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45" windowWidth="18210" windowHeight="6585"/>
  </bookViews>
  <sheets>
    <sheet name="工作表1" sheetId="1" r:id="rId1"/>
    <sheet name="結算日" sheetId="2" r:id="rId2"/>
  </sheets>
  <definedNames>
    <definedName name="_xlnm._FilterDatabase" localSheetId="0" hidden="1">工作表1!$A$1:$U$5140</definedName>
  </definedNames>
  <calcPr calcId="145621" calcMode="autoNoTable"/>
</workbook>
</file>

<file path=xl/calcChain.xml><?xml version="1.0" encoding="utf-8"?>
<calcChain xmlns="http://schemas.openxmlformats.org/spreadsheetml/2006/main">
  <c r="AB50" i="1" l="1"/>
  <c r="AB51" i="1"/>
  <c r="AB52" i="1"/>
  <c r="AB53" i="1"/>
  <c r="AB54" i="1"/>
  <c r="AB55" i="1"/>
  <c r="AB56" i="1"/>
  <c r="AB57" i="1"/>
  <c r="AB58" i="1"/>
  <c r="AB59" i="1"/>
  <c r="AB60" i="1"/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7" i="1"/>
  <c r="V3008" i="1"/>
  <c r="V3009" i="1"/>
  <c r="V3010" i="1"/>
  <c r="V3011" i="1"/>
  <c r="V3012" i="1"/>
  <c r="V3013" i="1"/>
  <c r="V3014" i="1"/>
  <c r="V3015" i="1"/>
  <c r="V3016" i="1"/>
  <c r="V3017" i="1"/>
  <c r="V3018" i="1"/>
  <c r="V3019" i="1"/>
  <c r="V3020" i="1"/>
  <c r="V3021" i="1"/>
  <c r="V3022" i="1"/>
  <c r="V3023" i="1"/>
  <c r="V3024" i="1"/>
  <c r="V3025" i="1"/>
  <c r="V3026" i="1"/>
  <c r="V3027" i="1"/>
  <c r="V3028" i="1"/>
  <c r="V3029" i="1"/>
  <c r="V3030" i="1"/>
  <c r="V3031" i="1"/>
  <c r="V3032" i="1"/>
  <c r="V3033" i="1"/>
  <c r="V3034" i="1"/>
  <c r="V3035" i="1"/>
  <c r="V3036" i="1"/>
  <c r="V3037" i="1"/>
  <c r="V3038" i="1"/>
  <c r="V3039" i="1"/>
  <c r="V3040" i="1"/>
  <c r="V3041" i="1"/>
  <c r="V3042" i="1"/>
  <c r="V3043" i="1"/>
  <c r="V3044" i="1"/>
  <c r="V3045" i="1"/>
  <c r="V3046" i="1"/>
  <c r="V3047" i="1"/>
  <c r="V3048" i="1"/>
  <c r="V3049" i="1"/>
  <c r="V3050" i="1"/>
  <c r="V3051" i="1"/>
  <c r="V3052" i="1"/>
  <c r="V3053" i="1"/>
  <c r="V3054" i="1"/>
  <c r="V3055" i="1"/>
  <c r="V3056" i="1"/>
  <c r="V3057" i="1"/>
  <c r="V3058" i="1"/>
  <c r="V3059" i="1"/>
  <c r="V3060" i="1"/>
  <c r="V3061" i="1"/>
  <c r="V3062" i="1"/>
  <c r="V3063" i="1"/>
  <c r="V3064" i="1"/>
  <c r="V3065" i="1"/>
  <c r="V3066" i="1"/>
  <c r="V3067" i="1"/>
  <c r="V3068" i="1"/>
  <c r="V3069" i="1"/>
  <c r="V3070" i="1"/>
  <c r="V3071" i="1"/>
  <c r="V3072" i="1"/>
  <c r="V3073" i="1"/>
  <c r="V3074" i="1"/>
  <c r="V3075" i="1"/>
  <c r="V3076" i="1"/>
  <c r="V3077" i="1"/>
  <c r="V3078" i="1"/>
  <c r="V3079" i="1"/>
  <c r="V3080" i="1"/>
  <c r="V3081" i="1"/>
  <c r="V3082" i="1"/>
  <c r="V3083" i="1"/>
  <c r="V3084" i="1"/>
  <c r="V3085" i="1"/>
  <c r="V3086" i="1"/>
  <c r="V3087" i="1"/>
  <c r="V3088" i="1"/>
  <c r="V3089" i="1"/>
  <c r="V3090" i="1"/>
  <c r="V3091" i="1"/>
  <c r="V3092" i="1"/>
  <c r="V3093" i="1"/>
  <c r="V3094" i="1"/>
  <c r="V3095" i="1"/>
  <c r="V3096" i="1"/>
  <c r="V3097" i="1"/>
  <c r="V3098" i="1"/>
  <c r="V3099" i="1"/>
  <c r="V3100" i="1"/>
  <c r="V3101" i="1"/>
  <c r="V3102" i="1"/>
  <c r="V3103" i="1"/>
  <c r="V3104" i="1"/>
  <c r="V3105" i="1"/>
  <c r="V3106" i="1"/>
  <c r="V3107" i="1"/>
  <c r="V3108" i="1"/>
  <c r="V3109" i="1"/>
  <c r="V3110" i="1"/>
  <c r="V3111" i="1"/>
  <c r="V3112" i="1"/>
  <c r="V3113" i="1"/>
  <c r="V3114" i="1"/>
  <c r="V3115" i="1"/>
  <c r="V3116" i="1"/>
  <c r="V3117" i="1"/>
  <c r="V3118" i="1"/>
  <c r="V3119" i="1"/>
  <c r="V3120" i="1"/>
  <c r="V3121" i="1"/>
  <c r="V3122" i="1"/>
  <c r="V3123" i="1"/>
  <c r="V3124" i="1"/>
  <c r="V3125" i="1"/>
  <c r="V3126" i="1"/>
  <c r="V3127" i="1"/>
  <c r="V3128" i="1"/>
  <c r="V3129" i="1"/>
  <c r="V3130" i="1"/>
  <c r="V3131" i="1"/>
  <c r="V3132" i="1"/>
  <c r="V3133" i="1"/>
  <c r="V3134" i="1"/>
  <c r="V3135" i="1"/>
  <c r="V3136" i="1"/>
  <c r="V3137" i="1"/>
  <c r="V3138" i="1"/>
  <c r="V3139" i="1"/>
  <c r="V3140" i="1"/>
  <c r="V3141" i="1"/>
  <c r="V3142" i="1"/>
  <c r="V3143" i="1"/>
  <c r="V3144" i="1"/>
  <c r="V3145" i="1"/>
  <c r="V3146" i="1"/>
  <c r="V3147" i="1"/>
  <c r="V3148" i="1"/>
  <c r="V3149" i="1"/>
  <c r="V3150" i="1"/>
  <c r="V3151" i="1"/>
  <c r="V3152" i="1"/>
  <c r="V3153" i="1"/>
  <c r="V3154" i="1"/>
  <c r="V3155" i="1"/>
  <c r="V3156" i="1"/>
  <c r="V3157" i="1"/>
  <c r="V3158" i="1"/>
  <c r="V3159" i="1"/>
  <c r="V3160" i="1"/>
  <c r="V3161" i="1"/>
  <c r="V3162" i="1"/>
  <c r="V3163" i="1"/>
  <c r="V3164" i="1"/>
  <c r="V3165" i="1"/>
  <c r="V3166" i="1"/>
  <c r="V3167" i="1"/>
  <c r="V3168" i="1"/>
  <c r="V3169" i="1"/>
  <c r="V3170" i="1"/>
  <c r="V3171" i="1"/>
  <c r="V3172" i="1"/>
  <c r="V3173" i="1"/>
  <c r="V3174" i="1"/>
  <c r="V3175" i="1"/>
  <c r="V3176" i="1"/>
  <c r="V3177" i="1"/>
  <c r="V3178" i="1"/>
  <c r="V3179" i="1"/>
  <c r="V3180" i="1"/>
  <c r="V3181" i="1"/>
  <c r="V3182" i="1"/>
  <c r="V3183" i="1"/>
  <c r="V3184" i="1"/>
  <c r="V3185" i="1"/>
  <c r="V3186" i="1"/>
  <c r="V3187" i="1"/>
  <c r="V3188" i="1"/>
  <c r="V3189" i="1"/>
  <c r="V3190" i="1"/>
  <c r="V3191" i="1"/>
  <c r="V3192" i="1"/>
  <c r="V3193" i="1"/>
  <c r="V3194" i="1"/>
  <c r="V3195" i="1"/>
  <c r="V3196" i="1"/>
  <c r="V3197" i="1"/>
  <c r="V3198" i="1"/>
  <c r="V3199" i="1"/>
  <c r="V3200" i="1"/>
  <c r="V3201" i="1"/>
  <c r="V3202" i="1"/>
  <c r="V3203" i="1"/>
  <c r="V3204" i="1"/>
  <c r="V3205" i="1"/>
  <c r="V3206" i="1"/>
  <c r="V3207" i="1"/>
  <c r="V3208" i="1"/>
  <c r="V3209" i="1"/>
  <c r="V3210" i="1"/>
  <c r="V3211" i="1"/>
  <c r="V3212" i="1"/>
  <c r="V3213" i="1"/>
  <c r="V3214" i="1"/>
  <c r="V3215" i="1"/>
  <c r="V3216" i="1"/>
  <c r="V3217" i="1"/>
  <c r="V3218" i="1"/>
  <c r="V3219" i="1"/>
  <c r="V3220" i="1"/>
  <c r="V3221" i="1"/>
  <c r="V3222" i="1"/>
  <c r="V3223" i="1"/>
  <c r="V3224" i="1"/>
  <c r="V3225" i="1"/>
  <c r="V3226" i="1"/>
  <c r="V3227" i="1"/>
  <c r="V3228" i="1"/>
  <c r="V3229" i="1"/>
  <c r="V3230" i="1"/>
  <c r="V3231" i="1"/>
  <c r="V3232" i="1"/>
  <c r="V3233" i="1"/>
  <c r="V3234" i="1"/>
  <c r="V3235" i="1"/>
  <c r="V3236" i="1"/>
  <c r="V3237" i="1"/>
  <c r="V3238" i="1"/>
  <c r="V3239" i="1"/>
  <c r="V3240" i="1"/>
  <c r="V3241" i="1"/>
  <c r="V3242" i="1"/>
  <c r="V3243" i="1"/>
  <c r="V3244" i="1"/>
  <c r="V3245" i="1"/>
  <c r="V3246" i="1"/>
  <c r="V3247" i="1"/>
  <c r="V3248" i="1"/>
  <c r="V3249" i="1"/>
  <c r="V3250" i="1"/>
  <c r="V3251" i="1"/>
  <c r="V3252" i="1"/>
  <c r="V3253" i="1"/>
  <c r="V3254" i="1"/>
  <c r="V3255" i="1"/>
  <c r="V3256" i="1"/>
  <c r="V3257" i="1"/>
  <c r="V3258" i="1"/>
  <c r="V3259" i="1"/>
  <c r="V3260" i="1"/>
  <c r="V3261" i="1"/>
  <c r="V3262" i="1"/>
  <c r="V3263" i="1"/>
  <c r="V3264" i="1"/>
  <c r="V3265" i="1"/>
  <c r="V3266" i="1"/>
  <c r="V3267" i="1"/>
  <c r="V3268" i="1"/>
  <c r="V3269" i="1"/>
  <c r="V3270" i="1"/>
  <c r="V3271" i="1"/>
  <c r="V3272" i="1"/>
  <c r="V3273" i="1"/>
  <c r="V3274" i="1"/>
  <c r="V3275" i="1"/>
  <c r="V3276" i="1"/>
  <c r="V3277" i="1"/>
  <c r="V3278" i="1"/>
  <c r="V3279" i="1"/>
  <c r="V3280" i="1"/>
  <c r="V3281" i="1"/>
  <c r="V3282" i="1"/>
  <c r="V3283" i="1"/>
  <c r="V3284" i="1"/>
  <c r="V3285" i="1"/>
  <c r="V3286" i="1"/>
  <c r="V3287" i="1"/>
  <c r="V3288" i="1"/>
  <c r="V3289" i="1"/>
  <c r="V3290" i="1"/>
  <c r="V3291" i="1"/>
  <c r="V3292" i="1"/>
  <c r="V3293" i="1"/>
  <c r="V3294" i="1"/>
  <c r="V3295" i="1"/>
  <c r="V3296" i="1"/>
  <c r="V3297" i="1"/>
  <c r="V3298" i="1"/>
  <c r="V3299" i="1"/>
  <c r="V3300" i="1"/>
  <c r="V3301" i="1"/>
  <c r="V3302" i="1"/>
  <c r="V3303" i="1"/>
  <c r="V3304" i="1"/>
  <c r="V3305" i="1"/>
  <c r="V3306" i="1"/>
  <c r="V3307" i="1"/>
  <c r="V3308" i="1"/>
  <c r="V3309" i="1"/>
  <c r="V3310" i="1"/>
  <c r="V3311" i="1"/>
  <c r="V3312" i="1"/>
  <c r="V3313" i="1"/>
  <c r="V3314" i="1"/>
  <c r="V3315" i="1"/>
  <c r="V3316" i="1"/>
  <c r="V3317" i="1"/>
  <c r="V3318" i="1"/>
  <c r="V3319" i="1"/>
  <c r="V3320" i="1"/>
  <c r="V3321" i="1"/>
  <c r="V3322" i="1"/>
  <c r="V3323" i="1"/>
  <c r="V3324" i="1"/>
  <c r="V3325" i="1"/>
  <c r="V3326" i="1"/>
  <c r="V3327" i="1"/>
  <c r="V3328" i="1"/>
  <c r="V3329" i="1"/>
  <c r="V3330" i="1"/>
  <c r="V3331" i="1"/>
  <c r="V3332" i="1"/>
  <c r="V3333" i="1"/>
  <c r="V3334" i="1"/>
  <c r="V3335" i="1"/>
  <c r="V3336" i="1"/>
  <c r="V3337" i="1"/>
  <c r="V3338" i="1"/>
  <c r="V3339" i="1"/>
  <c r="V3340" i="1"/>
  <c r="V3341" i="1"/>
  <c r="V3342" i="1"/>
  <c r="V3343" i="1"/>
  <c r="V3344" i="1"/>
  <c r="V3345" i="1"/>
  <c r="V3346" i="1"/>
  <c r="V3347" i="1"/>
  <c r="V3348" i="1"/>
  <c r="V3349" i="1"/>
  <c r="V3350" i="1"/>
  <c r="V3351" i="1"/>
  <c r="V3352" i="1"/>
  <c r="V3353" i="1"/>
  <c r="V3354" i="1"/>
  <c r="V3355" i="1"/>
  <c r="V3356" i="1"/>
  <c r="V3357" i="1"/>
  <c r="V3358" i="1"/>
  <c r="V3359" i="1"/>
  <c r="V3360" i="1"/>
  <c r="V3361" i="1"/>
  <c r="V3362" i="1"/>
  <c r="V3363" i="1"/>
  <c r="V3364" i="1"/>
  <c r="V3365" i="1"/>
  <c r="V3366" i="1"/>
  <c r="V3367" i="1"/>
  <c r="V3368" i="1"/>
  <c r="V3369" i="1"/>
  <c r="V3370" i="1"/>
  <c r="V3371" i="1"/>
  <c r="V3372" i="1"/>
  <c r="V3373" i="1"/>
  <c r="V3374" i="1"/>
  <c r="V3375" i="1"/>
  <c r="V3376" i="1"/>
  <c r="V3377" i="1"/>
  <c r="V3378" i="1"/>
  <c r="V3379" i="1"/>
  <c r="V3380" i="1"/>
  <c r="V3381" i="1"/>
  <c r="V3382" i="1"/>
  <c r="V3383" i="1"/>
  <c r="V3384" i="1"/>
  <c r="V3385" i="1"/>
  <c r="V3386" i="1"/>
  <c r="V3387" i="1"/>
  <c r="V3388" i="1"/>
  <c r="V3389" i="1"/>
  <c r="V3390" i="1"/>
  <c r="V3391" i="1"/>
  <c r="V3392" i="1"/>
  <c r="V3393" i="1"/>
  <c r="V3394" i="1"/>
  <c r="V3395" i="1"/>
  <c r="V3396" i="1"/>
  <c r="V3397" i="1"/>
  <c r="V3398" i="1"/>
  <c r="V3399" i="1"/>
  <c r="V3400" i="1"/>
  <c r="V3401" i="1"/>
  <c r="V3402" i="1"/>
  <c r="V3403" i="1"/>
  <c r="V3404" i="1"/>
  <c r="V3405" i="1"/>
  <c r="V3406" i="1"/>
  <c r="V3407" i="1"/>
  <c r="V3408" i="1"/>
  <c r="V3409" i="1"/>
  <c r="V3410" i="1"/>
  <c r="V3411" i="1"/>
  <c r="V3412" i="1"/>
  <c r="V3413" i="1"/>
  <c r="V3414" i="1"/>
  <c r="V3415" i="1"/>
  <c r="V3416" i="1"/>
  <c r="V3417" i="1"/>
  <c r="V3418" i="1"/>
  <c r="V3419" i="1"/>
  <c r="V3420" i="1"/>
  <c r="V3421" i="1"/>
  <c r="V3422" i="1"/>
  <c r="V3423" i="1"/>
  <c r="V3424" i="1"/>
  <c r="V3425" i="1"/>
  <c r="V3426" i="1"/>
  <c r="V3427" i="1"/>
  <c r="V3428" i="1"/>
  <c r="V3429" i="1"/>
  <c r="V3430" i="1"/>
  <c r="V3431" i="1"/>
  <c r="V3432" i="1"/>
  <c r="V3433" i="1"/>
  <c r="V3434" i="1"/>
  <c r="V3435" i="1"/>
  <c r="V3436" i="1"/>
  <c r="V3437" i="1"/>
  <c r="V3438" i="1"/>
  <c r="V3439" i="1"/>
  <c r="V3440" i="1"/>
  <c r="V3441" i="1"/>
  <c r="V3442" i="1"/>
  <c r="V3443" i="1"/>
  <c r="V3444" i="1"/>
  <c r="V3445" i="1"/>
  <c r="V3446" i="1"/>
  <c r="V3447" i="1"/>
  <c r="V3448" i="1"/>
  <c r="V3449" i="1"/>
  <c r="V3450" i="1"/>
  <c r="V3451" i="1"/>
  <c r="V3452" i="1"/>
  <c r="V3453" i="1"/>
  <c r="V3454" i="1"/>
  <c r="V3455" i="1"/>
  <c r="V3456" i="1"/>
  <c r="V3457" i="1"/>
  <c r="V3458" i="1"/>
  <c r="V3459" i="1"/>
  <c r="V3460" i="1"/>
  <c r="V3461" i="1"/>
  <c r="V3462" i="1"/>
  <c r="V3463" i="1"/>
  <c r="V3464" i="1"/>
  <c r="V3465" i="1"/>
  <c r="V3466" i="1"/>
  <c r="V3467" i="1"/>
  <c r="V3468" i="1"/>
  <c r="V3469" i="1"/>
  <c r="V3470" i="1"/>
  <c r="V3471" i="1"/>
  <c r="V3472" i="1"/>
  <c r="V3473" i="1"/>
  <c r="V3474" i="1"/>
  <c r="V3475" i="1"/>
  <c r="V3476" i="1"/>
  <c r="V3477" i="1"/>
  <c r="V3478" i="1"/>
  <c r="V3479" i="1"/>
  <c r="V3480" i="1"/>
  <c r="V3481" i="1"/>
  <c r="V3482" i="1"/>
  <c r="V3483" i="1"/>
  <c r="V3484" i="1"/>
  <c r="V3485" i="1"/>
  <c r="V3486" i="1"/>
  <c r="V3487" i="1"/>
  <c r="V3488" i="1"/>
  <c r="V3489" i="1"/>
  <c r="V3490" i="1"/>
  <c r="V3491" i="1"/>
  <c r="V3492" i="1"/>
  <c r="V3493" i="1"/>
  <c r="V3494" i="1"/>
  <c r="V3495" i="1"/>
  <c r="V3496" i="1"/>
  <c r="V3497" i="1"/>
  <c r="V3498" i="1"/>
  <c r="V3499" i="1"/>
  <c r="V3500" i="1"/>
  <c r="V3501" i="1"/>
  <c r="V3502" i="1"/>
  <c r="V3503" i="1"/>
  <c r="V3504" i="1"/>
  <c r="V3505" i="1"/>
  <c r="V3506" i="1"/>
  <c r="V3507" i="1"/>
  <c r="V3508" i="1"/>
  <c r="V3509" i="1"/>
  <c r="V3510" i="1"/>
  <c r="V3511" i="1"/>
  <c r="V3512" i="1"/>
  <c r="V3513" i="1"/>
  <c r="V3514" i="1"/>
  <c r="V3515" i="1"/>
  <c r="V3516" i="1"/>
  <c r="V3517" i="1"/>
  <c r="V3518" i="1"/>
  <c r="V3519" i="1"/>
  <c r="V3520" i="1"/>
  <c r="V3521" i="1"/>
  <c r="V3522" i="1"/>
  <c r="V3523" i="1"/>
  <c r="V3524" i="1"/>
  <c r="V3525" i="1"/>
  <c r="V3526" i="1"/>
  <c r="V3527" i="1"/>
  <c r="V3528" i="1"/>
  <c r="V3529" i="1"/>
  <c r="V3530" i="1"/>
  <c r="V3531" i="1"/>
  <c r="V3532" i="1"/>
  <c r="V3533" i="1"/>
  <c r="V3534" i="1"/>
  <c r="V3535" i="1"/>
  <c r="V3536" i="1"/>
  <c r="V3537" i="1"/>
  <c r="V3538" i="1"/>
  <c r="V3539" i="1"/>
  <c r="V3540" i="1"/>
  <c r="V3541" i="1"/>
  <c r="V3542" i="1"/>
  <c r="V3543" i="1"/>
  <c r="V3544" i="1"/>
  <c r="V3545" i="1"/>
  <c r="V3546" i="1"/>
  <c r="V3547" i="1"/>
  <c r="V3548" i="1"/>
  <c r="V3549" i="1"/>
  <c r="V3550" i="1"/>
  <c r="V3551" i="1"/>
  <c r="V3552" i="1"/>
  <c r="V3553" i="1"/>
  <c r="V3554" i="1"/>
  <c r="V3555" i="1"/>
  <c r="V3556" i="1"/>
  <c r="V3557" i="1"/>
  <c r="V3558" i="1"/>
  <c r="V3559" i="1"/>
  <c r="V3560" i="1"/>
  <c r="V3561" i="1"/>
  <c r="V3562" i="1"/>
  <c r="V3563" i="1"/>
  <c r="V3564" i="1"/>
  <c r="V3565" i="1"/>
  <c r="V3566" i="1"/>
  <c r="V3567" i="1"/>
  <c r="V3568" i="1"/>
  <c r="V3569" i="1"/>
  <c r="V3570" i="1"/>
  <c r="V3571" i="1"/>
  <c r="V3572" i="1"/>
  <c r="V3573" i="1"/>
  <c r="V3574" i="1"/>
  <c r="V3575" i="1"/>
  <c r="V3576" i="1"/>
  <c r="V3577" i="1"/>
  <c r="V3578" i="1"/>
  <c r="V3579" i="1"/>
  <c r="V3580" i="1"/>
  <c r="V3581" i="1"/>
  <c r="V3582" i="1"/>
  <c r="V3583" i="1"/>
  <c r="V3584" i="1"/>
  <c r="V3585" i="1"/>
  <c r="V3586" i="1"/>
  <c r="V3587" i="1"/>
  <c r="V3588" i="1"/>
  <c r="V3589" i="1"/>
  <c r="V3590" i="1"/>
  <c r="V3591" i="1"/>
  <c r="V3592" i="1"/>
  <c r="V3593" i="1"/>
  <c r="V3594" i="1"/>
  <c r="V3595" i="1"/>
  <c r="V3596" i="1"/>
  <c r="V3597" i="1"/>
  <c r="V3598" i="1"/>
  <c r="V3599" i="1"/>
  <c r="V3600" i="1"/>
  <c r="V3601" i="1"/>
  <c r="V3602" i="1"/>
  <c r="V3603" i="1"/>
  <c r="V3604" i="1"/>
  <c r="V3605" i="1"/>
  <c r="V3606" i="1"/>
  <c r="V3607" i="1"/>
  <c r="V3608" i="1"/>
  <c r="V3609" i="1"/>
  <c r="V3610" i="1"/>
  <c r="V3611" i="1"/>
  <c r="V3612" i="1"/>
  <c r="V3613" i="1"/>
  <c r="V3614" i="1"/>
  <c r="V3615" i="1"/>
  <c r="V3616" i="1"/>
  <c r="V3617" i="1"/>
  <c r="V3618" i="1"/>
  <c r="V3619" i="1"/>
  <c r="V3620" i="1"/>
  <c r="V3621" i="1"/>
  <c r="V3622" i="1"/>
  <c r="V3623" i="1"/>
  <c r="V3624" i="1"/>
  <c r="V3625" i="1"/>
  <c r="V3626" i="1"/>
  <c r="V3627" i="1"/>
  <c r="V3628" i="1"/>
  <c r="V3629" i="1"/>
  <c r="V3630" i="1"/>
  <c r="V3631" i="1"/>
  <c r="V3632" i="1"/>
  <c r="V3633" i="1"/>
  <c r="V3634" i="1"/>
  <c r="V3635" i="1"/>
  <c r="V3636" i="1"/>
  <c r="V3637" i="1"/>
  <c r="V3638" i="1"/>
  <c r="V3639" i="1"/>
  <c r="V3640" i="1"/>
  <c r="V3641" i="1"/>
  <c r="V3642" i="1"/>
  <c r="V3643" i="1"/>
  <c r="V3644" i="1"/>
  <c r="V3645" i="1"/>
  <c r="V3646" i="1"/>
  <c r="V3647" i="1"/>
  <c r="V3648" i="1"/>
  <c r="V3649" i="1"/>
  <c r="V3650" i="1"/>
  <c r="V3651" i="1"/>
  <c r="V3652" i="1"/>
  <c r="V3653" i="1"/>
  <c r="V3654" i="1"/>
  <c r="V3655" i="1"/>
  <c r="V3656" i="1"/>
  <c r="V3657" i="1"/>
  <c r="V3658" i="1"/>
  <c r="V3659" i="1"/>
  <c r="V3660" i="1"/>
  <c r="V3661" i="1"/>
  <c r="V3662" i="1"/>
  <c r="V3663" i="1"/>
  <c r="V3664" i="1"/>
  <c r="V3665" i="1"/>
  <c r="V3666" i="1"/>
  <c r="V3667" i="1"/>
  <c r="V3668" i="1"/>
  <c r="V3669" i="1"/>
  <c r="V3670" i="1"/>
  <c r="V3671" i="1"/>
  <c r="V3672" i="1"/>
  <c r="V3673" i="1"/>
  <c r="V3674" i="1"/>
  <c r="V3675" i="1"/>
  <c r="V3676" i="1"/>
  <c r="V3677" i="1"/>
  <c r="V3678" i="1"/>
  <c r="V3679" i="1"/>
  <c r="V3680" i="1"/>
  <c r="V3681" i="1"/>
  <c r="V3682" i="1"/>
  <c r="V3683" i="1"/>
  <c r="V3684" i="1"/>
  <c r="V3685" i="1"/>
  <c r="V3686" i="1"/>
  <c r="V3687" i="1"/>
  <c r="V3688" i="1"/>
  <c r="V3689" i="1"/>
  <c r="V3690" i="1"/>
  <c r="V3691" i="1"/>
  <c r="V3692" i="1"/>
  <c r="V3693" i="1"/>
  <c r="V3694" i="1"/>
  <c r="V3695" i="1"/>
  <c r="V3696" i="1"/>
  <c r="V3697" i="1"/>
  <c r="V3698" i="1"/>
  <c r="V3699" i="1"/>
  <c r="V3700" i="1"/>
  <c r="V3701" i="1"/>
  <c r="V3702" i="1"/>
  <c r="V3703" i="1"/>
  <c r="V3704" i="1"/>
  <c r="V3705" i="1"/>
  <c r="V3706" i="1"/>
  <c r="V3707" i="1"/>
  <c r="V3708" i="1"/>
  <c r="V3709" i="1"/>
  <c r="V3710" i="1"/>
  <c r="V3711" i="1"/>
  <c r="V3712" i="1"/>
  <c r="V3713" i="1"/>
  <c r="V3714" i="1"/>
  <c r="V3715" i="1"/>
  <c r="V3716" i="1"/>
  <c r="V3717" i="1"/>
  <c r="V3718" i="1"/>
  <c r="V3719" i="1"/>
  <c r="V3720" i="1"/>
  <c r="V3721" i="1"/>
  <c r="V3722" i="1"/>
  <c r="V3723" i="1"/>
  <c r="V3724" i="1"/>
  <c r="V3725" i="1"/>
  <c r="V3726" i="1"/>
  <c r="V3727" i="1"/>
  <c r="V3728" i="1"/>
  <c r="V3729" i="1"/>
  <c r="V3730" i="1"/>
  <c r="V3731" i="1"/>
  <c r="V3732" i="1"/>
  <c r="V3733" i="1"/>
  <c r="V3734" i="1"/>
  <c r="V3735" i="1"/>
  <c r="V3736" i="1"/>
  <c r="V3737" i="1"/>
  <c r="V3738" i="1"/>
  <c r="V3739" i="1"/>
  <c r="V3740" i="1"/>
  <c r="V3741" i="1"/>
  <c r="V3742" i="1"/>
  <c r="V3743" i="1"/>
  <c r="V3744" i="1"/>
  <c r="V3745" i="1"/>
  <c r="V3746" i="1"/>
  <c r="V3747" i="1"/>
  <c r="V3748" i="1"/>
  <c r="V3749" i="1"/>
  <c r="V3750" i="1"/>
  <c r="V3751" i="1"/>
  <c r="V3752" i="1"/>
  <c r="V3753" i="1"/>
  <c r="V3754" i="1"/>
  <c r="V3755" i="1"/>
  <c r="V3756" i="1"/>
  <c r="V3757" i="1"/>
  <c r="V3758" i="1"/>
  <c r="V3759" i="1"/>
  <c r="V3760" i="1"/>
  <c r="V3761" i="1"/>
  <c r="V3762" i="1"/>
  <c r="V3763" i="1"/>
  <c r="V3764" i="1"/>
  <c r="V3765" i="1"/>
  <c r="V3766" i="1"/>
  <c r="V3767" i="1"/>
  <c r="V3768" i="1"/>
  <c r="V3769" i="1"/>
  <c r="V3770" i="1"/>
  <c r="V3771" i="1"/>
  <c r="V3772" i="1"/>
  <c r="V3773" i="1"/>
  <c r="V3774" i="1"/>
  <c r="V3775" i="1"/>
  <c r="V3776" i="1"/>
  <c r="V3777" i="1"/>
  <c r="V3778" i="1"/>
  <c r="V3779" i="1"/>
  <c r="V3780" i="1"/>
  <c r="V3781" i="1"/>
  <c r="V3782" i="1"/>
  <c r="V3783" i="1"/>
  <c r="V3784" i="1"/>
  <c r="V3785" i="1"/>
  <c r="V3786" i="1"/>
  <c r="V3787" i="1"/>
  <c r="V3788" i="1"/>
  <c r="V3789" i="1"/>
  <c r="V3790" i="1"/>
  <c r="V3791" i="1"/>
  <c r="V3792" i="1"/>
  <c r="V3793" i="1"/>
  <c r="V3794" i="1"/>
  <c r="V3795" i="1"/>
  <c r="V3796" i="1"/>
  <c r="V3797" i="1"/>
  <c r="V3798" i="1"/>
  <c r="V3799" i="1"/>
  <c r="V3800" i="1"/>
  <c r="V3801" i="1"/>
  <c r="V3802" i="1"/>
  <c r="V3803" i="1"/>
  <c r="V3804" i="1"/>
  <c r="V3805" i="1"/>
  <c r="V3806" i="1"/>
  <c r="V3807" i="1"/>
  <c r="V3808" i="1"/>
  <c r="V3809" i="1"/>
  <c r="V3810" i="1"/>
  <c r="V3811" i="1"/>
  <c r="V3812" i="1"/>
  <c r="V3813" i="1"/>
  <c r="V3814" i="1"/>
  <c r="V3815" i="1"/>
  <c r="V3816" i="1"/>
  <c r="V3817" i="1"/>
  <c r="V3818" i="1"/>
  <c r="V3819" i="1"/>
  <c r="V3820" i="1"/>
  <c r="V3821" i="1"/>
  <c r="V3822" i="1"/>
  <c r="V3823" i="1"/>
  <c r="V3824" i="1"/>
  <c r="V3825" i="1"/>
  <c r="V3826" i="1"/>
  <c r="V3827" i="1"/>
  <c r="V3828" i="1"/>
  <c r="V3829" i="1"/>
  <c r="V3830" i="1"/>
  <c r="V3831" i="1"/>
  <c r="V3832" i="1"/>
  <c r="V3833" i="1"/>
  <c r="V3834" i="1"/>
  <c r="V3835" i="1"/>
  <c r="V3836" i="1"/>
  <c r="V3837" i="1"/>
  <c r="V3838" i="1"/>
  <c r="V3839" i="1"/>
  <c r="V3840" i="1"/>
  <c r="V3841" i="1"/>
  <c r="V3842" i="1"/>
  <c r="V3843" i="1"/>
  <c r="V3844" i="1"/>
  <c r="V3845" i="1"/>
  <c r="V3846" i="1"/>
  <c r="V3847" i="1"/>
  <c r="V3848" i="1"/>
  <c r="V3849" i="1"/>
  <c r="V3850" i="1"/>
  <c r="V3851" i="1"/>
  <c r="V3852" i="1"/>
  <c r="V3853" i="1"/>
  <c r="V3854" i="1"/>
  <c r="V3855" i="1"/>
  <c r="V3856" i="1"/>
  <c r="V3857" i="1"/>
  <c r="V3858" i="1"/>
  <c r="V3859" i="1"/>
  <c r="V3860" i="1"/>
  <c r="V3861" i="1"/>
  <c r="V3862" i="1"/>
  <c r="V3863" i="1"/>
  <c r="V3864" i="1"/>
  <c r="V3865" i="1"/>
  <c r="V3866" i="1"/>
  <c r="V3867" i="1"/>
  <c r="V3868" i="1"/>
  <c r="V3869" i="1"/>
  <c r="V3870" i="1"/>
  <c r="V3871" i="1"/>
  <c r="V3872" i="1"/>
  <c r="V3873" i="1"/>
  <c r="V3874" i="1"/>
  <c r="V3875" i="1"/>
  <c r="V3876" i="1"/>
  <c r="V3877" i="1"/>
  <c r="V3878" i="1"/>
  <c r="V3879" i="1"/>
  <c r="V3880" i="1"/>
  <c r="V3881" i="1"/>
  <c r="V3882" i="1"/>
  <c r="V3883" i="1"/>
  <c r="V3884" i="1"/>
  <c r="V3885" i="1"/>
  <c r="V3886" i="1"/>
  <c r="V3887" i="1"/>
  <c r="V3888" i="1"/>
  <c r="V3889" i="1"/>
  <c r="V3890" i="1"/>
  <c r="V3891" i="1"/>
  <c r="V3892" i="1"/>
  <c r="V3893" i="1"/>
  <c r="V3894" i="1"/>
  <c r="V3895" i="1"/>
  <c r="V3896" i="1"/>
  <c r="V3897" i="1"/>
  <c r="V3898" i="1"/>
  <c r="V3899" i="1"/>
  <c r="V3900" i="1"/>
  <c r="V3901" i="1"/>
  <c r="V3902" i="1"/>
  <c r="V3903" i="1"/>
  <c r="V3904" i="1"/>
  <c r="V3905" i="1"/>
  <c r="V3906" i="1"/>
  <c r="V3907" i="1"/>
  <c r="V3908" i="1"/>
  <c r="V3909" i="1"/>
  <c r="V3910" i="1"/>
  <c r="V3911" i="1"/>
  <c r="V3912" i="1"/>
  <c r="V3913" i="1"/>
  <c r="V3914" i="1"/>
  <c r="V3915" i="1"/>
  <c r="V3916" i="1"/>
  <c r="V3917" i="1"/>
  <c r="V3918" i="1"/>
  <c r="V3919" i="1"/>
  <c r="V3920" i="1"/>
  <c r="V3921" i="1"/>
  <c r="V3922" i="1"/>
  <c r="V3923" i="1"/>
  <c r="V3924" i="1"/>
  <c r="V3925" i="1"/>
  <c r="V3926" i="1"/>
  <c r="V3927" i="1"/>
  <c r="V3928" i="1"/>
  <c r="V3929" i="1"/>
  <c r="V3930" i="1"/>
  <c r="V3931" i="1"/>
  <c r="V3932" i="1"/>
  <c r="V3933" i="1"/>
  <c r="V3934" i="1"/>
  <c r="V3935" i="1"/>
  <c r="V3936" i="1"/>
  <c r="V3937" i="1"/>
  <c r="V3938" i="1"/>
  <c r="V3939" i="1"/>
  <c r="V3940" i="1"/>
  <c r="V3941" i="1"/>
  <c r="V3942" i="1"/>
  <c r="V3943" i="1"/>
  <c r="V3944" i="1"/>
  <c r="V3945" i="1"/>
  <c r="V3946" i="1"/>
  <c r="V3947" i="1"/>
  <c r="V3948" i="1"/>
  <c r="V3949" i="1"/>
  <c r="V3950" i="1"/>
  <c r="V3951" i="1"/>
  <c r="V3952" i="1"/>
  <c r="V3953" i="1"/>
  <c r="V3954" i="1"/>
  <c r="V3955" i="1"/>
  <c r="V3956" i="1"/>
  <c r="V3957" i="1"/>
  <c r="V3958" i="1"/>
  <c r="V3959" i="1"/>
  <c r="V3960" i="1"/>
  <c r="V3961" i="1"/>
  <c r="V3962" i="1"/>
  <c r="V3963" i="1"/>
  <c r="V3964" i="1"/>
  <c r="V3965" i="1"/>
  <c r="V3966" i="1"/>
  <c r="V3967" i="1"/>
  <c r="V3968" i="1"/>
  <c r="V3969" i="1"/>
  <c r="V3970" i="1"/>
  <c r="V3971" i="1"/>
  <c r="V3972" i="1"/>
  <c r="V3973" i="1"/>
  <c r="V3974" i="1"/>
  <c r="V3975" i="1"/>
  <c r="V3976" i="1"/>
  <c r="V3977" i="1"/>
  <c r="V3978" i="1"/>
  <c r="V3979" i="1"/>
  <c r="V3980" i="1"/>
  <c r="V3981" i="1"/>
  <c r="V3982" i="1"/>
  <c r="V3983" i="1"/>
  <c r="V3984" i="1"/>
  <c r="V3985" i="1"/>
  <c r="V3986" i="1"/>
  <c r="V3987" i="1"/>
  <c r="V3988" i="1"/>
  <c r="V3989" i="1"/>
  <c r="V3990" i="1"/>
  <c r="V3991" i="1"/>
  <c r="V3992" i="1"/>
  <c r="V3993" i="1"/>
  <c r="V3994" i="1"/>
  <c r="V3995" i="1"/>
  <c r="V3996" i="1"/>
  <c r="V3997" i="1"/>
  <c r="V3998" i="1"/>
  <c r="V3999" i="1"/>
  <c r="V4000" i="1"/>
  <c r="V4001" i="1"/>
  <c r="V4002" i="1"/>
  <c r="V4003" i="1"/>
  <c r="V4004" i="1"/>
  <c r="V4005" i="1"/>
  <c r="V4006" i="1"/>
  <c r="V4007" i="1"/>
  <c r="V4008" i="1"/>
  <c r="V4009" i="1"/>
  <c r="V4010" i="1"/>
  <c r="V4011" i="1"/>
  <c r="V4012" i="1"/>
  <c r="V4013" i="1"/>
  <c r="V4014" i="1"/>
  <c r="V4015" i="1"/>
  <c r="V4016" i="1"/>
  <c r="V4017" i="1"/>
  <c r="V4018" i="1"/>
  <c r="V4019" i="1"/>
  <c r="V4020" i="1"/>
  <c r="V4021" i="1"/>
  <c r="V4022" i="1"/>
  <c r="V4023" i="1"/>
  <c r="V4024" i="1"/>
  <c r="V4025" i="1"/>
  <c r="V4026" i="1"/>
  <c r="V4027" i="1"/>
  <c r="V4028" i="1"/>
  <c r="V4029" i="1"/>
  <c r="V4030" i="1"/>
  <c r="V4031" i="1"/>
  <c r="V4032" i="1"/>
  <c r="V4033" i="1"/>
  <c r="V4034" i="1"/>
  <c r="V4035" i="1"/>
  <c r="V4036" i="1"/>
  <c r="V4037" i="1"/>
  <c r="V4038" i="1"/>
  <c r="V4039" i="1"/>
  <c r="V4040" i="1"/>
  <c r="V4041" i="1"/>
  <c r="V4042" i="1"/>
  <c r="V4043" i="1"/>
  <c r="V4044" i="1"/>
  <c r="V4045" i="1"/>
  <c r="V4046" i="1"/>
  <c r="V4047" i="1"/>
  <c r="V4048" i="1"/>
  <c r="V4049" i="1"/>
  <c r="V4050" i="1"/>
  <c r="V4051" i="1"/>
  <c r="V4052" i="1"/>
  <c r="V4053" i="1"/>
  <c r="V4054" i="1"/>
  <c r="V4055" i="1"/>
  <c r="V4056" i="1"/>
  <c r="V4057" i="1"/>
  <c r="V4058" i="1"/>
  <c r="V4059" i="1"/>
  <c r="V4060" i="1"/>
  <c r="V4061" i="1"/>
  <c r="V4062" i="1"/>
  <c r="V4063" i="1"/>
  <c r="V4064" i="1"/>
  <c r="V4065" i="1"/>
  <c r="V4066" i="1"/>
  <c r="V4067" i="1"/>
  <c r="V4068" i="1"/>
  <c r="V4069" i="1"/>
  <c r="V4070" i="1"/>
  <c r="V4071" i="1"/>
  <c r="V4072" i="1"/>
  <c r="V4073" i="1"/>
  <c r="V4074" i="1"/>
  <c r="V4075" i="1"/>
  <c r="V4076" i="1"/>
  <c r="V4077" i="1"/>
  <c r="V4078" i="1"/>
  <c r="V4079" i="1"/>
  <c r="V4080" i="1"/>
  <c r="V4081" i="1"/>
  <c r="V4082" i="1"/>
  <c r="V4083" i="1"/>
  <c r="V4084" i="1"/>
  <c r="V4085" i="1"/>
  <c r="V4086" i="1"/>
  <c r="V4087" i="1"/>
  <c r="V4088" i="1"/>
  <c r="V4089" i="1"/>
  <c r="V4090" i="1"/>
  <c r="V4091" i="1"/>
  <c r="V4092" i="1"/>
  <c r="V4093" i="1"/>
  <c r="V4094" i="1"/>
  <c r="V4095" i="1"/>
  <c r="V4096" i="1"/>
  <c r="V4097" i="1"/>
  <c r="V4098" i="1"/>
  <c r="V4099" i="1"/>
  <c r="V4100" i="1"/>
  <c r="V4101" i="1"/>
  <c r="V4102" i="1"/>
  <c r="V4103" i="1"/>
  <c r="V4104" i="1"/>
  <c r="V4105" i="1"/>
  <c r="V4106" i="1"/>
  <c r="V4107" i="1"/>
  <c r="V4108" i="1"/>
  <c r="V4109" i="1"/>
  <c r="V4110" i="1"/>
  <c r="V4111" i="1"/>
  <c r="V4112" i="1"/>
  <c r="V4113" i="1"/>
  <c r="V4114" i="1"/>
  <c r="V4115" i="1"/>
  <c r="V4116" i="1"/>
  <c r="V4117" i="1"/>
  <c r="V4118" i="1"/>
  <c r="V4119" i="1"/>
  <c r="V4120" i="1"/>
  <c r="V4121" i="1"/>
  <c r="V4122" i="1"/>
  <c r="V4123" i="1"/>
  <c r="V4124" i="1"/>
  <c r="V4125" i="1"/>
  <c r="V4126" i="1"/>
  <c r="V4127" i="1"/>
  <c r="V4128" i="1"/>
  <c r="V4129" i="1"/>
  <c r="V4130" i="1"/>
  <c r="V4131" i="1"/>
  <c r="V4132" i="1"/>
  <c r="V4133" i="1"/>
  <c r="V4134" i="1"/>
  <c r="V4135" i="1"/>
  <c r="V4136" i="1"/>
  <c r="V4137" i="1"/>
  <c r="V4138" i="1"/>
  <c r="V4139" i="1"/>
  <c r="V4140" i="1"/>
  <c r="V4141" i="1"/>
  <c r="V4142" i="1"/>
  <c r="V4143" i="1"/>
  <c r="V4144" i="1"/>
  <c r="V4145" i="1"/>
  <c r="V4146" i="1"/>
  <c r="V4147" i="1"/>
  <c r="V4148" i="1"/>
  <c r="V4149" i="1"/>
  <c r="V4150" i="1"/>
  <c r="V4151" i="1"/>
  <c r="V4152" i="1"/>
  <c r="V4153" i="1"/>
  <c r="V4154" i="1"/>
  <c r="V4155" i="1"/>
  <c r="V4156" i="1"/>
  <c r="V4157" i="1"/>
  <c r="V4158" i="1"/>
  <c r="V4159" i="1"/>
  <c r="V4160" i="1"/>
  <c r="V4161" i="1"/>
  <c r="V4162" i="1"/>
  <c r="V4163" i="1"/>
  <c r="V4164" i="1"/>
  <c r="V4165" i="1"/>
  <c r="V4166" i="1"/>
  <c r="V4167" i="1"/>
  <c r="V4168" i="1"/>
  <c r="V4169" i="1"/>
  <c r="V4170" i="1"/>
  <c r="V4171" i="1"/>
  <c r="V4172" i="1"/>
  <c r="V4173" i="1"/>
  <c r="V4174" i="1"/>
  <c r="V4175" i="1"/>
  <c r="V4176" i="1"/>
  <c r="V4177" i="1"/>
  <c r="V4178" i="1"/>
  <c r="V4179" i="1"/>
  <c r="V4180" i="1"/>
  <c r="V4181" i="1"/>
  <c r="V4182" i="1"/>
  <c r="V4183" i="1"/>
  <c r="V4184" i="1"/>
  <c r="V4185" i="1"/>
  <c r="V4186" i="1"/>
  <c r="V4187" i="1"/>
  <c r="V4188" i="1"/>
  <c r="V4189" i="1"/>
  <c r="V4190" i="1"/>
  <c r="V4191" i="1"/>
  <c r="V4192" i="1"/>
  <c r="V4193" i="1"/>
  <c r="V4194" i="1"/>
  <c r="V4195" i="1"/>
  <c r="V4196" i="1"/>
  <c r="V4197" i="1"/>
  <c r="V4198" i="1"/>
  <c r="V4199" i="1"/>
  <c r="V4200" i="1"/>
  <c r="V4201" i="1"/>
  <c r="V4202" i="1"/>
  <c r="V4203" i="1"/>
  <c r="V4204" i="1"/>
  <c r="V4205" i="1"/>
  <c r="V4206" i="1"/>
  <c r="V4207" i="1"/>
  <c r="V4208" i="1"/>
  <c r="V4209" i="1"/>
  <c r="V4210" i="1"/>
  <c r="V4211" i="1"/>
  <c r="V4212" i="1"/>
  <c r="V4213" i="1"/>
  <c r="V4214" i="1"/>
  <c r="V4215" i="1"/>
  <c r="V4216" i="1"/>
  <c r="V4217" i="1"/>
  <c r="V4218" i="1"/>
  <c r="V4219" i="1"/>
  <c r="V4220" i="1"/>
  <c r="V4221" i="1"/>
  <c r="V4222" i="1"/>
  <c r="V4223" i="1"/>
  <c r="V4224" i="1"/>
  <c r="V4225" i="1"/>
  <c r="V4226" i="1"/>
  <c r="V4227" i="1"/>
  <c r="V4228" i="1"/>
  <c r="V4229" i="1"/>
  <c r="V4230" i="1"/>
  <c r="V4231" i="1"/>
  <c r="V4232" i="1"/>
  <c r="V4233" i="1"/>
  <c r="V4234" i="1"/>
  <c r="V4235" i="1"/>
  <c r="V4236" i="1"/>
  <c r="V4237" i="1"/>
  <c r="V4238" i="1"/>
  <c r="V4239" i="1"/>
  <c r="V4240" i="1"/>
  <c r="V4241" i="1"/>
  <c r="V4242" i="1"/>
  <c r="V4243" i="1"/>
  <c r="V4244" i="1"/>
  <c r="V4245" i="1"/>
  <c r="V4246" i="1"/>
  <c r="V4247" i="1"/>
  <c r="V4248" i="1"/>
  <c r="V4249" i="1"/>
  <c r="V4250" i="1"/>
  <c r="V4251" i="1"/>
  <c r="V4252" i="1"/>
  <c r="V4253" i="1"/>
  <c r="V4254" i="1"/>
  <c r="V4255" i="1"/>
  <c r="V4256" i="1"/>
  <c r="V4257" i="1"/>
  <c r="V4258" i="1"/>
  <c r="V4259" i="1"/>
  <c r="V4260" i="1"/>
  <c r="V4261" i="1"/>
  <c r="V4262" i="1"/>
  <c r="V4263" i="1"/>
  <c r="V4264" i="1"/>
  <c r="V4265" i="1"/>
  <c r="V4266" i="1"/>
  <c r="V4267" i="1"/>
  <c r="V4268" i="1"/>
  <c r="V4269" i="1"/>
  <c r="V4270" i="1"/>
  <c r="V4271" i="1"/>
  <c r="V4272" i="1"/>
  <c r="V4273" i="1"/>
  <c r="V4274" i="1"/>
  <c r="V4275" i="1"/>
  <c r="V4276" i="1"/>
  <c r="V4277" i="1"/>
  <c r="V4278" i="1"/>
  <c r="V4279" i="1"/>
  <c r="V4280" i="1"/>
  <c r="V4281" i="1"/>
  <c r="V4282" i="1"/>
  <c r="V4283" i="1"/>
  <c r="V4284" i="1"/>
  <c r="V4285" i="1"/>
  <c r="V4286" i="1"/>
  <c r="V4287" i="1"/>
  <c r="V4288" i="1"/>
  <c r="V4289" i="1"/>
  <c r="V4290" i="1"/>
  <c r="V4291" i="1"/>
  <c r="V4292" i="1"/>
  <c r="V4293" i="1"/>
  <c r="V4294" i="1"/>
  <c r="V4295" i="1"/>
  <c r="V4296" i="1"/>
  <c r="V4297" i="1"/>
  <c r="V4298" i="1"/>
  <c r="V4299" i="1"/>
  <c r="V4300" i="1"/>
  <c r="V4301" i="1"/>
  <c r="V4302" i="1"/>
  <c r="V4303" i="1"/>
  <c r="V4304" i="1"/>
  <c r="V4305" i="1"/>
  <c r="V4306" i="1"/>
  <c r="V4307" i="1"/>
  <c r="V4308" i="1"/>
  <c r="V4309" i="1"/>
  <c r="V4310" i="1"/>
  <c r="V4311" i="1"/>
  <c r="V4312" i="1"/>
  <c r="V4313" i="1"/>
  <c r="V4314" i="1"/>
  <c r="V4315" i="1"/>
  <c r="V4316" i="1"/>
  <c r="V4317" i="1"/>
  <c r="V4318" i="1"/>
  <c r="V4319" i="1"/>
  <c r="V4320" i="1"/>
  <c r="V4321" i="1"/>
  <c r="V4322" i="1"/>
  <c r="V4323" i="1"/>
  <c r="V4324" i="1"/>
  <c r="V4325" i="1"/>
  <c r="V4326" i="1"/>
  <c r="V4327" i="1"/>
  <c r="V4328" i="1"/>
  <c r="V4329" i="1"/>
  <c r="V4330" i="1"/>
  <c r="V4331" i="1"/>
  <c r="V4332" i="1"/>
  <c r="V4333" i="1"/>
  <c r="V4334" i="1"/>
  <c r="V4335" i="1"/>
  <c r="V4336" i="1"/>
  <c r="V4337" i="1"/>
  <c r="V4338" i="1"/>
  <c r="V4339" i="1"/>
  <c r="V4340" i="1"/>
  <c r="V4341" i="1"/>
  <c r="V4342" i="1"/>
  <c r="V4343" i="1"/>
  <c r="V4344" i="1"/>
  <c r="V4345" i="1"/>
  <c r="V4346" i="1"/>
  <c r="V4347" i="1"/>
  <c r="V4348" i="1"/>
  <c r="V4349" i="1"/>
  <c r="V4350" i="1"/>
  <c r="V4351" i="1"/>
  <c r="V4352" i="1"/>
  <c r="V4353" i="1"/>
  <c r="V4354" i="1"/>
  <c r="V4355" i="1"/>
  <c r="V4356" i="1"/>
  <c r="V4357" i="1"/>
  <c r="V4358" i="1"/>
  <c r="V4359" i="1"/>
  <c r="V4360" i="1"/>
  <c r="V4361" i="1"/>
  <c r="V4362" i="1"/>
  <c r="V4363" i="1"/>
  <c r="V4364" i="1"/>
  <c r="V4365" i="1"/>
  <c r="V4366" i="1"/>
  <c r="V4367" i="1"/>
  <c r="V4368" i="1"/>
  <c r="V4369" i="1"/>
  <c r="V4370" i="1"/>
  <c r="V4371" i="1"/>
  <c r="V4372" i="1"/>
  <c r="V4373" i="1"/>
  <c r="V4374" i="1"/>
  <c r="V4375" i="1"/>
  <c r="V4376" i="1"/>
  <c r="V4377" i="1"/>
  <c r="V4378" i="1"/>
  <c r="V4379" i="1"/>
  <c r="V4380" i="1"/>
  <c r="V4381" i="1"/>
  <c r="V4382" i="1"/>
  <c r="V4383" i="1"/>
  <c r="V4384" i="1"/>
  <c r="V4385" i="1"/>
  <c r="V4386" i="1"/>
  <c r="V4387" i="1"/>
  <c r="V4388" i="1"/>
  <c r="V4389" i="1"/>
  <c r="V4390" i="1"/>
  <c r="V4391" i="1"/>
  <c r="V4392" i="1"/>
  <c r="V4393" i="1"/>
  <c r="V4394" i="1"/>
  <c r="V4395" i="1"/>
  <c r="V4396" i="1"/>
  <c r="V4397" i="1"/>
  <c r="V4398" i="1"/>
  <c r="V4399" i="1"/>
  <c r="V4400" i="1"/>
  <c r="V4401" i="1"/>
  <c r="V4402" i="1"/>
  <c r="V4403" i="1"/>
  <c r="V4404" i="1"/>
  <c r="V4405" i="1"/>
  <c r="V4406" i="1"/>
  <c r="V4407" i="1"/>
  <c r="V4408" i="1"/>
  <c r="V4409" i="1"/>
  <c r="V4410" i="1"/>
  <c r="V4411" i="1"/>
  <c r="V4412" i="1"/>
  <c r="V4413" i="1"/>
  <c r="V4414" i="1"/>
  <c r="V4415" i="1"/>
  <c r="V4416" i="1"/>
  <c r="V4417" i="1"/>
  <c r="V4418" i="1"/>
  <c r="V4419" i="1"/>
  <c r="V4420" i="1"/>
  <c r="V4421" i="1"/>
  <c r="V4422" i="1"/>
  <c r="V4423" i="1"/>
  <c r="V4424" i="1"/>
  <c r="V4425" i="1"/>
  <c r="V4426" i="1"/>
  <c r="V4427" i="1"/>
  <c r="V4428" i="1"/>
  <c r="V4429" i="1"/>
  <c r="V4430" i="1"/>
  <c r="V4431" i="1"/>
  <c r="V4432" i="1"/>
  <c r="V4433" i="1"/>
  <c r="V4434" i="1"/>
  <c r="V4435" i="1"/>
  <c r="V4436" i="1"/>
  <c r="V4437" i="1"/>
  <c r="V4438" i="1"/>
  <c r="V4439" i="1"/>
  <c r="V4440" i="1"/>
  <c r="V4441" i="1"/>
  <c r="V4442" i="1"/>
  <c r="V4443" i="1"/>
  <c r="V4444" i="1"/>
  <c r="V4445" i="1"/>
  <c r="V4446" i="1"/>
  <c r="V4447" i="1"/>
  <c r="V4448" i="1"/>
  <c r="V4449" i="1"/>
  <c r="V4450" i="1"/>
  <c r="V4451" i="1"/>
  <c r="V4452" i="1"/>
  <c r="V4453" i="1"/>
  <c r="V4454" i="1"/>
  <c r="V4455" i="1"/>
  <c r="V4456" i="1"/>
  <c r="V4457" i="1"/>
  <c r="V4458" i="1"/>
  <c r="V4459" i="1"/>
  <c r="V4460" i="1"/>
  <c r="V4461" i="1"/>
  <c r="V4462" i="1"/>
  <c r="V4463" i="1"/>
  <c r="V4464" i="1"/>
  <c r="V4465" i="1"/>
  <c r="V4466" i="1"/>
  <c r="V4467" i="1"/>
  <c r="V4468" i="1"/>
  <c r="V4469" i="1"/>
  <c r="V4470" i="1"/>
  <c r="V4471" i="1"/>
  <c r="V4472" i="1"/>
  <c r="V4473" i="1"/>
  <c r="V4474" i="1"/>
  <c r="V4475" i="1"/>
  <c r="V4476" i="1"/>
  <c r="V4477" i="1"/>
  <c r="V4478" i="1"/>
  <c r="V4479" i="1"/>
  <c r="V4480" i="1"/>
  <c r="V4481" i="1"/>
  <c r="V4482" i="1"/>
  <c r="V4483" i="1"/>
  <c r="V4484" i="1"/>
  <c r="V4485" i="1"/>
  <c r="V4486" i="1"/>
  <c r="V4487" i="1"/>
  <c r="V4488" i="1"/>
  <c r="V4489" i="1"/>
  <c r="V4490" i="1"/>
  <c r="V4491" i="1"/>
  <c r="V4492" i="1"/>
  <c r="V4493" i="1"/>
  <c r="V4494" i="1"/>
  <c r="V4495" i="1"/>
  <c r="V4496" i="1"/>
  <c r="V4497" i="1"/>
  <c r="V4498" i="1"/>
  <c r="V4499" i="1"/>
  <c r="V4500" i="1"/>
  <c r="V4501" i="1"/>
  <c r="V4502" i="1"/>
  <c r="V4503" i="1"/>
  <c r="V4504" i="1"/>
  <c r="V4505" i="1"/>
  <c r="V4506" i="1"/>
  <c r="V4507" i="1"/>
  <c r="V4508" i="1"/>
  <c r="V4509" i="1"/>
  <c r="V4510" i="1"/>
  <c r="V4511" i="1"/>
  <c r="V4512" i="1"/>
  <c r="V4513" i="1"/>
  <c r="V4514" i="1"/>
  <c r="V4515" i="1"/>
  <c r="V4516" i="1"/>
  <c r="V4517" i="1"/>
  <c r="V4518" i="1"/>
  <c r="V4519" i="1"/>
  <c r="V4520" i="1"/>
  <c r="V4521" i="1"/>
  <c r="V4522" i="1"/>
  <c r="V4523" i="1"/>
  <c r="V4524" i="1"/>
  <c r="V4525" i="1"/>
  <c r="V4526" i="1"/>
  <c r="V4527" i="1"/>
  <c r="V4528" i="1"/>
  <c r="V4529" i="1"/>
  <c r="V4530" i="1"/>
  <c r="V4531" i="1"/>
  <c r="V4532" i="1"/>
  <c r="V4533" i="1"/>
  <c r="V4534" i="1"/>
  <c r="V4535" i="1"/>
  <c r="V4536" i="1"/>
  <c r="V4537" i="1"/>
  <c r="V4538" i="1"/>
  <c r="V4539" i="1"/>
  <c r="V4540" i="1"/>
  <c r="V4541" i="1"/>
  <c r="V4542" i="1"/>
  <c r="V4543" i="1"/>
  <c r="V4544" i="1"/>
  <c r="V4545" i="1"/>
  <c r="V4546" i="1"/>
  <c r="V4547" i="1"/>
  <c r="V4548" i="1"/>
  <c r="V4549" i="1"/>
  <c r="V4550" i="1"/>
  <c r="V4551" i="1"/>
  <c r="V4552" i="1"/>
  <c r="V4553" i="1"/>
  <c r="V4554" i="1"/>
  <c r="V4555" i="1"/>
  <c r="V4556" i="1"/>
  <c r="V4557" i="1"/>
  <c r="V4558" i="1"/>
  <c r="V4559" i="1"/>
  <c r="V4560" i="1"/>
  <c r="V4561" i="1"/>
  <c r="V4562" i="1"/>
  <c r="V4563" i="1"/>
  <c r="V4564" i="1"/>
  <c r="V4565" i="1"/>
  <c r="V4566" i="1"/>
  <c r="V4567" i="1"/>
  <c r="V4568" i="1"/>
  <c r="V4569" i="1"/>
  <c r="V4570" i="1"/>
  <c r="V4571" i="1"/>
  <c r="V4572" i="1"/>
  <c r="V4573" i="1"/>
  <c r="V4574" i="1"/>
  <c r="V4575" i="1"/>
  <c r="V4576" i="1"/>
  <c r="V4577" i="1"/>
  <c r="V4578" i="1"/>
  <c r="V4579" i="1"/>
  <c r="V4580" i="1"/>
  <c r="V4581" i="1"/>
  <c r="V4582" i="1"/>
  <c r="V4583" i="1"/>
  <c r="V4584" i="1"/>
  <c r="V4585" i="1"/>
  <c r="V4586" i="1"/>
  <c r="V4587" i="1"/>
  <c r="V4588" i="1"/>
  <c r="V4589" i="1"/>
  <c r="V4590" i="1"/>
  <c r="V4591" i="1"/>
  <c r="V4592" i="1"/>
  <c r="V4593" i="1"/>
  <c r="V4594" i="1"/>
  <c r="V4595" i="1"/>
  <c r="V4596" i="1"/>
  <c r="V4597" i="1"/>
  <c r="V4598" i="1"/>
  <c r="V4599" i="1"/>
  <c r="V4600" i="1"/>
  <c r="V4601" i="1"/>
  <c r="V4602" i="1"/>
  <c r="V4603" i="1"/>
  <c r="V4604" i="1"/>
  <c r="V4605" i="1"/>
  <c r="V4606" i="1"/>
  <c r="V4607" i="1"/>
  <c r="V4608" i="1"/>
  <c r="V4609" i="1"/>
  <c r="V4610" i="1"/>
  <c r="V4611" i="1"/>
  <c r="V4612" i="1"/>
  <c r="V4613" i="1"/>
  <c r="V4614" i="1"/>
  <c r="V4615" i="1"/>
  <c r="V4616" i="1"/>
  <c r="V4617" i="1"/>
  <c r="V4618" i="1"/>
  <c r="V4619" i="1"/>
  <c r="V4620" i="1"/>
  <c r="V4621" i="1"/>
  <c r="V4622" i="1"/>
  <c r="V4623" i="1"/>
  <c r="V4624" i="1"/>
  <c r="V4625" i="1"/>
  <c r="V4626" i="1"/>
  <c r="V4627" i="1"/>
  <c r="V4628" i="1"/>
  <c r="V4629" i="1"/>
  <c r="V4630" i="1"/>
  <c r="V4631" i="1"/>
  <c r="V4632" i="1"/>
  <c r="V4633" i="1"/>
  <c r="V4634" i="1"/>
  <c r="V4635" i="1"/>
  <c r="V4636" i="1"/>
  <c r="V4637" i="1"/>
  <c r="V4638" i="1"/>
  <c r="V4639" i="1"/>
  <c r="V4640" i="1"/>
  <c r="V4641" i="1"/>
  <c r="V4642" i="1"/>
  <c r="V4643" i="1"/>
  <c r="V4644" i="1"/>
  <c r="V4645" i="1"/>
  <c r="V4646" i="1"/>
  <c r="V4647" i="1"/>
  <c r="V4648" i="1"/>
  <c r="V4649" i="1"/>
  <c r="V4650" i="1"/>
  <c r="V4651" i="1"/>
  <c r="V4652" i="1"/>
  <c r="V4653" i="1"/>
  <c r="V4654" i="1"/>
  <c r="V4655" i="1"/>
  <c r="V4656" i="1"/>
  <c r="V4657" i="1"/>
  <c r="V4658" i="1"/>
  <c r="V4659" i="1"/>
  <c r="V4660" i="1"/>
  <c r="V4661" i="1"/>
  <c r="V4662" i="1"/>
  <c r="V4663" i="1"/>
  <c r="V4664" i="1"/>
  <c r="V4665" i="1"/>
  <c r="V4666" i="1"/>
  <c r="V4667" i="1"/>
  <c r="V4668" i="1"/>
  <c r="V4669" i="1"/>
  <c r="V4670" i="1"/>
  <c r="V4671" i="1"/>
  <c r="V4672" i="1"/>
  <c r="V4673" i="1"/>
  <c r="V4674" i="1"/>
  <c r="V4675" i="1"/>
  <c r="V4676" i="1"/>
  <c r="V4677" i="1"/>
  <c r="V4678" i="1"/>
  <c r="V4679" i="1"/>
  <c r="V4680" i="1"/>
  <c r="V4681" i="1"/>
  <c r="V4682" i="1"/>
  <c r="V4683" i="1"/>
  <c r="V4684" i="1"/>
  <c r="V4685" i="1"/>
  <c r="V4686" i="1"/>
  <c r="V4687" i="1"/>
  <c r="V4688" i="1"/>
  <c r="V4689" i="1"/>
  <c r="V4690" i="1"/>
  <c r="V4691" i="1"/>
  <c r="V4692" i="1"/>
  <c r="V4693" i="1"/>
  <c r="V4694" i="1"/>
  <c r="V4695" i="1"/>
  <c r="V4696" i="1"/>
  <c r="V4697" i="1"/>
  <c r="V4698" i="1"/>
  <c r="V4699" i="1"/>
  <c r="V4700" i="1"/>
  <c r="V4701" i="1"/>
  <c r="V4702" i="1"/>
  <c r="V4703" i="1"/>
  <c r="V4704" i="1"/>
  <c r="V4705" i="1"/>
  <c r="V4706" i="1"/>
  <c r="V4707" i="1"/>
  <c r="V4708" i="1"/>
  <c r="V4709" i="1"/>
  <c r="V4710" i="1"/>
  <c r="V4711" i="1"/>
  <c r="V4712" i="1"/>
  <c r="V4713" i="1"/>
  <c r="V4714" i="1"/>
  <c r="V4715" i="1"/>
  <c r="V4716" i="1"/>
  <c r="V4717" i="1"/>
  <c r="V4718" i="1"/>
  <c r="V4719" i="1"/>
  <c r="V4720" i="1"/>
  <c r="V4721" i="1"/>
  <c r="V4722" i="1"/>
  <c r="V4723" i="1"/>
  <c r="V4724" i="1"/>
  <c r="V4725" i="1"/>
  <c r="V4726" i="1"/>
  <c r="V4727" i="1"/>
  <c r="V4728" i="1"/>
  <c r="V4729" i="1"/>
  <c r="V4730" i="1"/>
  <c r="V4731" i="1"/>
  <c r="V4732" i="1"/>
  <c r="V4733" i="1"/>
  <c r="V4734" i="1"/>
  <c r="V4735" i="1"/>
  <c r="V4736" i="1"/>
  <c r="V4737" i="1"/>
  <c r="V4738" i="1"/>
  <c r="V4739" i="1"/>
  <c r="V4740" i="1"/>
  <c r="V4741" i="1"/>
  <c r="V4742" i="1"/>
  <c r="V4743" i="1"/>
  <c r="V4744" i="1"/>
  <c r="V4745" i="1"/>
  <c r="V4746" i="1"/>
  <c r="V4747" i="1"/>
  <c r="V4748" i="1"/>
  <c r="V4749" i="1"/>
  <c r="V4750" i="1"/>
  <c r="V4751" i="1"/>
  <c r="V4752" i="1"/>
  <c r="V4753" i="1"/>
  <c r="V4754" i="1"/>
  <c r="V4755" i="1"/>
  <c r="V4756" i="1"/>
  <c r="V4757" i="1"/>
  <c r="V4758" i="1"/>
  <c r="V4759" i="1"/>
  <c r="V4760" i="1"/>
  <c r="V4761" i="1"/>
  <c r="V4762" i="1"/>
  <c r="V4763" i="1"/>
  <c r="V4764" i="1"/>
  <c r="V4765" i="1"/>
  <c r="V4766" i="1"/>
  <c r="V4767" i="1"/>
  <c r="V4768" i="1"/>
  <c r="V4769" i="1"/>
  <c r="V4770" i="1"/>
  <c r="V4771" i="1"/>
  <c r="V4772" i="1"/>
  <c r="V4773" i="1"/>
  <c r="V4774" i="1"/>
  <c r="V4775" i="1"/>
  <c r="V4776" i="1"/>
  <c r="V4777" i="1"/>
  <c r="V4778" i="1"/>
  <c r="V4779" i="1"/>
  <c r="V4780" i="1"/>
  <c r="V4781" i="1"/>
  <c r="V4782" i="1"/>
  <c r="V4783" i="1"/>
  <c r="V4784" i="1"/>
  <c r="V4785" i="1"/>
  <c r="V4786" i="1"/>
  <c r="V4787" i="1"/>
  <c r="V4788" i="1"/>
  <c r="V4789" i="1"/>
  <c r="V4790" i="1"/>
  <c r="V4791" i="1"/>
  <c r="V4792" i="1"/>
  <c r="V4793" i="1"/>
  <c r="V4794" i="1"/>
  <c r="V4795" i="1"/>
  <c r="V4796" i="1"/>
  <c r="V4797" i="1"/>
  <c r="V4798" i="1"/>
  <c r="V4799" i="1"/>
  <c r="V4800" i="1"/>
  <c r="V4801" i="1"/>
  <c r="V4802" i="1"/>
  <c r="V4803" i="1"/>
  <c r="V4804" i="1"/>
  <c r="V4805" i="1"/>
  <c r="V4806" i="1"/>
  <c r="V4807" i="1"/>
  <c r="V4808" i="1"/>
  <c r="V4809" i="1"/>
  <c r="V4810" i="1"/>
  <c r="V4811" i="1"/>
  <c r="V4812" i="1"/>
  <c r="V4813" i="1"/>
  <c r="V4814" i="1"/>
  <c r="V4815" i="1"/>
  <c r="V4816" i="1"/>
  <c r="V4817" i="1"/>
  <c r="V4818" i="1"/>
  <c r="V4819" i="1"/>
  <c r="V4820" i="1"/>
  <c r="V4821" i="1"/>
  <c r="V4822" i="1"/>
  <c r="V4823" i="1"/>
  <c r="V4824" i="1"/>
  <c r="V4825" i="1"/>
  <c r="V4826" i="1"/>
  <c r="V4827" i="1"/>
  <c r="V4828" i="1"/>
  <c r="V4829" i="1"/>
  <c r="V4830" i="1"/>
  <c r="V4831" i="1"/>
  <c r="V4832" i="1"/>
  <c r="V4833" i="1"/>
  <c r="V4834" i="1"/>
  <c r="V4835" i="1"/>
  <c r="V4836" i="1"/>
  <c r="V4837" i="1"/>
  <c r="V4838" i="1"/>
  <c r="V4839" i="1"/>
  <c r="V4840" i="1"/>
  <c r="V4841" i="1"/>
  <c r="V4842" i="1"/>
  <c r="V4843" i="1"/>
  <c r="V4844" i="1"/>
  <c r="V4845" i="1"/>
  <c r="V4846" i="1"/>
  <c r="V4847" i="1"/>
  <c r="V4848" i="1"/>
  <c r="V4849" i="1"/>
  <c r="V4850" i="1"/>
  <c r="V4851" i="1"/>
  <c r="V4852" i="1"/>
  <c r="V4853" i="1"/>
  <c r="V4854" i="1"/>
  <c r="V4855" i="1"/>
  <c r="V4856" i="1"/>
  <c r="V4857" i="1"/>
  <c r="V4858" i="1"/>
  <c r="V4859" i="1"/>
  <c r="V4860" i="1"/>
  <c r="V4861" i="1"/>
  <c r="V4862" i="1"/>
  <c r="V4863" i="1"/>
  <c r="V4864" i="1"/>
  <c r="V4865" i="1"/>
  <c r="V4866" i="1"/>
  <c r="V4867" i="1"/>
  <c r="V4868" i="1"/>
  <c r="V4869" i="1"/>
  <c r="V4870" i="1"/>
  <c r="V4871" i="1"/>
  <c r="V4872" i="1"/>
  <c r="V4873" i="1"/>
  <c r="V4874" i="1"/>
  <c r="V4875" i="1"/>
  <c r="V4876" i="1"/>
  <c r="V4877" i="1"/>
  <c r="V4878" i="1"/>
  <c r="V4879" i="1"/>
  <c r="V4880" i="1"/>
  <c r="V4881" i="1"/>
  <c r="V4882" i="1"/>
  <c r="V4883" i="1"/>
  <c r="V4884" i="1"/>
  <c r="V4885" i="1"/>
  <c r="V4886" i="1"/>
  <c r="V4887" i="1"/>
  <c r="V4888" i="1"/>
  <c r="V4889" i="1"/>
  <c r="V4890" i="1"/>
  <c r="V4891" i="1"/>
  <c r="V4892" i="1"/>
  <c r="V4893" i="1"/>
  <c r="V4894" i="1"/>
  <c r="V4895" i="1"/>
  <c r="V4896" i="1"/>
  <c r="V4897" i="1"/>
  <c r="V4898" i="1"/>
  <c r="V4899" i="1"/>
  <c r="V4900" i="1"/>
  <c r="V4901" i="1"/>
  <c r="V4902" i="1"/>
  <c r="V4903" i="1"/>
  <c r="V4904" i="1"/>
  <c r="V4905" i="1"/>
  <c r="V4906" i="1"/>
  <c r="V4907" i="1"/>
  <c r="V4908" i="1"/>
  <c r="V4909" i="1"/>
  <c r="V4910" i="1"/>
  <c r="V4911" i="1"/>
  <c r="V4912" i="1"/>
  <c r="V4913" i="1"/>
  <c r="V4914" i="1"/>
  <c r="V4915" i="1"/>
  <c r="V4916" i="1"/>
  <c r="V4917" i="1"/>
  <c r="V4918" i="1"/>
  <c r="V4919" i="1"/>
  <c r="V4920" i="1"/>
  <c r="V4921" i="1"/>
  <c r="V4922" i="1"/>
  <c r="V4923" i="1"/>
  <c r="V4924" i="1"/>
  <c r="V4925" i="1"/>
  <c r="V4926" i="1"/>
  <c r="V4927" i="1"/>
  <c r="V4928" i="1"/>
  <c r="V4929" i="1"/>
  <c r="V4930" i="1"/>
  <c r="V4931" i="1"/>
  <c r="V4932" i="1"/>
  <c r="V4933" i="1"/>
  <c r="V4934" i="1"/>
  <c r="V4935" i="1"/>
  <c r="V4936" i="1"/>
  <c r="V4937" i="1"/>
  <c r="V4938" i="1"/>
  <c r="V4939" i="1"/>
  <c r="V4940" i="1"/>
  <c r="V4941" i="1"/>
  <c r="V4942" i="1"/>
  <c r="V4943" i="1"/>
  <c r="V4944" i="1"/>
  <c r="V4945" i="1"/>
  <c r="V4946" i="1"/>
  <c r="V4947" i="1"/>
  <c r="V4948" i="1"/>
  <c r="V4949" i="1"/>
  <c r="V4950" i="1"/>
  <c r="V4951" i="1"/>
  <c r="V4952" i="1"/>
  <c r="V4953" i="1"/>
  <c r="V4954" i="1"/>
  <c r="V4955" i="1"/>
  <c r="V4956" i="1"/>
  <c r="V4957" i="1"/>
  <c r="V4958" i="1"/>
  <c r="V4959" i="1"/>
  <c r="V4960" i="1"/>
  <c r="V4961" i="1"/>
  <c r="V4962" i="1"/>
  <c r="V4963" i="1"/>
  <c r="V4964" i="1"/>
  <c r="V4965" i="1"/>
  <c r="V4966" i="1"/>
  <c r="V4967" i="1"/>
  <c r="V4968" i="1"/>
  <c r="V4969" i="1"/>
  <c r="V4970" i="1"/>
  <c r="V4971" i="1"/>
  <c r="V4972" i="1"/>
  <c r="V4973" i="1"/>
  <c r="V4974" i="1"/>
  <c r="V4975" i="1"/>
  <c r="V4976" i="1"/>
  <c r="V4977" i="1"/>
  <c r="V4978" i="1"/>
  <c r="V4979" i="1"/>
  <c r="V4980" i="1"/>
  <c r="V4981" i="1"/>
  <c r="V4982" i="1"/>
  <c r="V4983" i="1"/>
  <c r="V4984" i="1"/>
  <c r="V4985" i="1"/>
  <c r="V4986" i="1"/>
  <c r="V4987" i="1"/>
  <c r="V4988" i="1"/>
  <c r="V4989" i="1"/>
  <c r="V4990" i="1"/>
  <c r="V4991" i="1"/>
  <c r="V4992" i="1"/>
  <c r="V4993" i="1"/>
  <c r="V4994" i="1"/>
  <c r="V4995" i="1"/>
  <c r="V4996" i="1"/>
  <c r="V4997" i="1"/>
  <c r="V4998" i="1"/>
  <c r="V4999" i="1"/>
  <c r="V5000" i="1"/>
  <c r="V5001" i="1"/>
  <c r="V5002" i="1"/>
  <c r="V5003" i="1"/>
  <c r="V5004" i="1"/>
  <c r="V5005" i="1"/>
  <c r="V5006" i="1"/>
  <c r="V5007" i="1"/>
  <c r="V5008" i="1"/>
  <c r="V5009" i="1"/>
  <c r="V5010" i="1"/>
  <c r="V5011" i="1"/>
  <c r="V5012" i="1"/>
  <c r="V5013" i="1"/>
  <c r="V5014" i="1"/>
  <c r="V5015" i="1"/>
  <c r="V5016" i="1"/>
  <c r="V5017" i="1"/>
  <c r="V5018" i="1"/>
  <c r="V5019" i="1"/>
  <c r="V5020" i="1"/>
  <c r="V5021" i="1"/>
  <c r="V5022" i="1"/>
  <c r="V5023" i="1"/>
  <c r="V5024" i="1"/>
  <c r="V5025" i="1"/>
  <c r="V5026" i="1"/>
  <c r="V5027" i="1"/>
  <c r="V5028" i="1"/>
  <c r="V5029" i="1"/>
  <c r="V5030" i="1"/>
  <c r="V5031" i="1"/>
  <c r="V5032" i="1"/>
  <c r="V5033" i="1"/>
  <c r="V5034" i="1"/>
  <c r="V5035" i="1"/>
  <c r="V5036" i="1"/>
  <c r="V5037" i="1"/>
  <c r="V5038" i="1"/>
  <c r="V5039" i="1"/>
  <c r="V5040" i="1"/>
  <c r="V5041" i="1"/>
  <c r="V5042" i="1"/>
  <c r="V5043" i="1"/>
  <c r="V5044" i="1"/>
  <c r="V5045" i="1"/>
  <c r="V5046" i="1"/>
  <c r="V5047" i="1"/>
  <c r="V5048" i="1"/>
  <c r="V5049" i="1"/>
  <c r="V5050" i="1"/>
  <c r="V5051" i="1"/>
  <c r="V5052" i="1"/>
  <c r="V5053" i="1"/>
  <c r="V5054" i="1"/>
  <c r="V5055" i="1"/>
  <c r="V5056" i="1"/>
  <c r="V5057" i="1"/>
  <c r="V5058" i="1"/>
  <c r="V5059" i="1"/>
  <c r="V5060" i="1"/>
  <c r="V5061" i="1"/>
  <c r="V5062" i="1"/>
  <c r="V5063" i="1"/>
  <c r="V5064" i="1"/>
  <c r="V5065" i="1"/>
  <c r="V5066" i="1"/>
  <c r="V5067" i="1"/>
  <c r="V5068" i="1"/>
  <c r="V5069" i="1"/>
  <c r="V5070" i="1"/>
  <c r="V5071" i="1"/>
  <c r="V5072" i="1"/>
  <c r="V5073" i="1"/>
  <c r="V5074" i="1"/>
  <c r="V5075" i="1"/>
  <c r="V5076" i="1"/>
  <c r="V5077" i="1"/>
  <c r="V5078" i="1"/>
  <c r="V5079" i="1"/>
  <c r="V5080" i="1"/>
  <c r="V5081" i="1"/>
  <c r="V5082" i="1"/>
  <c r="V5083" i="1"/>
  <c r="V5084" i="1"/>
  <c r="V5085" i="1"/>
  <c r="V5086" i="1"/>
  <c r="V5087" i="1"/>
  <c r="V5088" i="1"/>
  <c r="V5089" i="1"/>
  <c r="V5090" i="1"/>
  <c r="V5091" i="1"/>
  <c r="V5092" i="1"/>
  <c r="V5093" i="1"/>
  <c r="V5094" i="1"/>
  <c r="V5095" i="1"/>
  <c r="V5096" i="1"/>
  <c r="V5097" i="1"/>
  <c r="V5098" i="1"/>
  <c r="V5099" i="1"/>
  <c r="V5100" i="1"/>
  <c r="V5101" i="1"/>
  <c r="V5102" i="1"/>
  <c r="V5103" i="1"/>
  <c r="V5104" i="1"/>
  <c r="V5105" i="1"/>
  <c r="V5106" i="1"/>
  <c r="V5107" i="1"/>
  <c r="V5108" i="1"/>
  <c r="V5109" i="1"/>
  <c r="V5110" i="1"/>
  <c r="V5111" i="1"/>
  <c r="V5112" i="1"/>
  <c r="V5113" i="1"/>
  <c r="V5114" i="1"/>
  <c r="V5115" i="1"/>
  <c r="V5116" i="1"/>
  <c r="V5117" i="1"/>
  <c r="V5118" i="1"/>
  <c r="V5119" i="1"/>
  <c r="V5120" i="1"/>
  <c r="V5121" i="1"/>
  <c r="V5122" i="1"/>
  <c r="V5123" i="1"/>
  <c r="V5124" i="1"/>
  <c r="V5125" i="1"/>
  <c r="V5126" i="1"/>
  <c r="V5127" i="1"/>
  <c r="V5128" i="1"/>
  <c r="V5129" i="1"/>
  <c r="V5130" i="1"/>
  <c r="V5131" i="1"/>
  <c r="V5132" i="1"/>
  <c r="V5133" i="1"/>
  <c r="V5134" i="1"/>
  <c r="V5135" i="1"/>
  <c r="V5136" i="1"/>
  <c r="V5137" i="1"/>
  <c r="V5138" i="1"/>
  <c r="V5139" i="1"/>
  <c r="V5140" i="1"/>
  <c r="V2" i="1"/>
  <c r="AF24" i="1" s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2445" i="1"/>
  <c r="W2446" i="1"/>
  <c r="W2447" i="1"/>
  <c r="W2448" i="1"/>
  <c r="W2449" i="1"/>
  <c r="W2450" i="1"/>
  <c r="W2451" i="1"/>
  <c r="W2452" i="1"/>
  <c r="W2453" i="1"/>
  <c r="W2454" i="1"/>
  <c r="W2455" i="1"/>
  <c r="W2456" i="1"/>
  <c r="W2457" i="1"/>
  <c r="W2458" i="1"/>
  <c r="W2459" i="1"/>
  <c r="W2460" i="1"/>
  <c r="W2461" i="1"/>
  <c r="W2462" i="1"/>
  <c r="W2463" i="1"/>
  <c r="W2464" i="1"/>
  <c r="W2465" i="1"/>
  <c r="W2466" i="1"/>
  <c r="W2467" i="1"/>
  <c r="W2468" i="1"/>
  <c r="W2469" i="1"/>
  <c r="W2470" i="1"/>
  <c r="W2471" i="1"/>
  <c r="W2472" i="1"/>
  <c r="W2473" i="1"/>
  <c r="W2474" i="1"/>
  <c r="W2475" i="1"/>
  <c r="W2476" i="1"/>
  <c r="W2477" i="1"/>
  <c r="W2478" i="1"/>
  <c r="W2479" i="1"/>
  <c r="W2480" i="1"/>
  <c r="W2481" i="1"/>
  <c r="W2482" i="1"/>
  <c r="W2483" i="1"/>
  <c r="W2484" i="1"/>
  <c r="W2485" i="1"/>
  <c r="W2486" i="1"/>
  <c r="W2487" i="1"/>
  <c r="W2488" i="1"/>
  <c r="W2489" i="1"/>
  <c r="W2490" i="1"/>
  <c r="W2491" i="1"/>
  <c r="W2492" i="1"/>
  <c r="W2493" i="1"/>
  <c r="W2494" i="1"/>
  <c r="W2495" i="1"/>
  <c r="W2496" i="1"/>
  <c r="W2497" i="1"/>
  <c r="W2498" i="1"/>
  <c r="W2499" i="1"/>
  <c r="W2500" i="1"/>
  <c r="W2501" i="1"/>
  <c r="W2502" i="1"/>
  <c r="W2503" i="1"/>
  <c r="W2504" i="1"/>
  <c r="W2505" i="1"/>
  <c r="W2506" i="1"/>
  <c r="W2507" i="1"/>
  <c r="W2508" i="1"/>
  <c r="W2509" i="1"/>
  <c r="W2510" i="1"/>
  <c r="W2511" i="1"/>
  <c r="W2512" i="1"/>
  <c r="W2513" i="1"/>
  <c r="W2514" i="1"/>
  <c r="W2515" i="1"/>
  <c r="W2516" i="1"/>
  <c r="W2517" i="1"/>
  <c r="W2518" i="1"/>
  <c r="W2519" i="1"/>
  <c r="W2520" i="1"/>
  <c r="W2521" i="1"/>
  <c r="W2522" i="1"/>
  <c r="W2523" i="1"/>
  <c r="W2524" i="1"/>
  <c r="W2525" i="1"/>
  <c r="W2526" i="1"/>
  <c r="W2527" i="1"/>
  <c r="W2528" i="1"/>
  <c r="W2529" i="1"/>
  <c r="W2530" i="1"/>
  <c r="W2531" i="1"/>
  <c r="W2532" i="1"/>
  <c r="W2533" i="1"/>
  <c r="W2534" i="1"/>
  <c r="W2535" i="1"/>
  <c r="W2536" i="1"/>
  <c r="W2537" i="1"/>
  <c r="W2538" i="1"/>
  <c r="W2539" i="1"/>
  <c r="W2540" i="1"/>
  <c r="W2541" i="1"/>
  <c r="W2542" i="1"/>
  <c r="W2543" i="1"/>
  <c r="W2544" i="1"/>
  <c r="W2545" i="1"/>
  <c r="W2546" i="1"/>
  <c r="W2547" i="1"/>
  <c r="W2548" i="1"/>
  <c r="W2549" i="1"/>
  <c r="W2550" i="1"/>
  <c r="W2551" i="1"/>
  <c r="W2552" i="1"/>
  <c r="W2553" i="1"/>
  <c r="W2554" i="1"/>
  <c r="W2555" i="1"/>
  <c r="W2556" i="1"/>
  <c r="W2557" i="1"/>
  <c r="W2558" i="1"/>
  <c r="W2559" i="1"/>
  <c r="W2560" i="1"/>
  <c r="W2561" i="1"/>
  <c r="W2562" i="1"/>
  <c r="W2563" i="1"/>
  <c r="W2564" i="1"/>
  <c r="W2565" i="1"/>
  <c r="W2566" i="1"/>
  <c r="W2567" i="1"/>
  <c r="W2568" i="1"/>
  <c r="W2569" i="1"/>
  <c r="W2570" i="1"/>
  <c r="W2571" i="1"/>
  <c r="W2572" i="1"/>
  <c r="W2573" i="1"/>
  <c r="W2574" i="1"/>
  <c r="W2575" i="1"/>
  <c r="W2576" i="1"/>
  <c r="W2577" i="1"/>
  <c r="W2578" i="1"/>
  <c r="W2579" i="1"/>
  <c r="W2580" i="1"/>
  <c r="W2581" i="1"/>
  <c r="W2582" i="1"/>
  <c r="W2583" i="1"/>
  <c r="W2584" i="1"/>
  <c r="W2585" i="1"/>
  <c r="W2586" i="1"/>
  <c r="W2587" i="1"/>
  <c r="W2588" i="1"/>
  <c r="W2589" i="1"/>
  <c r="W2590" i="1"/>
  <c r="W2591" i="1"/>
  <c r="W2592" i="1"/>
  <c r="W2593" i="1"/>
  <c r="W2594" i="1"/>
  <c r="W2595" i="1"/>
  <c r="W2596" i="1"/>
  <c r="W2597" i="1"/>
  <c r="W2598" i="1"/>
  <c r="W2599" i="1"/>
  <c r="W2600" i="1"/>
  <c r="W2601" i="1"/>
  <c r="W2602" i="1"/>
  <c r="W2603" i="1"/>
  <c r="W2604" i="1"/>
  <c r="W2605" i="1"/>
  <c r="W2606" i="1"/>
  <c r="W2607" i="1"/>
  <c r="W2608" i="1"/>
  <c r="W2609" i="1"/>
  <c r="W2610" i="1"/>
  <c r="W2611" i="1"/>
  <c r="W2612" i="1"/>
  <c r="W2613" i="1"/>
  <c r="W2614" i="1"/>
  <c r="W2615" i="1"/>
  <c r="W2616" i="1"/>
  <c r="W2617" i="1"/>
  <c r="W2618" i="1"/>
  <c r="W2619" i="1"/>
  <c r="W2620" i="1"/>
  <c r="W2621" i="1"/>
  <c r="W2622" i="1"/>
  <c r="W2623" i="1"/>
  <c r="W2624" i="1"/>
  <c r="W2625" i="1"/>
  <c r="W2626" i="1"/>
  <c r="W2627" i="1"/>
  <c r="W2628" i="1"/>
  <c r="W2629" i="1"/>
  <c r="W2630" i="1"/>
  <c r="W2631" i="1"/>
  <c r="W2632" i="1"/>
  <c r="W2633" i="1"/>
  <c r="W2634" i="1"/>
  <c r="W2635" i="1"/>
  <c r="W2636" i="1"/>
  <c r="W2637" i="1"/>
  <c r="W2638" i="1"/>
  <c r="W2639" i="1"/>
  <c r="W2640" i="1"/>
  <c r="W2641" i="1"/>
  <c r="W2642" i="1"/>
  <c r="W2643" i="1"/>
  <c r="W2644" i="1"/>
  <c r="W2645" i="1"/>
  <c r="W2646" i="1"/>
  <c r="W2647" i="1"/>
  <c r="W2648" i="1"/>
  <c r="W2649" i="1"/>
  <c r="W2650" i="1"/>
  <c r="W2651" i="1"/>
  <c r="W2652" i="1"/>
  <c r="W2653" i="1"/>
  <c r="W2654" i="1"/>
  <c r="W2655" i="1"/>
  <c r="W2656" i="1"/>
  <c r="W2657" i="1"/>
  <c r="W2658" i="1"/>
  <c r="W2659" i="1"/>
  <c r="W2660" i="1"/>
  <c r="W2661" i="1"/>
  <c r="W2662" i="1"/>
  <c r="W2663" i="1"/>
  <c r="W2664" i="1"/>
  <c r="W2665" i="1"/>
  <c r="W2666" i="1"/>
  <c r="W2667" i="1"/>
  <c r="W2668" i="1"/>
  <c r="W2669" i="1"/>
  <c r="W2670" i="1"/>
  <c r="W2671" i="1"/>
  <c r="W2672" i="1"/>
  <c r="W2673" i="1"/>
  <c r="W2674" i="1"/>
  <c r="W2675" i="1"/>
  <c r="W2676" i="1"/>
  <c r="W2677" i="1"/>
  <c r="W2678" i="1"/>
  <c r="W2679" i="1"/>
  <c r="W2680" i="1"/>
  <c r="W2681" i="1"/>
  <c r="W2682" i="1"/>
  <c r="W2683" i="1"/>
  <c r="W2684" i="1"/>
  <c r="W2685" i="1"/>
  <c r="W2686" i="1"/>
  <c r="W2687" i="1"/>
  <c r="W2688" i="1"/>
  <c r="W2689" i="1"/>
  <c r="W2690" i="1"/>
  <c r="W2691" i="1"/>
  <c r="W2692" i="1"/>
  <c r="W2693" i="1"/>
  <c r="W2694" i="1"/>
  <c r="W2695" i="1"/>
  <c r="W2696" i="1"/>
  <c r="W2697" i="1"/>
  <c r="W2698" i="1"/>
  <c r="W2699" i="1"/>
  <c r="W2700" i="1"/>
  <c r="W2701" i="1"/>
  <c r="W2702" i="1"/>
  <c r="W2703" i="1"/>
  <c r="W2704" i="1"/>
  <c r="W2705" i="1"/>
  <c r="W2706" i="1"/>
  <c r="W2707" i="1"/>
  <c r="W2708" i="1"/>
  <c r="W2709" i="1"/>
  <c r="W2710" i="1"/>
  <c r="W2711" i="1"/>
  <c r="W2712" i="1"/>
  <c r="W2713" i="1"/>
  <c r="W2714" i="1"/>
  <c r="W2715" i="1"/>
  <c r="W2716" i="1"/>
  <c r="W2717" i="1"/>
  <c r="W2718" i="1"/>
  <c r="W2719" i="1"/>
  <c r="W2720" i="1"/>
  <c r="W2721" i="1"/>
  <c r="W2722" i="1"/>
  <c r="W2723" i="1"/>
  <c r="W2724" i="1"/>
  <c r="W2725" i="1"/>
  <c r="W2726" i="1"/>
  <c r="W2727" i="1"/>
  <c r="W2728" i="1"/>
  <c r="W2729" i="1"/>
  <c r="W2730" i="1"/>
  <c r="W2731" i="1"/>
  <c r="W2732" i="1"/>
  <c r="W2733" i="1"/>
  <c r="W2734" i="1"/>
  <c r="W2735" i="1"/>
  <c r="W2736" i="1"/>
  <c r="W2737" i="1"/>
  <c r="W2738" i="1"/>
  <c r="W2739" i="1"/>
  <c r="W2740" i="1"/>
  <c r="W2741" i="1"/>
  <c r="W2742" i="1"/>
  <c r="W2743" i="1"/>
  <c r="W2744" i="1"/>
  <c r="W2745" i="1"/>
  <c r="W2746" i="1"/>
  <c r="W2747" i="1"/>
  <c r="W2748" i="1"/>
  <c r="W2749" i="1"/>
  <c r="W2750" i="1"/>
  <c r="W2751" i="1"/>
  <c r="W2752" i="1"/>
  <c r="W2753" i="1"/>
  <c r="W2754" i="1"/>
  <c r="W2755" i="1"/>
  <c r="W2756" i="1"/>
  <c r="W2757" i="1"/>
  <c r="W2758" i="1"/>
  <c r="W2759" i="1"/>
  <c r="W2760" i="1"/>
  <c r="W2761" i="1"/>
  <c r="W2762" i="1"/>
  <c r="W2763" i="1"/>
  <c r="W2764" i="1"/>
  <c r="W2765" i="1"/>
  <c r="W2766" i="1"/>
  <c r="W2767" i="1"/>
  <c r="W2768" i="1"/>
  <c r="W2769" i="1"/>
  <c r="W2770" i="1"/>
  <c r="W2771" i="1"/>
  <c r="W2772" i="1"/>
  <c r="W2773" i="1"/>
  <c r="W2774" i="1"/>
  <c r="W2775" i="1"/>
  <c r="W2776" i="1"/>
  <c r="W2777" i="1"/>
  <c r="W2778" i="1"/>
  <c r="W2779" i="1"/>
  <c r="W2780" i="1"/>
  <c r="W2781" i="1"/>
  <c r="W2782" i="1"/>
  <c r="W2783" i="1"/>
  <c r="W2784" i="1"/>
  <c r="W2785" i="1"/>
  <c r="W2786" i="1"/>
  <c r="W2787" i="1"/>
  <c r="W2788" i="1"/>
  <c r="W2789" i="1"/>
  <c r="W2790" i="1"/>
  <c r="W2791" i="1"/>
  <c r="W2792" i="1"/>
  <c r="W2793" i="1"/>
  <c r="W2794" i="1"/>
  <c r="W2795" i="1"/>
  <c r="W2796" i="1"/>
  <c r="W2797" i="1"/>
  <c r="W2798" i="1"/>
  <c r="W2799" i="1"/>
  <c r="W2800" i="1"/>
  <c r="W2801" i="1"/>
  <c r="W2802" i="1"/>
  <c r="W2803" i="1"/>
  <c r="W2804" i="1"/>
  <c r="W2805" i="1"/>
  <c r="W2806" i="1"/>
  <c r="W2807" i="1"/>
  <c r="W2808" i="1"/>
  <c r="W2809" i="1"/>
  <c r="W2810" i="1"/>
  <c r="W2811" i="1"/>
  <c r="W2812" i="1"/>
  <c r="W2813" i="1"/>
  <c r="W2814" i="1"/>
  <c r="W2815" i="1"/>
  <c r="W2816" i="1"/>
  <c r="W2817" i="1"/>
  <c r="W2818" i="1"/>
  <c r="W2819" i="1"/>
  <c r="W2820" i="1"/>
  <c r="W2821" i="1"/>
  <c r="W2822" i="1"/>
  <c r="W2823" i="1"/>
  <c r="W2824" i="1"/>
  <c r="W2825" i="1"/>
  <c r="W2826" i="1"/>
  <c r="W2827" i="1"/>
  <c r="W2828" i="1"/>
  <c r="W2829" i="1"/>
  <c r="W2830" i="1"/>
  <c r="W2831" i="1"/>
  <c r="W2832" i="1"/>
  <c r="W2833" i="1"/>
  <c r="W2834" i="1"/>
  <c r="W2835" i="1"/>
  <c r="W2836" i="1"/>
  <c r="W2837" i="1"/>
  <c r="W2838" i="1"/>
  <c r="W2839" i="1"/>
  <c r="W2840" i="1"/>
  <c r="W2841" i="1"/>
  <c r="W2842" i="1"/>
  <c r="W2843" i="1"/>
  <c r="W2844" i="1"/>
  <c r="W2845" i="1"/>
  <c r="W2846" i="1"/>
  <c r="W2847" i="1"/>
  <c r="W2848" i="1"/>
  <c r="W2849" i="1"/>
  <c r="W2850" i="1"/>
  <c r="W2851" i="1"/>
  <c r="W2852" i="1"/>
  <c r="W2853" i="1"/>
  <c r="W2854" i="1"/>
  <c r="W2855" i="1"/>
  <c r="W2856" i="1"/>
  <c r="W2857" i="1"/>
  <c r="W2858" i="1"/>
  <c r="W2859" i="1"/>
  <c r="W2860" i="1"/>
  <c r="W2861" i="1"/>
  <c r="W2862" i="1"/>
  <c r="W2863" i="1"/>
  <c r="W2864" i="1"/>
  <c r="W2865" i="1"/>
  <c r="W2866" i="1"/>
  <c r="W2867" i="1"/>
  <c r="W2868" i="1"/>
  <c r="W2869" i="1"/>
  <c r="W2870" i="1"/>
  <c r="W2871" i="1"/>
  <c r="W2872" i="1"/>
  <c r="W2873" i="1"/>
  <c r="W2874" i="1"/>
  <c r="W2875" i="1"/>
  <c r="W2876" i="1"/>
  <c r="W2877" i="1"/>
  <c r="W2878" i="1"/>
  <c r="W2879" i="1"/>
  <c r="W2880" i="1"/>
  <c r="W2881" i="1"/>
  <c r="W2882" i="1"/>
  <c r="W2883" i="1"/>
  <c r="W2884" i="1"/>
  <c r="W2885" i="1"/>
  <c r="W2886" i="1"/>
  <c r="W2887" i="1"/>
  <c r="W2888" i="1"/>
  <c r="W2889" i="1"/>
  <c r="W2890" i="1"/>
  <c r="W2891" i="1"/>
  <c r="W2892" i="1"/>
  <c r="W2893" i="1"/>
  <c r="W2894" i="1"/>
  <c r="W2895" i="1"/>
  <c r="W2896" i="1"/>
  <c r="W2897" i="1"/>
  <c r="W2898" i="1"/>
  <c r="W2899" i="1"/>
  <c r="W2900" i="1"/>
  <c r="W2901" i="1"/>
  <c r="W2902" i="1"/>
  <c r="W2903" i="1"/>
  <c r="W2904" i="1"/>
  <c r="W2905" i="1"/>
  <c r="W2906" i="1"/>
  <c r="W2907" i="1"/>
  <c r="W2908" i="1"/>
  <c r="W2909" i="1"/>
  <c r="W2910" i="1"/>
  <c r="W2911" i="1"/>
  <c r="W2912" i="1"/>
  <c r="W2913" i="1"/>
  <c r="W2914" i="1"/>
  <c r="W2915" i="1"/>
  <c r="W2916" i="1"/>
  <c r="W2917" i="1"/>
  <c r="W2918" i="1"/>
  <c r="W2919" i="1"/>
  <c r="W2920" i="1"/>
  <c r="W2921" i="1"/>
  <c r="W2922" i="1"/>
  <c r="W2923" i="1"/>
  <c r="W2924" i="1"/>
  <c r="W2925" i="1"/>
  <c r="W2926" i="1"/>
  <c r="W2927" i="1"/>
  <c r="W2928" i="1"/>
  <c r="W2929" i="1"/>
  <c r="W2930" i="1"/>
  <c r="W2931" i="1"/>
  <c r="W2932" i="1"/>
  <c r="W2933" i="1"/>
  <c r="W2934" i="1"/>
  <c r="W2935" i="1"/>
  <c r="W2936" i="1"/>
  <c r="W2937" i="1"/>
  <c r="W2938" i="1"/>
  <c r="W2939" i="1"/>
  <c r="W2940" i="1"/>
  <c r="W2941" i="1"/>
  <c r="W2942" i="1"/>
  <c r="W2943" i="1"/>
  <c r="W2944" i="1"/>
  <c r="W2945" i="1"/>
  <c r="W2946" i="1"/>
  <c r="W2947" i="1"/>
  <c r="W2948" i="1"/>
  <c r="W2949" i="1"/>
  <c r="W2950" i="1"/>
  <c r="W2951" i="1"/>
  <c r="W2952" i="1"/>
  <c r="W2953" i="1"/>
  <c r="W2954" i="1"/>
  <c r="W2955" i="1"/>
  <c r="W2956" i="1"/>
  <c r="W2957" i="1"/>
  <c r="W2958" i="1"/>
  <c r="W2959" i="1"/>
  <c r="W2960" i="1"/>
  <c r="W2961" i="1"/>
  <c r="W2962" i="1"/>
  <c r="W2963" i="1"/>
  <c r="W2964" i="1"/>
  <c r="W2965" i="1"/>
  <c r="W2966" i="1"/>
  <c r="W2967" i="1"/>
  <c r="W2968" i="1"/>
  <c r="W2969" i="1"/>
  <c r="W2970" i="1"/>
  <c r="W2971" i="1"/>
  <c r="W2972" i="1"/>
  <c r="W2973" i="1"/>
  <c r="W2974" i="1"/>
  <c r="W2975" i="1"/>
  <c r="W2976" i="1"/>
  <c r="W2977" i="1"/>
  <c r="W2978" i="1"/>
  <c r="W2979" i="1"/>
  <c r="W2980" i="1"/>
  <c r="W2981" i="1"/>
  <c r="W2982" i="1"/>
  <c r="W2983" i="1"/>
  <c r="W2984" i="1"/>
  <c r="W2985" i="1"/>
  <c r="W2986" i="1"/>
  <c r="W2987" i="1"/>
  <c r="W2988" i="1"/>
  <c r="W2989" i="1"/>
  <c r="W2990" i="1"/>
  <c r="W2991" i="1"/>
  <c r="W2992" i="1"/>
  <c r="W2993" i="1"/>
  <c r="W2994" i="1"/>
  <c r="W2995" i="1"/>
  <c r="W2996" i="1"/>
  <c r="W2997" i="1"/>
  <c r="W2998" i="1"/>
  <c r="W2999" i="1"/>
  <c r="W3000" i="1"/>
  <c r="W3001" i="1"/>
  <c r="W3002" i="1"/>
  <c r="W3003" i="1"/>
  <c r="W3004" i="1"/>
  <c r="W3005" i="1"/>
  <c r="W3006" i="1"/>
  <c r="W3007" i="1"/>
  <c r="W3008" i="1"/>
  <c r="W3009" i="1"/>
  <c r="W3010" i="1"/>
  <c r="W3011" i="1"/>
  <c r="W3012" i="1"/>
  <c r="W3013" i="1"/>
  <c r="W3014" i="1"/>
  <c r="W3015" i="1"/>
  <c r="W3016" i="1"/>
  <c r="W3017" i="1"/>
  <c r="W3018" i="1"/>
  <c r="W3019" i="1"/>
  <c r="W3020" i="1"/>
  <c r="W3021" i="1"/>
  <c r="W3022" i="1"/>
  <c r="W3023" i="1"/>
  <c r="W3024" i="1"/>
  <c r="W3025" i="1"/>
  <c r="W3026" i="1"/>
  <c r="W3027" i="1"/>
  <c r="W3028" i="1"/>
  <c r="W3029" i="1"/>
  <c r="W3030" i="1"/>
  <c r="W3031" i="1"/>
  <c r="W3032" i="1"/>
  <c r="W3033" i="1"/>
  <c r="W3034" i="1"/>
  <c r="W3035" i="1"/>
  <c r="W3036" i="1"/>
  <c r="W3037" i="1"/>
  <c r="W3038" i="1"/>
  <c r="W3039" i="1"/>
  <c r="W3040" i="1"/>
  <c r="W3041" i="1"/>
  <c r="W3042" i="1"/>
  <c r="W3043" i="1"/>
  <c r="W3044" i="1"/>
  <c r="W3045" i="1"/>
  <c r="W3046" i="1"/>
  <c r="W3047" i="1"/>
  <c r="W3048" i="1"/>
  <c r="W3049" i="1"/>
  <c r="W3050" i="1"/>
  <c r="W3051" i="1"/>
  <c r="W3052" i="1"/>
  <c r="W3053" i="1"/>
  <c r="W3054" i="1"/>
  <c r="W3055" i="1"/>
  <c r="W3056" i="1"/>
  <c r="W3057" i="1"/>
  <c r="W3058" i="1"/>
  <c r="W3059" i="1"/>
  <c r="W3060" i="1"/>
  <c r="W3061" i="1"/>
  <c r="W3062" i="1"/>
  <c r="W3063" i="1"/>
  <c r="W3064" i="1"/>
  <c r="W3065" i="1"/>
  <c r="W3066" i="1"/>
  <c r="W3067" i="1"/>
  <c r="W3068" i="1"/>
  <c r="W3069" i="1"/>
  <c r="W3070" i="1"/>
  <c r="W3071" i="1"/>
  <c r="W3072" i="1"/>
  <c r="W3073" i="1"/>
  <c r="W3074" i="1"/>
  <c r="W3075" i="1"/>
  <c r="W3076" i="1"/>
  <c r="W3077" i="1"/>
  <c r="W3078" i="1"/>
  <c r="W3079" i="1"/>
  <c r="W3080" i="1"/>
  <c r="W3081" i="1"/>
  <c r="W3082" i="1"/>
  <c r="W3083" i="1"/>
  <c r="W3084" i="1"/>
  <c r="W3085" i="1"/>
  <c r="W3086" i="1"/>
  <c r="W3087" i="1"/>
  <c r="W3088" i="1"/>
  <c r="W3089" i="1"/>
  <c r="W3090" i="1"/>
  <c r="W3091" i="1"/>
  <c r="W3092" i="1"/>
  <c r="W3093" i="1"/>
  <c r="W3094" i="1"/>
  <c r="W3095" i="1"/>
  <c r="W3096" i="1"/>
  <c r="W3097" i="1"/>
  <c r="W3098" i="1"/>
  <c r="W3099" i="1"/>
  <c r="W3100" i="1"/>
  <c r="W3101" i="1"/>
  <c r="W3102" i="1"/>
  <c r="W3103" i="1"/>
  <c r="W3104" i="1"/>
  <c r="W3105" i="1"/>
  <c r="W3106" i="1"/>
  <c r="W3107" i="1"/>
  <c r="W3108" i="1"/>
  <c r="W3109" i="1"/>
  <c r="W3110" i="1"/>
  <c r="W3111" i="1"/>
  <c r="W3112" i="1"/>
  <c r="W3113" i="1"/>
  <c r="W3114" i="1"/>
  <c r="W3115" i="1"/>
  <c r="W3116" i="1"/>
  <c r="W3117" i="1"/>
  <c r="W3118" i="1"/>
  <c r="W3119" i="1"/>
  <c r="W3120" i="1"/>
  <c r="W3121" i="1"/>
  <c r="W3122" i="1"/>
  <c r="W3123" i="1"/>
  <c r="W3124" i="1"/>
  <c r="W3125" i="1"/>
  <c r="W3126" i="1"/>
  <c r="W3127" i="1"/>
  <c r="W3128" i="1"/>
  <c r="W3129" i="1"/>
  <c r="W3130" i="1"/>
  <c r="W3131" i="1"/>
  <c r="W3132" i="1"/>
  <c r="W3133" i="1"/>
  <c r="W3134" i="1"/>
  <c r="W3135" i="1"/>
  <c r="W3136" i="1"/>
  <c r="W3137" i="1"/>
  <c r="W3138" i="1"/>
  <c r="W3139" i="1"/>
  <c r="W3140" i="1"/>
  <c r="W3141" i="1"/>
  <c r="W3142" i="1"/>
  <c r="W3143" i="1"/>
  <c r="W3144" i="1"/>
  <c r="W3145" i="1"/>
  <c r="W3146" i="1"/>
  <c r="W3147" i="1"/>
  <c r="W3148" i="1"/>
  <c r="W3149" i="1"/>
  <c r="W3150" i="1"/>
  <c r="W3151" i="1"/>
  <c r="W3152" i="1"/>
  <c r="W3153" i="1"/>
  <c r="W3154" i="1"/>
  <c r="W3155" i="1"/>
  <c r="W3156" i="1"/>
  <c r="W3157" i="1"/>
  <c r="W3158" i="1"/>
  <c r="W3159" i="1"/>
  <c r="W3160" i="1"/>
  <c r="W3161" i="1"/>
  <c r="W3162" i="1"/>
  <c r="W3163" i="1"/>
  <c r="W3164" i="1"/>
  <c r="W3165" i="1"/>
  <c r="W3166" i="1"/>
  <c r="W3167" i="1"/>
  <c r="W3168" i="1"/>
  <c r="W3169" i="1"/>
  <c r="W3170" i="1"/>
  <c r="W3171" i="1"/>
  <c r="W3172" i="1"/>
  <c r="W3173" i="1"/>
  <c r="W3174" i="1"/>
  <c r="W3175" i="1"/>
  <c r="W3176" i="1"/>
  <c r="W3177" i="1"/>
  <c r="W3178" i="1"/>
  <c r="W3179" i="1"/>
  <c r="W3180" i="1"/>
  <c r="W3181" i="1"/>
  <c r="W3182" i="1"/>
  <c r="W3183" i="1"/>
  <c r="W3184" i="1"/>
  <c r="W3185" i="1"/>
  <c r="W3186" i="1"/>
  <c r="W3187" i="1"/>
  <c r="W3188" i="1"/>
  <c r="W3189" i="1"/>
  <c r="W3190" i="1"/>
  <c r="W3191" i="1"/>
  <c r="W3192" i="1"/>
  <c r="W3193" i="1"/>
  <c r="W3194" i="1"/>
  <c r="W3195" i="1"/>
  <c r="W3196" i="1"/>
  <c r="W3197" i="1"/>
  <c r="W3198" i="1"/>
  <c r="W3199" i="1"/>
  <c r="W3200" i="1"/>
  <c r="W3201" i="1"/>
  <c r="W3202" i="1"/>
  <c r="W3203" i="1"/>
  <c r="W3204" i="1"/>
  <c r="W3205" i="1"/>
  <c r="W3206" i="1"/>
  <c r="W3207" i="1"/>
  <c r="W3208" i="1"/>
  <c r="W3209" i="1"/>
  <c r="W3210" i="1"/>
  <c r="W3211" i="1"/>
  <c r="W3212" i="1"/>
  <c r="W3213" i="1"/>
  <c r="W3214" i="1"/>
  <c r="W3215" i="1"/>
  <c r="W3216" i="1"/>
  <c r="W3217" i="1"/>
  <c r="W3218" i="1"/>
  <c r="W3219" i="1"/>
  <c r="W3220" i="1"/>
  <c r="W3221" i="1"/>
  <c r="W3222" i="1"/>
  <c r="W3223" i="1"/>
  <c r="W3224" i="1"/>
  <c r="W3225" i="1"/>
  <c r="W3226" i="1"/>
  <c r="W3227" i="1"/>
  <c r="W3228" i="1"/>
  <c r="W3229" i="1"/>
  <c r="W3230" i="1"/>
  <c r="W3231" i="1"/>
  <c r="W3232" i="1"/>
  <c r="W3233" i="1"/>
  <c r="W3234" i="1"/>
  <c r="W3235" i="1"/>
  <c r="W3236" i="1"/>
  <c r="W3237" i="1"/>
  <c r="W3238" i="1"/>
  <c r="W3239" i="1"/>
  <c r="W3240" i="1"/>
  <c r="W3241" i="1"/>
  <c r="W3242" i="1"/>
  <c r="W3243" i="1"/>
  <c r="W3244" i="1"/>
  <c r="W3245" i="1"/>
  <c r="W3246" i="1"/>
  <c r="W3247" i="1"/>
  <c r="W3248" i="1"/>
  <c r="W3249" i="1"/>
  <c r="W3250" i="1"/>
  <c r="W3251" i="1"/>
  <c r="W3252" i="1"/>
  <c r="W3253" i="1"/>
  <c r="W3254" i="1"/>
  <c r="W3255" i="1"/>
  <c r="W3256" i="1"/>
  <c r="W3257" i="1"/>
  <c r="W3258" i="1"/>
  <c r="W3259" i="1"/>
  <c r="W3260" i="1"/>
  <c r="W3261" i="1"/>
  <c r="W3262" i="1"/>
  <c r="W3263" i="1"/>
  <c r="W3264" i="1"/>
  <c r="W3265" i="1"/>
  <c r="W3266" i="1"/>
  <c r="W3267" i="1"/>
  <c r="W3268" i="1"/>
  <c r="W3269" i="1"/>
  <c r="W3270" i="1"/>
  <c r="W3271" i="1"/>
  <c r="W3272" i="1"/>
  <c r="W3273" i="1"/>
  <c r="W3274" i="1"/>
  <c r="W3275" i="1"/>
  <c r="W3276" i="1"/>
  <c r="W3277" i="1"/>
  <c r="W3278" i="1"/>
  <c r="W3279" i="1"/>
  <c r="W3280" i="1"/>
  <c r="W3281" i="1"/>
  <c r="W3282" i="1"/>
  <c r="W3283" i="1"/>
  <c r="W3284" i="1"/>
  <c r="W3285" i="1"/>
  <c r="W3286" i="1"/>
  <c r="W3287" i="1"/>
  <c r="W3288" i="1"/>
  <c r="W3289" i="1"/>
  <c r="W3290" i="1"/>
  <c r="W3291" i="1"/>
  <c r="W3292" i="1"/>
  <c r="W3293" i="1"/>
  <c r="W3294" i="1"/>
  <c r="W3295" i="1"/>
  <c r="W3296" i="1"/>
  <c r="W3297" i="1"/>
  <c r="W3298" i="1"/>
  <c r="W3299" i="1"/>
  <c r="W3300" i="1"/>
  <c r="W3301" i="1"/>
  <c r="W3302" i="1"/>
  <c r="W3303" i="1"/>
  <c r="W3304" i="1"/>
  <c r="W3305" i="1"/>
  <c r="W3306" i="1"/>
  <c r="W3307" i="1"/>
  <c r="W3308" i="1"/>
  <c r="W3309" i="1"/>
  <c r="W3310" i="1"/>
  <c r="W3311" i="1"/>
  <c r="W3312" i="1"/>
  <c r="W3313" i="1"/>
  <c r="W3314" i="1"/>
  <c r="W3315" i="1"/>
  <c r="W3316" i="1"/>
  <c r="W3317" i="1"/>
  <c r="W3318" i="1"/>
  <c r="W3319" i="1"/>
  <c r="W3320" i="1"/>
  <c r="W3321" i="1"/>
  <c r="W3322" i="1"/>
  <c r="W3323" i="1"/>
  <c r="W3324" i="1"/>
  <c r="W3325" i="1"/>
  <c r="W3326" i="1"/>
  <c r="W3327" i="1"/>
  <c r="W3328" i="1"/>
  <c r="W3329" i="1"/>
  <c r="W3330" i="1"/>
  <c r="W3331" i="1"/>
  <c r="W3332" i="1"/>
  <c r="W3333" i="1"/>
  <c r="W3334" i="1"/>
  <c r="W3335" i="1"/>
  <c r="W3336" i="1"/>
  <c r="W3337" i="1"/>
  <c r="W3338" i="1"/>
  <c r="W3339" i="1"/>
  <c r="W3340" i="1"/>
  <c r="W3341" i="1"/>
  <c r="W3342" i="1"/>
  <c r="W3343" i="1"/>
  <c r="W3344" i="1"/>
  <c r="W3345" i="1"/>
  <c r="W3346" i="1"/>
  <c r="W3347" i="1"/>
  <c r="W3348" i="1"/>
  <c r="W3349" i="1"/>
  <c r="W3350" i="1"/>
  <c r="W3351" i="1"/>
  <c r="W3352" i="1"/>
  <c r="W3353" i="1"/>
  <c r="W3354" i="1"/>
  <c r="W3355" i="1"/>
  <c r="W3356" i="1"/>
  <c r="W3357" i="1"/>
  <c r="W3358" i="1"/>
  <c r="W3359" i="1"/>
  <c r="W3360" i="1"/>
  <c r="W3361" i="1"/>
  <c r="W3362" i="1"/>
  <c r="W3363" i="1"/>
  <c r="W3364" i="1"/>
  <c r="W3365" i="1"/>
  <c r="W3366" i="1"/>
  <c r="W3367" i="1"/>
  <c r="W3368" i="1"/>
  <c r="W3369" i="1"/>
  <c r="W3370" i="1"/>
  <c r="W3371" i="1"/>
  <c r="W3372" i="1"/>
  <c r="W3373" i="1"/>
  <c r="W3374" i="1"/>
  <c r="W3375" i="1"/>
  <c r="W3376" i="1"/>
  <c r="W3377" i="1"/>
  <c r="W3378" i="1"/>
  <c r="W3379" i="1"/>
  <c r="W3380" i="1"/>
  <c r="W3381" i="1"/>
  <c r="W3382" i="1"/>
  <c r="W3383" i="1"/>
  <c r="W3384" i="1"/>
  <c r="W3385" i="1"/>
  <c r="W3386" i="1"/>
  <c r="W3387" i="1"/>
  <c r="W3388" i="1"/>
  <c r="W3389" i="1"/>
  <c r="W3390" i="1"/>
  <c r="W3391" i="1"/>
  <c r="W3392" i="1"/>
  <c r="W3393" i="1"/>
  <c r="W3394" i="1"/>
  <c r="W3395" i="1"/>
  <c r="W3396" i="1"/>
  <c r="W3397" i="1"/>
  <c r="W3398" i="1"/>
  <c r="W3399" i="1"/>
  <c r="W3400" i="1"/>
  <c r="W3401" i="1"/>
  <c r="W3402" i="1"/>
  <c r="W3403" i="1"/>
  <c r="W3404" i="1"/>
  <c r="W3405" i="1"/>
  <c r="W3406" i="1"/>
  <c r="W3407" i="1"/>
  <c r="W3408" i="1"/>
  <c r="W3409" i="1"/>
  <c r="W3410" i="1"/>
  <c r="W3411" i="1"/>
  <c r="W3412" i="1"/>
  <c r="W3413" i="1"/>
  <c r="W3414" i="1"/>
  <c r="W3415" i="1"/>
  <c r="W3416" i="1"/>
  <c r="W3417" i="1"/>
  <c r="W3418" i="1"/>
  <c r="W3419" i="1"/>
  <c r="W3420" i="1"/>
  <c r="W3421" i="1"/>
  <c r="W3422" i="1"/>
  <c r="W3423" i="1"/>
  <c r="W3424" i="1"/>
  <c r="W3425" i="1"/>
  <c r="W3426" i="1"/>
  <c r="W3427" i="1"/>
  <c r="W3428" i="1"/>
  <c r="W3429" i="1"/>
  <c r="W3430" i="1"/>
  <c r="W3431" i="1"/>
  <c r="W3432" i="1"/>
  <c r="W3433" i="1"/>
  <c r="W3434" i="1"/>
  <c r="W3435" i="1"/>
  <c r="W3436" i="1"/>
  <c r="W3437" i="1"/>
  <c r="W3438" i="1"/>
  <c r="W3439" i="1"/>
  <c r="W3440" i="1"/>
  <c r="W3441" i="1"/>
  <c r="W3442" i="1"/>
  <c r="W3443" i="1"/>
  <c r="W3444" i="1"/>
  <c r="W3445" i="1"/>
  <c r="W3446" i="1"/>
  <c r="W3447" i="1"/>
  <c r="W3448" i="1"/>
  <c r="W3449" i="1"/>
  <c r="W3450" i="1"/>
  <c r="W3451" i="1"/>
  <c r="W3452" i="1"/>
  <c r="W3453" i="1"/>
  <c r="W3454" i="1"/>
  <c r="W3455" i="1"/>
  <c r="W3456" i="1"/>
  <c r="W3457" i="1"/>
  <c r="W3458" i="1"/>
  <c r="W3459" i="1"/>
  <c r="W3460" i="1"/>
  <c r="W3461" i="1"/>
  <c r="W3462" i="1"/>
  <c r="W3463" i="1"/>
  <c r="W3464" i="1"/>
  <c r="W3465" i="1"/>
  <c r="W3466" i="1"/>
  <c r="W3467" i="1"/>
  <c r="W3468" i="1"/>
  <c r="W3469" i="1"/>
  <c r="W3470" i="1"/>
  <c r="W3471" i="1"/>
  <c r="W3472" i="1"/>
  <c r="W3473" i="1"/>
  <c r="W3474" i="1"/>
  <c r="W3475" i="1"/>
  <c r="W3476" i="1"/>
  <c r="W3477" i="1"/>
  <c r="W3478" i="1"/>
  <c r="W3479" i="1"/>
  <c r="W3480" i="1"/>
  <c r="W3481" i="1"/>
  <c r="W3482" i="1"/>
  <c r="W3483" i="1"/>
  <c r="W3484" i="1"/>
  <c r="W3485" i="1"/>
  <c r="W3486" i="1"/>
  <c r="W3487" i="1"/>
  <c r="W3488" i="1"/>
  <c r="W3489" i="1"/>
  <c r="W3490" i="1"/>
  <c r="W3491" i="1"/>
  <c r="W3492" i="1"/>
  <c r="W3493" i="1"/>
  <c r="W3494" i="1"/>
  <c r="W3495" i="1"/>
  <c r="W3496" i="1"/>
  <c r="W3497" i="1"/>
  <c r="W3498" i="1"/>
  <c r="W3499" i="1"/>
  <c r="W3500" i="1"/>
  <c r="W3501" i="1"/>
  <c r="W3502" i="1"/>
  <c r="W3503" i="1"/>
  <c r="W3504" i="1"/>
  <c r="W3505" i="1"/>
  <c r="W3506" i="1"/>
  <c r="W3507" i="1"/>
  <c r="W3508" i="1"/>
  <c r="W3509" i="1"/>
  <c r="W3510" i="1"/>
  <c r="W3511" i="1"/>
  <c r="W3512" i="1"/>
  <c r="W3513" i="1"/>
  <c r="W3514" i="1"/>
  <c r="W3515" i="1"/>
  <c r="W3516" i="1"/>
  <c r="W3517" i="1"/>
  <c r="W3518" i="1"/>
  <c r="W3519" i="1"/>
  <c r="W3520" i="1"/>
  <c r="W3521" i="1"/>
  <c r="W3522" i="1"/>
  <c r="W3523" i="1"/>
  <c r="W3524" i="1"/>
  <c r="W3525" i="1"/>
  <c r="W3526" i="1"/>
  <c r="W3527" i="1"/>
  <c r="W3528" i="1"/>
  <c r="W3529" i="1"/>
  <c r="W3530" i="1"/>
  <c r="W3531" i="1"/>
  <c r="W3532" i="1"/>
  <c r="W3533" i="1"/>
  <c r="W3534" i="1"/>
  <c r="W3535" i="1"/>
  <c r="W3536" i="1"/>
  <c r="W3537" i="1"/>
  <c r="W3538" i="1"/>
  <c r="W3539" i="1"/>
  <c r="W3540" i="1"/>
  <c r="W3541" i="1"/>
  <c r="W3542" i="1"/>
  <c r="W3543" i="1"/>
  <c r="W3544" i="1"/>
  <c r="W3545" i="1"/>
  <c r="W3546" i="1"/>
  <c r="W3547" i="1"/>
  <c r="W3548" i="1"/>
  <c r="W3549" i="1"/>
  <c r="W3550" i="1"/>
  <c r="W3551" i="1"/>
  <c r="W3552" i="1"/>
  <c r="W3553" i="1"/>
  <c r="W3554" i="1"/>
  <c r="W3555" i="1"/>
  <c r="W3556" i="1"/>
  <c r="W3557" i="1"/>
  <c r="W3558" i="1"/>
  <c r="W3559" i="1"/>
  <c r="W3560" i="1"/>
  <c r="W3561" i="1"/>
  <c r="W3562" i="1"/>
  <c r="W3563" i="1"/>
  <c r="W3564" i="1"/>
  <c r="W3565" i="1"/>
  <c r="W3566" i="1"/>
  <c r="W3567" i="1"/>
  <c r="W3568" i="1"/>
  <c r="W3569" i="1"/>
  <c r="W3570" i="1"/>
  <c r="W3571" i="1"/>
  <c r="W3572" i="1"/>
  <c r="W3573" i="1"/>
  <c r="W3574" i="1"/>
  <c r="W3575" i="1"/>
  <c r="W3576" i="1"/>
  <c r="W3577" i="1"/>
  <c r="W3578" i="1"/>
  <c r="W3579" i="1"/>
  <c r="W3580" i="1"/>
  <c r="W3581" i="1"/>
  <c r="W3582" i="1"/>
  <c r="W3583" i="1"/>
  <c r="W3584" i="1"/>
  <c r="W3585" i="1"/>
  <c r="W3586" i="1"/>
  <c r="W3587" i="1"/>
  <c r="W3588" i="1"/>
  <c r="W3589" i="1"/>
  <c r="W3590" i="1"/>
  <c r="W3591" i="1"/>
  <c r="W3592" i="1"/>
  <c r="W3593" i="1"/>
  <c r="W3594" i="1"/>
  <c r="W3595" i="1"/>
  <c r="W3596" i="1"/>
  <c r="W3597" i="1"/>
  <c r="W3598" i="1"/>
  <c r="W3599" i="1"/>
  <c r="W3600" i="1"/>
  <c r="W3601" i="1"/>
  <c r="W3602" i="1"/>
  <c r="W3603" i="1"/>
  <c r="W3604" i="1"/>
  <c r="W3605" i="1"/>
  <c r="W3606" i="1"/>
  <c r="W3607" i="1"/>
  <c r="W3608" i="1"/>
  <c r="W3609" i="1"/>
  <c r="W3610" i="1"/>
  <c r="W3611" i="1"/>
  <c r="W3612" i="1"/>
  <c r="W3613" i="1"/>
  <c r="W3614" i="1"/>
  <c r="W3615" i="1"/>
  <c r="W3616" i="1"/>
  <c r="W3617" i="1"/>
  <c r="W3618" i="1"/>
  <c r="W3619" i="1"/>
  <c r="W3620" i="1"/>
  <c r="W3621" i="1"/>
  <c r="W3622" i="1"/>
  <c r="W3623" i="1"/>
  <c r="W3624" i="1"/>
  <c r="W3625" i="1"/>
  <c r="W3626" i="1"/>
  <c r="W3627" i="1"/>
  <c r="W3628" i="1"/>
  <c r="W3629" i="1"/>
  <c r="W3630" i="1"/>
  <c r="W3631" i="1"/>
  <c r="W3632" i="1"/>
  <c r="W3633" i="1"/>
  <c r="W3634" i="1"/>
  <c r="W3635" i="1"/>
  <c r="W3636" i="1"/>
  <c r="W3637" i="1"/>
  <c r="W3638" i="1"/>
  <c r="W3639" i="1"/>
  <c r="W3640" i="1"/>
  <c r="W3641" i="1"/>
  <c r="W3642" i="1"/>
  <c r="W3643" i="1"/>
  <c r="W3644" i="1"/>
  <c r="W3645" i="1"/>
  <c r="W3646" i="1"/>
  <c r="W3647" i="1"/>
  <c r="W3648" i="1"/>
  <c r="W3649" i="1"/>
  <c r="W3650" i="1"/>
  <c r="W3651" i="1"/>
  <c r="W3652" i="1"/>
  <c r="W3653" i="1"/>
  <c r="W3654" i="1"/>
  <c r="W3655" i="1"/>
  <c r="W3656" i="1"/>
  <c r="W3657" i="1"/>
  <c r="W3658" i="1"/>
  <c r="W3659" i="1"/>
  <c r="W3660" i="1"/>
  <c r="W3661" i="1"/>
  <c r="W3662" i="1"/>
  <c r="W3663" i="1"/>
  <c r="W3664" i="1"/>
  <c r="W3665" i="1"/>
  <c r="W3666" i="1"/>
  <c r="W3667" i="1"/>
  <c r="W3668" i="1"/>
  <c r="W3669" i="1"/>
  <c r="W3670" i="1"/>
  <c r="W3671" i="1"/>
  <c r="W3672" i="1"/>
  <c r="W3673" i="1"/>
  <c r="W3674" i="1"/>
  <c r="W3675" i="1"/>
  <c r="W3676" i="1"/>
  <c r="W3677" i="1"/>
  <c r="W3678" i="1"/>
  <c r="W3679" i="1"/>
  <c r="W3680" i="1"/>
  <c r="W3681" i="1"/>
  <c r="W3682" i="1"/>
  <c r="W3683" i="1"/>
  <c r="W3684" i="1"/>
  <c r="W3685" i="1"/>
  <c r="W3686" i="1"/>
  <c r="W3687" i="1"/>
  <c r="W3688" i="1"/>
  <c r="W3689" i="1"/>
  <c r="W3690" i="1"/>
  <c r="W3691" i="1"/>
  <c r="W3692" i="1"/>
  <c r="W3693" i="1"/>
  <c r="W3694" i="1"/>
  <c r="W3695" i="1"/>
  <c r="W3696" i="1"/>
  <c r="W3697" i="1"/>
  <c r="W3698" i="1"/>
  <c r="W3699" i="1"/>
  <c r="W3700" i="1"/>
  <c r="W3701" i="1"/>
  <c r="W3702" i="1"/>
  <c r="W3703" i="1"/>
  <c r="W3704" i="1"/>
  <c r="W3705" i="1"/>
  <c r="W3706" i="1"/>
  <c r="W3707" i="1"/>
  <c r="W3708" i="1"/>
  <c r="W3709" i="1"/>
  <c r="W3710" i="1"/>
  <c r="W3711" i="1"/>
  <c r="W3712" i="1"/>
  <c r="W3713" i="1"/>
  <c r="W3714" i="1"/>
  <c r="W3715" i="1"/>
  <c r="W3716" i="1"/>
  <c r="W3717" i="1"/>
  <c r="W3718" i="1"/>
  <c r="W3719" i="1"/>
  <c r="W3720" i="1"/>
  <c r="W3721" i="1"/>
  <c r="W3722" i="1"/>
  <c r="W3723" i="1"/>
  <c r="W3724" i="1"/>
  <c r="W3725" i="1"/>
  <c r="W3726" i="1"/>
  <c r="W3727" i="1"/>
  <c r="W3728" i="1"/>
  <c r="W3729" i="1"/>
  <c r="W3730" i="1"/>
  <c r="W3731" i="1"/>
  <c r="W3732" i="1"/>
  <c r="W3733" i="1"/>
  <c r="W3734" i="1"/>
  <c r="W3735" i="1"/>
  <c r="W3736" i="1"/>
  <c r="W3737" i="1"/>
  <c r="W3738" i="1"/>
  <c r="W3739" i="1"/>
  <c r="W3740" i="1"/>
  <c r="W3741" i="1"/>
  <c r="W3742" i="1"/>
  <c r="W3743" i="1"/>
  <c r="W3744" i="1"/>
  <c r="W3745" i="1"/>
  <c r="W3746" i="1"/>
  <c r="W3747" i="1"/>
  <c r="W3748" i="1"/>
  <c r="W3749" i="1"/>
  <c r="W3750" i="1"/>
  <c r="W3751" i="1"/>
  <c r="W3752" i="1"/>
  <c r="W3753" i="1"/>
  <c r="W3754" i="1"/>
  <c r="W3755" i="1"/>
  <c r="W3756" i="1"/>
  <c r="W3757" i="1"/>
  <c r="W3758" i="1"/>
  <c r="W3759" i="1"/>
  <c r="W3760" i="1"/>
  <c r="W3761" i="1"/>
  <c r="W3762" i="1"/>
  <c r="W3763" i="1"/>
  <c r="W3764" i="1"/>
  <c r="W3765" i="1"/>
  <c r="W3766" i="1"/>
  <c r="W3767" i="1"/>
  <c r="W3768" i="1"/>
  <c r="W3769" i="1"/>
  <c r="W3770" i="1"/>
  <c r="W3771" i="1"/>
  <c r="W3772" i="1"/>
  <c r="W3773" i="1"/>
  <c r="W3774" i="1"/>
  <c r="W3775" i="1"/>
  <c r="W3776" i="1"/>
  <c r="W3777" i="1"/>
  <c r="W3778" i="1"/>
  <c r="W3779" i="1"/>
  <c r="W3780" i="1"/>
  <c r="W3781" i="1"/>
  <c r="W3782" i="1"/>
  <c r="W3783" i="1"/>
  <c r="W3784" i="1"/>
  <c r="W3785" i="1"/>
  <c r="W3786" i="1"/>
  <c r="W3787" i="1"/>
  <c r="W3788" i="1"/>
  <c r="W3789" i="1"/>
  <c r="W3790" i="1"/>
  <c r="W3791" i="1"/>
  <c r="W3792" i="1"/>
  <c r="W3793" i="1"/>
  <c r="W3794" i="1"/>
  <c r="W3795" i="1"/>
  <c r="W3796" i="1"/>
  <c r="W3797" i="1"/>
  <c r="W3798" i="1"/>
  <c r="W3799" i="1"/>
  <c r="W3800" i="1"/>
  <c r="W3801" i="1"/>
  <c r="W3802" i="1"/>
  <c r="W3803" i="1"/>
  <c r="W3804" i="1"/>
  <c r="W3805" i="1"/>
  <c r="W3806" i="1"/>
  <c r="W3807" i="1"/>
  <c r="W3808" i="1"/>
  <c r="W3809" i="1"/>
  <c r="W3810" i="1"/>
  <c r="W3811" i="1"/>
  <c r="W3812" i="1"/>
  <c r="W3813" i="1"/>
  <c r="W3814" i="1"/>
  <c r="W3815" i="1"/>
  <c r="W3816" i="1"/>
  <c r="W3817" i="1"/>
  <c r="W3818" i="1"/>
  <c r="W3819" i="1"/>
  <c r="W3820" i="1"/>
  <c r="W3821" i="1"/>
  <c r="W3822" i="1"/>
  <c r="W3823" i="1"/>
  <c r="W3824" i="1"/>
  <c r="W3825" i="1"/>
  <c r="W3826" i="1"/>
  <c r="W3827" i="1"/>
  <c r="W3828" i="1"/>
  <c r="W3829" i="1"/>
  <c r="W3830" i="1"/>
  <c r="W3831" i="1"/>
  <c r="W3832" i="1"/>
  <c r="W3833" i="1"/>
  <c r="W3834" i="1"/>
  <c r="W3835" i="1"/>
  <c r="W3836" i="1"/>
  <c r="W3837" i="1"/>
  <c r="W3838" i="1"/>
  <c r="W3839" i="1"/>
  <c r="W3840" i="1"/>
  <c r="W3841" i="1"/>
  <c r="W3842" i="1"/>
  <c r="W3843" i="1"/>
  <c r="W3844" i="1"/>
  <c r="W3845" i="1"/>
  <c r="W3846" i="1"/>
  <c r="W3847" i="1"/>
  <c r="W3848" i="1"/>
  <c r="W3849" i="1"/>
  <c r="W3850" i="1"/>
  <c r="W3851" i="1"/>
  <c r="W3852" i="1"/>
  <c r="W3853" i="1"/>
  <c r="W3854" i="1"/>
  <c r="W3855" i="1"/>
  <c r="W3856" i="1"/>
  <c r="W3857" i="1"/>
  <c r="W3858" i="1"/>
  <c r="W3859" i="1"/>
  <c r="W3860" i="1"/>
  <c r="W3861" i="1"/>
  <c r="W3862" i="1"/>
  <c r="W3863" i="1"/>
  <c r="W3864" i="1"/>
  <c r="W3865" i="1"/>
  <c r="W3866" i="1"/>
  <c r="W3867" i="1"/>
  <c r="W3868" i="1"/>
  <c r="W3869" i="1"/>
  <c r="W3870" i="1"/>
  <c r="W3871" i="1"/>
  <c r="W3872" i="1"/>
  <c r="W3873" i="1"/>
  <c r="W3874" i="1"/>
  <c r="W3875" i="1"/>
  <c r="W3876" i="1"/>
  <c r="W3877" i="1"/>
  <c r="W3878" i="1"/>
  <c r="W3879" i="1"/>
  <c r="W3880" i="1"/>
  <c r="W3881" i="1"/>
  <c r="W3882" i="1"/>
  <c r="W3883" i="1"/>
  <c r="W3884" i="1"/>
  <c r="W3885" i="1"/>
  <c r="W3886" i="1"/>
  <c r="W3887" i="1"/>
  <c r="W3888" i="1"/>
  <c r="W3889" i="1"/>
  <c r="W3890" i="1"/>
  <c r="W3891" i="1"/>
  <c r="W3892" i="1"/>
  <c r="W3893" i="1"/>
  <c r="W3894" i="1"/>
  <c r="W3895" i="1"/>
  <c r="W3896" i="1"/>
  <c r="W3897" i="1"/>
  <c r="W3898" i="1"/>
  <c r="W3899" i="1"/>
  <c r="W3900" i="1"/>
  <c r="W3901" i="1"/>
  <c r="W3902" i="1"/>
  <c r="W3903" i="1"/>
  <c r="W3904" i="1"/>
  <c r="W3905" i="1"/>
  <c r="W3906" i="1"/>
  <c r="W3907" i="1"/>
  <c r="W3908" i="1"/>
  <c r="W3909" i="1"/>
  <c r="W3910" i="1"/>
  <c r="W3911" i="1"/>
  <c r="W3912" i="1"/>
  <c r="W3913" i="1"/>
  <c r="W3914" i="1"/>
  <c r="W3915" i="1"/>
  <c r="W3916" i="1"/>
  <c r="W3917" i="1"/>
  <c r="W3918" i="1"/>
  <c r="W3919" i="1"/>
  <c r="W3920" i="1"/>
  <c r="W3921" i="1"/>
  <c r="W3922" i="1"/>
  <c r="W3923" i="1"/>
  <c r="W3924" i="1"/>
  <c r="W3925" i="1"/>
  <c r="W3926" i="1"/>
  <c r="W3927" i="1"/>
  <c r="W3928" i="1"/>
  <c r="W3929" i="1"/>
  <c r="W3930" i="1"/>
  <c r="W3931" i="1"/>
  <c r="W3932" i="1"/>
  <c r="W3933" i="1"/>
  <c r="W3934" i="1"/>
  <c r="W3935" i="1"/>
  <c r="W3936" i="1"/>
  <c r="W3937" i="1"/>
  <c r="W3938" i="1"/>
  <c r="W3939" i="1"/>
  <c r="W3940" i="1"/>
  <c r="W3941" i="1"/>
  <c r="W3942" i="1"/>
  <c r="W3943" i="1"/>
  <c r="W3944" i="1"/>
  <c r="W3945" i="1"/>
  <c r="W3946" i="1"/>
  <c r="W3947" i="1"/>
  <c r="W3948" i="1"/>
  <c r="W3949" i="1"/>
  <c r="W3950" i="1"/>
  <c r="W3951" i="1"/>
  <c r="W3952" i="1"/>
  <c r="W3953" i="1"/>
  <c r="W3954" i="1"/>
  <c r="W3955" i="1"/>
  <c r="W3956" i="1"/>
  <c r="W3957" i="1"/>
  <c r="W3958" i="1"/>
  <c r="W3959" i="1"/>
  <c r="W3960" i="1"/>
  <c r="W3961" i="1"/>
  <c r="W3962" i="1"/>
  <c r="W3963" i="1"/>
  <c r="W3964" i="1"/>
  <c r="W3965" i="1"/>
  <c r="W3966" i="1"/>
  <c r="W3967" i="1"/>
  <c r="W3968" i="1"/>
  <c r="W3969" i="1"/>
  <c r="W3970" i="1"/>
  <c r="W3971" i="1"/>
  <c r="W3972" i="1"/>
  <c r="W3973" i="1"/>
  <c r="W3974" i="1"/>
  <c r="W3975" i="1"/>
  <c r="W3976" i="1"/>
  <c r="W3977" i="1"/>
  <c r="W3978" i="1"/>
  <c r="W3979" i="1"/>
  <c r="W3980" i="1"/>
  <c r="W3981" i="1"/>
  <c r="W3982" i="1"/>
  <c r="W3983" i="1"/>
  <c r="W3984" i="1"/>
  <c r="W3985" i="1"/>
  <c r="W3986" i="1"/>
  <c r="W3987" i="1"/>
  <c r="W3988" i="1"/>
  <c r="W3989" i="1"/>
  <c r="W3990" i="1"/>
  <c r="W3991" i="1"/>
  <c r="W3992" i="1"/>
  <c r="W3993" i="1"/>
  <c r="W3994" i="1"/>
  <c r="W3995" i="1"/>
  <c r="W3996" i="1"/>
  <c r="W3997" i="1"/>
  <c r="W3998" i="1"/>
  <c r="W3999" i="1"/>
  <c r="W4000" i="1"/>
  <c r="W4001" i="1"/>
  <c r="W4002" i="1"/>
  <c r="W4003" i="1"/>
  <c r="W4004" i="1"/>
  <c r="W4005" i="1"/>
  <c r="W4006" i="1"/>
  <c r="W4007" i="1"/>
  <c r="W4008" i="1"/>
  <c r="W4009" i="1"/>
  <c r="W4010" i="1"/>
  <c r="W4011" i="1"/>
  <c r="W4012" i="1"/>
  <c r="W4013" i="1"/>
  <c r="W4014" i="1"/>
  <c r="W4015" i="1"/>
  <c r="W4016" i="1"/>
  <c r="W4017" i="1"/>
  <c r="W4018" i="1"/>
  <c r="W4019" i="1"/>
  <c r="W4020" i="1"/>
  <c r="W4021" i="1"/>
  <c r="W4022" i="1"/>
  <c r="W4023" i="1"/>
  <c r="W4024" i="1"/>
  <c r="W4025" i="1"/>
  <c r="W4026" i="1"/>
  <c r="W4027" i="1"/>
  <c r="W4028" i="1"/>
  <c r="W4029" i="1"/>
  <c r="W4030" i="1"/>
  <c r="W4031" i="1"/>
  <c r="W4032" i="1"/>
  <c r="W4033" i="1"/>
  <c r="W4034" i="1"/>
  <c r="W4035" i="1"/>
  <c r="W4036" i="1"/>
  <c r="W4037" i="1"/>
  <c r="W4038" i="1"/>
  <c r="W4039" i="1"/>
  <c r="W4040" i="1"/>
  <c r="W4041" i="1"/>
  <c r="W4042" i="1"/>
  <c r="W4043" i="1"/>
  <c r="W4044" i="1"/>
  <c r="W4045" i="1"/>
  <c r="W4046" i="1"/>
  <c r="W4047" i="1"/>
  <c r="W4048" i="1"/>
  <c r="W4049" i="1"/>
  <c r="W4050" i="1"/>
  <c r="W4051" i="1"/>
  <c r="W4052" i="1"/>
  <c r="W4053" i="1"/>
  <c r="W4054" i="1"/>
  <c r="W4055" i="1"/>
  <c r="W4056" i="1"/>
  <c r="W4057" i="1"/>
  <c r="W4058" i="1"/>
  <c r="W4059" i="1"/>
  <c r="W4060" i="1"/>
  <c r="W4061" i="1"/>
  <c r="W4062" i="1"/>
  <c r="W4063" i="1"/>
  <c r="W4064" i="1"/>
  <c r="W4065" i="1"/>
  <c r="W4066" i="1"/>
  <c r="W4067" i="1"/>
  <c r="W4068" i="1"/>
  <c r="W4069" i="1"/>
  <c r="W4070" i="1"/>
  <c r="W4071" i="1"/>
  <c r="W4072" i="1"/>
  <c r="W4073" i="1"/>
  <c r="W4074" i="1"/>
  <c r="W4075" i="1"/>
  <c r="W4076" i="1"/>
  <c r="W4077" i="1"/>
  <c r="W4078" i="1"/>
  <c r="W4079" i="1"/>
  <c r="W4080" i="1"/>
  <c r="W4081" i="1"/>
  <c r="W4082" i="1"/>
  <c r="W4083" i="1"/>
  <c r="W4084" i="1"/>
  <c r="W4085" i="1"/>
  <c r="W4086" i="1"/>
  <c r="W4087" i="1"/>
  <c r="W4088" i="1"/>
  <c r="W4089" i="1"/>
  <c r="W4090" i="1"/>
  <c r="W4091" i="1"/>
  <c r="W4092" i="1"/>
  <c r="W4093" i="1"/>
  <c r="W4094" i="1"/>
  <c r="W4095" i="1"/>
  <c r="W4096" i="1"/>
  <c r="W4097" i="1"/>
  <c r="W4098" i="1"/>
  <c r="W4099" i="1"/>
  <c r="W4100" i="1"/>
  <c r="W4101" i="1"/>
  <c r="W4102" i="1"/>
  <c r="W4103" i="1"/>
  <c r="W4104" i="1"/>
  <c r="W4105" i="1"/>
  <c r="W4106" i="1"/>
  <c r="W4107" i="1"/>
  <c r="W4108" i="1"/>
  <c r="W4109" i="1"/>
  <c r="W4110" i="1"/>
  <c r="W4111" i="1"/>
  <c r="W4112" i="1"/>
  <c r="W4113" i="1"/>
  <c r="W4114" i="1"/>
  <c r="W4115" i="1"/>
  <c r="W4116" i="1"/>
  <c r="W4117" i="1"/>
  <c r="W4118" i="1"/>
  <c r="W4119" i="1"/>
  <c r="W4120" i="1"/>
  <c r="W4121" i="1"/>
  <c r="W4122" i="1"/>
  <c r="W4123" i="1"/>
  <c r="W4124" i="1"/>
  <c r="W4125" i="1"/>
  <c r="W4126" i="1"/>
  <c r="W4127" i="1"/>
  <c r="W4128" i="1"/>
  <c r="W4129" i="1"/>
  <c r="W4130" i="1"/>
  <c r="W4131" i="1"/>
  <c r="W4132" i="1"/>
  <c r="W4133" i="1"/>
  <c r="W4134" i="1"/>
  <c r="W4135" i="1"/>
  <c r="W4136" i="1"/>
  <c r="W4137" i="1"/>
  <c r="W4138" i="1"/>
  <c r="W4139" i="1"/>
  <c r="W4140" i="1"/>
  <c r="W4141" i="1"/>
  <c r="W4142" i="1"/>
  <c r="W4143" i="1"/>
  <c r="W4144" i="1"/>
  <c r="W4145" i="1"/>
  <c r="W4146" i="1"/>
  <c r="W4147" i="1"/>
  <c r="W4148" i="1"/>
  <c r="W4149" i="1"/>
  <c r="W4150" i="1"/>
  <c r="W4151" i="1"/>
  <c r="W4152" i="1"/>
  <c r="W4153" i="1"/>
  <c r="W4154" i="1"/>
  <c r="W4155" i="1"/>
  <c r="W4156" i="1"/>
  <c r="W4157" i="1"/>
  <c r="W4158" i="1"/>
  <c r="W4159" i="1"/>
  <c r="W4160" i="1"/>
  <c r="W4161" i="1"/>
  <c r="W4162" i="1"/>
  <c r="W4163" i="1"/>
  <c r="W4164" i="1"/>
  <c r="W4165" i="1"/>
  <c r="W4166" i="1"/>
  <c r="W4167" i="1"/>
  <c r="W4168" i="1"/>
  <c r="W4169" i="1"/>
  <c r="W4170" i="1"/>
  <c r="W4171" i="1"/>
  <c r="W4172" i="1"/>
  <c r="W4173" i="1"/>
  <c r="W4174" i="1"/>
  <c r="W4175" i="1"/>
  <c r="W4176" i="1"/>
  <c r="W4177" i="1"/>
  <c r="W4178" i="1"/>
  <c r="W4179" i="1"/>
  <c r="W4180" i="1"/>
  <c r="W4181" i="1"/>
  <c r="W4182" i="1"/>
  <c r="W4183" i="1"/>
  <c r="W4184" i="1"/>
  <c r="W4185" i="1"/>
  <c r="W4186" i="1"/>
  <c r="W4187" i="1"/>
  <c r="W4188" i="1"/>
  <c r="W4189" i="1"/>
  <c r="W4190" i="1"/>
  <c r="W4191" i="1"/>
  <c r="W4192" i="1"/>
  <c r="W4193" i="1"/>
  <c r="W4194" i="1"/>
  <c r="W4195" i="1"/>
  <c r="W4196" i="1"/>
  <c r="W4197" i="1"/>
  <c r="W4198" i="1"/>
  <c r="W4199" i="1"/>
  <c r="W4200" i="1"/>
  <c r="W4201" i="1"/>
  <c r="W4202" i="1"/>
  <c r="W4203" i="1"/>
  <c r="W4204" i="1"/>
  <c r="W4205" i="1"/>
  <c r="W4206" i="1"/>
  <c r="W4207" i="1"/>
  <c r="W4208" i="1"/>
  <c r="W4209" i="1"/>
  <c r="W4210" i="1"/>
  <c r="W4211" i="1"/>
  <c r="W4212" i="1"/>
  <c r="W4213" i="1"/>
  <c r="W4214" i="1"/>
  <c r="W4215" i="1"/>
  <c r="W4216" i="1"/>
  <c r="W4217" i="1"/>
  <c r="W4218" i="1"/>
  <c r="W4219" i="1"/>
  <c r="W4220" i="1"/>
  <c r="W4221" i="1"/>
  <c r="W4222" i="1"/>
  <c r="W4223" i="1"/>
  <c r="W4224" i="1"/>
  <c r="W4225" i="1"/>
  <c r="W4226" i="1"/>
  <c r="W4227" i="1"/>
  <c r="W4228" i="1"/>
  <c r="W4229" i="1"/>
  <c r="W4230" i="1"/>
  <c r="W4231" i="1"/>
  <c r="W4232" i="1"/>
  <c r="W4233" i="1"/>
  <c r="W4234" i="1"/>
  <c r="W4235" i="1"/>
  <c r="W4236" i="1"/>
  <c r="W4237" i="1"/>
  <c r="W4238" i="1"/>
  <c r="W4239" i="1"/>
  <c r="W4240" i="1"/>
  <c r="W4241" i="1"/>
  <c r="W4242" i="1"/>
  <c r="W4243" i="1"/>
  <c r="W4244" i="1"/>
  <c r="W4245" i="1"/>
  <c r="W4246" i="1"/>
  <c r="W4247" i="1"/>
  <c r="W4248" i="1"/>
  <c r="W4249" i="1"/>
  <c r="W4250" i="1"/>
  <c r="W4251" i="1"/>
  <c r="W4252" i="1"/>
  <c r="W4253" i="1"/>
  <c r="W4254" i="1"/>
  <c r="W4255" i="1"/>
  <c r="W4256" i="1"/>
  <c r="W4257" i="1"/>
  <c r="W4258" i="1"/>
  <c r="W4259" i="1"/>
  <c r="W4260" i="1"/>
  <c r="W4261" i="1"/>
  <c r="W4262" i="1"/>
  <c r="W4263" i="1"/>
  <c r="W4264" i="1"/>
  <c r="W4265" i="1"/>
  <c r="W4266" i="1"/>
  <c r="W4267" i="1"/>
  <c r="W4268" i="1"/>
  <c r="W4269" i="1"/>
  <c r="W4270" i="1"/>
  <c r="W4271" i="1"/>
  <c r="W4272" i="1"/>
  <c r="W4273" i="1"/>
  <c r="W4274" i="1"/>
  <c r="W4275" i="1"/>
  <c r="W4276" i="1"/>
  <c r="W4277" i="1"/>
  <c r="W4278" i="1"/>
  <c r="W4279" i="1"/>
  <c r="W4280" i="1"/>
  <c r="W4281" i="1"/>
  <c r="W4282" i="1"/>
  <c r="W4283" i="1"/>
  <c r="W4284" i="1"/>
  <c r="W4285" i="1"/>
  <c r="W4286" i="1"/>
  <c r="W4287" i="1"/>
  <c r="W4288" i="1"/>
  <c r="W4289" i="1"/>
  <c r="W4290" i="1"/>
  <c r="W4291" i="1"/>
  <c r="W4292" i="1"/>
  <c r="W4293" i="1"/>
  <c r="W4294" i="1"/>
  <c r="W4295" i="1"/>
  <c r="W4296" i="1"/>
  <c r="W4297" i="1"/>
  <c r="W4298" i="1"/>
  <c r="W4299" i="1"/>
  <c r="W4300" i="1"/>
  <c r="W4301" i="1"/>
  <c r="W4302" i="1"/>
  <c r="W4303" i="1"/>
  <c r="W4304" i="1"/>
  <c r="W4305" i="1"/>
  <c r="W4306" i="1"/>
  <c r="W4307" i="1"/>
  <c r="W4308" i="1"/>
  <c r="W4309" i="1"/>
  <c r="W4310" i="1"/>
  <c r="W4311" i="1"/>
  <c r="W4312" i="1"/>
  <c r="W4313" i="1"/>
  <c r="W4314" i="1"/>
  <c r="W4315" i="1"/>
  <c r="W4316" i="1"/>
  <c r="W4317" i="1"/>
  <c r="W4318" i="1"/>
  <c r="W4319" i="1"/>
  <c r="W4320" i="1"/>
  <c r="W4321" i="1"/>
  <c r="W4322" i="1"/>
  <c r="W4323" i="1"/>
  <c r="W4324" i="1"/>
  <c r="W4325" i="1"/>
  <c r="W4326" i="1"/>
  <c r="W4327" i="1"/>
  <c r="W4328" i="1"/>
  <c r="W4329" i="1"/>
  <c r="W4330" i="1"/>
  <c r="W4331" i="1"/>
  <c r="W4332" i="1"/>
  <c r="W4333" i="1"/>
  <c r="W4334" i="1"/>
  <c r="W4335" i="1"/>
  <c r="W4336" i="1"/>
  <c r="W4337" i="1"/>
  <c r="W4338" i="1"/>
  <c r="W4339" i="1"/>
  <c r="W4340" i="1"/>
  <c r="W4341" i="1"/>
  <c r="W4342" i="1"/>
  <c r="W4343" i="1"/>
  <c r="W4344" i="1"/>
  <c r="W4345" i="1"/>
  <c r="W4346" i="1"/>
  <c r="W4347" i="1"/>
  <c r="W4348" i="1"/>
  <c r="W4349" i="1"/>
  <c r="W4350" i="1"/>
  <c r="W4351" i="1"/>
  <c r="W4352" i="1"/>
  <c r="W4353" i="1"/>
  <c r="W4354" i="1"/>
  <c r="W4355" i="1"/>
  <c r="W4356" i="1"/>
  <c r="W4357" i="1"/>
  <c r="W4358" i="1"/>
  <c r="W4359" i="1"/>
  <c r="W4360" i="1"/>
  <c r="W4361" i="1"/>
  <c r="W4362" i="1"/>
  <c r="W4363" i="1"/>
  <c r="W4364" i="1"/>
  <c r="W4365" i="1"/>
  <c r="W4366" i="1"/>
  <c r="W4367" i="1"/>
  <c r="W4368" i="1"/>
  <c r="W4369" i="1"/>
  <c r="W4370" i="1"/>
  <c r="W4371" i="1"/>
  <c r="W4372" i="1"/>
  <c r="W4373" i="1"/>
  <c r="W4374" i="1"/>
  <c r="W4375" i="1"/>
  <c r="W4376" i="1"/>
  <c r="W4377" i="1"/>
  <c r="W4378" i="1"/>
  <c r="W4379" i="1"/>
  <c r="W4380" i="1"/>
  <c r="W4381" i="1"/>
  <c r="W4382" i="1"/>
  <c r="W4383" i="1"/>
  <c r="W4384" i="1"/>
  <c r="W4385" i="1"/>
  <c r="W4386" i="1"/>
  <c r="W4387" i="1"/>
  <c r="W4388" i="1"/>
  <c r="W4389" i="1"/>
  <c r="W4390" i="1"/>
  <c r="W4391" i="1"/>
  <c r="W4392" i="1"/>
  <c r="W4393" i="1"/>
  <c r="W4394" i="1"/>
  <c r="W4395" i="1"/>
  <c r="W4396" i="1"/>
  <c r="W4397" i="1"/>
  <c r="W4398" i="1"/>
  <c r="W4399" i="1"/>
  <c r="W4400" i="1"/>
  <c r="W4401" i="1"/>
  <c r="W4402" i="1"/>
  <c r="W4403" i="1"/>
  <c r="W4404" i="1"/>
  <c r="W4405" i="1"/>
  <c r="W4406" i="1"/>
  <c r="W4407" i="1"/>
  <c r="W4408" i="1"/>
  <c r="W4409" i="1"/>
  <c r="W4410" i="1"/>
  <c r="W4411" i="1"/>
  <c r="W4412" i="1"/>
  <c r="W4413" i="1"/>
  <c r="W4414" i="1"/>
  <c r="W4415" i="1"/>
  <c r="W4416" i="1"/>
  <c r="W4417" i="1"/>
  <c r="W4418" i="1"/>
  <c r="W4419" i="1"/>
  <c r="W4420" i="1"/>
  <c r="W4421" i="1"/>
  <c r="W4422" i="1"/>
  <c r="W4423" i="1"/>
  <c r="W4424" i="1"/>
  <c r="W4425" i="1"/>
  <c r="W4426" i="1"/>
  <c r="W4427" i="1"/>
  <c r="W4428" i="1"/>
  <c r="W4429" i="1"/>
  <c r="W4430" i="1"/>
  <c r="W4431" i="1"/>
  <c r="W4432" i="1"/>
  <c r="W4433" i="1"/>
  <c r="W4434" i="1"/>
  <c r="W4435" i="1"/>
  <c r="W4436" i="1"/>
  <c r="W4437" i="1"/>
  <c r="W4438" i="1"/>
  <c r="W4439" i="1"/>
  <c r="W4440" i="1"/>
  <c r="W4441" i="1"/>
  <c r="W4442" i="1"/>
  <c r="W4443" i="1"/>
  <c r="W4444" i="1"/>
  <c r="W4445" i="1"/>
  <c r="W4446" i="1"/>
  <c r="W4447" i="1"/>
  <c r="W4448" i="1"/>
  <c r="W4449" i="1"/>
  <c r="W4450" i="1"/>
  <c r="W4451" i="1"/>
  <c r="W4452" i="1"/>
  <c r="W4453" i="1"/>
  <c r="W4454" i="1"/>
  <c r="W4455" i="1"/>
  <c r="W4456" i="1"/>
  <c r="W4457" i="1"/>
  <c r="W4458" i="1"/>
  <c r="W4459" i="1"/>
  <c r="W4460" i="1"/>
  <c r="W4461" i="1"/>
  <c r="W4462" i="1"/>
  <c r="W4463" i="1"/>
  <c r="W4464" i="1"/>
  <c r="W4465" i="1"/>
  <c r="W4466" i="1"/>
  <c r="W4467" i="1"/>
  <c r="W4468" i="1"/>
  <c r="W4469" i="1"/>
  <c r="W4470" i="1"/>
  <c r="W4471" i="1"/>
  <c r="W4472" i="1"/>
  <c r="W4473" i="1"/>
  <c r="W4474" i="1"/>
  <c r="W4475" i="1"/>
  <c r="W4476" i="1"/>
  <c r="W4477" i="1"/>
  <c r="W4478" i="1"/>
  <c r="W4479" i="1"/>
  <c r="W4480" i="1"/>
  <c r="W4481" i="1"/>
  <c r="W4482" i="1"/>
  <c r="W4483" i="1"/>
  <c r="W4484" i="1"/>
  <c r="W4485" i="1"/>
  <c r="W4486" i="1"/>
  <c r="W4487" i="1"/>
  <c r="W4488" i="1"/>
  <c r="W4489" i="1"/>
  <c r="W4490" i="1"/>
  <c r="W4491" i="1"/>
  <c r="W4492" i="1"/>
  <c r="W4493" i="1"/>
  <c r="W4494" i="1"/>
  <c r="W4495" i="1"/>
  <c r="W4496" i="1"/>
  <c r="W4497" i="1"/>
  <c r="W4498" i="1"/>
  <c r="W4499" i="1"/>
  <c r="W4500" i="1"/>
  <c r="W4501" i="1"/>
  <c r="W4502" i="1"/>
  <c r="W4503" i="1"/>
  <c r="W4504" i="1"/>
  <c r="W4505" i="1"/>
  <c r="W4506" i="1"/>
  <c r="W4507" i="1"/>
  <c r="W4508" i="1"/>
  <c r="W4509" i="1"/>
  <c r="W4510" i="1"/>
  <c r="W4511" i="1"/>
  <c r="W4512" i="1"/>
  <c r="W4513" i="1"/>
  <c r="W4514" i="1"/>
  <c r="W4515" i="1"/>
  <c r="W4516" i="1"/>
  <c r="W4517" i="1"/>
  <c r="W4518" i="1"/>
  <c r="W4519" i="1"/>
  <c r="W4520" i="1"/>
  <c r="W4521" i="1"/>
  <c r="W4522" i="1"/>
  <c r="W4523" i="1"/>
  <c r="W4524" i="1"/>
  <c r="W4525" i="1"/>
  <c r="W4526" i="1"/>
  <c r="W4527" i="1"/>
  <c r="W4528" i="1"/>
  <c r="W4529" i="1"/>
  <c r="W4530" i="1"/>
  <c r="W4531" i="1"/>
  <c r="W4532" i="1"/>
  <c r="W4533" i="1"/>
  <c r="W4534" i="1"/>
  <c r="W4535" i="1"/>
  <c r="W4536" i="1"/>
  <c r="W4537" i="1"/>
  <c r="W4538" i="1"/>
  <c r="W4539" i="1"/>
  <c r="W4540" i="1"/>
  <c r="W4541" i="1"/>
  <c r="W4542" i="1"/>
  <c r="W4543" i="1"/>
  <c r="W4544" i="1"/>
  <c r="W4545" i="1"/>
  <c r="W4546" i="1"/>
  <c r="W4547" i="1"/>
  <c r="W4548" i="1"/>
  <c r="W4549" i="1"/>
  <c r="W4550" i="1"/>
  <c r="W4551" i="1"/>
  <c r="W4552" i="1"/>
  <c r="W4553" i="1"/>
  <c r="W4554" i="1"/>
  <c r="W4555" i="1"/>
  <c r="W4556" i="1"/>
  <c r="W4557" i="1"/>
  <c r="W4558" i="1"/>
  <c r="W4559" i="1"/>
  <c r="W4560" i="1"/>
  <c r="W4561" i="1"/>
  <c r="W4562" i="1"/>
  <c r="W4563" i="1"/>
  <c r="W4564" i="1"/>
  <c r="W4565" i="1"/>
  <c r="W4566" i="1"/>
  <c r="W4567" i="1"/>
  <c r="W4568" i="1"/>
  <c r="W4569" i="1"/>
  <c r="W4570" i="1"/>
  <c r="W4571" i="1"/>
  <c r="W4572" i="1"/>
  <c r="W4573" i="1"/>
  <c r="W4574" i="1"/>
  <c r="W4575" i="1"/>
  <c r="W4576" i="1"/>
  <c r="W4577" i="1"/>
  <c r="W4578" i="1"/>
  <c r="W4579" i="1"/>
  <c r="W4580" i="1"/>
  <c r="W4581" i="1"/>
  <c r="W4582" i="1"/>
  <c r="W4583" i="1"/>
  <c r="W4584" i="1"/>
  <c r="W4585" i="1"/>
  <c r="W4586" i="1"/>
  <c r="W4587" i="1"/>
  <c r="W4588" i="1"/>
  <c r="W4589" i="1"/>
  <c r="W4590" i="1"/>
  <c r="W4591" i="1"/>
  <c r="W4592" i="1"/>
  <c r="W4593" i="1"/>
  <c r="W4594" i="1"/>
  <c r="W4595" i="1"/>
  <c r="W4596" i="1"/>
  <c r="W4597" i="1"/>
  <c r="W4598" i="1"/>
  <c r="W4599" i="1"/>
  <c r="W4600" i="1"/>
  <c r="W4601" i="1"/>
  <c r="W4602" i="1"/>
  <c r="W4603" i="1"/>
  <c r="W4604" i="1"/>
  <c r="W4605" i="1"/>
  <c r="W4606" i="1"/>
  <c r="W4607" i="1"/>
  <c r="W4608" i="1"/>
  <c r="W4609" i="1"/>
  <c r="W4610" i="1"/>
  <c r="W4611" i="1"/>
  <c r="W4612" i="1"/>
  <c r="W4613" i="1"/>
  <c r="W4614" i="1"/>
  <c r="W4615" i="1"/>
  <c r="W4616" i="1"/>
  <c r="W4617" i="1"/>
  <c r="W4618" i="1"/>
  <c r="W4619" i="1"/>
  <c r="W4620" i="1"/>
  <c r="W4621" i="1"/>
  <c r="W4622" i="1"/>
  <c r="W4623" i="1"/>
  <c r="W4624" i="1"/>
  <c r="W4625" i="1"/>
  <c r="W4626" i="1"/>
  <c r="W4627" i="1"/>
  <c r="W4628" i="1"/>
  <c r="W4629" i="1"/>
  <c r="W4630" i="1"/>
  <c r="W4631" i="1"/>
  <c r="W4632" i="1"/>
  <c r="W4633" i="1"/>
  <c r="W4634" i="1"/>
  <c r="W4635" i="1"/>
  <c r="W4636" i="1"/>
  <c r="W4637" i="1"/>
  <c r="W4638" i="1"/>
  <c r="W4639" i="1"/>
  <c r="W4640" i="1"/>
  <c r="W4641" i="1"/>
  <c r="W4642" i="1"/>
  <c r="W4643" i="1"/>
  <c r="W4644" i="1"/>
  <c r="W4645" i="1"/>
  <c r="W4646" i="1"/>
  <c r="W4647" i="1"/>
  <c r="W4648" i="1"/>
  <c r="W4649" i="1"/>
  <c r="W4650" i="1"/>
  <c r="W4651" i="1"/>
  <c r="W4652" i="1"/>
  <c r="W4653" i="1"/>
  <c r="W4654" i="1"/>
  <c r="W4655" i="1"/>
  <c r="W4656" i="1"/>
  <c r="W4657" i="1"/>
  <c r="W4658" i="1"/>
  <c r="W4659" i="1"/>
  <c r="W4660" i="1"/>
  <c r="W4661" i="1"/>
  <c r="W4662" i="1"/>
  <c r="W4663" i="1"/>
  <c r="W4664" i="1"/>
  <c r="W4665" i="1"/>
  <c r="W4666" i="1"/>
  <c r="W4667" i="1"/>
  <c r="W4668" i="1"/>
  <c r="W4669" i="1"/>
  <c r="W4670" i="1"/>
  <c r="W4671" i="1"/>
  <c r="W4672" i="1"/>
  <c r="W4673" i="1"/>
  <c r="W4674" i="1"/>
  <c r="W4675" i="1"/>
  <c r="W4676" i="1"/>
  <c r="W4677" i="1"/>
  <c r="W4678" i="1"/>
  <c r="W4679" i="1"/>
  <c r="W4680" i="1"/>
  <c r="W4681" i="1"/>
  <c r="W4682" i="1"/>
  <c r="W4683" i="1"/>
  <c r="W4684" i="1"/>
  <c r="W4685" i="1"/>
  <c r="W4686" i="1"/>
  <c r="W4687" i="1"/>
  <c r="W4688" i="1"/>
  <c r="W4689" i="1"/>
  <c r="W4690" i="1"/>
  <c r="W4691" i="1"/>
  <c r="W4692" i="1"/>
  <c r="W4693" i="1"/>
  <c r="W4694" i="1"/>
  <c r="W4695" i="1"/>
  <c r="W4696" i="1"/>
  <c r="W4697" i="1"/>
  <c r="W4698" i="1"/>
  <c r="W4699" i="1"/>
  <c r="W4700" i="1"/>
  <c r="W4701" i="1"/>
  <c r="W4702" i="1"/>
  <c r="W4703" i="1"/>
  <c r="W4704" i="1"/>
  <c r="W4705" i="1"/>
  <c r="W4706" i="1"/>
  <c r="W4707" i="1"/>
  <c r="W4708" i="1"/>
  <c r="W4709" i="1"/>
  <c r="W4710" i="1"/>
  <c r="W4711" i="1"/>
  <c r="W4712" i="1"/>
  <c r="W4713" i="1"/>
  <c r="W4714" i="1"/>
  <c r="W4715" i="1"/>
  <c r="W4716" i="1"/>
  <c r="W4717" i="1"/>
  <c r="W4718" i="1"/>
  <c r="W4719" i="1"/>
  <c r="W4720" i="1"/>
  <c r="W4721" i="1"/>
  <c r="W4722" i="1"/>
  <c r="W4723" i="1"/>
  <c r="W4724" i="1"/>
  <c r="W4725" i="1"/>
  <c r="W4726" i="1"/>
  <c r="W4727" i="1"/>
  <c r="W4728" i="1"/>
  <c r="W4729" i="1"/>
  <c r="W4730" i="1"/>
  <c r="W4731" i="1"/>
  <c r="W4732" i="1"/>
  <c r="W4733" i="1"/>
  <c r="W4734" i="1"/>
  <c r="W4735" i="1"/>
  <c r="W4736" i="1"/>
  <c r="W4737" i="1"/>
  <c r="W4738" i="1"/>
  <c r="W4739" i="1"/>
  <c r="W4740" i="1"/>
  <c r="W4741" i="1"/>
  <c r="W4742" i="1"/>
  <c r="W4743" i="1"/>
  <c r="W4744" i="1"/>
  <c r="W4745" i="1"/>
  <c r="W4746" i="1"/>
  <c r="W4747" i="1"/>
  <c r="W4748" i="1"/>
  <c r="W4749" i="1"/>
  <c r="W4750" i="1"/>
  <c r="W4751" i="1"/>
  <c r="W4752" i="1"/>
  <c r="W4753" i="1"/>
  <c r="W4754" i="1"/>
  <c r="W4755" i="1"/>
  <c r="W4756" i="1"/>
  <c r="W4757" i="1"/>
  <c r="W4758" i="1"/>
  <c r="W4759" i="1"/>
  <c r="W4760" i="1"/>
  <c r="W4761" i="1"/>
  <c r="W4762" i="1"/>
  <c r="W4763" i="1"/>
  <c r="W4764" i="1"/>
  <c r="W4765" i="1"/>
  <c r="W4766" i="1"/>
  <c r="W4767" i="1"/>
  <c r="W4768" i="1"/>
  <c r="W4769" i="1"/>
  <c r="W4770" i="1"/>
  <c r="W4771" i="1"/>
  <c r="W4772" i="1"/>
  <c r="W4773" i="1"/>
  <c r="W4774" i="1"/>
  <c r="W4775" i="1"/>
  <c r="W4776" i="1"/>
  <c r="W4777" i="1"/>
  <c r="W4778" i="1"/>
  <c r="W4779" i="1"/>
  <c r="W4780" i="1"/>
  <c r="W4781" i="1"/>
  <c r="W4782" i="1"/>
  <c r="W4783" i="1"/>
  <c r="W4784" i="1"/>
  <c r="W4785" i="1"/>
  <c r="W4786" i="1"/>
  <c r="W4787" i="1"/>
  <c r="W4788" i="1"/>
  <c r="W4789" i="1"/>
  <c r="W4790" i="1"/>
  <c r="W4791" i="1"/>
  <c r="W4792" i="1"/>
  <c r="W4793" i="1"/>
  <c r="W4794" i="1"/>
  <c r="W4795" i="1"/>
  <c r="W4796" i="1"/>
  <c r="W4797" i="1"/>
  <c r="W4798" i="1"/>
  <c r="W4799" i="1"/>
  <c r="W4800" i="1"/>
  <c r="W4801" i="1"/>
  <c r="W4802" i="1"/>
  <c r="W4803" i="1"/>
  <c r="W4804" i="1"/>
  <c r="W4805" i="1"/>
  <c r="W4806" i="1"/>
  <c r="W4807" i="1"/>
  <c r="W4808" i="1"/>
  <c r="W4809" i="1"/>
  <c r="W4810" i="1"/>
  <c r="W4811" i="1"/>
  <c r="W4812" i="1"/>
  <c r="W4813" i="1"/>
  <c r="W4814" i="1"/>
  <c r="W4815" i="1"/>
  <c r="W4816" i="1"/>
  <c r="W4817" i="1"/>
  <c r="W4818" i="1"/>
  <c r="W4819" i="1"/>
  <c r="W4820" i="1"/>
  <c r="W4821" i="1"/>
  <c r="W4822" i="1"/>
  <c r="W4823" i="1"/>
  <c r="W4824" i="1"/>
  <c r="W4825" i="1"/>
  <c r="W4826" i="1"/>
  <c r="W4827" i="1"/>
  <c r="W4828" i="1"/>
  <c r="W4829" i="1"/>
  <c r="W4830" i="1"/>
  <c r="W4831" i="1"/>
  <c r="W4832" i="1"/>
  <c r="W4833" i="1"/>
  <c r="W4834" i="1"/>
  <c r="W4835" i="1"/>
  <c r="W4836" i="1"/>
  <c r="W4837" i="1"/>
  <c r="W4838" i="1"/>
  <c r="W4839" i="1"/>
  <c r="W4840" i="1"/>
  <c r="W4841" i="1"/>
  <c r="W4842" i="1"/>
  <c r="W4843" i="1"/>
  <c r="W4844" i="1"/>
  <c r="W4845" i="1"/>
  <c r="W4846" i="1"/>
  <c r="W4847" i="1"/>
  <c r="W4848" i="1"/>
  <c r="W4849" i="1"/>
  <c r="W4850" i="1"/>
  <c r="W4851" i="1"/>
  <c r="W4852" i="1"/>
  <c r="W4853" i="1"/>
  <c r="W4854" i="1"/>
  <c r="W4855" i="1"/>
  <c r="W4856" i="1"/>
  <c r="W4857" i="1"/>
  <c r="W4858" i="1"/>
  <c r="W4859" i="1"/>
  <c r="W4860" i="1"/>
  <c r="W4861" i="1"/>
  <c r="W4862" i="1"/>
  <c r="W4863" i="1"/>
  <c r="W4864" i="1"/>
  <c r="W4865" i="1"/>
  <c r="W4866" i="1"/>
  <c r="W4867" i="1"/>
  <c r="W4868" i="1"/>
  <c r="W4869" i="1"/>
  <c r="W4870" i="1"/>
  <c r="W4871" i="1"/>
  <c r="W4872" i="1"/>
  <c r="W4873" i="1"/>
  <c r="W4874" i="1"/>
  <c r="W4875" i="1"/>
  <c r="W4876" i="1"/>
  <c r="W4877" i="1"/>
  <c r="W4878" i="1"/>
  <c r="W4879" i="1"/>
  <c r="W4880" i="1"/>
  <c r="W4881" i="1"/>
  <c r="W4882" i="1"/>
  <c r="W4883" i="1"/>
  <c r="W4884" i="1"/>
  <c r="W4885" i="1"/>
  <c r="W4886" i="1"/>
  <c r="W4887" i="1"/>
  <c r="W4888" i="1"/>
  <c r="W4889" i="1"/>
  <c r="W4890" i="1"/>
  <c r="W4891" i="1"/>
  <c r="W4892" i="1"/>
  <c r="W4893" i="1"/>
  <c r="W4894" i="1"/>
  <c r="W4895" i="1"/>
  <c r="W4896" i="1"/>
  <c r="W4897" i="1"/>
  <c r="W4898" i="1"/>
  <c r="W4899" i="1"/>
  <c r="W4900" i="1"/>
  <c r="W4901" i="1"/>
  <c r="W4902" i="1"/>
  <c r="W4903" i="1"/>
  <c r="W4904" i="1"/>
  <c r="W4905" i="1"/>
  <c r="W4906" i="1"/>
  <c r="W4907" i="1"/>
  <c r="W4908" i="1"/>
  <c r="W4909" i="1"/>
  <c r="W4910" i="1"/>
  <c r="W4911" i="1"/>
  <c r="W4912" i="1"/>
  <c r="W4913" i="1"/>
  <c r="W4914" i="1"/>
  <c r="W4915" i="1"/>
  <c r="W4916" i="1"/>
  <c r="W4917" i="1"/>
  <c r="W4918" i="1"/>
  <c r="W4919" i="1"/>
  <c r="W4920" i="1"/>
  <c r="W4921" i="1"/>
  <c r="W4922" i="1"/>
  <c r="W4923" i="1"/>
  <c r="W4924" i="1"/>
  <c r="W4925" i="1"/>
  <c r="W4926" i="1"/>
  <c r="W4927" i="1"/>
  <c r="W4928" i="1"/>
  <c r="W4929" i="1"/>
  <c r="W4930" i="1"/>
  <c r="W4931" i="1"/>
  <c r="W4932" i="1"/>
  <c r="W4933" i="1"/>
  <c r="W4934" i="1"/>
  <c r="W4935" i="1"/>
  <c r="W4936" i="1"/>
  <c r="W4937" i="1"/>
  <c r="W4938" i="1"/>
  <c r="W4939" i="1"/>
  <c r="W4940" i="1"/>
  <c r="W4941" i="1"/>
  <c r="W4942" i="1"/>
  <c r="W4943" i="1"/>
  <c r="W4944" i="1"/>
  <c r="W4945" i="1"/>
  <c r="W4946" i="1"/>
  <c r="W4947" i="1"/>
  <c r="W4948" i="1"/>
  <c r="W4949" i="1"/>
  <c r="W4950" i="1"/>
  <c r="W4951" i="1"/>
  <c r="W4952" i="1"/>
  <c r="W4953" i="1"/>
  <c r="W4954" i="1"/>
  <c r="W4955" i="1"/>
  <c r="W4956" i="1"/>
  <c r="W4957" i="1"/>
  <c r="W4958" i="1"/>
  <c r="W4959" i="1"/>
  <c r="W4960" i="1"/>
  <c r="W4961" i="1"/>
  <c r="W4962" i="1"/>
  <c r="W4963" i="1"/>
  <c r="W4964" i="1"/>
  <c r="W4965" i="1"/>
  <c r="W4966" i="1"/>
  <c r="W4967" i="1"/>
  <c r="W4968" i="1"/>
  <c r="W4969" i="1"/>
  <c r="W4970" i="1"/>
  <c r="W4971" i="1"/>
  <c r="W4972" i="1"/>
  <c r="W4973" i="1"/>
  <c r="W4974" i="1"/>
  <c r="W4975" i="1"/>
  <c r="W4976" i="1"/>
  <c r="W4977" i="1"/>
  <c r="W4978" i="1"/>
  <c r="W4979" i="1"/>
  <c r="W4980" i="1"/>
  <c r="W4981" i="1"/>
  <c r="W4982" i="1"/>
  <c r="W4983" i="1"/>
  <c r="W4984" i="1"/>
  <c r="W4985" i="1"/>
  <c r="W4986" i="1"/>
  <c r="W4987" i="1"/>
  <c r="W4988" i="1"/>
  <c r="W4989" i="1"/>
  <c r="W4990" i="1"/>
  <c r="W4991" i="1"/>
  <c r="W4992" i="1"/>
  <c r="W4993" i="1"/>
  <c r="W4994" i="1"/>
  <c r="W4995" i="1"/>
  <c r="W4996" i="1"/>
  <c r="W4997" i="1"/>
  <c r="W4998" i="1"/>
  <c r="W4999" i="1"/>
  <c r="W5000" i="1"/>
  <c r="W5001" i="1"/>
  <c r="W5002" i="1"/>
  <c r="W5003" i="1"/>
  <c r="W5004" i="1"/>
  <c r="W5005" i="1"/>
  <c r="W5006" i="1"/>
  <c r="W5007" i="1"/>
  <c r="W5008" i="1"/>
  <c r="W5009" i="1"/>
  <c r="W5010" i="1"/>
  <c r="W5011" i="1"/>
  <c r="W5012" i="1"/>
  <c r="W5013" i="1"/>
  <c r="W5014" i="1"/>
  <c r="W5015" i="1"/>
  <c r="W5016" i="1"/>
  <c r="W5017" i="1"/>
  <c r="W5018" i="1"/>
  <c r="W5019" i="1"/>
  <c r="W5020" i="1"/>
  <c r="W5021" i="1"/>
  <c r="W5022" i="1"/>
  <c r="W5023" i="1"/>
  <c r="W5024" i="1"/>
  <c r="W5025" i="1"/>
  <c r="W5026" i="1"/>
  <c r="W5027" i="1"/>
  <c r="W5028" i="1"/>
  <c r="W5029" i="1"/>
  <c r="W5030" i="1"/>
  <c r="W5031" i="1"/>
  <c r="W5032" i="1"/>
  <c r="W5033" i="1"/>
  <c r="W5034" i="1"/>
  <c r="W5035" i="1"/>
  <c r="W5036" i="1"/>
  <c r="W5037" i="1"/>
  <c r="W5038" i="1"/>
  <c r="W5039" i="1"/>
  <c r="W5040" i="1"/>
  <c r="W5041" i="1"/>
  <c r="W5042" i="1"/>
  <c r="W5043" i="1"/>
  <c r="W5044" i="1"/>
  <c r="W5045" i="1"/>
  <c r="W5046" i="1"/>
  <c r="W5047" i="1"/>
  <c r="W5048" i="1"/>
  <c r="W5049" i="1"/>
  <c r="W5050" i="1"/>
  <c r="W5051" i="1"/>
  <c r="W5052" i="1"/>
  <c r="W5053" i="1"/>
  <c r="W5054" i="1"/>
  <c r="W5055" i="1"/>
  <c r="W5056" i="1"/>
  <c r="W5057" i="1"/>
  <c r="W5058" i="1"/>
  <c r="W5059" i="1"/>
  <c r="W5060" i="1"/>
  <c r="W5061" i="1"/>
  <c r="W5062" i="1"/>
  <c r="W5063" i="1"/>
  <c r="W5064" i="1"/>
  <c r="W5065" i="1"/>
  <c r="W5066" i="1"/>
  <c r="W5067" i="1"/>
  <c r="W5068" i="1"/>
  <c r="W5069" i="1"/>
  <c r="W5070" i="1"/>
  <c r="W5071" i="1"/>
  <c r="W5072" i="1"/>
  <c r="W5073" i="1"/>
  <c r="W5074" i="1"/>
  <c r="W5075" i="1"/>
  <c r="W5076" i="1"/>
  <c r="W5077" i="1"/>
  <c r="W5078" i="1"/>
  <c r="W5079" i="1"/>
  <c r="W5080" i="1"/>
  <c r="W5081" i="1"/>
  <c r="W5082" i="1"/>
  <c r="W5083" i="1"/>
  <c r="W5084" i="1"/>
  <c r="W5085" i="1"/>
  <c r="W5086" i="1"/>
  <c r="W5087" i="1"/>
  <c r="W5088" i="1"/>
  <c r="W5089" i="1"/>
  <c r="W5090" i="1"/>
  <c r="W5091" i="1"/>
  <c r="W5092" i="1"/>
  <c r="W5093" i="1"/>
  <c r="W5094" i="1"/>
  <c r="W5095" i="1"/>
  <c r="W5096" i="1"/>
  <c r="W5097" i="1"/>
  <c r="W5098" i="1"/>
  <c r="W5099" i="1"/>
  <c r="W5100" i="1"/>
  <c r="W5101" i="1"/>
  <c r="W5102" i="1"/>
  <c r="W5103" i="1"/>
  <c r="W5104" i="1"/>
  <c r="W5105" i="1"/>
  <c r="W5106" i="1"/>
  <c r="W5107" i="1"/>
  <c r="W5108" i="1"/>
  <c r="W5109" i="1"/>
  <c r="W5110" i="1"/>
  <c r="W5111" i="1"/>
  <c r="W5112" i="1"/>
  <c r="W5113" i="1"/>
  <c r="W5114" i="1"/>
  <c r="W5115" i="1"/>
  <c r="W5116" i="1"/>
  <c r="W5117" i="1"/>
  <c r="W5118" i="1"/>
  <c r="W5119" i="1"/>
  <c r="W5120" i="1"/>
  <c r="W5121" i="1"/>
  <c r="W5122" i="1"/>
  <c r="W5123" i="1"/>
  <c r="W5124" i="1"/>
  <c r="W5125" i="1"/>
  <c r="W5126" i="1"/>
  <c r="W5127" i="1"/>
  <c r="W5128" i="1"/>
  <c r="W5129" i="1"/>
  <c r="W5130" i="1"/>
  <c r="W5131" i="1"/>
  <c r="W5132" i="1"/>
  <c r="W5133" i="1"/>
  <c r="W5134" i="1"/>
  <c r="W5135" i="1"/>
  <c r="W5136" i="1"/>
  <c r="W5137" i="1"/>
  <c r="W5138" i="1"/>
  <c r="W5139" i="1"/>
  <c r="W5140" i="1"/>
  <c r="W2" i="1"/>
  <c r="AE24" i="1" l="1"/>
  <c r="Y24" i="1"/>
  <c r="AD24" i="1"/>
  <c r="AJ45" i="1"/>
  <c r="AC24" i="1"/>
  <c r="AI45" i="1"/>
  <c r="AB24" i="1"/>
  <c r="AH45" i="1"/>
  <c r="AA24" i="1"/>
  <c r="AG45" i="1"/>
  <c r="Z24" i="1"/>
  <c r="AF45" i="1"/>
  <c r="AE45" i="1"/>
  <c r="AD45" i="1"/>
  <c r="AC45" i="1"/>
  <c r="J3" i="1"/>
  <c r="J60" i="1" l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H240" i="1" s="1"/>
  <c r="G241" i="1"/>
  <c r="H241" i="1" s="1"/>
  <c r="G242" i="1"/>
  <c r="H242" i="1" s="1"/>
  <c r="G243" i="1"/>
  <c r="H24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50" i="1"/>
  <c r="H250" i="1" s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H256" i="1" s="1"/>
  <c r="G257" i="1"/>
  <c r="H257" i="1" s="1"/>
  <c r="G258" i="1"/>
  <c r="H258" i="1" s="1"/>
  <c r="G259" i="1"/>
  <c r="H259" i="1" s="1"/>
  <c r="G260" i="1"/>
  <c r="H260" i="1" s="1"/>
  <c r="G261" i="1"/>
  <c r="H261" i="1" s="1"/>
  <c r="G262" i="1"/>
  <c r="H262" i="1" s="1"/>
  <c r="G263" i="1"/>
  <c r="H263" i="1" s="1"/>
  <c r="G264" i="1"/>
  <c r="H264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H271" i="1" s="1"/>
  <c r="G272" i="1"/>
  <c r="H272" i="1" s="1"/>
  <c r="G273" i="1"/>
  <c r="H273" i="1" s="1"/>
  <c r="G274" i="1"/>
  <c r="H274" i="1" s="1"/>
  <c r="G275" i="1"/>
  <c r="H275" i="1" s="1"/>
  <c r="G276" i="1"/>
  <c r="H276" i="1" s="1"/>
  <c r="G277" i="1"/>
  <c r="H277" i="1" s="1"/>
  <c r="G278" i="1"/>
  <c r="H278" i="1" s="1"/>
  <c r="G279" i="1"/>
  <c r="H279" i="1" s="1"/>
  <c r="G280" i="1"/>
  <c r="H280" i="1" s="1"/>
  <c r="G281" i="1"/>
  <c r="H281" i="1" s="1"/>
  <c r="G282" i="1"/>
  <c r="H282" i="1" s="1"/>
  <c r="G283" i="1"/>
  <c r="H283" i="1" s="1"/>
  <c r="G284" i="1"/>
  <c r="H284" i="1" s="1"/>
  <c r="G285" i="1"/>
  <c r="H285" i="1" s="1"/>
  <c r="G286" i="1"/>
  <c r="H286" i="1" s="1"/>
  <c r="G287" i="1"/>
  <c r="H287" i="1" s="1"/>
  <c r="G288" i="1"/>
  <c r="H288" i="1" s="1"/>
  <c r="G289" i="1"/>
  <c r="H289" i="1" s="1"/>
  <c r="G290" i="1"/>
  <c r="H290" i="1" s="1"/>
  <c r="G291" i="1"/>
  <c r="H291" i="1" s="1"/>
  <c r="G292" i="1"/>
  <c r="H292" i="1" s="1"/>
  <c r="G293" i="1"/>
  <c r="H293" i="1" s="1"/>
  <c r="G294" i="1"/>
  <c r="H294" i="1" s="1"/>
  <c r="G295" i="1"/>
  <c r="H295" i="1" s="1"/>
  <c r="G296" i="1"/>
  <c r="H296" i="1" s="1"/>
  <c r="G297" i="1"/>
  <c r="H297" i="1" s="1"/>
  <c r="G298" i="1"/>
  <c r="H298" i="1" s="1"/>
  <c r="G299" i="1"/>
  <c r="H299" i="1" s="1"/>
  <c r="G300" i="1"/>
  <c r="H300" i="1" s="1"/>
  <c r="G301" i="1"/>
  <c r="H301" i="1" s="1"/>
  <c r="G302" i="1"/>
  <c r="H302" i="1" s="1"/>
  <c r="G303" i="1"/>
  <c r="H303" i="1" s="1"/>
  <c r="G304" i="1"/>
  <c r="H304" i="1" s="1"/>
  <c r="G305" i="1"/>
  <c r="H305" i="1" s="1"/>
  <c r="G306" i="1"/>
  <c r="H306" i="1" s="1"/>
  <c r="G307" i="1"/>
  <c r="H307" i="1" s="1"/>
  <c r="G308" i="1"/>
  <c r="H308" i="1" s="1"/>
  <c r="G309" i="1"/>
  <c r="H309" i="1" s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H317" i="1" s="1"/>
  <c r="G318" i="1"/>
  <c r="H318" i="1" s="1"/>
  <c r="G319" i="1"/>
  <c r="H319" i="1" s="1"/>
  <c r="G320" i="1"/>
  <c r="H320" i="1" s="1"/>
  <c r="G321" i="1"/>
  <c r="H321" i="1" s="1"/>
  <c r="G322" i="1"/>
  <c r="H322" i="1" s="1"/>
  <c r="G323" i="1"/>
  <c r="H323" i="1" s="1"/>
  <c r="G324" i="1"/>
  <c r="H324" i="1" s="1"/>
  <c r="G325" i="1"/>
  <c r="H325" i="1" s="1"/>
  <c r="G326" i="1"/>
  <c r="H326" i="1" s="1"/>
  <c r="G327" i="1"/>
  <c r="H327" i="1" s="1"/>
  <c r="G328" i="1"/>
  <c r="H328" i="1" s="1"/>
  <c r="G329" i="1"/>
  <c r="H329" i="1" s="1"/>
  <c r="G330" i="1"/>
  <c r="H330" i="1" s="1"/>
  <c r="G331" i="1"/>
  <c r="H331" i="1" s="1"/>
  <c r="G332" i="1"/>
  <c r="H332" i="1" s="1"/>
  <c r="G333" i="1"/>
  <c r="H333" i="1" s="1"/>
  <c r="G334" i="1"/>
  <c r="H334" i="1" s="1"/>
  <c r="G335" i="1"/>
  <c r="H335" i="1" s="1"/>
  <c r="G336" i="1"/>
  <c r="H336" i="1" s="1"/>
  <c r="G337" i="1"/>
  <c r="H337" i="1" s="1"/>
  <c r="G338" i="1"/>
  <c r="H338" i="1" s="1"/>
  <c r="G339" i="1"/>
  <c r="H339" i="1" s="1"/>
  <c r="G340" i="1"/>
  <c r="H340" i="1" s="1"/>
  <c r="G341" i="1"/>
  <c r="H341" i="1" s="1"/>
  <c r="G342" i="1"/>
  <c r="H342" i="1" s="1"/>
  <c r="G343" i="1"/>
  <c r="H343" i="1" s="1"/>
  <c r="G344" i="1"/>
  <c r="H344" i="1" s="1"/>
  <c r="G345" i="1"/>
  <c r="H345" i="1" s="1"/>
  <c r="G346" i="1"/>
  <c r="H346" i="1" s="1"/>
  <c r="G347" i="1"/>
  <c r="H347" i="1" s="1"/>
  <c r="G348" i="1"/>
  <c r="H348" i="1" s="1"/>
  <c r="G349" i="1"/>
  <c r="H349" i="1" s="1"/>
  <c r="G350" i="1"/>
  <c r="H350" i="1" s="1"/>
  <c r="G351" i="1"/>
  <c r="H351" i="1" s="1"/>
  <c r="G352" i="1"/>
  <c r="H352" i="1" s="1"/>
  <c r="G353" i="1"/>
  <c r="H353" i="1" s="1"/>
  <c r="G354" i="1"/>
  <c r="H354" i="1" s="1"/>
  <c r="G355" i="1"/>
  <c r="H355" i="1" s="1"/>
  <c r="G356" i="1"/>
  <c r="H356" i="1" s="1"/>
  <c r="G357" i="1"/>
  <c r="H357" i="1" s="1"/>
  <c r="G358" i="1"/>
  <c r="H358" i="1" s="1"/>
  <c r="G359" i="1"/>
  <c r="H359" i="1" s="1"/>
  <c r="G360" i="1"/>
  <c r="H360" i="1" s="1"/>
  <c r="G361" i="1"/>
  <c r="H361" i="1" s="1"/>
  <c r="G362" i="1"/>
  <c r="H362" i="1" s="1"/>
  <c r="G363" i="1"/>
  <c r="H363" i="1" s="1"/>
  <c r="G364" i="1"/>
  <c r="H364" i="1" s="1"/>
  <c r="G365" i="1"/>
  <c r="H365" i="1" s="1"/>
  <c r="G366" i="1"/>
  <c r="H366" i="1" s="1"/>
  <c r="G367" i="1"/>
  <c r="H367" i="1" s="1"/>
  <c r="G368" i="1"/>
  <c r="H368" i="1" s="1"/>
  <c r="G369" i="1"/>
  <c r="H369" i="1" s="1"/>
  <c r="G370" i="1"/>
  <c r="H370" i="1" s="1"/>
  <c r="G371" i="1"/>
  <c r="H371" i="1" s="1"/>
  <c r="G372" i="1"/>
  <c r="H372" i="1" s="1"/>
  <c r="G373" i="1"/>
  <c r="H373" i="1" s="1"/>
  <c r="G374" i="1"/>
  <c r="H374" i="1" s="1"/>
  <c r="G375" i="1"/>
  <c r="H375" i="1" s="1"/>
  <c r="G376" i="1"/>
  <c r="H376" i="1" s="1"/>
  <c r="G377" i="1"/>
  <c r="H377" i="1" s="1"/>
  <c r="G378" i="1"/>
  <c r="H378" i="1" s="1"/>
  <c r="G379" i="1"/>
  <c r="H379" i="1" s="1"/>
  <c r="G380" i="1"/>
  <c r="H380" i="1" s="1"/>
  <c r="G381" i="1"/>
  <c r="H381" i="1" s="1"/>
  <c r="G382" i="1"/>
  <c r="H382" i="1" s="1"/>
  <c r="G383" i="1"/>
  <c r="H383" i="1" s="1"/>
  <c r="G384" i="1"/>
  <c r="H384" i="1" s="1"/>
  <c r="G385" i="1"/>
  <c r="H385" i="1" s="1"/>
  <c r="G386" i="1"/>
  <c r="H386" i="1" s="1"/>
  <c r="G387" i="1"/>
  <c r="H387" i="1" s="1"/>
  <c r="G388" i="1"/>
  <c r="H388" i="1" s="1"/>
  <c r="G389" i="1"/>
  <c r="H389" i="1" s="1"/>
  <c r="G390" i="1"/>
  <c r="H390" i="1" s="1"/>
  <c r="G391" i="1"/>
  <c r="H391" i="1" s="1"/>
  <c r="G392" i="1"/>
  <c r="H392" i="1" s="1"/>
  <c r="G393" i="1"/>
  <c r="H393" i="1" s="1"/>
  <c r="G394" i="1"/>
  <c r="H394" i="1" s="1"/>
  <c r="G395" i="1"/>
  <c r="H395" i="1" s="1"/>
  <c r="G396" i="1"/>
  <c r="H396" i="1" s="1"/>
  <c r="G397" i="1"/>
  <c r="H397" i="1" s="1"/>
  <c r="G398" i="1"/>
  <c r="H398" i="1" s="1"/>
  <c r="G399" i="1"/>
  <c r="H399" i="1" s="1"/>
  <c r="G400" i="1"/>
  <c r="H400" i="1" s="1"/>
  <c r="G401" i="1"/>
  <c r="H401" i="1" s="1"/>
  <c r="G402" i="1"/>
  <c r="H402" i="1" s="1"/>
  <c r="G403" i="1"/>
  <c r="H403" i="1" s="1"/>
  <c r="G404" i="1"/>
  <c r="H404" i="1" s="1"/>
  <c r="G405" i="1"/>
  <c r="H405" i="1" s="1"/>
  <c r="G406" i="1"/>
  <c r="H406" i="1" s="1"/>
  <c r="G407" i="1"/>
  <c r="H407" i="1" s="1"/>
  <c r="G408" i="1"/>
  <c r="H408" i="1" s="1"/>
  <c r="G409" i="1"/>
  <c r="H409" i="1" s="1"/>
  <c r="G410" i="1"/>
  <c r="H410" i="1" s="1"/>
  <c r="G411" i="1"/>
  <c r="H411" i="1" s="1"/>
  <c r="G412" i="1"/>
  <c r="H412" i="1" s="1"/>
  <c r="G413" i="1"/>
  <c r="H413" i="1" s="1"/>
  <c r="G414" i="1"/>
  <c r="H414" i="1" s="1"/>
  <c r="G415" i="1"/>
  <c r="H415" i="1" s="1"/>
  <c r="G416" i="1"/>
  <c r="H416" i="1" s="1"/>
  <c r="G417" i="1"/>
  <c r="H417" i="1" s="1"/>
  <c r="G418" i="1"/>
  <c r="H418" i="1" s="1"/>
  <c r="G419" i="1"/>
  <c r="H419" i="1" s="1"/>
  <c r="G420" i="1"/>
  <c r="H420" i="1" s="1"/>
  <c r="G421" i="1"/>
  <c r="H421" i="1" s="1"/>
  <c r="G422" i="1"/>
  <c r="H422" i="1" s="1"/>
  <c r="G423" i="1"/>
  <c r="H423" i="1" s="1"/>
  <c r="G424" i="1"/>
  <c r="H424" i="1" s="1"/>
  <c r="G425" i="1"/>
  <c r="H425" i="1" s="1"/>
  <c r="G426" i="1"/>
  <c r="H426" i="1" s="1"/>
  <c r="G427" i="1"/>
  <c r="H427" i="1" s="1"/>
  <c r="G428" i="1"/>
  <c r="H428" i="1" s="1"/>
  <c r="G429" i="1"/>
  <c r="H429" i="1" s="1"/>
  <c r="G430" i="1"/>
  <c r="H430" i="1" s="1"/>
  <c r="G431" i="1"/>
  <c r="H431" i="1" s="1"/>
  <c r="G432" i="1"/>
  <c r="H432" i="1" s="1"/>
  <c r="G433" i="1"/>
  <c r="H433" i="1" s="1"/>
  <c r="G434" i="1"/>
  <c r="H434" i="1" s="1"/>
  <c r="G435" i="1"/>
  <c r="H435" i="1" s="1"/>
  <c r="G436" i="1"/>
  <c r="H436" i="1" s="1"/>
  <c r="G437" i="1"/>
  <c r="H437" i="1" s="1"/>
  <c r="G438" i="1"/>
  <c r="H438" i="1" s="1"/>
  <c r="G439" i="1"/>
  <c r="H439" i="1" s="1"/>
  <c r="G440" i="1"/>
  <c r="H440" i="1" s="1"/>
  <c r="G441" i="1"/>
  <c r="H441" i="1" s="1"/>
  <c r="G442" i="1"/>
  <c r="H442" i="1" s="1"/>
  <c r="G443" i="1"/>
  <c r="H443" i="1" s="1"/>
  <c r="G444" i="1"/>
  <c r="H444" i="1" s="1"/>
  <c r="G445" i="1"/>
  <c r="H445" i="1" s="1"/>
  <c r="G446" i="1"/>
  <c r="H446" i="1" s="1"/>
  <c r="G447" i="1"/>
  <c r="H447" i="1" s="1"/>
  <c r="G448" i="1"/>
  <c r="H448" i="1" s="1"/>
  <c r="G449" i="1"/>
  <c r="H449" i="1" s="1"/>
  <c r="G450" i="1"/>
  <c r="H450" i="1" s="1"/>
  <c r="G451" i="1"/>
  <c r="H451" i="1" s="1"/>
  <c r="G452" i="1"/>
  <c r="H452" i="1" s="1"/>
  <c r="G453" i="1"/>
  <c r="H453" i="1" s="1"/>
  <c r="G454" i="1"/>
  <c r="H454" i="1" s="1"/>
  <c r="G455" i="1"/>
  <c r="H455" i="1" s="1"/>
  <c r="G456" i="1"/>
  <c r="H456" i="1" s="1"/>
  <c r="G457" i="1"/>
  <c r="H457" i="1" s="1"/>
  <c r="G458" i="1"/>
  <c r="H458" i="1" s="1"/>
  <c r="G459" i="1"/>
  <c r="H459" i="1" s="1"/>
  <c r="G460" i="1"/>
  <c r="H460" i="1" s="1"/>
  <c r="G461" i="1"/>
  <c r="H461" i="1" s="1"/>
  <c r="G462" i="1"/>
  <c r="H462" i="1" s="1"/>
  <c r="G463" i="1"/>
  <c r="H463" i="1" s="1"/>
  <c r="G464" i="1"/>
  <c r="H464" i="1" s="1"/>
  <c r="G465" i="1"/>
  <c r="H465" i="1" s="1"/>
  <c r="G466" i="1"/>
  <c r="H466" i="1" s="1"/>
  <c r="G467" i="1"/>
  <c r="H467" i="1" s="1"/>
  <c r="G468" i="1"/>
  <c r="H468" i="1" s="1"/>
  <c r="G469" i="1"/>
  <c r="H469" i="1" s="1"/>
  <c r="G470" i="1"/>
  <c r="H470" i="1" s="1"/>
  <c r="G471" i="1"/>
  <c r="H471" i="1" s="1"/>
  <c r="G472" i="1"/>
  <c r="H472" i="1" s="1"/>
  <c r="G473" i="1"/>
  <c r="H473" i="1" s="1"/>
  <c r="G474" i="1"/>
  <c r="H474" i="1" s="1"/>
  <c r="G475" i="1"/>
  <c r="H475" i="1" s="1"/>
  <c r="G476" i="1"/>
  <c r="H476" i="1" s="1"/>
  <c r="G477" i="1"/>
  <c r="H477" i="1" s="1"/>
  <c r="G478" i="1"/>
  <c r="H478" i="1" s="1"/>
  <c r="G479" i="1"/>
  <c r="H479" i="1" s="1"/>
  <c r="G480" i="1"/>
  <c r="H480" i="1" s="1"/>
  <c r="G481" i="1"/>
  <c r="H481" i="1" s="1"/>
  <c r="G482" i="1"/>
  <c r="H482" i="1" s="1"/>
  <c r="G483" i="1"/>
  <c r="H483" i="1" s="1"/>
  <c r="G484" i="1"/>
  <c r="H484" i="1" s="1"/>
  <c r="G485" i="1"/>
  <c r="H485" i="1" s="1"/>
  <c r="G486" i="1"/>
  <c r="H486" i="1" s="1"/>
  <c r="G487" i="1"/>
  <c r="H487" i="1" s="1"/>
  <c r="G488" i="1"/>
  <c r="H488" i="1" s="1"/>
  <c r="G489" i="1"/>
  <c r="H489" i="1" s="1"/>
  <c r="G490" i="1"/>
  <c r="H490" i="1" s="1"/>
  <c r="G491" i="1"/>
  <c r="H491" i="1" s="1"/>
  <c r="G492" i="1"/>
  <c r="H492" i="1" s="1"/>
  <c r="G493" i="1"/>
  <c r="H493" i="1" s="1"/>
  <c r="G494" i="1"/>
  <c r="H494" i="1" s="1"/>
  <c r="G495" i="1"/>
  <c r="H495" i="1" s="1"/>
  <c r="G496" i="1"/>
  <c r="H496" i="1" s="1"/>
  <c r="G497" i="1"/>
  <c r="H497" i="1" s="1"/>
  <c r="G498" i="1"/>
  <c r="H498" i="1" s="1"/>
  <c r="G499" i="1"/>
  <c r="H499" i="1" s="1"/>
  <c r="G500" i="1"/>
  <c r="H500" i="1" s="1"/>
  <c r="G501" i="1"/>
  <c r="H501" i="1" s="1"/>
  <c r="G502" i="1"/>
  <c r="H502" i="1" s="1"/>
  <c r="G503" i="1"/>
  <c r="H503" i="1" s="1"/>
  <c r="G504" i="1"/>
  <c r="H504" i="1" s="1"/>
  <c r="G505" i="1"/>
  <c r="H505" i="1" s="1"/>
  <c r="G506" i="1"/>
  <c r="H506" i="1" s="1"/>
  <c r="G507" i="1"/>
  <c r="H507" i="1" s="1"/>
  <c r="G508" i="1"/>
  <c r="H508" i="1" s="1"/>
  <c r="G509" i="1"/>
  <c r="H509" i="1" s="1"/>
  <c r="G510" i="1"/>
  <c r="H510" i="1" s="1"/>
  <c r="G511" i="1"/>
  <c r="H511" i="1" s="1"/>
  <c r="G512" i="1"/>
  <c r="H512" i="1" s="1"/>
  <c r="G513" i="1"/>
  <c r="H513" i="1" s="1"/>
  <c r="G514" i="1"/>
  <c r="H514" i="1" s="1"/>
  <c r="G515" i="1"/>
  <c r="H515" i="1" s="1"/>
  <c r="G516" i="1"/>
  <c r="H516" i="1" s="1"/>
  <c r="G517" i="1"/>
  <c r="H517" i="1" s="1"/>
  <c r="G518" i="1"/>
  <c r="H518" i="1" s="1"/>
  <c r="G519" i="1"/>
  <c r="H519" i="1" s="1"/>
  <c r="G520" i="1"/>
  <c r="H520" i="1" s="1"/>
  <c r="G521" i="1"/>
  <c r="H521" i="1" s="1"/>
  <c r="G522" i="1"/>
  <c r="H522" i="1" s="1"/>
  <c r="G523" i="1"/>
  <c r="H523" i="1" s="1"/>
  <c r="G524" i="1"/>
  <c r="H524" i="1" s="1"/>
  <c r="G525" i="1"/>
  <c r="H525" i="1" s="1"/>
  <c r="G526" i="1"/>
  <c r="H526" i="1" s="1"/>
  <c r="G527" i="1"/>
  <c r="H527" i="1" s="1"/>
  <c r="G528" i="1"/>
  <c r="H528" i="1" s="1"/>
  <c r="G529" i="1"/>
  <c r="H529" i="1" s="1"/>
  <c r="G530" i="1"/>
  <c r="H530" i="1" s="1"/>
  <c r="G531" i="1"/>
  <c r="H531" i="1" s="1"/>
  <c r="G532" i="1"/>
  <c r="H532" i="1" s="1"/>
  <c r="G533" i="1"/>
  <c r="H533" i="1" s="1"/>
  <c r="G534" i="1"/>
  <c r="H534" i="1" s="1"/>
  <c r="G535" i="1"/>
  <c r="H535" i="1" s="1"/>
  <c r="G536" i="1"/>
  <c r="H536" i="1" s="1"/>
  <c r="G537" i="1"/>
  <c r="H537" i="1" s="1"/>
  <c r="G538" i="1"/>
  <c r="H538" i="1" s="1"/>
  <c r="G539" i="1"/>
  <c r="H539" i="1" s="1"/>
  <c r="G540" i="1"/>
  <c r="H540" i="1" s="1"/>
  <c r="G541" i="1"/>
  <c r="H541" i="1" s="1"/>
  <c r="G542" i="1"/>
  <c r="H542" i="1" s="1"/>
  <c r="G543" i="1"/>
  <c r="H543" i="1" s="1"/>
  <c r="G544" i="1"/>
  <c r="H544" i="1" s="1"/>
  <c r="G545" i="1"/>
  <c r="H545" i="1" s="1"/>
  <c r="G546" i="1"/>
  <c r="H546" i="1" s="1"/>
  <c r="G547" i="1"/>
  <c r="H547" i="1" s="1"/>
  <c r="G548" i="1"/>
  <c r="H548" i="1" s="1"/>
  <c r="G549" i="1"/>
  <c r="H549" i="1" s="1"/>
  <c r="G550" i="1"/>
  <c r="H550" i="1" s="1"/>
  <c r="G551" i="1"/>
  <c r="H551" i="1" s="1"/>
  <c r="G552" i="1"/>
  <c r="H552" i="1" s="1"/>
  <c r="G553" i="1"/>
  <c r="H553" i="1" s="1"/>
  <c r="G554" i="1"/>
  <c r="H554" i="1" s="1"/>
  <c r="G555" i="1"/>
  <c r="H555" i="1" s="1"/>
  <c r="G556" i="1"/>
  <c r="H556" i="1" s="1"/>
  <c r="G557" i="1"/>
  <c r="H557" i="1" s="1"/>
  <c r="G558" i="1"/>
  <c r="H558" i="1" s="1"/>
  <c r="G559" i="1"/>
  <c r="H559" i="1" s="1"/>
  <c r="G560" i="1"/>
  <c r="H560" i="1" s="1"/>
  <c r="G561" i="1"/>
  <c r="H561" i="1" s="1"/>
  <c r="G562" i="1"/>
  <c r="H562" i="1" s="1"/>
  <c r="G563" i="1"/>
  <c r="H563" i="1" s="1"/>
  <c r="G564" i="1"/>
  <c r="H564" i="1" s="1"/>
  <c r="G565" i="1"/>
  <c r="H565" i="1" s="1"/>
  <c r="G566" i="1"/>
  <c r="H566" i="1" s="1"/>
  <c r="G567" i="1"/>
  <c r="H567" i="1" s="1"/>
  <c r="G568" i="1"/>
  <c r="H568" i="1" s="1"/>
  <c r="G569" i="1"/>
  <c r="H569" i="1" s="1"/>
  <c r="G570" i="1"/>
  <c r="H570" i="1" s="1"/>
  <c r="G571" i="1"/>
  <c r="H571" i="1" s="1"/>
  <c r="G572" i="1"/>
  <c r="H572" i="1" s="1"/>
  <c r="G573" i="1"/>
  <c r="H573" i="1" s="1"/>
  <c r="G574" i="1"/>
  <c r="H574" i="1" s="1"/>
  <c r="G575" i="1"/>
  <c r="H575" i="1" s="1"/>
  <c r="G576" i="1"/>
  <c r="H576" i="1" s="1"/>
  <c r="G577" i="1"/>
  <c r="H577" i="1" s="1"/>
  <c r="G578" i="1"/>
  <c r="H578" i="1" s="1"/>
  <c r="G579" i="1"/>
  <c r="H579" i="1" s="1"/>
  <c r="G580" i="1"/>
  <c r="H580" i="1" s="1"/>
  <c r="G581" i="1"/>
  <c r="H581" i="1" s="1"/>
  <c r="G582" i="1"/>
  <c r="H582" i="1" s="1"/>
  <c r="G583" i="1"/>
  <c r="H583" i="1" s="1"/>
  <c r="G584" i="1"/>
  <c r="H584" i="1" s="1"/>
  <c r="G585" i="1"/>
  <c r="H585" i="1" s="1"/>
  <c r="G586" i="1"/>
  <c r="H586" i="1" s="1"/>
  <c r="G587" i="1"/>
  <c r="H587" i="1" s="1"/>
  <c r="G588" i="1"/>
  <c r="H588" i="1" s="1"/>
  <c r="G589" i="1"/>
  <c r="H589" i="1" s="1"/>
  <c r="G590" i="1"/>
  <c r="H590" i="1" s="1"/>
  <c r="G591" i="1"/>
  <c r="H591" i="1" s="1"/>
  <c r="G592" i="1"/>
  <c r="H592" i="1" s="1"/>
  <c r="G593" i="1"/>
  <c r="H593" i="1" s="1"/>
  <c r="G594" i="1"/>
  <c r="H594" i="1" s="1"/>
  <c r="G595" i="1"/>
  <c r="H595" i="1" s="1"/>
  <c r="G596" i="1"/>
  <c r="H596" i="1" s="1"/>
  <c r="G597" i="1"/>
  <c r="H597" i="1" s="1"/>
  <c r="G598" i="1"/>
  <c r="H598" i="1" s="1"/>
  <c r="G599" i="1"/>
  <c r="H599" i="1" s="1"/>
  <c r="G600" i="1"/>
  <c r="H600" i="1" s="1"/>
  <c r="G601" i="1"/>
  <c r="H601" i="1" s="1"/>
  <c r="G602" i="1"/>
  <c r="H602" i="1" s="1"/>
  <c r="G603" i="1"/>
  <c r="H603" i="1" s="1"/>
  <c r="G604" i="1"/>
  <c r="H604" i="1" s="1"/>
  <c r="G605" i="1"/>
  <c r="H605" i="1" s="1"/>
  <c r="G606" i="1"/>
  <c r="H606" i="1" s="1"/>
  <c r="G607" i="1"/>
  <c r="H607" i="1" s="1"/>
  <c r="G608" i="1"/>
  <c r="H608" i="1" s="1"/>
  <c r="G609" i="1"/>
  <c r="H609" i="1" s="1"/>
  <c r="G610" i="1"/>
  <c r="H610" i="1" s="1"/>
  <c r="G611" i="1"/>
  <c r="H611" i="1" s="1"/>
  <c r="G612" i="1"/>
  <c r="H612" i="1" s="1"/>
  <c r="G613" i="1"/>
  <c r="H613" i="1" s="1"/>
  <c r="G614" i="1"/>
  <c r="H614" i="1" s="1"/>
  <c r="G615" i="1"/>
  <c r="H615" i="1" s="1"/>
  <c r="G616" i="1"/>
  <c r="H616" i="1" s="1"/>
  <c r="G617" i="1"/>
  <c r="H617" i="1" s="1"/>
  <c r="G618" i="1"/>
  <c r="H618" i="1" s="1"/>
  <c r="G619" i="1"/>
  <c r="H619" i="1" s="1"/>
  <c r="G620" i="1"/>
  <c r="H620" i="1" s="1"/>
  <c r="G621" i="1"/>
  <c r="H621" i="1" s="1"/>
  <c r="G622" i="1"/>
  <c r="H622" i="1" s="1"/>
  <c r="G623" i="1"/>
  <c r="H623" i="1" s="1"/>
  <c r="G624" i="1"/>
  <c r="H624" i="1" s="1"/>
  <c r="G625" i="1"/>
  <c r="H625" i="1" s="1"/>
  <c r="G626" i="1"/>
  <c r="H626" i="1" s="1"/>
  <c r="G627" i="1"/>
  <c r="H627" i="1" s="1"/>
  <c r="G628" i="1"/>
  <c r="H628" i="1" s="1"/>
  <c r="G629" i="1"/>
  <c r="H629" i="1" s="1"/>
  <c r="G630" i="1"/>
  <c r="H630" i="1" s="1"/>
  <c r="G631" i="1"/>
  <c r="H631" i="1" s="1"/>
  <c r="G632" i="1"/>
  <c r="H632" i="1" s="1"/>
  <c r="G633" i="1"/>
  <c r="H633" i="1" s="1"/>
  <c r="G634" i="1"/>
  <c r="H634" i="1" s="1"/>
  <c r="G635" i="1"/>
  <c r="H635" i="1" s="1"/>
  <c r="G636" i="1"/>
  <c r="H636" i="1" s="1"/>
  <c r="G637" i="1"/>
  <c r="H637" i="1" s="1"/>
  <c r="G638" i="1"/>
  <c r="H638" i="1" s="1"/>
  <c r="G639" i="1"/>
  <c r="H639" i="1" s="1"/>
  <c r="G640" i="1"/>
  <c r="H640" i="1" s="1"/>
  <c r="G641" i="1"/>
  <c r="H641" i="1" s="1"/>
  <c r="G642" i="1"/>
  <c r="H642" i="1" s="1"/>
  <c r="G643" i="1"/>
  <c r="H643" i="1" s="1"/>
  <c r="G644" i="1"/>
  <c r="H644" i="1" s="1"/>
  <c r="G645" i="1"/>
  <c r="H645" i="1" s="1"/>
  <c r="G646" i="1"/>
  <c r="H646" i="1" s="1"/>
  <c r="G647" i="1"/>
  <c r="H647" i="1" s="1"/>
  <c r="G648" i="1"/>
  <c r="H648" i="1" s="1"/>
  <c r="G649" i="1"/>
  <c r="H649" i="1" s="1"/>
  <c r="G650" i="1"/>
  <c r="H650" i="1" s="1"/>
  <c r="G651" i="1"/>
  <c r="H651" i="1" s="1"/>
  <c r="G652" i="1"/>
  <c r="H652" i="1" s="1"/>
  <c r="G653" i="1"/>
  <c r="H653" i="1" s="1"/>
  <c r="G654" i="1"/>
  <c r="H654" i="1" s="1"/>
  <c r="G655" i="1"/>
  <c r="H655" i="1" s="1"/>
  <c r="G656" i="1"/>
  <c r="H656" i="1" s="1"/>
  <c r="G657" i="1"/>
  <c r="H657" i="1" s="1"/>
  <c r="G658" i="1"/>
  <c r="H658" i="1" s="1"/>
  <c r="G659" i="1"/>
  <c r="H659" i="1" s="1"/>
  <c r="G660" i="1"/>
  <c r="H660" i="1" s="1"/>
  <c r="G661" i="1"/>
  <c r="H661" i="1" s="1"/>
  <c r="G662" i="1"/>
  <c r="H662" i="1" s="1"/>
  <c r="G663" i="1"/>
  <c r="H663" i="1" s="1"/>
  <c r="G664" i="1"/>
  <c r="H664" i="1" s="1"/>
  <c r="G665" i="1"/>
  <c r="H665" i="1" s="1"/>
  <c r="G666" i="1"/>
  <c r="H666" i="1" s="1"/>
  <c r="G667" i="1"/>
  <c r="H667" i="1" s="1"/>
  <c r="G668" i="1"/>
  <c r="H668" i="1" s="1"/>
  <c r="G669" i="1"/>
  <c r="H669" i="1" s="1"/>
  <c r="G670" i="1"/>
  <c r="H670" i="1" s="1"/>
  <c r="G671" i="1"/>
  <c r="H671" i="1" s="1"/>
  <c r="G672" i="1"/>
  <c r="H672" i="1" s="1"/>
  <c r="G673" i="1"/>
  <c r="H673" i="1" s="1"/>
  <c r="G674" i="1"/>
  <c r="H674" i="1" s="1"/>
  <c r="G675" i="1"/>
  <c r="H675" i="1" s="1"/>
  <c r="G676" i="1"/>
  <c r="H676" i="1" s="1"/>
  <c r="G677" i="1"/>
  <c r="H677" i="1" s="1"/>
  <c r="G678" i="1"/>
  <c r="H678" i="1" s="1"/>
  <c r="G679" i="1"/>
  <c r="H679" i="1" s="1"/>
  <c r="G680" i="1"/>
  <c r="H680" i="1" s="1"/>
  <c r="G681" i="1"/>
  <c r="H681" i="1" s="1"/>
  <c r="G682" i="1"/>
  <c r="H682" i="1" s="1"/>
  <c r="G683" i="1"/>
  <c r="H683" i="1" s="1"/>
  <c r="G684" i="1"/>
  <c r="H684" i="1" s="1"/>
  <c r="G685" i="1"/>
  <c r="H685" i="1" s="1"/>
  <c r="G686" i="1"/>
  <c r="H686" i="1" s="1"/>
  <c r="G687" i="1"/>
  <c r="H687" i="1" s="1"/>
  <c r="G688" i="1"/>
  <c r="H688" i="1" s="1"/>
  <c r="G689" i="1"/>
  <c r="H689" i="1" s="1"/>
  <c r="G690" i="1"/>
  <c r="H690" i="1" s="1"/>
  <c r="G691" i="1"/>
  <c r="H691" i="1" s="1"/>
  <c r="G692" i="1"/>
  <c r="H692" i="1" s="1"/>
  <c r="G693" i="1"/>
  <c r="H693" i="1" s="1"/>
  <c r="G694" i="1"/>
  <c r="H694" i="1" s="1"/>
  <c r="G695" i="1"/>
  <c r="H695" i="1" s="1"/>
  <c r="G696" i="1"/>
  <c r="H696" i="1" s="1"/>
  <c r="G697" i="1"/>
  <c r="H697" i="1" s="1"/>
  <c r="G698" i="1"/>
  <c r="H698" i="1" s="1"/>
  <c r="G699" i="1"/>
  <c r="H699" i="1" s="1"/>
  <c r="G700" i="1"/>
  <c r="H700" i="1" s="1"/>
  <c r="G701" i="1"/>
  <c r="H701" i="1" s="1"/>
  <c r="G702" i="1"/>
  <c r="H702" i="1" s="1"/>
  <c r="G703" i="1"/>
  <c r="H703" i="1" s="1"/>
  <c r="G704" i="1"/>
  <c r="H704" i="1" s="1"/>
  <c r="G705" i="1"/>
  <c r="H705" i="1" s="1"/>
  <c r="G706" i="1"/>
  <c r="H706" i="1" s="1"/>
  <c r="G707" i="1"/>
  <c r="H707" i="1" s="1"/>
  <c r="G708" i="1"/>
  <c r="H708" i="1" s="1"/>
  <c r="G709" i="1"/>
  <c r="H709" i="1" s="1"/>
  <c r="G710" i="1"/>
  <c r="H710" i="1" s="1"/>
  <c r="G711" i="1"/>
  <c r="H711" i="1" s="1"/>
  <c r="G712" i="1"/>
  <c r="H712" i="1" s="1"/>
  <c r="G713" i="1"/>
  <c r="H713" i="1" s="1"/>
  <c r="G714" i="1"/>
  <c r="H714" i="1" s="1"/>
  <c r="G715" i="1"/>
  <c r="H715" i="1" s="1"/>
  <c r="G716" i="1"/>
  <c r="H716" i="1" s="1"/>
  <c r="G717" i="1"/>
  <c r="H717" i="1" s="1"/>
  <c r="G718" i="1"/>
  <c r="H718" i="1" s="1"/>
  <c r="G719" i="1"/>
  <c r="H719" i="1" s="1"/>
  <c r="G720" i="1"/>
  <c r="H720" i="1" s="1"/>
  <c r="G721" i="1"/>
  <c r="H721" i="1" s="1"/>
  <c r="G722" i="1"/>
  <c r="H722" i="1" s="1"/>
  <c r="G723" i="1"/>
  <c r="H723" i="1" s="1"/>
  <c r="G724" i="1"/>
  <c r="H724" i="1" s="1"/>
  <c r="G725" i="1"/>
  <c r="H725" i="1" s="1"/>
  <c r="G726" i="1"/>
  <c r="H726" i="1" s="1"/>
  <c r="G727" i="1"/>
  <c r="H727" i="1" s="1"/>
  <c r="G728" i="1"/>
  <c r="H728" i="1" s="1"/>
  <c r="G729" i="1"/>
  <c r="H729" i="1" s="1"/>
  <c r="G730" i="1"/>
  <c r="H730" i="1" s="1"/>
  <c r="G731" i="1"/>
  <c r="H731" i="1" s="1"/>
  <c r="G732" i="1"/>
  <c r="H732" i="1" s="1"/>
  <c r="G733" i="1"/>
  <c r="H733" i="1" s="1"/>
  <c r="G734" i="1"/>
  <c r="H734" i="1" s="1"/>
  <c r="G735" i="1"/>
  <c r="H735" i="1" s="1"/>
  <c r="G736" i="1"/>
  <c r="H736" i="1" s="1"/>
  <c r="G737" i="1"/>
  <c r="H737" i="1" s="1"/>
  <c r="G738" i="1"/>
  <c r="H738" i="1" s="1"/>
  <c r="G739" i="1"/>
  <c r="H739" i="1" s="1"/>
  <c r="G740" i="1"/>
  <c r="H740" i="1" s="1"/>
  <c r="G741" i="1"/>
  <c r="H741" i="1" s="1"/>
  <c r="G742" i="1"/>
  <c r="H742" i="1" s="1"/>
  <c r="G743" i="1"/>
  <c r="H743" i="1" s="1"/>
  <c r="G744" i="1"/>
  <c r="H744" i="1" s="1"/>
  <c r="G745" i="1"/>
  <c r="H745" i="1" s="1"/>
  <c r="G746" i="1"/>
  <c r="H746" i="1" s="1"/>
  <c r="G747" i="1"/>
  <c r="H747" i="1" s="1"/>
  <c r="G748" i="1"/>
  <c r="H748" i="1" s="1"/>
  <c r="G749" i="1"/>
  <c r="H749" i="1" s="1"/>
  <c r="G750" i="1"/>
  <c r="H750" i="1" s="1"/>
  <c r="G751" i="1"/>
  <c r="H751" i="1" s="1"/>
  <c r="G752" i="1"/>
  <c r="H752" i="1" s="1"/>
  <c r="G753" i="1"/>
  <c r="H753" i="1" s="1"/>
  <c r="G754" i="1"/>
  <c r="H754" i="1" s="1"/>
  <c r="G755" i="1"/>
  <c r="H755" i="1" s="1"/>
  <c r="G756" i="1"/>
  <c r="H756" i="1" s="1"/>
  <c r="G757" i="1"/>
  <c r="H757" i="1" s="1"/>
  <c r="G758" i="1"/>
  <c r="H758" i="1" s="1"/>
  <c r="G759" i="1"/>
  <c r="H759" i="1" s="1"/>
  <c r="G760" i="1"/>
  <c r="H760" i="1" s="1"/>
  <c r="G761" i="1"/>
  <c r="H761" i="1" s="1"/>
  <c r="G762" i="1"/>
  <c r="H762" i="1" s="1"/>
  <c r="G763" i="1"/>
  <c r="H763" i="1" s="1"/>
  <c r="G764" i="1"/>
  <c r="H764" i="1" s="1"/>
  <c r="G765" i="1"/>
  <c r="H765" i="1" s="1"/>
  <c r="G766" i="1"/>
  <c r="H766" i="1" s="1"/>
  <c r="G767" i="1"/>
  <c r="H767" i="1" s="1"/>
  <c r="G768" i="1"/>
  <c r="H768" i="1" s="1"/>
  <c r="G769" i="1"/>
  <c r="H769" i="1" s="1"/>
  <c r="G770" i="1"/>
  <c r="H770" i="1" s="1"/>
  <c r="G771" i="1"/>
  <c r="H771" i="1" s="1"/>
  <c r="G772" i="1"/>
  <c r="H772" i="1" s="1"/>
  <c r="G773" i="1"/>
  <c r="H773" i="1" s="1"/>
  <c r="G774" i="1"/>
  <c r="H774" i="1" s="1"/>
  <c r="G775" i="1"/>
  <c r="H775" i="1" s="1"/>
  <c r="G776" i="1"/>
  <c r="H776" i="1" s="1"/>
  <c r="G777" i="1"/>
  <c r="H777" i="1" s="1"/>
  <c r="G778" i="1"/>
  <c r="H778" i="1" s="1"/>
  <c r="G779" i="1"/>
  <c r="H779" i="1" s="1"/>
  <c r="G780" i="1"/>
  <c r="H780" i="1" s="1"/>
  <c r="G781" i="1"/>
  <c r="H781" i="1" s="1"/>
  <c r="G782" i="1"/>
  <c r="H782" i="1" s="1"/>
  <c r="G783" i="1"/>
  <c r="H783" i="1" s="1"/>
  <c r="G784" i="1"/>
  <c r="H784" i="1" s="1"/>
  <c r="G785" i="1"/>
  <c r="H785" i="1" s="1"/>
  <c r="G786" i="1"/>
  <c r="H786" i="1" s="1"/>
  <c r="G787" i="1"/>
  <c r="H787" i="1" s="1"/>
  <c r="G788" i="1"/>
  <c r="H788" i="1" s="1"/>
  <c r="G789" i="1"/>
  <c r="H789" i="1" s="1"/>
  <c r="G790" i="1"/>
  <c r="H790" i="1" s="1"/>
  <c r="G791" i="1"/>
  <c r="H791" i="1" s="1"/>
  <c r="G792" i="1"/>
  <c r="H792" i="1" s="1"/>
  <c r="G793" i="1"/>
  <c r="H793" i="1" s="1"/>
  <c r="G794" i="1"/>
  <c r="H794" i="1" s="1"/>
  <c r="G795" i="1"/>
  <c r="H795" i="1" s="1"/>
  <c r="G796" i="1"/>
  <c r="H796" i="1" s="1"/>
  <c r="G797" i="1"/>
  <c r="H797" i="1" s="1"/>
  <c r="G798" i="1"/>
  <c r="H798" i="1" s="1"/>
  <c r="G799" i="1"/>
  <c r="H799" i="1" s="1"/>
  <c r="G800" i="1"/>
  <c r="H800" i="1" s="1"/>
  <c r="G801" i="1"/>
  <c r="H801" i="1" s="1"/>
  <c r="G802" i="1"/>
  <c r="H802" i="1" s="1"/>
  <c r="G803" i="1"/>
  <c r="H803" i="1" s="1"/>
  <c r="G804" i="1"/>
  <c r="H804" i="1" s="1"/>
  <c r="G805" i="1"/>
  <c r="H805" i="1" s="1"/>
  <c r="G806" i="1"/>
  <c r="H806" i="1" s="1"/>
  <c r="G807" i="1"/>
  <c r="H807" i="1" s="1"/>
  <c r="G808" i="1"/>
  <c r="H808" i="1" s="1"/>
  <c r="G809" i="1"/>
  <c r="H809" i="1" s="1"/>
  <c r="G810" i="1"/>
  <c r="H810" i="1" s="1"/>
  <c r="G811" i="1"/>
  <c r="H811" i="1" s="1"/>
  <c r="G812" i="1"/>
  <c r="H812" i="1" s="1"/>
  <c r="G813" i="1"/>
  <c r="H813" i="1" s="1"/>
  <c r="G814" i="1"/>
  <c r="H814" i="1" s="1"/>
  <c r="G815" i="1"/>
  <c r="H815" i="1" s="1"/>
  <c r="G816" i="1"/>
  <c r="H816" i="1" s="1"/>
  <c r="G817" i="1"/>
  <c r="H817" i="1" s="1"/>
  <c r="G818" i="1"/>
  <c r="H818" i="1" s="1"/>
  <c r="G819" i="1"/>
  <c r="H819" i="1" s="1"/>
  <c r="G820" i="1"/>
  <c r="H820" i="1" s="1"/>
  <c r="G821" i="1"/>
  <c r="H821" i="1" s="1"/>
  <c r="G822" i="1"/>
  <c r="H822" i="1" s="1"/>
  <c r="G823" i="1"/>
  <c r="H823" i="1" s="1"/>
  <c r="G824" i="1"/>
  <c r="H824" i="1" s="1"/>
  <c r="G825" i="1"/>
  <c r="H825" i="1" s="1"/>
  <c r="G826" i="1"/>
  <c r="H826" i="1" s="1"/>
  <c r="G827" i="1"/>
  <c r="H827" i="1" s="1"/>
  <c r="G828" i="1"/>
  <c r="H828" i="1" s="1"/>
  <c r="G829" i="1"/>
  <c r="H829" i="1" s="1"/>
  <c r="G830" i="1"/>
  <c r="H830" i="1" s="1"/>
  <c r="G831" i="1"/>
  <c r="H831" i="1" s="1"/>
  <c r="G832" i="1"/>
  <c r="H832" i="1" s="1"/>
  <c r="G833" i="1"/>
  <c r="H833" i="1" s="1"/>
  <c r="G834" i="1"/>
  <c r="H834" i="1" s="1"/>
  <c r="G835" i="1"/>
  <c r="H835" i="1" s="1"/>
  <c r="G836" i="1"/>
  <c r="H836" i="1" s="1"/>
  <c r="G837" i="1"/>
  <c r="H837" i="1" s="1"/>
  <c r="G838" i="1"/>
  <c r="H838" i="1" s="1"/>
  <c r="G839" i="1"/>
  <c r="H839" i="1" s="1"/>
  <c r="G840" i="1"/>
  <c r="H840" i="1" s="1"/>
  <c r="G841" i="1"/>
  <c r="H841" i="1" s="1"/>
  <c r="G842" i="1"/>
  <c r="H842" i="1" s="1"/>
  <c r="G843" i="1"/>
  <c r="H843" i="1" s="1"/>
  <c r="G844" i="1"/>
  <c r="H844" i="1" s="1"/>
  <c r="G845" i="1"/>
  <c r="H845" i="1" s="1"/>
  <c r="G846" i="1"/>
  <c r="H846" i="1" s="1"/>
  <c r="G847" i="1"/>
  <c r="H847" i="1" s="1"/>
  <c r="G848" i="1"/>
  <c r="H848" i="1" s="1"/>
  <c r="G849" i="1"/>
  <c r="H849" i="1" s="1"/>
  <c r="G850" i="1"/>
  <c r="H850" i="1" s="1"/>
  <c r="G851" i="1"/>
  <c r="H851" i="1" s="1"/>
  <c r="G852" i="1"/>
  <c r="H852" i="1" s="1"/>
  <c r="G853" i="1"/>
  <c r="H853" i="1" s="1"/>
  <c r="G854" i="1"/>
  <c r="H854" i="1" s="1"/>
  <c r="G855" i="1"/>
  <c r="H855" i="1" s="1"/>
  <c r="G856" i="1"/>
  <c r="H856" i="1" s="1"/>
  <c r="G857" i="1"/>
  <c r="H857" i="1" s="1"/>
  <c r="G858" i="1"/>
  <c r="H858" i="1" s="1"/>
  <c r="G859" i="1"/>
  <c r="H859" i="1" s="1"/>
  <c r="G860" i="1"/>
  <c r="H860" i="1" s="1"/>
  <c r="G861" i="1"/>
  <c r="H861" i="1" s="1"/>
  <c r="G862" i="1"/>
  <c r="H862" i="1" s="1"/>
  <c r="G863" i="1"/>
  <c r="H863" i="1" s="1"/>
  <c r="G864" i="1"/>
  <c r="H864" i="1" s="1"/>
  <c r="G865" i="1"/>
  <c r="H865" i="1" s="1"/>
  <c r="G866" i="1"/>
  <c r="H866" i="1" s="1"/>
  <c r="G867" i="1"/>
  <c r="H867" i="1" s="1"/>
  <c r="G868" i="1"/>
  <c r="H868" i="1" s="1"/>
  <c r="G869" i="1"/>
  <c r="H869" i="1" s="1"/>
  <c r="G870" i="1"/>
  <c r="H870" i="1" s="1"/>
  <c r="G871" i="1"/>
  <c r="H871" i="1" s="1"/>
  <c r="G872" i="1"/>
  <c r="H872" i="1" s="1"/>
  <c r="G873" i="1"/>
  <c r="H873" i="1" s="1"/>
  <c r="G874" i="1"/>
  <c r="H874" i="1" s="1"/>
  <c r="G875" i="1"/>
  <c r="H875" i="1" s="1"/>
  <c r="G876" i="1"/>
  <c r="H876" i="1" s="1"/>
  <c r="G877" i="1"/>
  <c r="H877" i="1" s="1"/>
  <c r="G878" i="1"/>
  <c r="H878" i="1" s="1"/>
  <c r="G879" i="1"/>
  <c r="H879" i="1" s="1"/>
  <c r="G880" i="1"/>
  <c r="H880" i="1" s="1"/>
  <c r="G881" i="1"/>
  <c r="H881" i="1" s="1"/>
  <c r="G882" i="1"/>
  <c r="H882" i="1" s="1"/>
  <c r="G883" i="1"/>
  <c r="H883" i="1" s="1"/>
  <c r="G884" i="1"/>
  <c r="H884" i="1" s="1"/>
  <c r="G885" i="1"/>
  <c r="H885" i="1" s="1"/>
  <c r="G886" i="1"/>
  <c r="H886" i="1" s="1"/>
  <c r="G887" i="1"/>
  <c r="H887" i="1" s="1"/>
  <c r="G888" i="1"/>
  <c r="H888" i="1" s="1"/>
  <c r="G889" i="1"/>
  <c r="H889" i="1" s="1"/>
  <c r="G890" i="1"/>
  <c r="H890" i="1" s="1"/>
  <c r="G891" i="1"/>
  <c r="H891" i="1" s="1"/>
  <c r="G892" i="1"/>
  <c r="H892" i="1" s="1"/>
  <c r="G893" i="1"/>
  <c r="H893" i="1" s="1"/>
  <c r="G894" i="1"/>
  <c r="H894" i="1" s="1"/>
  <c r="G895" i="1"/>
  <c r="H895" i="1" s="1"/>
  <c r="G896" i="1"/>
  <c r="H896" i="1" s="1"/>
  <c r="G897" i="1"/>
  <c r="H897" i="1" s="1"/>
  <c r="G898" i="1"/>
  <c r="H898" i="1" s="1"/>
  <c r="G899" i="1"/>
  <c r="H899" i="1" s="1"/>
  <c r="G900" i="1"/>
  <c r="H900" i="1" s="1"/>
  <c r="G901" i="1"/>
  <c r="H901" i="1" s="1"/>
  <c r="G902" i="1"/>
  <c r="H902" i="1" s="1"/>
  <c r="G903" i="1"/>
  <c r="H903" i="1" s="1"/>
  <c r="G904" i="1"/>
  <c r="H904" i="1" s="1"/>
  <c r="G905" i="1"/>
  <c r="H905" i="1" s="1"/>
  <c r="G906" i="1"/>
  <c r="H906" i="1" s="1"/>
  <c r="G907" i="1"/>
  <c r="H907" i="1" s="1"/>
  <c r="G908" i="1"/>
  <c r="H908" i="1" s="1"/>
  <c r="G909" i="1"/>
  <c r="H909" i="1" s="1"/>
  <c r="G910" i="1"/>
  <c r="H910" i="1" s="1"/>
  <c r="G911" i="1"/>
  <c r="H911" i="1" s="1"/>
  <c r="G912" i="1"/>
  <c r="H912" i="1" s="1"/>
  <c r="G913" i="1"/>
  <c r="H913" i="1" s="1"/>
  <c r="G914" i="1"/>
  <c r="H914" i="1" s="1"/>
  <c r="G915" i="1"/>
  <c r="H915" i="1" s="1"/>
  <c r="G916" i="1"/>
  <c r="H916" i="1" s="1"/>
  <c r="G917" i="1"/>
  <c r="H917" i="1" s="1"/>
  <c r="G918" i="1"/>
  <c r="H918" i="1" s="1"/>
  <c r="G919" i="1"/>
  <c r="H919" i="1" s="1"/>
  <c r="G920" i="1"/>
  <c r="H920" i="1" s="1"/>
  <c r="G921" i="1"/>
  <c r="H921" i="1" s="1"/>
  <c r="G922" i="1"/>
  <c r="H922" i="1" s="1"/>
  <c r="G923" i="1"/>
  <c r="H923" i="1" s="1"/>
  <c r="G924" i="1"/>
  <c r="H924" i="1" s="1"/>
  <c r="G925" i="1"/>
  <c r="H925" i="1" s="1"/>
  <c r="G926" i="1"/>
  <c r="H926" i="1" s="1"/>
  <c r="G927" i="1"/>
  <c r="H927" i="1" s="1"/>
  <c r="G928" i="1"/>
  <c r="H928" i="1" s="1"/>
  <c r="G929" i="1"/>
  <c r="H929" i="1" s="1"/>
  <c r="G930" i="1"/>
  <c r="H930" i="1" s="1"/>
  <c r="G931" i="1"/>
  <c r="H931" i="1" s="1"/>
  <c r="G932" i="1"/>
  <c r="H932" i="1" s="1"/>
  <c r="G933" i="1"/>
  <c r="H933" i="1" s="1"/>
  <c r="G934" i="1"/>
  <c r="H934" i="1" s="1"/>
  <c r="G935" i="1"/>
  <c r="H935" i="1" s="1"/>
  <c r="G936" i="1"/>
  <c r="H936" i="1" s="1"/>
  <c r="G937" i="1"/>
  <c r="H937" i="1" s="1"/>
  <c r="G938" i="1"/>
  <c r="H938" i="1" s="1"/>
  <c r="G939" i="1"/>
  <c r="H939" i="1" s="1"/>
  <c r="G940" i="1"/>
  <c r="H940" i="1" s="1"/>
  <c r="G941" i="1"/>
  <c r="H941" i="1" s="1"/>
  <c r="G942" i="1"/>
  <c r="H942" i="1" s="1"/>
  <c r="G943" i="1"/>
  <c r="H943" i="1" s="1"/>
  <c r="G944" i="1"/>
  <c r="H944" i="1" s="1"/>
  <c r="G945" i="1"/>
  <c r="H945" i="1" s="1"/>
  <c r="G946" i="1"/>
  <c r="H946" i="1" s="1"/>
  <c r="G947" i="1"/>
  <c r="H947" i="1" s="1"/>
  <c r="G948" i="1"/>
  <c r="H948" i="1" s="1"/>
  <c r="G949" i="1"/>
  <c r="H949" i="1" s="1"/>
  <c r="G950" i="1"/>
  <c r="H950" i="1" s="1"/>
  <c r="G951" i="1"/>
  <c r="H951" i="1" s="1"/>
  <c r="G952" i="1"/>
  <c r="H952" i="1" s="1"/>
  <c r="G953" i="1"/>
  <c r="H953" i="1" s="1"/>
  <c r="G954" i="1"/>
  <c r="H954" i="1" s="1"/>
  <c r="G955" i="1"/>
  <c r="H955" i="1" s="1"/>
  <c r="G956" i="1"/>
  <c r="H956" i="1" s="1"/>
  <c r="G957" i="1"/>
  <c r="H957" i="1" s="1"/>
  <c r="G958" i="1"/>
  <c r="H958" i="1" s="1"/>
  <c r="G959" i="1"/>
  <c r="H959" i="1" s="1"/>
  <c r="G960" i="1"/>
  <c r="H960" i="1" s="1"/>
  <c r="G961" i="1"/>
  <c r="H961" i="1" s="1"/>
  <c r="G962" i="1"/>
  <c r="H962" i="1" s="1"/>
  <c r="G963" i="1"/>
  <c r="H963" i="1" s="1"/>
  <c r="G964" i="1"/>
  <c r="H964" i="1" s="1"/>
  <c r="G965" i="1"/>
  <c r="H965" i="1" s="1"/>
  <c r="G966" i="1"/>
  <c r="H966" i="1" s="1"/>
  <c r="G967" i="1"/>
  <c r="H967" i="1" s="1"/>
  <c r="G968" i="1"/>
  <c r="H968" i="1" s="1"/>
  <c r="G969" i="1"/>
  <c r="H969" i="1" s="1"/>
  <c r="G970" i="1"/>
  <c r="H970" i="1" s="1"/>
  <c r="G971" i="1"/>
  <c r="H971" i="1" s="1"/>
  <c r="G972" i="1"/>
  <c r="H972" i="1" s="1"/>
  <c r="G973" i="1"/>
  <c r="H973" i="1" s="1"/>
  <c r="G974" i="1"/>
  <c r="H974" i="1" s="1"/>
  <c r="G975" i="1"/>
  <c r="H975" i="1" s="1"/>
  <c r="G976" i="1"/>
  <c r="H976" i="1" s="1"/>
  <c r="G977" i="1"/>
  <c r="H977" i="1" s="1"/>
  <c r="G978" i="1"/>
  <c r="H978" i="1" s="1"/>
  <c r="G979" i="1"/>
  <c r="H979" i="1" s="1"/>
  <c r="G980" i="1"/>
  <c r="H980" i="1" s="1"/>
  <c r="G981" i="1"/>
  <c r="H981" i="1" s="1"/>
  <c r="G982" i="1"/>
  <c r="H982" i="1" s="1"/>
  <c r="G983" i="1"/>
  <c r="H983" i="1" s="1"/>
  <c r="G984" i="1"/>
  <c r="H984" i="1" s="1"/>
  <c r="G985" i="1"/>
  <c r="H985" i="1" s="1"/>
  <c r="G986" i="1"/>
  <c r="H986" i="1" s="1"/>
  <c r="G987" i="1"/>
  <c r="H987" i="1" s="1"/>
  <c r="G988" i="1"/>
  <c r="H988" i="1" s="1"/>
  <c r="G989" i="1"/>
  <c r="H989" i="1" s="1"/>
  <c r="G990" i="1"/>
  <c r="H990" i="1" s="1"/>
  <c r="G991" i="1"/>
  <c r="H991" i="1" s="1"/>
  <c r="G992" i="1"/>
  <c r="H992" i="1" s="1"/>
  <c r="G993" i="1"/>
  <c r="H993" i="1" s="1"/>
  <c r="G994" i="1"/>
  <c r="H994" i="1" s="1"/>
  <c r="G995" i="1"/>
  <c r="H995" i="1" s="1"/>
  <c r="G996" i="1"/>
  <c r="H996" i="1" s="1"/>
  <c r="G997" i="1"/>
  <c r="H997" i="1" s="1"/>
  <c r="G998" i="1"/>
  <c r="H998" i="1" s="1"/>
  <c r="G999" i="1"/>
  <c r="H999" i="1" s="1"/>
  <c r="G1000" i="1"/>
  <c r="H1000" i="1" s="1"/>
  <c r="G1001" i="1"/>
  <c r="H1001" i="1" s="1"/>
  <c r="G1002" i="1"/>
  <c r="H1002" i="1" s="1"/>
  <c r="G1003" i="1"/>
  <c r="H1003" i="1" s="1"/>
  <c r="G1004" i="1"/>
  <c r="H1004" i="1" s="1"/>
  <c r="G1005" i="1"/>
  <c r="H1005" i="1" s="1"/>
  <c r="G1006" i="1"/>
  <c r="H1006" i="1" s="1"/>
  <c r="G1007" i="1"/>
  <c r="H1007" i="1" s="1"/>
  <c r="G1008" i="1"/>
  <c r="H1008" i="1" s="1"/>
  <c r="G1009" i="1"/>
  <c r="H1009" i="1" s="1"/>
  <c r="G1010" i="1"/>
  <c r="H1010" i="1" s="1"/>
  <c r="G1011" i="1"/>
  <c r="H1011" i="1" s="1"/>
  <c r="G1012" i="1"/>
  <c r="H1012" i="1" s="1"/>
  <c r="G1013" i="1"/>
  <c r="H1013" i="1" s="1"/>
  <c r="G1014" i="1"/>
  <c r="H1014" i="1" s="1"/>
  <c r="G1015" i="1"/>
  <c r="H1015" i="1" s="1"/>
  <c r="G1016" i="1"/>
  <c r="H1016" i="1" s="1"/>
  <c r="G1017" i="1"/>
  <c r="H1017" i="1" s="1"/>
  <c r="G1018" i="1"/>
  <c r="H1018" i="1" s="1"/>
  <c r="G1019" i="1"/>
  <c r="H1019" i="1" s="1"/>
  <c r="G1020" i="1"/>
  <c r="H1020" i="1" s="1"/>
  <c r="G1021" i="1"/>
  <c r="H1021" i="1" s="1"/>
  <c r="G1022" i="1"/>
  <c r="H1022" i="1" s="1"/>
  <c r="G1023" i="1"/>
  <c r="H1023" i="1" s="1"/>
  <c r="G1024" i="1"/>
  <c r="H1024" i="1" s="1"/>
  <c r="G1025" i="1"/>
  <c r="H1025" i="1" s="1"/>
  <c r="G1026" i="1"/>
  <c r="H1026" i="1" s="1"/>
  <c r="G1027" i="1"/>
  <c r="H1027" i="1" s="1"/>
  <c r="G1028" i="1"/>
  <c r="H1028" i="1" s="1"/>
  <c r="G1029" i="1"/>
  <c r="H1029" i="1" s="1"/>
  <c r="G1030" i="1"/>
  <c r="H1030" i="1" s="1"/>
  <c r="G1031" i="1"/>
  <c r="H1031" i="1" s="1"/>
  <c r="G1032" i="1"/>
  <c r="H1032" i="1" s="1"/>
  <c r="G1033" i="1"/>
  <c r="H1033" i="1" s="1"/>
  <c r="G1034" i="1"/>
  <c r="H1034" i="1" s="1"/>
  <c r="G1035" i="1"/>
  <c r="H1035" i="1" s="1"/>
  <c r="G1036" i="1"/>
  <c r="H1036" i="1" s="1"/>
  <c r="G1037" i="1"/>
  <c r="H1037" i="1" s="1"/>
  <c r="G1038" i="1"/>
  <c r="H1038" i="1" s="1"/>
  <c r="G1039" i="1"/>
  <c r="H1039" i="1" s="1"/>
  <c r="G1040" i="1"/>
  <c r="H1040" i="1" s="1"/>
  <c r="G1041" i="1"/>
  <c r="H1041" i="1" s="1"/>
  <c r="G1042" i="1"/>
  <c r="H1042" i="1" s="1"/>
  <c r="G1043" i="1"/>
  <c r="H1043" i="1" s="1"/>
  <c r="G1044" i="1"/>
  <c r="H1044" i="1" s="1"/>
  <c r="G1045" i="1"/>
  <c r="H1045" i="1" s="1"/>
  <c r="G1046" i="1"/>
  <c r="H1046" i="1" s="1"/>
  <c r="G1047" i="1"/>
  <c r="H1047" i="1" s="1"/>
  <c r="G1048" i="1"/>
  <c r="H1048" i="1" s="1"/>
  <c r="G1049" i="1"/>
  <c r="H1049" i="1" s="1"/>
  <c r="G1050" i="1"/>
  <c r="H1050" i="1" s="1"/>
  <c r="G1051" i="1"/>
  <c r="H1051" i="1" s="1"/>
  <c r="G1052" i="1"/>
  <c r="H1052" i="1" s="1"/>
  <c r="G1053" i="1"/>
  <c r="H1053" i="1" s="1"/>
  <c r="G1054" i="1"/>
  <c r="H1054" i="1" s="1"/>
  <c r="G1055" i="1"/>
  <c r="H1055" i="1" s="1"/>
  <c r="G1056" i="1"/>
  <c r="H1056" i="1" s="1"/>
  <c r="G1057" i="1"/>
  <c r="H1057" i="1" s="1"/>
  <c r="G1058" i="1"/>
  <c r="H1058" i="1" s="1"/>
  <c r="G1059" i="1"/>
  <c r="H1059" i="1" s="1"/>
  <c r="G1060" i="1"/>
  <c r="H1060" i="1" s="1"/>
  <c r="G1061" i="1"/>
  <c r="H1061" i="1" s="1"/>
  <c r="G1062" i="1"/>
  <c r="H1062" i="1" s="1"/>
  <c r="G1063" i="1"/>
  <c r="H1063" i="1" s="1"/>
  <c r="G1064" i="1"/>
  <c r="H1064" i="1" s="1"/>
  <c r="G1065" i="1"/>
  <c r="H1065" i="1" s="1"/>
  <c r="G1066" i="1"/>
  <c r="H1066" i="1" s="1"/>
  <c r="G1067" i="1"/>
  <c r="H1067" i="1" s="1"/>
  <c r="G1068" i="1"/>
  <c r="H1068" i="1" s="1"/>
  <c r="G1069" i="1"/>
  <c r="H1069" i="1" s="1"/>
  <c r="G1070" i="1"/>
  <c r="H1070" i="1" s="1"/>
  <c r="G1071" i="1"/>
  <c r="H1071" i="1" s="1"/>
  <c r="G1072" i="1"/>
  <c r="H1072" i="1" s="1"/>
  <c r="G1073" i="1"/>
  <c r="H1073" i="1" s="1"/>
  <c r="G1074" i="1"/>
  <c r="H1074" i="1" s="1"/>
  <c r="G1075" i="1"/>
  <c r="H1075" i="1" s="1"/>
  <c r="G1076" i="1"/>
  <c r="H1076" i="1" s="1"/>
  <c r="G1077" i="1"/>
  <c r="H1077" i="1" s="1"/>
  <c r="G1078" i="1"/>
  <c r="H1078" i="1" s="1"/>
  <c r="G1079" i="1"/>
  <c r="H1079" i="1" s="1"/>
  <c r="G1080" i="1"/>
  <c r="H1080" i="1" s="1"/>
  <c r="G1081" i="1"/>
  <c r="H1081" i="1" s="1"/>
  <c r="G1082" i="1"/>
  <c r="H1082" i="1" s="1"/>
  <c r="G1083" i="1"/>
  <c r="H1083" i="1" s="1"/>
  <c r="G1084" i="1"/>
  <c r="H1084" i="1" s="1"/>
  <c r="G1085" i="1"/>
  <c r="H1085" i="1" s="1"/>
  <c r="G1086" i="1"/>
  <c r="H1086" i="1" s="1"/>
  <c r="G1087" i="1"/>
  <c r="H1087" i="1" s="1"/>
  <c r="G1088" i="1"/>
  <c r="H1088" i="1" s="1"/>
  <c r="G1089" i="1"/>
  <c r="H1089" i="1" s="1"/>
  <c r="G1090" i="1"/>
  <c r="H1090" i="1" s="1"/>
  <c r="G1091" i="1"/>
  <c r="H1091" i="1" s="1"/>
  <c r="G1092" i="1"/>
  <c r="H1092" i="1" s="1"/>
  <c r="G1093" i="1"/>
  <c r="H1093" i="1" s="1"/>
  <c r="G1094" i="1"/>
  <c r="H1094" i="1" s="1"/>
  <c r="G1095" i="1"/>
  <c r="H1095" i="1" s="1"/>
  <c r="G1096" i="1"/>
  <c r="H1096" i="1" s="1"/>
  <c r="G1097" i="1"/>
  <c r="H1097" i="1" s="1"/>
  <c r="G1098" i="1"/>
  <c r="H1098" i="1" s="1"/>
  <c r="G1099" i="1"/>
  <c r="H1099" i="1" s="1"/>
  <c r="G1100" i="1"/>
  <c r="H1100" i="1" s="1"/>
  <c r="G1101" i="1"/>
  <c r="H1101" i="1" s="1"/>
  <c r="G1102" i="1"/>
  <c r="H1102" i="1" s="1"/>
  <c r="G1103" i="1"/>
  <c r="H1103" i="1" s="1"/>
  <c r="G1104" i="1"/>
  <c r="H1104" i="1" s="1"/>
  <c r="G1105" i="1"/>
  <c r="H1105" i="1" s="1"/>
  <c r="G1106" i="1"/>
  <c r="H1106" i="1" s="1"/>
  <c r="G1107" i="1"/>
  <c r="H1107" i="1" s="1"/>
  <c r="G1108" i="1"/>
  <c r="H1108" i="1" s="1"/>
  <c r="G1109" i="1"/>
  <c r="H1109" i="1" s="1"/>
  <c r="G1110" i="1"/>
  <c r="H1110" i="1" s="1"/>
  <c r="G1111" i="1"/>
  <c r="H1111" i="1" s="1"/>
  <c r="G1112" i="1"/>
  <c r="H1112" i="1" s="1"/>
  <c r="G1113" i="1"/>
  <c r="H1113" i="1" s="1"/>
  <c r="G1114" i="1"/>
  <c r="H1114" i="1" s="1"/>
  <c r="G1115" i="1"/>
  <c r="H1115" i="1" s="1"/>
  <c r="G1116" i="1"/>
  <c r="H1116" i="1" s="1"/>
  <c r="G1117" i="1"/>
  <c r="H1117" i="1" s="1"/>
  <c r="G1118" i="1"/>
  <c r="H1118" i="1" s="1"/>
  <c r="G1119" i="1"/>
  <c r="H1119" i="1" s="1"/>
  <c r="G1120" i="1"/>
  <c r="H1120" i="1" s="1"/>
  <c r="G1121" i="1"/>
  <c r="H1121" i="1" s="1"/>
  <c r="G1122" i="1"/>
  <c r="H1122" i="1" s="1"/>
  <c r="G1123" i="1"/>
  <c r="H1123" i="1" s="1"/>
  <c r="G1124" i="1"/>
  <c r="H1124" i="1" s="1"/>
  <c r="G1125" i="1"/>
  <c r="H1125" i="1" s="1"/>
  <c r="G1126" i="1"/>
  <c r="H1126" i="1" s="1"/>
  <c r="G1127" i="1"/>
  <c r="H1127" i="1" s="1"/>
  <c r="G1128" i="1"/>
  <c r="H1128" i="1" s="1"/>
  <c r="G1129" i="1"/>
  <c r="H1129" i="1" s="1"/>
  <c r="G1130" i="1"/>
  <c r="H1130" i="1" s="1"/>
  <c r="G1131" i="1"/>
  <c r="H1131" i="1" s="1"/>
  <c r="G1132" i="1"/>
  <c r="H1132" i="1" s="1"/>
  <c r="G1133" i="1"/>
  <c r="H1133" i="1" s="1"/>
  <c r="G1134" i="1"/>
  <c r="H1134" i="1" s="1"/>
  <c r="G1135" i="1"/>
  <c r="H1135" i="1" s="1"/>
  <c r="G1136" i="1"/>
  <c r="H1136" i="1" s="1"/>
  <c r="G1137" i="1"/>
  <c r="H1137" i="1" s="1"/>
  <c r="G1138" i="1"/>
  <c r="H1138" i="1" s="1"/>
  <c r="G1139" i="1"/>
  <c r="H1139" i="1" s="1"/>
  <c r="G1140" i="1"/>
  <c r="H1140" i="1" s="1"/>
  <c r="G1141" i="1"/>
  <c r="H1141" i="1" s="1"/>
  <c r="G1142" i="1"/>
  <c r="H1142" i="1" s="1"/>
  <c r="G1143" i="1"/>
  <c r="H1143" i="1" s="1"/>
  <c r="G1144" i="1"/>
  <c r="H1144" i="1" s="1"/>
  <c r="G1145" i="1"/>
  <c r="H1145" i="1" s="1"/>
  <c r="G1146" i="1"/>
  <c r="H1146" i="1" s="1"/>
  <c r="G1147" i="1"/>
  <c r="H1147" i="1" s="1"/>
  <c r="G1148" i="1"/>
  <c r="H1148" i="1" s="1"/>
  <c r="G1149" i="1"/>
  <c r="H1149" i="1" s="1"/>
  <c r="G1150" i="1"/>
  <c r="H1150" i="1" s="1"/>
  <c r="G1151" i="1"/>
  <c r="H1151" i="1" s="1"/>
  <c r="G1152" i="1"/>
  <c r="H1152" i="1" s="1"/>
  <c r="G1153" i="1"/>
  <c r="H1153" i="1" s="1"/>
  <c r="G1154" i="1"/>
  <c r="H1154" i="1" s="1"/>
  <c r="G1155" i="1"/>
  <c r="H1155" i="1" s="1"/>
  <c r="G1156" i="1"/>
  <c r="H1156" i="1" s="1"/>
  <c r="G1157" i="1"/>
  <c r="H1157" i="1" s="1"/>
  <c r="G1158" i="1"/>
  <c r="H1158" i="1" s="1"/>
  <c r="G1159" i="1"/>
  <c r="H1159" i="1" s="1"/>
  <c r="G1160" i="1"/>
  <c r="H1160" i="1" s="1"/>
  <c r="G1161" i="1"/>
  <c r="H1161" i="1" s="1"/>
  <c r="G1162" i="1"/>
  <c r="H1162" i="1" s="1"/>
  <c r="G1163" i="1"/>
  <c r="H1163" i="1" s="1"/>
  <c r="G1164" i="1"/>
  <c r="H1164" i="1" s="1"/>
  <c r="G1165" i="1"/>
  <c r="H1165" i="1" s="1"/>
  <c r="G1166" i="1"/>
  <c r="H1166" i="1" s="1"/>
  <c r="G1167" i="1"/>
  <c r="H1167" i="1" s="1"/>
  <c r="G1168" i="1"/>
  <c r="H1168" i="1" s="1"/>
  <c r="G1169" i="1"/>
  <c r="H1169" i="1" s="1"/>
  <c r="G1170" i="1"/>
  <c r="H1170" i="1" s="1"/>
  <c r="G1171" i="1"/>
  <c r="H1171" i="1" s="1"/>
  <c r="G1172" i="1"/>
  <c r="H1172" i="1" s="1"/>
  <c r="G1173" i="1"/>
  <c r="H1173" i="1" s="1"/>
  <c r="G1174" i="1"/>
  <c r="H1174" i="1" s="1"/>
  <c r="G1175" i="1"/>
  <c r="H1175" i="1" s="1"/>
  <c r="G1176" i="1"/>
  <c r="H1176" i="1" s="1"/>
  <c r="G1177" i="1"/>
  <c r="H1177" i="1" s="1"/>
  <c r="G1178" i="1"/>
  <c r="H1178" i="1" s="1"/>
  <c r="G1179" i="1"/>
  <c r="H1179" i="1" s="1"/>
  <c r="G1180" i="1"/>
  <c r="H1180" i="1" s="1"/>
  <c r="G1181" i="1"/>
  <c r="H1181" i="1" s="1"/>
  <c r="G1182" i="1"/>
  <c r="H1182" i="1" s="1"/>
  <c r="G1183" i="1"/>
  <c r="H1183" i="1" s="1"/>
  <c r="G1184" i="1"/>
  <c r="H1184" i="1" s="1"/>
  <c r="G1185" i="1"/>
  <c r="H1185" i="1" s="1"/>
  <c r="G1186" i="1"/>
  <c r="H1186" i="1" s="1"/>
  <c r="G1187" i="1"/>
  <c r="H1187" i="1" s="1"/>
  <c r="G1188" i="1"/>
  <c r="H1188" i="1" s="1"/>
  <c r="G1189" i="1"/>
  <c r="H1189" i="1" s="1"/>
  <c r="G1190" i="1"/>
  <c r="H1190" i="1" s="1"/>
  <c r="G1191" i="1"/>
  <c r="H1191" i="1" s="1"/>
  <c r="G1192" i="1"/>
  <c r="H1192" i="1" s="1"/>
  <c r="G1193" i="1"/>
  <c r="H1193" i="1" s="1"/>
  <c r="G1194" i="1"/>
  <c r="H1194" i="1" s="1"/>
  <c r="G1195" i="1"/>
  <c r="H1195" i="1" s="1"/>
  <c r="G1196" i="1"/>
  <c r="H1196" i="1" s="1"/>
  <c r="G1197" i="1"/>
  <c r="H1197" i="1" s="1"/>
  <c r="G1198" i="1"/>
  <c r="H1198" i="1" s="1"/>
  <c r="G1199" i="1"/>
  <c r="H1199" i="1" s="1"/>
  <c r="G1200" i="1"/>
  <c r="H1200" i="1" s="1"/>
  <c r="G1201" i="1"/>
  <c r="H1201" i="1" s="1"/>
  <c r="G1202" i="1"/>
  <c r="H1202" i="1" s="1"/>
  <c r="G1203" i="1"/>
  <c r="H1203" i="1" s="1"/>
  <c r="G1204" i="1"/>
  <c r="H1204" i="1" s="1"/>
  <c r="G1205" i="1"/>
  <c r="H1205" i="1" s="1"/>
  <c r="G1206" i="1"/>
  <c r="H1206" i="1" s="1"/>
  <c r="G1207" i="1"/>
  <c r="H1207" i="1" s="1"/>
  <c r="G1208" i="1"/>
  <c r="H1208" i="1" s="1"/>
  <c r="G1209" i="1"/>
  <c r="H1209" i="1" s="1"/>
  <c r="G1210" i="1"/>
  <c r="H1210" i="1" s="1"/>
  <c r="G1211" i="1"/>
  <c r="H1211" i="1" s="1"/>
  <c r="G1212" i="1"/>
  <c r="H1212" i="1" s="1"/>
  <c r="G1213" i="1"/>
  <c r="H1213" i="1" s="1"/>
  <c r="G1214" i="1"/>
  <c r="H1214" i="1" s="1"/>
  <c r="G1215" i="1"/>
  <c r="H1215" i="1" s="1"/>
  <c r="G1216" i="1"/>
  <c r="H1216" i="1" s="1"/>
  <c r="G1217" i="1"/>
  <c r="H1217" i="1" s="1"/>
  <c r="G1218" i="1"/>
  <c r="H1218" i="1" s="1"/>
  <c r="G1219" i="1"/>
  <c r="H1219" i="1" s="1"/>
  <c r="G1220" i="1"/>
  <c r="H1220" i="1" s="1"/>
  <c r="G1221" i="1"/>
  <c r="H1221" i="1" s="1"/>
  <c r="G1222" i="1"/>
  <c r="H1222" i="1" s="1"/>
  <c r="G1223" i="1"/>
  <c r="H1223" i="1" s="1"/>
  <c r="G1224" i="1"/>
  <c r="H1224" i="1" s="1"/>
  <c r="G1225" i="1"/>
  <c r="H1225" i="1" s="1"/>
  <c r="G1226" i="1"/>
  <c r="H1226" i="1" s="1"/>
  <c r="G1227" i="1"/>
  <c r="H1227" i="1" s="1"/>
  <c r="G1228" i="1"/>
  <c r="H1228" i="1" s="1"/>
  <c r="G1229" i="1"/>
  <c r="H1229" i="1" s="1"/>
  <c r="G1230" i="1"/>
  <c r="H1230" i="1" s="1"/>
  <c r="G1231" i="1"/>
  <c r="H1231" i="1" s="1"/>
  <c r="G1232" i="1"/>
  <c r="H1232" i="1" s="1"/>
  <c r="G1233" i="1"/>
  <c r="H1233" i="1" s="1"/>
  <c r="G1234" i="1"/>
  <c r="H1234" i="1" s="1"/>
  <c r="G1235" i="1"/>
  <c r="H1235" i="1" s="1"/>
  <c r="G1236" i="1"/>
  <c r="H1236" i="1" s="1"/>
  <c r="G1237" i="1"/>
  <c r="H1237" i="1" s="1"/>
  <c r="G1238" i="1"/>
  <c r="H1238" i="1" s="1"/>
  <c r="G1239" i="1"/>
  <c r="H1239" i="1" s="1"/>
  <c r="G1240" i="1"/>
  <c r="H1240" i="1" s="1"/>
  <c r="G1241" i="1"/>
  <c r="H1241" i="1" s="1"/>
  <c r="G1242" i="1"/>
  <c r="H1242" i="1" s="1"/>
  <c r="G1243" i="1"/>
  <c r="H1243" i="1" s="1"/>
  <c r="G1244" i="1"/>
  <c r="H1244" i="1" s="1"/>
  <c r="G1245" i="1"/>
  <c r="H1245" i="1" s="1"/>
  <c r="G1246" i="1"/>
  <c r="H1246" i="1" s="1"/>
  <c r="G1247" i="1"/>
  <c r="H1247" i="1" s="1"/>
  <c r="G1248" i="1"/>
  <c r="H1248" i="1" s="1"/>
  <c r="G1249" i="1"/>
  <c r="H1249" i="1" s="1"/>
  <c r="G1250" i="1"/>
  <c r="H1250" i="1" s="1"/>
  <c r="G1251" i="1"/>
  <c r="H1251" i="1" s="1"/>
  <c r="G1252" i="1"/>
  <c r="H1252" i="1" s="1"/>
  <c r="G1253" i="1"/>
  <c r="H1253" i="1" s="1"/>
  <c r="G1254" i="1"/>
  <c r="H1254" i="1" s="1"/>
  <c r="G1255" i="1"/>
  <c r="H1255" i="1" s="1"/>
  <c r="G1256" i="1"/>
  <c r="H1256" i="1" s="1"/>
  <c r="G1257" i="1"/>
  <c r="H1257" i="1" s="1"/>
  <c r="G1258" i="1"/>
  <c r="H1258" i="1" s="1"/>
  <c r="G1259" i="1"/>
  <c r="H1259" i="1" s="1"/>
  <c r="G1260" i="1"/>
  <c r="H1260" i="1" s="1"/>
  <c r="G1261" i="1"/>
  <c r="H1261" i="1" s="1"/>
  <c r="G1262" i="1"/>
  <c r="H1262" i="1" s="1"/>
  <c r="G1263" i="1"/>
  <c r="H1263" i="1" s="1"/>
  <c r="G1264" i="1"/>
  <c r="H1264" i="1" s="1"/>
  <c r="G1265" i="1"/>
  <c r="H1265" i="1" s="1"/>
  <c r="G1266" i="1"/>
  <c r="H1266" i="1" s="1"/>
  <c r="G1267" i="1"/>
  <c r="H1267" i="1" s="1"/>
  <c r="G1268" i="1"/>
  <c r="H1268" i="1" s="1"/>
  <c r="G1269" i="1"/>
  <c r="H1269" i="1" s="1"/>
  <c r="G1270" i="1"/>
  <c r="H1270" i="1" s="1"/>
  <c r="G1271" i="1"/>
  <c r="H1271" i="1" s="1"/>
  <c r="G1272" i="1"/>
  <c r="H1272" i="1" s="1"/>
  <c r="G1273" i="1"/>
  <c r="H1273" i="1" s="1"/>
  <c r="G1274" i="1"/>
  <c r="H1274" i="1" s="1"/>
  <c r="G1275" i="1"/>
  <c r="H1275" i="1" s="1"/>
  <c r="G1276" i="1"/>
  <c r="H1276" i="1" s="1"/>
  <c r="G1277" i="1"/>
  <c r="H1277" i="1" s="1"/>
  <c r="G1278" i="1"/>
  <c r="H1278" i="1" s="1"/>
  <c r="G1279" i="1"/>
  <c r="H1279" i="1" s="1"/>
  <c r="G1280" i="1"/>
  <c r="H1280" i="1" s="1"/>
  <c r="G1281" i="1"/>
  <c r="H1281" i="1" s="1"/>
  <c r="G1282" i="1"/>
  <c r="H1282" i="1" s="1"/>
  <c r="G1283" i="1"/>
  <c r="H1283" i="1" s="1"/>
  <c r="G1284" i="1"/>
  <c r="H1284" i="1" s="1"/>
  <c r="G1285" i="1"/>
  <c r="H1285" i="1" s="1"/>
  <c r="G1286" i="1"/>
  <c r="H1286" i="1" s="1"/>
  <c r="G1287" i="1"/>
  <c r="H1287" i="1" s="1"/>
  <c r="G1288" i="1"/>
  <c r="H1288" i="1" s="1"/>
  <c r="G1289" i="1"/>
  <c r="H1289" i="1" s="1"/>
  <c r="G1290" i="1"/>
  <c r="H1290" i="1" s="1"/>
  <c r="G1291" i="1"/>
  <c r="H1291" i="1" s="1"/>
  <c r="G1292" i="1"/>
  <c r="H1292" i="1" s="1"/>
  <c r="G1293" i="1"/>
  <c r="H1293" i="1" s="1"/>
  <c r="G1294" i="1"/>
  <c r="H1294" i="1" s="1"/>
  <c r="G1295" i="1"/>
  <c r="H1295" i="1" s="1"/>
  <c r="G1296" i="1"/>
  <c r="H1296" i="1" s="1"/>
  <c r="G1297" i="1"/>
  <c r="H1297" i="1" s="1"/>
  <c r="G1298" i="1"/>
  <c r="H1298" i="1" s="1"/>
  <c r="G1299" i="1"/>
  <c r="H1299" i="1" s="1"/>
  <c r="G1300" i="1"/>
  <c r="H1300" i="1" s="1"/>
  <c r="G1301" i="1"/>
  <c r="H1301" i="1" s="1"/>
  <c r="G1302" i="1"/>
  <c r="H1302" i="1" s="1"/>
  <c r="G1303" i="1"/>
  <c r="H1303" i="1" s="1"/>
  <c r="G1304" i="1"/>
  <c r="H1304" i="1" s="1"/>
  <c r="G1305" i="1"/>
  <c r="H1305" i="1" s="1"/>
  <c r="G1306" i="1"/>
  <c r="H1306" i="1" s="1"/>
  <c r="G1307" i="1"/>
  <c r="H1307" i="1" s="1"/>
  <c r="G1308" i="1"/>
  <c r="H1308" i="1" s="1"/>
  <c r="G1309" i="1"/>
  <c r="H1309" i="1" s="1"/>
  <c r="G1310" i="1"/>
  <c r="H1310" i="1" s="1"/>
  <c r="G1311" i="1"/>
  <c r="H1311" i="1" s="1"/>
  <c r="G1312" i="1"/>
  <c r="H1312" i="1" s="1"/>
  <c r="G1313" i="1"/>
  <c r="H1313" i="1" s="1"/>
  <c r="G1314" i="1"/>
  <c r="H1314" i="1" s="1"/>
  <c r="G1315" i="1"/>
  <c r="H1315" i="1" s="1"/>
  <c r="G1316" i="1"/>
  <c r="H1316" i="1" s="1"/>
  <c r="G1317" i="1"/>
  <c r="H1317" i="1" s="1"/>
  <c r="G1318" i="1"/>
  <c r="H1318" i="1" s="1"/>
  <c r="G1319" i="1"/>
  <c r="H1319" i="1" s="1"/>
  <c r="G1320" i="1"/>
  <c r="H1320" i="1" s="1"/>
  <c r="G1321" i="1"/>
  <c r="H1321" i="1" s="1"/>
  <c r="G1322" i="1"/>
  <c r="H1322" i="1" s="1"/>
  <c r="G1323" i="1"/>
  <c r="H1323" i="1" s="1"/>
  <c r="G1324" i="1"/>
  <c r="H1324" i="1" s="1"/>
  <c r="G1325" i="1"/>
  <c r="H1325" i="1" s="1"/>
  <c r="G1326" i="1"/>
  <c r="H1326" i="1" s="1"/>
  <c r="G1327" i="1"/>
  <c r="H1327" i="1" s="1"/>
  <c r="G1328" i="1"/>
  <c r="H1328" i="1" s="1"/>
  <c r="G1329" i="1"/>
  <c r="H1329" i="1" s="1"/>
  <c r="G1330" i="1"/>
  <c r="H1330" i="1" s="1"/>
  <c r="G1331" i="1"/>
  <c r="H1331" i="1" s="1"/>
  <c r="G1332" i="1"/>
  <c r="H1332" i="1" s="1"/>
  <c r="G1333" i="1"/>
  <c r="H1333" i="1" s="1"/>
  <c r="G1334" i="1"/>
  <c r="H1334" i="1" s="1"/>
  <c r="G1335" i="1"/>
  <c r="H1335" i="1" s="1"/>
  <c r="G1336" i="1"/>
  <c r="H1336" i="1" s="1"/>
  <c r="G1337" i="1"/>
  <c r="H1337" i="1" s="1"/>
  <c r="G1338" i="1"/>
  <c r="H1338" i="1" s="1"/>
  <c r="G1339" i="1"/>
  <c r="H1339" i="1" s="1"/>
  <c r="G1340" i="1"/>
  <c r="H1340" i="1" s="1"/>
  <c r="G1341" i="1"/>
  <c r="H1341" i="1" s="1"/>
  <c r="G1342" i="1"/>
  <c r="H1342" i="1" s="1"/>
  <c r="G1343" i="1"/>
  <c r="H1343" i="1" s="1"/>
  <c r="G1344" i="1"/>
  <c r="H1344" i="1" s="1"/>
  <c r="G1345" i="1"/>
  <c r="H1345" i="1" s="1"/>
  <c r="G1346" i="1"/>
  <c r="H1346" i="1" s="1"/>
  <c r="G1347" i="1"/>
  <c r="H1347" i="1" s="1"/>
  <c r="G1348" i="1"/>
  <c r="H1348" i="1" s="1"/>
  <c r="G1349" i="1"/>
  <c r="H1349" i="1" s="1"/>
  <c r="G1350" i="1"/>
  <c r="H1350" i="1" s="1"/>
  <c r="G1351" i="1"/>
  <c r="H1351" i="1" s="1"/>
  <c r="G1352" i="1"/>
  <c r="H1352" i="1" s="1"/>
  <c r="G1353" i="1"/>
  <c r="H1353" i="1" s="1"/>
  <c r="G1354" i="1"/>
  <c r="H1354" i="1" s="1"/>
  <c r="G1355" i="1"/>
  <c r="H1355" i="1" s="1"/>
  <c r="G1356" i="1"/>
  <c r="H1356" i="1" s="1"/>
  <c r="G1357" i="1"/>
  <c r="H1357" i="1" s="1"/>
  <c r="G1358" i="1"/>
  <c r="H1358" i="1" s="1"/>
  <c r="G1359" i="1"/>
  <c r="H1359" i="1" s="1"/>
  <c r="G1360" i="1"/>
  <c r="H1360" i="1" s="1"/>
  <c r="G1361" i="1"/>
  <c r="H1361" i="1" s="1"/>
  <c r="G1362" i="1"/>
  <c r="H1362" i="1" s="1"/>
  <c r="G1363" i="1"/>
  <c r="H1363" i="1" s="1"/>
  <c r="G1364" i="1"/>
  <c r="H1364" i="1" s="1"/>
  <c r="G1365" i="1"/>
  <c r="H1365" i="1" s="1"/>
  <c r="G1366" i="1"/>
  <c r="H1366" i="1" s="1"/>
  <c r="G1367" i="1"/>
  <c r="H1367" i="1" s="1"/>
  <c r="G1368" i="1"/>
  <c r="H1368" i="1" s="1"/>
  <c r="G1369" i="1"/>
  <c r="H1369" i="1" s="1"/>
  <c r="G1370" i="1"/>
  <c r="H1370" i="1" s="1"/>
  <c r="G1371" i="1"/>
  <c r="H1371" i="1" s="1"/>
  <c r="G1372" i="1"/>
  <c r="H1372" i="1" s="1"/>
  <c r="G1373" i="1"/>
  <c r="H1373" i="1" s="1"/>
  <c r="G1374" i="1"/>
  <c r="H1374" i="1" s="1"/>
  <c r="G1375" i="1"/>
  <c r="H1375" i="1" s="1"/>
  <c r="G1376" i="1"/>
  <c r="H1376" i="1" s="1"/>
  <c r="G1377" i="1"/>
  <c r="H1377" i="1" s="1"/>
  <c r="G1378" i="1"/>
  <c r="H1378" i="1" s="1"/>
  <c r="G1379" i="1"/>
  <c r="H1379" i="1" s="1"/>
  <c r="G1380" i="1"/>
  <c r="H1380" i="1" s="1"/>
  <c r="G1381" i="1"/>
  <c r="H1381" i="1" s="1"/>
  <c r="G1382" i="1"/>
  <c r="H1382" i="1" s="1"/>
  <c r="G1383" i="1"/>
  <c r="H1383" i="1" s="1"/>
  <c r="G1384" i="1"/>
  <c r="H1384" i="1" s="1"/>
  <c r="G1385" i="1"/>
  <c r="H1385" i="1" s="1"/>
  <c r="G1386" i="1"/>
  <c r="H1386" i="1" s="1"/>
  <c r="G1387" i="1"/>
  <c r="H1387" i="1" s="1"/>
  <c r="G1388" i="1"/>
  <c r="H1388" i="1" s="1"/>
  <c r="G1389" i="1"/>
  <c r="H1389" i="1" s="1"/>
  <c r="G1390" i="1"/>
  <c r="H1390" i="1" s="1"/>
  <c r="G1391" i="1"/>
  <c r="H1391" i="1" s="1"/>
  <c r="G1392" i="1"/>
  <c r="H1392" i="1" s="1"/>
  <c r="G1393" i="1"/>
  <c r="H1393" i="1" s="1"/>
  <c r="G1394" i="1"/>
  <c r="H1394" i="1" s="1"/>
  <c r="G1395" i="1"/>
  <c r="H1395" i="1" s="1"/>
  <c r="G1396" i="1"/>
  <c r="H1396" i="1" s="1"/>
  <c r="G1397" i="1"/>
  <c r="H1397" i="1" s="1"/>
  <c r="G1398" i="1"/>
  <c r="H1398" i="1" s="1"/>
  <c r="G1399" i="1"/>
  <c r="H1399" i="1" s="1"/>
  <c r="G1400" i="1"/>
  <c r="H1400" i="1" s="1"/>
  <c r="G1401" i="1"/>
  <c r="H1401" i="1" s="1"/>
  <c r="G1402" i="1"/>
  <c r="H1402" i="1" s="1"/>
  <c r="G1403" i="1"/>
  <c r="H1403" i="1" s="1"/>
  <c r="G1404" i="1"/>
  <c r="H1404" i="1" s="1"/>
  <c r="G1405" i="1"/>
  <c r="H1405" i="1" s="1"/>
  <c r="G1406" i="1"/>
  <c r="H1406" i="1" s="1"/>
  <c r="G1407" i="1"/>
  <c r="H1407" i="1" s="1"/>
  <c r="G1408" i="1"/>
  <c r="H1408" i="1" s="1"/>
  <c r="G1409" i="1"/>
  <c r="H1409" i="1" s="1"/>
  <c r="G1410" i="1"/>
  <c r="H1410" i="1" s="1"/>
  <c r="G1411" i="1"/>
  <c r="H1411" i="1" s="1"/>
  <c r="G1412" i="1"/>
  <c r="H1412" i="1" s="1"/>
  <c r="G1413" i="1"/>
  <c r="H1413" i="1" s="1"/>
  <c r="G1414" i="1"/>
  <c r="H1414" i="1" s="1"/>
  <c r="G1415" i="1"/>
  <c r="H1415" i="1" s="1"/>
  <c r="G1416" i="1"/>
  <c r="H1416" i="1" s="1"/>
  <c r="G1417" i="1"/>
  <c r="H1417" i="1" s="1"/>
  <c r="G1418" i="1"/>
  <c r="H1418" i="1" s="1"/>
  <c r="G1419" i="1"/>
  <c r="H1419" i="1" s="1"/>
  <c r="G1420" i="1"/>
  <c r="H1420" i="1" s="1"/>
  <c r="G1421" i="1"/>
  <c r="H1421" i="1" s="1"/>
  <c r="G1422" i="1"/>
  <c r="H1422" i="1" s="1"/>
  <c r="G1423" i="1"/>
  <c r="H1423" i="1" s="1"/>
  <c r="G1424" i="1"/>
  <c r="H1424" i="1" s="1"/>
  <c r="G1425" i="1"/>
  <c r="H1425" i="1" s="1"/>
  <c r="G1426" i="1"/>
  <c r="H1426" i="1" s="1"/>
  <c r="G1427" i="1"/>
  <c r="H1427" i="1" s="1"/>
  <c r="G1428" i="1"/>
  <c r="H1428" i="1" s="1"/>
  <c r="G1429" i="1"/>
  <c r="H1429" i="1" s="1"/>
  <c r="G1430" i="1"/>
  <c r="H1430" i="1" s="1"/>
  <c r="G1431" i="1"/>
  <c r="H1431" i="1" s="1"/>
  <c r="G1432" i="1"/>
  <c r="H1432" i="1" s="1"/>
  <c r="G1433" i="1"/>
  <c r="H1433" i="1" s="1"/>
  <c r="G1434" i="1"/>
  <c r="H1434" i="1" s="1"/>
  <c r="G1435" i="1"/>
  <c r="H1435" i="1" s="1"/>
  <c r="G1436" i="1"/>
  <c r="H1436" i="1" s="1"/>
  <c r="G1437" i="1"/>
  <c r="H1437" i="1" s="1"/>
  <c r="G1438" i="1"/>
  <c r="H1438" i="1" s="1"/>
  <c r="G1439" i="1"/>
  <c r="H1439" i="1" s="1"/>
  <c r="G1440" i="1"/>
  <c r="H1440" i="1" s="1"/>
  <c r="G1441" i="1"/>
  <c r="H1441" i="1" s="1"/>
  <c r="G1442" i="1"/>
  <c r="H1442" i="1" s="1"/>
  <c r="G1443" i="1"/>
  <c r="H1443" i="1" s="1"/>
  <c r="G1444" i="1"/>
  <c r="H1444" i="1" s="1"/>
  <c r="G1445" i="1"/>
  <c r="H1445" i="1" s="1"/>
  <c r="G1446" i="1"/>
  <c r="H1446" i="1" s="1"/>
  <c r="G1447" i="1"/>
  <c r="H1447" i="1" s="1"/>
  <c r="G1448" i="1"/>
  <c r="H1448" i="1" s="1"/>
  <c r="G1449" i="1"/>
  <c r="H1449" i="1" s="1"/>
  <c r="G1450" i="1"/>
  <c r="H1450" i="1" s="1"/>
  <c r="G1451" i="1"/>
  <c r="H1451" i="1" s="1"/>
  <c r="G1452" i="1"/>
  <c r="H1452" i="1" s="1"/>
  <c r="G1453" i="1"/>
  <c r="H1453" i="1" s="1"/>
  <c r="G1454" i="1"/>
  <c r="H1454" i="1" s="1"/>
  <c r="G1455" i="1"/>
  <c r="H1455" i="1" s="1"/>
  <c r="G1456" i="1"/>
  <c r="H1456" i="1" s="1"/>
  <c r="G1457" i="1"/>
  <c r="H1457" i="1" s="1"/>
  <c r="G1458" i="1"/>
  <c r="H1458" i="1" s="1"/>
  <c r="G1459" i="1"/>
  <c r="H1459" i="1" s="1"/>
  <c r="G1460" i="1"/>
  <c r="H1460" i="1" s="1"/>
  <c r="G1461" i="1"/>
  <c r="H1461" i="1" s="1"/>
  <c r="G1462" i="1"/>
  <c r="H1462" i="1" s="1"/>
  <c r="G1463" i="1"/>
  <c r="H1463" i="1" s="1"/>
  <c r="G1464" i="1"/>
  <c r="H1464" i="1" s="1"/>
  <c r="G1465" i="1"/>
  <c r="H1465" i="1" s="1"/>
  <c r="G1466" i="1"/>
  <c r="H1466" i="1" s="1"/>
  <c r="G1467" i="1"/>
  <c r="H1467" i="1" s="1"/>
  <c r="G1468" i="1"/>
  <c r="H1468" i="1" s="1"/>
  <c r="G1469" i="1"/>
  <c r="H1469" i="1" s="1"/>
  <c r="G1470" i="1"/>
  <c r="H1470" i="1" s="1"/>
  <c r="G1471" i="1"/>
  <c r="H1471" i="1" s="1"/>
  <c r="G1472" i="1"/>
  <c r="H1472" i="1" s="1"/>
  <c r="G1473" i="1"/>
  <c r="H1473" i="1" s="1"/>
  <c r="G1474" i="1"/>
  <c r="H1474" i="1" s="1"/>
  <c r="G1475" i="1"/>
  <c r="H1475" i="1" s="1"/>
  <c r="G1476" i="1"/>
  <c r="H1476" i="1" s="1"/>
  <c r="G1477" i="1"/>
  <c r="H1477" i="1" s="1"/>
  <c r="G1478" i="1"/>
  <c r="H1478" i="1" s="1"/>
  <c r="G1479" i="1"/>
  <c r="H1479" i="1" s="1"/>
  <c r="G1480" i="1"/>
  <c r="H1480" i="1" s="1"/>
  <c r="G1481" i="1"/>
  <c r="H1481" i="1" s="1"/>
  <c r="G1482" i="1"/>
  <c r="H1482" i="1" s="1"/>
  <c r="G1483" i="1"/>
  <c r="H1483" i="1" s="1"/>
  <c r="G1484" i="1"/>
  <c r="H1484" i="1" s="1"/>
  <c r="G1485" i="1"/>
  <c r="H1485" i="1" s="1"/>
  <c r="G1486" i="1"/>
  <c r="H1486" i="1" s="1"/>
  <c r="G1487" i="1"/>
  <c r="H1487" i="1" s="1"/>
  <c r="G1488" i="1"/>
  <c r="H1488" i="1" s="1"/>
  <c r="G1489" i="1"/>
  <c r="H1489" i="1" s="1"/>
  <c r="G1490" i="1"/>
  <c r="H1490" i="1" s="1"/>
  <c r="G1491" i="1"/>
  <c r="H1491" i="1" s="1"/>
  <c r="G1492" i="1"/>
  <c r="H1492" i="1" s="1"/>
  <c r="G1493" i="1"/>
  <c r="H1493" i="1" s="1"/>
  <c r="G1494" i="1"/>
  <c r="H1494" i="1" s="1"/>
  <c r="G1495" i="1"/>
  <c r="H1495" i="1" s="1"/>
  <c r="G1496" i="1"/>
  <c r="H1496" i="1" s="1"/>
  <c r="G1497" i="1"/>
  <c r="H1497" i="1" s="1"/>
  <c r="G1498" i="1"/>
  <c r="H1498" i="1" s="1"/>
  <c r="G1499" i="1"/>
  <c r="H1499" i="1" s="1"/>
  <c r="G1500" i="1"/>
  <c r="H1500" i="1" s="1"/>
  <c r="G1501" i="1"/>
  <c r="H1501" i="1" s="1"/>
  <c r="G1502" i="1"/>
  <c r="H1502" i="1" s="1"/>
  <c r="G1503" i="1"/>
  <c r="H1503" i="1" s="1"/>
  <c r="G1504" i="1"/>
  <c r="H1504" i="1" s="1"/>
  <c r="G1505" i="1"/>
  <c r="H1505" i="1" s="1"/>
  <c r="G1506" i="1"/>
  <c r="H1506" i="1" s="1"/>
  <c r="G1507" i="1"/>
  <c r="H1507" i="1" s="1"/>
  <c r="G1508" i="1"/>
  <c r="H1508" i="1" s="1"/>
  <c r="G1509" i="1"/>
  <c r="H1509" i="1" s="1"/>
  <c r="G1510" i="1"/>
  <c r="H1510" i="1" s="1"/>
  <c r="G1511" i="1"/>
  <c r="H1511" i="1" s="1"/>
  <c r="G1512" i="1"/>
  <c r="H1512" i="1" s="1"/>
  <c r="G1513" i="1"/>
  <c r="H1513" i="1" s="1"/>
  <c r="G1514" i="1"/>
  <c r="H1514" i="1" s="1"/>
  <c r="G1515" i="1"/>
  <c r="H1515" i="1" s="1"/>
  <c r="G1516" i="1"/>
  <c r="H1516" i="1" s="1"/>
  <c r="G1517" i="1"/>
  <c r="H1517" i="1" s="1"/>
  <c r="G1518" i="1"/>
  <c r="H1518" i="1" s="1"/>
  <c r="G1519" i="1"/>
  <c r="H1519" i="1" s="1"/>
  <c r="G1520" i="1"/>
  <c r="H1520" i="1" s="1"/>
  <c r="G1521" i="1"/>
  <c r="H1521" i="1" s="1"/>
  <c r="G1522" i="1"/>
  <c r="H1522" i="1" s="1"/>
  <c r="G1523" i="1"/>
  <c r="H1523" i="1" s="1"/>
  <c r="G1524" i="1"/>
  <c r="H1524" i="1" s="1"/>
  <c r="G1525" i="1"/>
  <c r="H1525" i="1" s="1"/>
  <c r="G1526" i="1"/>
  <c r="H1526" i="1" s="1"/>
  <c r="G1527" i="1"/>
  <c r="H1527" i="1" s="1"/>
  <c r="G1528" i="1"/>
  <c r="H1528" i="1" s="1"/>
  <c r="G1529" i="1"/>
  <c r="H1529" i="1" s="1"/>
  <c r="G1530" i="1"/>
  <c r="H1530" i="1" s="1"/>
  <c r="G1531" i="1"/>
  <c r="H1531" i="1" s="1"/>
  <c r="G1532" i="1"/>
  <c r="H1532" i="1" s="1"/>
  <c r="G1533" i="1"/>
  <c r="H1533" i="1" s="1"/>
  <c r="G1534" i="1"/>
  <c r="H1534" i="1" s="1"/>
  <c r="G1535" i="1"/>
  <c r="H1535" i="1" s="1"/>
  <c r="G1536" i="1"/>
  <c r="H1536" i="1" s="1"/>
  <c r="G1537" i="1"/>
  <c r="H1537" i="1" s="1"/>
  <c r="G1538" i="1"/>
  <c r="H1538" i="1" s="1"/>
  <c r="G1539" i="1"/>
  <c r="H1539" i="1" s="1"/>
  <c r="G1540" i="1"/>
  <c r="H1540" i="1" s="1"/>
  <c r="G1541" i="1"/>
  <c r="H1541" i="1" s="1"/>
  <c r="G1542" i="1"/>
  <c r="H1542" i="1" s="1"/>
  <c r="G1543" i="1"/>
  <c r="H1543" i="1" s="1"/>
  <c r="G1544" i="1"/>
  <c r="H1544" i="1" s="1"/>
  <c r="G1545" i="1"/>
  <c r="H1545" i="1" s="1"/>
  <c r="G1546" i="1"/>
  <c r="H1546" i="1" s="1"/>
  <c r="G1547" i="1"/>
  <c r="H1547" i="1" s="1"/>
  <c r="G1548" i="1"/>
  <c r="H1548" i="1" s="1"/>
  <c r="G1549" i="1"/>
  <c r="H1549" i="1" s="1"/>
  <c r="G1550" i="1"/>
  <c r="H1550" i="1" s="1"/>
  <c r="G1551" i="1"/>
  <c r="H1551" i="1" s="1"/>
  <c r="G1552" i="1"/>
  <c r="H1552" i="1" s="1"/>
  <c r="G1553" i="1"/>
  <c r="H1553" i="1" s="1"/>
  <c r="G1554" i="1"/>
  <c r="H1554" i="1" s="1"/>
  <c r="G1555" i="1"/>
  <c r="H1555" i="1" s="1"/>
  <c r="G1556" i="1"/>
  <c r="H1556" i="1" s="1"/>
  <c r="G1557" i="1"/>
  <c r="H1557" i="1" s="1"/>
  <c r="G1558" i="1"/>
  <c r="H1558" i="1" s="1"/>
  <c r="G1559" i="1"/>
  <c r="H1559" i="1" s="1"/>
  <c r="G1560" i="1"/>
  <c r="H1560" i="1" s="1"/>
  <c r="G1561" i="1"/>
  <c r="H1561" i="1" s="1"/>
  <c r="G1562" i="1"/>
  <c r="H1562" i="1" s="1"/>
  <c r="G1563" i="1"/>
  <c r="H1563" i="1" s="1"/>
  <c r="G1564" i="1"/>
  <c r="H1564" i="1" s="1"/>
  <c r="G1565" i="1"/>
  <c r="H1565" i="1" s="1"/>
  <c r="G1566" i="1"/>
  <c r="H1566" i="1" s="1"/>
  <c r="G1567" i="1"/>
  <c r="H1567" i="1" s="1"/>
  <c r="G1568" i="1"/>
  <c r="H1568" i="1" s="1"/>
  <c r="G1569" i="1"/>
  <c r="H1569" i="1" s="1"/>
  <c r="G1570" i="1"/>
  <c r="H1570" i="1" s="1"/>
  <c r="G1571" i="1"/>
  <c r="H1571" i="1" s="1"/>
  <c r="G1572" i="1"/>
  <c r="H1572" i="1" s="1"/>
  <c r="G1573" i="1"/>
  <c r="H1573" i="1" s="1"/>
  <c r="G1574" i="1"/>
  <c r="H1574" i="1" s="1"/>
  <c r="G1575" i="1"/>
  <c r="H1575" i="1" s="1"/>
  <c r="G1576" i="1"/>
  <c r="H1576" i="1" s="1"/>
  <c r="G1577" i="1"/>
  <c r="H1577" i="1" s="1"/>
  <c r="G1578" i="1"/>
  <c r="H1578" i="1" s="1"/>
  <c r="G1579" i="1"/>
  <c r="H1579" i="1" s="1"/>
  <c r="G1580" i="1"/>
  <c r="H1580" i="1" s="1"/>
  <c r="G1581" i="1"/>
  <c r="H1581" i="1" s="1"/>
  <c r="G1582" i="1"/>
  <c r="H1582" i="1" s="1"/>
  <c r="G1583" i="1"/>
  <c r="H1583" i="1" s="1"/>
  <c r="G1584" i="1"/>
  <c r="H1584" i="1" s="1"/>
  <c r="G1585" i="1"/>
  <c r="H1585" i="1" s="1"/>
  <c r="G1586" i="1"/>
  <c r="H1586" i="1" s="1"/>
  <c r="G1587" i="1"/>
  <c r="H1587" i="1" s="1"/>
  <c r="G1588" i="1"/>
  <c r="H1588" i="1" s="1"/>
  <c r="G1589" i="1"/>
  <c r="H1589" i="1" s="1"/>
  <c r="G1590" i="1"/>
  <c r="H1590" i="1" s="1"/>
  <c r="G1591" i="1"/>
  <c r="H1591" i="1" s="1"/>
  <c r="G1592" i="1"/>
  <c r="H1592" i="1" s="1"/>
  <c r="G1593" i="1"/>
  <c r="H1593" i="1" s="1"/>
  <c r="G1594" i="1"/>
  <c r="H1594" i="1" s="1"/>
  <c r="G1595" i="1"/>
  <c r="H1595" i="1" s="1"/>
  <c r="G1596" i="1"/>
  <c r="H1596" i="1" s="1"/>
  <c r="G1597" i="1"/>
  <c r="H1597" i="1" s="1"/>
  <c r="G1598" i="1"/>
  <c r="H1598" i="1" s="1"/>
  <c r="G1599" i="1"/>
  <c r="H1599" i="1" s="1"/>
  <c r="G1600" i="1"/>
  <c r="H1600" i="1" s="1"/>
  <c r="G1601" i="1"/>
  <c r="H1601" i="1" s="1"/>
  <c r="G1602" i="1"/>
  <c r="H1602" i="1" s="1"/>
  <c r="G1603" i="1"/>
  <c r="H1603" i="1" s="1"/>
  <c r="G1604" i="1"/>
  <c r="H1604" i="1" s="1"/>
  <c r="G1605" i="1"/>
  <c r="H1605" i="1" s="1"/>
  <c r="G1606" i="1"/>
  <c r="H1606" i="1" s="1"/>
  <c r="G1607" i="1"/>
  <c r="H1607" i="1" s="1"/>
  <c r="G1608" i="1"/>
  <c r="H1608" i="1" s="1"/>
  <c r="G1609" i="1"/>
  <c r="H1609" i="1" s="1"/>
  <c r="G1610" i="1"/>
  <c r="H1610" i="1" s="1"/>
  <c r="G1611" i="1"/>
  <c r="H1611" i="1" s="1"/>
  <c r="G1612" i="1"/>
  <c r="H1612" i="1" s="1"/>
  <c r="G1613" i="1"/>
  <c r="H1613" i="1" s="1"/>
  <c r="G1614" i="1"/>
  <c r="H1614" i="1" s="1"/>
  <c r="G1615" i="1"/>
  <c r="H1615" i="1" s="1"/>
  <c r="G1616" i="1"/>
  <c r="H1616" i="1" s="1"/>
  <c r="G1617" i="1"/>
  <c r="H1617" i="1" s="1"/>
  <c r="G1618" i="1"/>
  <c r="H1618" i="1" s="1"/>
  <c r="G1619" i="1"/>
  <c r="H1619" i="1" s="1"/>
  <c r="G1620" i="1"/>
  <c r="H1620" i="1" s="1"/>
  <c r="G1621" i="1"/>
  <c r="H1621" i="1" s="1"/>
  <c r="G1622" i="1"/>
  <c r="H1622" i="1" s="1"/>
  <c r="G1623" i="1"/>
  <c r="H1623" i="1" s="1"/>
  <c r="G1624" i="1"/>
  <c r="H1624" i="1" s="1"/>
  <c r="G1625" i="1"/>
  <c r="H1625" i="1" s="1"/>
  <c r="G1626" i="1"/>
  <c r="H1626" i="1" s="1"/>
  <c r="G1627" i="1"/>
  <c r="H1627" i="1" s="1"/>
  <c r="G1628" i="1"/>
  <c r="H1628" i="1" s="1"/>
  <c r="G1629" i="1"/>
  <c r="H1629" i="1" s="1"/>
  <c r="G1630" i="1"/>
  <c r="H1630" i="1" s="1"/>
  <c r="G1631" i="1"/>
  <c r="H1631" i="1" s="1"/>
  <c r="G1632" i="1"/>
  <c r="H1632" i="1" s="1"/>
  <c r="G1633" i="1"/>
  <c r="H1633" i="1" s="1"/>
  <c r="G1634" i="1"/>
  <c r="H1634" i="1" s="1"/>
  <c r="G1635" i="1"/>
  <c r="H1635" i="1" s="1"/>
  <c r="G1636" i="1"/>
  <c r="H1636" i="1" s="1"/>
  <c r="G1637" i="1"/>
  <c r="H1637" i="1" s="1"/>
  <c r="G1638" i="1"/>
  <c r="H1638" i="1" s="1"/>
  <c r="G1639" i="1"/>
  <c r="H1639" i="1" s="1"/>
  <c r="G1640" i="1"/>
  <c r="H1640" i="1" s="1"/>
  <c r="G1641" i="1"/>
  <c r="H1641" i="1" s="1"/>
  <c r="G1642" i="1"/>
  <c r="H1642" i="1" s="1"/>
  <c r="G1643" i="1"/>
  <c r="H1643" i="1" s="1"/>
  <c r="G1644" i="1"/>
  <c r="H1644" i="1" s="1"/>
  <c r="G1645" i="1"/>
  <c r="H1645" i="1" s="1"/>
  <c r="G1646" i="1"/>
  <c r="H1646" i="1" s="1"/>
  <c r="G1647" i="1"/>
  <c r="H1647" i="1" s="1"/>
  <c r="G1648" i="1"/>
  <c r="H1648" i="1" s="1"/>
  <c r="G1649" i="1"/>
  <c r="H1649" i="1" s="1"/>
  <c r="G1650" i="1"/>
  <c r="H1650" i="1" s="1"/>
  <c r="G1651" i="1"/>
  <c r="H1651" i="1" s="1"/>
  <c r="G1652" i="1"/>
  <c r="H1652" i="1" s="1"/>
  <c r="G1653" i="1"/>
  <c r="H1653" i="1" s="1"/>
  <c r="G1654" i="1"/>
  <c r="H1654" i="1" s="1"/>
  <c r="G1655" i="1"/>
  <c r="H1655" i="1" s="1"/>
  <c r="G1656" i="1"/>
  <c r="H1656" i="1" s="1"/>
  <c r="G1657" i="1"/>
  <c r="H1657" i="1" s="1"/>
  <c r="G1658" i="1"/>
  <c r="H1658" i="1" s="1"/>
  <c r="G1659" i="1"/>
  <c r="H1659" i="1" s="1"/>
  <c r="G1660" i="1"/>
  <c r="H1660" i="1" s="1"/>
  <c r="G1661" i="1"/>
  <c r="H1661" i="1" s="1"/>
  <c r="G1662" i="1"/>
  <c r="H1662" i="1" s="1"/>
  <c r="G1663" i="1"/>
  <c r="H1663" i="1" s="1"/>
  <c r="G1664" i="1"/>
  <c r="H1664" i="1" s="1"/>
  <c r="G1665" i="1"/>
  <c r="H1665" i="1" s="1"/>
  <c r="G1666" i="1"/>
  <c r="H1666" i="1" s="1"/>
  <c r="G1667" i="1"/>
  <c r="H1667" i="1" s="1"/>
  <c r="G1668" i="1"/>
  <c r="H1668" i="1" s="1"/>
  <c r="G1669" i="1"/>
  <c r="H1669" i="1" s="1"/>
  <c r="G1670" i="1"/>
  <c r="H1670" i="1" s="1"/>
  <c r="G1671" i="1"/>
  <c r="H1671" i="1" s="1"/>
  <c r="G1672" i="1"/>
  <c r="H1672" i="1" s="1"/>
  <c r="G1673" i="1"/>
  <c r="H1673" i="1" s="1"/>
  <c r="G1674" i="1"/>
  <c r="H1674" i="1" s="1"/>
  <c r="G1675" i="1"/>
  <c r="H1675" i="1" s="1"/>
  <c r="G1676" i="1"/>
  <c r="H1676" i="1" s="1"/>
  <c r="G1677" i="1"/>
  <c r="H1677" i="1" s="1"/>
  <c r="G1678" i="1"/>
  <c r="H1678" i="1" s="1"/>
  <c r="G1679" i="1"/>
  <c r="H1679" i="1" s="1"/>
  <c r="G1680" i="1"/>
  <c r="H1680" i="1" s="1"/>
  <c r="G1681" i="1"/>
  <c r="H1681" i="1" s="1"/>
  <c r="G1682" i="1"/>
  <c r="H1682" i="1" s="1"/>
  <c r="G1683" i="1"/>
  <c r="H1683" i="1" s="1"/>
  <c r="G1684" i="1"/>
  <c r="H1684" i="1" s="1"/>
  <c r="G1685" i="1"/>
  <c r="H1685" i="1" s="1"/>
  <c r="G1686" i="1"/>
  <c r="H1686" i="1" s="1"/>
  <c r="G1687" i="1"/>
  <c r="H1687" i="1" s="1"/>
  <c r="G1688" i="1"/>
  <c r="H1688" i="1" s="1"/>
  <c r="G1689" i="1"/>
  <c r="H1689" i="1" s="1"/>
  <c r="G1690" i="1"/>
  <c r="H1690" i="1" s="1"/>
  <c r="G1691" i="1"/>
  <c r="H1691" i="1" s="1"/>
  <c r="G1692" i="1"/>
  <c r="H1692" i="1" s="1"/>
  <c r="G1693" i="1"/>
  <c r="H1693" i="1" s="1"/>
  <c r="G1694" i="1"/>
  <c r="H1694" i="1" s="1"/>
  <c r="G1695" i="1"/>
  <c r="H1695" i="1" s="1"/>
  <c r="G1696" i="1"/>
  <c r="H1696" i="1" s="1"/>
  <c r="G1697" i="1"/>
  <c r="H1697" i="1" s="1"/>
  <c r="G1698" i="1"/>
  <c r="H1698" i="1" s="1"/>
  <c r="G1699" i="1"/>
  <c r="H1699" i="1" s="1"/>
  <c r="G1700" i="1"/>
  <c r="H1700" i="1" s="1"/>
  <c r="G1701" i="1"/>
  <c r="H1701" i="1" s="1"/>
  <c r="G1702" i="1"/>
  <c r="H1702" i="1" s="1"/>
  <c r="G1703" i="1"/>
  <c r="H1703" i="1" s="1"/>
  <c r="G1704" i="1"/>
  <c r="H1704" i="1" s="1"/>
  <c r="G1705" i="1"/>
  <c r="H1705" i="1" s="1"/>
  <c r="G1706" i="1"/>
  <c r="H1706" i="1" s="1"/>
  <c r="G1707" i="1"/>
  <c r="H1707" i="1" s="1"/>
  <c r="G1708" i="1"/>
  <c r="H1708" i="1" s="1"/>
  <c r="G1709" i="1"/>
  <c r="H1709" i="1" s="1"/>
  <c r="G1710" i="1"/>
  <c r="H1710" i="1" s="1"/>
  <c r="G1711" i="1"/>
  <c r="H1711" i="1" s="1"/>
  <c r="G1712" i="1"/>
  <c r="H1712" i="1" s="1"/>
  <c r="G1713" i="1"/>
  <c r="H1713" i="1" s="1"/>
  <c r="G1714" i="1"/>
  <c r="H1714" i="1" s="1"/>
  <c r="G1715" i="1"/>
  <c r="H1715" i="1" s="1"/>
  <c r="G1716" i="1"/>
  <c r="H1716" i="1" s="1"/>
  <c r="G1717" i="1"/>
  <c r="H1717" i="1" s="1"/>
  <c r="G1718" i="1"/>
  <c r="H1718" i="1" s="1"/>
  <c r="G1719" i="1"/>
  <c r="H1719" i="1" s="1"/>
  <c r="G1720" i="1"/>
  <c r="H1720" i="1" s="1"/>
  <c r="G1721" i="1"/>
  <c r="H1721" i="1" s="1"/>
  <c r="G1722" i="1"/>
  <c r="H1722" i="1" s="1"/>
  <c r="G1723" i="1"/>
  <c r="H1723" i="1" s="1"/>
  <c r="G1724" i="1"/>
  <c r="H1724" i="1" s="1"/>
  <c r="G1725" i="1"/>
  <c r="H1725" i="1" s="1"/>
  <c r="G1726" i="1"/>
  <c r="H1726" i="1" s="1"/>
  <c r="G1727" i="1"/>
  <c r="H1727" i="1" s="1"/>
  <c r="G1728" i="1"/>
  <c r="H1728" i="1" s="1"/>
  <c r="G1729" i="1"/>
  <c r="H1729" i="1" s="1"/>
  <c r="G1730" i="1"/>
  <c r="H1730" i="1" s="1"/>
  <c r="G1731" i="1"/>
  <c r="H1731" i="1" s="1"/>
  <c r="G1732" i="1"/>
  <c r="H1732" i="1" s="1"/>
  <c r="G1733" i="1"/>
  <c r="H1733" i="1" s="1"/>
  <c r="G1734" i="1"/>
  <c r="H1734" i="1" s="1"/>
  <c r="G1735" i="1"/>
  <c r="H1735" i="1" s="1"/>
  <c r="G1736" i="1"/>
  <c r="H1736" i="1" s="1"/>
  <c r="G1737" i="1"/>
  <c r="H1737" i="1" s="1"/>
  <c r="G1738" i="1"/>
  <c r="H1738" i="1" s="1"/>
  <c r="G1739" i="1"/>
  <c r="H1739" i="1" s="1"/>
  <c r="G1740" i="1"/>
  <c r="H1740" i="1" s="1"/>
  <c r="G1741" i="1"/>
  <c r="H1741" i="1" s="1"/>
  <c r="G1742" i="1"/>
  <c r="H1742" i="1" s="1"/>
  <c r="G1743" i="1"/>
  <c r="H1743" i="1" s="1"/>
  <c r="G1744" i="1"/>
  <c r="H1744" i="1" s="1"/>
  <c r="G1745" i="1"/>
  <c r="H1745" i="1" s="1"/>
  <c r="G1746" i="1"/>
  <c r="H1746" i="1" s="1"/>
  <c r="G1747" i="1"/>
  <c r="H1747" i="1" s="1"/>
  <c r="G1748" i="1"/>
  <c r="H1748" i="1" s="1"/>
  <c r="G1749" i="1"/>
  <c r="H1749" i="1" s="1"/>
  <c r="G1750" i="1"/>
  <c r="H1750" i="1" s="1"/>
  <c r="G1751" i="1"/>
  <c r="H1751" i="1" s="1"/>
  <c r="G1752" i="1"/>
  <c r="H1752" i="1" s="1"/>
  <c r="G1753" i="1"/>
  <c r="H1753" i="1" s="1"/>
  <c r="G1754" i="1"/>
  <c r="H1754" i="1" s="1"/>
  <c r="G1755" i="1"/>
  <c r="H1755" i="1" s="1"/>
  <c r="G1756" i="1"/>
  <c r="H1756" i="1" s="1"/>
  <c r="G1757" i="1"/>
  <c r="H1757" i="1" s="1"/>
  <c r="G1758" i="1"/>
  <c r="H1758" i="1" s="1"/>
  <c r="G1759" i="1"/>
  <c r="H1759" i="1" s="1"/>
  <c r="G1760" i="1"/>
  <c r="H1760" i="1" s="1"/>
  <c r="G1761" i="1"/>
  <c r="H1761" i="1" s="1"/>
  <c r="G1762" i="1"/>
  <c r="H1762" i="1" s="1"/>
  <c r="G1763" i="1"/>
  <c r="H1763" i="1" s="1"/>
  <c r="G1764" i="1"/>
  <c r="H1764" i="1" s="1"/>
  <c r="G1765" i="1"/>
  <c r="H1765" i="1" s="1"/>
  <c r="G1766" i="1"/>
  <c r="H1766" i="1" s="1"/>
  <c r="G1767" i="1"/>
  <c r="H1767" i="1" s="1"/>
  <c r="G1768" i="1"/>
  <c r="H1768" i="1" s="1"/>
  <c r="G1769" i="1"/>
  <c r="H1769" i="1" s="1"/>
  <c r="G1770" i="1"/>
  <c r="H1770" i="1" s="1"/>
  <c r="G1771" i="1"/>
  <c r="H1771" i="1" s="1"/>
  <c r="G1772" i="1"/>
  <c r="H1772" i="1" s="1"/>
  <c r="G1773" i="1"/>
  <c r="H1773" i="1" s="1"/>
  <c r="G1774" i="1"/>
  <c r="H1774" i="1" s="1"/>
  <c r="G1775" i="1"/>
  <c r="H1775" i="1" s="1"/>
  <c r="G1776" i="1"/>
  <c r="H1776" i="1" s="1"/>
  <c r="G1777" i="1"/>
  <c r="H1777" i="1" s="1"/>
  <c r="G1778" i="1"/>
  <c r="H1778" i="1" s="1"/>
  <c r="G1779" i="1"/>
  <c r="H1779" i="1" s="1"/>
  <c r="G1780" i="1"/>
  <c r="H1780" i="1" s="1"/>
  <c r="G1781" i="1"/>
  <c r="H1781" i="1" s="1"/>
  <c r="G1782" i="1"/>
  <c r="H1782" i="1" s="1"/>
  <c r="G1783" i="1"/>
  <c r="H1783" i="1" s="1"/>
  <c r="G1784" i="1"/>
  <c r="H1784" i="1" s="1"/>
  <c r="G1785" i="1"/>
  <c r="H1785" i="1" s="1"/>
  <c r="G1786" i="1"/>
  <c r="H1786" i="1" s="1"/>
  <c r="G1787" i="1"/>
  <c r="H1787" i="1" s="1"/>
  <c r="G1788" i="1"/>
  <c r="H1788" i="1" s="1"/>
  <c r="G1789" i="1"/>
  <c r="H1789" i="1" s="1"/>
  <c r="G1790" i="1"/>
  <c r="H1790" i="1" s="1"/>
  <c r="G1791" i="1"/>
  <c r="H1791" i="1" s="1"/>
  <c r="G1792" i="1"/>
  <c r="H1792" i="1" s="1"/>
  <c r="G1793" i="1"/>
  <c r="H1793" i="1" s="1"/>
  <c r="G1794" i="1"/>
  <c r="H1794" i="1" s="1"/>
  <c r="G1795" i="1"/>
  <c r="H1795" i="1" s="1"/>
  <c r="G1796" i="1"/>
  <c r="H1796" i="1" s="1"/>
  <c r="G1797" i="1"/>
  <c r="H1797" i="1" s="1"/>
  <c r="G1798" i="1"/>
  <c r="H1798" i="1" s="1"/>
  <c r="G1799" i="1"/>
  <c r="H1799" i="1" s="1"/>
  <c r="G1800" i="1"/>
  <c r="H1800" i="1" s="1"/>
  <c r="G1801" i="1"/>
  <c r="H1801" i="1" s="1"/>
  <c r="G1802" i="1"/>
  <c r="H1802" i="1" s="1"/>
  <c r="G1803" i="1"/>
  <c r="H1803" i="1" s="1"/>
  <c r="G1804" i="1"/>
  <c r="H1804" i="1" s="1"/>
  <c r="G1805" i="1"/>
  <c r="H1805" i="1" s="1"/>
  <c r="G1806" i="1"/>
  <c r="H1806" i="1" s="1"/>
  <c r="G1807" i="1"/>
  <c r="H1807" i="1" s="1"/>
  <c r="G1808" i="1"/>
  <c r="H1808" i="1" s="1"/>
  <c r="G1809" i="1"/>
  <c r="H1809" i="1" s="1"/>
  <c r="G1810" i="1"/>
  <c r="H1810" i="1" s="1"/>
  <c r="G1811" i="1"/>
  <c r="H1811" i="1" s="1"/>
  <c r="G1812" i="1"/>
  <c r="H1812" i="1" s="1"/>
  <c r="G1813" i="1"/>
  <c r="H1813" i="1" s="1"/>
  <c r="G1814" i="1"/>
  <c r="H1814" i="1" s="1"/>
  <c r="G1815" i="1"/>
  <c r="H1815" i="1" s="1"/>
  <c r="G1816" i="1"/>
  <c r="H1816" i="1" s="1"/>
  <c r="G1817" i="1"/>
  <c r="H1817" i="1" s="1"/>
  <c r="G1818" i="1"/>
  <c r="H1818" i="1" s="1"/>
  <c r="G1819" i="1"/>
  <c r="H1819" i="1" s="1"/>
  <c r="G1820" i="1"/>
  <c r="H1820" i="1" s="1"/>
  <c r="G1821" i="1"/>
  <c r="H1821" i="1" s="1"/>
  <c r="G1822" i="1"/>
  <c r="H1822" i="1" s="1"/>
  <c r="G1823" i="1"/>
  <c r="H1823" i="1" s="1"/>
  <c r="G1824" i="1"/>
  <c r="H1824" i="1" s="1"/>
  <c r="G1825" i="1"/>
  <c r="H1825" i="1" s="1"/>
  <c r="G1826" i="1"/>
  <c r="H1826" i="1" s="1"/>
  <c r="G1827" i="1"/>
  <c r="H1827" i="1" s="1"/>
  <c r="G1828" i="1"/>
  <c r="H1828" i="1" s="1"/>
  <c r="G1829" i="1"/>
  <c r="H1829" i="1" s="1"/>
  <c r="G1830" i="1"/>
  <c r="H1830" i="1" s="1"/>
  <c r="G1831" i="1"/>
  <c r="H1831" i="1" s="1"/>
  <c r="G1832" i="1"/>
  <c r="H1832" i="1" s="1"/>
  <c r="G1833" i="1"/>
  <c r="H1833" i="1" s="1"/>
  <c r="G1834" i="1"/>
  <c r="H1834" i="1" s="1"/>
  <c r="G1835" i="1"/>
  <c r="H1835" i="1" s="1"/>
  <c r="G1836" i="1"/>
  <c r="H1836" i="1" s="1"/>
  <c r="G1837" i="1"/>
  <c r="H1837" i="1" s="1"/>
  <c r="G1838" i="1"/>
  <c r="H1838" i="1" s="1"/>
  <c r="G1839" i="1"/>
  <c r="H1839" i="1" s="1"/>
  <c r="G1840" i="1"/>
  <c r="H1840" i="1" s="1"/>
  <c r="G1841" i="1"/>
  <c r="H1841" i="1" s="1"/>
  <c r="G1842" i="1"/>
  <c r="H1842" i="1" s="1"/>
  <c r="G1843" i="1"/>
  <c r="H1843" i="1" s="1"/>
  <c r="G1844" i="1"/>
  <c r="H1844" i="1" s="1"/>
  <c r="G1845" i="1"/>
  <c r="H1845" i="1" s="1"/>
  <c r="G1846" i="1"/>
  <c r="H1846" i="1" s="1"/>
  <c r="G1847" i="1"/>
  <c r="H1847" i="1" s="1"/>
  <c r="G1848" i="1"/>
  <c r="H1848" i="1" s="1"/>
  <c r="G1849" i="1"/>
  <c r="H1849" i="1" s="1"/>
  <c r="G1850" i="1"/>
  <c r="H1850" i="1" s="1"/>
  <c r="G1851" i="1"/>
  <c r="H1851" i="1" s="1"/>
  <c r="G1852" i="1"/>
  <c r="H1852" i="1" s="1"/>
  <c r="G1853" i="1"/>
  <c r="H1853" i="1" s="1"/>
  <c r="G1854" i="1"/>
  <c r="H1854" i="1" s="1"/>
  <c r="G1855" i="1"/>
  <c r="H1855" i="1" s="1"/>
  <c r="G1856" i="1"/>
  <c r="H1856" i="1" s="1"/>
  <c r="G1857" i="1"/>
  <c r="H1857" i="1" s="1"/>
  <c r="G1858" i="1"/>
  <c r="H1858" i="1" s="1"/>
  <c r="G1859" i="1"/>
  <c r="H1859" i="1" s="1"/>
  <c r="G1860" i="1"/>
  <c r="H1860" i="1" s="1"/>
  <c r="G1861" i="1"/>
  <c r="H1861" i="1" s="1"/>
  <c r="G1862" i="1"/>
  <c r="H1862" i="1" s="1"/>
  <c r="G1863" i="1"/>
  <c r="H1863" i="1" s="1"/>
  <c r="G1864" i="1"/>
  <c r="H1864" i="1" s="1"/>
  <c r="G1865" i="1"/>
  <c r="H1865" i="1" s="1"/>
  <c r="G1866" i="1"/>
  <c r="H1866" i="1" s="1"/>
  <c r="G1867" i="1"/>
  <c r="H1867" i="1" s="1"/>
  <c r="G1868" i="1"/>
  <c r="H1868" i="1" s="1"/>
  <c r="G1869" i="1"/>
  <c r="H1869" i="1" s="1"/>
  <c r="G1870" i="1"/>
  <c r="H1870" i="1" s="1"/>
  <c r="G1871" i="1"/>
  <c r="H1871" i="1" s="1"/>
  <c r="G1872" i="1"/>
  <c r="H1872" i="1" s="1"/>
  <c r="G1873" i="1"/>
  <c r="H1873" i="1" s="1"/>
  <c r="G1874" i="1"/>
  <c r="H1874" i="1" s="1"/>
  <c r="G1875" i="1"/>
  <c r="H1875" i="1" s="1"/>
  <c r="G1876" i="1"/>
  <c r="H1876" i="1" s="1"/>
  <c r="G1877" i="1"/>
  <c r="H1877" i="1" s="1"/>
  <c r="G1878" i="1"/>
  <c r="H1878" i="1" s="1"/>
  <c r="G1879" i="1"/>
  <c r="H1879" i="1" s="1"/>
  <c r="G1880" i="1"/>
  <c r="H1880" i="1" s="1"/>
  <c r="G1881" i="1"/>
  <c r="H1881" i="1" s="1"/>
  <c r="G1882" i="1"/>
  <c r="H1882" i="1" s="1"/>
  <c r="G1883" i="1"/>
  <c r="H1883" i="1" s="1"/>
  <c r="G1884" i="1"/>
  <c r="H1884" i="1" s="1"/>
  <c r="G1885" i="1"/>
  <c r="H1885" i="1" s="1"/>
  <c r="G1886" i="1"/>
  <c r="H1886" i="1" s="1"/>
  <c r="G1887" i="1"/>
  <c r="H1887" i="1" s="1"/>
  <c r="G1888" i="1"/>
  <c r="H1888" i="1" s="1"/>
  <c r="G1889" i="1"/>
  <c r="H1889" i="1" s="1"/>
  <c r="G1890" i="1"/>
  <c r="H1890" i="1" s="1"/>
  <c r="G1891" i="1"/>
  <c r="H1891" i="1" s="1"/>
  <c r="G1892" i="1"/>
  <c r="H1892" i="1" s="1"/>
  <c r="G1893" i="1"/>
  <c r="H1893" i="1" s="1"/>
  <c r="G1894" i="1"/>
  <c r="H1894" i="1" s="1"/>
  <c r="G1895" i="1"/>
  <c r="H1895" i="1" s="1"/>
  <c r="G1896" i="1"/>
  <c r="H1896" i="1" s="1"/>
  <c r="G1897" i="1"/>
  <c r="H1897" i="1" s="1"/>
  <c r="G1898" i="1"/>
  <c r="H1898" i="1" s="1"/>
  <c r="G1899" i="1"/>
  <c r="H1899" i="1" s="1"/>
  <c r="G1900" i="1"/>
  <c r="H1900" i="1" s="1"/>
  <c r="G1901" i="1"/>
  <c r="H1901" i="1" s="1"/>
  <c r="G1902" i="1"/>
  <c r="H1902" i="1" s="1"/>
  <c r="G1903" i="1"/>
  <c r="H1903" i="1" s="1"/>
  <c r="G1904" i="1"/>
  <c r="H1904" i="1" s="1"/>
  <c r="G1905" i="1"/>
  <c r="H1905" i="1" s="1"/>
  <c r="G1906" i="1"/>
  <c r="H1906" i="1" s="1"/>
  <c r="G1907" i="1"/>
  <c r="H1907" i="1" s="1"/>
  <c r="G1908" i="1"/>
  <c r="H1908" i="1" s="1"/>
  <c r="G1909" i="1"/>
  <c r="H1909" i="1" s="1"/>
  <c r="G1910" i="1"/>
  <c r="H1910" i="1" s="1"/>
  <c r="G1911" i="1"/>
  <c r="H1911" i="1" s="1"/>
  <c r="G1912" i="1"/>
  <c r="H1912" i="1" s="1"/>
  <c r="G1913" i="1"/>
  <c r="H1913" i="1" s="1"/>
  <c r="G1914" i="1"/>
  <c r="H1914" i="1" s="1"/>
  <c r="G1915" i="1"/>
  <c r="H1915" i="1" s="1"/>
  <c r="G1916" i="1"/>
  <c r="H1916" i="1" s="1"/>
  <c r="G1917" i="1"/>
  <c r="H1917" i="1" s="1"/>
  <c r="G1918" i="1"/>
  <c r="H1918" i="1" s="1"/>
  <c r="G1919" i="1"/>
  <c r="H1919" i="1" s="1"/>
  <c r="G1920" i="1"/>
  <c r="H1920" i="1" s="1"/>
  <c r="G1921" i="1"/>
  <c r="H1921" i="1" s="1"/>
  <c r="G1922" i="1"/>
  <c r="H1922" i="1" s="1"/>
  <c r="G1923" i="1"/>
  <c r="H1923" i="1" s="1"/>
  <c r="G1924" i="1"/>
  <c r="H1924" i="1" s="1"/>
  <c r="G1925" i="1"/>
  <c r="H1925" i="1" s="1"/>
  <c r="G1926" i="1"/>
  <c r="H1926" i="1" s="1"/>
  <c r="G1927" i="1"/>
  <c r="H1927" i="1" s="1"/>
  <c r="G1928" i="1"/>
  <c r="H1928" i="1" s="1"/>
  <c r="G1929" i="1"/>
  <c r="H1929" i="1" s="1"/>
  <c r="G1930" i="1"/>
  <c r="H1930" i="1" s="1"/>
  <c r="G1931" i="1"/>
  <c r="H1931" i="1" s="1"/>
  <c r="G1932" i="1"/>
  <c r="H1932" i="1" s="1"/>
  <c r="G1933" i="1"/>
  <c r="H1933" i="1" s="1"/>
  <c r="G1934" i="1"/>
  <c r="H1934" i="1" s="1"/>
  <c r="G1935" i="1"/>
  <c r="H1935" i="1" s="1"/>
  <c r="G1936" i="1"/>
  <c r="H1936" i="1" s="1"/>
  <c r="G1937" i="1"/>
  <c r="H1937" i="1" s="1"/>
  <c r="G1938" i="1"/>
  <c r="H1938" i="1" s="1"/>
  <c r="G1939" i="1"/>
  <c r="H1939" i="1" s="1"/>
  <c r="G1940" i="1"/>
  <c r="H1940" i="1" s="1"/>
  <c r="G1941" i="1"/>
  <c r="H1941" i="1" s="1"/>
  <c r="G1942" i="1"/>
  <c r="H1942" i="1" s="1"/>
  <c r="G1943" i="1"/>
  <c r="H1943" i="1" s="1"/>
  <c r="G1944" i="1"/>
  <c r="H1944" i="1" s="1"/>
  <c r="G1945" i="1"/>
  <c r="H1945" i="1" s="1"/>
  <c r="G1946" i="1"/>
  <c r="H1946" i="1" s="1"/>
  <c r="G1947" i="1"/>
  <c r="H1947" i="1" s="1"/>
  <c r="G1948" i="1"/>
  <c r="H1948" i="1" s="1"/>
  <c r="G1949" i="1"/>
  <c r="H1949" i="1" s="1"/>
  <c r="G1950" i="1"/>
  <c r="H1950" i="1" s="1"/>
  <c r="G1951" i="1"/>
  <c r="H1951" i="1" s="1"/>
  <c r="G1952" i="1"/>
  <c r="H1952" i="1" s="1"/>
  <c r="G1953" i="1"/>
  <c r="H1953" i="1" s="1"/>
  <c r="G1954" i="1"/>
  <c r="H1954" i="1" s="1"/>
  <c r="G1955" i="1"/>
  <c r="H1955" i="1" s="1"/>
  <c r="G1956" i="1"/>
  <c r="H1956" i="1" s="1"/>
  <c r="G1957" i="1"/>
  <c r="H1957" i="1" s="1"/>
  <c r="G1958" i="1"/>
  <c r="H1958" i="1" s="1"/>
  <c r="G1959" i="1"/>
  <c r="H1959" i="1" s="1"/>
  <c r="G1960" i="1"/>
  <c r="H1960" i="1" s="1"/>
  <c r="G1961" i="1"/>
  <c r="H1961" i="1" s="1"/>
  <c r="G1962" i="1"/>
  <c r="H1962" i="1" s="1"/>
  <c r="G1963" i="1"/>
  <c r="H1963" i="1" s="1"/>
  <c r="G1964" i="1"/>
  <c r="H1964" i="1" s="1"/>
  <c r="G1965" i="1"/>
  <c r="H1965" i="1" s="1"/>
  <c r="G1966" i="1"/>
  <c r="H1966" i="1" s="1"/>
  <c r="G1967" i="1"/>
  <c r="H1967" i="1" s="1"/>
  <c r="G1968" i="1"/>
  <c r="H1968" i="1" s="1"/>
  <c r="G1969" i="1"/>
  <c r="H1969" i="1" s="1"/>
  <c r="G1970" i="1"/>
  <c r="H1970" i="1" s="1"/>
  <c r="G1971" i="1"/>
  <c r="H1971" i="1" s="1"/>
  <c r="G1972" i="1"/>
  <c r="H1972" i="1" s="1"/>
  <c r="G1973" i="1"/>
  <c r="H1973" i="1" s="1"/>
  <c r="G1974" i="1"/>
  <c r="H1974" i="1" s="1"/>
  <c r="G1975" i="1"/>
  <c r="H1975" i="1" s="1"/>
  <c r="G1976" i="1"/>
  <c r="H1976" i="1" s="1"/>
  <c r="G1977" i="1"/>
  <c r="H1977" i="1" s="1"/>
  <c r="G1978" i="1"/>
  <c r="H1978" i="1" s="1"/>
  <c r="G1979" i="1"/>
  <c r="H1979" i="1" s="1"/>
  <c r="G1980" i="1"/>
  <c r="H1980" i="1" s="1"/>
  <c r="G1981" i="1"/>
  <c r="H1981" i="1" s="1"/>
  <c r="G1982" i="1"/>
  <c r="H1982" i="1" s="1"/>
  <c r="G1983" i="1"/>
  <c r="H1983" i="1" s="1"/>
  <c r="G1984" i="1"/>
  <c r="H1984" i="1" s="1"/>
  <c r="G1985" i="1"/>
  <c r="H1985" i="1" s="1"/>
  <c r="G1986" i="1"/>
  <c r="H1986" i="1" s="1"/>
  <c r="G1987" i="1"/>
  <c r="H1987" i="1" s="1"/>
  <c r="G1988" i="1"/>
  <c r="H1988" i="1" s="1"/>
  <c r="G1989" i="1"/>
  <c r="H1989" i="1" s="1"/>
  <c r="G1990" i="1"/>
  <c r="H1990" i="1" s="1"/>
  <c r="G1991" i="1"/>
  <c r="H1991" i="1" s="1"/>
  <c r="G1992" i="1"/>
  <c r="H1992" i="1" s="1"/>
  <c r="G1993" i="1"/>
  <c r="H1993" i="1" s="1"/>
  <c r="G1994" i="1"/>
  <c r="H1994" i="1" s="1"/>
  <c r="G1995" i="1"/>
  <c r="H1995" i="1" s="1"/>
  <c r="G1996" i="1"/>
  <c r="H1996" i="1" s="1"/>
  <c r="G1997" i="1"/>
  <c r="H1997" i="1" s="1"/>
  <c r="G1998" i="1"/>
  <c r="H1998" i="1" s="1"/>
  <c r="G1999" i="1"/>
  <c r="H1999" i="1" s="1"/>
  <c r="G2000" i="1"/>
  <c r="H2000" i="1" s="1"/>
  <c r="G2001" i="1"/>
  <c r="H2001" i="1" s="1"/>
  <c r="G2002" i="1"/>
  <c r="H2002" i="1" s="1"/>
  <c r="G2003" i="1"/>
  <c r="H2003" i="1" s="1"/>
  <c r="G2004" i="1"/>
  <c r="H2004" i="1" s="1"/>
  <c r="G2005" i="1"/>
  <c r="H2005" i="1" s="1"/>
  <c r="G2006" i="1"/>
  <c r="H2006" i="1" s="1"/>
  <c r="G2007" i="1"/>
  <c r="H2007" i="1" s="1"/>
  <c r="G2008" i="1"/>
  <c r="H2008" i="1" s="1"/>
  <c r="G2009" i="1"/>
  <c r="H2009" i="1" s="1"/>
  <c r="G2010" i="1"/>
  <c r="H2010" i="1" s="1"/>
  <c r="G2011" i="1"/>
  <c r="H2011" i="1" s="1"/>
  <c r="G2012" i="1"/>
  <c r="H2012" i="1" s="1"/>
  <c r="G2013" i="1"/>
  <c r="H2013" i="1" s="1"/>
  <c r="G2014" i="1"/>
  <c r="H2014" i="1" s="1"/>
  <c r="G2015" i="1"/>
  <c r="H2015" i="1" s="1"/>
  <c r="G2016" i="1"/>
  <c r="H2016" i="1" s="1"/>
  <c r="G2017" i="1"/>
  <c r="H2017" i="1" s="1"/>
  <c r="G2018" i="1"/>
  <c r="H2018" i="1" s="1"/>
  <c r="G2019" i="1"/>
  <c r="H2019" i="1" s="1"/>
  <c r="G2020" i="1"/>
  <c r="H2020" i="1" s="1"/>
  <c r="G2021" i="1"/>
  <c r="H2021" i="1" s="1"/>
  <c r="G2022" i="1"/>
  <c r="H2022" i="1" s="1"/>
  <c r="G2023" i="1"/>
  <c r="H2023" i="1" s="1"/>
  <c r="G2024" i="1"/>
  <c r="H2024" i="1" s="1"/>
  <c r="G2025" i="1"/>
  <c r="H2025" i="1" s="1"/>
  <c r="G2026" i="1"/>
  <c r="H2026" i="1" s="1"/>
  <c r="G2027" i="1"/>
  <c r="H2027" i="1" s="1"/>
  <c r="G2028" i="1"/>
  <c r="H2028" i="1" s="1"/>
  <c r="G2029" i="1"/>
  <c r="H2029" i="1" s="1"/>
  <c r="G2030" i="1"/>
  <c r="H2030" i="1" s="1"/>
  <c r="G2031" i="1"/>
  <c r="H2031" i="1" s="1"/>
  <c r="G2032" i="1"/>
  <c r="H2032" i="1" s="1"/>
  <c r="G2033" i="1"/>
  <c r="H2033" i="1" s="1"/>
  <c r="G2034" i="1"/>
  <c r="H2034" i="1" s="1"/>
  <c r="G2035" i="1"/>
  <c r="H2035" i="1" s="1"/>
  <c r="G2036" i="1"/>
  <c r="H2036" i="1" s="1"/>
  <c r="G2037" i="1"/>
  <c r="H2037" i="1" s="1"/>
  <c r="G2038" i="1"/>
  <c r="H2038" i="1" s="1"/>
  <c r="G2039" i="1"/>
  <c r="H2039" i="1" s="1"/>
  <c r="G2040" i="1"/>
  <c r="H2040" i="1" s="1"/>
  <c r="G2041" i="1"/>
  <c r="H2041" i="1" s="1"/>
  <c r="G2042" i="1"/>
  <c r="H2042" i="1" s="1"/>
  <c r="G2043" i="1"/>
  <c r="H2043" i="1" s="1"/>
  <c r="G2044" i="1"/>
  <c r="H2044" i="1" s="1"/>
  <c r="G2045" i="1"/>
  <c r="H2045" i="1" s="1"/>
  <c r="G2046" i="1"/>
  <c r="H2046" i="1" s="1"/>
  <c r="G2047" i="1"/>
  <c r="H2047" i="1" s="1"/>
  <c r="G2048" i="1"/>
  <c r="H2048" i="1" s="1"/>
  <c r="G2049" i="1"/>
  <c r="H2049" i="1" s="1"/>
  <c r="G2050" i="1"/>
  <c r="H2050" i="1" s="1"/>
  <c r="G2051" i="1"/>
  <c r="H2051" i="1" s="1"/>
  <c r="G2052" i="1"/>
  <c r="H2052" i="1" s="1"/>
  <c r="G2053" i="1"/>
  <c r="H2053" i="1" s="1"/>
  <c r="G2054" i="1"/>
  <c r="H2054" i="1" s="1"/>
  <c r="G2055" i="1"/>
  <c r="H2055" i="1" s="1"/>
  <c r="G2056" i="1"/>
  <c r="H2056" i="1" s="1"/>
  <c r="G2057" i="1"/>
  <c r="H2057" i="1" s="1"/>
  <c r="G2058" i="1"/>
  <c r="H2058" i="1" s="1"/>
  <c r="G2059" i="1"/>
  <c r="H2059" i="1" s="1"/>
  <c r="G2060" i="1"/>
  <c r="H2060" i="1" s="1"/>
  <c r="G2061" i="1"/>
  <c r="H2061" i="1" s="1"/>
  <c r="G2062" i="1"/>
  <c r="H2062" i="1" s="1"/>
  <c r="G2063" i="1"/>
  <c r="H2063" i="1" s="1"/>
  <c r="G2064" i="1"/>
  <c r="H2064" i="1" s="1"/>
  <c r="G2065" i="1"/>
  <c r="H2065" i="1" s="1"/>
  <c r="G2066" i="1"/>
  <c r="H2066" i="1" s="1"/>
  <c r="G2067" i="1"/>
  <c r="H2067" i="1" s="1"/>
  <c r="G2068" i="1"/>
  <c r="H2068" i="1" s="1"/>
  <c r="G2069" i="1"/>
  <c r="H2069" i="1" s="1"/>
  <c r="G2070" i="1"/>
  <c r="H2070" i="1" s="1"/>
  <c r="G2071" i="1"/>
  <c r="H2071" i="1" s="1"/>
  <c r="G2072" i="1"/>
  <c r="H2072" i="1" s="1"/>
  <c r="G2073" i="1"/>
  <c r="H2073" i="1" s="1"/>
  <c r="G2074" i="1"/>
  <c r="H2074" i="1" s="1"/>
  <c r="G2075" i="1"/>
  <c r="H2075" i="1" s="1"/>
  <c r="G2076" i="1"/>
  <c r="H2076" i="1" s="1"/>
  <c r="G2077" i="1"/>
  <c r="H2077" i="1" s="1"/>
  <c r="G2078" i="1"/>
  <c r="H2078" i="1" s="1"/>
  <c r="G2079" i="1"/>
  <c r="H2079" i="1" s="1"/>
  <c r="G2080" i="1"/>
  <c r="H2080" i="1" s="1"/>
  <c r="G2081" i="1"/>
  <c r="H2081" i="1" s="1"/>
  <c r="G2082" i="1"/>
  <c r="H2082" i="1" s="1"/>
  <c r="G2083" i="1"/>
  <c r="H2083" i="1" s="1"/>
  <c r="G2084" i="1"/>
  <c r="H2084" i="1" s="1"/>
  <c r="G2085" i="1"/>
  <c r="H2085" i="1" s="1"/>
  <c r="G2086" i="1"/>
  <c r="H2086" i="1" s="1"/>
  <c r="G2087" i="1"/>
  <c r="H2087" i="1" s="1"/>
  <c r="G2088" i="1"/>
  <c r="H2088" i="1" s="1"/>
  <c r="G2089" i="1"/>
  <c r="H2089" i="1" s="1"/>
  <c r="G2090" i="1"/>
  <c r="H2090" i="1" s="1"/>
  <c r="G2091" i="1"/>
  <c r="H2091" i="1" s="1"/>
  <c r="G2092" i="1"/>
  <c r="H2092" i="1" s="1"/>
  <c r="G2093" i="1"/>
  <c r="H2093" i="1" s="1"/>
  <c r="G2094" i="1"/>
  <c r="H2094" i="1" s="1"/>
  <c r="G2095" i="1"/>
  <c r="H2095" i="1" s="1"/>
  <c r="G2096" i="1"/>
  <c r="H2096" i="1" s="1"/>
  <c r="G2097" i="1"/>
  <c r="H2097" i="1" s="1"/>
  <c r="G2098" i="1"/>
  <c r="H2098" i="1" s="1"/>
  <c r="G2099" i="1"/>
  <c r="H2099" i="1" s="1"/>
  <c r="G2100" i="1"/>
  <c r="H2100" i="1" s="1"/>
  <c r="G2101" i="1"/>
  <c r="H2101" i="1" s="1"/>
  <c r="G2102" i="1"/>
  <c r="H2102" i="1" s="1"/>
  <c r="G2103" i="1"/>
  <c r="H2103" i="1" s="1"/>
  <c r="G2104" i="1"/>
  <c r="H2104" i="1" s="1"/>
  <c r="G2105" i="1"/>
  <c r="H2105" i="1" s="1"/>
  <c r="G2106" i="1"/>
  <c r="H2106" i="1" s="1"/>
  <c r="G2107" i="1"/>
  <c r="H2107" i="1" s="1"/>
  <c r="G2108" i="1"/>
  <c r="H2108" i="1" s="1"/>
  <c r="G2109" i="1"/>
  <c r="H2109" i="1" s="1"/>
  <c r="G2110" i="1"/>
  <c r="H2110" i="1" s="1"/>
  <c r="G2111" i="1"/>
  <c r="H2111" i="1" s="1"/>
  <c r="G2112" i="1"/>
  <c r="H2112" i="1" s="1"/>
  <c r="G2113" i="1"/>
  <c r="H2113" i="1" s="1"/>
  <c r="G2114" i="1"/>
  <c r="H2114" i="1" s="1"/>
  <c r="G2115" i="1"/>
  <c r="H2115" i="1" s="1"/>
  <c r="G2116" i="1"/>
  <c r="H2116" i="1" s="1"/>
  <c r="G2117" i="1"/>
  <c r="H2117" i="1" s="1"/>
  <c r="G2118" i="1"/>
  <c r="H2118" i="1" s="1"/>
  <c r="G2119" i="1"/>
  <c r="H2119" i="1" s="1"/>
  <c r="G2120" i="1"/>
  <c r="H2120" i="1" s="1"/>
  <c r="G2121" i="1"/>
  <c r="H2121" i="1" s="1"/>
  <c r="G2122" i="1"/>
  <c r="H2122" i="1" s="1"/>
  <c r="G2123" i="1"/>
  <c r="H2123" i="1" s="1"/>
  <c r="G2124" i="1"/>
  <c r="H2124" i="1" s="1"/>
  <c r="G2125" i="1"/>
  <c r="H2125" i="1" s="1"/>
  <c r="G2126" i="1"/>
  <c r="H2126" i="1" s="1"/>
  <c r="G2127" i="1"/>
  <c r="H2127" i="1" s="1"/>
  <c r="G2128" i="1"/>
  <c r="H2128" i="1" s="1"/>
  <c r="G2129" i="1"/>
  <c r="H2129" i="1" s="1"/>
  <c r="G2130" i="1"/>
  <c r="H2130" i="1" s="1"/>
  <c r="G2131" i="1"/>
  <c r="H2131" i="1" s="1"/>
  <c r="G2132" i="1"/>
  <c r="H2132" i="1" s="1"/>
  <c r="G2133" i="1"/>
  <c r="H2133" i="1" s="1"/>
  <c r="G2134" i="1"/>
  <c r="H2134" i="1" s="1"/>
  <c r="G2135" i="1"/>
  <c r="H2135" i="1" s="1"/>
  <c r="G2136" i="1"/>
  <c r="H2136" i="1" s="1"/>
  <c r="G2137" i="1"/>
  <c r="H2137" i="1" s="1"/>
  <c r="G2138" i="1"/>
  <c r="H2138" i="1" s="1"/>
  <c r="G2139" i="1"/>
  <c r="H2139" i="1" s="1"/>
  <c r="G2140" i="1"/>
  <c r="H2140" i="1" s="1"/>
  <c r="G2141" i="1"/>
  <c r="H2141" i="1" s="1"/>
  <c r="G2142" i="1"/>
  <c r="H2142" i="1" s="1"/>
  <c r="G2143" i="1"/>
  <c r="H2143" i="1" s="1"/>
  <c r="G2144" i="1"/>
  <c r="H2144" i="1" s="1"/>
  <c r="G2145" i="1"/>
  <c r="H2145" i="1" s="1"/>
  <c r="G2146" i="1"/>
  <c r="H2146" i="1" s="1"/>
  <c r="G2147" i="1"/>
  <c r="H2147" i="1" s="1"/>
  <c r="G2148" i="1"/>
  <c r="H2148" i="1" s="1"/>
  <c r="G2149" i="1"/>
  <c r="H2149" i="1" s="1"/>
  <c r="G2150" i="1"/>
  <c r="H2150" i="1" s="1"/>
  <c r="G2151" i="1"/>
  <c r="H2151" i="1" s="1"/>
  <c r="G2152" i="1"/>
  <c r="H2152" i="1" s="1"/>
  <c r="G2153" i="1"/>
  <c r="H2153" i="1" s="1"/>
  <c r="G2154" i="1"/>
  <c r="H2154" i="1" s="1"/>
  <c r="G2155" i="1"/>
  <c r="H2155" i="1" s="1"/>
  <c r="G2156" i="1"/>
  <c r="H2156" i="1" s="1"/>
  <c r="G2157" i="1"/>
  <c r="H2157" i="1" s="1"/>
  <c r="G2158" i="1"/>
  <c r="H2158" i="1" s="1"/>
  <c r="G2159" i="1"/>
  <c r="H2159" i="1" s="1"/>
  <c r="G2160" i="1"/>
  <c r="H2160" i="1" s="1"/>
  <c r="G2161" i="1"/>
  <c r="H2161" i="1" s="1"/>
  <c r="G2162" i="1"/>
  <c r="H2162" i="1" s="1"/>
  <c r="G2163" i="1"/>
  <c r="H2163" i="1" s="1"/>
  <c r="G2164" i="1"/>
  <c r="H2164" i="1" s="1"/>
  <c r="G2165" i="1"/>
  <c r="H2165" i="1" s="1"/>
  <c r="G2166" i="1"/>
  <c r="H2166" i="1" s="1"/>
  <c r="G2167" i="1"/>
  <c r="H2167" i="1" s="1"/>
  <c r="G2168" i="1"/>
  <c r="H2168" i="1" s="1"/>
  <c r="G2169" i="1"/>
  <c r="H2169" i="1" s="1"/>
  <c r="G2170" i="1"/>
  <c r="H2170" i="1" s="1"/>
  <c r="G2171" i="1"/>
  <c r="H2171" i="1" s="1"/>
  <c r="G2172" i="1"/>
  <c r="H2172" i="1" s="1"/>
  <c r="G2173" i="1"/>
  <c r="H2173" i="1" s="1"/>
  <c r="G2174" i="1"/>
  <c r="H2174" i="1" s="1"/>
  <c r="G2175" i="1"/>
  <c r="H2175" i="1" s="1"/>
  <c r="G2176" i="1"/>
  <c r="H2176" i="1" s="1"/>
  <c r="G2177" i="1"/>
  <c r="H2177" i="1" s="1"/>
  <c r="G2178" i="1"/>
  <c r="H2178" i="1" s="1"/>
  <c r="G2179" i="1"/>
  <c r="H2179" i="1" s="1"/>
  <c r="G2180" i="1"/>
  <c r="H2180" i="1" s="1"/>
  <c r="G2181" i="1"/>
  <c r="H2181" i="1" s="1"/>
  <c r="G2182" i="1"/>
  <c r="H2182" i="1" s="1"/>
  <c r="G2183" i="1"/>
  <c r="H2183" i="1" s="1"/>
  <c r="G2184" i="1"/>
  <c r="H2184" i="1" s="1"/>
  <c r="G2185" i="1"/>
  <c r="H2185" i="1" s="1"/>
  <c r="G2186" i="1"/>
  <c r="H2186" i="1" s="1"/>
  <c r="G2187" i="1"/>
  <c r="H2187" i="1" s="1"/>
  <c r="G2188" i="1"/>
  <c r="H2188" i="1" s="1"/>
  <c r="G2189" i="1"/>
  <c r="H2189" i="1" s="1"/>
  <c r="G2190" i="1"/>
  <c r="H2190" i="1" s="1"/>
  <c r="G2191" i="1"/>
  <c r="H2191" i="1" s="1"/>
  <c r="G2192" i="1"/>
  <c r="H2192" i="1" s="1"/>
  <c r="G2193" i="1"/>
  <c r="H2193" i="1" s="1"/>
  <c r="G2194" i="1"/>
  <c r="H2194" i="1" s="1"/>
  <c r="G2195" i="1"/>
  <c r="H2195" i="1" s="1"/>
  <c r="G2196" i="1"/>
  <c r="H2196" i="1" s="1"/>
  <c r="G2197" i="1"/>
  <c r="H2197" i="1" s="1"/>
  <c r="G2198" i="1"/>
  <c r="H2198" i="1" s="1"/>
  <c r="G2199" i="1"/>
  <c r="H2199" i="1" s="1"/>
  <c r="G2200" i="1"/>
  <c r="H2200" i="1" s="1"/>
  <c r="G2201" i="1"/>
  <c r="H2201" i="1" s="1"/>
  <c r="G2202" i="1"/>
  <c r="H2202" i="1" s="1"/>
  <c r="G2203" i="1"/>
  <c r="H2203" i="1" s="1"/>
  <c r="G2204" i="1"/>
  <c r="H2204" i="1" s="1"/>
  <c r="G2205" i="1"/>
  <c r="H2205" i="1" s="1"/>
  <c r="G2206" i="1"/>
  <c r="H2206" i="1" s="1"/>
  <c r="G2207" i="1"/>
  <c r="H2207" i="1" s="1"/>
  <c r="G2208" i="1"/>
  <c r="H2208" i="1" s="1"/>
  <c r="G2209" i="1"/>
  <c r="H2209" i="1" s="1"/>
  <c r="G2210" i="1"/>
  <c r="H2210" i="1" s="1"/>
  <c r="G2211" i="1"/>
  <c r="H2211" i="1" s="1"/>
  <c r="G2212" i="1"/>
  <c r="H2212" i="1" s="1"/>
  <c r="G2213" i="1"/>
  <c r="H2213" i="1" s="1"/>
  <c r="G2214" i="1"/>
  <c r="H2214" i="1" s="1"/>
  <c r="G2215" i="1"/>
  <c r="H2215" i="1" s="1"/>
  <c r="G2216" i="1"/>
  <c r="H2216" i="1" s="1"/>
  <c r="G2217" i="1"/>
  <c r="H2217" i="1" s="1"/>
  <c r="G2218" i="1"/>
  <c r="H2218" i="1" s="1"/>
  <c r="G2219" i="1"/>
  <c r="H2219" i="1" s="1"/>
  <c r="G2220" i="1"/>
  <c r="H2220" i="1" s="1"/>
  <c r="G2221" i="1"/>
  <c r="H2221" i="1" s="1"/>
  <c r="G2222" i="1"/>
  <c r="H2222" i="1" s="1"/>
  <c r="G2223" i="1"/>
  <c r="H2223" i="1" s="1"/>
  <c r="G2224" i="1"/>
  <c r="H2224" i="1" s="1"/>
  <c r="G2225" i="1"/>
  <c r="H2225" i="1" s="1"/>
  <c r="G2226" i="1"/>
  <c r="H2226" i="1" s="1"/>
  <c r="G2227" i="1"/>
  <c r="H2227" i="1" s="1"/>
  <c r="G2228" i="1"/>
  <c r="H2228" i="1" s="1"/>
  <c r="G2229" i="1"/>
  <c r="H2229" i="1" s="1"/>
  <c r="G2230" i="1"/>
  <c r="H2230" i="1" s="1"/>
  <c r="G2231" i="1"/>
  <c r="H2231" i="1" s="1"/>
  <c r="G2232" i="1"/>
  <c r="H2232" i="1" s="1"/>
  <c r="G2233" i="1"/>
  <c r="H2233" i="1" s="1"/>
  <c r="G2234" i="1"/>
  <c r="H2234" i="1" s="1"/>
  <c r="G2235" i="1"/>
  <c r="H2235" i="1" s="1"/>
  <c r="G2236" i="1"/>
  <c r="H2236" i="1" s="1"/>
  <c r="G2237" i="1"/>
  <c r="H2237" i="1" s="1"/>
  <c r="G2238" i="1"/>
  <c r="H2238" i="1" s="1"/>
  <c r="G2239" i="1"/>
  <c r="H2239" i="1" s="1"/>
  <c r="G2240" i="1"/>
  <c r="H2240" i="1" s="1"/>
  <c r="G2241" i="1"/>
  <c r="H2241" i="1" s="1"/>
  <c r="G2242" i="1"/>
  <c r="H2242" i="1" s="1"/>
  <c r="G2243" i="1"/>
  <c r="H2243" i="1" s="1"/>
  <c r="G2244" i="1"/>
  <c r="H2244" i="1" s="1"/>
  <c r="G2245" i="1"/>
  <c r="H2245" i="1" s="1"/>
  <c r="G2246" i="1"/>
  <c r="H2246" i="1" s="1"/>
  <c r="G2247" i="1"/>
  <c r="H2247" i="1" s="1"/>
  <c r="G2248" i="1"/>
  <c r="H2248" i="1" s="1"/>
  <c r="G2249" i="1"/>
  <c r="H2249" i="1" s="1"/>
  <c r="G2250" i="1"/>
  <c r="H2250" i="1" s="1"/>
  <c r="G2251" i="1"/>
  <c r="H2251" i="1" s="1"/>
  <c r="G2252" i="1"/>
  <c r="H2252" i="1" s="1"/>
  <c r="G2253" i="1"/>
  <c r="H2253" i="1" s="1"/>
  <c r="G2254" i="1"/>
  <c r="H2254" i="1" s="1"/>
  <c r="G2255" i="1"/>
  <c r="H2255" i="1" s="1"/>
  <c r="G2256" i="1"/>
  <c r="H2256" i="1" s="1"/>
  <c r="G2257" i="1"/>
  <c r="H2257" i="1" s="1"/>
  <c r="G2258" i="1"/>
  <c r="H2258" i="1" s="1"/>
  <c r="G2259" i="1"/>
  <c r="H2259" i="1" s="1"/>
  <c r="G2260" i="1"/>
  <c r="H2260" i="1" s="1"/>
  <c r="G2261" i="1"/>
  <c r="H2261" i="1" s="1"/>
  <c r="G2262" i="1"/>
  <c r="H2262" i="1" s="1"/>
  <c r="G2263" i="1"/>
  <c r="H2263" i="1" s="1"/>
  <c r="G2264" i="1"/>
  <c r="H2264" i="1" s="1"/>
  <c r="G2265" i="1"/>
  <c r="H2265" i="1" s="1"/>
  <c r="G2266" i="1"/>
  <c r="H2266" i="1" s="1"/>
  <c r="G2267" i="1"/>
  <c r="H2267" i="1" s="1"/>
  <c r="G2268" i="1"/>
  <c r="H2268" i="1" s="1"/>
  <c r="G2269" i="1"/>
  <c r="H2269" i="1" s="1"/>
  <c r="G2270" i="1"/>
  <c r="H2270" i="1" s="1"/>
  <c r="G2271" i="1"/>
  <c r="H2271" i="1" s="1"/>
  <c r="G2272" i="1"/>
  <c r="H2272" i="1" s="1"/>
  <c r="G2273" i="1"/>
  <c r="H2273" i="1" s="1"/>
  <c r="G2274" i="1"/>
  <c r="H2274" i="1" s="1"/>
  <c r="G2275" i="1"/>
  <c r="H2275" i="1" s="1"/>
  <c r="G2276" i="1"/>
  <c r="H2276" i="1" s="1"/>
  <c r="G2277" i="1"/>
  <c r="H2277" i="1" s="1"/>
  <c r="G2278" i="1"/>
  <c r="H2278" i="1" s="1"/>
  <c r="G2279" i="1"/>
  <c r="H2279" i="1" s="1"/>
  <c r="G2280" i="1"/>
  <c r="H2280" i="1" s="1"/>
  <c r="G2281" i="1"/>
  <c r="H2281" i="1" s="1"/>
  <c r="G2282" i="1"/>
  <c r="H2282" i="1" s="1"/>
  <c r="G2283" i="1"/>
  <c r="H2283" i="1" s="1"/>
  <c r="G2284" i="1"/>
  <c r="H2284" i="1" s="1"/>
  <c r="G2285" i="1"/>
  <c r="H2285" i="1" s="1"/>
  <c r="G2286" i="1"/>
  <c r="H2286" i="1" s="1"/>
  <c r="G2287" i="1"/>
  <c r="H2287" i="1" s="1"/>
  <c r="G2288" i="1"/>
  <c r="H2288" i="1" s="1"/>
  <c r="G2289" i="1"/>
  <c r="H2289" i="1" s="1"/>
  <c r="G2290" i="1"/>
  <c r="H2290" i="1" s="1"/>
  <c r="G2291" i="1"/>
  <c r="H2291" i="1" s="1"/>
  <c r="G2292" i="1"/>
  <c r="H2292" i="1" s="1"/>
  <c r="G2293" i="1"/>
  <c r="H2293" i="1" s="1"/>
  <c r="G2294" i="1"/>
  <c r="H2294" i="1" s="1"/>
  <c r="G2295" i="1"/>
  <c r="H2295" i="1" s="1"/>
  <c r="G2296" i="1"/>
  <c r="H2296" i="1" s="1"/>
  <c r="G2297" i="1"/>
  <c r="H2297" i="1" s="1"/>
  <c r="G2298" i="1"/>
  <c r="H2298" i="1" s="1"/>
  <c r="G2299" i="1"/>
  <c r="H2299" i="1" s="1"/>
  <c r="G2300" i="1"/>
  <c r="H2300" i="1" s="1"/>
  <c r="G2301" i="1"/>
  <c r="H2301" i="1" s="1"/>
  <c r="G2302" i="1"/>
  <c r="H2302" i="1" s="1"/>
  <c r="G2303" i="1"/>
  <c r="H2303" i="1" s="1"/>
  <c r="G2304" i="1"/>
  <c r="H2304" i="1" s="1"/>
  <c r="G2305" i="1"/>
  <c r="H2305" i="1" s="1"/>
  <c r="G2306" i="1"/>
  <c r="H2306" i="1" s="1"/>
  <c r="G2307" i="1"/>
  <c r="H2307" i="1" s="1"/>
  <c r="G2308" i="1"/>
  <c r="H2308" i="1" s="1"/>
  <c r="G2309" i="1"/>
  <c r="H2309" i="1" s="1"/>
  <c r="G2310" i="1"/>
  <c r="H2310" i="1" s="1"/>
  <c r="G2311" i="1"/>
  <c r="H2311" i="1" s="1"/>
  <c r="G2312" i="1"/>
  <c r="H2312" i="1" s="1"/>
  <c r="G2313" i="1"/>
  <c r="H2313" i="1" s="1"/>
  <c r="G2314" i="1"/>
  <c r="H2314" i="1" s="1"/>
  <c r="G2315" i="1"/>
  <c r="H2315" i="1" s="1"/>
  <c r="G2316" i="1"/>
  <c r="H2316" i="1" s="1"/>
  <c r="G2317" i="1"/>
  <c r="H2317" i="1" s="1"/>
  <c r="G2318" i="1"/>
  <c r="H2318" i="1" s="1"/>
  <c r="G2319" i="1"/>
  <c r="H2319" i="1" s="1"/>
  <c r="G2320" i="1"/>
  <c r="H2320" i="1" s="1"/>
  <c r="G2321" i="1"/>
  <c r="H2321" i="1" s="1"/>
  <c r="G2322" i="1"/>
  <c r="H2322" i="1" s="1"/>
  <c r="G2323" i="1"/>
  <c r="H2323" i="1" s="1"/>
  <c r="G2324" i="1"/>
  <c r="H2324" i="1" s="1"/>
  <c r="G2325" i="1"/>
  <c r="H2325" i="1" s="1"/>
  <c r="G2326" i="1"/>
  <c r="H2326" i="1" s="1"/>
  <c r="G2327" i="1"/>
  <c r="H2327" i="1" s="1"/>
  <c r="G2328" i="1"/>
  <c r="H2328" i="1" s="1"/>
  <c r="G2329" i="1"/>
  <c r="H2329" i="1" s="1"/>
  <c r="G2330" i="1"/>
  <c r="H2330" i="1" s="1"/>
  <c r="G2331" i="1"/>
  <c r="H2331" i="1" s="1"/>
  <c r="G2332" i="1"/>
  <c r="H2332" i="1" s="1"/>
  <c r="G2333" i="1"/>
  <c r="H2333" i="1" s="1"/>
  <c r="G2334" i="1"/>
  <c r="H2334" i="1" s="1"/>
  <c r="G2335" i="1"/>
  <c r="H2335" i="1" s="1"/>
  <c r="G2336" i="1"/>
  <c r="H2336" i="1" s="1"/>
  <c r="G2337" i="1"/>
  <c r="H2337" i="1" s="1"/>
  <c r="G2338" i="1"/>
  <c r="H2338" i="1" s="1"/>
  <c r="G2339" i="1"/>
  <c r="H2339" i="1" s="1"/>
  <c r="G2340" i="1"/>
  <c r="H2340" i="1" s="1"/>
  <c r="G2341" i="1"/>
  <c r="H2341" i="1" s="1"/>
  <c r="G2342" i="1"/>
  <c r="H2342" i="1" s="1"/>
  <c r="G2343" i="1"/>
  <c r="H2343" i="1" s="1"/>
  <c r="G2344" i="1"/>
  <c r="H2344" i="1" s="1"/>
  <c r="G2345" i="1"/>
  <c r="H2345" i="1" s="1"/>
  <c r="G2346" i="1"/>
  <c r="H2346" i="1" s="1"/>
  <c r="G2347" i="1"/>
  <c r="H2347" i="1" s="1"/>
  <c r="G2348" i="1"/>
  <c r="H2348" i="1" s="1"/>
  <c r="G2349" i="1"/>
  <c r="H2349" i="1" s="1"/>
  <c r="G2350" i="1"/>
  <c r="H2350" i="1" s="1"/>
  <c r="G2351" i="1"/>
  <c r="H2351" i="1" s="1"/>
  <c r="G2352" i="1"/>
  <c r="H2352" i="1" s="1"/>
  <c r="G2353" i="1"/>
  <c r="H2353" i="1" s="1"/>
  <c r="G2354" i="1"/>
  <c r="H2354" i="1" s="1"/>
  <c r="G2355" i="1"/>
  <c r="H2355" i="1" s="1"/>
  <c r="G2356" i="1"/>
  <c r="H2356" i="1" s="1"/>
  <c r="G2357" i="1"/>
  <c r="H2357" i="1" s="1"/>
  <c r="G2358" i="1"/>
  <c r="H2358" i="1" s="1"/>
  <c r="G2359" i="1"/>
  <c r="H2359" i="1" s="1"/>
  <c r="G2360" i="1"/>
  <c r="H2360" i="1" s="1"/>
  <c r="G2361" i="1"/>
  <c r="H2361" i="1" s="1"/>
  <c r="G2362" i="1"/>
  <c r="H2362" i="1" s="1"/>
  <c r="G2363" i="1"/>
  <c r="H2363" i="1" s="1"/>
  <c r="G2364" i="1"/>
  <c r="H2364" i="1" s="1"/>
  <c r="G2365" i="1"/>
  <c r="H2365" i="1" s="1"/>
  <c r="G2366" i="1"/>
  <c r="H2366" i="1" s="1"/>
  <c r="G2367" i="1"/>
  <c r="H2367" i="1" s="1"/>
  <c r="G2368" i="1"/>
  <c r="H2368" i="1" s="1"/>
  <c r="G2369" i="1"/>
  <c r="H2369" i="1" s="1"/>
  <c r="G2370" i="1"/>
  <c r="H2370" i="1" s="1"/>
  <c r="G2371" i="1"/>
  <c r="H2371" i="1" s="1"/>
  <c r="G2372" i="1"/>
  <c r="H2372" i="1" s="1"/>
  <c r="G2373" i="1"/>
  <c r="H2373" i="1" s="1"/>
  <c r="G2374" i="1"/>
  <c r="H2374" i="1" s="1"/>
  <c r="G2375" i="1"/>
  <c r="H2375" i="1" s="1"/>
  <c r="G2376" i="1"/>
  <c r="H2376" i="1" s="1"/>
  <c r="G2377" i="1"/>
  <c r="H2377" i="1" s="1"/>
  <c r="G2378" i="1"/>
  <c r="H2378" i="1" s="1"/>
  <c r="G2379" i="1"/>
  <c r="H2379" i="1" s="1"/>
  <c r="G2380" i="1"/>
  <c r="H2380" i="1" s="1"/>
  <c r="G2381" i="1"/>
  <c r="H2381" i="1" s="1"/>
  <c r="G2382" i="1"/>
  <c r="H2382" i="1" s="1"/>
  <c r="G2383" i="1"/>
  <c r="H2383" i="1" s="1"/>
  <c r="G2384" i="1"/>
  <c r="H2384" i="1" s="1"/>
  <c r="G2385" i="1"/>
  <c r="H2385" i="1" s="1"/>
  <c r="G2386" i="1"/>
  <c r="H2386" i="1" s="1"/>
  <c r="G2387" i="1"/>
  <c r="H2387" i="1" s="1"/>
  <c r="G2388" i="1"/>
  <c r="H2388" i="1" s="1"/>
  <c r="G2389" i="1"/>
  <c r="H2389" i="1" s="1"/>
  <c r="G2390" i="1"/>
  <c r="H2390" i="1" s="1"/>
  <c r="G2391" i="1"/>
  <c r="H2391" i="1" s="1"/>
  <c r="G2392" i="1"/>
  <c r="H2392" i="1" s="1"/>
  <c r="G2393" i="1"/>
  <c r="H2393" i="1" s="1"/>
  <c r="G2394" i="1"/>
  <c r="H2394" i="1" s="1"/>
  <c r="G2395" i="1"/>
  <c r="H2395" i="1" s="1"/>
  <c r="G2396" i="1"/>
  <c r="H2396" i="1" s="1"/>
  <c r="G2397" i="1"/>
  <c r="H2397" i="1" s="1"/>
  <c r="G2398" i="1"/>
  <c r="H2398" i="1" s="1"/>
  <c r="G2399" i="1"/>
  <c r="H2399" i="1" s="1"/>
  <c r="G2400" i="1"/>
  <c r="H2400" i="1" s="1"/>
  <c r="G2401" i="1"/>
  <c r="H2401" i="1" s="1"/>
  <c r="G2402" i="1"/>
  <c r="H2402" i="1" s="1"/>
  <c r="G2403" i="1"/>
  <c r="H2403" i="1" s="1"/>
  <c r="G2404" i="1"/>
  <c r="H2404" i="1" s="1"/>
  <c r="G2405" i="1"/>
  <c r="H2405" i="1" s="1"/>
  <c r="G2406" i="1"/>
  <c r="H2406" i="1" s="1"/>
  <c r="G2407" i="1"/>
  <c r="H2407" i="1" s="1"/>
  <c r="G2408" i="1"/>
  <c r="H2408" i="1" s="1"/>
  <c r="G2409" i="1"/>
  <c r="H2409" i="1" s="1"/>
  <c r="G2410" i="1"/>
  <c r="H2410" i="1" s="1"/>
  <c r="G2411" i="1"/>
  <c r="H2411" i="1" s="1"/>
  <c r="G2412" i="1"/>
  <c r="H2412" i="1" s="1"/>
  <c r="G2413" i="1"/>
  <c r="H2413" i="1" s="1"/>
  <c r="G2414" i="1"/>
  <c r="H2414" i="1" s="1"/>
  <c r="G2415" i="1"/>
  <c r="H2415" i="1" s="1"/>
  <c r="G2416" i="1"/>
  <c r="H2416" i="1" s="1"/>
  <c r="G2417" i="1"/>
  <c r="H2417" i="1" s="1"/>
  <c r="G2418" i="1"/>
  <c r="H2418" i="1" s="1"/>
  <c r="G2419" i="1"/>
  <c r="H2419" i="1" s="1"/>
  <c r="G2420" i="1"/>
  <c r="H2420" i="1" s="1"/>
  <c r="G2421" i="1"/>
  <c r="H2421" i="1" s="1"/>
  <c r="G2422" i="1"/>
  <c r="H2422" i="1" s="1"/>
  <c r="G2423" i="1"/>
  <c r="H2423" i="1" s="1"/>
  <c r="G2424" i="1"/>
  <c r="H2424" i="1" s="1"/>
  <c r="G2425" i="1"/>
  <c r="H2425" i="1" s="1"/>
  <c r="G2426" i="1"/>
  <c r="H2426" i="1" s="1"/>
  <c r="G2427" i="1"/>
  <c r="H2427" i="1" s="1"/>
  <c r="G2428" i="1"/>
  <c r="H2428" i="1" s="1"/>
  <c r="G2429" i="1"/>
  <c r="H2429" i="1" s="1"/>
  <c r="G2430" i="1"/>
  <c r="H2430" i="1" s="1"/>
  <c r="G2431" i="1"/>
  <c r="H2431" i="1" s="1"/>
  <c r="G2432" i="1"/>
  <c r="H2432" i="1" s="1"/>
  <c r="G2433" i="1"/>
  <c r="H2433" i="1" s="1"/>
  <c r="G2434" i="1"/>
  <c r="H2434" i="1" s="1"/>
  <c r="G2435" i="1"/>
  <c r="H2435" i="1" s="1"/>
  <c r="G2436" i="1"/>
  <c r="H2436" i="1" s="1"/>
  <c r="G2437" i="1"/>
  <c r="H2437" i="1" s="1"/>
  <c r="G2438" i="1"/>
  <c r="H2438" i="1" s="1"/>
  <c r="G2439" i="1"/>
  <c r="H2439" i="1" s="1"/>
  <c r="G2440" i="1"/>
  <c r="H2440" i="1" s="1"/>
  <c r="G2441" i="1"/>
  <c r="H2441" i="1" s="1"/>
  <c r="G2442" i="1"/>
  <c r="H2442" i="1" s="1"/>
  <c r="G2443" i="1"/>
  <c r="H2443" i="1" s="1"/>
  <c r="G2444" i="1"/>
  <c r="H2444" i="1" s="1"/>
  <c r="G2445" i="1"/>
  <c r="H2445" i="1" s="1"/>
  <c r="G2446" i="1"/>
  <c r="H2446" i="1" s="1"/>
  <c r="G2447" i="1"/>
  <c r="H2447" i="1" s="1"/>
  <c r="G2448" i="1"/>
  <c r="H2448" i="1" s="1"/>
  <c r="G2449" i="1"/>
  <c r="H2449" i="1" s="1"/>
  <c r="G2450" i="1"/>
  <c r="H2450" i="1" s="1"/>
  <c r="G2451" i="1"/>
  <c r="H2451" i="1" s="1"/>
  <c r="G2452" i="1"/>
  <c r="H2452" i="1" s="1"/>
  <c r="G2453" i="1"/>
  <c r="H2453" i="1" s="1"/>
  <c r="G2454" i="1"/>
  <c r="H2454" i="1" s="1"/>
  <c r="G2455" i="1"/>
  <c r="H2455" i="1" s="1"/>
  <c r="G2456" i="1"/>
  <c r="H2456" i="1" s="1"/>
  <c r="G2457" i="1"/>
  <c r="H2457" i="1" s="1"/>
  <c r="G2458" i="1"/>
  <c r="H2458" i="1" s="1"/>
  <c r="G2459" i="1"/>
  <c r="H2459" i="1" s="1"/>
  <c r="G2460" i="1"/>
  <c r="H2460" i="1" s="1"/>
  <c r="G2461" i="1"/>
  <c r="H2461" i="1" s="1"/>
  <c r="G2462" i="1"/>
  <c r="H2462" i="1" s="1"/>
  <c r="G2463" i="1"/>
  <c r="H2463" i="1" s="1"/>
  <c r="G2464" i="1"/>
  <c r="H2464" i="1" s="1"/>
  <c r="G2465" i="1"/>
  <c r="H2465" i="1" s="1"/>
  <c r="G2466" i="1"/>
  <c r="H2466" i="1" s="1"/>
  <c r="G2467" i="1"/>
  <c r="H2467" i="1" s="1"/>
  <c r="G2468" i="1"/>
  <c r="H2468" i="1" s="1"/>
  <c r="G2469" i="1"/>
  <c r="H2469" i="1" s="1"/>
  <c r="G2470" i="1"/>
  <c r="H2470" i="1" s="1"/>
  <c r="G2471" i="1"/>
  <c r="H2471" i="1" s="1"/>
  <c r="G2472" i="1"/>
  <c r="H2472" i="1" s="1"/>
  <c r="G2473" i="1"/>
  <c r="H2473" i="1" s="1"/>
  <c r="G2474" i="1"/>
  <c r="H2474" i="1" s="1"/>
  <c r="G2475" i="1"/>
  <c r="H2475" i="1" s="1"/>
  <c r="G2476" i="1"/>
  <c r="H2476" i="1" s="1"/>
  <c r="G2477" i="1"/>
  <c r="H2477" i="1" s="1"/>
  <c r="G2478" i="1"/>
  <c r="H2478" i="1" s="1"/>
  <c r="G2479" i="1"/>
  <c r="H2479" i="1" s="1"/>
  <c r="G2480" i="1"/>
  <c r="H2480" i="1" s="1"/>
  <c r="G2481" i="1"/>
  <c r="H2481" i="1" s="1"/>
  <c r="G2482" i="1"/>
  <c r="H2482" i="1" s="1"/>
  <c r="G2483" i="1"/>
  <c r="H2483" i="1" s="1"/>
  <c r="G2484" i="1"/>
  <c r="H2484" i="1" s="1"/>
  <c r="G2485" i="1"/>
  <c r="H2485" i="1" s="1"/>
  <c r="G2486" i="1"/>
  <c r="H2486" i="1" s="1"/>
  <c r="G2487" i="1"/>
  <c r="H2487" i="1" s="1"/>
  <c r="G2488" i="1"/>
  <c r="H2488" i="1" s="1"/>
  <c r="G2489" i="1"/>
  <c r="H2489" i="1" s="1"/>
  <c r="G2490" i="1"/>
  <c r="H2490" i="1" s="1"/>
  <c r="G2491" i="1"/>
  <c r="H2491" i="1" s="1"/>
  <c r="G2492" i="1"/>
  <c r="H2492" i="1" s="1"/>
  <c r="G2493" i="1"/>
  <c r="H2493" i="1" s="1"/>
  <c r="G2494" i="1"/>
  <c r="H2494" i="1" s="1"/>
  <c r="G2495" i="1"/>
  <c r="H2495" i="1" s="1"/>
  <c r="G2496" i="1"/>
  <c r="H2496" i="1" s="1"/>
  <c r="G2497" i="1"/>
  <c r="H2497" i="1" s="1"/>
  <c r="G2498" i="1"/>
  <c r="H2498" i="1" s="1"/>
  <c r="G2499" i="1"/>
  <c r="H2499" i="1" s="1"/>
  <c r="G2500" i="1"/>
  <c r="H2500" i="1" s="1"/>
  <c r="G2501" i="1"/>
  <c r="H2501" i="1" s="1"/>
  <c r="G2502" i="1"/>
  <c r="H2502" i="1" s="1"/>
  <c r="G2503" i="1"/>
  <c r="H2503" i="1" s="1"/>
  <c r="G2504" i="1"/>
  <c r="H2504" i="1" s="1"/>
  <c r="G2505" i="1"/>
  <c r="H2505" i="1" s="1"/>
  <c r="G2506" i="1"/>
  <c r="H2506" i="1" s="1"/>
  <c r="G2507" i="1"/>
  <c r="H2507" i="1" s="1"/>
  <c r="G2508" i="1"/>
  <c r="H2508" i="1" s="1"/>
  <c r="G2509" i="1"/>
  <c r="H2509" i="1" s="1"/>
  <c r="G2510" i="1"/>
  <c r="H2510" i="1" s="1"/>
  <c r="G2511" i="1"/>
  <c r="H2511" i="1" s="1"/>
  <c r="G2512" i="1"/>
  <c r="H2512" i="1" s="1"/>
  <c r="G2513" i="1"/>
  <c r="H2513" i="1" s="1"/>
  <c r="G2514" i="1"/>
  <c r="H2514" i="1" s="1"/>
  <c r="G2515" i="1"/>
  <c r="H2515" i="1" s="1"/>
  <c r="G2516" i="1"/>
  <c r="H2516" i="1" s="1"/>
  <c r="G2517" i="1"/>
  <c r="H2517" i="1" s="1"/>
  <c r="G2518" i="1"/>
  <c r="H2518" i="1" s="1"/>
  <c r="G2519" i="1"/>
  <c r="H2519" i="1" s="1"/>
  <c r="G2520" i="1"/>
  <c r="H2520" i="1" s="1"/>
  <c r="G2521" i="1"/>
  <c r="H2521" i="1" s="1"/>
  <c r="G2522" i="1"/>
  <c r="H2522" i="1" s="1"/>
  <c r="G2523" i="1"/>
  <c r="H2523" i="1" s="1"/>
  <c r="G2524" i="1"/>
  <c r="H2524" i="1" s="1"/>
  <c r="G2525" i="1"/>
  <c r="H2525" i="1" s="1"/>
  <c r="G2526" i="1"/>
  <c r="H2526" i="1" s="1"/>
  <c r="G2527" i="1"/>
  <c r="H2527" i="1" s="1"/>
  <c r="G2528" i="1"/>
  <c r="H2528" i="1" s="1"/>
  <c r="G2529" i="1"/>
  <c r="H2529" i="1" s="1"/>
  <c r="G2530" i="1"/>
  <c r="H2530" i="1" s="1"/>
  <c r="G2531" i="1"/>
  <c r="H2531" i="1" s="1"/>
  <c r="G2532" i="1"/>
  <c r="H2532" i="1" s="1"/>
  <c r="G2533" i="1"/>
  <c r="H2533" i="1" s="1"/>
  <c r="G2534" i="1"/>
  <c r="H2534" i="1" s="1"/>
  <c r="G2535" i="1"/>
  <c r="H2535" i="1" s="1"/>
  <c r="G2536" i="1"/>
  <c r="H2536" i="1" s="1"/>
  <c r="G2537" i="1"/>
  <c r="H2537" i="1" s="1"/>
  <c r="G2538" i="1"/>
  <c r="H2538" i="1" s="1"/>
  <c r="G2539" i="1"/>
  <c r="H2539" i="1" s="1"/>
  <c r="G2540" i="1"/>
  <c r="H2540" i="1" s="1"/>
  <c r="G2541" i="1"/>
  <c r="H2541" i="1" s="1"/>
  <c r="G2542" i="1"/>
  <c r="H2542" i="1" s="1"/>
  <c r="G2543" i="1"/>
  <c r="H2543" i="1" s="1"/>
  <c r="G2544" i="1"/>
  <c r="H2544" i="1" s="1"/>
  <c r="G2545" i="1"/>
  <c r="H2545" i="1" s="1"/>
  <c r="G2546" i="1"/>
  <c r="H2546" i="1" s="1"/>
  <c r="G2547" i="1"/>
  <c r="H2547" i="1" s="1"/>
  <c r="G2548" i="1"/>
  <c r="H2548" i="1" s="1"/>
  <c r="G2549" i="1"/>
  <c r="H2549" i="1" s="1"/>
  <c r="G2550" i="1"/>
  <c r="H2550" i="1" s="1"/>
  <c r="G2551" i="1"/>
  <c r="H2551" i="1" s="1"/>
  <c r="G2552" i="1"/>
  <c r="H2552" i="1" s="1"/>
  <c r="G2553" i="1"/>
  <c r="H2553" i="1" s="1"/>
  <c r="G2554" i="1"/>
  <c r="H2554" i="1" s="1"/>
  <c r="G2555" i="1"/>
  <c r="H2555" i="1" s="1"/>
  <c r="G2556" i="1"/>
  <c r="H2556" i="1" s="1"/>
  <c r="G2557" i="1"/>
  <c r="H2557" i="1" s="1"/>
  <c r="G2558" i="1"/>
  <c r="H2558" i="1" s="1"/>
  <c r="G2559" i="1"/>
  <c r="H2559" i="1" s="1"/>
  <c r="G2560" i="1"/>
  <c r="H2560" i="1" s="1"/>
  <c r="G2561" i="1"/>
  <c r="H2561" i="1" s="1"/>
  <c r="G2562" i="1"/>
  <c r="H2562" i="1" s="1"/>
  <c r="G2563" i="1"/>
  <c r="H2563" i="1" s="1"/>
  <c r="G2564" i="1"/>
  <c r="H2564" i="1" s="1"/>
  <c r="G2565" i="1"/>
  <c r="H2565" i="1" s="1"/>
  <c r="G2566" i="1"/>
  <c r="H2566" i="1" s="1"/>
  <c r="G2567" i="1"/>
  <c r="H2567" i="1" s="1"/>
  <c r="G2568" i="1"/>
  <c r="H2568" i="1" s="1"/>
  <c r="G2569" i="1"/>
  <c r="H2569" i="1" s="1"/>
  <c r="G2570" i="1"/>
  <c r="H2570" i="1" s="1"/>
  <c r="G2571" i="1"/>
  <c r="H2571" i="1" s="1"/>
  <c r="G2572" i="1"/>
  <c r="H2572" i="1" s="1"/>
  <c r="G2573" i="1"/>
  <c r="H2573" i="1" s="1"/>
  <c r="G2574" i="1"/>
  <c r="H2574" i="1" s="1"/>
  <c r="G2575" i="1"/>
  <c r="H2575" i="1" s="1"/>
  <c r="G2576" i="1"/>
  <c r="H2576" i="1" s="1"/>
  <c r="G2577" i="1"/>
  <c r="H2577" i="1" s="1"/>
  <c r="G2578" i="1"/>
  <c r="H2578" i="1" s="1"/>
  <c r="G2579" i="1"/>
  <c r="H2579" i="1" s="1"/>
  <c r="G2580" i="1"/>
  <c r="H2580" i="1" s="1"/>
  <c r="G2581" i="1"/>
  <c r="H2581" i="1" s="1"/>
  <c r="G2582" i="1"/>
  <c r="H2582" i="1" s="1"/>
  <c r="G2583" i="1"/>
  <c r="H2583" i="1" s="1"/>
  <c r="G2584" i="1"/>
  <c r="H2584" i="1" s="1"/>
  <c r="G2585" i="1"/>
  <c r="H2585" i="1" s="1"/>
  <c r="G2586" i="1"/>
  <c r="H2586" i="1" s="1"/>
  <c r="G2587" i="1"/>
  <c r="H2587" i="1" s="1"/>
  <c r="G2588" i="1"/>
  <c r="H2588" i="1" s="1"/>
  <c r="G2589" i="1"/>
  <c r="H2589" i="1" s="1"/>
  <c r="G2590" i="1"/>
  <c r="H2590" i="1" s="1"/>
  <c r="G2591" i="1"/>
  <c r="H2591" i="1" s="1"/>
  <c r="G2592" i="1"/>
  <c r="H2592" i="1" s="1"/>
  <c r="G2593" i="1"/>
  <c r="H2593" i="1" s="1"/>
  <c r="G2594" i="1"/>
  <c r="H2594" i="1" s="1"/>
  <c r="G2595" i="1"/>
  <c r="H2595" i="1" s="1"/>
  <c r="G2596" i="1"/>
  <c r="H2596" i="1" s="1"/>
  <c r="G2597" i="1"/>
  <c r="H2597" i="1" s="1"/>
  <c r="G2598" i="1"/>
  <c r="H2598" i="1" s="1"/>
  <c r="G2599" i="1"/>
  <c r="H2599" i="1" s="1"/>
  <c r="G2600" i="1"/>
  <c r="H2600" i="1" s="1"/>
  <c r="G2601" i="1"/>
  <c r="H2601" i="1" s="1"/>
  <c r="G2602" i="1"/>
  <c r="H2602" i="1" s="1"/>
  <c r="G2603" i="1"/>
  <c r="H2603" i="1" s="1"/>
  <c r="G2604" i="1"/>
  <c r="H2604" i="1" s="1"/>
  <c r="G2605" i="1"/>
  <c r="H2605" i="1" s="1"/>
  <c r="G2606" i="1"/>
  <c r="H2606" i="1" s="1"/>
  <c r="G2607" i="1"/>
  <c r="H2607" i="1" s="1"/>
  <c r="G2608" i="1"/>
  <c r="H2608" i="1" s="1"/>
  <c r="G2609" i="1"/>
  <c r="H2609" i="1" s="1"/>
  <c r="G2610" i="1"/>
  <c r="H2610" i="1" s="1"/>
  <c r="G2611" i="1"/>
  <c r="H2611" i="1" s="1"/>
  <c r="G2612" i="1"/>
  <c r="H2612" i="1" s="1"/>
  <c r="G2613" i="1"/>
  <c r="H2613" i="1" s="1"/>
  <c r="G2614" i="1"/>
  <c r="H2614" i="1" s="1"/>
  <c r="G2615" i="1"/>
  <c r="H2615" i="1" s="1"/>
  <c r="G2616" i="1"/>
  <c r="H2616" i="1" s="1"/>
  <c r="G2617" i="1"/>
  <c r="H2617" i="1" s="1"/>
  <c r="G2618" i="1"/>
  <c r="H2618" i="1" s="1"/>
  <c r="G2619" i="1"/>
  <c r="H2619" i="1" s="1"/>
  <c r="G2620" i="1"/>
  <c r="H2620" i="1" s="1"/>
  <c r="G2621" i="1"/>
  <c r="H2621" i="1" s="1"/>
  <c r="G2622" i="1"/>
  <c r="H2622" i="1" s="1"/>
  <c r="G2623" i="1"/>
  <c r="H2623" i="1" s="1"/>
  <c r="G2624" i="1"/>
  <c r="H2624" i="1" s="1"/>
  <c r="G2625" i="1"/>
  <c r="H2625" i="1" s="1"/>
  <c r="G2626" i="1"/>
  <c r="H2626" i="1" s="1"/>
  <c r="G2627" i="1"/>
  <c r="H2627" i="1" s="1"/>
  <c r="G2628" i="1"/>
  <c r="H2628" i="1" s="1"/>
  <c r="G2629" i="1"/>
  <c r="H2629" i="1" s="1"/>
  <c r="G2630" i="1"/>
  <c r="H2630" i="1" s="1"/>
  <c r="G2631" i="1"/>
  <c r="H2631" i="1" s="1"/>
  <c r="G2632" i="1"/>
  <c r="H2632" i="1" s="1"/>
  <c r="G2633" i="1"/>
  <c r="H2633" i="1" s="1"/>
  <c r="G2634" i="1"/>
  <c r="H2634" i="1" s="1"/>
  <c r="G2635" i="1"/>
  <c r="H2635" i="1" s="1"/>
  <c r="G2636" i="1"/>
  <c r="H2636" i="1" s="1"/>
  <c r="G2637" i="1"/>
  <c r="H2637" i="1" s="1"/>
  <c r="G2638" i="1"/>
  <c r="H2638" i="1" s="1"/>
  <c r="G2639" i="1"/>
  <c r="H2639" i="1" s="1"/>
  <c r="G2640" i="1"/>
  <c r="H2640" i="1" s="1"/>
  <c r="G2641" i="1"/>
  <c r="H2641" i="1" s="1"/>
  <c r="G2642" i="1"/>
  <c r="H2642" i="1" s="1"/>
  <c r="G2643" i="1"/>
  <c r="H2643" i="1" s="1"/>
  <c r="G2644" i="1"/>
  <c r="H2644" i="1" s="1"/>
  <c r="G2645" i="1"/>
  <c r="H2645" i="1" s="1"/>
  <c r="G2646" i="1"/>
  <c r="H2646" i="1" s="1"/>
  <c r="G2647" i="1"/>
  <c r="H2647" i="1" s="1"/>
  <c r="G2648" i="1"/>
  <c r="H2648" i="1" s="1"/>
  <c r="G2649" i="1"/>
  <c r="H2649" i="1" s="1"/>
  <c r="G2650" i="1"/>
  <c r="H2650" i="1" s="1"/>
  <c r="G2651" i="1"/>
  <c r="H2651" i="1" s="1"/>
  <c r="G2652" i="1"/>
  <c r="H2652" i="1" s="1"/>
  <c r="G2653" i="1"/>
  <c r="H2653" i="1" s="1"/>
  <c r="G2654" i="1"/>
  <c r="H2654" i="1" s="1"/>
  <c r="G2655" i="1"/>
  <c r="H2655" i="1" s="1"/>
  <c r="G2656" i="1"/>
  <c r="H2656" i="1" s="1"/>
  <c r="G2657" i="1"/>
  <c r="H2657" i="1" s="1"/>
  <c r="G2658" i="1"/>
  <c r="H2658" i="1" s="1"/>
  <c r="G2659" i="1"/>
  <c r="H2659" i="1" s="1"/>
  <c r="G2660" i="1"/>
  <c r="H2660" i="1" s="1"/>
  <c r="G2661" i="1"/>
  <c r="H2661" i="1" s="1"/>
  <c r="G2662" i="1"/>
  <c r="H2662" i="1" s="1"/>
  <c r="G2663" i="1"/>
  <c r="H2663" i="1" s="1"/>
  <c r="G2664" i="1"/>
  <c r="H2664" i="1" s="1"/>
  <c r="G2665" i="1"/>
  <c r="H2665" i="1" s="1"/>
  <c r="G2666" i="1"/>
  <c r="H2666" i="1" s="1"/>
  <c r="G2667" i="1"/>
  <c r="H2667" i="1" s="1"/>
  <c r="G2668" i="1"/>
  <c r="H2668" i="1" s="1"/>
  <c r="G2669" i="1"/>
  <c r="H2669" i="1" s="1"/>
  <c r="G2670" i="1"/>
  <c r="H2670" i="1" s="1"/>
  <c r="G2671" i="1"/>
  <c r="H2671" i="1" s="1"/>
  <c r="G2672" i="1"/>
  <c r="H2672" i="1" s="1"/>
  <c r="G2673" i="1"/>
  <c r="H2673" i="1" s="1"/>
  <c r="G2674" i="1"/>
  <c r="H2674" i="1" s="1"/>
  <c r="G2675" i="1"/>
  <c r="H2675" i="1" s="1"/>
  <c r="G2676" i="1"/>
  <c r="H2676" i="1" s="1"/>
  <c r="G2677" i="1"/>
  <c r="H2677" i="1" s="1"/>
  <c r="G2678" i="1"/>
  <c r="H2678" i="1" s="1"/>
  <c r="G2679" i="1"/>
  <c r="H2679" i="1" s="1"/>
  <c r="G2680" i="1"/>
  <c r="H2680" i="1" s="1"/>
  <c r="G2681" i="1"/>
  <c r="H2681" i="1" s="1"/>
  <c r="G2682" i="1"/>
  <c r="H2682" i="1" s="1"/>
  <c r="G2683" i="1"/>
  <c r="H2683" i="1" s="1"/>
  <c r="G2684" i="1"/>
  <c r="H2684" i="1" s="1"/>
  <c r="G2685" i="1"/>
  <c r="H2685" i="1" s="1"/>
  <c r="G2686" i="1"/>
  <c r="H2686" i="1" s="1"/>
  <c r="G2687" i="1"/>
  <c r="H2687" i="1" s="1"/>
  <c r="G2688" i="1"/>
  <c r="H2688" i="1" s="1"/>
  <c r="G2689" i="1"/>
  <c r="H2689" i="1" s="1"/>
  <c r="G2690" i="1"/>
  <c r="H2690" i="1" s="1"/>
  <c r="G2691" i="1"/>
  <c r="H2691" i="1" s="1"/>
  <c r="G2692" i="1"/>
  <c r="H2692" i="1" s="1"/>
  <c r="G2693" i="1"/>
  <c r="H2693" i="1" s="1"/>
  <c r="G2694" i="1"/>
  <c r="H2694" i="1" s="1"/>
  <c r="G2695" i="1"/>
  <c r="H2695" i="1" s="1"/>
  <c r="G2696" i="1"/>
  <c r="H2696" i="1" s="1"/>
  <c r="G2697" i="1"/>
  <c r="H2697" i="1" s="1"/>
  <c r="G2698" i="1"/>
  <c r="H2698" i="1" s="1"/>
  <c r="G2699" i="1"/>
  <c r="H2699" i="1" s="1"/>
  <c r="G2700" i="1"/>
  <c r="H2700" i="1" s="1"/>
  <c r="G2701" i="1"/>
  <c r="H2701" i="1" s="1"/>
  <c r="G2702" i="1"/>
  <c r="H2702" i="1" s="1"/>
  <c r="G2703" i="1"/>
  <c r="H2703" i="1" s="1"/>
  <c r="G2704" i="1"/>
  <c r="H2704" i="1" s="1"/>
  <c r="G2705" i="1"/>
  <c r="H2705" i="1" s="1"/>
  <c r="G2706" i="1"/>
  <c r="H2706" i="1" s="1"/>
  <c r="G2707" i="1"/>
  <c r="H2707" i="1" s="1"/>
  <c r="G2708" i="1"/>
  <c r="H2708" i="1" s="1"/>
  <c r="G2709" i="1"/>
  <c r="H2709" i="1" s="1"/>
  <c r="G2710" i="1"/>
  <c r="H2710" i="1" s="1"/>
  <c r="G2711" i="1"/>
  <c r="H2711" i="1" s="1"/>
  <c r="G2712" i="1"/>
  <c r="H2712" i="1" s="1"/>
  <c r="G2713" i="1"/>
  <c r="H2713" i="1" s="1"/>
  <c r="G2714" i="1"/>
  <c r="H2714" i="1" s="1"/>
  <c r="G2715" i="1"/>
  <c r="H2715" i="1" s="1"/>
  <c r="G2716" i="1"/>
  <c r="H2716" i="1" s="1"/>
  <c r="G2717" i="1"/>
  <c r="H2717" i="1" s="1"/>
  <c r="G2718" i="1"/>
  <c r="H2718" i="1" s="1"/>
  <c r="G2719" i="1"/>
  <c r="H2719" i="1" s="1"/>
  <c r="G2720" i="1"/>
  <c r="H2720" i="1" s="1"/>
  <c r="G2721" i="1"/>
  <c r="H2721" i="1" s="1"/>
  <c r="G2722" i="1"/>
  <c r="H2722" i="1" s="1"/>
  <c r="G2723" i="1"/>
  <c r="H2723" i="1" s="1"/>
  <c r="G2724" i="1"/>
  <c r="H2724" i="1" s="1"/>
  <c r="G2725" i="1"/>
  <c r="H2725" i="1" s="1"/>
  <c r="G2726" i="1"/>
  <c r="H2726" i="1" s="1"/>
  <c r="G2727" i="1"/>
  <c r="H2727" i="1" s="1"/>
  <c r="G2728" i="1"/>
  <c r="H2728" i="1" s="1"/>
  <c r="G2729" i="1"/>
  <c r="H2729" i="1" s="1"/>
  <c r="G2730" i="1"/>
  <c r="H2730" i="1" s="1"/>
  <c r="G2731" i="1"/>
  <c r="H2731" i="1" s="1"/>
  <c r="G2732" i="1"/>
  <c r="H2732" i="1" s="1"/>
  <c r="G2733" i="1"/>
  <c r="H2733" i="1" s="1"/>
  <c r="G2734" i="1"/>
  <c r="H2734" i="1" s="1"/>
  <c r="G2735" i="1"/>
  <c r="H2735" i="1" s="1"/>
  <c r="G2736" i="1"/>
  <c r="H2736" i="1" s="1"/>
  <c r="G2737" i="1"/>
  <c r="H2737" i="1" s="1"/>
  <c r="G2738" i="1"/>
  <c r="H2738" i="1" s="1"/>
  <c r="G2739" i="1"/>
  <c r="H2739" i="1" s="1"/>
  <c r="G2740" i="1"/>
  <c r="H2740" i="1" s="1"/>
  <c r="G2741" i="1"/>
  <c r="H2741" i="1" s="1"/>
  <c r="G2742" i="1"/>
  <c r="H2742" i="1" s="1"/>
  <c r="G2743" i="1"/>
  <c r="H2743" i="1" s="1"/>
  <c r="G2744" i="1"/>
  <c r="H2744" i="1" s="1"/>
  <c r="G2745" i="1"/>
  <c r="H2745" i="1" s="1"/>
  <c r="G2746" i="1"/>
  <c r="H2746" i="1" s="1"/>
  <c r="G2747" i="1"/>
  <c r="H2747" i="1" s="1"/>
  <c r="G2748" i="1"/>
  <c r="H2748" i="1" s="1"/>
  <c r="G2749" i="1"/>
  <c r="H2749" i="1" s="1"/>
  <c r="G2750" i="1"/>
  <c r="H2750" i="1" s="1"/>
  <c r="G2751" i="1"/>
  <c r="H2751" i="1" s="1"/>
  <c r="G2752" i="1"/>
  <c r="H2752" i="1" s="1"/>
  <c r="G2753" i="1"/>
  <c r="H2753" i="1" s="1"/>
  <c r="G2754" i="1"/>
  <c r="H2754" i="1" s="1"/>
  <c r="G2755" i="1"/>
  <c r="H2755" i="1" s="1"/>
  <c r="G2756" i="1"/>
  <c r="H2756" i="1" s="1"/>
  <c r="G2757" i="1"/>
  <c r="H2757" i="1" s="1"/>
  <c r="G2758" i="1"/>
  <c r="H2758" i="1" s="1"/>
  <c r="G2759" i="1"/>
  <c r="H2759" i="1" s="1"/>
  <c r="G2760" i="1"/>
  <c r="H2760" i="1" s="1"/>
  <c r="G2761" i="1"/>
  <c r="H2761" i="1" s="1"/>
  <c r="G2762" i="1"/>
  <c r="H2762" i="1" s="1"/>
  <c r="G2763" i="1"/>
  <c r="H2763" i="1" s="1"/>
  <c r="G2764" i="1"/>
  <c r="H2764" i="1" s="1"/>
  <c r="G2765" i="1"/>
  <c r="H2765" i="1" s="1"/>
  <c r="G2766" i="1"/>
  <c r="H2766" i="1" s="1"/>
  <c r="G2767" i="1"/>
  <c r="H2767" i="1" s="1"/>
  <c r="G2768" i="1"/>
  <c r="H2768" i="1" s="1"/>
  <c r="G2769" i="1"/>
  <c r="H2769" i="1" s="1"/>
  <c r="G2770" i="1"/>
  <c r="H2770" i="1" s="1"/>
  <c r="G2771" i="1"/>
  <c r="H2771" i="1" s="1"/>
  <c r="G2772" i="1"/>
  <c r="H2772" i="1" s="1"/>
  <c r="G2773" i="1"/>
  <c r="H2773" i="1" s="1"/>
  <c r="G2774" i="1"/>
  <c r="H2774" i="1" s="1"/>
  <c r="G2775" i="1"/>
  <c r="H2775" i="1" s="1"/>
  <c r="G2776" i="1"/>
  <c r="H2776" i="1" s="1"/>
  <c r="G2777" i="1"/>
  <c r="H2777" i="1" s="1"/>
  <c r="G2778" i="1"/>
  <c r="H2778" i="1" s="1"/>
  <c r="G2779" i="1"/>
  <c r="H2779" i="1" s="1"/>
  <c r="G2780" i="1"/>
  <c r="H2780" i="1" s="1"/>
  <c r="G2781" i="1"/>
  <c r="H2781" i="1" s="1"/>
  <c r="G2782" i="1"/>
  <c r="H2782" i="1" s="1"/>
  <c r="G2783" i="1"/>
  <c r="H2783" i="1" s="1"/>
  <c r="G2784" i="1"/>
  <c r="H2784" i="1" s="1"/>
  <c r="G2785" i="1"/>
  <c r="H2785" i="1" s="1"/>
  <c r="G2786" i="1"/>
  <c r="H2786" i="1" s="1"/>
  <c r="G2787" i="1"/>
  <c r="H2787" i="1" s="1"/>
  <c r="G2788" i="1"/>
  <c r="H2788" i="1" s="1"/>
  <c r="G2789" i="1"/>
  <c r="H2789" i="1" s="1"/>
  <c r="G2790" i="1"/>
  <c r="H2790" i="1" s="1"/>
  <c r="G2791" i="1"/>
  <c r="H2791" i="1" s="1"/>
  <c r="G2792" i="1"/>
  <c r="H2792" i="1" s="1"/>
  <c r="G2793" i="1"/>
  <c r="H2793" i="1" s="1"/>
  <c r="G2794" i="1"/>
  <c r="H2794" i="1" s="1"/>
  <c r="G2795" i="1"/>
  <c r="H2795" i="1" s="1"/>
  <c r="G2796" i="1"/>
  <c r="H2796" i="1" s="1"/>
  <c r="G2797" i="1"/>
  <c r="H2797" i="1" s="1"/>
  <c r="G2798" i="1"/>
  <c r="H2798" i="1" s="1"/>
  <c r="G2799" i="1"/>
  <c r="H2799" i="1" s="1"/>
  <c r="G2800" i="1"/>
  <c r="H2800" i="1" s="1"/>
  <c r="G2801" i="1"/>
  <c r="H2801" i="1" s="1"/>
  <c r="G2802" i="1"/>
  <c r="H2802" i="1" s="1"/>
  <c r="G2803" i="1"/>
  <c r="H2803" i="1" s="1"/>
  <c r="G2804" i="1"/>
  <c r="H2804" i="1" s="1"/>
  <c r="G2805" i="1"/>
  <c r="H2805" i="1" s="1"/>
  <c r="G2806" i="1"/>
  <c r="H2806" i="1" s="1"/>
  <c r="G2807" i="1"/>
  <c r="H2807" i="1" s="1"/>
  <c r="G2808" i="1"/>
  <c r="H2808" i="1" s="1"/>
  <c r="G2809" i="1"/>
  <c r="H2809" i="1" s="1"/>
  <c r="G2810" i="1"/>
  <c r="H2810" i="1" s="1"/>
  <c r="G2811" i="1"/>
  <c r="H2811" i="1" s="1"/>
  <c r="G2812" i="1"/>
  <c r="H2812" i="1" s="1"/>
  <c r="G2813" i="1"/>
  <c r="H2813" i="1" s="1"/>
  <c r="G2814" i="1"/>
  <c r="H2814" i="1" s="1"/>
  <c r="G2815" i="1"/>
  <c r="H2815" i="1" s="1"/>
  <c r="G2816" i="1"/>
  <c r="H2816" i="1" s="1"/>
  <c r="G2817" i="1"/>
  <c r="H2817" i="1" s="1"/>
  <c r="G2818" i="1"/>
  <c r="H2818" i="1" s="1"/>
  <c r="G2819" i="1"/>
  <c r="H2819" i="1" s="1"/>
  <c r="G2820" i="1"/>
  <c r="H2820" i="1" s="1"/>
  <c r="G2821" i="1"/>
  <c r="H2821" i="1" s="1"/>
  <c r="G2822" i="1"/>
  <c r="H2822" i="1" s="1"/>
  <c r="G2823" i="1"/>
  <c r="H2823" i="1" s="1"/>
  <c r="G2824" i="1"/>
  <c r="H2824" i="1" s="1"/>
  <c r="G2825" i="1"/>
  <c r="H2825" i="1" s="1"/>
  <c r="G2826" i="1"/>
  <c r="H2826" i="1" s="1"/>
  <c r="G2827" i="1"/>
  <c r="H2827" i="1" s="1"/>
  <c r="G2828" i="1"/>
  <c r="H2828" i="1" s="1"/>
  <c r="G2829" i="1"/>
  <c r="H2829" i="1" s="1"/>
  <c r="G2830" i="1"/>
  <c r="H2830" i="1" s="1"/>
  <c r="G2831" i="1"/>
  <c r="H2831" i="1" s="1"/>
  <c r="G2832" i="1"/>
  <c r="H2832" i="1" s="1"/>
  <c r="G2833" i="1"/>
  <c r="H2833" i="1" s="1"/>
  <c r="G2834" i="1"/>
  <c r="H2834" i="1" s="1"/>
  <c r="G2835" i="1"/>
  <c r="H2835" i="1" s="1"/>
  <c r="G2836" i="1"/>
  <c r="H2836" i="1" s="1"/>
  <c r="G2837" i="1"/>
  <c r="H2837" i="1" s="1"/>
  <c r="G2838" i="1"/>
  <c r="H2838" i="1" s="1"/>
  <c r="G2839" i="1"/>
  <c r="H2839" i="1" s="1"/>
  <c r="G2840" i="1"/>
  <c r="H2840" i="1" s="1"/>
  <c r="G2841" i="1"/>
  <c r="H2841" i="1" s="1"/>
  <c r="G2842" i="1"/>
  <c r="H2842" i="1" s="1"/>
  <c r="G2843" i="1"/>
  <c r="H2843" i="1" s="1"/>
  <c r="G2844" i="1"/>
  <c r="H2844" i="1" s="1"/>
  <c r="G2845" i="1"/>
  <c r="H2845" i="1" s="1"/>
  <c r="G2846" i="1"/>
  <c r="H2846" i="1" s="1"/>
  <c r="G2847" i="1"/>
  <c r="H2847" i="1" s="1"/>
  <c r="G2848" i="1"/>
  <c r="H2848" i="1" s="1"/>
  <c r="G2849" i="1"/>
  <c r="H2849" i="1" s="1"/>
  <c r="G2850" i="1"/>
  <c r="H2850" i="1" s="1"/>
  <c r="G2851" i="1"/>
  <c r="H2851" i="1" s="1"/>
  <c r="G2852" i="1"/>
  <c r="H2852" i="1" s="1"/>
  <c r="G2853" i="1"/>
  <c r="H2853" i="1" s="1"/>
  <c r="G2854" i="1"/>
  <c r="H2854" i="1" s="1"/>
  <c r="G2855" i="1"/>
  <c r="H2855" i="1" s="1"/>
  <c r="G2856" i="1"/>
  <c r="H2856" i="1" s="1"/>
  <c r="G2857" i="1"/>
  <c r="H2857" i="1" s="1"/>
  <c r="G2858" i="1"/>
  <c r="H2858" i="1" s="1"/>
  <c r="G2859" i="1"/>
  <c r="H2859" i="1" s="1"/>
  <c r="G2860" i="1"/>
  <c r="H2860" i="1" s="1"/>
  <c r="G2861" i="1"/>
  <c r="H2861" i="1" s="1"/>
  <c r="G2862" i="1"/>
  <c r="H2862" i="1" s="1"/>
  <c r="G2863" i="1"/>
  <c r="H2863" i="1" s="1"/>
  <c r="G2864" i="1"/>
  <c r="H2864" i="1" s="1"/>
  <c r="G2865" i="1"/>
  <c r="H2865" i="1" s="1"/>
  <c r="G2866" i="1"/>
  <c r="H2866" i="1" s="1"/>
  <c r="G2867" i="1"/>
  <c r="H2867" i="1" s="1"/>
  <c r="G2868" i="1"/>
  <c r="H2868" i="1" s="1"/>
  <c r="G2869" i="1"/>
  <c r="H2869" i="1" s="1"/>
  <c r="G2870" i="1"/>
  <c r="H2870" i="1" s="1"/>
  <c r="G2871" i="1"/>
  <c r="H2871" i="1" s="1"/>
  <c r="G2872" i="1"/>
  <c r="H2872" i="1" s="1"/>
  <c r="G2873" i="1"/>
  <c r="H2873" i="1" s="1"/>
  <c r="G2874" i="1"/>
  <c r="H2874" i="1" s="1"/>
  <c r="G2875" i="1"/>
  <c r="H2875" i="1" s="1"/>
  <c r="G2876" i="1"/>
  <c r="H2876" i="1" s="1"/>
  <c r="G2877" i="1"/>
  <c r="H2877" i="1" s="1"/>
  <c r="G2878" i="1"/>
  <c r="H2878" i="1" s="1"/>
  <c r="G2879" i="1"/>
  <c r="H2879" i="1" s="1"/>
  <c r="G2880" i="1"/>
  <c r="H2880" i="1" s="1"/>
  <c r="G2881" i="1"/>
  <c r="H2881" i="1" s="1"/>
  <c r="G2882" i="1"/>
  <c r="H2882" i="1" s="1"/>
  <c r="G2883" i="1"/>
  <c r="H2883" i="1" s="1"/>
  <c r="G2884" i="1"/>
  <c r="H2884" i="1" s="1"/>
  <c r="G2885" i="1"/>
  <c r="H2885" i="1" s="1"/>
  <c r="G2886" i="1"/>
  <c r="H2886" i="1" s="1"/>
  <c r="G2887" i="1"/>
  <c r="H2887" i="1" s="1"/>
  <c r="G2888" i="1"/>
  <c r="H2888" i="1" s="1"/>
  <c r="G2889" i="1"/>
  <c r="H2889" i="1" s="1"/>
  <c r="G2890" i="1"/>
  <c r="H2890" i="1" s="1"/>
  <c r="G2891" i="1"/>
  <c r="H2891" i="1" s="1"/>
  <c r="G2892" i="1"/>
  <c r="H2892" i="1" s="1"/>
  <c r="G2893" i="1"/>
  <c r="H2893" i="1" s="1"/>
  <c r="G2894" i="1"/>
  <c r="H2894" i="1" s="1"/>
  <c r="G2895" i="1"/>
  <c r="H2895" i="1" s="1"/>
  <c r="G2896" i="1"/>
  <c r="H2896" i="1" s="1"/>
  <c r="G2897" i="1"/>
  <c r="H2897" i="1" s="1"/>
  <c r="G2898" i="1"/>
  <c r="H2898" i="1" s="1"/>
  <c r="G2899" i="1"/>
  <c r="H2899" i="1" s="1"/>
  <c r="G2900" i="1"/>
  <c r="H2900" i="1" s="1"/>
  <c r="G2901" i="1"/>
  <c r="H2901" i="1" s="1"/>
  <c r="G2902" i="1"/>
  <c r="H2902" i="1" s="1"/>
  <c r="G2903" i="1"/>
  <c r="H2903" i="1" s="1"/>
  <c r="G2904" i="1"/>
  <c r="H2904" i="1" s="1"/>
  <c r="G2905" i="1"/>
  <c r="H2905" i="1" s="1"/>
  <c r="G2906" i="1"/>
  <c r="H2906" i="1" s="1"/>
  <c r="G2907" i="1"/>
  <c r="H2907" i="1" s="1"/>
  <c r="G2908" i="1"/>
  <c r="H2908" i="1" s="1"/>
  <c r="G2909" i="1"/>
  <c r="H2909" i="1" s="1"/>
  <c r="G2910" i="1"/>
  <c r="H2910" i="1" s="1"/>
  <c r="G2911" i="1"/>
  <c r="H2911" i="1" s="1"/>
  <c r="G2912" i="1"/>
  <c r="H2912" i="1" s="1"/>
  <c r="G2913" i="1"/>
  <c r="H2913" i="1" s="1"/>
  <c r="G2914" i="1"/>
  <c r="H2914" i="1" s="1"/>
  <c r="G2915" i="1"/>
  <c r="H2915" i="1" s="1"/>
  <c r="G2916" i="1"/>
  <c r="H2916" i="1" s="1"/>
  <c r="G2917" i="1"/>
  <c r="H2917" i="1" s="1"/>
  <c r="G2918" i="1"/>
  <c r="H2918" i="1" s="1"/>
  <c r="G2919" i="1"/>
  <c r="H2919" i="1" s="1"/>
  <c r="G2920" i="1"/>
  <c r="H2920" i="1" s="1"/>
  <c r="G2921" i="1"/>
  <c r="H2921" i="1" s="1"/>
  <c r="G2922" i="1"/>
  <c r="H2922" i="1" s="1"/>
  <c r="G2923" i="1"/>
  <c r="H2923" i="1" s="1"/>
  <c r="G2924" i="1"/>
  <c r="H2924" i="1" s="1"/>
  <c r="G2925" i="1"/>
  <c r="H2925" i="1" s="1"/>
  <c r="G2926" i="1"/>
  <c r="H2926" i="1" s="1"/>
  <c r="G2927" i="1"/>
  <c r="H2927" i="1" s="1"/>
  <c r="G2928" i="1"/>
  <c r="H2928" i="1" s="1"/>
  <c r="G2929" i="1"/>
  <c r="H2929" i="1" s="1"/>
  <c r="G2930" i="1"/>
  <c r="H2930" i="1" s="1"/>
  <c r="G2931" i="1"/>
  <c r="H2931" i="1" s="1"/>
  <c r="G2932" i="1"/>
  <c r="H2932" i="1" s="1"/>
  <c r="G2933" i="1"/>
  <c r="H2933" i="1" s="1"/>
  <c r="G2934" i="1"/>
  <c r="H2934" i="1" s="1"/>
  <c r="G2935" i="1"/>
  <c r="H2935" i="1" s="1"/>
  <c r="G2936" i="1"/>
  <c r="H2936" i="1" s="1"/>
  <c r="G2937" i="1"/>
  <c r="H2937" i="1" s="1"/>
  <c r="G2938" i="1"/>
  <c r="H2938" i="1" s="1"/>
  <c r="G2939" i="1"/>
  <c r="H2939" i="1" s="1"/>
  <c r="G2940" i="1"/>
  <c r="H2940" i="1" s="1"/>
  <c r="G2941" i="1"/>
  <c r="H2941" i="1" s="1"/>
  <c r="G2942" i="1"/>
  <c r="H2942" i="1" s="1"/>
  <c r="G2943" i="1"/>
  <c r="H2943" i="1" s="1"/>
  <c r="G2944" i="1"/>
  <c r="H2944" i="1" s="1"/>
  <c r="G2945" i="1"/>
  <c r="H2945" i="1" s="1"/>
  <c r="G2946" i="1"/>
  <c r="H2946" i="1" s="1"/>
  <c r="G2947" i="1"/>
  <c r="H2947" i="1" s="1"/>
  <c r="G2948" i="1"/>
  <c r="H2948" i="1" s="1"/>
  <c r="G2949" i="1"/>
  <c r="H2949" i="1" s="1"/>
  <c r="G2950" i="1"/>
  <c r="H2950" i="1" s="1"/>
  <c r="G2951" i="1"/>
  <c r="H2951" i="1" s="1"/>
  <c r="G2952" i="1"/>
  <c r="H2952" i="1" s="1"/>
  <c r="G2953" i="1"/>
  <c r="H2953" i="1" s="1"/>
  <c r="G2954" i="1"/>
  <c r="H2954" i="1" s="1"/>
  <c r="G2955" i="1"/>
  <c r="H2955" i="1" s="1"/>
  <c r="G2956" i="1"/>
  <c r="H2956" i="1" s="1"/>
  <c r="G2957" i="1"/>
  <c r="H2957" i="1" s="1"/>
  <c r="G2958" i="1"/>
  <c r="H2958" i="1" s="1"/>
  <c r="G2959" i="1"/>
  <c r="H2959" i="1" s="1"/>
  <c r="G2960" i="1"/>
  <c r="H2960" i="1" s="1"/>
  <c r="G2961" i="1"/>
  <c r="H2961" i="1" s="1"/>
  <c r="G2962" i="1"/>
  <c r="H2962" i="1" s="1"/>
  <c r="G2963" i="1"/>
  <c r="H2963" i="1" s="1"/>
  <c r="G2964" i="1"/>
  <c r="H2964" i="1" s="1"/>
  <c r="G2965" i="1"/>
  <c r="H2965" i="1" s="1"/>
  <c r="G2966" i="1"/>
  <c r="H2966" i="1" s="1"/>
  <c r="G2967" i="1"/>
  <c r="H2967" i="1" s="1"/>
  <c r="G2968" i="1"/>
  <c r="H2968" i="1" s="1"/>
  <c r="G2969" i="1"/>
  <c r="H2969" i="1" s="1"/>
  <c r="G2970" i="1"/>
  <c r="H2970" i="1" s="1"/>
  <c r="G2971" i="1"/>
  <c r="H2971" i="1" s="1"/>
  <c r="G2972" i="1"/>
  <c r="H2972" i="1" s="1"/>
  <c r="G2973" i="1"/>
  <c r="H2973" i="1" s="1"/>
  <c r="G2974" i="1"/>
  <c r="H2974" i="1" s="1"/>
  <c r="G2975" i="1"/>
  <c r="H2975" i="1" s="1"/>
  <c r="G2976" i="1"/>
  <c r="H2976" i="1" s="1"/>
  <c r="G2977" i="1"/>
  <c r="H2977" i="1" s="1"/>
  <c r="G2978" i="1"/>
  <c r="H2978" i="1" s="1"/>
  <c r="G2979" i="1"/>
  <c r="H2979" i="1" s="1"/>
  <c r="G2980" i="1"/>
  <c r="H2980" i="1" s="1"/>
  <c r="G2981" i="1"/>
  <c r="H2981" i="1" s="1"/>
  <c r="G2982" i="1"/>
  <c r="H2982" i="1" s="1"/>
  <c r="G2983" i="1"/>
  <c r="H2983" i="1" s="1"/>
  <c r="G2984" i="1"/>
  <c r="H2984" i="1" s="1"/>
  <c r="G2985" i="1"/>
  <c r="H2985" i="1" s="1"/>
  <c r="G2986" i="1"/>
  <c r="H2986" i="1" s="1"/>
  <c r="G2987" i="1"/>
  <c r="H2987" i="1" s="1"/>
  <c r="G2988" i="1"/>
  <c r="H2988" i="1" s="1"/>
  <c r="G2989" i="1"/>
  <c r="H2989" i="1" s="1"/>
  <c r="G2990" i="1"/>
  <c r="H2990" i="1" s="1"/>
  <c r="G2991" i="1"/>
  <c r="H2991" i="1" s="1"/>
  <c r="G2992" i="1"/>
  <c r="H2992" i="1" s="1"/>
  <c r="G2993" i="1"/>
  <c r="H2993" i="1" s="1"/>
  <c r="G2994" i="1"/>
  <c r="H2994" i="1" s="1"/>
  <c r="G2995" i="1"/>
  <c r="H2995" i="1" s="1"/>
  <c r="G2996" i="1"/>
  <c r="H2996" i="1" s="1"/>
  <c r="G2997" i="1"/>
  <c r="H2997" i="1" s="1"/>
  <c r="G2998" i="1"/>
  <c r="H2998" i="1" s="1"/>
  <c r="G2999" i="1"/>
  <c r="H2999" i="1" s="1"/>
  <c r="G3000" i="1"/>
  <c r="H3000" i="1" s="1"/>
  <c r="G3001" i="1"/>
  <c r="H3001" i="1" s="1"/>
  <c r="G3002" i="1"/>
  <c r="H3002" i="1" s="1"/>
  <c r="G3003" i="1"/>
  <c r="H3003" i="1" s="1"/>
  <c r="G3004" i="1"/>
  <c r="H3004" i="1" s="1"/>
  <c r="G3005" i="1"/>
  <c r="H3005" i="1" s="1"/>
  <c r="G3006" i="1"/>
  <c r="H3006" i="1" s="1"/>
  <c r="G3007" i="1"/>
  <c r="H3007" i="1" s="1"/>
  <c r="G3008" i="1"/>
  <c r="H3008" i="1" s="1"/>
  <c r="G3009" i="1"/>
  <c r="H3009" i="1" s="1"/>
  <c r="G3010" i="1"/>
  <c r="H3010" i="1" s="1"/>
  <c r="G3011" i="1"/>
  <c r="H3011" i="1" s="1"/>
  <c r="G3012" i="1"/>
  <c r="H3012" i="1" s="1"/>
  <c r="G3013" i="1"/>
  <c r="H3013" i="1" s="1"/>
  <c r="G3014" i="1"/>
  <c r="H3014" i="1" s="1"/>
  <c r="G3015" i="1"/>
  <c r="H3015" i="1" s="1"/>
  <c r="G3016" i="1"/>
  <c r="H3016" i="1" s="1"/>
  <c r="G3017" i="1"/>
  <c r="H3017" i="1" s="1"/>
  <c r="G3018" i="1"/>
  <c r="H3018" i="1" s="1"/>
  <c r="G3019" i="1"/>
  <c r="H3019" i="1" s="1"/>
  <c r="G3020" i="1"/>
  <c r="H3020" i="1" s="1"/>
  <c r="G3021" i="1"/>
  <c r="H3021" i="1" s="1"/>
  <c r="G3022" i="1"/>
  <c r="H3022" i="1" s="1"/>
  <c r="G3023" i="1"/>
  <c r="H3023" i="1" s="1"/>
  <c r="G3024" i="1"/>
  <c r="H3024" i="1" s="1"/>
  <c r="G3025" i="1"/>
  <c r="H3025" i="1" s="1"/>
  <c r="G3026" i="1"/>
  <c r="H3026" i="1" s="1"/>
  <c r="G3027" i="1"/>
  <c r="H3027" i="1" s="1"/>
  <c r="G3028" i="1"/>
  <c r="H3028" i="1" s="1"/>
  <c r="G3029" i="1"/>
  <c r="H3029" i="1" s="1"/>
  <c r="G3030" i="1"/>
  <c r="H3030" i="1" s="1"/>
  <c r="G3031" i="1"/>
  <c r="H3031" i="1" s="1"/>
  <c r="G3032" i="1"/>
  <c r="H3032" i="1" s="1"/>
  <c r="G3033" i="1"/>
  <c r="H3033" i="1" s="1"/>
  <c r="G3034" i="1"/>
  <c r="H3034" i="1" s="1"/>
  <c r="G3035" i="1"/>
  <c r="H3035" i="1" s="1"/>
  <c r="G3036" i="1"/>
  <c r="H3036" i="1" s="1"/>
  <c r="G3037" i="1"/>
  <c r="H3037" i="1" s="1"/>
  <c r="G3038" i="1"/>
  <c r="H3038" i="1" s="1"/>
  <c r="G3039" i="1"/>
  <c r="H3039" i="1" s="1"/>
  <c r="G3040" i="1"/>
  <c r="H3040" i="1" s="1"/>
  <c r="G3041" i="1"/>
  <c r="H3041" i="1" s="1"/>
  <c r="G3042" i="1"/>
  <c r="H3042" i="1" s="1"/>
  <c r="G3043" i="1"/>
  <c r="H3043" i="1" s="1"/>
  <c r="G3044" i="1"/>
  <c r="H3044" i="1" s="1"/>
  <c r="G3045" i="1"/>
  <c r="H3045" i="1" s="1"/>
  <c r="G3046" i="1"/>
  <c r="H3046" i="1" s="1"/>
  <c r="G3047" i="1"/>
  <c r="H3047" i="1" s="1"/>
  <c r="G3048" i="1"/>
  <c r="H3048" i="1" s="1"/>
  <c r="G3049" i="1"/>
  <c r="H3049" i="1" s="1"/>
  <c r="G3050" i="1"/>
  <c r="H3050" i="1" s="1"/>
  <c r="G3051" i="1"/>
  <c r="H3051" i="1" s="1"/>
  <c r="G3052" i="1"/>
  <c r="H3052" i="1" s="1"/>
  <c r="G3053" i="1"/>
  <c r="H3053" i="1" s="1"/>
  <c r="G3054" i="1"/>
  <c r="H3054" i="1" s="1"/>
  <c r="G3055" i="1"/>
  <c r="H3055" i="1" s="1"/>
  <c r="G3056" i="1"/>
  <c r="H3056" i="1" s="1"/>
  <c r="G3057" i="1"/>
  <c r="H3057" i="1" s="1"/>
  <c r="G3058" i="1"/>
  <c r="H3058" i="1" s="1"/>
  <c r="G3059" i="1"/>
  <c r="H3059" i="1" s="1"/>
  <c r="G3060" i="1"/>
  <c r="H3060" i="1" s="1"/>
  <c r="G3061" i="1"/>
  <c r="H3061" i="1" s="1"/>
  <c r="G3062" i="1"/>
  <c r="H3062" i="1" s="1"/>
  <c r="G3063" i="1"/>
  <c r="H3063" i="1" s="1"/>
  <c r="G3064" i="1"/>
  <c r="H3064" i="1" s="1"/>
  <c r="G3065" i="1"/>
  <c r="H3065" i="1" s="1"/>
  <c r="G3066" i="1"/>
  <c r="H3066" i="1" s="1"/>
  <c r="G3067" i="1"/>
  <c r="H3067" i="1" s="1"/>
  <c r="G3068" i="1"/>
  <c r="H3068" i="1" s="1"/>
  <c r="G3069" i="1"/>
  <c r="H3069" i="1" s="1"/>
  <c r="G3070" i="1"/>
  <c r="H3070" i="1" s="1"/>
  <c r="G3071" i="1"/>
  <c r="H3071" i="1" s="1"/>
  <c r="G3072" i="1"/>
  <c r="H3072" i="1" s="1"/>
  <c r="G3073" i="1"/>
  <c r="H3073" i="1" s="1"/>
  <c r="G3074" i="1"/>
  <c r="H3074" i="1" s="1"/>
  <c r="G3075" i="1"/>
  <c r="H3075" i="1" s="1"/>
  <c r="G3076" i="1"/>
  <c r="H3076" i="1" s="1"/>
  <c r="G3077" i="1"/>
  <c r="H3077" i="1" s="1"/>
  <c r="G3078" i="1"/>
  <c r="H3078" i="1" s="1"/>
  <c r="G3079" i="1"/>
  <c r="H3079" i="1" s="1"/>
  <c r="G3080" i="1"/>
  <c r="H3080" i="1" s="1"/>
  <c r="G3081" i="1"/>
  <c r="H3081" i="1" s="1"/>
  <c r="G3082" i="1"/>
  <c r="H3082" i="1" s="1"/>
  <c r="G3083" i="1"/>
  <c r="H3083" i="1" s="1"/>
  <c r="G3084" i="1"/>
  <c r="H3084" i="1" s="1"/>
  <c r="G3085" i="1"/>
  <c r="H3085" i="1" s="1"/>
  <c r="G3086" i="1"/>
  <c r="H3086" i="1" s="1"/>
  <c r="G3087" i="1"/>
  <c r="H3087" i="1" s="1"/>
  <c r="G3088" i="1"/>
  <c r="H3088" i="1" s="1"/>
  <c r="G3089" i="1"/>
  <c r="H3089" i="1" s="1"/>
  <c r="G3090" i="1"/>
  <c r="H3090" i="1" s="1"/>
  <c r="G3091" i="1"/>
  <c r="H3091" i="1" s="1"/>
  <c r="G3092" i="1"/>
  <c r="H3092" i="1" s="1"/>
  <c r="G3093" i="1"/>
  <c r="H3093" i="1" s="1"/>
  <c r="G3094" i="1"/>
  <c r="H3094" i="1" s="1"/>
  <c r="G3095" i="1"/>
  <c r="H3095" i="1" s="1"/>
  <c r="G3096" i="1"/>
  <c r="H3096" i="1" s="1"/>
  <c r="G3097" i="1"/>
  <c r="H3097" i="1" s="1"/>
  <c r="G3098" i="1"/>
  <c r="H3098" i="1" s="1"/>
  <c r="G3099" i="1"/>
  <c r="H3099" i="1" s="1"/>
  <c r="G3100" i="1"/>
  <c r="H3100" i="1" s="1"/>
  <c r="G3101" i="1"/>
  <c r="H3101" i="1" s="1"/>
  <c r="G3102" i="1"/>
  <c r="H3102" i="1" s="1"/>
  <c r="G3103" i="1"/>
  <c r="H3103" i="1" s="1"/>
  <c r="G3104" i="1"/>
  <c r="H3104" i="1" s="1"/>
  <c r="G3105" i="1"/>
  <c r="H3105" i="1" s="1"/>
  <c r="G3106" i="1"/>
  <c r="H3106" i="1" s="1"/>
  <c r="G3107" i="1"/>
  <c r="H3107" i="1" s="1"/>
  <c r="G3108" i="1"/>
  <c r="H3108" i="1" s="1"/>
  <c r="G3109" i="1"/>
  <c r="H3109" i="1" s="1"/>
  <c r="G3110" i="1"/>
  <c r="H3110" i="1" s="1"/>
  <c r="G3111" i="1"/>
  <c r="H3111" i="1" s="1"/>
  <c r="G3112" i="1"/>
  <c r="H3112" i="1" s="1"/>
  <c r="G3113" i="1"/>
  <c r="H3113" i="1" s="1"/>
  <c r="G3114" i="1"/>
  <c r="H3114" i="1" s="1"/>
  <c r="G3115" i="1"/>
  <c r="H3115" i="1" s="1"/>
  <c r="G3116" i="1"/>
  <c r="H3116" i="1" s="1"/>
  <c r="G3117" i="1"/>
  <c r="H3117" i="1" s="1"/>
  <c r="G3118" i="1"/>
  <c r="H3118" i="1" s="1"/>
  <c r="G3119" i="1"/>
  <c r="H3119" i="1" s="1"/>
  <c r="G3120" i="1"/>
  <c r="H3120" i="1" s="1"/>
  <c r="G3121" i="1"/>
  <c r="H3121" i="1" s="1"/>
  <c r="G3122" i="1"/>
  <c r="H3122" i="1" s="1"/>
  <c r="G3123" i="1"/>
  <c r="H3123" i="1" s="1"/>
  <c r="G3124" i="1"/>
  <c r="H3124" i="1" s="1"/>
  <c r="G3125" i="1"/>
  <c r="H3125" i="1" s="1"/>
  <c r="G3126" i="1"/>
  <c r="H3126" i="1" s="1"/>
  <c r="G3127" i="1"/>
  <c r="H3127" i="1" s="1"/>
  <c r="G3128" i="1"/>
  <c r="H3128" i="1" s="1"/>
  <c r="G3129" i="1"/>
  <c r="H3129" i="1" s="1"/>
  <c r="G3130" i="1"/>
  <c r="H3130" i="1" s="1"/>
  <c r="G3131" i="1"/>
  <c r="H3131" i="1" s="1"/>
  <c r="G3132" i="1"/>
  <c r="H3132" i="1" s="1"/>
  <c r="G3133" i="1"/>
  <c r="H3133" i="1" s="1"/>
  <c r="G3134" i="1"/>
  <c r="H3134" i="1" s="1"/>
  <c r="G3135" i="1"/>
  <c r="H3135" i="1" s="1"/>
  <c r="G3136" i="1"/>
  <c r="H3136" i="1" s="1"/>
  <c r="G3137" i="1"/>
  <c r="H3137" i="1" s="1"/>
  <c r="G3138" i="1"/>
  <c r="H3138" i="1" s="1"/>
  <c r="G3139" i="1"/>
  <c r="H3139" i="1" s="1"/>
  <c r="G3140" i="1"/>
  <c r="H3140" i="1" s="1"/>
  <c r="G3141" i="1"/>
  <c r="H3141" i="1" s="1"/>
  <c r="G3142" i="1"/>
  <c r="H3142" i="1" s="1"/>
  <c r="G3143" i="1"/>
  <c r="H3143" i="1" s="1"/>
  <c r="G3144" i="1"/>
  <c r="H3144" i="1" s="1"/>
  <c r="G3145" i="1"/>
  <c r="H3145" i="1" s="1"/>
  <c r="G3146" i="1"/>
  <c r="H3146" i="1" s="1"/>
  <c r="G3147" i="1"/>
  <c r="H3147" i="1" s="1"/>
  <c r="G3148" i="1"/>
  <c r="H3148" i="1" s="1"/>
  <c r="G3149" i="1"/>
  <c r="H3149" i="1" s="1"/>
  <c r="G3150" i="1"/>
  <c r="H3150" i="1" s="1"/>
  <c r="G3151" i="1"/>
  <c r="H3151" i="1" s="1"/>
  <c r="G3152" i="1"/>
  <c r="H3152" i="1" s="1"/>
  <c r="G3153" i="1"/>
  <c r="H3153" i="1" s="1"/>
  <c r="G3154" i="1"/>
  <c r="H3154" i="1" s="1"/>
  <c r="G3155" i="1"/>
  <c r="H3155" i="1" s="1"/>
  <c r="G3156" i="1"/>
  <c r="H3156" i="1" s="1"/>
  <c r="G3157" i="1"/>
  <c r="H3157" i="1" s="1"/>
  <c r="G3158" i="1"/>
  <c r="H3158" i="1" s="1"/>
  <c r="G3159" i="1"/>
  <c r="H3159" i="1" s="1"/>
  <c r="G3160" i="1"/>
  <c r="H3160" i="1" s="1"/>
  <c r="G3161" i="1"/>
  <c r="H3161" i="1" s="1"/>
  <c r="G3162" i="1"/>
  <c r="H3162" i="1" s="1"/>
  <c r="G3163" i="1"/>
  <c r="H3163" i="1" s="1"/>
  <c r="G3164" i="1"/>
  <c r="H3164" i="1" s="1"/>
  <c r="G3165" i="1"/>
  <c r="H3165" i="1" s="1"/>
  <c r="G3166" i="1"/>
  <c r="H3166" i="1" s="1"/>
  <c r="G3167" i="1"/>
  <c r="H3167" i="1" s="1"/>
  <c r="G3168" i="1"/>
  <c r="H3168" i="1" s="1"/>
  <c r="G3169" i="1"/>
  <c r="H3169" i="1" s="1"/>
  <c r="G3170" i="1"/>
  <c r="H3170" i="1" s="1"/>
  <c r="G3171" i="1"/>
  <c r="H3171" i="1" s="1"/>
  <c r="G3172" i="1"/>
  <c r="H3172" i="1" s="1"/>
  <c r="G3173" i="1"/>
  <c r="H3173" i="1" s="1"/>
  <c r="G3174" i="1"/>
  <c r="H3174" i="1" s="1"/>
  <c r="G3175" i="1"/>
  <c r="H3175" i="1" s="1"/>
  <c r="G3176" i="1"/>
  <c r="H3176" i="1" s="1"/>
  <c r="G3177" i="1"/>
  <c r="H3177" i="1" s="1"/>
  <c r="G3178" i="1"/>
  <c r="H3178" i="1" s="1"/>
  <c r="G3179" i="1"/>
  <c r="H3179" i="1" s="1"/>
  <c r="G3180" i="1"/>
  <c r="H3180" i="1" s="1"/>
  <c r="G3181" i="1"/>
  <c r="H3181" i="1" s="1"/>
  <c r="G3182" i="1"/>
  <c r="H3182" i="1" s="1"/>
  <c r="G3183" i="1"/>
  <c r="H3183" i="1" s="1"/>
  <c r="G3184" i="1"/>
  <c r="H3184" i="1" s="1"/>
  <c r="G3185" i="1"/>
  <c r="H3185" i="1" s="1"/>
  <c r="G3186" i="1"/>
  <c r="H3186" i="1" s="1"/>
  <c r="G3187" i="1"/>
  <c r="H3187" i="1" s="1"/>
  <c r="G3188" i="1"/>
  <c r="H3188" i="1" s="1"/>
  <c r="G3189" i="1"/>
  <c r="H3189" i="1" s="1"/>
  <c r="G3190" i="1"/>
  <c r="H3190" i="1" s="1"/>
  <c r="G3191" i="1"/>
  <c r="H3191" i="1" s="1"/>
  <c r="G3192" i="1"/>
  <c r="H3192" i="1" s="1"/>
  <c r="G3193" i="1"/>
  <c r="H3193" i="1" s="1"/>
  <c r="G3194" i="1"/>
  <c r="H3194" i="1" s="1"/>
  <c r="G3195" i="1"/>
  <c r="H3195" i="1" s="1"/>
  <c r="G3196" i="1"/>
  <c r="H3196" i="1" s="1"/>
  <c r="G3197" i="1"/>
  <c r="H3197" i="1" s="1"/>
  <c r="G3198" i="1"/>
  <c r="H3198" i="1" s="1"/>
  <c r="G3199" i="1"/>
  <c r="H3199" i="1" s="1"/>
  <c r="G3200" i="1"/>
  <c r="H3200" i="1" s="1"/>
  <c r="G3201" i="1"/>
  <c r="H3201" i="1" s="1"/>
  <c r="G3202" i="1"/>
  <c r="H3202" i="1" s="1"/>
  <c r="G3203" i="1"/>
  <c r="H3203" i="1" s="1"/>
  <c r="G3204" i="1"/>
  <c r="H3204" i="1" s="1"/>
  <c r="G3205" i="1"/>
  <c r="H3205" i="1" s="1"/>
  <c r="G3206" i="1"/>
  <c r="H3206" i="1" s="1"/>
  <c r="G3207" i="1"/>
  <c r="H3207" i="1" s="1"/>
  <c r="G3208" i="1"/>
  <c r="H3208" i="1" s="1"/>
  <c r="G3209" i="1"/>
  <c r="H3209" i="1" s="1"/>
  <c r="G3210" i="1"/>
  <c r="H3210" i="1" s="1"/>
  <c r="G3211" i="1"/>
  <c r="H3211" i="1" s="1"/>
  <c r="G3212" i="1"/>
  <c r="H3212" i="1" s="1"/>
  <c r="G3213" i="1"/>
  <c r="H3213" i="1" s="1"/>
  <c r="G3214" i="1"/>
  <c r="H3214" i="1" s="1"/>
  <c r="G3215" i="1"/>
  <c r="H3215" i="1" s="1"/>
  <c r="G3216" i="1"/>
  <c r="H3216" i="1" s="1"/>
  <c r="G3217" i="1"/>
  <c r="H3217" i="1" s="1"/>
  <c r="G3218" i="1"/>
  <c r="H3218" i="1" s="1"/>
  <c r="G3219" i="1"/>
  <c r="H3219" i="1" s="1"/>
  <c r="G3220" i="1"/>
  <c r="H3220" i="1" s="1"/>
  <c r="G3221" i="1"/>
  <c r="H3221" i="1" s="1"/>
  <c r="G3222" i="1"/>
  <c r="H3222" i="1" s="1"/>
  <c r="G3223" i="1"/>
  <c r="H3223" i="1" s="1"/>
  <c r="G3224" i="1"/>
  <c r="H3224" i="1" s="1"/>
  <c r="G3225" i="1"/>
  <c r="H3225" i="1" s="1"/>
  <c r="G3226" i="1"/>
  <c r="H3226" i="1" s="1"/>
  <c r="G3227" i="1"/>
  <c r="H3227" i="1" s="1"/>
  <c r="G3228" i="1"/>
  <c r="H3228" i="1" s="1"/>
  <c r="G3229" i="1"/>
  <c r="H3229" i="1" s="1"/>
  <c r="G3230" i="1"/>
  <c r="H3230" i="1" s="1"/>
  <c r="G3231" i="1"/>
  <c r="H3231" i="1" s="1"/>
  <c r="G3232" i="1"/>
  <c r="H3232" i="1" s="1"/>
  <c r="G3233" i="1"/>
  <c r="H3233" i="1" s="1"/>
  <c r="G3234" i="1"/>
  <c r="H3234" i="1" s="1"/>
  <c r="G3235" i="1"/>
  <c r="H3235" i="1" s="1"/>
  <c r="G3236" i="1"/>
  <c r="H3236" i="1" s="1"/>
  <c r="G3237" i="1"/>
  <c r="H3237" i="1" s="1"/>
  <c r="G3238" i="1"/>
  <c r="H3238" i="1" s="1"/>
  <c r="G3239" i="1"/>
  <c r="H3239" i="1" s="1"/>
  <c r="G3240" i="1"/>
  <c r="H3240" i="1" s="1"/>
  <c r="G3241" i="1"/>
  <c r="H3241" i="1" s="1"/>
  <c r="G3242" i="1"/>
  <c r="H3242" i="1" s="1"/>
  <c r="G3243" i="1"/>
  <c r="H3243" i="1" s="1"/>
  <c r="G3244" i="1"/>
  <c r="H3244" i="1" s="1"/>
  <c r="G3245" i="1"/>
  <c r="H3245" i="1" s="1"/>
  <c r="G3246" i="1"/>
  <c r="H3246" i="1" s="1"/>
  <c r="G3247" i="1"/>
  <c r="H3247" i="1" s="1"/>
  <c r="G3248" i="1"/>
  <c r="H3248" i="1" s="1"/>
  <c r="G3249" i="1"/>
  <c r="H3249" i="1" s="1"/>
  <c r="G3250" i="1"/>
  <c r="H3250" i="1" s="1"/>
  <c r="G3251" i="1"/>
  <c r="H3251" i="1" s="1"/>
  <c r="G3252" i="1"/>
  <c r="H3252" i="1" s="1"/>
  <c r="G3253" i="1"/>
  <c r="H3253" i="1" s="1"/>
  <c r="G3254" i="1"/>
  <c r="H3254" i="1" s="1"/>
  <c r="G3255" i="1"/>
  <c r="H3255" i="1" s="1"/>
  <c r="G3256" i="1"/>
  <c r="H3256" i="1" s="1"/>
  <c r="G3257" i="1"/>
  <c r="H3257" i="1" s="1"/>
  <c r="G3258" i="1"/>
  <c r="H3258" i="1" s="1"/>
  <c r="G3259" i="1"/>
  <c r="H3259" i="1" s="1"/>
  <c r="G3260" i="1"/>
  <c r="H3260" i="1" s="1"/>
  <c r="G3261" i="1"/>
  <c r="H3261" i="1" s="1"/>
  <c r="G3262" i="1"/>
  <c r="H3262" i="1" s="1"/>
  <c r="G3263" i="1"/>
  <c r="H3263" i="1" s="1"/>
  <c r="G3264" i="1"/>
  <c r="H3264" i="1" s="1"/>
  <c r="G3265" i="1"/>
  <c r="H3265" i="1" s="1"/>
  <c r="G3266" i="1"/>
  <c r="H3266" i="1" s="1"/>
  <c r="G3267" i="1"/>
  <c r="H3267" i="1" s="1"/>
  <c r="G3268" i="1"/>
  <c r="H3268" i="1" s="1"/>
  <c r="G3269" i="1"/>
  <c r="H3269" i="1" s="1"/>
  <c r="G3270" i="1"/>
  <c r="H3270" i="1" s="1"/>
  <c r="G3271" i="1"/>
  <c r="H3271" i="1" s="1"/>
  <c r="G3272" i="1"/>
  <c r="H3272" i="1" s="1"/>
  <c r="G3273" i="1"/>
  <c r="H3273" i="1" s="1"/>
  <c r="G3274" i="1"/>
  <c r="H3274" i="1" s="1"/>
  <c r="G3275" i="1"/>
  <c r="H3275" i="1" s="1"/>
  <c r="G3276" i="1"/>
  <c r="H3276" i="1" s="1"/>
  <c r="G3277" i="1"/>
  <c r="H3277" i="1" s="1"/>
  <c r="G3278" i="1"/>
  <c r="H3278" i="1" s="1"/>
  <c r="G3279" i="1"/>
  <c r="H3279" i="1" s="1"/>
  <c r="G3280" i="1"/>
  <c r="H3280" i="1" s="1"/>
  <c r="G3281" i="1"/>
  <c r="H3281" i="1" s="1"/>
  <c r="G3282" i="1"/>
  <c r="H3282" i="1" s="1"/>
  <c r="G3283" i="1"/>
  <c r="H3283" i="1" s="1"/>
  <c r="G3284" i="1"/>
  <c r="H3284" i="1" s="1"/>
  <c r="G3285" i="1"/>
  <c r="H3285" i="1" s="1"/>
  <c r="G3286" i="1"/>
  <c r="H3286" i="1" s="1"/>
  <c r="G3287" i="1"/>
  <c r="H3287" i="1" s="1"/>
  <c r="G3288" i="1"/>
  <c r="H3288" i="1" s="1"/>
  <c r="G3289" i="1"/>
  <c r="H3289" i="1" s="1"/>
  <c r="G3290" i="1"/>
  <c r="H3290" i="1" s="1"/>
  <c r="G3291" i="1"/>
  <c r="H3291" i="1" s="1"/>
  <c r="G3292" i="1"/>
  <c r="H3292" i="1" s="1"/>
  <c r="G3293" i="1"/>
  <c r="H3293" i="1" s="1"/>
  <c r="G3294" i="1"/>
  <c r="H3294" i="1" s="1"/>
  <c r="G3295" i="1"/>
  <c r="H3295" i="1" s="1"/>
  <c r="G3296" i="1"/>
  <c r="H3296" i="1" s="1"/>
  <c r="G3297" i="1"/>
  <c r="H3297" i="1" s="1"/>
  <c r="G3298" i="1"/>
  <c r="H3298" i="1" s="1"/>
  <c r="G3299" i="1"/>
  <c r="H3299" i="1" s="1"/>
  <c r="G3300" i="1"/>
  <c r="H3300" i="1" s="1"/>
  <c r="G3301" i="1"/>
  <c r="H3301" i="1" s="1"/>
  <c r="G3302" i="1"/>
  <c r="H3302" i="1" s="1"/>
  <c r="G3303" i="1"/>
  <c r="H3303" i="1" s="1"/>
  <c r="G3304" i="1"/>
  <c r="H3304" i="1" s="1"/>
  <c r="G3305" i="1"/>
  <c r="H3305" i="1" s="1"/>
  <c r="G3306" i="1"/>
  <c r="H3306" i="1" s="1"/>
  <c r="G3307" i="1"/>
  <c r="H3307" i="1" s="1"/>
  <c r="G3308" i="1"/>
  <c r="H3308" i="1" s="1"/>
  <c r="G3309" i="1"/>
  <c r="H3309" i="1" s="1"/>
  <c r="G3310" i="1"/>
  <c r="H3310" i="1" s="1"/>
  <c r="G3311" i="1"/>
  <c r="H3311" i="1" s="1"/>
  <c r="G3312" i="1"/>
  <c r="H3312" i="1" s="1"/>
  <c r="G3313" i="1"/>
  <c r="H3313" i="1" s="1"/>
  <c r="G3314" i="1"/>
  <c r="H3314" i="1" s="1"/>
  <c r="G3315" i="1"/>
  <c r="H3315" i="1" s="1"/>
  <c r="G3316" i="1"/>
  <c r="H3316" i="1" s="1"/>
  <c r="G3317" i="1"/>
  <c r="H3317" i="1" s="1"/>
  <c r="G3318" i="1"/>
  <c r="H3318" i="1" s="1"/>
  <c r="G3319" i="1"/>
  <c r="H3319" i="1" s="1"/>
  <c r="G3320" i="1"/>
  <c r="H3320" i="1" s="1"/>
  <c r="G3321" i="1"/>
  <c r="H3321" i="1" s="1"/>
  <c r="G3322" i="1"/>
  <c r="H3322" i="1" s="1"/>
  <c r="G3323" i="1"/>
  <c r="H3323" i="1" s="1"/>
  <c r="G3324" i="1"/>
  <c r="H3324" i="1" s="1"/>
  <c r="G3325" i="1"/>
  <c r="H3325" i="1" s="1"/>
  <c r="G3326" i="1"/>
  <c r="H3326" i="1" s="1"/>
  <c r="G3327" i="1"/>
  <c r="H3327" i="1" s="1"/>
  <c r="G3328" i="1"/>
  <c r="H3328" i="1" s="1"/>
  <c r="G3329" i="1"/>
  <c r="H3329" i="1" s="1"/>
  <c r="G3330" i="1"/>
  <c r="H3330" i="1" s="1"/>
  <c r="G3331" i="1"/>
  <c r="H3331" i="1" s="1"/>
  <c r="G3332" i="1"/>
  <c r="H3332" i="1" s="1"/>
  <c r="G3333" i="1"/>
  <c r="H3333" i="1" s="1"/>
  <c r="G3334" i="1"/>
  <c r="H3334" i="1" s="1"/>
  <c r="G3335" i="1"/>
  <c r="H3335" i="1" s="1"/>
  <c r="G3336" i="1"/>
  <c r="H3336" i="1" s="1"/>
  <c r="G3337" i="1"/>
  <c r="H3337" i="1" s="1"/>
  <c r="G3338" i="1"/>
  <c r="H3338" i="1" s="1"/>
  <c r="G3339" i="1"/>
  <c r="H3339" i="1" s="1"/>
  <c r="G3340" i="1"/>
  <c r="H3340" i="1" s="1"/>
  <c r="G3341" i="1"/>
  <c r="H3341" i="1" s="1"/>
  <c r="G3342" i="1"/>
  <c r="H3342" i="1" s="1"/>
  <c r="G3343" i="1"/>
  <c r="H3343" i="1" s="1"/>
  <c r="G3344" i="1"/>
  <c r="H3344" i="1" s="1"/>
  <c r="G3345" i="1"/>
  <c r="H3345" i="1" s="1"/>
  <c r="G3346" i="1"/>
  <c r="H3346" i="1" s="1"/>
  <c r="G3347" i="1"/>
  <c r="H3347" i="1" s="1"/>
  <c r="G3348" i="1"/>
  <c r="H3348" i="1" s="1"/>
  <c r="G3349" i="1"/>
  <c r="H3349" i="1" s="1"/>
  <c r="G3350" i="1"/>
  <c r="H3350" i="1" s="1"/>
  <c r="G3351" i="1"/>
  <c r="H3351" i="1" s="1"/>
  <c r="G3352" i="1"/>
  <c r="H3352" i="1" s="1"/>
  <c r="G3353" i="1"/>
  <c r="H3353" i="1" s="1"/>
  <c r="G3354" i="1"/>
  <c r="H3354" i="1" s="1"/>
  <c r="G3355" i="1"/>
  <c r="H3355" i="1" s="1"/>
  <c r="G3356" i="1"/>
  <c r="H3356" i="1" s="1"/>
  <c r="G3357" i="1"/>
  <c r="H3357" i="1" s="1"/>
  <c r="G3358" i="1"/>
  <c r="H3358" i="1" s="1"/>
  <c r="G3359" i="1"/>
  <c r="H3359" i="1" s="1"/>
  <c r="G3360" i="1"/>
  <c r="H3360" i="1" s="1"/>
  <c r="G3361" i="1"/>
  <c r="H3361" i="1" s="1"/>
  <c r="G3362" i="1"/>
  <c r="H3362" i="1" s="1"/>
  <c r="G3363" i="1"/>
  <c r="H3363" i="1" s="1"/>
  <c r="G3364" i="1"/>
  <c r="H3364" i="1" s="1"/>
  <c r="G3365" i="1"/>
  <c r="H3365" i="1" s="1"/>
  <c r="G3366" i="1"/>
  <c r="H3366" i="1" s="1"/>
  <c r="G3367" i="1"/>
  <c r="H3367" i="1" s="1"/>
  <c r="G3368" i="1"/>
  <c r="H3368" i="1" s="1"/>
  <c r="G3369" i="1"/>
  <c r="H3369" i="1" s="1"/>
  <c r="G3370" i="1"/>
  <c r="H3370" i="1" s="1"/>
  <c r="G3371" i="1"/>
  <c r="H3371" i="1" s="1"/>
  <c r="G3372" i="1"/>
  <c r="H3372" i="1" s="1"/>
  <c r="G3373" i="1"/>
  <c r="H3373" i="1" s="1"/>
  <c r="G3374" i="1"/>
  <c r="H3374" i="1" s="1"/>
  <c r="G3375" i="1"/>
  <c r="H3375" i="1" s="1"/>
  <c r="G3376" i="1"/>
  <c r="H3376" i="1" s="1"/>
  <c r="G3377" i="1"/>
  <c r="H3377" i="1" s="1"/>
  <c r="G3378" i="1"/>
  <c r="H3378" i="1" s="1"/>
  <c r="G3379" i="1"/>
  <c r="H3379" i="1" s="1"/>
  <c r="G3380" i="1"/>
  <c r="H3380" i="1" s="1"/>
  <c r="G3381" i="1"/>
  <c r="H3381" i="1" s="1"/>
  <c r="G3382" i="1"/>
  <c r="H3382" i="1" s="1"/>
  <c r="G3383" i="1"/>
  <c r="H3383" i="1" s="1"/>
  <c r="G3384" i="1"/>
  <c r="H3384" i="1" s="1"/>
  <c r="G3385" i="1"/>
  <c r="H3385" i="1" s="1"/>
  <c r="G3386" i="1"/>
  <c r="H3386" i="1" s="1"/>
  <c r="G3387" i="1"/>
  <c r="H3387" i="1" s="1"/>
  <c r="G3388" i="1"/>
  <c r="H3388" i="1" s="1"/>
  <c r="G3389" i="1"/>
  <c r="H3389" i="1" s="1"/>
  <c r="G3390" i="1"/>
  <c r="H3390" i="1" s="1"/>
  <c r="G3391" i="1"/>
  <c r="H3391" i="1" s="1"/>
  <c r="G3392" i="1"/>
  <c r="H3392" i="1" s="1"/>
  <c r="G3393" i="1"/>
  <c r="H3393" i="1" s="1"/>
  <c r="G3394" i="1"/>
  <c r="H3394" i="1" s="1"/>
  <c r="G3395" i="1"/>
  <c r="H3395" i="1" s="1"/>
  <c r="G3396" i="1"/>
  <c r="H3396" i="1" s="1"/>
  <c r="G3397" i="1"/>
  <c r="H3397" i="1" s="1"/>
  <c r="G3398" i="1"/>
  <c r="H3398" i="1" s="1"/>
  <c r="G3399" i="1"/>
  <c r="H3399" i="1" s="1"/>
  <c r="G3400" i="1"/>
  <c r="H3400" i="1" s="1"/>
  <c r="G3401" i="1"/>
  <c r="H3401" i="1" s="1"/>
  <c r="G3402" i="1"/>
  <c r="H3402" i="1" s="1"/>
  <c r="G3403" i="1"/>
  <c r="H3403" i="1" s="1"/>
  <c r="G3404" i="1"/>
  <c r="H3404" i="1" s="1"/>
  <c r="G3405" i="1"/>
  <c r="H3405" i="1" s="1"/>
  <c r="G3406" i="1"/>
  <c r="H3406" i="1" s="1"/>
  <c r="G3407" i="1"/>
  <c r="H3407" i="1" s="1"/>
  <c r="G3408" i="1"/>
  <c r="H3408" i="1" s="1"/>
  <c r="G3409" i="1"/>
  <c r="H3409" i="1" s="1"/>
  <c r="G3410" i="1"/>
  <c r="H3410" i="1" s="1"/>
  <c r="G3411" i="1"/>
  <c r="H3411" i="1" s="1"/>
  <c r="G3412" i="1"/>
  <c r="H3412" i="1" s="1"/>
  <c r="G3413" i="1"/>
  <c r="H3413" i="1" s="1"/>
  <c r="G3414" i="1"/>
  <c r="H3414" i="1" s="1"/>
  <c r="G3415" i="1"/>
  <c r="H3415" i="1" s="1"/>
  <c r="G3416" i="1"/>
  <c r="H3416" i="1" s="1"/>
  <c r="G3417" i="1"/>
  <c r="H3417" i="1" s="1"/>
  <c r="G3418" i="1"/>
  <c r="H3418" i="1" s="1"/>
  <c r="G3419" i="1"/>
  <c r="H3419" i="1" s="1"/>
  <c r="G3420" i="1"/>
  <c r="H3420" i="1" s="1"/>
  <c r="G3421" i="1"/>
  <c r="H3421" i="1" s="1"/>
  <c r="G3422" i="1"/>
  <c r="H3422" i="1" s="1"/>
  <c r="G3423" i="1"/>
  <c r="H3423" i="1" s="1"/>
  <c r="G3424" i="1"/>
  <c r="H3424" i="1" s="1"/>
  <c r="G3425" i="1"/>
  <c r="H3425" i="1" s="1"/>
  <c r="G3426" i="1"/>
  <c r="H3426" i="1" s="1"/>
  <c r="G3427" i="1"/>
  <c r="H3427" i="1" s="1"/>
  <c r="G3428" i="1"/>
  <c r="H3428" i="1" s="1"/>
  <c r="G3429" i="1"/>
  <c r="H3429" i="1" s="1"/>
  <c r="G3430" i="1"/>
  <c r="H3430" i="1" s="1"/>
  <c r="G3431" i="1"/>
  <c r="H3431" i="1" s="1"/>
  <c r="G3432" i="1"/>
  <c r="H3432" i="1" s="1"/>
  <c r="G3433" i="1"/>
  <c r="H3433" i="1" s="1"/>
  <c r="G3434" i="1"/>
  <c r="H3434" i="1" s="1"/>
  <c r="G3435" i="1"/>
  <c r="H3435" i="1" s="1"/>
  <c r="G3436" i="1"/>
  <c r="H3436" i="1" s="1"/>
  <c r="G3437" i="1"/>
  <c r="H3437" i="1" s="1"/>
  <c r="G3438" i="1"/>
  <c r="H3438" i="1" s="1"/>
  <c r="G3439" i="1"/>
  <c r="H3439" i="1" s="1"/>
  <c r="G3440" i="1"/>
  <c r="H3440" i="1" s="1"/>
  <c r="G3441" i="1"/>
  <c r="H3441" i="1" s="1"/>
  <c r="G3442" i="1"/>
  <c r="H3442" i="1" s="1"/>
  <c r="G3443" i="1"/>
  <c r="H3443" i="1" s="1"/>
  <c r="G3444" i="1"/>
  <c r="H3444" i="1" s="1"/>
  <c r="G3445" i="1"/>
  <c r="H3445" i="1" s="1"/>
  <c r="G3446" i="1"/>
  <c r="H3446" i="1" s="1"/>
  <c r="G3447" i="1"/>
  <c r="H3447" i="1" s="1"/>
  <c r="G3448" i="1"/>
  <c r="H3448" i="1" s="1"/>
  <c r="G3449" i="1"/>
  <c r="H3449" i="1" s="1"/>
  <c r="G3450" i="1"/>
  <c r="H3450" i="1" s="1"/>
  <c r="G3451" i="1"/>
  <c r="H3451" i="1" s="1"/>
  <c r="G3452" i="1"/>
  <c r="H3452" i="1" s="1"/>
  <c r="G3453" i="1"/>
  <c r="H3453" i="1" s="1"/>
  <c r="G3454" i="1"/>
  <c r="H3454" i="1" s="1"/>
  <c r="G3455" i="1"/>
  <c r="H3455" i="1" s="1"/>
  <c r="G3456" i="1"/>
  <c r="H3456" i="1" s="1"/>
  <c r="G3457" i="1"/>
  <c r="H3457" i="1" s="1"/>
  <c r="G3458" i="1"/>
  <c r="H3458" i="1" s="1"/>
  <c r="G3459" i="1"/>
  <c r="H3459" i="1" s="1"/>
  <c r="G3460" i="1"/>
  <c r="H3460" i="1" s="1"/>
  <c r="G3461" i="1"/>
  <c r="H3461" i="1" s="1"/>
  <c r="G3462" i="1"/>
  <c r="H3462" i="1" s="1"/>
  <c r="G3463" i="1"/>
  <c r="H3463" i="1" s="1"/>
  <c r="G3464" i="1"/>
  <c r="H3464" i="1" s="1"/>
  <c r="G3465" i="1"/>
  <c r="H3465" i="1" s="1"/>
  <c r="G3466" i="1"/>
  <c r="H3466" i="1" s="1"/>
  <c r="G3467" i="1"/>
  <c r="H3467" i="1" s="1"/>
  <c r="G3468" i="1"/>
  <c r="H3468" i="1" s="1"/>
  <c r="G3469" i="1"/>
  <c r="H3469" i="1" s="1"/>
  <c r="G3470" i="1"/>
  <c r="H3470" i="1" s="1"/>
  <c r="G3471" i="1"/>
  <c r="H3471" i="1" s="1"/>
  <c r="G3472" i="1"/>
  <c r="H3472" i="1" s="1"/>
  <c r="G3473" i="1"/>
  <c r="H3473" i="1" s="1"/>
  <c r="G3474" i="1"/>
  <c r="H3474" i="1" s="1"/>
  <c r="G3475" i="1"/>
  <c r="H3475" i="1" s="1"/>
  <c r="G3476" i="1"/>
  <c r="H3476" i="1" s="1"/>
  <c r="G3477" i="1"/>
  <c r="H3477" i="1" s="1"/>
  <c r="G3478" i="1"/>
  <c r="H3478" i="1" s="1"/>
  <c r="G3479" i="1"/>
  <c r="H3479" i="1" s="1"/>
  <c r="G3480" i="1"/>
  <c r="H3480" i="1" s="1"/>
  <c r="G3481" i="1"/>
  <c r="H3481" i="1" s="1"/>
  <c r="G3482" i="1"/>
  <c r="H3482" i="1" s="1"/>
  <c r="G3483" i="1"/>
  <c r="H3483" i="1" s="1"/>
  <c r="G3484" i="1"/>
  <c r="H3484" i="1" s="1"/>
  <c r="G3485" i="1"/>
  <c r="H3485" i="1" s="1"/>
  <c r="G3486" i="1"/>
  <c r="H3486" i="1" s="1"/>
  <c r="G3487" i="1"/>
  <c r="H3487" i="1" s="1"/>
  <c r="G3488" i="1"/>
  <c r="H3488" i="1" s="1"/>
  <c r="G3489" i="1"/>
  <c r="H3489" i="1" s="1"/>
  <c r="G3490" i="1"/>
  <c r="H3490" i="1" s="1"/>
  <c r="G3491" i="1"/>
  <c r="H3491" i="1" s="1"/>
  <c r="G3492" i="1"/>
  <c r="H3492" i="1" s="1"/>
  <c r="G3493" i="1"/>
  <c r="H3493" i="1" s="1"/>
  <c r="G3494" i="1"/>
  <c r="H3494" i="1" s="1"/>
  <c r="G3495" i="1"/>
  <c r="H3495" i="1" s="1"/>
  <c r="G3496" i="1"/>
  <c r="H3496" i="1" s="1"/>
  <c r="G3497" i="1"/>
  <c r="H3497" i="1" s="1"/>
  <c r="G3498" i="1"/>
  <c r="H3498" i="1" s="1"/>
  <c r="G3499" i="1"/>
  <c r="H3499" i="1" s="1"/>
  <c r="G3500" i="1"/>
  <c r="H3500" i="1" s="1"/>
  <c r="G3501" i="1"/>
  <c r="H3501" i="1" s="1"/>
  <c r="G3502" i="1"/>
  <c r="H3502" i="1" s="1"/>
  <c r="G3503" i="1"/>
  <c r="H3503" i="1" s="1"/>
  <c r="G3504" i="1"/>
  <c r="H3504" i="1" s="1"/>
  <c r="G3505" i="1"/>
  <c r="H3505" i="1" s="1"/>
  <c r="G3506" i="1"/>
  <c r="H3506" i="1" s="1"/>
  <c r="G3507" i="1"/>
  <c r="H3507" i="1" s="1"/>
  <c r="G3508" i="1"/>
  <c r="H3508" i="1" s="1"/>
  <c r="G3509" i="1"/>
  <c r="H3509" i="1" s="1"/>
  <c r="G3510" i="1"/>
  <c r="H3510" i="1" s="1"/>
  <c r="G3511" i="1"/>
  <c r="H3511" i="1" s="1"/>
  <c r="G3512" i="1"/>
  <c r="H3512" i="1" s="1"/>
  <c r="G3513" i="1"/>
  <c r="H3513" i="1" s="1"/>
  <c r="G3514" i="1"/>
  <c r="H3514" i="1" s="1"/>
  <c r="G3515" i="1"/>
  <c r="H3515" i="1" s="1"/>
  <c r="G3516" i="1"/>
  <c r="H3516" i="1" s="1"/>
  <c r="G3517" i="1"/>
  <c r="H3517" i="1" s="1"/>
  <c r="G3518" i="1"/>
  <c r="H3518" i="1" s="1"/>
  <c r="G3519" i="1"/>
  <c r="H3519" i="1" s="1"/>
  <c r="G3520" i="1"/>
  <c r="H3520" i="1" s="1"/>
  <c r="G3521" i="1"/>
  <c r="H3521" i="1" s="1"/>
  <c r="G3522" i="1"/>
  <c r="H3522" i="1" s="1"/>
  <c r="G3523" i="1"/>
  <c r="H3523" i="1" s="1"/>
  <c r="G3524" i="1"/>
  <c r="H3524" i="1" s="1"/>
  <c r="G3525" i="1"/>
  <c r="H3525" i="1" s="1"/>
  <c r="G3526" i="1"/>
  <c r="H3526" i="1" s="1"/>
  <c r="G3527" i="1"/>
  <c r="H3527" i="1" s="1"/>
  <c r="G3528" i="1"/>
  <c r="H3528" i="1" s="1"/>
  <c r="G3529" i="1"/>
  <c r="H3529" i="1" s="1"/>
  <c r="G3530" i="1"/>
  <c r="H3530" i="1" s="1"/>
  <c r="G3531" i="1"/>
  <c r="H3531" i="1" s="1"/>
  <c r="G3532" i="1"/>
  <c r="H3532" i="1" s="1"/>
  <c r="G3533" i="1"/>
  <c r="H3533" i="1" s="1"/>
  <c r="G3534" i="1"/>
  <c r="H3534" i="1" s="1"/>
  <c r="G3535" i="1"/>
  <c r="H3535" i="1" s="1"/>
  <c r="G3536" i="1"/>
  <c r="H3536" i="1" s="1"/>
  <c r="G3537" i="1"/>
  <c r="H3537" i="1" s="1"/>
  <c r="G3538" i="1"/>
  <c r="H3538" i="1" s="1"/>
  <c r="G3539" i="1"/>
  <c r="H3539" i="1" s="1"/>
  <c r="G3540" i="1"/>
  <c r="H3540" i="1" s="1"/>
  <c r="G3541" i="1"/>
  <c r="H3541" i="1" s="1"/>
  <c r="G3542" i="1"/>
  <c r="H3542" i="1" s="1"/>
  <c r="G3543" i="1"/>
  <c r="H3543" i="1" s="1"/>
  <c r="G3544" i="1"/>
  <c r="H3544" i="1" s="1"/>
  <c r="G3545" i="1"/>
  <c r="H3545" i="1" s="1"/>
  <c r="G3546" i="1"/>
  <c r="H3546" i="1" s="1"/>
  <c r="G3547" i="1"/>
  <c r="H3547" i="1" s="1"/>
  <c r="G3548" i="1"/>
  <c r="H3548" i="1" s="1"/>
  <c r="G3549" i="1"/>
  <c r="H3549" i="1" s="1"/>
  <c r="G3550" i="1"/>
  <c r="H3550" i="1" s="1"/>
  <c r="G3551" i="1"/>
  <c r="H3551" i="1" s="1"/>
  <c r="G3552" i="1"/>
  <c r="H3552" i="1" s="1"/>
  <c r="G3553" i="1"/>
  <c r="H3553" i="1" s="1"/>
  <c r="G3554" i="1"/>
  <c r="H3554" i="1" s="1"/>
  <c r="G3555" i="1"/>
  <c r="H3555" i="1" s="1"/>
  <c r="G3556" i="1"/>
  <c r="H3556" i="1" s="1"/>
  <c r="G3557" i="1"/>
  <c r="H3557" i="1" s="1"/>
  <c r="G3558" i="1"/>
  <c r="H3558" i="1" s="1"/>
  <c r="G3559" i="1"/>
  <c r="H3559" i="1" s="1"/>
  <c r="G3560" i="1"/>
  <c r="H3560" i="1" s="1"/>
  <c r="G3561" i="1"/>
  <c r="H3561" i="1" s="1"/>
  <c r="G3562" i="1"/>
  <c r="H3562" i="1" s="1"/>
  <c r="G3563" i="1"/>
  <c r="H3563" i="1" s="1"/>
  <c r="G3564" i="1"/>
  <c r="H3564" i="1" s="1"/>
  <c r="G3565" i="1"/>
  <c r="H3565" i="1" s="1"/>
  <c r="G3566" i="1"/>
  <c r="H3566" i="1" s="1"/>
  <c r="G3567" i="1"/>
  <c r="H3567" i="1" s="1"/>
  <c r="G3568" i="1"/>
  <c r="H3568" i="1" s="1"/>
  <c r="G3569" i="1"/>
  <c r="H3569" i="1" s="1"/>
  <c r="G3570" i="1"/>
  <c r="H3570" i="1" s="1"/>
  <c r="G3571" i="1"/>
  <c r="H3571" i="1" s="1"/>
  <c r="G3572" i="1"/>
  <c r="H3572" i="1" s="1"/>
  <c r="G3573" i="1"/>
  <c r="H3573" i="1" s="1"/>
  <c r="G3574" i="1"/>
  <c r="H3574" i="1" s="1"/>
  <c r="G3575" i="1"/>
  <c r="H3575" i="1" s="1"/>
  <c r="G3576" i="1"/>
  <c r="H3576" i="1" s="1"/>
  <c r="G3577" i="1"/>
  <c r="H3577" i="1" s="1"/>
  <c r="G3578" i="1"/>
  <c r="H3578" i="1" s="1"/>
  <c r="G3579" i="1"/>
  <c r="H3579" i="1" s="1"/>
  <c r="G3580" i="1"/>
  <c r="H3580" i="1" s="1"/>
  <c r="G3581" i="1"/>
  <c r="H3581" i="1" s="1"/>
  <c r="G3582" i="1"/>
  <c r="H3582" i="1" s="1"/>
  <c r="G3583" i="1"/>
  <c r="H3583" i="1" s="1"/>
  <c r="G3584" i="1"/>
  <c r="H3584" i="1" s="1"/>
  <c r="G3585" i="1"/>
  <c r="H3585" i="1" s="1"/>
  <c r="G3586" i="1"/>
  <c r="H3586" i="1" s="1"/>
  <c r="G3587" i="1"/>
  <c r="H3587" i="1" s="1"/>
  <c r="G3588" i="1"/>
  <c r="H3588" i="1" s="1"/>
  <c r="G3589" i="1"/>
  <c r="H3589" i="1" s="1"/>
  <c r="G3590" i="1"/>
  <c r="H3590" i="1" s="1"/>
  <c r="G3591" i="1"/>
  <c r="H3591" i="1" s="1"/>
  <c r="G3592" i="1"/>
  <c r="H3592" i="1" s="1"/>
  <c r="G3593" i="1"/>
  <c r="H3593" i="1" s="1"/>
  <c r="G3594" i="1"/>
  <c r="H3594" i="1" s="1"/>
  <c r="G3595" i="1"/>
  <c r="H3595" i="1" s="1"/>
  <c r="G3596" i="1"/>
  <c r="H3596" i="1" s="1"/>
  <c r="G3597" i="1"/>
  <c r="H3597" i="1" s="1"/>
  <c r="G3598" i="1"/>
  <c r="H3598" i="1" s="1"/>
  <c r="G3599" i="1"/>
  <c r="H3599" i="1" s="1"/>
  <c r="G3600" i="1"/>
  <c r="H3600" i="1" s="1"/>
  <c r="G3601" i="1"/>
  <c r="H3601" i="1" s="1"/>
  <c r="G3602" i="1"/>
  <c r="H3602" i="1" s="1"/>
  <c r="G3603" i="1"/>
  <c r="H3603" i="1" s="1"/>
  <c r="G3604" i="1"/>
  <c r="H3604" i="1" s="1"/>
  <c r="G3605" i="1"/>
  <c r="H3605" i="1" s="1"/>
  <c r="G3606" i="1"/>
  <c r="H3606" i="1" s="1"/>
  <c r="G3607" i="1"/>
  <c r="H3607" i="1" s="1"/>
  <c r="G3608" i="1"/>
  <c r="H3608" i="1" s="1"/>
  <c r="G3609" i="1"/>
  <c r="H3609" i="1" s="1"/>
  <c r="G3610" i="1"/>
  <c r="H3610" i="1" s="1"/>
  <c r="G3611" i="1"/>
  <c r="H3611" i="1" s="1"/>
  <c r="G3612" i="1"/>
  <c r="H3612" i="1" s="1"/>
  <c r="G3613" i="1"/>
  <c r="H3613" i="1" s="1"/>
  <c r="G3614" i="1"/>
  <c r="H3614" i="1" s="1"/>
  <c r="G3615" i="1"/>
  <c r="H3615" i="1" s="1"/>
  <c r="G3616" i="1"/>
  <c r="H3616" i="1" s="1"/>
  <c r="G3617" i="1"/>
  <c r="H3617" i="1" s="1"/>
  <c r="G3618" i="1"/>
  <c r="H3618" i="1" s="1"/>
  <c r="G3619" i="1"/>
  <c r="H3619" i="1" s="1"/>
  <c r="G3620" i="1"/>
  <c r="H3620" i="1" s="1"/>
  <c r="G3621" i="1"/>
  <c r="H3621" i="1" s="1"/>
  <c r="G3622" i="1"/>
  <c r="H3622" i="1" s="1"/>
  <c r="G3623" i="1"/>
  <c r="H3623" i="1" s="1"/>
  <c r="G3624" i="1"/>
  <c r="H3624" i="1" s="1"/>
  <c r="G3625" i="1"/>
  <c r="H3625" i="1" s="1"/>
  <c r="G3626" i="1"/>
  <c r="H3626" i="1" s="1"/>
  <c r="G3627" i="1"/>
  <c r="H3627" i="1" s="1"/>
  <c r="G3628" i="1"/>
  <c r="H3628" i="1" s="1"/>
  <c r="G3629" i="1"/>
  <c r="H3629" i="1" s="1"/>
  <c r="G3630" i="1"/>
  <c r="H3630" i="1" s="1"/>
  <c r="G3631" i="1"/>
  <c r="H3631" i="1" s="1"/>
  <c r="G3632" i="1"/>
  <c r="H3632" i="1" s="1"/>
  <c r="G3633" i="1"/>
  <c r="H3633" i="1" s="1"/>
  <c r="G3634" i="1"/>
  <c r="H3634" i="1" s="1"/>
  <c r="G3635" i="1"/>
  <c r="H3635" i="1" s="1"/>
  <c r="G3636" i="1"/>
  <c r="H3636" i="1" s="1"/>
  <c r="G3637" i="1"/>
  <c r="H3637" i="1" s="1"/>
  <c r="G3638" i="1"/>
  <c r="H3638" i="1" s="1"/>
  <c r="G3639" i="1"/>
  <c r="H3639" i="1" s="1"/>
  <c r="G3640" i="1"/>
  <c r="H3640" i="1" s="1"/>
  <c r="G3641" i="1"/>
  <c r="H3641" i="1" s="1"/>
  <c r="G3642" i="1"/>
  <c r="H3642" i="1" s="1"/>
  <c r="G3643" i="1"/>
  <c r="H3643" i="1" s="1"/>
  <c r="G3644" i="1"/>
  <c r="H3644" i="1" s="1"/>
  <c r="G3645" i="1"/>
  <c r="H3645" i="1" s="1"/>
  <c r="G3646" i="1"/>
  <c r="H3646" i="1" s="1"/>
  <c r="G3647" i="1"/>
  <c r="H3647" i="1" s="1"/>
  <c r="G3648" i="1"/>
  <c r="H3648" i="1" s="1"/>
  <c r="G3649" i="1"/>
  <c r="H3649" i="1" s="1"/>
  <c r="G3650" i="1"/>
  <c r="H3650" i="1" s="1"/>
  <c r="G3651" i="1"/>
  <c r="H3651" i="1" s="1"/>
  <c r="G3652" i="1"/>
  <c r="H3652" i="1" s="1"/>
  <c r="G3653" i="1"/>
  <c r="H3653" i="1" s="1"/>
  <c r="G3654" i="1"/>
  <c r="H3654" i="1" s="1"/>
  <c r="G3655" i="1"/>
  <c r="H3655" i="1" s="1"/>
  <c r="G3656" i="1"/>
  <c r="H3656" i="1" s="1"/>
  <c r="G3657" i="1"/>
  <c r="H3657" i="1" s="1"/>
  <c r="G3658" i="1"/>
  <c r="H3658" i="1" s="1"/>
  <c r="G3659" i="1"/>
  <c r="H3659" i="1" s="1"/>
  <c r="G3660" i="1"/>
  <c r="H3660" i="1" s="1"/>
  <c r="G3661" i="1"/>
  <c r="H3661" i="1" s="1"/>
  <c r="G3662" i="1"/>
  <c r="H3662" i="1" s="1"/>
  <c r="G3663" i="1"/>
  <c r="H3663" i="1" s="1"/>
  <c r="G3664" i="1"/>
  <c r="H3664" i="1" s="1"/>
  <c r="G3665" i="1"/>
  <c r="H3665" i="1" s="1"/>
  <c r="G3666" i="1"/>
  <c r="H3666" i="1" s="1"/>
  <c r="G3667" i="1"/>
  <c r="H3667" i="1" s="1"/>
  <c r="G3668" i="1"/>
  <c r="H3668" i="1" s="1"/>
  <c r="G3669" i="1"/>
  <c r="H3669" i="1" s="1"/>
  <c r="G3670" i="1"/>
  <c r="H3670" i="1" s="1"/>
  <c r="G3671" i="1"/>
  <c r="H3671" i="1" s="1"/>
  <c r="G3672" i="1"/>
  <c r="H3672" i="1" s="1"/>
  <c r="G3673" i="1"/>
  <c r="H3673" i="1" s="1"/>
  <c r="G3674" i="1"/>
  <c r="H3674" i="1" s="1"/>
  <c r="G3675" i="1"/>
  <c r="H3675" i="1" s="1"/>
  <c r="G3676" i="1"/>
  <c r="H3676" i="1" s="1"/>
  <c r="G3677" i="1"/>
  <c r="H3677" i="1" s="1"/>
  <c r="G3678" i="1"/>
  <c r="H3678" i="1" s="1"/>
  <c r="G3679" i="1"/>
  <c r="H3679" i="1" s="1"/>
  <c r="G3680" i="1"/>
  <c r="H3680" i="1" s="1"/>
  <c r="G3681" i="1"/>
  <c r="H3681" i="1" s="1"/>
  <c r="G3682" i="1"/>
  <c r="H3682" i="1" s="1"/>
  <c r="G3683" i="1"/>
  <c r="H3683" i="1" s="1"/>
  <c r="G3684" i="1"/>
  <c r="H3684" i="1" s="1"/>
  <c r="G3685" i="1"/>
  <c r="H3685" i="1" s="1"/>
  <c r="G3686" i="1"/>
  <c r="H3686" i="1" s="1"/>
  <c r="G3687" i="1"/>
  <c r="H3687" i="1" s="1"/>
  <c r="G3688" i="1"/>
  <c r="H3688" i="1" s="1"/>
  <c r="G3689" i="1"/>
  <c r="H3689" i="1" s="1"/>
  <c r="G3690" i="1"/>
  <c r="H3690" i="1" s="1"/>
  <c r="G3691" i="1"/>
  <c r="H3691" i="1" s="1"/>
  <c r="G3692" i="1"/>
  <c r="H3692" i="1" s="1"/>
  <c r="G3693" i="1"/>
  <c r="H3693" i="1" s="1"/>
  <c r="G3694" i="1"/>
  <c r="H3694" i="1" s="1"/>
  <c r="G3695" i="1"/>
  <c r="H3695" i="1" s="1"/>
  <c r="G3696" i="1"/>
  <c r="H3696" i="1" s="1"/>
  <c r="G3697" i="1"/>
  <c r="H3697" i="1" s="1"/>
  <c r="G3698" i="1"/>
  <c r="H3698" i="1" s="1"/>
  <c r="G3699" i="1"/>
  <c r="H3699" i="1" s="1"/>
  <c r="G3700" i="1"/>
  <c r="H3700" i="1" s="1"/>
  <c r="G3701" i="1"/>
  <c r="H3701" i="1" s="1"/>
  <c r="G3702" i="1"/>
  <c r="H3702" i="1" s="1"/>
  <c r="G3703" i="1"/>
  <c r="H3703" i="1" s="1"/>
  <c r="G3704" i="1"/>
  <c r="H3704" i="1" s="1"/>
  <c r="G3705" i="1"/>
  <c r="H3705" i="1" s="1"/>
  <c r="G3706" i="1"/>
  <c r="H3706" i="1" s="1"/>
  <c r="G3707" i="1"/>
  <c r="H3707" i="1" s="1"/>
  <c r="G3708" i="1"/>
  <c r="H3708" i="1" s="1"/>
  <c r="G3709" i="1"/>
  <c r="H3709" i="1" s="1"/>
  <c r="G3710" i="1"/>
  <c r="H3710" i="1" s="1"/>
  <c r="G3711" i="1"/>
  <c r="H3711" i="1" s="1"/>
  <c r="G3712" i="1"/>
  <c r="H3712" i="1" s="1"/>
  <c r="G3713" i="1"/>
  <c r="H3713" i="1" s="1"/>
  <c r="G3714" i="1"/>
  <c r="H3714" i="1" s="1"/>
  <c r="G3715" i="1"/>
  <c r="H3715" i="1" s="1"/>
  <c r="G3716" i="1"/>
  <c r="H3716" i="1" s="1"/>
  <c r="G3717" i="1"/>
  <c r="H3717" i="1" s="1"/>
  <c r="G3718" i="1"/>
  <c r="H3718" i="1" s="1"/>
  <c r="G3719" i="1"/>
  <c r="H3719" i="1" s="1"/>
  <c r="G3720" i="1"/>
  <c r="H3720" i="1" s="1"/>
  <c r="G3721" i="1"/>
  <c r="H3721" i="1" s="1"/>
  <c r="G3722" i="1"/>
  <c r="H3722" i="1" s="1"/>
  <c r="G3723" i="1"/>
  <c r="H3723" i="1" s="1"/>
  <c r="G3724" i="1"/>
  <c r="H3724" i="1" s="1"/>
  <c r="G3725" i="1"/>
  <c r="H3725" i="1" s="1"/>
  <c r="G3726" i="1"/>
  <c r="H3726" i="1" s="1"/>
  <c r="G3727" i="1"/>
  <c r="H3727" i="1" s="1"/>
  <c r="G3728" i="1"/>
  <c r="H3728" i="1" s="1"/>
  <c r="G3729" i="1"/>
  <c r="H3729" i="1" s="1"/>
  <c r="G3730" i="1"/>
  <c r="H3730" i="1" s="1"/>
  <c r="G3731" i="1"/>
  <c r="H3731" i="1" s="1"/>
  <c r="G3732" i="1"/>
  <c r="H3732" i="1" s="1"/>
  <c r="G3733" i="1"/>
  <c r="H3733" i="1" s="1"/>
  <c r="G3734" i="1"/>
  <c r="H3734" i="1" s="1"/>
  <c r="G3735" i="1"/>
  <c r="H3735" i="1" s="1"/>
  <c r="G3736" i="1"/>
  <c r="H3736" i="1" s="1"/>
  <c r="G3737" i="1"/>
  <c r="H3737" i="1" s="1"/>
  <c r="G3738" i="1"/>
  <c r="H3738" i="1" s="1"/>
  <c r="G3739" i="1"/>
  <c r="H3739" i="1" s="1"/>
  <c r="G3740" i="1"/>
  <c r="H3740" i="1" s="1"/>
  <c r="G3741" i="1"/>
  <c r="H3741" i="1" s="1"/>
  <c r="G3742" i="1"/>
  <c r="H3742" i="1" s="1"/>
  <c r="G3743" i="1"/>
  <c r="H3743" i="1" s="1"/>
  <c r="G3744" i="1"/>
  <c r="H3744" i="1" s="1"/>
  <c r="G3745" i="1"/>
  <c r="H3745" i="1" s="1"/>
  <c r="G3746" i="1"/>
  <c r="H3746" i="1" s="1"/>
  <c r="G3747" i="1"/>
  <c r="H3747" i="1" s="1"/>
  <c r="G3748" i="1"/>
  <c r="H3748" i="1" s="1"/>
  <c r="G3749" i="1"/>
  <c r="H3749" i="1" s="1"/>
  <c r="G3750" i="1"/>
  <c r="H3750" i="1" s="1"/>
  <c r="G3751" i="1"/>
  <c r="H3751" i="1" s="1"/>
  <c r="G3752" i="1"/>
  <c r="H3752" i="1" s="1"/>
  <c r="G3753" i="1"/>
  <c r="H3753" i="1" s="1"/>
  <c r="G3754" i="1"/>
  <c r="H3754" i="1" s="1"/>
  <c r="G3755" i="1"/>
  <c r="H3755" i="1" s="1"/>
  <c r="G3756" i="1"/>
  <c r="H3756" i="1" s="1"/>
  <c r="G3757" i="1"/>
  <c r="H3757" i="1" s="1"/>
  <c r="G3758" i="1"/>
  <c r="H3758" i="1" s="1"/>
  <c r="G3759" i="1"/>
  <c r="H3759" i="1" s="1"/>
  <c r="G3760" i="1"/>
  <c r="H3760" i="1" s="1"/>
  <c r="G3761" i="1"/>
  <c r="H3761" i="1" s="1"/>
  <c r="G3762" i="1"/>
  <c r="H3762" i="1" s="1"/>
  <c r="G3763" i="1"/>
  <c r="H3763" i="1" s="1"/>
  <c r="G3764" i="1"/>
  <c r="H3764" i="1" s="1"/>
  <c r="G3765" i="1"/>
  <c r="H3765" i="1" s="1"/>
  <c r="G3766" i="1"/>
  <c r="H3766" i="1" s="1"/>
  <c r="G3767" i="1"/>
  <c r="H3767" i="1" s="1"/>
  <c r="G3768" i="1"/>
  <c r="H3768" i="1" s="1"/>
  <c r="G3769" i="1"/>
  <c r="H3769" i="1" s="1"/>
  <c r="G3770" i="1"/>
  <c r="H3770" i="1" s="1"/>
  <c r="G3771" i="1"/>
  <c r="H3771" i="1" s="1"/>
  <c r="G3772" i="1"/>
  <c r="H3772" i="1" s="1"/>
  <c r="G3773" i="1"/>
  <c r="H3773" i="1" s="1"/>
  <c r="G3774" i="1"/>
  <c r="H3774" i="1" s="1"/>
  <c r="G3775" i="1"/>
  <c r="H3775" i="1" s="1"/>
  <c r="G3776" i="1"/>
  <c r="H3776" i="1" s="1"/>
  <c r="G3777" i="1"/>
  <c r="H3777" i="1" s="1"/>
  <c r="G3778" i="1"/>
  <c r="H3778" i="1" s="1"/>
  <c r="G3779" i="1"/>
  <c r="H3779" i="1" s="1"/>
  <c r="G3780" i="1"/>
  <c r="H3780" i="1" s="1"/>
  <c r="G3781" i="1"/>
  <c r="H3781" i="1" s="1"/>
  <c r="G3782" i="1"/>
  <c r="H3782" i="1" s="1"/>
  <c r="G3783" i="1"/>
  <c r="H3783" i="1" s="1"/>
  <c r="G3784" i="1"/>
  <c r="H3784" i="1" s="1"/>
  <c r="G3785" i="1"/>
  <c r="H3785" i="1" s="1"/>
  <c r="G3786" i="1"/>
  <c r="H3786" i="1" s="1"/>
  <c r="G3787" i="1"/>
  <c r="H3787" i="1" s="1"/>
  <c r="G3788" i="1"/>
  <c r="H3788" i="1" s="1"/>
  <c r="G3789" i="1"/>
  <c r="H3789" i="1" s="1"/>
  <c r="G3790" i="1"/>
  <c r="H3790" i="1" s="1"/>
  <c r="G3791" i="1"/>
  <c r="H3791" i="1" s="1"/>
  <c r="G3792" i="1"/>
  <c r="H3792" i="1" s="1"/>
  <c r="G3793" i="1"/>
  <c r="H3793" i="1" s="1"/>
  <c r="G3794" i="1"/>
  <c r="H3794" i="1" s="1"/>
  <c r="G3795" i="1"/>
  <c r="H3795" i="1" s="1"/>
  <c r="G3796" i="1"/>
  <c r="H3796" i="1" s="1"/>
  <c r="G3797" i="1"/>
  <c r="H3797" i="1" s="1"/>
  <c r="G3798" i="1"/>
  <c r="H3798" i="1" s="1"/>
  <c r="G3799" i="1"/>
  <c r="H3799" i="1" s="1"/>
  <c r="G3800" i="1"/>
  <c r="H3800" i="1" s="1"/>
  <c r="G3801" i="1"/>
  <c r="H3801" i="1" s="1"/>
  <c r="G3802" i="1"/>
  <c r="H3802" i="1" s="1"/>
  <c r="G3803" i="1"/>
  <c r="H3803" i="1" s="1"/>
  <c r="G3804" i="1"/>
  <c r="H3804" i="1" s="1"/>
  <c r="G3805" i="1"/>
  <c r="H3805" i="1" s="1"/>
  <c r="G3806" i="1"/>
  <c r="H3806" i="1" s="1"/>
  <c r="G3807" i="1"/>
  <c r="H3807" i="1" s="1"/>
  <c r="G3808" i="1"/>
  <c r="H3808" i="1" s="1"/>
  <c r="G3809" i="1"/>
  <c r="H3809" i="1" s="1"/>
  <c r="G3810" i="1"/>
  <c r="H3810" i="1" s="1"/>
  <c r="G3811" i="1"/>
  <c r="H3811" i="1" s="1"/>
  <c r="G3812" i="1"/>
  <c r="H3812" i="1" s="1"/>
  <c r="G3813" i="1"/>
  <c r="H3813" i="1" s="1"/>
  <c r="G3814" i="1"/>
  <c r="H3814" i="1" s="1"/>
  <c r="G3815" i="1"/>
  <c r="H3815" i="1" s="1"/>
  <c r="G3816" i="1"/>
  <c r="H3816" i="1" s="1"/>
  <c r="G3817" i="1"/>
  <c r="H3817" i="1" s="1"/>
  <c r="G3818" i="1"/>
  <c r="H3818" i="1" s="1"/>
  <c r="G3819" i="1"/>
  <c r="H3819" i="1" s="1"/>
  <c r="G3820" i="1"/>
  <c r="H3820" i="1" s="1"/>
  <c r="G3821" i="1"/>
  <c r="H3821" i="1" s="1"/>
  <c r="G3822" i="1"/>
  <c r="H3822" i="1" s="1"/>
  <c r="G3823" i="1"/>
  <c r="H3823" i="1" s="1"/>
  <c r="G3824" i="1"/>
  <c r="H3824" i="1" s="1"/>
  <c r="G3825" i="1"/>
  <c r="H3825" i="1" s="1"/>
  <c r="G3826" i="1"/>
  <c r="H3826" i="1" s="1"/>
  <c r="G3827" i="1"/>
  <c r="H3827" i="1" s="1"/>
  <c r="G3828" i="1"/>
  <c r="H3828" i="1" s="1"/>
  <c r="G3829" i="1"/>
  <c r="H3829" i="1" s="1"/>
  <c r="G3830" i="1"/>
  <c r="H3830" i="1" s="1"/>
  <c r="G3831" i="1"/>
  <c r="H3831" i="1" s="1"/>
  <c r="G3832" i="1"/>
  <c r="H3832" i="1" s="1"/>
  <c r="G3833" i="1"/>
  <c r="H3833" i="1" s="1"/>
  <c r="G3834" i="1"/>
  <c r="H3834" i="1" s="1"/>
  <c r="G3835" i="1"/>
  <c r="H3835" i="1" s="1"/>
  <c r="G3836" i="1"/>
  <c r="H3836" i="1" s="1"/>
  <c r="G3837" i="1"/>
  <c r="H3837" i="1" s="1"/>
  <c r="G3838" i="1"/>
  <c r="H3838" i="1" s="1"/>
  <c r="G3839" i="1"/>
  <c r="H3839" i="1" s="1"/>
  <c r="G3840" i="1"/>
  <c r="H3840" i="1" s="1"/>
  <c r="G3841" i="1"/>
  <c r="H3841" i="1" s="1"/>
  <c r="G3842" i="1"/>
  <c r="H3842" i="1" s="1"/>
  <c r="G3843" i="1"/>
  <c r="H3843" i="1" s="1"/>
  <c r="G3844" i="1"/>
  <c r="H3844" i="1" s="1"/>
  <c r="G3845" i="1"/>
  <c r="H3845" i="1" s="1"/>
  <c r="G3846" i="1"/>
  <c r="H3846" i="1" s="1"/>
  <c r="G3847" i="1"/>
  <c r="H3847" i="1" s="1"/>
  <c r="G3848" i="1"/>
  <c r="H3848" i="1" s="1"/>
  <c r="G3849" i="1"/>
  <c r="H3849" i="1" s="1"/>
  <c r="G3850" i="1"/>
  <c r="H3850" i="1" s="1"/>
  <c r="G3851" i="1"/>
  <c r="H3851" i="1" s="1"/>
  <c r="G3852" i="1"/>
  <c r="H3852" i="1" s="1"/>
  <c r="G3853" i="1"/>
  <c r="H3853" i="1" s="1"/>
  <c r="G3854" i="1"/>
  <c r="H3854" i="1" s="1"/>
  <c r="G3855" i="1"/>
  <c r="H3855" i="1" s="1"/>
  <c r="G3856" i="1"/>
  <c r="H3856" i="1" s="1"/>
  <c r="G3857" i="1"/>
  <c r="H3857" i="1" s="1"/>
  <c r="G3858" i="1"/>
  <c r="H3858" i="1" s="1"/>
  <c r="G3859" i="1"/>
  <c r="H3859" i="1" s="1"/>
  <c r="G3860" i="1"/>
  <c r="H3860" i="1" s="1"/>
  <c r="G3861" i="1"/>
  <c r="H3861" i="1" s="1"/>
  <c r="G3862" i="1"/>
  <c r="H3862" i="1" s="1"/>
  <c r="G3863" i="1"/>
  <c r="H3863" i="1" s="1"/>
  <c r="G3864" i="1"/>
  <c r="H3864" i="1" s="1"/>
  <c r="G3865" i="1"/>
  <c r="H3865" i="1" s="1"/>
  <c r="G3866" i="1"/>
  <c r="H3866" i="1" s="1"/>
  <c r="G3867" i="1"/>
  <c r="H3867" i="1" s="1"/>
  <c r="G3868" i="1"/>
  <c r="H3868" i="1" s="1"/>
  <c r="G3869" i="1"/>
  <c r="H3869" i="1" s="1"/>
  <c r="G3870" i="1"/>
  <c r="H3870" i="1" s="1"/>
  <c r="G3871" i="1"/>
  <c r="H3871" i="1" s="1"/>
  <c r="G3872" i="1"/>
  <c r="H3872" i="1" s="1"/>
  <c r="G3873" i="1"/>
  <c r="H3873" i="1" s="1"/>
  <c r="G3874" i="1"/>
  <c r="H3874" i="1" s="1"/>
  <c r="G3875" i="1"/>
  <c r="H3875" i="1" s="1"/>
  <c r="G3876" i="1"/>
  <c r="H3876" i="1" s="1"/>
  <c r="G3877" i="1"/>
  <c r="H3877" i="1" s="1"/>
  <c r="G3878" i="1"/>
  <c r="H3878" i="1" s="1"/>
  <c r="G3879" i="1"/>
  <c r="H3879" i="1" s="1"/>
  <c r="G3880" i="1"/>
  <c r="H3880" i="1" s="1"/>
  <c r="G3881" i="1"/>
  <c r="H3881" i="1" s="1"/>
  <c r="G3882" i="1"/>
  <c r="H3882" i="1" s="1"/>
  <c r="G3883" i="1"/>
  <c r="H3883" i="1" s="1"/>
  <c r="G3884" i="1"/>
  <c r="H3884" i="1" s="1"/>
  <c r="G3885" i="1"/>
  <c r="H3885" i="1" s="1"/>
  <c r="G3886" i="1"/>
  <c r="H3886" i="1" s="1"/>
  <c r="G3887" i="1"/>
  <c r="H3887" i="1" s="1"/>
  <c r="G3888" i="1"/>
  <c r="H3888" i="1" s="1"/>
  <c r="G3889" i="1"/>
  <c r="H3889" i="1" s="1"/>
  <c r="G3890" i="1"/>
  <c r="H3890" i="1" s="1"/>
  <c r="G3891" i="1"/>
  <c r="H3891" i="1" s="1"/>
  <c r="G3892" i="1"/>
  <c r="H3892" i="1" s="1"/>
  <c r="G3893" i="1"/>
  <c r="H3893" i="1" s="1"/>
  <c r="G3894" i="1"/>
  <c r="H3894" i="1" s="1"/>
  <c r="G3895" i="1"/>
  <c r="H3895" i="1" s="1"/>
  <c r="G3896" i="1"/>
  <c r="H3896" i="1" s="1"/>
  <c r="G3897" i="1"/>
  <c r="H3897" i="1" s="1"/>
  <c r="G3898" i="1"/>
  <c r="H3898" i="1" s="1"/>
  <c r="G3899" i="1"/>
  <c r="H3899" i="1" s="1"/>
  <c r="G3900" i="1"/>
  <c r="H3900" i="1" s="1"/>
  <c r="G3901" i="1"/>
  <c r="H3901" i="1" s="1"/>
  <c r="G3902" i="1"/>
  <c r="H3902" i="1" s="1"/>
  <c r="G3903" i="1"/>
  <c r="H3903" i="1" s="1"/>
  <c r="G3904" i="1"/>
  <c r="H3904" i="1" s="1"/>
  <c r="G3905" i="1"/>
  <c r="H3905" i="1" s="1"/>
  <c r="G3906" i="1"/>
  <c r="H3906" i="1" s="1"/>
  <c r="G3907" i="1"/>
  <c r="H3907" i="1" s="1"/>
  <c r="G3908" i="1"/>
  <c r="H3908" i="1" s="1"/>
  <c r="G3909" i="1"/>
  <c r="H3909" i="1" s="1"/>
  <c r="G3910" i="1"/>
  <c r="H3910" i="1" s="1"/>
  <c r="G3911" i="1"/>
  <c r="H3911" i="1" s="1"/>
  <c r="G3912" i="1"/>
  <c r="H3912" i="1" s="1"/>
  <c r="G3913" i="1"/>
  <c r="H3913" i="1" s="1"/>
  <c r="G3914" i="1"/>
  <c r="H3914" i="1" s="1"/>
  <c r="G3915" i="1"/>
  <c r="H3915" i="1" s="1"/>
  <c r="G3916" i="1"/>
  <c r="H3916" i="1" s="1"/>
  <c r="G3917" i="1"/>
  <c r="H3917" i="1" s="1"/>
  <c r="G3918" i="1"/>
  <c r="H3918" i="1" s="1"/>
  <c r="G3919" i="1"/>
  <c r="H3919" i="1" s="1"/>
  <c r="G3920" i="1"/>
  <c r="H3920" i="1" s="1"/>
  <c r="G3921" i="1"/>
  <c r="H3921" i="1" s="1"/>
  <c r="G3922" i="1"/>
  <c r="H3922" i="1" s="1"/>
  <c r="G3923" i="1"/>
  <c r="H3923" i="1" s="1"/>
  <c r="G3924" i="1"/>
  <c r="H3924" i="1" s="1"/>
  <c r="G3925" i="1"/>
  <c r="H3925" i="1" s="1"/>
  <c r="G3926" i="1"/>
  <c r="H3926" i="1" s="1"/>
  <c r="G3927" i="1"/>
  <c r="H3927" i="1" s="1"/>
  <c r="G3928" i="1"/>
  <c r="H3928" i="1" s="1"/>
  <c r="G3929" i="1"/>
  <c r="H3929" i="1" s="1"/>
  <c r="G3930" i="1"/>
  <c r="H3930" i="1" s="1"/>
  <c r="G3931" i="1"/>
  <c r="H3931" i="1" s="1"/>
  <c r="G3932" i="1"/>
  <c r="H3932" i="1" s="1"/>
  <c r="G3933" i="1"/>
  <c r="H3933" i="1" s="1"/>
  <c r="G3934" i="1"/>
  <c r="H3934" i="1" s="1"/>
  <c r="G3935" i="1"/>
  <c r="H3935" i="1" s="1"/>
  <c r="G3936" i="1"/>
  <c r="H3936" i="1" s="1"/>
  <c r="G3937" i="1"/>
  <c r="H3937" i="1" s="1"/>
  <c r="G3938" i="1"/>
  <c r="H3938" i="1" s="1"/>
  <c r="G3939" i="1"/>
  <c r="H3939" i="1" s="1"/>
  <c r="G3940" i="1"/>
  <c r="H3940" i="1" s="1"/>
  <c r="G3941" i="1"/>
  <c r="H3941" i="1" s="1"/>
  <c r="G3942" i="1"/>
  <c r="H3942" i="1" s="1"/>
  <c r="G3943" i="1"/>
  <c r="H3943" i="1" s="1"/>
  <c r="G3944" i="1"/>
  <c r="H3944" i="1" s="1"/>
  <c r="G3945" i="1"/>
  <c r="H3945" i="1" s="1"/>
  <c r="G3946" i="1"/>
  <c r="H3946" i="1" s="1"/>
  <c r="G3947" i="1"/>
  <c r="H3947" i="1" s="1"/>
  <c r="G3948" i="1"/>
  <c r="H3948" i="1" s="1"/>
  <c r="G3949" i="1"/>
  <c r="H3949" i="1" s="1"/>
  <c r="G3950" i="1"/>
  <c r="H3950" i="1" s="1"/>
  <c r="G3951" i="1"/>
  <c r="H3951" i="1" s="1"/>
  <c r="G3952" i="1"/>
  <c r="H3952" i="1" s="1"/>
  <c r="G3953" i="1"/>
  <c r="H3953" i="1" s="1"/>
  <c r="G3954" i="1"/>
  <c r="H3954" i="1" s="1"/>
  <c r="G3955" i="1"/>
  <c r="H3955" i="1" s="1"/>
  <c r="G3956" i="1"/>
  <c r="H3956" i="1" s="1"/>
  <c r="G3957" i="1"/>
  <c r="H3957" i="1" s="1"/>
  <c r="G3958" i="1"/>
  <c r="H3958" i="1" s="1"/>
  <c r="G3959" i="1"/>
  <c r="H3959" i="1" s="1"/>
  <c r="G3960" i="1"/>
  <c r="H3960" i="1" s="1"/>
  <c r="G3961" i="1"/>
  <c r="H3961" i="1" s="1"/>
  <c r="G3962" i="1"/>
  <c r="H3962" i="1" s="1"/>
  <c r="G3963" i="1"/>
  <c r="H3963" i="1" s="1"/>
  <c r="G3964" i="1"/>
  <c r="H3964" i="1" s="1"/>
  <c r="G3965" i="1"/>
  <c r="H3965" i="1" s="1"/>
  <c r="G3966" i="1"/>
  <c r="H3966" i="1" s="1"/>
  <c r="G3967" i="1"/>
  <c r="H3967" i="1" s="1"/>
  <c r="G3968" i="1"/>
  <c r="H3968" i="1" s="1"/>
  <c r="G3969" i="1"/>
  <c r="H3969" i="1" s="1"/>
  <c r="G3970" i="1"/>
  <c r="H3970" i="1" s="1"/>
  <c r="G3971" i="1"/>
  <c r="H3971" i="1" s="1"/>
  <c r="G3972" i="1"/>
  <c r="H3972" i="1" s="1"/>
  <c r="G3973" i="1"/>
  <c r="H3973" i="1" s="1"/>
  <c r="G3974" i="1"/>
  <c r="H3974" i="1" s="1"/>
  <c r="G3975" i="1"/>
  <c r="H3975" i="1" s="1"/>
  <c r="G3976" i="1"/>
  <c r="H3976" i="1" s="1"/>
  <c r="G3977" i="1"/>
  <c r="H3977" i="1" s="1"/>
  <c r="G3978" i="1"/>
  <c r="H3978" i="1" s="1"/>
  <c r="G3979" i="1"/>
  <c r="H3979" i="1" s="1"/>
  <c r="G3980" i="1"/>
  <c r="H3980" i="1" s="1"/>
  <c r="G3981" i="1"/>
  <c r="H3981" i="1" s="1"/>
  <c r="G3982" i="1"/>
  <c r="H3982" i="1" s="1"/>
  <c r="G3983" i="1"/>
  <c r="H3983" i="1" s="1"/>
  <c r="G3984" i="1"/>
  <c r="H3984" i="1" s="1"/>
  <c r="G3985" i="1"/>
  <c r="H3985" i="1" s="1"/>
  <c r="G3986" i="1"/>
  <c r="H3986" i="1" s="1"/>
  <c r="G3987" i="1"/>
  <c r="H3987" i="1" s="1"/>
  <c r="G3988" i="1"/>
  <c r="H3988" i="1" s="1"/>
  <c r="G3989" i="1"/>
  <c r="H3989" i="1" s="1"/>
  <c r="G3990" i="1"/>
  <c r="H3990" i="1" s="1"/>
  <c r="G3991" i="1"/>
  <c r="H3991" i="1" s="1"/>
  <c r="G3992" i="1"/>
  <c r="H3992" i="1" s="1"/>
  <c r="G3993" i="1"/>
  <c r="H3993" i="1" s="1"/>
  <c r="G3994" i="1"/>
  <c r="H3994" i="1" s="1"/>
  <c r="G3995" i="1"/>
  <c r="H3995" i="1" s="1"/>
  <c r="G3996" i="1"/>
  <c r="H3996" i="1" s="1"/>
  <c r="G3997" i="1"/>
  <c r="H3997" i="1" s="1"/>
  <c r="G3998" i="1"/>
  <c r="H3998" i="1" s="1"/>
  <c r="G3999" i="1"/>
  <c r="H3999" i="1" s="1"/>
  <c r="G4000" i="1"/>
  <c r="H4000" i="1" s="1"/>
  <c r="G4001" i="1"/>
  <c r="H4001" i="1" s="1"/>
  <c r="G4002" i="1"/>
  <c r="H4002" i="1" s="1"/>
  <c r="G4003" i="1"/>
  <c r="H4003" i="1" s="1"/>
  <c r="G4004" i="1"/>
  <c r="H4004" i="1" s="1"/>
  <c r="G4005" i="1"/>
  <c r="H4005" i="1" s="1"/>
  <c r="G4006" i="1"/>
  <c r="H4006" i="1" s="1"/>
  <c r="G4007" i="1"/>
  <c r="H4007" i="1" s="1"/>
  <c r="G4008" i="1"/>
  <c r="H4008" i="1" s="1"/>
  <c r="G4009" i="1"/>
  <c r="H4009" i="1" s="1"/>
  <c r="G4010" i="1"/>
  <c r="H4010" i="1" s="1"/>
  <c r="G4011" i="1"/>
  <c r="H4011" i="1" s="1"/>
  <c r="G4012" i="1"/>
  <c r="H4012" i="1" s="1"/>
  <c r="G4013" i="1"/>
  <c r="H4013" i="1" s="1"/>
  <c r="G4014" i="1"/>
  <c r="H4014" i="1" s="1"/>
  <c r="G4015" i="1"/>
  <c r="H4015" i="1" s="1"/>
  <c r="G4016" i="1"/>
  <c r="H4016" i="1" s="1"/>
  <c r="G4017" i="1"/>
  <c r="H4017" i="1" s="1"/>
  <c r="G4018" i="1"/>
  <c r="H4018" i="1" s="1"/>
  <c r="G4019" i="1"/>
  <c r="H4019" i="1" s="1"/>
  <c r="G4020" i="1"/>
  <c r="H4020" i="1" s="1"/>
  <c r="G4021" i="1"/>
  <c r="H4021" i="1" s="1"/>
  <c r="G4022" i="1"/>
  <c r="H4022" i="1" s="1"/>
  <c r="G4023" i="1"/>
  <c r="H4023" i="1" s="1"/>
  <c r="G4024" i="1"/>
  <c r="H4024" i="1" s="1"/>
  <c r="G4025" i="1"/>
  <c r="H4025" i="1" s="1"/>
  <c r="G4026" i="1"/>
  <c r="H4026" i="1" s="1"/>
  <c r="G4027" i="1"/>
  <c r="H4027" i="1" s="1"/>
  <c r="G4028" i="1"/>
  <c r="H4028" i="1" s="1"/>
  <c r="G4029" i="1"/>
  <c r="H4029" i="1" s="1"/>
  <c r="G4030" i="1"/>
  <c r="H4030" i="1" s="1"/>
  <c r="G4031" i="1"/>
  <c r="H4031" i="1" s="1"/>
  <c r="G4032" i="1"/>
  <c r="H4032" i="1" s="1"/>
  <c r="G4033" i="1"/>
  <c r="H4033" i="1" s="1"/>
  <c r="G4034" i="1"/>
  <c r="H4034" i="1" s="1"/>
  <c r="G4035" i="1"/>
  <c r="H4035" i="1" s="1"/>
  <c r="G4036" i="1"/>
  <c r="H4036" i="1" s="1"/>
  <c r="G4037" i="1"/>
  <c r="H4037" i="1" s="1"/>
  <c r="G4038" i="1"/>
  <c r="H4038" i="1" s="1"/>
  <c r="G4039" i="1"/>
  <c r="H4039" i="1" s="1"/>
  <c r="G4040" i="1"/>
  <c r="H4040" i="1" s="1"/>
  <c r="G4041" i="1"/>
  <c r="H4041" i="1" s="1"/>
  <c r="G4042" i="1"/>
  <c r="H4042" i="1" s="1"/>
  <c r="G4043" i="1"/>
  <c r="H4043" i="1" s="1"/>
  <c r="G4044" i="1"/>
  <c r="H4044" i="1" s="1"/>
  <c r="G4045" i="1"/>
  <c r="H4045" i="1" s="1"/>
  <c r="G4046" i="1"/>
  <c r="H4046" i="1" s="1"/>
  <c r="G4047" i="1"/>
  <c r="H4047" i="1" s="1"/>
  <c r="G4048" i="1"/>
  <c r="H4048" i="1" s="1"/>
  <c r="G4049" i="1"/>
  <c r="H4049" i="1" s="1"/>
  <c r="G4050" i="1"/>
  <c r="H4050" i="1" s="1"/>
  <c r="G4051" i="1"/>
  <c r="H4051" i="1" s="1"/>
  <c r="G4052" i="1"/>
  <c r="H4052" i="1" s="1"/>
  <c r="G4053" i="1"/>
  <c r="H4053" i="1" s="1"/>
  <c r="G4054" i="1"/>
  <c r="H4054" i="1" s="1"/>
  <c r="G4055" i="1"/>
  <c r="H4055" i="1" s="1"/>
  <c r="G4056" i="1"/>
  <c r="H4056" i="1" s="1"/>
  <c r="G4057" i="1"/>
  <c r="H4057" i="1" s="1"/>
  <c r="G4058" i="1"/>
  <c r="H4058" i="1" s="1"/>
  <c r="G4059" i="1"/>
  <c r="H4059" i="1" s="1"/>
  <c r="G4060" i="1"/>
  <c r="H4060" i="1" s="1"/>
  <c r="G4061" i="1"/>
  <c r="H4061" i="1" s="1"/>
  <c r="G4062" i="1"/>
  <c r="H4062" i="1" s="1"/>
  <c r="G4063" i="1"/>
  <c r="H4063" i="1" s="1"/>
  <c r="G4064" i="1"/>
  <c r="H4064" i="1" s="1"/>
  <c r="G4065" i="1"/>
  <c r="H4065" i="1" s="1"/>
  <c r="G4066" i="1"/>
  <c r="H4066" i="1" s="1"/>
  <c r="G4067" i="1"/>
  <c r="H4067" i="1" s="1"/>
  <c r="G4068" i="1"/>
  <c r="H4068" i="1" s="1"/>
  <c r="G4069" i="1"/>
  <c r="H4069" i="1" s="1"/>
  <c r="G4070" i="1"/>
  <c r="H4070" i="1" s="1"/>
  <c r="G4071" i="1"/>
  <c r="H4071" i="1" s="1"/>
  <c r="G4072" i="1"/>
  <c r="H4072" i="1" s="1"/>
  <c r="G4073" i="1"/>
  <c r="H4073" i="1" s="1"/>
  <c r="G4074" i="1"/>
  <c r="H4074" i="1" s="1"/>
  <c r="G4075" i="1"/>
  <c r="H4075" i="1" s="1"/>
  <c r="G4076" i="1"/>
  <c r="H4076" i="1" s="1"/>
  <c r="G4077" i="1"/>
  <c r="H4077" i="1" s="1"/>
  <c r="G4078" i="1"/>
  <c r="H4078" i="1" s="1"/>
  <c r="G4079" i="1"/>
  <c r="H4079" i="1" s="1"/>
  <c r="G4080" i="1"/>
  <c r="H4080" i="1" s="1"/>
  <c r="G4081" i="1"/>
  <c r="H4081" i="1" s="1"/>
  <c r="G4082" i="1"/>
  <c r="H4082" i="1" s="1"/>
  <c r="G4083" i="1"/>
  <c r="H4083" i="1" s="1"/>
  <c r="G4084" i="1"/>
  <c r="H4084" i="1" s="1"/>
  <c r="G4085" i="1"/>
  <c r="H4085" i="1" s="1"/>
  <c r="G4086" i="1"/>
  <c r="H4086" i="1" s="1"/>
  <c r="G4087" i="1"/>
  <c r="H4087" i="1" s="1"/>
  <c r="G4088" i="1"/>
  <c r="H4088" i="1" s="1"/>
  <c r="G4089" i="1"/>
  <c r="H4089" i="1" s="1"/>
  <c r="G4090" i="1"/>
  <c r="H4090" i="1" s="1"/>
  <c r="G4091" i="1"/>
  <c r="H4091" i="1" s="1"/>
  <c r="G4092" i="1"/>
  <c r="H4092" i="1" s="1"/>
  <c r="G4093" i="1"/>
  <c r="H4093" i="1" s="1"/>
  <c r="G4094" i="1"/>
  <c r="H4094" i="1" s="1"/>
  <c r="G4095" i="1"/>
  <c r="H4095" i="1" s="1"/>
  <c r="G4096" i="1"/>
  <c r="H4096" i="1" s="1"/>
  <c r="G4097" i="1"/>
  <c r="H4097" i="1" s="1"/>
  <c r="G4098" i="1"/>
  <c r="H4098" i="1" s="1"/>
  <c r="G4099" i="1"/>
  <c r="H4099" i="1" s="1"/>
  <c r="G4100" i="1"/>
  <c r="H4100" i="1" s="1"/>
  <c r="G4101" i="1"/>
  <c r="H4101" i="1" s="1"/>
  <c r="G4102" i="1"/>
  <c r="H4102" i="1" s="1"/>
  <c r="G4103" i="1"/>
  <c r="H4103" i="1" s="1"/>
  <c r="G4104" i="1"/>
  <c r="H4104" i="1" s="1"/>
  <c r="G4105" i="1"/>
  <c r="H4105" i="1" s="1"/>
  <c r="G4106" i="1"/>
  <c r="H4106" i="1" s="1"/>
  <c r="G4107" i="1"/>
  <c r="H4107" i="1" s="1"/>
  <c r="G4108" i="1"/>
  <c r="H4108" i="1" s="1"/>
  <c r="G4109" i="1"/>
  <c r="H4109" i="1" s="1"/>
  <c r="G4110" i="1"/>
  <c r="H4110" i="1" s="1"/>
  <c r="G4111" i="1"/>
  <c r="H4111" i="1" s="1"/>
  <c r="G4112" i="1"/>
  <c r="H4112" i="1" s="1"/>
  <c r="G4113" i="1"/>
  <c r="H4113" i="1" s="1"/>
  <c r="G4114" i="1"/>
  <c r="H4114" i="1" s="1"/>
  <c r="G4115" i="1"/>
  <c r="H4115" i="1" s="1"/>
  <c r="G4116" i="1"/>
  <c r="H4116" i="1" s="1"/>
  <c r="G4117" i="1"/>
  <c r="H4117" i="1" s="1"/>
  <c r="G4118" i="1"/>
  <c r="H4118" i="1" s="1"/>
  <c r="G4119" i="1"/>
  <c r="H4119" i="1" s="1"/>
  <c r="G4120" i="1"/>
  <c r="H4120" i="1" s="1"/>
  <c r="G4121" i="1"/>
  <c r="H4121" i="1" s="1"/>
  <c r="G4122" i="1"/>
  <c r="H4122" i="1" s="1"/>
  <c r="G4123" i="1"/>
  <c r="H4123" i="1" s="1"/>
  <c r="G4124" i="1"/>
  <c r="H4124" i="1" s="1"/>
  <c r="G4125" i="1"/>
  <c r="H4125" i="1" s="1"/>
  <c r="G4126" i="1"/>
  <c r="H4126" i="1" s="1"/>
  <c r="G4127" i="1"/>
  <c r="H4127" i="1" s="1"/>
  <c r="G4128" i="1"/>
  <c r="H4128" i="1" s="1"/>
  <c r="G4129" i="1"/>
  <c r="H4129" i="1" s="1"/>
  <c r="G4130" i="1"/>
  <c r="H4130" i="1" s="1"/>
  <c r="G4131" i="1"/>
  <c r="H4131" i="1" s="1"/>
  <c r="G4132" i="1"/>
  <c r="H4132" i="1" s="1"/>
  <c r="G4133" i="1"/>
  <c r="H4133" i="1" s="1"/>
  <c r="G4134" i="1"/>
  <c r="H4134" i="1" s="1"/>
  <c r="G4135" i="1"/>
  <c r="H4135" i="1" s="1"/>
  <c r="G4136" i="1"/>
  <c r="H4136" i="1" s="1"/>
  <c r="G4137" i="1"/>
  <c r="H4137" i="1" s="1"/>
  <c r="G4138" i="1"/>
  <c r="H4138" i="1" s="1"/>
  <c r="G4139" i="1"/>
  <c r="H4139" i="1" s="1"/>
  <c r="G4140" i="1"/>
  <c r="H4140" i="1" s="1"/>
  <c r="G4141" i="1"/>
  <c r="H4141" i="1" s="1"/>
  <c r="G4142" i="1"/>
  <c r="H4142" i="1" s="1"/>
  <c r="G4143" i="1"/>
  <c r="H4143" i="1" s="1"/>
  <c r="G4144" i="1"/>
  <c r="H4144" i="1" s="1"/>
  <c r="G4145" i="1"/>
  <c r="H4145" i="1" s="1"/>
  <c r="G4146" i="1"/>
  <c r="H4146" i="1" s="1"/>
  <c r="G4147" i="1"/>
  <c r="H4147" i="1" s="1"/>
  <c r="G4148" i="1"/>
  <c r="H4148" i="1" s="1"/>
  <c r="G4149" i="1"/>
  <c r="H4149" i="1" s="1"/>
  <c r="G4150" i="1"/>
  <c r="H4150" i="1" s="1"/>
  <c r="G4151" i="1"/>
  <c r="H4151" i="1" s="1"/>
  <c r="G4152" i="1"/>
  <c r="H4152" i="1" s="1"/>
  <c r="G4153" i="1"/>
  <c r="H4153" i="1" s="1"/>
  <c r="G4154" i="1"/>
  <c r="H4154" i="1" s="1"/>
  <c r="G4155" i="1"/>
  <c r="H4155" i="1" s="1"/>
  <c r="G4156" i="1"/>
  <c r="H4156" i="1" s="1"/>
  <c r="G4157" i="1"/>
  <c r="H4157" i="1" s="1"/>
  <c r="G4158" i="1"/>
  <c r="H4158" i="1" s="1"/>
  <c r="G4159" i="1"/>
  <c r="H4159" i="1" s="1"/>
  <c r="G4160" i="1"/>
  <c r="H4160" i="1" s="1"/>
  <c r="G4161" i="1"/>
  <c r="H4161" i="1" s="1"/>
  <c r="G4162" i="1"/>
  <c r="H4162" i="1" s="1"/>
  <c r="G4163" i="1"/>
  <c r="H4163" i="1" s="1"/>
  <c r="G4164" i="1"/>
  <c r="H4164" i="1" s="1"/>
  <c r="G4165" i="1"/>
  <c r="H4165" i="1" s="1"/>
  <c r="G4166" i="1"/>
  <c r="H4166" i="1" s="1"/>
  <c r="G4167" i="1"/>
  <c r="H4167" i="1" s="1"/>
  <c r="G4168" i="1"/>
  <c r="H4168" i="1" s="1"/>
  <c r="G4169" i="1"/>
  <c r="H4169" i="1" s="1"/>
  <c r="G4170" i="1"/>
  <c r="H4170" i="1" s="1"/>
  <c r="G4171" i="1"/>
  <c r="H4171" i="1" s="1"/>
  <c r="G4172" i="1"/>
  <c r="H4172" i="1" s="1"/>
  <c r="G4173" i="1"/>
  <c r="H4173" i="1" s="1"/>
  <c r="G4174" i="1"/>
  <c r="H4174" i="1" s="1"/>
  <c r="G4175" i="1"/>
  <c r="H4175" i="1" s="1"/>
  <c r="G4176" i="1"/>
  <c r="H4176" i="1" s="1"/>
  <c r="G4177" i="1"/>
  <c r="H4177" i="1" s="1"/>
  <c r="G4178" i="1"/>
  <c r="H4178" i="1" s="1"/>
  <c r="G4179" i="1"/>
  <c r="H4179" i="1" s="1"/>
  <c r="G4180" i="1"/>
  <c r="H4180" i="1" s="1"/>
  <c r="G4181" i="1"/>
  <c r="H4181" i="1" s="1"/>
  <c r="G4182" i="1"/>
  <c r="H4182" i="1" s="1"/>
  <c r="G4183" i="1"/>
  <c r="H4183" i="1" s="1"/>
  <c r="G4184" i="1"/>
  <c r="H4184" i="1" s="1"/>
  <c r="G4185" i="1"/>
  <c r="H4185" i="1" s="1"/>
  <c r="G4186" i="1"/>
  <c r="H4186" i="1" s="1"/>
  <c r="G4187" i="1"/>
  <c r="H4187" i="1" s="1"/>
  <c r="G4188" i="1"/>
  <c r="H4188" i="1" s="1"/>
  <c r="G4189" i="1"/>
  <c r="H4189" i="1" s="1"/>
  <c r="G4190" i="1"/>
  <c r="H4190" i="1" s="1"/>
  <c r="G4191" i="1"/>
  <c r="H4191" i="1" s="1"/>
  <c r="G4192" i="1"/>
  <c r="H4192" i="1" s="1"/>
  <c r="G4193" i="1"/>
  <c r="H4193" i="1" s="1"/>
  <c r="G4194" i="1"/>
  <c r="H4194" i="1" s="1"/>
  <c r="G4195" i="1"/>
  <c r="H4195" i="1" s="1"/>
  <c r="G4196" i="1"/>
  <c r="H4196" i="1" s="1"/>
  <c r="G4197" i="1"/>
  <c r="H4197" i="1" s="1"/>
  <c r="G4198" i="1"/>
  <c r="H4198" i="1" s="1"/>
  <c r="G4199" i="1"/>
  <c r="H4199" i="1" s="1"/>
  <c r="G4200" i="1"/>
  <c r="H4200" i="1" s="1"/>
  <c r="G4201" i="1"/>
  <c r="H4201" i="1" s="1"/>
  <c r="G4202" i="1"/>
  <c r="H4202" i="1" s="1"/>
  <c r="G4203" i="1"/>
  <c r="H4203" i="1" s="1"/>
  <c r="G4204" i="1"/>
  <c r="H4204" i="1" s="1"/>
  <c r="G4205" i="1"/>
  <c r="H4205" i="1" s="1"/>
  <c r="G4206" i="1"/>
  <c r="H4206" i="1" s="1"/>
  <c r="G4207" i="1"/>
  <c r="H4207" i="1" s="1"/>
  <c r="G4208" i="1"/>
  <c r="H4208" i="1" s="1"/>
  <c r="G4209" i="1"/>
  <c r="H4209" i="1" s="1"/>
  <c r="G4210" i="1"/>
  <c r="H4210" i="1" s="1"/>
  <c r="G4211" i="1"/>
  <c r="H4211" i="1" s="1"/>
  <c r="G4212" i="1"/>
  <c r="H4212" i="1" s="1"/>
  <c r="G4213" i="1"/>
  <c r="H4213" i="1" s="1"/>
  <c r="G4214" i="1"/>
  <c r="H4214" i="1" s="1"/>
  <c r="G4215" i="1"/>
  <c r="H4215" i="1" s="1"/>
  <c r="G4216" i="1"/>
  <c r="H4216" i="1" s="1"/>
  <c r="G4217" i="1"/>
  <c r="H4217" i="1" s="1"/>
  <c r="G4218" i="1"/>
  <c r="H4218" i="1" s="1"/>
  <c r="G4219" i="1"/>
  <c r="H4219" i="1" s="1"/>
  <c r="G4220" i="1"/>
  <c r="H4220" i="1" s="1"/>
  <c r="G4221" i="1"/>
  <c r="H4221" i="1" s="1"/>
  <c r="G4222" i="1"/>
  <c r="H4222" i="1" s="1"/>
  <c r="G4223" i="1"/>
  <c r="H4223" i="1" s="1"/>
  <c r="G4224" i="1"/>
  <c r="H4224" i="1" s="1"/>
  <c r="G4225" i="1"/>
  <c r="H4225" i="1" s="1"/>
  <c r="G4226" i="1"/>
  <c r="H4226" i="1" s="1"/>
  <c r="G4227" i="1"/>
  <c r="H4227" i="1" s="1"/>
  <c r="G4228" i="1"/>
  <c r="H4228" i="1" s="1"/>
  <c r="G4229" i="1"/>
  <c r="H4229" i="1" s="1"/>
  <c r="G4230" i="1"/>
  <c r="H4230" i="1" s="1"/>
  <c r="G4231" i="1"/>
  <c r="H4231" i="1" s="1"/>
  <c r="G4232" i="1"/>
  <c r="H4232" i="1" s="1"/>
  <c r="G4233" i="1"/>
  <c r="H4233" i="1" s="1"/>
  <c r="G4234" i="1"/>
  <c r="H4234" i="1" s="1"/>
  <c r="G4235" i="1"/>
  <c r="H4235" i="1" s="1"/>
  <c r="G4236" i="1"/>
  <c r="H4236" i="1" s="1"/>
  <c r="G4237" i="1"/>
  <c r="H4237" i="1" s="1"/>
  <c r="G4238" i="1"/>
  <c r="H4238" i="1" s="1"/>
  <c r="G4239" i="1"/>
  <c r="H4239" i="1" s="1"/>
  <c r="G4240" i="1"/>
  <c r="H4240" i="1" s="1"/>
  <c r="G4241" i="1"/>
  <c r="H4241" i="1" s="1"/>
  <c r="G4242" i="1"/>
  <c r="H4242" i="1" s="1"/>
  <c r="G4243" i="1"/>
  <c r="H4243" i="1" s="1"/>
  <c r="G4244" i="1"/>
  <c r="H4244" i="1" s="1"/>
  <c r="G4245" i="1"/>
  <c r="H4245" i="1" s="1"/>
  <c r="G4246" i="1"/>
  <c r="H4246" i="1" s="1"/>
  <c r="G4247" i="1"/>
  <c r="H4247" i="1" s="1"/>
  <c r="G4248" i="1"/>
  <c r="H4248" i="1" s="1"/>
  <c r="G4249" i="1"/>
  <c r="H4249" i="1" s="1"/>
  <c r="G4250" i="1"/>
  <c r="H4250" i="1" s="1"/>
  <c r="G4251" i="1"/>
  <c r="H4251" i="1" s="1"/>
  <c r="G4252" i="1"/>
  <c r="H4252" i="1" s="1"/>
  <c r="G4253" i="1"/>
  <c r="H4253" i="1" s="1"/>
  <c r="G4254" i="1"/>
  <c r="H4254" i="1" s="1"/>
  <c r="G4255" i="1"/>
  <c r="H4255" i="1" s="1"/>
  <c r="G4256" i="1"/>
  <c r="H4256" i="1" s="1"/>
  <c r="G4257" i="1"/>
  <c r="H4257" i="1" s="1"/>
  <c r="G4258" i="1"/>
  <c r="H4258" i="1" s="1"/>
  <c r="G4259" i="1"/>
  <c r="H4259" i="1" s="1"/>
  <c r="G4260" i="1"/>
  <c r="H4260" i="1" s="1"/>
  <c r="G4261" i="1"/>
  <c r="H4261" i="1" s="1"/>
  <c r="G4262" i="1"/>
  <c r="H4262" i="1" s="1"/>
  <c r="G4263" i="1"/>
  <c r="H4263" i="1" s="1"/>
  <c r="G4264" i="1"/>
  <c r="H4264" i="1" s="1"/>
  <c r="G4265" i="1"/>
  <c r="H4265" i="1" s="1"/>
  <c r="G4266" i="1"/>
  <c r="H4266" i="1" s="1"/>
  <c r="G4267" i="1"/>
  <c r="H4267" i="1" s="1"/>
  <c r="G4268" i="1"/>
  <c r="H4268" i="1" s="1"/>
  <c r="G4269" i="1"/>
  <c r="H4269" i="1" s="1"/>
  <c r="G4270" i="1"/>
  <c r="H4270" i="1" s="1"/>
  <c r="G4271" i="1"/>
  <c r="H4271" i="1" s="1"/>
  <c r="G4272" i="1"/>
  <c r="H4272" i="1" s="1"/>
  <c r="G4273" i="1"/>
  <c r="H4273" i="1" s="1"/>
  <c r="G4274" i="1"/>
  <c r="H4274" i="1" s="1"/>
  <c r="G4275" i="1"/>
  <c r="H4275" i="1" s="1"/>
  <c r="G4276" i="1"/>
  <c r="H4276" i="1" s="1"/>
  <c r="G4277" i="1"/>
  <c r="H4277" i="1" s="1"/>
  <c r="G4278" i="1"/>
  <c r="H4278" i="1" s="1"/>
  <c r="G4279" i="1"/>
  <c r="H4279" i="1" s="1"/>
  <c r="G4280" i="1"/>
  <c r="H4280" i="1" s="1"/>
  <c r="G4281" i="1"/>
  <c r="H4281" i="1" s="1"/>
  <c r="G4282" i="1"/>
  <c r="H4282" i="1" s="1"/>
  <c r="G4283" i="1"/>
  <c r="H4283" i="1" s="1"/>
  <c r="G4284" i="1"/>
  <c r="H4284" i="1" s="1"/>
  <c r="G4285" i="1"/>
  <c r="H4285" i="1" s="1"/>
  <c r="G4286" i="1"/>
  <c r="H4286" i="1" s="1"/>
  <c r="G4287" i="1"/>
  <c r="H4287" i="1" s="1"/>
  <c r="G4288" i="1"/>
  <c r="H4288" i="1" s="1"/>
  <c r="G4289" i="1"/>
  <c r="H4289" i="1" s="1"/>
  <c r="G4290" i="1"/>
  <c r="H4290" i="1" s="1"/>
  <c r="G4291" i="1"/>
  <c r="H4291" i="1" s="1"/>
  <c r="G4292" i="1"/>
  <c r="H4292" i="1" s="1"/>
  <c r="G4293" i="1"/>
  <c r="H4293" i="1" s="1"/>
  <c r="G4294" i="1"/>
  <c r="H4294" i="1" s="1"/>
  <c r="G4295" i="1"/>
  <c r="H4295" i="1" s="1"/>
  <c r="G4296" i="1"/>
  <c r="H4296" i="1" s="1"/>
  <c r="G4297" i="1"/>
  <c r="H4297" i="1" s="1"/>
  <c r="G4298" i="1"/>
  <c r="H4298" i="1" s="1"/>
  <c r="G4299" i="1"/>
  <c r="H4299" i="1" s="1"/>
  <c r="G4300" i="1"/>
  <c r="H4300" i="1" s="1"/>
  <c r="G4301" i="1"/>
  <c r="H4301" i="1" s="1"/>
  <c r="G4302" i="1"/>
  <c r="H4302" i="1" s="1"/>
  <c r="G4303" i="1"/>
  <c r="H4303" i="1" s="1"/>
  <c r="G4304" i="1"/>
  <c r="H4304" i="1" s="1"/>
  <c r="G4305" i="1"/>
  <c r="H4305" i="1" s="1"/>
  <c r="G4306" i="1"/>
  <c r="H4306" i="1" s="1"/>
  <c r="G4307" i="1"/>
  <c r="H4307" i="1" s="1"/>
  <c r="G4308" i="1"/>
  <c r="H4308" i="1" s="1"/>
  <c r="G4309" i="1"/>
  <c r="H4309" i="1" s="1"/>
  <c r="G4310" i="1"/>
  <c r="H4310" i="1" s="1"/>
  <c r="G4311" i="1"/>
  <c r="H4311" i="1" s="1"/>
  <c r="G4312" i="1"/>
  <c r="H4312" i="1" s="1"/>
  <c r="G4313" i="1"/>
  <c r="H4313" i="1" s="1"/>
  <c r="G4314" i="1"/>
  <c r="H4314" i="1" s="1"/>
  <c r="G4315" i="1"/>
  <c r="H4315" i="1" s="1"/>
  <c r="G4316" i="1"/>
  <c r="H4316" i="1" s="1"/>
  <c r="G4317" i="1"/>
  <c r="H4317" i="1" s="1"/>
  <c r="G4318" i="1"/>
  <c r="H4318" i="1" s="1"/>
  <c r="G4319" i="1"/>
  <c r="H4319" i="1" s="1"/>
  <c r="G4320" i="1"/>
  <c r="H4320" i="1" s="1"/>
  <c r="G4321" i="1"/>
  <c r="H4321" i="1" s="1"/>
  <c r="G4322" i="1"/>
  <c r="H4322" i="1" s="1"/>
  <c r="G4323" i="1"/>
  <c r="H4323" i="1" s="1"/>
  <c r="G4324" i="1"/>
  <c r="H4324" i="1" s="1"/>
  <c r="G4325" i="1"/>
  <c r="H4325" i="1" s="1"/>
  <c r="G4326" i="1"/>
  <c r="H4326" i="1" s="1"/>
  <c r="G4327" i="1"/>
  <c r="H4327" i="1" s="1"/>
  <c r="G4328" i="1"/>
  <c r="H4328" i="1" s="1"/>
  <c r="G4329" i="1"/>
  <c r="H4329" i="1" s="1"/>
  <c r="G4330" i="1"/>
  <c r="H4330" i="1" s="1"/>
  <c r="G4331" i="1"/>
  <c r="H4331" i="1" s="1"/>
  <c r="G4332" i="1"/>
  <c r="H4332" i="1" s="1"/>
  <c r="G4333" i="1"/>
  <c r="H4333" i="1" s="1"/>
  <c r="G4334" i="1"/>
  <c r="H4334" i="1" s="1"/>
  <c r="G4335" i="1"/>
  <c r="H4335" i="1" s="1"/>
  <c r="G4336" i="1"/>
  <c r="H4336" i="1" s="1"/>
  <c r="G4337" i="1"/>
  <c r="H4337" i="1" s="1"/>
  <c r="G4338" i="1"/>
  <c r="H4338" i="1" s="1"/>
  <c r="G4339" i="1"/>
  <c r="H4339" i="1" s="1"/>
  <c r="G4340" i="1"/>
  <c r="H4340" i="1" s="1"/>
  <c r="G4341" i="1"/>
  <c r="H4341" i="1" s="1"/>
  <c r="G4342" i="1"/>
  <c r="H4342" i="1" s="1"/>
  <c r="G4343" i="1"/>
  <c r="H4343" i="1" s="1"/>
  <c r="G4344" i="1"/>
  <c r="H4344" i="1" s="1"/>
  <c r="G4345" i="1"/>
  <c r="H4345" i="1" s="1"/>
  <c r="G4346" i="1"/>
  <c r="H4346" i="1" s="1"/>
  <c r="G4347" i="1"/>
  <c r="H4347" i="1" s="1"/>
  <c r="G4348" i="1"/>
  <c r="H4348" i="1" s="1"/>
  <c r="G4349" i="1"/>
  <c r="H4349" i="1" s="1"/>
  <c r="G4350" i="1"/>
  <c r="H4350" i="1" s="1"/>
  <c r="G4351" i="1"/>
  <c r="H4351" i="1" s="1"/>
  <c r="G4352" i="1"/>
  <c r="H4352" i="1" s="1"/>
  <c r="G4353" i="1"/>
  <c r="H4353" i="1" s="1"/>
  <c r="G4354" i="1"/>
  <c r="H4354" i="1" s="1"/>
  <c r="G4355" i="1"/>
  <c r="H4355" i="1" s="1"/>
  <c r="G4356" i="1"/>
  <c r="H4356" i="1" s="1"/>
  <c r="G4357" i="1"/>
  <c r="H4357" i="1" s="1"/>
  <c r="G4358" i="1"/>
  <c r="H4358" i="1" s="1"/>
  <c r="G4359" i="1"/>
  <c r="H4359" i="1" s="1"/>
  <c r="G4360" i="1"/>
  <c r="H4360" i="1" s="1"/>
  <c r="G4361" i="1"/>
  <c r="H4361" i="1" s="1"/>
  <c r="G4362" i="1"/>
  <c r="H4362" i="1" s="1"/>
  <c r="G4363" i="1"/>
  <c r="H4363" i="1" s="1"/>
  <c r="G4364" i="1"/>
  <c r="H4364" i="1" s="1"/>
  <c r="G4365" i="1"/>
  <c r="H4365" i="1" s="1"/>
  <c r="G4366" i="1"/>
  <c r="H4366" i="1" s="1"/>
  <c r="G4367" i="1"/>
  <c r="H4367" i="1" s="1"/>
  <c r="G4368" i="1"/>
  <c r="H4368" i="1" s="1"/>
  <c r="G4369" i="1"/>
  <c r="H4369" i="1" s="1"/>
  <c r="G4370" i="1"/>
  <c r="H4370" i="1" s="1"/>
  <c r="G4371" i="1"/>
  <c r="H4371" i="1" s="1"/>
  <c r="G4372" i="1"/>
  <c r="H4372" i="1" s="1"/>
  <c r="G4373" i="1"/>
  <c r="H4373" i="1" s="1"/>
  <c r="G4374" i="1"/>
  <c r="H4374" i="1" s="1"/>
  <c r="G4375" i="1"/>
  <c r="H4375" i="1" s="1"/>
  <c r="G4376" i="1"/>
  <c r="H4376" i="1" s="1"/>
  <c r="G4377" i="1"/>
  <c r="H4377" i="1" s="1"/>
  <c r="G4378" i="1"/>
  <c r="H4378" i="1" s="1"/>
  <c r="G4379" i="1"/>
  <c r="H4379" i="1" s="1"/>
  <c r="G4380" i="1"/>
  <c r="H4380" i="1" s="1"/>
  <c r="G4381" i="1"/>
  <c r="H4381" i="1" s="1"/>
  <c r="G4382" i="1"/>
  <c r="H4382" i="1" s="1"/>
  <c r="G4383" i="1"/>
  <c r="H4383" i="1" s="1"/>
  <c r="G4384" i="1"/>
  <c r="H4384" i="1" s="1"/>
  <c r="G4385" i="1"/>
  <c r="H4385" i="1" s="1"/>
  <c r="G4386" i="1"/>
  <c r="H4386" i="1" s="1"/>
  <c r="G4387" i="1"/>
  <c r="H4387" i="1" s="1"/>
  <c r="G4388" i="1"/>
  <c r="H4388" i="1" s="1"/>
  <c r="G4389" i="1"/>
  <c r="H4389" i="1" s="1"/>
  <c r="G4390" i="1"/>
  <c r="H4390" i="1" s="1"/>
  <c r="G4391" i="1"/>
  <c r="H4391" i="1" s="1"/>
  <c r="G4392" i="1"/>
  <c r="H4392" i="1" s="1"/>
  <c r="G4393" i="1"/>
  <c r="H4393" i="1" s="1"/>
  <c r="G4394" i="1"/>
  <c r="H4394" i="1" s="1"/>
  <c r="G4395" i="1"/>
  <c r="H4395" i="1" s="1"/>
  <c r="G4396" i="1"/>
  <c r="H4396" i="1" s="1"/>
  <c r="G4397" i="1"/>
  <c r="H4397" i="1" s="1"/>
  <c r="G4398" i="1"/>
  <c r="H4398" i="1" s="1"/>
  <c r="G4399" i="1"/>
  <c r="H4399" i="1" s="1"/>
  <c r="G4400" i="1"/>
  <c r="H4400" i="1" s="1"/>
  <c r="G4401" i="1"/>
  <c r="H4401" i="1" s="1"/>
  <c r="G4402" i="1"/>
  <c r="H4402" i="1" s="1"/>
  <c r="G4403" i="1"/>
  <c r="H4403" i="1" s="1"/>
  <c r="G4404" i="1"/>
  <c r="H4404" i="1" s="1"/>
  <c r="G4405" i="1"/>
  <c r="H4405" i="1" s="1"/>
  <c r="G4406" i="1"/>
  <c r="H4406" i="1" s="1"/>
  <c r="G4407" i="1"/>
  <c r="H4407" i="1" s="1"/>
  <c r="G4408" i="1"/>
  <c r="H4408" i="1" s="1"/>
  <c r="G4409" i="1"/>
  <c r="H4409" i="1" s="1"/>
  <c r="G4410" i="1"/>
  <c r="H4410" i="1" s="1"/>
  <c r="G4411" i="1"/>
  <c r="H4411" i="1" s="1"/>
  <c r="G4412" i="1"/>
  <c r="H4412" i="1" s="1"/>
  <c r="G4413" i="1"/>
  <c r="H4413" i="1" s="1"/>
  <c r="G4414" i="1"/>
  <c r="H4414" i="1" s="1"/>
  <c r="G4415" i="1"/>
  <c r="H4415" i="1" s="1"/>
  <c r="G4416" i="1"/>
  <c r="H4416" i="1" s="1"/>
  <c r="G4417" i="1"/>
  <c r="H4417" i="1" s="1"/>
  <c r="G4418" i="1"/>
  <c r="H4418" i="1" s="1"/>
  <c r="G4419" i="1"/>
  <c r="H4419" i="1" s="1"/>
  <c r="G4420" i="1"/>
  <c r="H4420" i="1" s="1"/>
  <c r="G4421" i="1"/>
  <c r="H4421" i="1" s="1"/>
  <c r="G4422" i="1"/>
  <c r="H4422" i="1" s="1"/>
  <c r="G4423" i="1"/>
  <c r="H4423" i="1" s="1"/>
  <c r="G4424" i="1"/>
  <c r="H4424" i="1" s="1"/>
  <c r="G4425" i="1"/>
  <c r="H4425" i="1" s="1"/>
  <c r="G4426" i="1"/>
  <c r="H4426" i="1" s="1"/>
  <c r="G4427" i="1"/>
  <c r="H4427" i="1" s="1"/>
  <c r="G4428" i="1"/>
  <c r="H4428" i="1" s="1"/>
  <c r="G4429" i="1"/>
  <c r="H4429" i="1" s="1"/>
  <c r="G4430" i="1"/>
  <c r="H4430" i="1" s="1"/>
  <c r="G4431" i="1"/>
  <c r="H4431" i="1" s="1"/>
  <c r="G4432" i="1"/>
  <c r="H4432" i="1" s="1"/>
  <c r="G4433" i="1"/>
  <c r="H4433" i="1" s="1"/>
  <c r="G4434" i="1"/>
  <c r="H4434" i="1" s="1"/>
  <c r="G4435" i="1"/>
  <c r="H4435" i="1" s="1"/>
  <c r="G4436" i="1"/>
  <c r="H4436" i="1" s="1"/>
  <c r="G4437" i="1"/>
  <c r="H4437" i="1" s="1"/>
  <c r="G4438" i="1"/>
  <c r="H4438" i="1" s="1"/>
  <c r="G4439" i="1"/>
  <c r="H4439" i="1" s="1"/>
  <c r="G4440" i="1"/>
  <c r="H4440" i="1" s="1"/>
  <c r="G4441" i="1"/>
  <c r="H4441" i="1" s="1"/>
  <c r="G4442" i="1"/>
  <c r="H4442" i="1" s="1"/>
  <c r="G4443" i="1"/>
  <c r="H4443" i="1" s="1"/>
  <c r="G4444" i="1"/>
  <c r="H4444" i="1" s="1"/>
  <c r="G4445" i="1"/>
  <c r="H4445" i="1" s="1"/>
  <c r="G4446" i="1"/>
  <c r="H4446" i="1" s="1"/>
  <c r="G4447" i="1"/>
  <c r="H4447" i="1" s="1"/>
  <c r="G4448" i="1"/>
  <c r="H4448" i="1" s="1"/>
  <c r="G4449" i="1"/>
  <c r="H4449" i="1" s="1"/>
  <c r="G4450" i="1"/>
  <c r="H4450" i="1" s="1"/>
  <c r="G4451" i="1"/>
  <c r="H4451" i="1" s="1"/>
  <c r="G4452" i="1"/>
  <c r="H4452" i="1" s="1"/>
  <c r="G4453" i="1"/>
  <c r="H4453" i="1" s="1"/>
  <c r="G4454" i="1"/>
  <c r="H4454" i="1" s="1"/>
  <c r="G4455" i="1"/>
  <c r="H4455" i="1" s="1"/>
  <c r="G4456" i="1"/>
  <c r="H4456" i="1" s="1"/>
  <c r="G4457" i="1"/>
  <c r="H4457" i="1" s="1"/>
  <c r="G4458" i="1"/>
  <c r="H4458" i="1" s="1"/>
  <c r="G4459" i="1"/>
  <c r="H4459" i="1" s="1"/>
  <c r="G4460" i="1"/>
  <c r="H4460" i="1" s="1"/>
  <c r="G4461" i="1"/>
  <c r="H4461" i="1" s="1"/>
  <c r="G4462" i="1"/>
  <c r="H4462" i="1" s="1"/>
  <c r="G4463" i="1"/>
  <c r="H4463" i="1" s="1"/>
  <c r="G4464" i="1"/>
  <c r="H4464" i="1" s="1"/>
  <c r="G4465" i="1"/>
  <c r="H4465" i="1" s="1"/>
  <c r="G4466" i="1"/>
  <c r="H4466" i="1" s="1"/>
  <c r="G4467" i="1"/>
  <c r="H4467" i="1" s="1"/>
  <c r="G4468" i="1"/>
  <c r="H4468" i="1" s="1"/>
  <c r="G4469" i="1"/>
  <c r="H4469" i="1" s="1"/>
  <c r="G4470" i="1"/>
  <c r="H4470" i="1" s="1"/>
  <c r="G4471" i="1"/>
  <c r="H4471" i="1" s="1"/>
  <c r="G4472" i="1"/>
  <c r="H4472" i="1" s="1"/>
  <c r="G4473" i="1"/>
  <c r="H4473" i="1" s="1"/>
  <c r="G4474" i="1"/>
  <c r="H4474" i="1" s="1"/>
  <c r="G4475" i="1"/>
  <c r="H4475" i="1" s="1"/>
  <c r="G4476" i="1"/>
  <c r="H4476" i="1" s="1"/>
  <c r="G4477" i="1"/>
  <c r="H4477" i="1" s="1"/>
  <c r="G4478" i="1"/>
  <c r="H4478" i="1" s="1"/>
  <c r="G4479" i="1"/>
  <c r="H4479" i="1" s="1"/>
  <c r="G4480" i="1"/>
  <c r="H4480" i="1" s="1"/>
  <c r="G4481" i="1"/>
  <c r="H4481" i="1" s="1"/>
  <c r="G4482" i="1"/>
  <c r="H4482" i="1" s="1"/>
  <c r="G4483" i="1"/>
  <c r="H4483" i="1" s="1"/>
  <c r="G4484" i="1"/>
  <c r="H4484" i="1" s="1"/>
  <c r="G4485" i="1"/>
  <c r="H4485" i="1" s="1"/>
  <c r="G4486" i="1"/>
  <c r="H4486" i="1" s="1"/>
  <c r="G4487" i="1"/>
  <c r="H4487" i="1" s="1"/>
  <c r="G4488" i="1"/>
  <c r="H4488" i="1" s="1"/>
  <c r="G4489" i="1"/>
  <c r="H4489" i="1" s="1"/>
  <c r="G4490" i="1"/>
  <c r="H4490" i="1" s="1"/>
  <c r="G4491" i="1"/>
  <c r="H4491" i="1" s="1"/>
  <c r="G4492" i="1"/>
  <c r="H4492" i="1" s="1"/>
  <c r="G4493" i="1"/>
  <c r="H4493" i="1" s="1"/>
  <c r="G4494" i="1"/>
  <c r="H4494" i="1" s="1"/>
  <c r="G4495" i="1"/>
  <c r="H4495" i="1" s="1"/>
  <c r="G4496" i="1"/>
  <c r="H4496" i="1" s="1"/>
  <c r="G4497" i="1"/>
  <c r="H4497" i="1" s="1"/>
  <c r="G4498" i="1"/>
  <c r="H4498" i="1" s="1"/>
  <c r="G4499" i="1"/>
  <c r="H4499" i="1" s="1"/>
  <c r="G4500" i="1"/>
  <c r="H4500" i="1" s="1"/>
  <c r="G4501" i="1"/>
  <c r="H4501" i="1" s="1"/>
  <c r="G4502" i="1"/>
  <c r="H4502" i="1" s="1"/>
  <c r="G4503" i="1"/>
  <c r="H4503" i="1" s="1"/>
  <c r="G4504" i="1"/>
  <c r="H4504" i="1" s="1"/>
  <c r="G4505" i="1"/>
  <c r="H4505" i="1" s="1"/>
  <c r="G4506" i="1"/>
  <c r="H4506" i="1" s="1"/>
  <c r="G4507" i="1"/>
  <c r="H4507" i="1" s="1"/>
  <c r="G4508" i="1"/>
  <c r="H4508" i="1" s="1"/>
  <c r="G4509" i="1"/>
  <c r="H4509" i="1" s="1"/>
  <c r="G4510" i="1"/>
  <c r="H4510" i="1" s="1"/>
  <c r="G4511" i="1"/>
  <c r="H4511" i="1" s="1"/>
  <c r="G4512" i="1"/>
  <c r="H4512" i="1" s="1"/>
  <c r="G4513" i="1"/>
  <c r="H4513" i="1" s="1"/>
  <c r="G4514" i="1"/>
  <c r="H4514" i="1" s="1"/>
  <c r="G4515" i="1"/>
  <c r="H4515" i="1" s="1"/>
  <c r="G4516" i="1"/>
  <c r="H4516" i="1" s="1"/>
  <c r="G4517" i="1"/>
  <c r="H4517" i="1" s="1"/>
  <c r="G4518" i="1"/>
  <c r="H4518" i="1" s="1"/>
  <c r="G4519" i="1"/>
  <c r="H4519" i="1" s="1"/>
  <c r="G4520" i="1"/>
  <c r="H4520" i="1" s="1"/>
  <c r="G4521" i="1"/>
  <c r="H4521" i="1" s="1"/>
  <c r="G4522" i="1"/>
  <c r="H4522" i="1" s="1"/>
  <c r="G4523" i="1"/>
  <c r="H4523" i="1" s="1"/>
  <c r="G4524" i="1"/>
  <c r="H4524" i="1" s="1"/>
  <c r="G4525" i="1"/>
  <c r="H4525" i="1" s="1"/>
  <c r="G4526" i="1"/>
  <c r="H4526" i="1" s="1"/>
  <c r="G4527" i="1"/>
  <c r="H4527" i="1" s="1"/>
  <c r="G4528" i="1"/>
  <c r="H4528" i="1" s="1"/>
  <c r="G4529" i="1"/>
  <c r="H4529" i="1" s="1"/>
  <c r="G4530" i="1"/>
  <c r="H4530" i="1" s="1"/>
  <c r="G4531" i="1"/>
  <c r="H4531" i="1" s="1"/>
  <c r="G4532" i="1"/>
  <c r="H4532" i="1" s="1"/>
  <c r="G4533" i="1"/>
  <c r="H4533" i="1" s="1"/>
  <c r="G4534" i="1"/>
  <c r="H4534" i="1" s="1"/>
  <c r="G4535" i="1"/>
  <c r="H4535" i="1" s="1"/>
  <c r="G4536" i="1"/>
  <c r="H4536" i="1" s="1"/>
  <c r="G4537" i="1"/>
  <c r="H4537" i="1" s="1"/>
  <c r="G4538" i="1"/>
  <c r="H4538" i="1" s="1"/>
  <c r="G4539" i="1"/>
  <c r="H4539" i="1" s="1"/>
  <c r="G4540" i="1"/>
  <c r="H4540" i="1" s="1"/>
  <c r="G4541" i="1"/>
  <c r="H4541" i="1" s="1"/>
  <c r="G4542" i="1"/>
  <c r="H4542" i="1" s="1"/>
  <c r="G4543" i="1"/>
  <c r="H4543" i="1" s="1"/>
  <c r="G4544" i="1"/>
  <c r="H4544" i="1" s="1"/>
  <c r="G4545" i="1"/>
  <c r="H4545" i="1" s="1"/>
  <c r="G4546" i="1"/>
  <c r="H4546" i="1" s="1"/>
  <c r="G4547" i="1"/>
  <c r="H4547" i="1" s="1"/>
  <c r="G4548" i="1"/>
  <c r="H4548" i="1" s="1"/>
  <c r="G4549" i="1"/>
  <c r="H4549" i="1" s="1"/>
  <c r="G4550" i="1"/>
  <c r="H4550" i="1" s="1"/>
  <c r="G4551" i="1"/>
  <c r="H4551" i="1" s="1"/>
  <c r="G4552" i="1"/>
  <c r="H4552" i="1" s="1"/>
  <c r="G4553" i="1"/>
  <c r="H4553" i="1" s="1"/>
  <c r="G4554" i="1"/>
  <c r="H4554" i="1" s="1"/>
  <c r="G4555" i="1"/>
  <c r="H4555" i="1" s="1"/>
  <c r="G4556" i="1"/>
  <c r="H4556" i="1" s="1"/>
  <c r="G4557" i="1"/>
  <c r="H4557" i="1" s="1"/>
  <c r="G4558" i="1"/>
  <c r="H4558" i="1" s="1"/>
  <c r="G4559" i="1"/>
  <c r="H4559" i="1" s="1"/>
  <c r="G4560" i="1"/>
  <c r="H4560" i="1" s="1"/>
  <c r="G4561" i="1"/>
  <c r="H4561" i="1" s="1"/>
  <c r="G4562" i="1"/>
  <c r="H4562" i="1" s="1"/>
  <c r="G4563" i="1"/>
  <c r="H4563" i="1" s="1"/>
  <c r="G4564" i="1"/>
  <c r="H4564" i="1" s="1"/>
  <c r="G4565" i="1"/>
  <c r="H4565" i="1" s="1"/>
  <c r="G4566" i="1"/>
  <c r="H4566" i="1" s="1"/>
  <c r="G4567" i="1"/>
  <c r="H4567" i="1" s="1"/>
  <c r="G4568" i="1"/>
  <c r="H4568" i="1" s="1"/>
  <c r="G4569" i="1"/>
  <c r="H4569" i="1" s="1"/>
  <c r="G4570" i="1"/>
  <c r="H4570" i="1" s="1"/>
  <c r="G4571" i="1"/>
  <c r="H4571" i="1" s="1"/>
  <c r="G4572" i="1"/>
  <c r="H4572" i="1" s="1"/>
  <c r="G4573" i="1"/>
  <c r="H4573" i="1" s="1"/>
  <c r="G4574" i="1"/>
  <c r="H4574" i="1" s="1"/>
  <c r="G4575" i="1"/>
  <c r="H4575" i="1" s="1"/>
  <c r="G4576" i="1"/>
  <c r="H4576" i="1" s="1"/>
  <c r="G4577" i="1"/>
  <c r="H4577" i="1" s="1"/>
  <c r="G4578" i="1"/>
  <c r="H4578" i="1" s="1"/>
  <c r="G4579" i="1"/>
  <c r="H4579" i="1" s="1"/>
  <c r="G4580" i="1"/>
  <c r="H4580" i="1" s="1"/>
  <c r="G4581" i="1"/>
  <c r="H4581" i="1" s="1"/>
  <c r="G4582" i="1"/>
  <c r="H4582" i="1" s="1"/>
  <c r="G4583" i="1"/>
  <c r="H4583" i="1" s="1"/>
  <c r="G4584" i="1"/>
  <c r="H4584" i="1" s="1"/>
  <c r="G4585" i="1"/>
  <c r="H4585" i="1" s="1"/>
  <c r="G4586" i="1"/>
  <c r="H4586" i="1" s="1"/>
  <c r="G4587" i="1"/>
  <c r="H4587" i="1" s="1"/>
  <c r="G4588" i="1"/>
  <c r="H4588" i="1" s="1"/>
  <c r="G4589" i="1"/>
  <c r="H4589" i="1" s="1"/>
  <c r="G4590" i="1"/>
  <c r="H4590" i="1" s="1"/>
  <c r="G4591" i="1"/>
  <c r="H4591" i="1" s="1"/>
  <c r="G4592" i="1"/>
  <c r="H4592" i="1" s="1"/>
  <c r="G4593" i="1"/>
  <c r="H4593" i="1" s="1"/>
  <c r="G4594" i="1"/>
  <c r="H4594" i="1" s="1"/>
  <c r="G4595" i="1"/>
  <c r="H4595" i="1" s="1"/>
  <c r="G4596" i="1"/>
  <c r="H4596" i="1" s="1"/>
  <c r="G4597" i="1"/>
  <c r="H4597" i="1" s="1"/>
  <c r="G4598" i="1"/>
  <c r="H4598" i="1" s="1"/>
  <c r="G4599" i="1"/>
  <c r="H4599" i="1" s="1"/>
  <c r="G4600" i="1"/>
  <c r="H4600" i="1" s="1"/>
  <c r="G4601" i="1"/>
  <c r="H4601" i="1" s="1"/>
  <c r="G4602" i="1"/>
  <c r="H4602" i="1" s="1"/>
  <c r="G4603" i="1"/>
  <c r="H4603" i="1" s="1"/>
  <c r="G4604" i="1"/>
  <c r="H4604" i="1" s="1"/>
  <c r="G4605" i="1"/>
  <c r="H4605" i="1" s="1"/>
  <c r="G4606" i="1"/>
  <c r="H4606" i="1" s="1"/>
  <c r="G4607" i="1"/>
  <c r="H4607" i="1" s="1"/>
  <c r="G4608" i="1"/>
  <c r="H4608" i="1" s="1"/>
  <c r="G4609" i="1"/>
  <c r="H4609" i="1" s="1"/>
  <c r="G4610" i="1"/>
  <c r="H4610" i="1" s="1"/>
  <c r="G4611" i="1"/>
  <c r="H4611" i="1" s="1"/>
  <c r="G4612" i="1"/>
  <c r="H4612" i="1" s="1"/>
  <c r="G4613" i="1"/>
  <c r="H4613" i="1" s="1"/>
  <c r="G4614" i="1"/>
  <c r="H4614" i="1" s="1"/>
  <c r="G4615" i="1"/>
  <c r="H4615" i="1" s="1"/>
  <c r="G4616" i="1"/>
  <c r="H4616" i="1" s="1"/>
  <c r="G4617" i="1"/>
  <c r="H4617" i="1" s="1"/>
  <c r="G4618" i="1"/>
  <c r="H4618" i="1" s="1"/>
  <c r="G4619" i="1"/>
  <c r="H4619" i="1" s="1"/>
  <c r="G4620" i="1"/>
  <c r="H4620" i="1" s="1"/>
  <c r="G4621" i="1"/>
  <c r="H4621" i="1" s="1"/>
  <c r="G4622" i="1"/>
  <c r="H4622" i="1" s="1"/>
  <c r="G4623" i="1"/>
  <c r="H4623" i="1" s="1"/>
  <c r="G4624" i="1"/>
  <c r="H4624" i="1" s="1"/>
  <c r="G4625" i="1"/>
  <c r="H4625" i="1" s="1"/>
  <c r="G4626" i="1"/>
  <c r="H4626" i="1" s="1"/>
  <c r="G4627" i="1"/>
  <c r="H4627" i="1" s="1"/>
  <c r="G4628" i="1"/>
  <c r="H4628" i="1" s="1"/>
  <c r="G4629" i="1"/>
  <c r="H4629" i="1" s="1"/>
  <c r="G4630" i="1"/>
  <c r="H4630" i="1" s="1"/>
  <c r="G4631" i="1"/>
  <c r="H4631" i="1" s="1"/>
  <c r="G4632" i="1"/>
  <c r="H4632" i="1" s="1"/>
  <c r="G4633" i="1"/>
  <c r="H4633" i="1" s="1"/>
  <c r="G4634" i="1"/>
  <c r="H4634" i="1" s="1"/>
  <c r="G4635" i="1"/>
  <c r="H4635" i="1" s="1"/>
  <c r="G4636" i="1"/>
  <c r="H4636" i="1" s="1"/>
  <c r="G4637" i="1"/>
  <c r="H4637" i="1" s="1"/>
  <c r="G4638" i="1"/>
  <c r="H4638" i="1" s="1"/>
  <c r="G4639" i="1"/>
  <c r="H4639" i="1" s="1"/>
  <c r="G4640" i="1"/>
  <c r="H4640" i="1" s="1"/>
  <c r="G4641" i="1"/>
  <c r="H4641" i="1" s="1"/>
  <c r="G4642" i="1"/>
  <c r="H4642" i="1" s="1"/>
  <c r="G4643" i="1"/>
  <c r="H4643" i="1" s="1"/>
  <c r="G4644" i="1"/>
  <c r="H4644" i="1" s="1"/>
  <c r="G4645" i="1"/>
  <c r="H4645" i="1" s="1"/>
  <c r="G4646" i="1"/>
  <c r="H4646" i="1" s="1"/>
  <c r="G4647" i="1"/>
  <c r="H4647" i="1" s="1"/>
  <c r="G4648" i="1"/>
  <c r="H4648" i="1" s="1"/>
  <c r="G4649" i="1"/>
  <c r="H4649" i="1" s="1"/>
  <c r="G4650" i="1"/>
  <c r="H4650" i="1" s="1"/>
  <c r="G4651" i="1"/>
  <c r="H4651" i="1" s="1"/>
  <c r="G4652" i="1"/>
  <c r="H4652" i="1" s="1"/>
  <c r="G4653" i="1"/>
  <c r="H4653" i="1" s="1"/>
  <c r="G4654" i="1"/>
  <c r="H4654" i="1" s="1"/>
  <c r="G4655" i="1"/>
  <c r="H4655" i="1" s="1"/>
  <c r="G4656" i="1"/>
  <c r="H4656" i="1" s="1"/>
  <c r="G4657" i="1"/>
  <c r="H4657" i="1" s="1"/>
  <c r="G4658" i="1"/>
  <c r="H4658" i="1" s="1"/>
  <c r="G4659" i="1"/>
  <c r="H4659" i="1" s="1"/>
  <c r="G4660" i="1"/>
  <c r="H4660" i="1" s="1"/>
  <c r="G4661" i="1"/>
  <c r="H4661" i="1" s="1"/>
  <c r="G4662" i="1"/>
  <c r="H4662" i="1" s="1"/>
  <c r="G4663" i="1"/>
  <c r="H4663" i="1" s="1"/>
  <c r="G4664" i="1"/>
  <c r="H4664" i="1" s="1"/>
  <c r="G4665" i="1"/>
  <c r="H4665" i="1" s="1"/>
  <c r="G4666" i="1"/>
  <c r="H4666" i="1" s="1"/>
  <c r="G4667" i="1"/>
  <c r="H4667" i="1" s="1"/>
  <c r="G4668" i="1"/>
  <c r="H4668" i="1" s="1"/>
  <c r="G4669" i="1"/>
  <c r="H4669" i="1" s="1"/>
  <c r="G4670" i="1"/>
  <c r="H4670" i="1" s="1"/>
  <c r="G4671" i="1"/>
  <c r="H4671" i="1" s="1"/>
  <c r="G4672" i="1"/>
  <c r="H4672" i="1" s="1"/>
  <c r="G4673" i="1"/>
  <c r="H4673" i="1" s="1"/>
  <c r="G4674" i="1"/>
  <c r="H4674" i="1" s="1"/>
  <c r="G4675" i="1"/>
  <c r="H4675" i="1" s="1"/>
  <c r="G4676" i="1"/>
  <c r="H4676" i="1" s="1"/>
  <c r="G4677" i="1"/>
  <c r="H4677" i="1" s="1"/>
  <c r="G4678" i="1"/>
  <c r="H4678" i="1" s="1"/>
  <c r="G4679" i="1"/>
  <c r="H4679" i="1" s="1"/>
  <c r="G4680" i="1"/>
  <c r="H4680" i="1" s="1"/>
  <c r="G4681" i="1"/>
  <c r="H4681" i="1" s="1"/>
  <c r="G4682" i="1"/>
  <c r="H4682" i="1" s="1"/>
  <c r="G4683" i="1"/>
  <c r="H4683" i="1" s="1"/>
  <c r="G4684" i="1"/>
  <c r="H4684" i="1" s="1"/>
  <c r="G4685" i="1"/>
  <c r="H4685" i="1" s="1"/>
  <c r="G4686" i="1"/>
  <c r="H4686" i="1" s="1"/>
  <c r="G4687" i="1"/>
  <c r="H4687" i="1" s="1"/>
  <c r="G4688" i="1"/>
  <c r="H4688" i="1" s="1"/>
  <c r="G4689" i="1"/>
  <c r="H4689" i="1" s="1"/>
  <c r="G4690" i="1"/>
  <c r="H4690" i="1" s="1"/>
  <c r="G4691" i="1"/>
  <c r="H4691" i="1" s="1"/>
  <c r="G4692" i="1"/>
  <c r="H4692" i="1" s="1"/>
  <c r="G4693" i="1"/>
  <c r="H4693" i="1" s="1"/>
  <c r="G4694" i="1"/>
  <c r="H4694" i="1" s="1"/>
  <c r="G4695" i="1"/>
  <c r="H4695" i="1" s="1"/>
  <c r="G4696" i="1"/>
  <c r="H4696" i="1" s="1"/>
  <c r="G4697" i="1"/>
  <c r="H4697" i="1" s="1"/>
  <c r="G4698" i="1"/>
  <c r="H4698" i="1" s="1"/>
  <c r="G4699" i="1"/>
  <c r="H4699" i="1" s="1"/>
  <c r="G4700" i="1"/>
  <c r="H4700" i="1" s="1"/>
  <c r="G4701" i="1"/>
  <c r="H4701" i="1" s="1"/>
  <c r="G4702" i="1"/>
  <c r="H4702" i="1" s="1"/>
  <c r="G4703" i="1"/>
  <c r="H4703" i="1" s="1"/>
  <c r="G4704" i="1"/>
  <c r="H4704" i="1" s="1"/>
  <c r="G4705" i="1"/>
  <c r="H4705" i="1" s="1"/>
  <c r="G4706" i="1"/>
  <c r="H4706" i="1" s="1"/>
  <c r="G4707" i="1"/>
  <c r="H4707" i="1" s="1"/>
  <c r="G4708" i="1"/>
  <c r="H4708" i="1" s="1"/>
  <c r="G4709" i="1"/>
  <c r="H4709" i="1" s="1"/>
  <c r="G4710" i="1"/>
  <c r="H4710" i="1" s="1"/>
  <c r="G4711" i="1"/>
  <c r="H4711" i="1" s="1"/>
  <c r="G4712" i="1"/>
  <c r="H4712" i="1" s="1"/>
  <c r="G4713" i="1"/>
  <c r="H4713" i="1" s="1"/>
  <c r="G4714" i="1"/>
  <c r="H4714" i="1" s="1"/>
  <c r="G4715" i="1"/>
  <c r="H4715" i="1" s="1"/>
  <c r="G4716" i="1"/>
  <c r="H4716" i="1" s="1"/>
  <c r="G4717" i="1"/>
  <c r="H4717" i="1" s="1"/>
  <c r="G4718" i="1"/>
  <c r="H4718" i="1" s="1"/>
  <c r="G4719" i="1"/>
  <c r="H4719" i="1" s="1"/>
  <c r="G4720" i="1"/>
  <c r="H4720" i="1" s="1"/>
  <c r="G4721" i="1"/>
  <c r="H4721" i="1" s="1"/>
  <c r="G4722" i="1"/>
  <c r="H4722" i="1" s="1"/>
  <c r="G4723" i="1"/>
  <c r="H4723" i="1" s="1"/>
  <c r="G4724" i="1"/>
  <c r="H4724" i="1" s="1"/>
  <c r="G4725" i="1"/>
  <c r="H4725" i="1" s="1"/>
  <c r="G4726" i="1"/>
  <c r="H4726" i="1" s="1"/>
  <c r="G4727" i="1"/>
  <c r="H4727" i="1" s="1"/>
  <c r="G4728" i="1"/>
  <c r="H4728" i="1" s="1"/>
  <c r="G4729" i="1"/>
  <c r="H4729" i="1" s="1"/>
  <c r="G4730" i="1"/>
  <c r="H4730" i="1" s="1"/>
  <c r="G4731" i="1"/>
  <c r="H4731" i="1" s="1"/>
  <c r="G4732" i="1"/>
  <c r="H4732" i="1" s="1"/>
  <c r="G4733" i="1"/>
  <c r="H4733" i="1" s="1"/>
  <c r="G4734" i="1"/>
  <c r="H4734" i="1" s="1"/>
  <c r="G4735" i="1"/>
  <c r="H4735" i="1" s="1"/>
  <c r="G4736" i="1"/>
  <c r="H4736" i="1" s="1"/>
  <c r="G4737" i="1"/>
  <c r="H4737" i="1" s="1"/>
  <c r="G4738" i="1"/>
  <c r="H4738" i="1" s="1"/>
  <c r="G4739" i="1"/>
  <c r="H4739" i="1" s="1"/>
  <c r="G4740" i="1"/>
  <c r="H4740" i="1" s="1"/>
  <c r="G4741" i="1"/>
  <c r="H4741" i="1" s="1"/>
  <c r="G4742" i="1"/>
  <c r="H4742" i="1" s="1"/>
  <c r="G4743" i="1"/>
  <c r="H4743" i="1" s="1"/>
  <c r="G4744" i="1"/>
  <c r="H4744" i="1" s="1"/>
  <c r="G4745" i="1"/>
  <c r="H4745" i="1" s="1"/>
  <c r="G4746" i="1"/>
  <c r="H4746" i="1" s="1"/>
  <c r="G4747" i="1"/>
  <c r="H4747" i="1" s="1"/>
  <c r="G4748" i="1"/>
  <c r="H4748" i="1" s="1"/>
  <c r="G4749" i="1"/>
  <c r="H4749" i="1" s="1"/>
  <c r="G4750" i="1"/>
  <c r="H4750" i="1" s="1"/>
  <c r="G4751" i="1"/>
  <c r="H4751" i="1" s="1"/>
  <c r="G4752" i="1"/>
  <c r="H4752" i="1" s="1"/>
  <c r="G4753" i="1"/>
  <c r="H4753" i="1" s="1"/>
  <c r="G4754" i="1"/>
  <c r="H4754" i="1" s="1"/>
  <c r="G4755" i="1"/>
  <c r="H4755" i="1" s="1"/>
  <c r="G4756" i="1"/>
  <c r="H4756" i="1" s="1"/>
  <c r="G4757" i="1"/>
  <c r="H4757" i="1" s="1"/>
  <c r="G4758" i="1"/>
  <c r="H4758" i="1" s="1"/>
  <c r="G4759" i="1"/>
  <c r="H4759" i="1" s="1"/>
  <c r="G4760" i="1"/>
  <c r="H4760" i="1" s="1"/>
  <c r="G4761" i="1"/>
  <c r="H4761" i="1" s="1"/>
  <c r="G4762" i="1"/>
  <c r="H4762" i="1" s="1"/>
  <c r="G4763" i="1"/>
  <c r="H4763" i="1" s="1"/>
  <c r="G4764" i="1"/>
  <c r="H4764" i="1" s="1"/>
  <c r="G4765" i="1"/>
  <c r="H4765" i="1" s="1"/>
  <c r="G4766" i="1"/>
  <c r="H4766" i="1" s="1"/>
  <c r="G4767" i="1"/>
  <c r="H4767" i="1" s="1"/>
  <c r="G4768" i="1"/>
  <c r="H4768" i="1" s="1"/>
  <c r="G4769" i="1"/>
  <c r="H4769" i="1" s="1"/>
  <c r="G4770" i="1"/>
  <c r="H4770" i="1" s="1"/>
  <c r="G4771" i="1"/>
  <c r="H4771" i="1" s="1"/>
  <c r="G4772" i="1"/>
  <c r="H4772" i="1" s="1"/>
  <c r="G4773" i="1"/>
  <c r="H4773" i="1" s="1"/>
  <c r="G4774" i="1"/>
  <c r="H4774" i="1" s="1"/>
  <c r="G4775" i="1"/>
  <c r="H4775" i="1" s="1"/>
  <c r="G4776" i="1"/>
  <c r="H4776" i="1" s="1"/>
  <c r="G4777" i="1"/>
  <c r="H4777" i="1" s="1"/>
  <c r="G4778" i="1"/>
  <c r="H4778" i="1" s="1"/>
  <c r="G4779" i="1"/>
  <c r="H4779" i="1" s="1"/>
  <c r="G4780" i="1"/>
  <c r="H4780" i="1" s="1"/>
  <c r="G4781" i="1"/>
  <c r="H4781" i="1" s="1"/>
  <c r="G4782" i="1"/>
  <c r="H4782" i="1" s="1"/>
  <c r="G4783" i="1"/>
  <c r="H4783" i="1" s="1"/>
  <c r="G4784" i="1"/>
  <c r="H4784" i="1" s="1"/>
  <c r="G4785" i="1"/>
  <c r="H4785" i="1" s="1"/>
  <c r="G4786" i="1"/>
  <c r="H4786" i="1" s="1"/>
  <c r="G4787" i="1"/>
  <c r="H4787" i="1" s="1"/>
  <c r="G4788" i="1"/>
  <c r="H4788" i="1" s="1"/>
  <c r="G4789" i="1"/>
  <c r="H4789" i="1" s="1"/>
  <c r="G4790" i="1"/>
  <c r="H4790" i="1" s="1"/>
  <c r="G4791" i="1"/>
  <c r="H4791" i="1" s="1"/>
  <c r="G4792" i="1"/>
  <c r="H4792" i="1" s="1"/>
  <c r="G4793" i="1"/>
  <c r="H4793" i="1" s="1"/>
  <c r="G4794" i="1"/>
  <c r="H4794" i="1" s="1"/>
  <c r="G4795" i="1"/>
  <c r="H4795" i="1" s="1"/>
  <c r="G4796" i="1"/>
  <c r="H4796" i="1" s="1"/>
  <c r="G4797" i="1"/>
  <c r="H4797" i="1" s="1"/>
  <c r="G4798" i="1"/>
  <c r="H4798" i="1" s="1"/>
  <c r="G4799" i="1"/>
  <c r="H4799" i="1" s="1"/>
  <c r="G4800" i="1"/>
  <c r="H4800" i="1" s="1"/>
  <c r="G4801" i="1"/>
  <c r="H4801" i="1" s="1"/>
  <c r="G4802" i="1"/>
  <c r="H4802" i="1" s="1"/>
  <c r="G4803" i="1"/>
  <c r="H4803" i="1" s="1"/>
  <c r="G4804" i="1"/>
  <c r="H4804" i="1" s="1"/>
  <c r="G4805" i="1"/>
  <c r="H4805" i="1" s="1"/>
  <c r="G4806" i="1"/>
  <c r="H4806" i="1" s="1"/>
  <c r="G4807" i="1"/>
  <c r="H4807" i="1" s="1"/>
  <c r="G4808" i="1"/>
  <c r="H4808" i="1" s="1"/>
  <c r="G4809" i="1"/>
  <c r="H4809" i="1" s="1"/>
  <c r="G4810" i="1"/>
  <c r="H4810" i="1" s="1"/>
  <c r="G4811" i="1"/>
  <c r="H4811" i="1" s="1"/>
  <c r="G4812" i="1"/>
  <c r="H4812" i="1" s="1"/>
  <c r="G4813" i="1"/>
  <c r="H4813" i="1" s="1"/>
  <c r="G4814" i="1"/>
  <c r="H4814" i="1" s="1"/>
  <c r="G4815" i="1"/>
  <c r="H4815" i="1" s="1"/>
  <c r="G4816" i="1"/>
  <c r="H4816" i="1" s="1"/>
  <c r="G4817" i="1"/>
  <c r="H4817" i="1" s="1"/>
  <c r="G4818" i="1"/>
  <c r="H4818" i="1" s="1"/>
  <c r="G4819" i="1"/>
  <c r="H4819" i="1" s="1"/>
  <c r="G4820" i="1"/>
  <c r="H4820" i="1" s="1"/>
  <c r="G4821" i="1"/>
  <c r="H4821" i="1" s="1"/>
  <c r="G4822" i="1"/>
  <c r="H4822" i="1" s="1"/>
  <c r="G4823" i="1"/>
  <c r="H4823" i="1" s="1"/>
  <c r="G4824" i="1"/>
  <c r="H4824" i="1" s="1"/>
  <c r="G4825" i="1"/>
  <c r="H4825" i="1" s="1"/>
  <c r="G4826" i="1"/>
  <c r="H4826" i="1" s="1"/>
  <c r="G4827" i="1"/>
  <c r="H4827" i="1" s="1"/>
  <c r="G4828" i="1"/>
  <c r="H4828" i="1" s="1"/>
  <c r="G4829" i="1"/>
  <c r="H4829" i="1" s="1"/>
  <c r="G4830" i="1"/>
  <c r="H4830" i="1" s="1"/>
  <c r="G4831" i="1"/>
  <c r="H4831" i="1" s="1"/>
  <c r="G4832" i="1"/>
  <c r="H4832" i="1" s="1"/>
  <c r="G4833" i="1"/>
  <c r="H4833" i="1" s="1"/>
  <c r="G4834" i="1"/>
  <c r="H4834" i="1" s="1"/>
  <c r="G4835" i="1"/>
  <c r="H4835" i="1" s="1"/>
  <c r="G4836" i="1"/>
  <c r="H4836" i="1" s="1"/>
  <c r="G4837" i="1"/>
  <c r="H4837" i="1" s="1"/>
  <c r="G4838" i="1"/>
  <c r="H4838" i="1" s="1"/>
  <c r="G4839" i="1"/>
  <c r="H4839" i="1" s="1"/>
  <c r="G4840" i="1"/>
  <c r="H4840" i="1" s="1"/>
  <c r="G4841" i="1"/>
  <c r="H4841" i="1" s="1"/>
  <c r="G4842" i="1"/>
  <c r="H4842" i="1" s="1"/>
  <c r="G4843" i="1"/>
  <c r="H4843" i="1" s="1"/>
  <c r="G4844" i="1"/>
  <c r="H4844" i="1" s="1"/>
  <c r="G4845" i="1"/>
  <c r="H4845" i="1" s="1"/>
  <c r="G4846" i="1"/>
  <c r="H4846" i="1" s="1"/>
  <c r="G4847" i="1"/>
  <c r="H4847" i="1" s="1"/>
  <c r="G4848" i="1"/>
  <c r="H4848" i="1" s="1"/>
  <c r="G4849" i="1"/>
  <c r="H4849" i="1" s="1"/>
  <c r="G4850" i="1"/>
  <c r="H4850" i="1" s="1"/>
  <c r="G4851" i="1"/>
  <c r="H4851" i="1" s="1"/>
  <c r="G4852" i="1"/>
  <c r="H4852" i="1" s="1"/>
  <c r="G4853" i="1"/>
  <c r="H4853" i="1" s="1"/>
  <c r="G4854" i="1"/>
  <c r="H4854" i="1" s="1"/>
  <c r="G4855" i="1"/>
  <c r="H4855" i="1" s="1"/>
  <c r="G4856" i="1"/>
  <c r="H4856" i="1" s="1"/>
  <c r="G4857" i="1"/>
  <c r="H4857" i="1" s="1"/>
  <c r="G4858" i="1"/>
  <c r="H4858" i="1" s="1"/>
  <c r="G4859" i="1"/>
  <c r="H4859" i="1" s="1"/>
  <c r="G4860" i="1"/>
  <c r="H4860" i="1" s="1"/>
  <c r="G4861" i="1"/>
  <c r="H4861" i="1" s="1"/>
  <c r="G4862" i="1"/>
  <c r="H4862" i="1" s="1"/>
  <c r="G4863" i="1"/>
  <c r="H4863" i="1" s="1"/>
  <c r="G4864" i="1"/>
  <c r="H4864" i="1" s="1"/>
  <c r="G4865" i="1"/>
  <c r="H4865" i="1" s="1"/>
  <c r="G4866" i="1"/>
  <c r="H4866" i="1" s="1"/>
  <c r="G4867" i="1"/>
  <c r="H4867" i="1" s="1"/>
  <c r="G4868" i="1"/>
  <c r="H4868" i="1" s="1"/>
  <c r="G4869" i="1"/>
  <c r="H4869" i="1" s="1"/>
  <c r="G4870" i="1"/>
  <c r="H4870" i="1" s="1"/>
  <c r="G4871" i="1"/>
  <c r="H4871" i="1" s="1"/>
  <c r="G4872" i="1"/>
  <c r="H4872" i="1" s="1"/>
  <c r="G4873" i="1"/>
  <c r="H4873" i="1" s="1"/>
  <c r="G4874" i="1"/>
  <c r="H4874" i="1" s="1"/>
  <c r="G4875" i="1"/>
  <c r="H4875" i="1" s="1"/>
  <c r="G4876" i="1"/>
  <c r="H4876" i="1" s="1"/>
  <c r="G4877" i="1"/>
  <c r="H4877" i="1" s="1"/>
  <c r="G4878" i="1"/>
  <c r="H4878" i="1" s="1"/>
  <c r="G4879" i="1"/>
  <c r="H4879" i="1" s="1"/>
  <c r="G4880" i="1"/>
  <c r="H4880" i="1" s="1"/>
  <c r="G4881" i="1"/>
  <c r="H4881" i="1" s="1"/>
  <c r="G4882" i="1"/>
  <c r="H4882" i="1" s="1"/>
  <c r="G4883" i="1"/>
  <c r="H4883" i="1" s="1"/>
  <c r="G4884" i="1"/>
  <c r="H4884" i="1" s="1"/>
  <c r="G4885" i="1"/>
  <c r="H4885" i="1" s="1"/>
  <c r="G4886" i="1"/>
  <c r="H4886" i="1" s="1"/>
  <c r="G4887" i="1"/>
  <c r="H4887" i="1" s="1"/>
  <c r="G4888" i="1"/>
  <c r="H4888" i="1" s="1"/>
  <c r="G4889" i="1"/>
  <c r="H4889" i="1" s="1"/>
  <c r="G4890" i="1"/>
  <c r="H4890" i="1" s="1"/>
  <c r="G4891" i="1"/>
  <c r="H4891" i="1" s="1"/>
  <c r="G4892" i="1"/>
  <c r="H4892" i="1" s="1"/>
  <c r="G4893" i="1"/>
  <c r="H4893" i="1" s="1"/>
  <c r="G4894" i="1"/>
  <c r="H4894" i="1" s="1"/>
  <c r="G4895" i="1"/>
  <c r="H4895" i="1" s="1"/>
  <c r="G4896" i="1"/>
  <c r="H4896" i="1" s="1"/>
  <c r="G4897" i="1"/>
  <c r="H4897" i="1" s="1"/>
  <c r="G4898" i="1"/>
  <c r="H4898" i="1" s="1"/>
  <c r="G4899" i="1"/>
  <c r="H4899" i="1" s="1"/>
  <c r="G4900" i="1"/>
  <c r="H4900" i="1" s="1"/>
  <c r="G4901" i="1"/>
  <c r="H4901" i="1" s="1"/>
  <c r="G4902" i="1"/>
  <c r="H4902" i="1" s="1"/>
  <c r="G4903" i="1"/>
  <c r="H4903" i="1" s="1"/>
  <c r="G4904" i="1"/>
  <c r="H4904" i="1" s="1"/>
  <c r="G4905" i="1"/>
  <c r="H4905" i="1" s="1"/>
  <c r="G4906" i="1"/>
  <c r="H4906" i="1" s="1"/>
  <c r="G4907" i="1"/>
  <c r="H4907" i="1" s="1"/>
  <c r="G4908" i="1"/>
  <c r="H4908" i="1" s="1"/>
  <c r="G4909" i="1"/>
  <c r="H4909" i="1" s="1"/>
  <c r="G4910" i="1"/>
  <c r="H4910" i="1" s="1"/>
  <c r="G4911" i="1"/>
  <c r="H4911" i="1" s="1"/>
  <c r="G4912" i="1"/>
  <c r="H4912" i="1" s="1"/>
  <c r="G4913" i="1"/>
  <c r="H4913" i="1" s="1"/>
  <c r="G4914" i="1"/>
  <c r="H4914" i="1" s="1"/>
  <c r="G4915" i="1"/>
  <c r="H4915" i="1" s="1"/>
  <c r="G4916" i="1"/>
  <c r="H4916" i="1" s="1"/>
  <c r="G4917" i="1"/>
  <c r="H4917" i="1" s="1"/>
  <c r="G4918" i="1"/>
  <c r="H4918" i="1" s="1"/>
  <c r="G4919" i="1"/>
  <c r="H4919" i="1" s="1"/>
  <c r="G4920" i="1"/>
  <c r="H4920" i="1" s="1"/>
  <c r="G4921" i="1"/>
  <c r="H4921" i="1" s="1"/>
  <c r="G4922" i="1"/>
  <c r="H4922" i="1" s="1"/>
  <c r="G4923" i="1"/>
  <c r="H4923" i="1" s="1"/>
  <c r="G4924" i="1"/>
  <c r="H4924" i="1" s="1"/>
  <c r="G4925" i="1"/>
  <c r="H4925" i="1" s="1"/>
  <c r="G4926" i="1"/>
  <c r="H4926" i="1" s="1"/>
  <c r="G4927" i="1"/>
  <c r="H4927" i="1" s="1"/>
  <c r="G4928" i="1"/>
  <c r="H4928" i="1" s="1"/>
  <c r="G4929" i="1"/>
  <c r="H4929" i="1" s="1"/>
  <c r="G4930" i="1"/>
  <c r="H4930" i="1" s="1"/>
  <c r="G4931" i="1"/>
  <c r="H4931" i="1" s="1"/>
  <c r="G4932" i="1"/>
  <c r="H4932" i="1" s="1"/>
  <c r="G4933" i="1"/>
  <c r="H4933" i="1" s="1"/>
  <c r="G4934" i="1"/>
  <c r="H4934" i="1" s="1"/>
  <c r="G4935" i="1"/>
  <c r="H4935" i="1" s="1"/>
  <c r="G4936" i="1"/>
  <c r="H4936" i="1" s="1"/>
  <c r="G4937" i="1"/>
  <c r="H4937" i="1" s="1"/>
  <c r="G4938" i="1"/>
  <c r="H4938" i="1" s="1"/>
  <c r="G4939" i="1"/>
  <c r="H4939" i="1" s="1"/>
  <c r="G4940" i="1"/>
  <c r="H4940" i="1" s="1"/>
  <c r="G4941" i="1"/>
  <c r="H4941" i="1" s="1"/>
  <c r="G4942" i="1"/>
  <c r="H4942" i="1" s="1"/>
  <c r="G4943" i="1"/>
  <c r="H4943" i="1" s="1"/>
  <c r="G4944" i="1"/>
  <c r="H4944" i="1" s="1"/>
  <c r="G4945" i="1"/>
  <c r="H4945" i="1" s="1"/>
  <c r="G4946" i="1"/>
  <c r="H4946" i="1" s="1"/>
  <c r="G4947" i="1"/>
  <c r="H4947" i="1" s="1"/>
  <c r="G4948" i="1"/>
  <c r="H4948" i="1" s="1"/>
  <c r="G4949" i="1"/>
  <c r="H4949" i="1" s="1"/>
  <c r="G4950" i="1"/>
  <c r="H4950" i="1" s="1"/>
  <c r="G4951" i="1"/>
  <c r="H4951" i="1" s="1"/>
  <c r="G4952" i="1"/>
  <c r="H4952" i="1" s="1"/>
  <c r="G4953" i="1"/>
  <c r="H4953" i="1" s="1"/>
  <c r="G4954" i="1"/>
  <c r="H4954" i="1" s="1"/>
  <c r="G4955" i="1"/>
  <c r="H4955" i="1" s="1"/>
  <c r="G4956" i="1"/>
  <c r="H4956" i="1" s="1"/>
  <c r="G4957" i="1"/>
  <c r="H4957" i="1" s="1"/>
  <c r="G4958" i="1"/>
  <c r="H4958" i="1" s="1"/>
  <c r="G4959" i="1"/>
  <c r="H4959" i="1" s="1"/>
  <c r="G4960" i="1"/>
  <c r="H4960" i="1" s="1"/>
  <c r="G4961" i="1"/>
  <c r="H4961" i="1" s="1"/>
  <c r="G4962" i="1"/>
  <c r="H4962" i="1" s="1"/>
  <c r="G4963" i="1"/>
  <c r="H4963" i="1" s="1"/>
  <c r="G4964" i="1"/>
  <c r="H4964" i="1" s="1"/>
  <c r="G4965" i="1"/>
  <c r="H4965" i="1" s="1"/>
  <c r="G4966" i="1"/>
  <c r="H4966" i="1" s="1"/>
  <c r="G4967" i="1"/>
  <c r="H4967" i="1" s="1"/>
  <c r="G4968" i="1"/>
  <c r="H4968" i="1" s="1"/>
  <c r="G4969" i="1"/>
  <c r="H4969" i="1" s="1"/>
  <c r="G4970" i="1"/>
  <c r="H4970" i="1" s="1"/>
  <c r="G4971" i="1"/>
  <c r="H4971" i="1" s="1"/>
  <c r="G4972" i="1"/>
  <c r="H4972" i="1" s="1"/>
  <c r="G4973" i="1"/>
  <c r="H4973" i="1" s="1"/>
  <c r="G4974" i="1"/>
  <c r="H4974" i="1" s="1"/>
  <c r="G4975" i="1"/>
  <c r="H4975" i="1" s="1"/>
  <c r="G4976" i="1"/>
  <c r="H4976" i="1" s="1"/>
  <c r="G4977" i="1"/>
  <c r="H4977" i="1" s="1"/>
  <c r="G4978" i="1"/>
  <c r="H4978" i="1" s="1"/>
  <c r="G4979" i="1"/>
  <c r="H4979" i="1" s="1"/>
  <c r="G4980" i="1"/>
  <c r="H4980" i="1" s="1"/>
  <c r="G4981" i="1"/>
  <c r="H4981" i="1" s="1"/>
  <c r="G4982" i="1"/>
  <c r="H4982" i="1" s="1"/>
  <c r="G4983" i="1"/>
  <c r="H4983" i="1" s="1"/>
  <c r="G4984" i="1"/>
  <c r="H4984" i="1" s="1"/>
  <c r="G4985" i="1"/>
  <c r="H4985" i="1" s="1"/>
  <c r="G4986" i="1"/>
  <c r="H4986" i="1" s="1"/>
  <c r="G4987" i="1"/>
  <c r="H4987" i="1" s="1"/>
  <c r="G4988" i="1"/>
  <c r="H4988" i="1" s="1"/>
  <c r="G4989" i="1"/>
  <c r="H4989" i="1" s="1"/>
  <c r="G4990" i="1"/>
  <c r="H4990" i="1" s="1"/>
  <c r="G4991" i="1"/>
  <c r="H4991" i="1" s="1"/>
  <c r="G4992" i="1"/>
  <c r="H4992" i="1" s="1"/>
  <c r="G4993" i="1"/>
  <c r="H4993" i="1" s="1"/>
  <c r="G4994" i="1"/>
  <c r="H4994" i="1" s="1"/>
  <c r="G4995" i="1"/>
  <c r="H4995" i="1" s="1"/>
  <c r="G4996" i="1"/>
  <c r="H4996" i="1" s="1"/>
  <c r="G4997" i="1"/>
  <c r="H4997" i="1" s="1"/>
  <c r="G4998" i="1"/>
  <c r="H4998" i="1" s="1"/>
  <c r="G4999" i="1"/>
  <c r="H4999" i="1" s="1"/>
  <c r="G5000" i="1"/>
  <c r="H5000" i="1" s="1"/>
  <c r="G5001" i="1"/>
  <c r="H5001" i="1" s="1"/>
  <c r="G5002" i="1"/>
  <c r="H5002" i="1" s="1"/>
  <c r="G5003" i="1"/>
  <c r="H5003" i="1" s="1"/>
  <c r="G5004" i="1"/>
  <c r="H5004" i="1" s="1"/>
  <c r="G5005" i="1"/>
  <c r="H5005" i="1" s="1"/>
  <c r="G5006" i="1"/>
  <c r="H5006" i="1" s="1"/>
  <c r="G5007" i="1"/>
  <c r="H5007" i="1" s="1"/>
  <c r="G5008" i="1"/>
  <c r="H5008" i="1" s="1"/>
  <c r="G5009" i="1"/>
  <c r="H5009" i="1" s="1"/>
  <c r="G5010" i="1"/>
  <c r="H5010" i="1" s="1"/>
  <c r="G5011" i="1"/>
  <c r="H5011" i="1" s="1"/>
  <c r="G5012" i="1"/>
  <c r="H5012" i="1" s="1"/>
  <c r="G5013" i="1"/>
  <c r="H5013" i="1" s="1"/>
  <c r="G5014" i="1"/>
  <c r="H5014" i="1" s="1"/>
  <c r="G5015" i="1"/>
  <c r="H5015" i="1" s="1"/>
  <c r="G5016" i="1"/>
  <c r="H5016" i="1" s="1"/>
  <c r="G5017" i="1"/>
  <c r="H5017" i="1" s="1"/>
  <c r="G5018" i="1"/>
  <c r="H5018" i="1" s="1"/>
  <c r="G5019" i="1"/>
  <c r="H5019" i="1" s="1"/>
  <c r="G5020" i="1"/>
  <c r="H5020" i="1" s="1"/>
  <c r="G5021" i="1"/>
  <c r="H5021" i="1" s="1"/>
  <c r="G5022" i="1"/>
  <c r="H5022" i="1" s="1"/>
  <c r="G5023" i="1"/>
  <c r="H5023" i="1" s="1"/>
  <c r="G5024" i="1"/>
  <c r="H5024" i="1" s="1"/>
  <c r="G5025" i="1"/>
  <c r="H5025" i="1" s="1"/>
  <c r="G5026" i="1"/>
  <c r="H5026" i="1" s="1"/>
  <c r="G5027" i="1"/>
  <c r="H5027" i="1" s="1"/>
  <c r="G5028" i="1"/>
  <c r="H5028" i="1" s="1"/>
  <c r="G5029" i="1"/>
  <c r="H5029" i="1" s="1"/>
  <c r="G5030" i="1"/>
  <c r="H5030" i="1" s="1"/>
  <c r="G5031" i="1"/>
  <c r="H5031" i="1" s="1"/>
  <c r="G5032" i="1"/>
  <c r="H5032" i="1" s="1"/>
  <c r="G5033" i="1"/>
  <c r="H5033" i="1" s="1"/>
  <c r="G5034" i="1"/>
  <c r="H5034" i="1" s="1"/>
  <c r="G5035" i="1"/>
  <c r="H5035" i="1" s="1"/>
  <c r="G5036" i="1"/>
  <c r="H5036" i="1" s="1"/>
  <c r="G5037" i="1"/>
  <c r="H5037" i="1" s="1"/>
  <c r="G5038" i="1"/>
  <c r="H5038" i="1" s="1"/>
  <c r="G5039" i="1"/>
  <c r="H5039" i="1" s="1"/>
  <c r="G5040" i="1"/>
  <c r="H5040" i="1" s="1"/>
  <c r="G5041" i="1"/>
  <c r="H5041" i="1" s="1"/>
  <c r="G5042" i="1"/>
  <c r="H5042" i="1" s="1"/>
  <c r="G5043" i="1"/>
  <c r="H5043" i="1" s="1"/>
  <c r="G5044" i="1"/>
  <c r="H5044" i="1" s="1"/>
  <c r="G5045" i="1"/>
  <c r="H5045" i="1" s="1"/>
  <c r="G5046" i="1"/>
  <c r="H5046" i="1" s="1"/>
  <c r="G5047" i="1"/>
  <c r="H5047" i="1" s="1"/>
  <c r="G5048" i="1"/>
  <c r="H5048" i="1" s="1"/>
  <c r="G5049" i="1"/>
  <c r="H5049" i="1" s="1"/>
  <c r="G5050" i="1"/>
  <c r="H5050" i="1" s="1"/>
  <c r="G5051" i="1"/>
  <c r="H5051" i="1" s="1"/>
  <c r="G5052" i="1"/>
  <c r="H5052" i="1" s="1"/>
  <c r="G5053" i="1"/>
  <c r="H5053" i="1" s="1"/>
  <c r="G5054" i="1"/>
  <c r="H5054" i="1" s="1"/>
  <c r="G5055" i="1"/>
  <c r="H5055" i="1" s="1"/>
  <c r="G5056" i="1"/>
  <c r="H5056" i="1" s="1"/>
  <c r="G5057" i="1"/>
  <c r="H5057" i="1" s="1"/>
  <c r="G5058" i="1"/>
  <c r="H5058" i="1" s="1"/>
  <c r="G5059" i="1"/>
  <c r="H5059" i="1" s="1"/>
  <c r="G5060" i="1"/>
  <c r="H5060" i="1" s="1"/>
  <c r="G5061" i="1"/>
  <c r="H5061" i="1" s="1"/>
  <c r="G5062" i="1"/>
  <c r="H5062" i="1" s="1"/>
  <c r="G5063" i="1"/>
  <c r="H5063" i="1" s="1"/>
  <c r="G5064" i="1"/>
  <c r="H5064" i="1" s="1"/>
  <c r="G5065" i="1"/>
  <c r="H5065" i="1" s="1"/>
  <c r="G5066" i="1"/>
  <c r="H5066" i="1" s="1"/>
  <c r="G5067" i="1"/>
  <c r="H5067" i="1" s="1"/>
  <c r="G5068" i="1"/>
  <c r="H5068" i="1" s="1"/>
  <c r="G5069" i="1"/>
  <c r="H5069" i="1" s="1"/>
  <c r="G5070" i="1"/>
  <c r="H5070" i="1" s="1"/>
  <c r="G5071" i="1"/>
  <c r="H5071" i="1" s="1"/>
  <c r="G5072" i="1"/>
  <c r="H5072" i="1" s="1"/>
  <c r="G5073" i="1"/>
  <c r="H5073" i="1" s="1"/>
  <c r="G5074" i="1"/>
  <c r="H5074" i="1" s="1"/>
  <c r="G5075" i="1"/>
  <c r="H5075" i="1" s="1"/>
  <c r="G5076" i="1"/>
  <c r="H5076" i="1" s="1"/>
  <c r="G5077" i="1"/>
  <c r="H5077" i="1" s="1"/>
  <c r="G5078" i="1"/>
  <c r="H5078" i="1" s="1"/>
  <c r="G5079" i="1"/>
  <c r="H5079" i="1" s="1"/>
  <c r="G5080" i="1"/>
  <c r="H5080" i="1" s="1"/>
  <c r="G5081" i="1"/>
  <c r="H5081" i="1" s="1"/>
  <c r="G5082" i="1"/>
  <c r="H5082" i="1" s="1"/>
  <c r="G5083" i="1"/>
  <c r="H5083" i="1" s="1"/>
  <c r="G5084" i="1"/>
  <c r="H5084" i="1" s="1"/>
  <c r="G5085" i="1"/>
  <c r="H5085" i="1" s="1"/>
  <c r="G5086" i="1"/>
  <c r="H5086" i="1" s="1"/>
  <c r="G5087" i="1"/>
  <c r="H5087" i="1" s="1"/>
  <c r="G5088" i="1"/>
  <c r="H5088" i="1" s="1"/>
  <c r="G5089" i="1"/>
  <c r="H5089" i="1" s="1"/>
  <c r="G5090" i="1"/>
  <c r="H5090" i="1" s="1"/>
  <c r="G5091" i="1"/>
  <c r="H5091" i="1" s="1"/>
  <c r="G5092" i="1"/>
  <c r="H5092" i="1" s="1"/>
  <c r="G5093" i="1"/>
  <c r="H5093" i="1" s="1"/>
  <c r="G5094" i="1"/>
  <c r="H5094" i="1" s="1"/>
  <c r="G5095" i="1"/>
  <c r="H5095" i="1" s="1"/>
  <c r="G5096" i="1"/>
  <c r="H5096" i="1" s="1"/>
  <c r="G5097" i="1"/>
  <c r="H5097" i="1" s="1"/>
  <c r="G5098" i="1"/>
  <c r="H5098" i="1" s="1"/>
  <c r="G5099" i="1"/>
  <c r="H5099" i="1" s="1"/>
  <c r="G5100" i="1"/>
  <c r="H5100" i="1" s="1"/>
  <c r="G5101" i="1"/>
  <c r="H5101" i="1" s="1"/>
  <c r="G5102" i="1"/>
  <c r="H5102" i="1" s="1"/>
  <c r="G5103" i="1"/>
  <c r="H5103" i="1" s="1"/>
  <c r="G5104" i="1"/>
  <c r="H5104" i="1" s="1"/>
  <c r="G5105" i="1"/>
  <c r="H5105" i="1" s="1"/>
  <c r="G5106" i="1"/>
  <c r="H5106" i="1" s="1"/>
  <c r="G5107" i="1"/>
  <c r="H5107" i="1" s="1"/>
  <c r="G5108" i="1"/>
  <c r="H5108" i="1" s="1"/>
  <c r="G5109" i="1"/>
  <c r="H5109" i="1" s="1"/>
  <c r="G5110" i="1"/>
  <c r="H5110" i="1" s="1"/>
  <c r="G5111" i="1"/>
  <c r="H5111" i="1" s="1"/>
  <c r="G5112" i="1"/>
  <c r="H5112" i="1" s="1"/>
  <c r="G5113" i="1"/>
  <c r="H5113" i="1" s="1"/>
  <c r="G5114" i="1"/>
  <c r="H5114" i="1" s="1"/>
  <c r="G5115" i="1"/>
  <c r="H5115" i="1" s="1"/>
  <c r="G5116" i="1"/>
  <c r="H5116" i="1" s="1"/>
  <c r="G5117" i="1"/>
  <c r="H5117" i="1" s="1"/>
  <c r="G5118" i="1"/>
  <c r="H5118" i="1" s="1"/>
  <c r="G5119" i="1"/>
  <c r="H5119" i="1" s="1"/>
  <c r="G5120" i="1"/>
  <c r="H5120" i="1" s="1"/>
  <c r="G5121" i="1"/>
  <c r="H5121" i="1" s="1"/>
  <c r="G5122" i="1"/>
  <c r="H5122" i="1" s="1"/>
  <c r="G5123" i="1"/>
  <c r="H5123" i="1" s="1"/>
  <c r="G5124" i="1"/>
  <c r="H5124" i="1" s="1"/>
  <c r="G5125" i="1"/>
  <c r="H5125" i="1" s="1"/>
  <c r="G5126" i="1"/>
  <c r="H5126" i="1" s="1"/>
  <c r="G5127" i="1"/>
  <c r="H5127" i="1" s="1"/>
  <c r="G5128" i="1"/>
  <c r="H5128" i="1" s="1"/>
  <c r="G5129" i="1"/>
  <c r="H5129" i="1" s="1"/>
  <c r="G5130" i="1"/>
  <c r="H5130" i="1" s="1"/>
  <c r="G5131" i="1"/>
  <c r="H5131" i="1" s="1"/>
  <c r="G5132" i="1"/>
  <c r="H5132" i="1" s="1"/>
  <c r="G5133" i="1"/>
  <c r="H5133" i="1" s="1"/>
  <c r="G5134" i="1"/>
  <c r="H5134" i="1" s="1"/>
  <c r="G5135" i="1"/>
  <c r="H5135" i="1" s="1"/>
  <c r="G5136" i="1"/>
  <c r="H5136" i="1" s="1"/>
  <c r="G5137" i="1"/>
  <c r="H5137" i="1" s="1"/>
  <c r="G5138" i="1"/>
  <c r="H5138" i="1" s="1"/>
  <c r="G5139" i="1"/>
  <c r="H5139" i="1" s="1"/>
  <c r="G5140" i="1"/>
  <c r="H5140" i="1" s="1"/>
  <c r="G2" i="1"/>
  <c r="H2" i="1" s="1"/>
  <c r="H60" i="1" l="1"/>
  <c r="J61" i="1" l="1"/>
  <c r="O2" i="1" l="1"/>
  <c r="Q3" i="1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F5140" i="1" s="1"/>
  <c r="S3" i="1" l="1"/>
  <c r="R3" i="1"/>
  <c r="I5140" i="1"/>
  <c r="K5140" i="1"/>
  <c r="F2" i="1"/>
  <c r="Q5022" i="1"/>
  <c r="F5021" i="1"/>
  <c r="Q4878" i="1"/>
  <c r="F4877" i="1"/>
  <c r="Q5065" i="1"/>
  <c r="F5064" i="1"/>
  <c r="Q4981" i="1"/>
  <c r="F4980" i="1"/>
  <c r="Q4933" i="1"/>
  <c r="F4932" i="1"/>
  <c r="Q4921" i="1"/>
  <c r="F4920" i="1"/>
  <c r="Q4909" i="1"/>
  <c r="F4908" i="1"/>
  <c r="Q4897" i="1"/>
  <c r="F4896" i="1"/>
  <c r="Q4885" i="1"/>
  <c r="F4884" i="1"/>
  <c r="Q4873" i="1"/>
  <c r="F4872" i="1"/>
  <c r="Q4861" i="1"/>
  <c r="F4860" i="1"/>
  <c r="Q4849" i="1"/>
  <c r="F4848" i="1"/>
  <c r="Q4837" i="1"/>
  <c r="F4836" i="1"/>
  <c r="Q4825" i="1"/>
  <c r="F4824" i="1"/>
  <c r="Q4813" i="1"/>
  <c r="F4812" i="1"/>
  <c r="Q4801" i="1"/>
  <c r="F4800" i="1"/>
  <c r="Q4789" i="1"/>
  <c r="F4788" i="1"/>
  <c r="Q4777" i="1"/>
  <c r="F4776" i="1"/>
  <c r="Q4765" i="1"/>
  <c r="F4764" i="1"/>
  <c r="Q4753" i="1"/>
  <c r="F4752" i="1"/>
  <c r="Q4741" i="1"/>
  <c r="F4740" i="1"/>
  <c r="Q4729" i="1"/>
  <c r="F4728" i="1"/>
  <c r="Q4717" i="1"/>
  <c r="F4716" i="1"/>
  <c r="Q4705" i="1"/>
  <c r="F4704" i="1"/>
  <c r="Q4693" i="1"/>
  <c r="F4692" i="1"/>
  <c r="Q4681" i="1"/>
  <c r="F4680" i="1"/>
  <c r="Q4669" i="1"/>
  <c r="F4668" i="1"/>
  <c r="Q4657" i="1"/>
  <c r="F4656" i="1"/>
  <c r="Q4645" i="1"/>
  <c r="F4644" i="1"/>
  <c r="Q4633" i="1"/>
  <c r="F4632" i="1"/>
  <c r="Q4621" i="1"/>
  <c r="F4620" i="1"/>
  <c r="Q4609" i="1"/>
  <c r="F4608" i="1"/>
  <c r="Q4597" i="1"/>
  <c r="F4596" i="1"/>
  <c r="Q4585" i="1"/>
  <c r="F4584" i="1"/>
  <c r="Q4573" i="1"/>
  <c r="F4572" i="1"/>
  <c r="Q4561" i="1"/>
  <c r="F4560" i="1"/>
  <c r="Q4549" i="1"/>
  <c r="F4548" i="1"/>
  <c r="Q4537" i="1"/>
  <c r="F4536" i="1"/>
  <c r="Q4525" i="1"/>
  <c r="F4524" i="1"/>
  <c r="Q4513" i="1"/>
  <c r="F4512" i="1"/>
  <c r="Q4501" i="1"/>
  <c r="F4500" i="1"/>
  <c r="Q4489" i="1"/>
  <c r="F4488" i="1"/>
  <c r="Q4477" i="1"/>
  <c r="F4476" i="1"/>
  <c r="Q4465" i="1"/>
  <c r="F4464" i="1"/>
  <c r="Q4453" i="1"/>
  <c r="F4452" i="1"/>
  <c r="Q4441" i="1"/>
  <c r="F4440" i="1"/>
  <c r="Q4429" i="1"/>
  <c r="F4428" i="1"/>
  <c r="Q4417" i="1"/>
  <c r="F4416" i="1"/>
  <c r="Q4405" i="1"/>
  <c r="F4404" i="1"/>
  <c r="Q4393" i="1"/>
  <c r="F4392" i="1"/>
  <c r="Q4381" i="1"/>
  <c r="F4380" i="1"/>
  <c r="Q4369" i="1"/>
  <c r="F4368" i="1"/>
  <c r="Q4357" i="1"/>
  <c r="F4356" i="1"/>
  <c r="Q4345" i="1"/>
  <c r="F4344" i="1"/>
  <c r="Q4333" i="1"/>
  <c r="F4332" i="1"/>
  <c r="Q4321" i="1"/>
  <c r="F4320" i="1"/>
  <c r="Q4309" i="1"/>
  <c r="F4308" i="1"/>
  <c r="Q4297" i="1"/>
  <c r="F4296" i="1"/>
  <c r="Q4285" i="1"/>
  <c r="F4284" i="1"/>
  <c r="Q4273" i="1"/>
  <c r="F4272" i="1"/>
  <c r="Q4261" i="1"/>
  <c r="F4260" i="1"/>
  <c r="Q4249" i="1"/>
  <c r="F4248" i="1"/>
  <c r="Q4237" i="1"/>
  <c r="F4236" i="1"/>
  <c r="Q4225" i="1"/>
  <c r="F4224" i="1"/>
  <c r="Q4213" i="1"/>
  <c r="F4212" i="1"/>
  <c r="Q4201" i="1"/>
  <c r="F4200" i="1"/>
  <c r="Q4189" i="1"/>
  <c r="F4188" i="1"/>
  <c r="Q4177" i="1"/>
  <c r="F4176" i="1"/>
  <c r="Q4165" i="1"/>
  <c r="F4164" i="1"/>
  <c r="Q4153" i="1"/>
  <c r="F4152" i="1"/>
  <c r="Q4141" i="1"/>
  <c r="F4140" i="1"/>
  <c r="Q4129" i="1"/>
  <c r="F4128" i="1"/>
  <c r="Q4117" i="1"/>
  <c r="F4116" i="1"/>
  <c r="Q4105" i="1"/>
  <c r="F4104" i="1"/>
  <c r="Q4093" i="1"/>
  <c r="F4092" i="1"/>
  <c r="Q4081" i="1"/>
  <c r="F4080" i="1"/>
  <c r="Q4069" i="1"/>
  <c r="F4068" i="1"/>
  <c r="Q4057" i="1"/>
  <c r="F4056" i="1"/>
  <c r="Q4045" i="1"/>
  <c r="F4044" i="1"/>
  <c r="Q4033" i="1"/>
  <c r="F4032" i="1"/>
  <c r="Q4021" i="1"/>
  <c r="F4020" i="1"/>
  <c r="Q4009" i="1"/>
  <c r="F4008" i="1"/>
  <c r="Q3997" i="1"/>
  <c r="F3996" i="1"/>
  <c r="Q3985" i="1"/>
  <c r="F3984" i="1"/>
  <c r="Q3973" i="1"/>
  <c r="F3972" i="1"/>
  <c r="Q3961" i="1"/>
  <c r="F3960" i="1"/>
  <c r="Q3949" i="1"/>
  <c r="F3948" i="1"/>
  <c r="Q3937" i="1"/>
  <c r="F3936" i="1"/>
  <c r="Q3925" i="1"/>
  <c r="F3924" i="1"/>
  <c r="Q3913" i="1"/>
  <c r="F3912" i="1"/>
  <c r="Q3901" i="1"/>
  <c r="F3900" i="1"/>
  <c r="Q3889" i="1"/>
  <c r="F3888" i="1"/>
  <c r="Q3877" i="1"/>
  <c r="F3876" i="1"/>
  <c r="Q3865" i="1"/>
  <c r="F3864" i="1"/>
  <c r="Q3853" i="1"/>
  <c r="F3852" i="1"/>
  <c r="Q3841" i="1"/>
  <c r="F3840" i="1"/>
  <c r="Q3829" i="1"/>
  <c r="F3828" i="1"/>
  <c r="Q3817" i="1"/>
  <c r="F3816" i="1"/>
  <c r="Q3805" i="1"/>
  <c r="F3804" i="1"/>
  <c r="Q3793" i="1"/>
  <c r="F3792" i="1"/>
  <c r="Q3781" i="1"/>
  <c r="F3780" i="1"/>
  <c r="Q3769" i="1"/>
  <c r="F3768" i="1"/>
  <c r="Q3757" i="1"/>
  <c r="F3756" i="1"/>
  <c r="Q3745" i="1"/>
  <c r="F3744" i="1"/>
  <c r="Q3733" i="1"/>
  <c r="F3732" i="1"/>
  <c r="Q3721" i="1"/>
  <c r="F3720" i="1"/>
  <c r="Q3709" i="1"/>
  <c r="F3708" i="1"/>
  <c r="Q3697" i="1"/>
  <c r="F3696" i="1"/>
  <c r="Q3685" i="1"/>
  <c r="F3684" i="1"/>
  <c r="Q3673" i="1"/>
  <c r="F3672" i="1"/>
  <c r="Q3661" i="1"/>
  <c r="F3660" i="1"/>
  <c r="Q3649" i="1"/>
  <c r="F3648" i="1"/>
  <c r="Q3637" i="1"/>
  <c r="F3636" i="1"/>
  <c r="Q3625" i="1"/>
  <c r="F3624" i="1"/>
  <c r="Q3613" i="1"/>
  <c r="F3612" i="1"/>
  <c r="Q3601" i="1"/>
  <c r="F3600" i="1"/>
  <c r="Q3589" i="1"/>
  <c r="F3588" i="1"/>
  <c r="Q3577" i="1"/>
  <c r="F3576" i="1"/>
  <c r="Q3565" i="1"/>
  <c r="F3564" i="1"/>
  <c r="Q3553" i="1"/>
  <c r="F3552" i="1"/>
  <c r="Q3541" i="1"/>
  <c r="F3540" i="1"/>
  <c r="Q3529" i="1"/>
  <c r="F3528" i="1"/>
  <c r="Q3517" i="1"/>
  <c r="F3516" i="1"/>
  <c r="Q3505" i="1"/>
  <c r="F3504" i="1"/>
  <c r="Q3493" i="1"/>
  <c r="F3492" i="1"/>
  <c r="Q3481" i="1"/>
  <c r="F3480" i="1"/>
  <c r="Q3469" i="1"/>
  <c r="F3468" i="1"/>
  <c r="Q3457" i="1"/>
  <c r="F3456" i="1"/>
  <c r="Q3445" i="1"/>
  <c r="F3444" i="1"/>
  <c r="Q3433" i="1"/>
  <c r="F3432" i="1"/>
  <c r="Q3421" i="1"/>
  <c r="F3420" i="1"/>
  <c r="Q3409" i="1"/>
  <c r="F3408" i="1"/>
  <c r="Q3397" i="1"/>
  <c r="F3396" i="1"/>
  <c r="Q3385" i="1"/>
  <c r="F3384" i="1"/>
  <c r="Q3373" i="1"/>
  <c r="F3372" i="1"/>
  <c r="Q3361" i="1"/>
  <c r="F3360" i="1"/>
  <c r="Q3349" i="1"/>
  <c r="F3348" i="1"/>
  <c r="Q3337" i="1"/>
  <c r="F3336" i="1"/>
  <c r="Q3325" i="1"/>
  <c r="F3324" i="1"/>
  <c r="Q3313" i="1"/>
  <c r="F3312" i="1"/>
  <c r="Q3301" i="1"/>
  <c r="F3300" i="1"/>
  <c r="Q3289" i="1"/>
  <c r="F3288" i="1"/>
  <c r="Q3277" i="1"/>
  <c r="F3276" i="1"/>
  <c r="Q3265" i="1"/>
  <c r="F3264" i="1"/>
  <c r="Q3253" i="1"/>
  <c r="F3252" i="1"/>
  <c r="Q3241" i="1"/>
  <c r="F3240" i="1"/>
  <c r="Q3229" i="1"/>
  <c r="F3228" i="1"/>
  <c r="Q3217" i="1"/>
  <c r="F3216" i="1"/>
  <c r="Q3205" i="1"/>
  <c r="F3204" i="1"/>
  <c r="Q3193" i="1"/>
  <c r="F3192" i="1"/>
  <c r="Q3181" i="1"/>
  <c r="F3180" i="1"/>
  <c r="Q3169" i="1"/>
  <c r="F3168" i="1"/>
  <c r="Q3157" i="1"/>
  <c r="F3156" i="1"/>
  <c r="Q3145" i="1"/>
  <c r="F3144" i="1"/>
  <c r="Q3133" i="1"/>
  <c r="F3132" i="1"/>
  <c r="Q3121" i="1"/>
  <c r="F3120" i="1"/>
  <c r="Q3109" i="1"/>
  <c r="F3108" i="1"/>
  <c r="Q3097" i="1"/>
  <c r="F3096" i="1"/>
  <c r="Q3085" i="1"/>
  <c r="F3084" i="1"/>
  <c r="Q3073" i="1"/>
  <c r="F3072" i="1"/>
  <c r="Q3061" i="1"/>
  <c r="F3060" i="1"/>
  <c r="Q5010" i="1"/>
  <c r="F5009" i="1"/>
  <c r="Q5137" i="1"/>
  <c r="F5136" i="1"/>
  <c r="Q5053" i="1"/>
  <c r="F5052" i="1"/>
  <c r="Q4969" i="1"/>
  <c r="F4968" i="1"/>
  <c r="Q5100" i="1"/>
  <c r="F5099" i="1"/>
  <c r="Q5052" i="1"/>
  <c r="F5051" i="1"/>
  <c r="Q5040" i="1"/>
  <c r="F5039" i="1"/>
  <c r="Q5028" i="1"/>
  <c r="F5027" i="1"/>
  <c r="Q5016" i="1"/>
  <c r="F5015" i="1"/>
  <c r="Q5004" i="1"/>
  <c r="F5003" i="1"/>
  <c r="Q4992" i="1"/>
  <c r="F4991" i="1"/>
  <c r="Q4980" i="1"/>
  <c r="F4979" i="1"/>
  <c r="Q4968" i="1"/>
  <c r="F4967" i="1"/>
  <c r="Q4956" i="1"/>
  <c r="F4955" i="1"/>
  <c r="Q4944" i="1"/>
  <c r="F4943" i="1"/>
  <c r="Q4932" i="1"/>
  <c r="F4931" i="1"/>
  <c r="Q4920" i="1"/>
  <c r="F4919" i="1"/>
  <c r="Q4908" i="1"/>
  <c r="F4907" i="1"/>
  <c r="Q4896" i="1"/>
  <c r="F4895" i="1"/>
  <c r="Q4884" i="1"/>
  <c r="F4883" i="1"/>
  <c r="Q4872" i="1"/>
  <c r="F4871" i="1"/>
  <c r="Q4860" i="1"/>
  <c r="F4859" i="1"/>
  <c r="Q4848" i="1"/>
  <c r="F4847" i="1"/>
  <c r="Q4836" i="1"/>
  <c r="F4835" i="1"/>
  <c r="Q4824" i="1"/>
  <c r="F4823" i="1"/>
  <c r="Q4812" i="1"/>
  <c r="F4811" i="1"/>
  <c r="Q4800" i="1"/>
  <c r="F4799" i="1"/>
  <c r="Q4788" i="1"/>
  <c r="F4787" i="1"/>
  <c r="Q4776" i="1"/>
  <c r="F4775" i="1"/>
  <c r="Q4764" i="1"/>
  <c r="F4763" i="1"/>
  <c r="Q4752" i="1"/>
  <c r="F4751" i="1"/>
  <c r="Q4740" i="1"/>
  <c r="F4739" i="1"/>
  <c r="Q4728" i="1"/>
  <c r="F4727" i="1"/>
  <c r="Q4716" i="1"/>
  <c r="F4715" i="1"/>
  <c r="Q4704" i="1"/>
  <c r="F4703" i="1"/>
  <c r="Q4692" i="1"/>
  <c r="F4691" i="1"/>
  <c r="Q4680" i="1"/>
  <c r="F4679" i="1"/>
  <c r="Q4668" i="1"/>
  <c r="F4667" i="1"/>
  <c r="Q4656" i="1"/>
  <c r="F4655" i="1"/>
  <c r="Q4644" i="1"/>
  <c r="F4643" i="1"/>
  <c r="Q4632" i="1"/>
  <c r="F4631" i="1"/>
  <c r="Q4620" i="1"/>
  <c r="F4619" i="1"/>
  <c r="Q4608" i="1"/>
  <c r="F4607" i="1"/>
  <c r="Q4596" i="1"/>
  <c r="F4595" i="1"/>
  <c r="Q4584" i="1"/>
  <c r="F4583" i="1"/>
  <c r="Q4572" i="1"/>
  <c r="F4571" i="1"/>
  <c r="Q4560" i="1"/>
  <c r="F4559" i="1"/>
  <c r="Q4548" i="1"/>
  <c r="F4547" i="1"/>
  <c r="Q4536" i="1"/>
  <c r="F4535" i="1"/>
  <c r="Q4524" i="1"/>
  <c r="F4523" i="1"/>
  <c r="Q4512" i="1"/>
  <c r="F4511" i="1"/>
  <c r="Q4500" i="1"/>
  <c r="F4499" i="1"/>
  <c r="Q4488" i="1"/>
  <c r="F4487" i="1"/>
  <c r="Q4476" i="1"/>
  <c r="F4475" i="1"/>
  <c r="Q4464" i="1"/>
  <c r="F4463" i="1"/>
  <c r="Q4452" i="1"/>
  <c r="F4451" i="1"/>
  <c r="Q4440" i="1"/>
  <c r="F4439" i="1"/>
  <c r="Q4428" i="1"/>
  <c r="F4427" i="1"/>
  <c r="Q4416" i="1"/>
  <c r="F4415" i="1"/>
  <c r="Q4404" i="1"/>
  <c r="F4403" i="1"/>
  <c r="Q4392" i="1"/>
  <c r="F4391" i="1"/>
  <c r="Q4380" i="1"/>
  <c r="F4379" i="1"/>
  <c r="Q4368" i="1"/>
  <c r="F4367" i="1"/>
  <c r="Q4356" i="1"/>
  <c r="F4355" i="1"/>
  <c r="Q4344" i="1"/>
  <c r="F4343" i="1"/>
  <c r="Q4332" i="1"/>
  <c r="F4331" i="1"/>
  <c r="Q4320" i="1"/>
  <c r="F4319" i="1"/>
  <c r="Q4308" i="1"/>
  <c r="F4307" i="1"/>
  <c r="Q4296" i="1"/>
  <c r="F4295" i="1"/>
  <c r="Q4284" i="1"/>
  <c r="F4283" i="1"/>
  <c r="Q4272" i="1"/>
  <c r="F4271" i="1"/>
  <c r="Q4260" i="1"/>
  <c r="F4259" i="1"/>
  <c r="Q4248" i="1"/>
  <c r="F4247" i="1"/>
  <c r="Q4236" i="1"/>
  <c r="F4235" i="1"/>
  <c r="Q4224" i="1"/>
  <c r="F4223" i="1"/>
  <c r="Q4212" i="1"/>
  <c r="F4211" i="1"/>
  <c r="Q4200" i="1"/>
  <c r="F4199" i="1"/>
  <c r="Q4188" i="1"/>
  <c r="F4187" i="1"/>
  <c r="Q4176" i="1"/>
  <c r="F4175" i="1"/>
  <c r="Q4164" i="1"/>
  <c r="F4163" i="1"/>
  <c r="Q4152" i="1"/>
  <c r="F4151" i="1"/>
  <c r="Q4140" i="1"/>
  <c r="F4139" i="1"/>
  <c r="Q4128" i="1"/>
  <c r="F4127" i="1"/>
  <c r="Q4116" i="1"/>
  <c r="F4115" i="1"/>
  <c r="Q4104" i="1"/>
  <c r="F4103" i="1"/>
  <c r="Q4092" i="1"/>
  <c r="F4091" i="1"/>
  <c r="Q4080" i="1"/>
  <c r="F4079" i="1"/>
  <c r="Q4068" i="1"/>
  <c r="F4067" i="1"/>
  <c r="Q4056" i="1"/>
  <c r="F4055" i="1"/>
  <c r="Q4044" i="1"/>
  <c r="F4043" i="1"/>
  <c r="Q4032" i="1"/>
  <c r="F4031" i="1"/>
  <c r="Q4020" i="1"/>
  <c r="F4019" i="1"/>
  <c r="Q4008" i="1"/>
  <c r="F4007" i="1"/>
  <c r="Q3996" i="1"/>
  <c r="F3995" i="1"/>
  <c r="Q3984" i="1"/>
  <c r="F3983" i="1"/>
  <c r="Q3972" i="1"/>
  <c r="F3971" i="1"/>
  <c r="Q3960" i="1"/>
  <c r="F3959" i="1"/>
  <c r="Q3948" i="1"/>
  <c r="F3947" i="1"/>
  <c r="Q3936" i="1"/>
  <c r="F3935" i="1"/>
  <c r="Q3924" i="1"/>
  <c r="F3923" i="1"/>
  <c r="Q3912" i="1"/>
  <c r="F3911" i="1"/>
  <c r="Q3900" i="1"/>
  <c r="F3899" i="1"/>
  <c r="Q3888" i="1"/>
  <c r="F3887" i="1"/>
  <c r="Q3876" i="1"/>
  <c r="F3875" i="1"/>
  <c r="Q3864" i="1"/>
  <c r="F3863" i="1"/>
  <c r="Q3852" i="1"/>
  <c r="F3851" i="1"/>
  <c r="Q3840" i="1"/>
  <c r="F3839" i="1"/>
  <c r="Q3828" i="1"/>
  <c r="F3827" i="1"/>
  <c r="Q3816" i="1"/>
  <c r="F3815" i="1"/>
  <c r="Q3804" i="1"/>
  <c r="F3803" i="1"/>
  <c r="Q3792" i="1"/>
  <c r="F3791" i="1"/>
  <c r="Q3780" i="1"/>
  <c r="F3779" i="1"/>
  <c r="Q3768" i="1"/>
  <c r="F3767" i="1"/>
  <c r="Q3756" i="1"/>
  <c r="F3755" i="1"/>
  <c r="Q3744" i="1"/>
  <c r="F3743" i="1"/>
  <c r="Q3732" i="1"/>
  <c r="F3731" i="1"/>
  <c r="Q3720" i="1"/>
  <c r="F3719" i="1"/>
  <c r="Q3708" i="1"/>
  <c r="F3707" i="1"/>
  <c r="Q3696" i="1"/>
  <c r="F3695" i="1"/>
  <c r="Q3684" i="1"/>
  <c r="F3683" i="1"/>
  <c r="Q3672" i="1"/>
  <c r="F3671" i="1"/>
  <c r="Q3660" i="1"/>
  <c r="F3659" i="1"/>
  <c r="Q3648" i="1"/>
  <c r="F3647" i="1"/>
  <c r="Q3636" i="1"/>
  <c r="F3635" i="1"/>
  <c r="Q3624" i="1"/>
  <c r="F3623" i="1"/>
  <c r="Q3612" i="1"/>
  <c r="F3611" i="1"/>
  <c r="Q3600" i="1"/>
  <c r="F3599" i="1"/>
  <c r="Q3588" i="1"/>
  <c r="F3587" i="1"/>
  <c r="Q3576" i="1"/>
  <c r="F3575" i="1"/>
  <c r="Q3564" i="1"/>
  <c r="F3563" i="1"/>
  <c r="Q3552" i="1"/>
  <c r="F3551" i="1"/>
  <c r="Q3540" i="1"/>
  <c r="F3539" i="1"/>
  <c r="Q3528" i="1"/>
  <c r="F3527" i="1"/>
  <c r="Q3516" i="1"/>
  <c r="F3515" i="1"/>
  <c r="Q3504" i="1"/>
  <c r="F3503" i="1"/>
  <c r="Q3492" i="1"/>
  <c r="F3491" i="1"/>
  <c r="Q3480" i="1"/>
  <c r="F3479" i="1"/>
  <c r="Q3468" i="1"/>
  <c r="F3467" i="1"/>
  <c r="Q3456" i="1"/>
  <c r="F3455" i="1"/>
  <c r="Q3444" i="1"/>
  <c r="F3443" i="1"/>
  <c r="Q3432" i="1"/>
  <c r="F3431" i="1"/>
  <c r="Q3420" i="1"/>
  <c r="F3419" i="1"/>
  <c r="Q3408" i="1"/>
  <c r="F3407" i="1"/>
  <c r="Q3396" i="1"/>
  <c r="F3395" i="1"/>
  <c r="Q3384" i="1"/>
  <c r="F3383" i="1"/>
  <c r="Q3372" i="1"/>
  <c r="F3371" i="1"/>
  <c r="Q3360" i="1"/>
  <c r="F3359" i="1"/>
  <c r="Q3348" i="1"/>
  <c r="F3347" i="1"/>
  <c r="Q3336" i="1"/>
  <c r="F3335" i="1"/>
  <c r="Q3324" i="1"/>
  <c r="F3323" i="1"/>
  <c r="Q3312" i="1"/>
  <c r="F3311" i="1"/>
  <c r="Q3300" i="1"/>
  <c r="F3299" i="1"/>
  <c r="Q3288" i="1"/>
  <c r="F3287" i="1"/>
  <c r="Q3276" i="1"/>
  <c r="F3275" i="1"/>
  <c r="Q3264" i="1"/>
  <c r="F3263" i="1"/>
  <c r="Q3252" i="1"/>
  <c r="F3251" i="1"/>
  <c r="Q3240" i="1"/>
  <c r="F3239" i="1"/>
  <c r="Q3228" i="1"/>
  <c r="F3227" i="1"/>
  <c r="Q3216" i="1"/>
  <c r="F3215" i="1"/>
  <c r="Q3204" i="1"/>
  <c r="F3203" i="1"/>
  <c r="Q3192" i="1"/>
  <c r="F3191" i="1"/>
  <c r="Q3180" i="1"/>
  <c r="F3179" i="1"/>
  <c r="Q3168" i="1"/>
  <c r="F3167" i="1"/>
  <c r="Q3156" i="1"/>
  <c r="F3155" i="1"/>
  <c r="Q3144" i="1"/>
  <c r="F3143" i="1"/>
  <c r="Q3132" i="1"/>
  <c r="F3131" i="1"/>
  <c r="Q3120" i="1"/>
  <c r="F3119" i="1"/>
  <c r="Q3108" i="1"/>
  <c r="F3107" i="1"/>
  <c r="Q3096" i="1"/>
  <c r="F3095" i="1"/>
  <c r="Q3084" i="1"/>
  <c r="F3083" i="1"/>
  <c r="Q3072" i="1"/>
  <c r="F3071" i="1"/>
  <c r="Q3060" i="1"/>
  <c r="F3059" i="1"/>
  <c r="Q3048" i="1"/>
  <c r="F3047" i="1"/>
  <c r="Q3036" i="1"/>
  <c r="F3035" i="1"/>
  <c r="Q5094" i="1"/>
  <c r="F5093" i="1"/>
  <c r="Q4950" i="1"/>
  <c r="F4949" i="1"/>
  <c r="Q5101" i="1"/>
  <c r="F5100" i="1"/>
  <c r="Q5017" i="1"/>
  <c r="F5016" i="1"/>
  <c r="Q5136" i="1"/>
  <c r="F5135" i="1"/>
  <c r="Q5064" i="1"/>
  <c r="F5063" i="1"/>
  <c r="Q5111" i="1"/>
  <c r="F5110" i="1"/>
  <c r="Q5099" i="1"/>
  <c r="F5098" i="1"/>
  <c r="Q5087" i="1"/>
  <c r="F5086" i="1"/>
  <c r="Q5075" i="1"/>
  <c r="F5074" i="1"/>
  <c r="Q5063" i="1"/>
  <c r="F5062" i="1"/>
  <c r="Q5051" i="1"/>
  <c r="F5050" i="1"/>
  <c r="Q5039" i="1"/>
  <c r="F5038" i="1"/>
  <c r="Q5027" i="1"/>
  <c r="F5026" i="1"/>
  <c r="Q5015" i="1"/>
  <c r="F5014" i="1"/>
  <c r="Q5003" i="1"/>
  <c r="F5002" i="1"/>
  <c r="Q4991" i="1"/>
  <c r="F4990" i="1"/>
  <c r="Q4979" i="1"/>
  <c r="F4978" i="1"/>
  <c r="Q4967" i="1"/>
  <c r="F4966" i="1"/>
  <c r="Q4955" i="1"/>
  <c r="F4954" i="1"/>
  <c r="Q4943" i="1"/>
  <c r="F4942" i="1"/>
  <c r="Q4931" i="1"/>
  <c r="F4930" i="1"/>
  <c r="Q4919" i="1"/>
  <c r="F4918" i="1"/>
  <c r="Q4907" i="1"/>
  <c r="F4906" i="1"/>
  <c r="Q4895" i="1"/>
  <c r="F4894" i="1"/>
  <c r="Q4883" i="1"/>
  <c r="F4882" i="1"/>
  <c r="Q4871" i="1"/>
  <c r="F4870" i="1"/>
  <c r="Q4859" i="1"/>
  <c r="F4858" i="1"/>
  <c r="Q4847" i="1"/>
  <c r="F4846" i="1"/>
  <c r="Q4835" i="1"/>
  <c r="F4834" i="1"/>
  <c r="Q4823" i="1"/>
  <c r="F4822" i="1"/>
  <c r="Q4811" i="1"/>
  <c r="F4810" i="1"/>
  <c r="Q4799" i="1"/>
  <c r="F4798" i="1"/>
  <c r="Q4787" i="1"/>
  <c r="F4786" i="1"/>
  <c r="Q4775" i="1"/>
  <c r="F4774" i="1"/>
  <c r="Q4763" i="1"/>
  <c r="F4762" i="1"/>
  <c r="Q4751" i="1"/>
  <c r="F4750" i="1"/>
  <c r="Q4739" i="1"/>
  <c r="F4738" i="1"/>
  <c r="Q4727" i="1"/>
  <c r="F4726" i="1"/>
  <c r="Q4715" i="1"/>
  <c r="F4714" i="1"/>
  <c r="Q4703" i="1"/>
  <c r="F4702" i="1"/>
  <c r="Q4691" i="1"/>
  <c r="F4690" i="1"/>
  <c r="Q4679" i="1"/>
  <c r="F4678" i="1"/>
  <c r="Q4667" i="1"/>
  <c r="F4666" i="1"/>
  <c r="Q4655" i="1"/>
  <c r="F4654" i="1"/>
  <c r="Q4643" i="1"/>
  <c r="F4642" i="1"/>
  <c r="Q4631" i="1"/>
  <c r="F4630" i="1"/>
  <c r="Q4619" i="1"/>
  <c r="F4618" i="1"/>
  <c r="Q4607" i="1"/>
  <c r="F4606" i="1"/>
  <c r="Q4595" i="1"/>
  <c r="F4594" i="1"/>
  <c r="Q4583" i="1"/>
  <c r="F4582" i="1"/>
  <c r="Q4571" i="1"/>
  <c r="F4570" i="1"/>
  <c r="Q4559" i="1"/>
  <c r="F4558" i="1"/>
  <c r="Q4547" i="1"/>
  <c r="F4546" i="1"/>
  <c r="Q4535" i="1"/>
  <c r="F4534" i="1"/>
  <c r="Q4523" i="1"/>
  <c r="F4522" i="1"/>
  <c r="Q4511" i="1"/>
  <c r="F4510" i="1"/>
  <c r="Q4499" i="1"/>
  <c r="F4498" i="1"/>
  <c r="Q4487" i="1"/>
  <c r="F4486" i="1"/>
  <c r="Q4475" i="1"/>
  <c r="F4474" i="1"/>
  <c r="Q4463" i="1"/>
  <c r="F4462" i="1"/>
  <c r="Q4451" i="1"/>
  <c r="F4450" i="1"/>
  <c r="Q4439" i="1"/>
  <c r="F4438" i="1"/>
  <c r="Q4427" i="1"/>
  <c r="F4426" i="1"/>
  <c r="Q4415" i="1"/>
  <c r="F4414" i="1"/>
  <c r="Q4403" i="1"/>
  <c r="F4402" i="1"/>
  <c r="Q4391" i="1"/>
  <c r="F4390" i="1"/>
  <c r="Q4379" i="1"/>
  <c r="F4378" i="1"/>
  <c r="Q4367" i="1"/>
  <c r="F4366" i="1"/>
  <c r="Q4355" i="1"/>
  <c r="F4354" i="1"/>
  <c r="Q4343" i="1"/>
  <c r="F4342" i="1"/>
  <c r="Q4331" i="1"/>
  <c r="F4330" i="1"/>
  <c r="Q4319" i="1"/>
  <c r="F4318" i="1"/>
  <c r="Q4307" i="1"/>
  <c r="F4306" i="1"/>
  <c r="Q4295" i="1"/>
  <c r="F4294" i="1"/>
  <c r="Q4283" i="1"/>
  <c r="F4282" i="1"/>
  <c r="Q4271" i="1"/>
  <c r="F4270" i="1"/>
  <c r="Q4259" i="1"/>
  <c r="F4258" i="1"/>
  <c r="Q4247" i="1"/>
  <c r="F4246" i="1"/>
  <c r="Q4235" i="1"/>
  <c r="F4234" i="1"/>
  <c r="Q4223" i="1"/>
  <c r="F4222" i="1"/>
  <c r="Q4211" i="1"/>
  <c r="F4210" i="1"/>
  <c r="Q4199" i="1"/>
  <c r="F4198" i="1"/>
  <c r="Q4187" i="1"/>
  <c r="F4186" i="1"/>
  <c r="Q4175" i="1"/>
  <c r="F4174" i="1"/>
  <c r="Q4163" i="1"/>
  <c r="F4162" i="1"/>
  <c r="Q4151" i="1"/>
  <c r="F4150" i="1"/>
  <c r="Q4139" i="1"/>
  <c r="F4138" i="1"/>
  <c r="Q4127" i="1"/>
  <c r="F4126" i="1"/>
  <c r="Q4115" i="1"/>
  <c r="F4114" i="1"/>
  <c r="Q4103" i="1"/>
  <c r="F4102" i="1"/>
  <c r="Q4091" i="1"/>
  <c r="F4090" i="1"/>
  <c r="Q4079" i="1"/>
  <c r="F4078" i="1"/>
  <c r="Q4067" i="1"/>
  <c r="F4066" i="1"/>
  <c r="Q4055" i="1"/>
  <c r="F4054" i="1"/>
  <c r="Q4043" i="1"/>
  <c r="F4042" i="1"/>
  <c r="Q4031" i="1"/>
  <c r="F4030" i="1"/>
  <c r="Q4019" i="1"/>
  <c r="F4018" i="1"/>
  <c r="Q4007" i="1"/>
  <c r="F4006" i="1"/>
  <c r="Q3995" i="1"/>
  <c r="F3994" i="1"/>
  <c r="Q3983" i="1"/>
  <c r="F3982" i="1"/>
  <c r="Q3971" i="1"/>
  <c r="F3970" i="1"/>
  <c r="Q3959" i="1"/>
  <c r="F3958" i="1"/>
  <c r="Q3947" i="1"/>
  <c r="F3946" i="1"/>
  <c r="Q3935" i="1"/>
  <c r="F3934" i="1"/>
  <c r="Q3923" i="1"/>
  <c r="F3922" i="1"/>
  <c r="Q3911" i="1"/>
  <c r="F3910" i="1"/>
  <c r="Q3899" i="1"/>
  <c r="F3898" i="1"/>
  <c r="Q3887" i="1"/>
  <c r="F3886" i="1"/>
  <c r="Q3875" i="1"/>
  <c r="F3874" i="1"/>
  <c r="Q3863" i="1"/>
  <c r="F3862" i="1"/>
  <c r="Q3851" i="1"/>
  <c r="F3850" i="1"/>
  <c r="Q3839" i="1"/>
  <c r="F3838" i="1"/>
  <c r="Q3827" i="1"/>
  <c r="F3826" i="1"/>
  <c r="Q3815" i="1"/>
  <c r="F3814" i="1"/>
  <c r="Q3803" i="1"/>
  <c r="F3802" i="1"/>
  <c r="Q3791" i="1"/>
  <c r="F3790" i="1"/>
  <c r="Q3779" i="1"/>
  <c r="F3778" i="1"/>
  <c r="Q3767" i="1"/>
  <c r="F3766" i="1"/>
  <c r="Q3755" i="1"/>
  <c r="F3754" i="1"/>
  <c r="Q3743" i="1"/>
  <c r="F3742" i="1"/>
  <c r="Q3731" i="1"/>
  <c r="F3730" i="1"/>
  <c r="Q3719" i="1"/>
  <c r="F3718" i="1"/>
  <c r="Q3707" i="1"/>
  <c r="F3706" i="1"/>
  <c r="Q3695" i="1"/>
  <c r="F3694" i="1"/>
  <c r="Q3683" i="1"/>
  <c r="F3682" i="1"/>
  <c r="Q3671" i="1"/>
  <c r="F3670" i="1"/>
  <c r="Q3659" i="1"/>
  <c r="F3658" i="1"/>
  <c r="Q3647" i="1"/>
  <c r="F3646" i="1"/>
  <c r="Q3635" i="1"/>
  <c r="F3634" i="1"/>
  <c r="Q3623" i="1"/>
  <c r="F3622" i="1"/>
  <c r="Q3611" i="1"/>
  <c r="F3610" i="1"/>
  <c r="Q3599" i="1"/>
  <c r="F3598" i="1"/>
  <c r="Q3587" i="1"/>
  <c r="F3586" i="1"/>
  <c r="Q3575" i="1"/>
  <c r="F3574" i="1"/>
  <c r="Q3563" i="1"/>
  <c r="F3562" i="1"/>
  <c r="Q3551" i="1"/>
  <c r="F3550" i="1"/>
  <c r="Q3539" i="1"/>
  <c r="F3538" i="1"/>
  <c r="Q3527" i="1"/>
  <c r="F3526" i="1"/>
  <c r="Q3515" i="1"/>
  <c r="F3514" i="1"/>
  <c r="Q3503" i="1"/>
  <c r="F3502" i="1"/>
  <c r="Q3491" i="1"/>
  <c r="F3490" i="1"/>
  <c r="Q3479" i="1"/>
  <c r="F3478" i="1"/>
  <c r="Q3467" i="1"/>
  <c r="F3466" i="1"/>
  <c r="Q3455" i="1"/>
  <c r="F3454" i="1"/>
  <c r="Q3443" i="1"/>
  <c r="F3442" i="1"/>
  <c r="Q3431" i="1"/>
  <c r="F3430" i="1"/>
  <c r="Q3419" i="1"/>
  <c r="F3418" i="1"/>
  <c r="Q3407" i="1"/>
  <c r="F3406" i="1"/>
  <c r="Q3395" i="1"/>
  <c r="F3394" i="1"/>
  <c r="Q3383" i="1"/>
  <c r="F3382" i="1"/>
  <c r="Q3371" i="1"/>
  <c r="F3370" i="1"/>
  <c r="Q3359" i="1"/>
  <c r="F3358" i="1"/>
  <c r="Q3347" i="1"/>
  <c r="F3346" i="1"/>
  <c r="Q3335" i="1"/>
  <c r="F3334" i="1"/>
  <c r="Q3323" i="1"/>
  <c r="F3322" i="1"/>
  <c r="Q3311" i="1"/>
  <c r="F3310" i="1"/>
  <c r="Q3299" i="1"/>
  <c r="F3298" i="1"/>
  <c r="Q3287" i="1"/>
  <c r="F3286" i="1"/>
  <c r="Q3275" i="1"/>
  <c r="F3274" i="1"/>
  <c r="Q3263" i="1"/>
  <c r="F3262" i="1"/>
  <c r="Q3251" i="1"/>
  <c r="F3250" i="1"/>
  <c r="Q3239" i="1"/>
  <c r="F3238" i="1"/>
  <c r="Q3227" i="1"/>
  <c r="F3226" i="1"/>
  <c r="Q3215" i="1"/>
  <c r="F3214" i="1"/>
  <c r="Q3203" i="1"/>
  <c r="F3202" i="1"/>
  <c r="Q3191" i="1"/>
  <c r="F3190" i="1"/>
  <c r="Q3179" i="1"/>
  <c r="F3178" i="1"/>
  <c r="Q3167" i="1"/>
  <c r="F3166" i="1"/>
  <c r="Q3155" i="1"/>
  <c r="F3154" i="1"/>
  <c r="Q3143" i="1"/>
  <c r="F3142" i="1"/>
  <c r="Q3131" i="1"/>
  <c r="F3130" i="1"/>
  <c r="Q3119" i="1"/>
  <c r="F3118" i="1"/>
  <c r="Q3107" i="1"/>
  <c r="F3106" i="1"/>
  <c r="Q3095" i="1"/>
  <c r="F3094" i="1"/>
  <c r="Q3083" i="1"/>
  <c r="F3082" i="1"/>
  <c r="Q3071" i="1"/>
  <c r="F3070" i="1"/>
  <c r="Q3059" i="1"/>
  <c r="F3058" i="1"/>
  <c r="Q5106" i="1"/>
  <c r="F5105" i="1"/>
  <c r="Q4962" i="1"/>
  <c r="F4961" i="1"/>
  <c r="Q5113" i="1"/>
  <c r="F5112" i="1"/>
  <c r="Q5029" i="1"/>
  <c r="F5028" i="1"/>
  <c r="Q4945" i="1"/>
  <c r="F4944" i="1"/>
  <c r="Q5076" i="1"/>
  <c r="F5075" i="1"/>
  <c r="Q5122" i="1"/>
  <c r="F5121" i="1"/>
  <c r="Q5074" i="1"/>
  <c r="F5073" i="1"/>
  <c r="Q5026" i="1"/>
  <c r="F5025" i="1"/>
  <c r="Q5014" i="1"/>
  <c r="F5013" i="1"/>
  <c r="Q5002" i="1"/>
  <c r="F5001" i="1"/>
  <c r="Q4990" i="1"/>
  <c r="F4989" i="1"/>
  <c r="Q4978" i="1"/>
  <c r="F4977" i="1"/>
  <c r="Q4966" i="1"/>
  <c r="F4965" i="1"/>
  <c r="Q4954" i="1"/>
  <c r="F4953" i="1"/>
  <c r="Q4942" i="1"/>
  <c r="F4941" i="1"/>
  <c r="Q4930" i="1"/>
  <c r="F4929" i="1"/>
  <c r="Q4918" i="1"/>
  <c r="F4917" i="1"/>
  <c r="Q4906" i="1"/>
  <c r="F4905" i="1"/>
  <c r="Q4894" i="1"/>
  <c r="F4893" i="1"/>
  <c r="Q4882" i="1"/>
  <c r="F4881" i="1"/>
  <c r="Q4870" i="1"/>
  <c r="F4869" i="1"/>
  <c r="Q4858" i="1"/>
  <c r="F4857" i="1"/>
  <c r="Q4846" i="1"/>
  <c r="F4845" i="1"/>
  <c r="Q4834" i="1"/>
  <c r="F4833" i="1"/>
  <c r="Q4822" i="1"/>
  <c r="F4821" i="1"/>
  <c r="Q4810" i="1"/>
  <c r="F4809" i="1"/>
  <c r="Q4798" i="1"/>
  <c r="F4797" i="1"/>
  <c r="Q4786" i="1"/>
  <c r="F4785" i="1"/>
  <c r="Q4774" i="1"/>
  <c r="F4773" i="1"/>
  <c r="Q4762" i="1"/>
  <c r="F4761" i="1"/>
  <c r="Q4750" i="1"/>
  <c r="F4749" i="1"/>
  <c r="Q4738" i="1"/>
  <c r="F4737" i="1"/>
  <c r="Q4726" i="1"/>
  <c r="F4725" i="1"/>
  <c r="Q4714" i="1"/>
  <c r="F4713" i="1"/>
  <c r="Q4702" i="1"/>
  <c r="F4701" i="1"/>
  <c r="Q4690" i="1"/>
  <c r="F4689" i="1"/>
  <c r="Q4678" i="1"/>
  <c r="F4677" i="1"/>
  <c r="Q4666" i="1"/>
  <c r="F4665" i="1"/>
  <c r="Q4654" i="1"/>
  <c r="F4653" i="1"/>
  <c r="Q4642" i="1"/>
  <c r="F4641" i="1"/>
  <c r="Q4630" i="1"/>
  <c r="F4629" i="1"/>
  <c r="Q4618" i="1"/>
  <c r="F4617" i="1"/>
  <c r="Q4606" i="1"/>
  <c r="F4605" i="1"/>
  <c r="Q4594" i="1"/>
  <c r="F4593" i="1"/>
  <c r="Q4582" i="1"/>
  <c r="F4581" i="1"/>
  <c r="Q4570" i="1"/>
  <c r="F4569" i="1"/>
  <c r="Q4558" i="1"/>
  <c r="F4557" i="1"/>
  <c r="Q4546" i="1"/>
  <c r="F4545" i="1"/>
  <c r="Q4534" i="1"/>
  <c r="F4533" i="1"/>
  <c r="Q4522" i="1"/>
  <c r="F4521" i="1"/>
  <c r="Q4510" i="1"/>
  <c r="F4509" i="1"/>
  <c r="Q4498" i="1"/>
  <c r="F4497" i="1"/>
  <c r="Q4486" i="1"/>
  <c r="F4485" i="1"/>
  <c r="Q4474" i="1"/>
  <c r="F4473" i="1"/>
  <c r="Q4462" i="1"/>
  <c r="F4461" i="1"/>
  <c r="Q4450" i="1"/>
  <c r="F4449" i="1"/>
  <c r="Q4438" i="1"/>
  <c r="F4437" i="1"/>
  <c r="Q4426" i="1"/>
  <c r="F4425" i="1"/>
  <c r="Q4414" i="1"/>
  <c r="F4413" i="1"/>
  <c r="Q4402" i="1"/>
  <c r="F4401" i="1"/>
  <c r="Q4390" i="1"/>
  <c r="F4389" i="1"/>
  <c r="Q4378" i="1"/>
  <c r="F4377" i="1"/>
  <c r="Q4366" i="1"/>
  <c r="F4365" i="1"/>
  <c r="Q4354" i="1"/>
  <c r="F4353" i="1"/>
  <c r="Q4342" i="1"/>
  <c r="F4341" i="1"/>
  <c r="Q4330" i="1"/>
  <c r="F4329" i="1"/>
  <c r="Q4318" i="1"/>
  <c r="F4317" i="1"/>
  <c r="Q4306" i="1"/>
  <c r="F4305" i="1"/>
  <c r="Q4294" i="1"/>
  <c r="F4293" i="1"/>
  <c r="Q4282" i="1"/>
  <c r="F4281" i="1"/>
  <c r="Q4270" i="1"/>
  <c r="F4269" i="1"/>
  <c r="Q4258" i="1"/>
  <c r="F4257" i="1"/>
  <c r="Q4246" i="1"/>
  <c r="F4245" i="1"/>
  <c r="Q4234" i="1"/>
  <c r="F4233" i="1"/>
  <c r="Q4222" i="1"/>
  <c r="F4221" i="1"/>
  <c r="Q4210" i="1"/>
  <c r="F4209" i="1"/>
  <c r="Q4198" i="1"/>
  <c r="F4197" i="1"/>
  <c r="Q4186" i="1"/>
  <c r="F4185" i="1"/>
  <c r="Q4174" i="1"/>
  <c r="F4173" i="1"/>
  <c r="Q4162" i="1"/>
  <c r="F4161" i="1"/>
  <c r="Q4150" i="1"/>
  <c r="F4149" i="1"/>
  <c r="Q4138" i="1"/>
  <c r="F4137" i="1"/>
  <c r="Q4126" i="1"/>
  <c r="F4125" i="1"/>
  <c r="Q4114" i="1"/>
  <c r="F4113" i="1"/>
  <c r="Q4102" i="1"/>
  <c r="F4101" i="1"/>
  <c r="Q4090" i="1"/>
  <c r="F4089" i="1"/>
  <c r="Q4078" i="1"/>
  <c r="F4077" i="1"/>
  <c r="Q4066" i="1"/>
  <c r="F4065" i="1"/>
  <c r="Q4054" i="1"/>
  <c r="F4053" i="1"/>
  <c r="Q4042" i="1"/>
  <c r="F4041" i="1"/>
  <c r="Q4030" i="1"/>
  <c r="F4029" i="1"/>
  <c r="Q4018" i="1"/>
  <c r="F4017" i="1"/>
  <c r="Q4006" i="1"/>
  <c r="F4005" i="1"/>
  <c r="Q3994" i="1"/>
  <c r="F3993" i="1"/>
  <c r="Q3982" i="1"/>
  <c r="F3981" i="1"/>
  <c r="Q3970" i="1"/>
  <c r="F3969" i="1"/>
  <c r="Q3958" i="1"/>
  <c r="F3957" i="1"/>
  <c r="Q3946" i="1"/>
  <c r="F3945" i="1"/>
  <c r="Q3934" i="1"/>
  <c r="F3933" i="1"/>
  <c r="Q3922" i="1"/>
  <c r="F3921" i="1"/>
  <c r="Q3910" i="1"/>
  <c r="F3909" i="1"/>
  <c r="Q3898" i="1"/>
  <c r="F3897" i="1"/>
  <c r="Q3886" i="1"/>
  <c r="F3885" i="1"/>
  <c r="Q3874" i="1"/>
  <c r="F3873" i="1"/>
  <c r="Q3862" i="1"/>
  <c r="F3861" i="1"/>
  <c r="Q3850" i="1"/>
  <c r="F3849" i="1"/>
  <c r="Q3838" i="1"/>
  <c r="F3837" i="1"/>
  <c r="Q3826" i="1"/>
  <c r="F3825" i="1"/>
  <c r="Q3814" i="1"/>
  <c r="F3813" i="1"/>
  <c r="Q3802" i="1"/>
  <c r="F3801" i="1"/>
  <c r="Q3790" i="1"/>
  <c r="F3789" i="1"/>
  <c r="Q3778" i="1"/>
  <c r="F3777" i="1"/>
  <c r="Q3766" i="1"/>
  <c r="F3765" i="1"/>
  <c r="Q3754" i="1"/>
  <c r="F3753" i="1"/>
  <c r="Q3742" i="1"/>
  <c r="F3741" i="1"/>
  <c r="Q3730" i="1"/>
  <c r="F3729" i="1"/>
  <c r="Q3718" i="1"/>
  <c r="F3717" i="1"/>
  <c r="Q3706" i="1"/>
  <c r="F3705" i="1"/>
  <c r="Q3694" i="1"/>
  <c r="F3693" i="1"/>
  <c r="Q3682" i="1"/>
  <c r="F3681" i="1"/>
  <c r="Q3670" i="1"/>
  <c r="F3669" i="1"/>
  <c r="Q3658" i="1"/>
  <c r="F3657" i="1"/>
  <c r="Q3646" i="1"/>
  <c r="F3645" i="1"/>
  <c r="Q3634" i="1"/>
  <c r="F3633" i="1"/>
  <c r="Q3622" i="1"/>
  <c r="F3621" i="1"/>
  <c r="Q3610" i="1"/>
  <c r="F3609" i="1"/>
  <c r="Q3598" i="1"/>
  <c r="F3597" i="1"/>
  <c r="Q3586" i="1"/>
  <c r="F3585" i="1"/>
  <c r="Q3574" i="1"/>
  <c r="F3573" i="1"/>
  <c r="Q3562" i="1"/>
  <c r="F3561" i="1"/>
  <c r="Q3550" i="1"/>
  <c r="F3549" i="1"/>
  <c r="Q3538" i="1"/>
  <c r="F3537" i="1"/>
  <c r="Q3526" i="1"/>
  <c r="F3525" i="1"/>
  <c r="Q3514" i="1"/>
  <c r="F3513" i="1"/>
  <c r="Q3502" i="1"/>
  <c r="F3501" i="1"/>
  <c r="Q3490" i="1"/>
  <c r="F3489" i="1"/>
  <c r="Q3478" i="1"/>
  <c r="F3477" i="1"/>
  <c r="Q3466" i="1"/>
  <c r="F3465" i="1"/>
  <c r="Q3454" i="1"/>
  <c r="F3453" i="1"/>
  <c r="Q3442" i="1"/>
  <c r="F3441" i="1"/>
  <c r="Q3430" i="1"/>
  <c r="F3429" i="1"/>
  <c r="Q3418" i="1"/>
  <c r="F3417" i="1"/>
  <c r="Q3406" i="1"/>
  <c r="F3405" i="1"/>
  <c r="Q3394" i="1"/>
  <c r="F3393" i="1"/>
  <c r="Q3382" i="1"/>
  <c r="F3381" i="1"/>
  <c r="Q3370" i="1"/>
  <c r="F3369" i="1"/>
  <c r="Q3358" i="1"/>
  <c r="F3357" i="1"/>
  <c r="Q3346" i="1"/>
  <c r="F3345" i="1"/>
  <c r="Q3334" i="1"/>
  <c r="F3333" i="1"/>
  <c r="Q3322" i="1"/>
  <c r="F3321" i="1"/>
  <c r="Q3310" i="1"/>
  <c r="F3309" i="1"/>
  <c r="Q3298" i="1"/>
  <c r="F3297" i="1"/>
  <c r="Q3286" i="1"/>
  <c r="F3285" i="1"/>
  <c r="Q3274" i="1"/>
  <c r="F3273" i="1"/>
  <c r="Q3262" i="1"/>
  <c r="F3261" i="1"/>
  <c r="Q3250" i="1"/>
  <c r="F3249" i="1"/>
  <c r="Q3238" i="1"/>
  <c r="F3237" i="1"/>
  <c r="Q3226" i="1"/>
  <c r="F3225" i="1"/>
  <c r="Q3214" i="1"/>
  <c r="F3213" i="1"/>
  <c r="Q3202" i="1"/>
  <c r="F3201" i="1"/>
  <c r="Q3190" i="1"/>
  <c r="F3189" i="1"/>
  <c r="Q3178" i="1"/>
  <c r="F3177" i="1"/>
  <c r="Q3166" i="1"/>
  <c r="F3165" i="1"/>
  <c r="Q3154" i="1"/>
  <c r="F3153" i="1"/>
  <c r="Q3142" i="1"/>
  <c r="F3141" i="1"/>
  <c r="Q3130" i="1"/>
  <c r="F3129" i="1"/>
  <c r="Q3118" i="1"/>
  <c r="F3117" i="1"/>
  <c r="Q3106" i="1"/>
  <c r="F3105" i="1"/>
  <c r="Q3094" i="1"/>
  <c r="F3093" i="1"/>
  <c r="Q3082" i="1"/>
  <c r="F3081" i="1"/>
  <c r="Q3070" i="1"/>
  <c r="F3069" i="1"/>
  <c r="Q3058" i="1"/>
  <c r="F3057" i="1"/>
  <c r="Q3046" i="1"/>
  <c r="F3045" i="1"/>
  <c r="Q5046" i="1"/>
  <c r="F5045" i="1"/>
  <c r="Q4890" i="1"/>
  <c r="F4889" i="1"/>
  <c r="Q5077" i="1"/>
  <c r="F5076" i="1"/>
  <c r="Q5005" i="1"/>
  <c r="F5004" i="1"/>
  <c r="Q5112" i="1"/>
  <c r="F5111" i="1"/>
  <c r="Q5135" i="1"/>
  <c r="F5134" i="1"/>
  <c r="Q5110" i="1"/>
  <c r="F5109" i="1"/>
  <c r="Q5062" i="1"/>
  <c r="F5061" i="1"/>
  <c r="Q5121" i="1"/>
  <c r="F5120" i="1"/>
  <c r="Q5097" i="1"/>
  <c r="F5096" i="1"/>
  <c r="Q5085" i="1"/>
  <c r="F5084" i="1"/>
  <c r="Q5073" i="1"/>
  <c r="F5072" i="1"/>
  <c r="Q5061" i="1"/>
  <c r="F5060" i="1"/>
  <c r="Q5049" i="1"/>
  <c r="F5048" i="1"/>
  <c r="Q5037" i="1"/>
  <c r="F5036" i="1"/>
  <c r="Q5025" i="1"/>
  <c r="F5024" i="1"/>
  <c r="Q5013" i="1"/>
  <c r="F5012" i="1"/>
  <c r="Q5001" i="1"/>
  <c r="F5000" i="1"/>
  <c r="Q4989" i="1"/>
  <c r="F4988" i="1"/>
  <c r="Q4977" i="1"/>
  <c r="F4976" i="1"/>
  <c r="Q4965" i="1"/>
  <c r="F4964" i="1"/>
  <c r="Q4953" i="1"/>
  <c r="F4952" i="1"/>
  <c r="Q4941" i="1"/>
  <c r="F4940" i="1"/>
  <c r="Q4929" i="1"/>
  <c r="F4928" i="1"/>
  <c r="Q4917" i="1"/>
  <c r="F4916" i="1"/>
  <c r="Q4905" i="1"/>
  <c r="F4904" i="1"/>
  <c r="Q4893" i="1"/>
  <c r="F4892" i="1"/>
  <c r="Q4881" i="1"/>
  <c r="F4880" i="1"/>
  <c r="Q4869" i="1"/>
  <c r="F4868" i="1"/>
  <c r="Q4857" i="1"/>
  <c r="F4856" i="1"/>
  <c r="Q4845" i="1"/>
  <c r="F4844" i="1"/>
  <c r="Q4833" i="1"/>
  <c r="F4832" i="1"/>
  <c r="Q4821" i="1"/>
  <c r="F4820" i="1"/>
  <c r="Q4809" i="1"/>
  <c r="F4808" i="1"/>
  <c r="Q4797" i="1"/>
  <c r="F4796" i="1"/>
  <c r="Q4785" i="1"/>
  <c r="F4784" i="1"/>
  <c r="Q4773" i="1"/>
  <c r="F4772" i="1"/>
  <c r="Q4761" i="1"/>
  <c r="F4760" i="1"/>
  <c r="Q4749" i="1"/>
  <c r="F4748" i="1"/>
  <c r="Q4737" i="1"/>
  <c r="F4736" i="1"/>
  <c r="Q4725" i="1"/>
  <c r="F4724" i="1"/>
  <c r="Q4713" i="1"/>
  <c r="F4712" i="1"/>
  <c r="Q4701" i="1"/>
  <c r="F4700" i="1"/>
  <c r="Q4689" i="1"/>
  <c r="F4688" i="1"/>
  <c r="Q4677" i="1"/>
  <c r="F4676" i="1"/>
  <c r="Q4665" i="1"/>
  <c r="F4664" i="1"/>
  <c r="Q4653" i="1"/>
  <c r="F4652" i="1"/>
  <c r="Q4641" i="1"/>
  <c r="F4640" i="1"/>
  <c r="Q4629" i="1"/>
  <c r="F4628" i="1"/>
  <c r="Q4617" i="1"/>
  <c r="F4616" i="1"/>
  <c r="Q4605" i="1"/>
  <c r="F4604" i="1"/>
  <c r="Q4593" i="1"/>
  <c r="F4592" i="1"/>
  <c r="Q4581" i="1"/>
  <c r="F4580" i="1"/>
  <c r="Q4569" i="1"/>
  <c r="F4568" i="1"/>
  <c r="Q4557" i="1"/>
  <c r="F4556" i="1"/>
  <c r="Q4545" i="1"/>
  <c r="F4544" i="1"/>
  <c r="Q4533" i="1"/>
  <c r="F4532" i="1"/>
  <c r="Q4521" i="1"/>
  <c r="F4520" i="1"/>
  <c r="Q4509" i="1"/>
  <c r="F4508" i="1"/>
  <c r="Q4497" i="1"/>
  <c r="F4496" i="1"/>
  <c r="Q4485" i="1"/>
  <c r="F4484" i="1"/>
  <c r="Q4473" i="1"/>
  <c r="F4472" i="1"/>
  <c r="Q4461" i="1"/>
  <c r="F4460" i="1"/>
  <c r="Q4449" i="1"/>
  <c r="F4448" i="1"/>
  <c r="Q4437" i="1"/>
  <c r="F4436" i="1"/>
  <c r="Q4425" i="1"/>
  <c r="F4424" i="1"/>
  <c r="Q4413" i="1"/>
  <c r="F4412" i="1"/>
  <c r="Q4401" i="1"/>
  <c r="F4400" i="1"/>
  <c r="Q4389" i="1"/>
  <c r="F4388" i="1"/>
  <c r="Q4377" i="1"/>
  <c r="F4376" i="1"/>
  <c r="Q4365" i="1"/>
  <c r="F4364" i="1"/>
  <c r="Q4353" i="1"/>
  <c r="F4352" i="1"/>
  <c r="Q4341" i="1"/>
  <c r="F4340" i="1"/>
  <c r="Q4329" i="1"/>
  <c r="F4328" i="1"/>
  <c r="Q4317" i="1"/>
  <c r="F4316" i="1"/>
  <c r="Q4305" i="1"/>
  <c r="F4304" i="1"/>
  <c r="Q4293" i="1"/>
  <c r="F4292" i="1"/>
  <c r="Q4281" i="1"/>
  <c r="F4280" i="1"/>
  <c r="Q4269" i="1"/>
  <c r="F4268" i="1"/>
  <c r="Q4257" i="1"/>
  <c r="F4256" i="1"/>
  <c r="Q4245" i="1"/>
  <c r="F4244" i="1"/>
  <c r="Q4233" i="1"/>
  <c r="F4232" i="1"/>
  <c r="Q4221" i="1"/>
  <c r="F4220" i="1"/>
  <c r="Q4209" i="1"/>
  <c r="F4208" i="1"/>
  <c r="Q4197" i="1"/>
  <c r="F4196" i="1"/>
  <c r="Q4185" i="1"/>
  <c r="F4184" i="1"/>
  <c r="Q4173" i="1"/>
  <c r="F4172" i="1"/>
  <c r="Q4161" i="1"/>
  <c r="F4160" i="1"/>
  <c r="Q4149" i="1"/>
  <c r="F4148" i="1"/>
  <c r="Q4137" i="1"/>
  <c r="F4136" i="1"/>
  <c r="Q4125" i="1"/>
  <c r="F4124" i="1"/>
  <c r="Q4113" i="1"/>
  <c r="F4112" i="1"/>
  <c r="Q4101" i="1"/>
  <c r="F4100" i="1"/>
  <c r="Q4089" i="1"/>
  <c r="F4088" i="1"/>
  <c r="Q4077" i="1"/>
  <c r="F4076" i="1"/>
  <c r="Q4065" i="1"/>
  <c r="F4064" i="1"/>
  <c r="Q4053" i="1"/>
  <c r="F4052" i="1"/>
  <c r="Q4041" i="1"/>
  <c r="F4040" i="1"/>
  <c r="Q4029" i="1"/>
  <c r="F4028" i="1"/>
  <c r="Q4017" i="1"/>
  <c r="F4016" i="1"/>
  <c r="Q4005" i="1"/>
  <c r="F4004" i="1"/>
  <c r="Q3993" i="1"/>
  <c r="F3992" i="1"/>
  <c r="Q3981" i="1"/>
  <c r="F3980" i="1"/>
  <c r="Q3969" i="1"/>
  <c r="F3968" i="1"/>
  <c r="Q3957" i="1"/>
  <c r="F3956" i="1"/>
  <c r="Q3945" i="1"/>
  <c r="F3944" i="1"/>
  <c r="Q3933" i="1"/>
  <c r="F3932" i="1"/>
  <c r="Q3921" i="1"/>
  <c r="F3920" i="1"/>
  <c r="Q3909" i="1"/>
  <c r="F3908" i="1"/>
  <c r="Q3897" i="1"/>
  <c r="F3896" i="1"/>
  <c r="Q3885" i="1"/>
  <c r="F3884" i="1"/>
  <c r="Q3873" i="1"/>
  <c r="F3872" i="1"/>
  <c r="Q3861" i="1"/>
  <c r="F3860" i="1"/>
  <c r="Q3849" i="1"/>
  <c r="F3848" i="1"/>
  <c r="Q3837" i="1"/>
  <c r="F3836" i="1"/>
  <c r="Q3825" i="1"/>
  <c r="F3824" i="1"/>
  <c r="Q3813" i="1"/>
  <c r="F3812" i="1"/>
  <c r="Q3801" i="1"/>
  <c r="F3800" i="1"/>
  <c r="Q3789" i="1"/>
  <c r="F3788" i="1"/>
  <c r="Q3777" i="1"/>
  <c r="F3776" i="1"/>
  <c r="Q3765" i="1"/>
  <c r="F3764" i="1"/>
  <c r="Q3753" i="1"/>
  <c r="F3752" i="1"/>
  <c r="Q3741" i="1"/>
  <c r="F3740" i="1"/>
  <c r="Q3729" i="1"/>
  <c r="F3728" i="1"/>
  <c r="Q3717" i="1"/>
  <c r="F3716" i="1"/>
  <c r="Q3705" i="1"/>
  <c r="F3704" i="1"/>
  <c r="Q3693" i="1"/>
  <c r="F3692" i="1"/>
  <c r="Q3681" i="1"/>
  <c r="F3680" i="1"/>
  <c r="Q3669" i="1"/>
  <c r="F3668" i="1"/>
  <c r="Q3657" i="1"/>
  <c r="F3656" i="1"/>
  <c r="Q3645" i="1"/>
  <c r="F3644" i="1"/>
  <c r="Q3633" i="1"/>
  <c r="F3632" i="1"/>
  <c r="Q3621" i="1"/>
  <c r="F3620" i="1"/>
  <c r="Q3609" i="1"/>
  <c r="F3608" i="1"/>
  <c r="Q3597" i="1"/>
  <c r="F3596" i="1"/>
  <c r="Q3585" i="1"/>
  <c r="F3584" i="1"/>
  <c r="Q3573" i="1"/>
  <c r="F3572" i="1"/>
  <c r="Q3561" i="1"/>
  <c r="F3560" i="1"/>
  <c r="Q3549" i="1"/>
  <c r="F3548" i="1"/>
  <c r="Q3537" i="1"/>
  <c r="F3536" i="1"/>
  <c r="Q3525" i="1"/>
  <c r="F3524" i="1"/>
  <c r="Q3513" i="1"/>
  <c r="F3512" i="1"/>
  <c r="Q3501" i="1"/>
  <c r="F3500" i="1"/>
  <c r="Q3489" i="1"/>
  <c r="F3488" i="1"/>
  <c r="Q3477" i="1"/>
  <c r="F3476" i="1"/>
  <c r="Q3465" i="1"/>
  <c r="F3464" i="1"/>
  <c r="Q3453" i="1"/>
  <c r="F3452" i="1"/>
  <c r="Q3441" i="1"/>
  <c r="F3440" i="1"/>
  <c r="Q3429" i="1"/>
  <c r="F3428" i="1"/>
  <c r="Q3417" i="1"/>
  <c r="F3416" i="1"/>
  <c r="Q3405" i="1"/>
  <c r="F3404" i="1"/>
  <c r="Q3393" i="1"/>
  <c r="F3392" i="1"/>
  <c r="Q3381" i="1"/>
  <c r="F3380" i="1"/>
  <c r="Q3369" i="1"/>
  <c r="F3368" i="1"/>
  <c r="Q3357" i="1"/>
  <c r="F3356" i="1"/>
  <c r="Q3345" i="1"/>
  <c r="F3344" i="1"/>
  <c r="Q3333" i="1"/>
  <c r="F3332" i="1"/>
  <c r="Q3321" i="1"/>
  <c r="F3320" i="1"/>
  <c r="Q3309" i="1"/>
  <c r="F3308" i="1"/>
  <c r="Q3297" i="1"/>
  <c r="F3296" i="1"/>
  <c r="Q3285" i="1"/>
  <c r="F3284" i="1"/>
  <c r="Q3273" i="1"/>
  <c r="F3272" i="1"/>
  <c r="Q3261" i="1"/>
  <c r="F3260" i="1"/>
  <c r="Q3249" i="1"/>
  <c r="F3248" i="1"/>
  <c r="Q3237" i="1"/>
  <c r="F3236" i="1"/>
  <c r="Q3225" i="1"/>
  <c r="F3224" i="1"/>
  <c r="Q3213" i="1"/>
  <c r="F3212" i="1"/>
  <c r="Q3201" i="1"/>
  <c r="F3200" i="1"/>
  <c r="Q3189" i="1"/>
  <c r="F3188" i="1"/>
  <c r="Q3177" i="1"/>
  <c r="F3176" i="1"/>
  <c r="Q3165" i="1"/>
  <c r="F3164" i="1"/>
  <c r="Q3153" i="1"/>
  <c r="F3152" i="1"/>
  <c r="Q3141" i="1"/>
  <c r="F3140" i="1"/>
  <c r="Q3129" i="1"/>
  <c r="F3128" i="1"/>
  <c r="Q3117" i="1"/>
  <c r="F3116" i="1"/>
  <c r="Q3105" i="1"/>
  <c r="F3104" i="1"/>
  <c r="Q3093" i="1"/>
  <c r="F3092" i="1"/>
  <c r="Q3081" i="1"/>
  <c r="F3080" i="1"/>
  <c r="Q3069" i="1"/>
  <c r="F3068" i="1"/>
  <c r="Q3057" i="1"/>
  <c r="F3056" i="1"/>
  <c r="Q3045" i="1"/>
  <c r="F3044" i="1"/>
  <c r="Q5034" i="1"/>
  <c r="F5033" i="1"/>
  <c r="Q4902" i="1"/>
  <c r="F4901" i="1"/>
  <c r="Q5089" i="1"/>
  <c r="F5088" i="1"/>
  <c r="Q4993" i="1"/>
  <c r="F4992" i="1"/>
  <c r="Q5124" i="1"/>
  <c r="F5123" i="1"/>
  <c r="Q5123" i="1"/>
  <c r="F5122" i="1"/>
  <c r="Q5098" i="1"/>
  <c r="F5097" i="1"/>
  <c r="Q5050" i="1"/>
  <c r="F5049" i="1"/>
  <c r="Q5133" i="1"/>
  <c r="F5132" i="1"/>
  <c r="Q5132" i="1"/>
  <c r="F5131" i="1"/>
  <c r="Q5120" i="1"/>
  <c r="F5119" i="1"/>
  <c r="Q5108" i="1"/>
  <c r="F5107" i="1"/>
  <c r="Q5096" i="1"/>
  <c r="F5095" i="1"/>
  <c r="Q5084" i="1"/>
  <c r="F5083" i="1"/>
  <c r="Q5072" i="1"/>
  <c r="F5071" i="1"/>
  <c r="Q5060" i="1"/>
  <c r="F5059" i="1"/>
  <c r="Q5048" i="1"/>
  <c r="F5047" i="1"/>
  <c r="Q5036" i="1"/>
  <c r="F5035" i="1"/>
  <c r="Q5024" i="1"/>
  <c r="F5023" i="1"/>
  <c r="Q5012" i="1"/>
  <c r="F5011" i="1"/>
  <c r="Q5000" i="1"/>
  <c r="F4999" i="1"/>
  <c r="Q4988" i="1"/>
  <c r="F4987" i="1"/>
  <c r="Q4976" i="1"/>
  <c r="F4975" i="1"/>
  <c r="Q4964" i="1"/>
  <c r="F4963" i="1"/>
  <c r="Q4952" i="1"/>
  <c r="F4951" i="1"/>
  <c r="Q4940" i="1"/>
  <c r="F4939" i="1"/>
  <c r="Q4928" i="1"/>
  <c r="F4927" i="1"/>
  <c r="Q4916" i="1"/>
  <c r="F4915" i="1"/>
  <c r="Q4904" i="1"/>
  <c r="F4903" i="1"/>
  <c r="Q4892" i="1"/>
  <c r="F4891" i="1"/>
  <c r="Q4880" i="1"/>
  <c r="F4879" i="1"/>
  <c r="Q4868" i="1"/>
  <c r="F4867" i="1"/>
  <c r="Q4856" i="1"/>
  <c r="F4855" i="1"/>
  <c r="Q4844" i="1"/>
  <c r="F4843" i="1"/>
  <c r="Q4832" i="1"/>
  <c r="F4831" i="1"/>
  <c r="Q4820" i="1"/>
  <c r="F4819" i="1"/>
  <c r="Q4808" i="1"/>
  <c r="F4807" i="1"/>
  <c r="Q4796" i="1"/>
  <c r="F4795" i="1"/>
  <c r="Q4784" i="1"/>
  <c r="F4783" i="1"/>
  <c r="Q4772" i="1"/>
  <c r="F4771" i="1"/>
  <c r="Q4760" i="1"/>
  <c r="F4759" i="1"/>
  <c r="Q4748" i="1"/>
  <c r="F4747" i="1"/>
  <c r="Q4736" i="1"/>
  <c r="F4735" i="1"/>
  <c r="Q4724" i="1"/>
  <c r="F4723" i="1"/>
  <c r="Q4712" i="1"/>
  <c r="F4711" i="1"/>
  <c r="Q4700" i="1"/>
  <c r="F4699" i="1"/>
  <c r="Q4688" i="1"/>
  <c r="F4687" i="1"/>
  <c r="Q4676" i="1"/>
  <c r="F4675" i="1"/>
  <c r="Q4664" i="1"/>
  <c r="F4663" i="1"/>
  <c r="Q4652" i="1"/>
  <c r="F4651" i="1"/>
  <c r="Q4640" i="1"/>
  <c r="F4639" i="1"/>
  <c r="Q4628" i="1"/>
  <c r="F4627" i="1"/>
  <c r="Q4616" i="1"/>
  <c r="F4615" i="1"/>
  <c r="Q4604" i="1"/>
  <c r="F4603" i="1"/>
  <c r="Q4592" i="1"/>
  <c r="F4591" i="1"/>
  <c r="Q4580" i="1"/>
  <c r="F4579" i="1"/>
  <c r="Q4568" i="1"/>
  <c r="F4567" i="1"/>
  <c r="Q4556" i="1"/>
  <c r="F4555" i="1"/>
  <c r="Q4544" i="1"/>
  <c r="F4543" i="1"/>
  <c r="Q4532" i="1"/>
  <c r="F4531" i="1"/>
  <c r="Q4520" i="1"/>
  <c r="F4519" i="1"/>
  <c r="Q4508" i="1"/>
  <c r="F4507" i="1"/>
  <c r="Q4496" i="1"/>
  <c r="F4495" i="1"/>
  <c r="Q4484" i="1"/>
  <c r="F4483" i="1"/>
  <c r="Q4472" i="1"/>
  <c r="F4471" i="1"/>
  <c r="Q4460" i="1"/>
  <c r="F4459" i="1"/>
  <c r="Q4448" i="1"/>
  <c r="F4447" i="1"/>
  <c r="Q4436" i="1"/>
  <c r="F4435" i="1"/>
  <c r="Q4424" i="1"/>
  <c r="F4423" i="1"/>
  <c r="Q4412" i="1"/>
  <c r="F4411" i="1"/>
  <c r="Q4400" i="1"/>
  <c r="F4399" i="1"/>
  <c r="Q4388" i="1"/>
  <c r="F4387" i="1"/>
  <c r="Q4376" i="1"/>
  <c r="F4375" i="1"/>
  <c r="Q4364" i="1"/>
  <c r="F4363" i="1"/>
  <c r="Q4352" i="1"/>
  <c r="F4351" i="1"/>
  <c r="Q4340" i="1"/>
  <c r="F4339" i="1"/>
  <c r="Q4328" i="1"/>
  <c r="F4327" i="1"/>
  <c r="Q4316" i="1"/>
  <c r="F4315" i="1"/>
  <c r="Q4304" i="1"/>
  <c r="F4303" i="1"/>
  <c r="Q4292" i="1"/>
  <c r="F4291" i="1"/>
  <c r="Q4280" i="1"/>
  <c r="F4279" i="1"/>
  <c r="Q4268" i="1"/>
  <c r="F4267" i="1"/>
  <c r="Q4256" i="1"/>
  <c r="F4255" i="1"/>
  <c r="Q4244" i="1"/>
  <c r="F4243" i="1"/>
  <c r="Q4232" i="1"/>
  <c r="F4231" i="1"/>
  <c r="Q4220" i="1"/>
  <c r="F4219" i="1"/>
  <c r="Q4208" i="1"/>
  <c r="F4207" i="1"/>
  <c r="Q4196" i="1"/>
  <c r="F4195" i="1"/>
  <c r="Q4184" i="1"/>
  <c r="F4183" i="1"/>
  <c r="Q4172" i="1"/>
  <c r="F4171" i="1"/>
  <c r="Q4160" i="1"/>
  <c r="F4159" i="1"/>
  <c r="Q4148" i="1"/>
  <c r="F4147" i="1"/>
  <c r="Q4136" i="1"/>
  <c r="F4135" i="1"/>
  <c r="Q4124" i="1"/>
  <c r="F4123" i="1"/>
  <c r="Q4112" i="1"/>
  <c r="F4111" i="1"/>
  <c r="Q4100" i="1"/>
  <c r="F4099" i="1"/>
  <c r="Q4088" i="1"/>
  <c r="F4087" i="1"/>
  <c r="Q4076" i="1"/>
  <c r="F4075" i="1"/>
  <c r="Q4064" i="1"/>
  <c r="F4063" i="1"/>
  <c r="Q4052" i="1"/>
  <c r="F4051" i="1"/>
  <c r="Q4040" i="1"/>
  <c r="F4039" i="1"/>
  <c r="Q4028" i="1"/>
  <c r="F4027" i="1"/>
  <c r="Q4016" i="1"/>
  <c r="F4015" i="1"/>
  <c r="Q4004" i="1"/>
  <c r="F4003" i="1"/>
  <c r="Q3992" i="1"/>
  <c r="F3991" i="1"/>
  <c r="Q3980" i="1"/>
  <c r="F3979" i="1"/>
  <c r="Q3968" i="1"/>
  <c r="F3967" i="1"/>
  <c r="Q3956" i="1"/>
  <c r="F3955" i="1"/>
  <c r="Q3944" i="1"/>
  <c r="F3943" i="1"/>
  <c r="Q3932" i="1"/>
  <c r="F3931" i="1"/>
  <c r="Q3920" i="1"/>
  <c r="F3919" i="1"/>
  <c r="Q3908" i="1"/>
  <c r="F3907" i="1"/>
  <c r="Q3896" i="1"/>
  <c r="F3895" i="1"/>
  <c r="Q3884" i="1"/>
  <c r="F3883" i="1"/>
  <c r="Q3872" i="1"/>
  <c r="F3871" i="1"/>
  <c r="Q3860" i="1"/>
  <c r="F3859" i="1"/>
  <c r="Q3848" i="1"/>
  <c r="F3847" i="1"/>
  <c r="Q3836" i="1"/>
  <c r="F3835" i="1"/>
  <c r="Q3824" i="1"/>
  <c r="F3823" i="1"/>
  <c r="Q3812" i="1"/>
  <c r="F3811" i="1"/>
  <c r="Q3800" i="1"/>
  <c r="F3799" i="1"/>
  <c r="Q3788" i="1"/>
  <c r="F3787" i="1"/>
  <c r="Q3776" i="1"/>
  <c r="F3775" i="1"/>
  <c r="Q3764" i="1"/>
  <c r="F3763" i="1"/>
  <c r="Q3752" i="1"/>
  <c r="F3751" i="1"/>
  <c r="Q3740" i="1"/>
  <c r="F3739" i="1"/>
  <c r="Q3728" i="1"/>
  <c r="F3727" i="1"/>
  <c r="Q3716" i="1"/>
  <c r="F3715" i="1"/>
  <c r="Q3704" i="1"/>
  <c r="F3703" i="1"/>
  <c r="Q3692" i="1"/>
  <c r="F3691" i="1"/>
  <c r="Q3680" i="1"/>
  <c r="F3679" i="1"/>
  <c r="Q3668" i="1"/>
  <c r="F3667" i="1"/>
  <c r="Q3656" i="1"/>
  <c r="F3655" i="1"/>
  <c r="Q3644" i="1"/>
  <c r="F3643" i="1"/>
  <c r="Q3632" i="1"/>
  <c r="F3631" i="1"/>
  <c r="Q3620" i="1"/>
  <c r="F3619" i="1"/>
  <c r="Q3608" i="1"/>
  <c r="F3607" i="1"/>
  <c r="Q3596" i="1"/>
  <c r="F3595" i="1"/>
  <c r="Q3584" i="1"/>
  <c r="F3583" i="1"/>
  <c r="Q3572" i="1"/>
  <c r="F3571" i="1"/>
  <c r="Q3560" i="1"/>
  <c r="F3559" i="1"/>
  <c r="Q3548" i="1"/>
  <c r="F3547" i="1"/>
  <c r="Q3536" i="1"/>
  <c r="F3535" i="1"/>
  <c r="Q3524" i="1"/>
  <c r="F3523" i="1"/>
  <c r="Q3512" i="1"/>
  <c r="F3511" i="1"/>
  <c r="Q3500" i="1"/>
  <c r="F3499" i="1"/>
  <c r="Q3488" i="1"/>
  <c r="F3487" i="1"/>
  <c r="Q3476" i="1"/>
  <c r="F3475" i="1"/>
  <c r="Q3464" i="1"/>
  <c r="F3463" i="1"/>
  <c r="Q3452" i="1"/>
  <c r="F3451" i="1"/>
  <c r="Q3440" i="1"/>
  <c r="F3439" i="1"/>
  <c r="Q3428" i="1"/>
  <c r="F3427" i="1"/>
  <c r="Q3416" i="1"/>
  <c r="F3415" i="1"/>
  <c r="Q3404" i="1"/>
  <c r="F3403" i="1"/>
  <c r="Q3392" i="1"/>
  <c r="F3391" i="1"/>
  <c r="Q3380" i="1"/>
  <c r="F3379" i="1"/>
  <c r="Q3368" i="1"/>
  <c r="F3367" i="1"/>
  <c r="Q3356" i="1"/>
  <c r="F3355" i="1"/>
  <c r="Q3344" i="1"/>
  <c r="F3343" i="1"/>
  <c r="Q3332" i="1"/>
  <c r="F3331" i="1"/>
  <c r="Q3320" i="1"/>
  <c r="F3319" i="1"/>
  <c r="Q3308" i="1"/>
  <c r="F3307" i="1"/>
  <c r="Q3296" i="1"/>
  <c r="F3295" i="1"/>
  <c r="Q3284" i="1"/>
  <c r="F3283" i="1"/>
  <c r="Q3272" i="1"/>
  <c r="F3271" i="1"/>
  <c r="Q3260" i="1"/>
  <c r="F3259" i="1"/>
  <c r="Q3248" i="1"/>
  <c r="F3247" i="1"/>
  <c r="Q3236" i="1"/>
  <c r="F3235" i="1"/>
  <c r="Q3224" i="1"/>
  <c r="F3223" i="1"/>
  <c r="Q3212" i="1"/>
  <c r="F3211" i="1"/>
  <c r="Q3200" i="1"/>
  <c r="F3199" i="1"/>
  <c r="Q3188" i="1"/>
  <c r="F3187" i="1"/>
  <c r="Q3176" i="1"/>
  <c r="F3175" i="1"/>
  <c r="Q3164" i="1"/>
  <c r="F3163" i="1"/>
  <c r="Q3152" i="1"/>
  <c r="F3151" i="1"/>
  <c r="Q3140" i="1"/>
  <c r="F3139" i="1"/>
  <c r="Q3128" i="1"/>
  <c r="F3127" i="1"/>
  <c r="Q3116" i="1"/>
  <c r="F3115" i="1"/>
  <c r="Q3104" i="1"/>
  <c r="F3103" i="1"/>
  <c r="Q3092" i="1"/>
  <c r="F3091" i="1"/>
  <c r="Q3080" i="1"/>
  <c r="F3079" i="1"/>
  <c r="Q3068" i="1"/>
  <c r="F3067" i="1"/>
  <c r="Q4998" i="1"/>
  <c r="F4997" i="1"/>
  <c r="Q5125" i="1"/>
  <c r="F5124" i="1"/>
  <c r="Q5041" i="1"/>
  <c r="F5040" i="1"/>
  <c r="Q4957" i="1"/>
  <c r="F4956" i="1"/>
  <c r="Q5088" i="1"/>
  <c r="F5087" i="1"/>
  <c r="Q5134" i="1"/>
  <c r="F5133" i="1"/>
  <c r="Q5086" i="1"/>
  <c r="F5085" i="1"/>
  <c r="Q5038" i="1"/>
  <c r="F5037" i="1"/>
  <c r="Q5109" i="1"/>
  <c r="F5108" i="1"/>
  <c r="Q5131" i="1"/>
  <c r="F5130" i="1"/>
  <c r="Q5119" i="1"/>
  <c r="F5118" i="1"/>
  <c r="Q5107" i="1"/>
  <c r="F5106" i="1"/>
  <c r="Q5095" i="1"/>
  <c r="F5094" i="1"/>
  <c r="Q5083" i="1"/>
  <c r="F5082" i="1"/>
  <c r="Q5071" i="1"/>
  <c r="F5070" i="1"/>
  <c r="Q5059" i="1"/>
  <c r="F5058" i="1"/>
  <c r="Q5047" i="1"/>
  <c r="F5046" i="1"/>
  <c r="Q5035" i="1"/>
  <c r="F5034" i="1"/>
  <c r="Q5023" i="1"/>
  <c r="F5022" i="1"/>
  <c r="Q5011" i="1"/>
  <c r="F5010" i="1"/>
  <c r="Q4999" i="1"/>
  <c r="F4998" i="1"/>
  <c r="Q4987" i="1"/>
  <c r="F4986" i="1"/>
  <c r="Q4975" i="1"/>
  <c r="F4974" i="1"/>
  <c r="Q4963" i="1"/>
  <c r="F4962" i="1"/>
  <c r="Q4951" i="1"/>
  <c r="F4950" i="1"/>
  <c r="Q4939" i="1"/>
  <c r="F4938" i="1"/>
  <c r="Q4927" i="1"/>
  <c r="F4926" i="1"/>
  <c r="Q4915" i="1"/>
  <c r="F4914" i="1"/>
  <c r="Q4903" i="1"/>
  <c r="F4902" i="1"/>
  <c r="Q4891" i="1"/>
  <c r="F4890" i="1"/>
  <c r="Q4879" i="1"/>
  <c r="F4878" i="1"/>
  <c r="Q4867" i="1"/>
  <c r="F4866" i="1"/>
  <c r="Q4855" i="1"/>
  <c r="F4854" i="1"/>
  <c r="Q4843" i="1"/>
  <c r="F4842" i="1"/>
  <c r="Q4831" i="1"/>
  <c r="F4830" i="1"/>
  <c r="Q4819" i="1"/>
  <c r="F4818" i="1"/>
  <c r="Q4807" i="1"/>
  <c r="F4806" i="1"/>
  <c r="Q4795" i="1"/>
  <c r="F4794" i="1"/>
  <c r="Q4783" i="1"/>
  <c r="F4782" i="1"/>
  <c r="Q4771" i="1"/>
  <c r="F4770" i="1"/>
  <c r="Q4759" i="1"/>
  <c r="F4758" i="1"/>
  <c r="Q4747" i="1"/>
  <c r="F4746" i="1"/>
  <c r="Q4735" i="1"/>
  <c r="F4734" i="1"/>
  <c r="Q4723" i="1"/>
  <c r="F4722" i="1"/>
  <c r="Q4711" i="1"/>
  <c r="F4710" i="1"/>
  <c r="Q4699" i="1"/>
  <c r="F4698" i="1"/>
  <c r="Q4687" i="1"/>
  <c r="F4686" i="1"/>
  <c r="Q4675" i="1"/>
  <c r="F4674" i="1"/>
  <c r="Q4663" i="1"/>
  <c r="F4662" i="1"/>
  <c r="Q4651" i="1"/>
  <c r="F4650" i="1"/>
  <c r="Q4639" i="1"/>
  <c r="F4638" i="1"/>
  <c r="Q4627" i="1"/>
  <c r="F4626" i="1"/>
  <c r="Q4615" i="1"/>
  <c r="F4614" i="1"/>
  <c r="Q4603" i="1"/>
  <c r="F4602" i="1"/>
  <c r="Q4591" i="1"/>
  <c r="F4590" i="1"/>
  <c r="Q4579" i="1"/>
  <c r="F4578" i="1"/>
  <c r="Q4567" i="1"/>
  <c r="F4566" i="1"/>
  <c r="Q4555" i="1"/>
  <c r="F4554" i="1"/>
  <c r="Q4543" i="1"/>
  <c r="F4542" i="1"/>
  <c r="Q4531" i="1"/>
  <c r="F4530" i="1"/>
  <c r="Q4519" i="1"/>
  <c r="F4518" i="1"/>
  <c r="Q4507" i="1"/>
  <c r="F4506" i="1"/>
  <c r="Q4495" i="1"/>
  <c r="F4494" i="1"/>
  <c r="Q4483" i="1"/>
  <c r="F4482" i="1"/>
  <c r="Q4471" i="1"/>
  <c r="F4470" i="1"/>
  <c r="Q4459" i="1"/>
  <c r="F4458" i="1"/>
  <c r="Q4447" i="1"/>
  <c r="F4446" i="1"/>
  <c r="Q4435" i="1"/>
  <c r="F4434" i="1"/>
  <c r="Q4423" i="1"/>
  <c r="F4422" i="1"/>
  <c r="Q4411" i="1"/>
  <c r="F4410" i="1"/>
  <c r="Q4399" i="1"/>
  <c r="F4398" i="1"/>
  <c r="Q4387" i="1"/>
  <c r="F4386" i="1"/>
  <c r="Q4375" i="1"/>
  <c r="F4374" i="1"/>
  <c r="Q4363" i="1"/>
  <c r="F4362" i="1"/>
  <c r="Q4351" i="1"/>
  <c r="F4350" i="1"/>
  <c r="Q4339" i="1"/>
  <c r="F4338" i="1"/>
  <c r="Q4327" i="1"/>
  <c r="F4326" i="1"/>
  <c r="Q4315" i="1"/>
  <c r="F4314" i="1"/>
  <c r="Q4303" i="1"/>
  <c r="F4302" i="1"/>
  <c r="Q4291" i="1"/>
  <c r="F4290" i="1"/>
  <c r="Q4279" i="1"/>
  <c r="F4278" i="1"/>
  <c r="Q4267" i="1"/>
  <c r="F4266" i="1"/>
  <c r="Q4255" i="1"/>
  <c r="F4254" i="1"/>
  <c r="Q4243" i="1"/>
  <c r="F4242" i="1"/>
  <c r="Q4231" i="1"/>
  <c r="F4230" i="1"/>
  <c r="Q4219" i="1"/>
  <c r="F4218" i="1"/>
  <c r="Q4207" i="1"/>
  <c r="F4206" i="1"/>
  <c r="Q4195" i="1"/>
  <c r="F4194" i="1"/>
  <c r="Q4183" i="1"/>
  <c r="F4182" i="1"/>
  <c r="Q4171" i="1"/>
  <c r="F4170" i="1"/>
  <c r="Q4159" i="1"/>
  <c r="F4158" i="1"/>
  <c r="Q4147" i="1"/>
  <c r="F4146" i="1"/>
  <c r="Q4135" i="1"/>
  <c r="F4134" i="1"/>
  <c r="Q4123" i="1"/>
  <c r="F4122" i="1"/>
  <c r="Q4111" i="1"/>
  <c r="F4110" i="1"/>
  <c r="Q4099" i="1"/>
  <c r="F4098" i="1"/>
  <c r="Q4087" i="1"/>
  <c r="F4086" i="1"/>
  <c r="Q4075" i="1"/>
  <c r="F4074" i="1"/>
  <c r="Q4063" i="1"/>
  <c r="F4062" i="1"/>
  <c r="Q4051" i="1"/>
  <c r="F4050" i="1"/>
  <c r="Q4039" i="1"/>
  <c r="F4038" i="1"/>
  <c r="Q4027" i="1"/>
  <c r="F4026" i="1"/>
  <c r="Q4015" i="1"/>
  <c r="F4014" i="1"/>
  <c r="Q4003" i="1"/>
  <c r="F4002" i="1"/>
  <c r="Q3991" i="1"/>
  <c r="F3990" i="1"/>
  <c r="Q3979" i="1"/>
  <c r="F3978" i="1"/>
  <c r="Q3967" i="1"/>
  <c r="F3966" i="1"/>
  <c r="Q3955" i="1"/>
  <c r="F3954" i="1"/>
  <c r="Q3943" i="1"/>
  <c r="F3942" i="1"/>
  <c r="Q3931" i="1"/>
  <c r="F3930" i="1"/>
  <c r="Q3919" i="1"/>
  <c r="F3918" i="1"/>
  <c r="Q3907" i="1"/>
  <c r="F3906" i="1"/>
  <c r="Q3895" i="1"/>
  <c r="F3894" i="1"/>
  <c r="Q3883" i="1"/>
  <c r="F3882" i="1"/>
  <c r="Q3871" i="1"/>
  <c r="F3870" i="1"/>
  <c r="Q3859" i="1"/>
  <c r="F3858" i="1"/>
  <c r="Q3847" i="1"/>
  <c r="F3846" i="1"/>
  <c r="Q3835" i="1"/>
  <c r="F3834" i="1"/>
  <c r="Q3823" i="1"/>
  <c r="F3822" i="1"/>
  <c r="Q3811" i="1"/>
  <c r="F3810" i="1"/>
  <c r="Q3799" i="1"/>
  <c r="F3798" i="1"/>
  <c r="Q3787" i="1"/>
  <c r="F3786" i="1"/>
  <c r="Q3775" i="1"/>
  <c r="F3774" i="1"/>
  <c r="Q3763" i="1"/>
  <c r="F3762" i="1"/>
  <c r="Q3751" i="1"/>
  <c r="F3750" i="1"/>
  <c r="Q3739" i="1"/>
  <c r="F3738" i="1"/>
  <c r="Q3727" i="1"/>
  <c r="F3726" i="1"/>
  <c r="Q3715" i="1"/>
  <c r="F3714" i="1"/>
  <c r="Q3703" i="1"/>
  <c r="F3702" i="1"/>
  <c r="Q3691" i="1"/>
  <c r="F3690" i="1"/>
  <c r="Q3679" i="1"/>
  <c r="F3678" i="1"/>
  <c r="Q3667" i="1"/>
  <c r="F3666" i="1"/>
  <c r="Q3655" i="1"/>
  <c r="F3654" i="1"/>
  <c r="Q3643" i="1"/>
  <c r="F3642" i="1"/>
  <c r="Q3631" i="1"/>
  <c r="F3630" i="1"/>
  <c r="Q3619" i="1"/>
  <c r="F3618" i="1"/>
  <c r="Q3607" i="1"/>
  <c r="F3606" i="1"/>
  <c r="Q3595" i="1"/>
  <c r="F3594" i="1"/>
  <c r="Q3583" i="1"/>
  <c r="F3582" i="1"/>
  <c r="Q3571" i="1"/>
  <c r="F3570" i="1"/>
  <c r="Q3559" i="1"/>
  <c r="F3558" i="1"/>
  <c r="Q3547" i="1"/>
  <c r="F3546" i="1"/>
  <c r="Q3535" i="1"/>
  <c r="F3534" i="1"/>
  <c r="Q3523" i="1"/>
  <c r="F3522" i="1"/>
  <c r="Q3511" i="1"/>
  <c r="F3510" i="1"/>
  <c r="Q3499" i="1"/>
  <c r="F3498" i="1"/>
  <c r="Q3487" i="1"/>
  <c r="F3486" i="1"/>
  <c r="Q3475" i="1"/>
  <c r="F3474" i="1"/>
  <c r="Q3463" i="1"/>
  <c r="F3462" i="1"/>
  <c r="Q3451" i="1"/>
  <c r="F3450" i="1"/>
  <c r="Q3439" i="1"/>
  <c r="F3438" i="1"/>
  <c r="Q3427" i="1"/>
  <c r="F3426" i="1"/>
  <c r="Q3415" i="1"/>
  <c r="F3414" i="1"/>
  <c r="Q3403" i="1"/>
  <c r="F3402" i="1"/>
  <c r="Q3391" i="1"/>
  <c r="F3390" i="1"/>
  <c r="Q3379" i="1"/>
  <c r="F3378" i="1"/>
  <c r="Q3367" i="1"/>
  <c r="F3366" i="1"/>
  <c r="Q3355" i="1"/>
  <c r="F3354" i="1"/>
  <c r="Q3343" i="1"/>
  <c r="F3342" i="1"/>
  <c r="Q3331" i="1"/>
  <c r="F3330" i="1"/>
  <c r="Q3319" i="1"/>
  <c r="F3318" i="1"/>
  <c r="Q3307" i="1"/>
  <c r="F3306" i="1"/>
  <c r="Q3295" i="1"/>
  <c r="F3294" i="1"/>
  <c r="Q3283" i="1"/>
  <c r="F3282" i="1"/>
  <c r="Q3271" i="1"/>
  <c r="F3270" i="1"/>
  <c r="Q3259" i="1"/>
  <c r="F3258" i="1"/>
  <c r="Q3247" i="1"/>
  <c r="F3246" i="1"/>
  <c r="Q3235" i="1"/>
  <c r="F3234" i="1"/>
  <c r="Q3223" i="1"/>
  <c r="F3222" i="1"/>
  <c r="Q3211" i="1"/>
  <c r="F3210" i="1"/>
  <c r="Q3199" i="1"/>
  <c r="F3198" i="1"/>
  <c r="Q3187" i="1"/>
  <c r="F3186" i="1"/>
  <c r="Q3175" i="1"/>
  <c r="F3174" i="1"/>
  <c r="Q3163" i="1"/>
  <c r="F3162" i="1"/>
  <c r="Q3151" i="1"/>
  <c r="F3150" i="1"/>
  <c r="Q3139" i="1"/>
  <c r="F3138" i="1"/>
  <c r="Q3127" i="1"/>
  <c r="F3126" i="1"/>
  <c r="Q3115" i="1"/>
  <c r="F3114" i="1"/>
  <c r="Q3103" i="1"/>
  <c r="F3102" i="1"/>
  <c r="Q3091" i="1"/>
  <c r="F3090" i="1"/>
  <c r="Q3079" i="1"/>
  <c r="F3078" i="1"/>
  <c r="Q3067" i="1"/>
  <c r="F3066" i="1"/>
  <c r="Q5082" i="1"/>
  <c r="F5081" i="1"/>
  <c r="Q4938" i="1"/>
  <c r="F4937" i="1"/>
  <c r="Q4842" i="1"/>
  <c r="F4841" i="1"/>
  <c r="Q4830" i="1"/>
  <c r="F4829" i="1"/>
  <c r="Q4818" i="1"/>
  <c r="F4817" i="1"/>
  <c r="Q4806" i="1"/>
  <c r="F4805" i="1"/>
  <c r="Q4794" i="1"/>
  <c r="F4793" i="1"/>
  <c r="Q4782" i="1"/>
  <c r="F4781" i="1"/>
  <c r="Q4770" i="1"/>
  <c r="F4769" i="1"/>
  <c r="Q4758" i="1"/>
  <c r="F4757" i="1"/>
  <c r="Q4746" i="1"/>
  <c r="F4745" i="1"/>
  <c r="Q4734" i="1"/>
  <c r="F4733" i="1"/>
  <c r="Q4722" i="1"/>
  <c r="F4721" i="1"/>
  <c r="Q4710" i="1"/>
  <c r="F4709" i="1"/>
  <c r="Q4698" i="1"/>
  <c r="F4697" i="1"/>
  <c r="Q4686" i="1"/>
  <c r="F4685" i="1"/>
  <c r="Q4674" i="1"/>
  <c r="F4673" i="1"/>
  <c r="Q4662" i="1"/>
  <c r="F4661" i="1"/>
  <c r="Q4650" i="1"/>
  <c r="F4649" i="1"/>
  <c r="Q4638" i="1"/>
  <c r="F4637" i="1"/>
  <c r="Q4626" i="1"/>
  <c r="F4625" i="1"/>
  <c r="Q4614" i="1"/>
  <c r="F4613" i="1"/>
  <c r="Q4602" i="1"/>
  <c r="F4601" i="1"/>
  <c r="Q4590" i="1"/>
  <c r="F4589" i="1"/>
  <c r="Q4578" i="1"/>
  <c r="F4577" i="1"/>
  <c r="Q4566" i="1"/>
  <c r="F4565" i="1"/>
  <c r="Q4554" i="1"/>
  <c r="F4553" i="1"/>
  <c r="Q4542" i="1"/>
  <c r="F4541" i="1"/>
  <c r="Q4530" i="1"/>
  <c r="F4529" i="1"/>
  <c r="Q4518" i="1"/>
  <c r="F4517" i="1"/>
  <c r="Q4506" i="1"/>
  <c r="F4505" i="1"/>
  <c r="Q4494" i="1"/>
  <c r="F4493" i="1"/>
  <c r="Q4482" i="1"/>
  <c r="F4481" i="1"/>
  <c r="Q4470" i="1"/>
  <c r="F4469" i="1"/>
  <c r="Q4458" i="1"/>
  <c r="F4457" i="1"/>
  <c r="Q4446" i="1"/>
  <c r="F4445" i="1"/>
  <c r="Q4434" i="1"/>
  <c r="F4433" i="1"/>
  <c r="Q4422" i="1"/>
  <c r="F4421" i="1"/>
  <c r="Q4410" i="1"/>
  <c r="F4409" i="1"/>
  <c r="Q4398" i="1"/>
  <c r="F4397" i="1"/>
  <c r="Q4386" i="1"/>
  <c r="F4385" i="1"/>
  <c r="Q4374" i="1"/>
  <c r="F4373" i="1"/>
  <c r="Q4362" i="1"/>
  <c r="F4361" i="1"/>
  <c r="Q4350" i="1"/>
  <c r="F4349" i="1"/>
  <c r="Q4338" i="1"/>
  <c r="F4337" i="1"/>
  <c r="Q4326" i="1"/>
  <c r="F4325" i="1"/>
  <c r="Q4314" i="1"/>
  <c r="F4313" i="1"/>
  <c r="Q4302" i="1"/>
  <c r="F4301" i="1"/>
  <c r="Q4290" i="1"/>
  <c r="F4289" i="1"/>
  <c r="Q4278" i="1"/>
  <c r="F4277" i="1"/>
  <c r="Q4266" i="1"/>
  <c r="F4265" i="1"/>
  <c r="Q4254" i="1"/>
  <c r="F4253" i="1"/>
  <c r="Q4242" i="1"/>
  <c r="F4241" i="1"/>
  <c r="Q4230" i="1"/>
  <c r="F4229" i="1"/>
  <c r="Q4218" i="1"/>
  <c r="F4217" i="1"/>
  <c r="Q4206" i="1"/>
  <c r="F4205" i="1"/>
  <c r="Q4194" i="1"/>
  <c r="F4193" i="1"/>
  <c r="Q4182" i="1"/>
  <c r="F4181" i="1"/>
  <c r="Q4170" i="1"/>
  <c r="F4169" i="1"/>
  <c r="Q4158" i="1"/>
  <c r="F4157" i="1"/>
  <c r="Q4146" i="1"/>
  <c r="F4145" i="1"/>
  <c r="Q4134" i="1"/>
  <c r="F4133" i="1"/>
  <c r="Q4122" i="1"/>
  <c r="F4121" i="1"/>
  <c r="Q4110" i="1"/>
  <c r="F4109" i="1"/>
  <c r="Q4098" i="1"/>
  <c r="F4097" i="1"/>
  <c r="Q4086" i="1"/>
  <c r="F4085" i="1"/>
  <c r="Q4074" i="1"/>
  <c r="F4073" i="1"/>
  <c r="Q4062" i="1"/>
  <c r="F4061" i="1"/>
  <c r="Q4050" i="1"/>
  <c r="F4049" i="1"/>
  <c r="Q4038" i="1"/>
  <c r="F4037" i="1"/>
  <c r="Q4026" i="1"/>
  <c r="F4025" i="1"/>
  <c r="Q4014" i="1"/>
  <c r="F4013" i="1"/>
  <c r="Q4002" i="1"/>
  <c r="F4001" i="1"/>
  <c r="Q3990" i="1"/>
  <c r="F3989" i="1"/>
  <c r="Q3978" i="1"/>
  <c r="F3977" i="1"/>
  <c r="Q3966" i="1"/>
  <c r="F3965" i="1"/>
  <c r="Q3954" i="1"/>
  <c r="F3953" i="1"/>
  <c r="Q3942" i="1"/>
  <c r="F3941" i="1"/>
  <c r="Q3930" i="1"/>
  <c r="F3929" i="1"/>
  <c r="Q3918" i="1"/>
  <c r="F3917" i="1"/>
  <c r="Q3906" i="1"/>
  <c r="F3905" i="1"/>
  <c r="Q3894" i="1"/>
  <c r="F3893" i="1"/>
  <c r="Q3882" i="1"/>
  <c r="F3881" i="1"/>
  <c r="Q3870" i="1"/>
  <c r="F3869" i="1"/>
  <c r="Q3858" i="1"/>
  <c r="F3857" i="1"/>
  <c r="Q3846" i="1"/>
  <c r="F3845" i="1"/>
  <c r="Q3834" i="1"/>
  <c r="F3833" i="1"/>
  <c r="Q3822" i="1"/>
  <c r="F3821" i="1"/>
  <c r="Q3810" i="1"/>
  <c r="F3809" i="1"/>
  <c r="Q3798" i="1"/>
  <c r="F3797" i="1"/>
  <c r="Q3786" i="1"/>
  <c r="F3785" i="1"/>
  <c r="Q3774" i="1"/>
  <c r="F3773" i="1"/>
  <c r="Q3762" i="1"/>
  <c r="F3761" i="1"/>
  <c r="Q3750" i="1"/>
  <c r="F3749" i="1"/>
  <c r="Q3738" i="1"/>
  <c r="F3737" i="1"/>
  <c r="Q3726" i="1"/>
  <c r="F3725" i="1"/>
  <c r="Q3714" i="1"/>
  <c r="F3713" i="1"/>
  <c r="Q3702" i="1"/>
  <c r="F3701" i="1"/>
  <c r="Q3690" i="1"/>
  <c r="F3689" i="1"/>
  <c r="Q3678" i="1"/>
  <c r="F3677" i="1"/>
  <c r="Q3666" i="1"/>
  <c r="F3665" i="1"/>
  <c r="Q3654" i="1"/>
  <c r="F3653" i="1"/>
  <c r="Q3642" i="1"/>
  <c r="F3641" i="1"/>
  <c r="Q3630" i="1"/>
  <c r="F3629" i="1"/>
  <c r="Q3618" i="1"/>
  <c r="F3617" i="1"/>
  <c r="Q3606" i="1"/>
  <c r="F3605" i="1"/>
  <c r="Q3594" i="1"/>
  <c r="F3593" i="1"/>
  <c r="Q3582" i="1"/>
  <c r="F3581" i="1"/>
  <c r="Q3570" i="1"/>
  <c r="F3569" i="1"/>
  <c r="Q3558" i="1"/>
  <c r="F3557" i="1"/>
  <c r="Q3546" i="1"/>
  <c r="F3545" i="1"/>
  <c r="Q3534" i="1"/>
  <c r="F3533" i="1"/>
  <c r="Q3522" i="1"/>
  <c r="F3521" i="1"/>
  <c r="Q3510" i="1"/>
  <c r="F3509" i="1"/>
  <c r="Q3498" i="1"/>
  <c r="F3497" i="1"/>
  <c r="Q3486" i="1"/>
  <c r="F3485" i="1"/>
  <c r="Q3474" i="1"/>
  <c r="F3473" i="1"/>
  <c r="Q3462" i="1"/>
  <c r="F3461" i="1"/>
  <c r="Q3450" i="1"/>
  <c r="F3449" i="1"/>
  <c r="Q3438" i="1"/>
  <c r="F3437" i="1"/>
  <c r="Q3426" i="1"/>
  <c r="F3425" i="1"/>
  <c r="Q3414" i="1"/>
  <c r="F3413" i="1"/>
  <c r="Q3402" i="1"/>
  <c r="F3401" i="1"/>
  <c r="Q3390" i="1"/>
  <c r="F3389" i="1"/>
  <c r="Q3378" i="1"/>
  <c r="F3377" i="1"/>
  <c r="Q3366" i="1"/>
  <c r="F3365" i="1"/>
  <c r="Q3354" i="1"/>
  <c r="F3353" i="1"/>
  <c r="Q3342" i="1"/>
  <c r="F3341" i="1"/>
  <c r="Q3330" i="1"/>
  <c r="F3329" i="1"/>
  <c r="Q3318" i="1"/>
  <c r="F3317" i="1"/>
  <c r="Q3306" i="1"/>
  <c r="F3305" i="1"/>
  <c r="Q3294" i="1"/>
  <c r="F3293" i="1"/>
  <c r="Q3282" i="1"/>
  <c r="F3281" i="1"/>
  <c r="Q3270" i="1"/>
  <c r="F3269" i="1"/>
  <c r="Q3258" i="1"/>
  <c r="F3257" i="1"/>
  <c r="Q3246" i="1"/>
  <c r="F3245" i="1"/>
  <c r="Q3234" i="1"/>
  <c r="F3233" i="1"/>
  <c r="Q3222" i="1"/>
  <c r="F3221" i="1"/>
  <c r="Q3210" i="1"/>
  <c r="F3209" i="1"/>
  <c r="Q3198" i="1"/>
  <c r="F3197" i="1"/>
  <c r="Q3186" i="1"/>
  <c r="F3185" i="1"/>
  <c r="Q3174" i="1"/>
  <c r="F3173" i="1"/>
  <c r="Q3162" i="1"/>
  <c r="F3161" i="1"/>
  <c r="Q3150" i="1"/>
  <c r="F3149" i="1"/>
  <c r="Q3138" i="1"/>
  <c r="F3137" i="1"/>
  <c r="Q3126" i="1"/>
  <c r="F3125" i="1"/>
  <c r="Q3114" i="1"/>
  <c r="F3113" i="1"/>
  <c r="Q3102" i="1"/>
  <c r="F3101" i="1"/>
  <c r="Q3090" i="1"/>
  <c r="F3089" i="1"/>
  <c r="Q3078" i="1"/>
  <c r="F3077" i="1"/>
  <c r="Q3066" i="1"/>
  <c r="F3065" i="1"/>
  <c r="Q3054" i="1"/>
  <c r="F3053" i="1"/>
  <c r="Q3042" i="1"/>
  <c r="F3041" i="1"/>
  <c r="Q3030" i="1"/>
  <c r="F3029" i="1"/>
  <c r="Q5058" i="1"/>
  <c r="F5057" i="1"/>
  <c r="Q4914" i="1"/>
  <c r="F4913" i="1"/>
  <c r="Q5129" i="1"/>
  <c r="F5128" i="1"/>
  <c r="Q5081" i="1"/>
  <c r="F5080" i="1"/>
  <c r="Q5033" i="1"/>
  <c r="F5032" i="1"/>
  <c r="Q4985" i="1"/>
  <c r="F4984" i="1"/>
  <c r="Q4949" i="1"/>
  <c r="F4948" i="1"/>
  <c r="Q4937" i="1"/>
  <c r="F4936" i="1"/>
  <c r="Q4925" i="1"/>
  <c r="F4924" i="1"/>
  <c r="Q4913" i="1"/>
  <c r="F4912" i="1"/>
  <c r="Q4901" i="1"/>
  <c r="F4900" i="1"/>
  <c r="Q4889" i="1"/>
  <c r="F4888" i="1"/>
  <c r="Q4877" i="1"/>
  <c r="F4876" i="1"/>
  <c r="Q4865" i="1"/>
  <c r="F4864" i="1"/>
  <c r="Q4853" i="1"/>
  <c r="F4852" i="1"/>
  <c r="Q4841" i="1"/>
  <c r="F4840" i="1"/>
  <c r="Q4829" i="1"/>
  <c r="F4828" i="1"/>
  <c r="Q4817" i="1"/>
  <c r="F4816" i="1"/>
  <c r="Q4805" i="1"/>
  <c r="F4804" i="1"/>
  <c r="Q4793" i="1"/>
  <c r="F4792" i="1"/>
  <c r="Q4781" i="1"/>
  <c r="F4780" i="1"/>
  <c r="Q4769" i="1"/>
  <c r="F4768" i="1"/>
  <c r="Q4757" i="1"/>
  <c r="F4756" i="1"/>
  <c r="Q4745" i="1"/>
  <c r="F4744" i="1"/>
  <c r="Q4733" i="1"/>
  <c r="F4732" i="1"/>
  <c r="Q4721" i="1"/>
  <c r="F4720" i="1"/>
  <c r="Q4709" i="1"/>
  <c r="F4708" i="1"/>
  <c r="Q4697" i="1"/>
  <c r="F4696" i="1"/>
  <c r="Q4685" i="1"/>
  <c r="F4684" i="1"/>
  <c r="Q4673" i="1"/>
  <c r="F4672" i="1"/>
  <c r="Q4661" i="1"/>
  <c r="F4660" i="1"/>
  <c r="Q4649" i="1"/>
  <c r="F4648" i="1"/>
  <c r="Q4637" i="1"/>
  <c r="F4636" i="1"/>
  <c r="Q4625" i="1"/>
  <c r="F4624" i="1"/>
  <c r="Q4613" i="1"/>
  <c r="F4612" i="1"/>
  <c r="Q4601" i="1"/>
  <c r="F4600" i="1"/>
  <c r="Q4589" i="1"/>
  <c r="F4588" i="1"/>
  <c r="Q4577" i="1"/>
  <c r="F4576" i="1"/>
  <c r="Q4565" i="1"/>
  <c r="F4564" i="1"/>
  <c r="Q4553" i="1"/>
  <c r="F4552" i="1"/>
  <c r="Q4541" i="1"/>
  <c r="F4540" i="1"/>
  <c r="Q4529" i="1"/>
  <c r="F4528" i="1"/>
  <c r="Q4517" i="1"/>
  <c r="F4516" i="1"/>
  <c r="Q4505" i="1"/>
  <c r="F4504" i="1"/>
  <c r="Q4493" i="1"/>
  <c r="F4492" i="1"/>
  <c r="Q4481" i="1"/>
  <c r="F4480" i="1"/>
  <c r="Q4469" i="1"/>
  <c r="F4468" i="1"/>
  <c r="Q4457" i="1"/>
  <c r="F4456" i="1"/>
  <c r="Q4445" i="1"/>
  <c r="F4444" i="1"/>
  <c r="Q4433" i="1"/>
  <c r="F4432" i="1"/>
  <c r="Q4421" i="1"/>
  <c r="F4420" i="1"/>
  <c r="Q4409" i="1"/>
  <c r="F4408" i="1"/>
  <c r="Q4397" i="1"/>
  <c r="F4396" i="1"/>
  <c r="Q4385" i="1"/>
  <c r="F4384" i="1"/>
  <c r="Q4373" i="1"/>
  <c r="F4372" i="1"/>
  <c r="Q4361" i="1"/>
  <c r="F4360" i="1"/>
  <c r="Q4349" i="1"/>
  <c r="F4348" i="1"/>
  <c r="Q4337" i="1"/>
  <c r="F4336" i="1"/>
  <c r="Q4325" i="1"/>
  <c r="F4324" i="1"/>
  <c r="Q4313" i="1"/>
  <c r="F4312" i="1"/>
  <c r="Q4301" i="1"/>
  <c r="F4300" i="1"/>
  <c r="Q4289" i="1"/>
  <c r="F4288" i="1"/>
  <c r="Q4277" i="1"/>
  <c r="F4276" i="1"/>
  <c r="Q4265" i="1"/>
  <c r="F4264" i="1"/>
  <c r="Q4253" i="1"/>
  <c r="F4252" i="1"/>
  <c r="Q4241" i="1"/>
  <c r="F4240" i="1"/>
  <c r="Q4229" i="1"/>
  <c r="F4228" i="1"/>
  <c r="Q4217" i="1"/>
  <c r="F4216" i="1"/>
  <c r="Q4205" i="1"/>
  <c r="F4204" i="1"/>
  <c r="Q4193" i="1"/>
  <c r="F4192" i="1"/>
  <c r="Q4181" i="1"/>
  <c r="F4180" i="1"/>
  <c r="Q4169" i="1"/>
  <c r="F4168" i="1"/>
  <c r="Q4157" i="1"/>
  <c r="F4156" i="1"/>
  <c r="Q4145" i="1"/>
  <c r="F4144" i="1"/>
  <c r="Q4133" i="1"/>
  <c r="F4132" i="1"/>
  <c r="Q4121" i="1"/>
  <c r="F4120" i="1"/>
  <c r="Q4109" i="1"/>
  <c r="F4108" i="1"/>
  <c r="Q4097" i="1"/>
  <c r="F4096" i="1"/>
  <c r="Q4085" i="1"/>
  <c r="F4084" i="1"/>
  <c r="Q4073" i="1"/>
  <c r="F4072" i="1"/>
  <c r="Q4061" i="1"/>
  <c r="F4060" i="1"/>
  <c r="Q4049" i="1"/>
  <c r="F4048" i="1"/>
  <c r="Q4037" i="1"/>
  <c r="F4036" i="1"/>
  <c r="Q4025" i="1"/>
  <c r="F4024" i="1"/>
  <c r="Q4013" i="1"/>
  <c r="F4012" i="1"/>
  <c r="Q4001" i="1"/>
  <c r="F4000" i="1"/>
  <c r="Q3989" i="1"/>
  <c r="F3988" i="1"/>
  <c r="Q3977" i="1"/>
  <c r="F3976" i="1"/>
  <c r="Q3965" i="1"/>
  <c r="F3964" i="1"/>
  <c r="Q3953" i="1"/>
  <c r="F3952" i="1"/>
  <c r="Q3941" i="1"/>
  <c r="F3940" i="1"/>
  <c r="Q3929" i="1"/>
  <c r="F3928" i="1"/>
  <c r="Q3917" i="1"/>
  <c r="F3916" i="1"/>
  <c r="Q3905" i="1"/>
  <c r="F3904" i="1"/>
  <c r="Q3893" i="1"/>
  <c r="F3892" i="1"/>
  <c r="Q3881" i="1"/>
  <c r="F3880" i="1"/>
  <c r="Q3869" i="1"/>
  <c r="F3868" i="1"/>
  <c r="Q3857" i="1"/>
  <c r="F3856" i="1"/>
  <c r="Q3845" i="1"/>
  <c r="F3844" i="1"/>
  <c r="Q3833" i="1"/>
  <c r="F3832" i="1"/>
  <c r="Q3821" i="1"/>
  <c r="F3820" i="1"/>
  <c r="Q3809" i="1"/>
  <c r="F3808" i="1"/>
  <c r="Q3797" i="1"/>
  <c r="F3796" i="1"/>
  <c r="Q3785" i="1"/>
  <c r="F3784" i="1"/>
  <c r="Q3773" i="1"/>
  <c r="F3772" i="1"/>
  <c r="Q3761" i="1"/>
  <c r="F3760" i="1"/>
  <c r="Q3749" i="1"/>
  <c r="F3748" i="1"/>
  <c r="Q3737" i="1"/>
  <c r="F3736" i="1"/>
  <c r="Q3725" i="1"/>
  <c r="F3724" i="1"/>
  <c r="Q3713" i="1"/>
  <c r="F3712" i="1"/>
  <c r="Q3701" i="1"/>
  <c r="F3700" i="1"/>
  <c r="Q3689" i="1"/>
  <c r="F3688" i="1"/>
  <c r="Q3677" i="1"/>
  <c r="F3676" i="1"/>
  <c r="Q3665" i="1"/>
  <c r="F3664" i="1"/>
  <c r="Q3653" i="1"/>
  <c r="F3652" i="1"/>
  <c r="Q3641" i="1"/>
  <c r="F3640" i="1"/>
  <c r="Q3629" i="1"/>
  <c r="F3628" i="1"/>
  <c r="Q3617" i="1"/>
  <c r="F3616" i="1"/>
  <c r="Q3605" i="1"/>
  <c r="F3604" i="1"/>
  <c r="Q3593" i="1"/>
  <c r="F3592" i="1"/>
  <c r="Q3581" i="1"/>
  <c r="F3580" i="1"/>
  <c r="Q3569" i="1"/>
  <c r="F3568" i="1"/>
  <c r="Q3557" i="1"/>
  <c r="F3556" i="1"/>
  <c r="Q3545" i="1"/>
  <c r="F3544" i="1"/>
  <c r="Q3533" i="1"/>
  <c r="F3532" i="1"/>
  <c r="Q3521" i="1"/>
  <c r="F3520" i="1"/>
  <c r="Q3509" i="1"/>
  <c r="F3508" i="1"/>
  <c r="Q3497" i="1"/>
  <c r="F3496" i="1"/>
  <c r="Q3485" i="1"/>
  <c r="F3484" i="1"/>
  <c r="Q3473" i="1"/>
  <c r="F3472" i="1"/>
  <c r="Q3461" i="1"/>
  <c r="F3460" i="1"/>
  <c r="Q3449" i="1"/>
  <c r="F3448" i="1"/>
  <c r="Q3437" i="1"/>
  <c r="F3436" i="1"/>
  <c r="Q3425" i="1"/>
  <c r="F3424" i="1"/>
  <c r="Q3413" i="1"/>
  <c r="F3412" i="1"/>
  <c r="Q3401" i="1"/>
  <c r="F3400" i="1"/>
  <c r="Q3389" i="1"/>
  <c r="F3388" i="1"/>
  <c r="Q3377" i="1"/>
  <c r="F3376" i="1"/>
  <c r="Q3365" i="1"/>
  <c r="F3364" i="1"/>
  <c r="Q3353" i="1"/>
  <c r="F3352" i="1"/>
  <c r="Q3341" i="1"/>
  <c r="F3340" i="1"/>
  <c r="Q3329" i="1"/>
  <c r="F3328" i="1"/>
  <c r="Q3317" i="1"/>
  <c r="F3316" i="1"/>
  <c r="Q3305" i="1"/>
  <c r="F3304" i="1"/>
  <c r="Q3293" i="1"/>
  <c r="F3292" i="1"/>
  <c r="Q3281" i="1"/>
  <c r="F3280" i="1"/>
  <c r="Q3269" i="1"/>
  <c r="F3268" i="1"/>
  <c r="Q3257" i="1"/>
  <c r="F3256" i="1"/>
  <c r="Q3245" i="1"/>
  <c r="F3244" i="1"/>
  <c r="Q3233" i="1"/>
  <c r="F3232" i="1"/>
  <c r="Q3221" i="1"/>
  <c r="F3220" i="1"/>
  <c r="Q3209" i="1"/>
  <c r="F3208" i="1"/>
  <c r="Q3197" i="1"/>
  <c r="F3196" i="1"/>
  <c r="Q3185" i="1"/>
  <c r="F3184" i="1"/>
  <c r="Q3173" i="1"/>
  <c r="F3172" i="1"/>
  <c r="Q3161" i="1"/>
  <c r="F3160" i="1"/>
  <c r="Q3149" i="1"/>
  <c r="F3148" i="1"/>
  <c r="Q3137" i="1"/>
  <c r="F3136" i="1"/>
  <c r="Q3125" i="1"/>
  <c r="F3124" i="1"/>
  <c r="Q3113" i="1"/>
  <c r="F3112" i="1"/>
  <c r="Q3101" i="1"/>
  <c r="F3100" i="1"/>
  <c r="Q3089" i="1"/>
  <c r="F3088" i="1"/>
  <c r="Q3077" i="1"/>
  <c r="F3076" i="1"/>
  <c r="Q3065" i="1"/>
  <c r="F3064" i="1"/>
  <c r="Q5130" i="1"/>
  <c r="F5129" i="1"/>
  <c r="Q4986" i="1"/>
  <c r="F4985" i="1"/>
  <c r="Q4866" i="1"/>
  <c r="F4865" i="1"/>
  <c r="Q5117" i="1"/>
  <c r="F5116" i="1"/>
  <c r="Q5069" i="1"/>
  <c r="F5068" i="1"/>
  <c r="Q5021" i="1"/>
  <c r="F5020" i="1"/>
  <c r="Q4973" i="1"/>
  <c r="F4972" i="1"/>
  <c r="Q5116" i="1"/>
  <c r="F5115" i="1"/>
  <c r="Q5104" i="1"/>
  <c r="F5103" i="1"/>
  <c r="Q5092" i="1"/>
  <c r="F5091" i="1"/>
  <c r="Q5080" i="1"/>
  <c r="F5079" i="1"/>
  <c r="Q5068" i="1"/>
  <c r="F5067" i="1"/>
  <c r="Q5056" i="1"/>
  <c r="F5055" i="1"/>
  <c r="Q5044" i="1"/>
  <c r="F5043" i="1"/>
  <c r="Q5032" i="1"/>
  <c r="F5031" i="1"/>
  <c r="Q5020" i="1"/>
  <c r="F5019" i="1"/>
  <c r="Q5008" i="1"/>
  <c r="F5007" i="1"/>
  <c r="Q4996" i="1"/>
  <c r="F4995" i="1"/>
  <c r="Q4984" i="1"/>
  <c r="F4983" i="1"/>
  <c r="Q4972" i="1"/>
  <c r="F4971" i="1"/>
  <c r="Q4960" i="1"/>
  <c r="F4959" i="1"/>
  <c r="Q4948" i="1"/>
  <c r="F4947" i="1"/>
  <c r="Q4936" i="1"/>
  <c r="F4935" i="1"/>
  <c r="Q4924" i="1"/>
  <c r="F4923" i="1"/>
  <c r="Q4912" i="1"/>
  <c r="F4911" i="1"/>
  <c r="Q4900" i="1"/>
  <c r="F4899" i="1"/>
  <c r="Q4888" i="1"/>
  <c r="F4887" i="1"/>
  <c r="Q4876" i="1"/>
  <c r="F4875" i="1"/>
  <c r="Q4864" i="1"/>
  <c r="F4863" i="1"/>
  <c r="Q4852" i="1"/>
  <c r="F4851" i="1"/>
  <c r="Q4840" i="1"/>
  <c r="F4839" i="1"/>
  <c r="Q4828" i="1"/>
  <c r="F4827" i="1"/>
  <c r="Q4816" i="1"/>
  <c r="F4815" i="1"/>
  <c r="Q4804" i="1"/>
  <c r="F4803" i="1"/>
  <c r="Q4792" i="1"/>
  <c r="F4791" i="1"/>
  <c r="Q4780" i="1"/>
  <c r="F4779" i="1"/>
  <c r="Q4768" i="1"/>
  <c r="F4767" i="1"/>
  <c r="Q4756" i="1"/>
  <c r="F4755" i="1"/>
  <c r="Q4744" i="1"/>
  <c r="F4743" i="1"/>
  <c r="Q4732" i="1"/>
  <c r="F4731" i="1"/>
  <c r="Q4720" i="1"/>
  <c r="F4719" i="1"/>
  <c r="Q4708" i="1"/>
  <c r="F4707" i="1"/>
  <c r="Q4696" i="1"/>
  <c r="F4695" i="1"/>
  <c r="Q4684" i="1"/>
  <c r="F4683" i="1"/>
  <c r="Q4672" i="1"/>
  <c r="F4671" i="1"/>
  <c r="Q4660" i="1"/>
  <c r="F4659" i="1"/>
  <c r="Q4648" i="1"/>
  <c r="F4647" i="1"/>
  <c r="Q4636" i="1"/>
  <c r="F4635" i="1"/>
  <c r="Q4624" i="1"/>
  <c r="F4623" i="1"/>
  <c r="Q4612" i="1"/>
  <c r="F4611" i="1"/>
  <c r="Q4600" i="1"/>
  <c r="F4599" i="1"/>
  <c r="Q4588" i="1"/>
  <c r="F4587" i="1"/>
  <c r="Q4576" i="1"/>
  <c r="F4575" i="1"/>
  <c r="Q4564" i="1"/>
  <c r="F4563" i="1"/>
  <c r="Q4552" i="1"/>
  <c r="F4551" i="1"/>
  <c r="Q4540" i="1"/>
  <c r="F4539" i="1"/>
  <c r="Q4528" i="1"/>
  <c r="F4527" i="1"/>
  <c r="Q4516" i="1"/>
  <c r="F4515" i="1"/>
  <c r="Q4504" i="1"/>
  <c r="F4503" i="1"/>
  <c r="Q4492" i="1"/>
  <c r="F4491" i="1"/>
  <c r="Q4480" i="1"/>
  <c r="F4479" i="1"/>
  <c r="Q4468" i="1"/>
  <c r="F4467" i="1"/>
  <c r="Q4456" i="1"/>
  <c r="F4455" i="1"/>
  <c r="Q4444" i="1"/>
  <c r="F4443" i="1"/>
  <c r="Q4432" i="1"/>
  <c r="F4431" i="1"/>
  <c r="Q4420" i="1"/>
  <c r="F4419" i="1"/>
  <c r="Q4408" i="1"/>
  <c r="F4407" i="1"/>
  <c r="Q4396" i="1"/>
  <c r="F4395" i="1"/>
  <c r="Q4384" i="1"/>
  <c r="F4383" i="1"/>
  <c r="Q4372" i="1"/>
  <c r="F4371" i="1"/>
  <c r="Q4360" i="1"/>
  <c r="F4359" i="1"/>
  <c r="Q4348" i="1"/>
  <c r="F4347" i="1"/>
  <c r="Q4336" i="1"/>
  <c r="F4335" i="1"/>
  <c r="Q4324" i="1"/>
  <c r="F4323" i="1"/>
  <c r="Q4312" i="1"/>
  <c r="F4311" i="1"/>
  <c r="Q4300" i="1"/>
  <c r="F4299" i="1"/>
  <c r="Q4288" i="1"/>
  <c r="F4287" i="1"/>
  <c r="Q4276" i="1"/>
  <c r="F4275" i="1"/>
  <c r="Q4264" i="1"/>
  <c r="F4263" i="1"/>
  <c r="Q4252" i="1"/>
  <c r="F4251" i="1"/>
  <c r="Q4240" i="1"/>
  <c r="F4239" i="1"/>
  <c r="Q4228" i="1"/>
  <c r="F4227" i="1"/>
  <c r="Q4216" i="1"/>
  <c r="F4215" i="1"/>
  <c r="Q4204" i="1"/>
  <c r="F4203" i="1"/>
  <c r="Q4192" i="1"/>
  <c r="F4191" i="1"/>
  <c r="Q4180" i="1"/>
  <c r="F4179" i="1"/>
  <c r="Q4168" i="1"/>
  <c r="F4167" i="1"/>
  <c r="Q4156" i="1"/>
  <c r="F4155" i="1"/>
  <c r="Q4144" i="1"/>
  <c r="F4143" i="1"/>
  <c r="Q4132" i="1"/>
  <c r="F4131" i="1"/>
  <c r="Q4120" i="1"/>
  <c r="F4119" i="1"/>
  <c r="Q4108" i="1"/>
  <c r="F4107" i="1"/>
  <c r="Q4096" i="1"/>
  <c r="F4095" i="1"/>
  <c r="Q4084" i="1"/>
  <c r="F4083" i="1"/>
  <c r="Q4072" i="1"/>
  <c r="F4071" i="1"/>
  <c r="Q4060" i="1"/>
  <c r="F4059" i="1"/>
  <c r="Q4048" i="1"/>
  <c r="F4047" i="1"/>
  <c r="Q4036" i="1"/>
  <c r="F4035" i="1"/>
  <c r="Q4024" i="1"/>
  <c r="F4023" i="1"/>
  <c r="Q4012" i="1"/>
  <c r="F4011" i="1"/>
  <c r="Q4000" i="1"/>
  <c r="F3999" i="1"/>
  <c r="Q3988" i="1"/>
  <c r="F3987" i="1"/>
  <c r="Q3976" i="1"/>
  <c r="F3975" i="1"/>
  <c r="Q3964" i="1"/>
  <c r="F3963" i="1"/>
  <c r="Q3952" i="1"/>
  <c r="F3951" i="1"/>
  <c r="Q3940" i="1"/>
  <c r="F3939" i="1"/>
  <c r="Q3928" i="1"/>
  <c r="F3927" i="1"/>
  <c r="Q3916" i="1"/>
  <c r="F3915" i="1"/>
  <c r="Q3904" i="1"/>
  <c r="F3903" i="1"/>
  <c r="Q3892" i="1"/>
  <c r="F3891" i="1"/>
  <c r="Q3880" i="1"/>
  <c r="F3879" i="1"/>
  <c r="Q3868" i="1"/>
  <c r="F3867" i="1"/>
  <c r="Q3856" i="1"/>
  <c r="F3855" i="1"/>
  <c r="Q3844" i="1"/>
  <c r="F3843" i="1"/>
  <c r="Q3832" i="1"/>
  <c r="F3831" i="1"/>
  <c r="Q3820" i="1"/>
  <c r="F3819" i="1"/>
  <c r="Q3808" i="1"/>
  <c r="F3807" i="1"/>
  <c r="Q3796" i="1"/>
  <c r="F3795" i="1"/>
  <c r="Q3784" i="1"/>
  <c r="F3783" i="1"/>
  <c r="Q3772" i="1"/>
  <c r="F3771" i="1"/>
  <c r="Q3760" i="1"/>
  <c r="F3759" i="1"/>
  <c r="Q3748" i="1"/>
  <c r="F3747" i="1"/>
  <c r="Q3736" i="1"/>
  <c r="F3735" i="1"/>
  <c r="Q3724" i="1"/>
  <c r="F3723" i="1"/>
  <c r="Q3712" i="1"/>
  <c r="F3711" i="1"/>
  <c r="Q3700" i="1"/>
  <c r="F3699" i="1"/>
  <c r="Q3688" i="1"/>
  <c r="F3687" i="1"/>
  <c r="Q3676" i="1"/>
  <c r="F3675" i="1"/>
  <c r="Q3664" i="1"/>
  <c r="F3663" i="1"/>
  <c r="Q3652" i="1"/>
  <c r="F3651" i="1"/>
  <c r="Q3640" i="1"/>
  <c r="F3639" i="1"/>
  <c r="Q3628" i="1"/>
  <c r="F3627" i="1"/>
  <c r="Q3616" i="1"/>
  <c r="F3615" i="1"/>
  <c r="Q3604" i="1"/>
  <c r="F3603" i="1"/>
  <c r="Q3592" i="1"/>
  <c r="F3591" i="1"/>
  <c r="Q3580" i="1"/>
  <c r="F3579" i="1"/>
  <c r="Q3568" i="1"/>
  <c r="F3567" i="1"/>
  <c r="Q3556" i="1"/>
  <c r="F3555" i="1"/>
  <c r="Q3544" i="1"/>
  <c r="F3543" i="1"/>
  <c r="Q3532" i="1"/>
  <c r="F3531" i="1"/>
  <c r="Q3520" i="1"/>
  <c r="F3519" i="1"/>
  <c r="Q3508" i="1"/>
  <c r="F3507" i="1"/>
  <c r="Q3496" i="1"/>
  <c r="F3495" i="1"/>
  <c r="Q3484" i="1"/>
  <c r="F3483" i="1"/>
  <c r="Q3472" i="1"/>
  <c r="F3471" i="1"/>
  <c r="Q3460" i="1"/>
  <c r="F3459" i="1"/>
  <c r="Q3448" i="1"/>
  <c r="F3447" i="1"/>
  <c r="Q3436" i="1"/>
  <c r="F3435" i="1"/>
  <c r="Q3424" i="1"/>
  <c r="F3423" i="1"/>
  <c r="Q3412" i="1"/>
  <c r="F3411" i="1"/>
  <c r="Q3400" i="1"/>
  <c r="F3399" i="1"/>
  <c r="Q3388" i="1"/>
  <c r="F3387" i="1"/>
  <c r="Q3376" i="1"/>
  <c r="F3375" i="1"/>
  <c r="Q3364" i="1"/>
  <c r="F3363" i="1"/>
  <c r="Q3352" i="1"/>
  <c r="F3351" i="1"/>
  <c r="Q3340" i="1"/>
  <c r="F3339" i="1"/>
  <c r="Q3328" i="1"/>
  <c r="F3327" i="1"/>
  <c r="Q3316" i="1"/>
  <c r="F3315" i="1"/>
  <c r="Q3304" i="1"/>
  <c r="F3303" i="1"/>
  <c r="Q3292" i="1"/>
  <c r="F3291" i="1"/>
  <c r="Q3280" i="1"/>
  <c r="F3279" i="1"/>
  <c r="Q3268" i="1"/>
  <c r="F3267" i="1"/>
  <c r="Q3256" i="1"/>
  <c r="F3255" i="1"/>
  <c r="Q3244" i="1"/>
  <c r="F3243" i="1"/>
  <c r="Q3232" i="1"/>
  <c r="F3231" i="1"/>
  <c r="Q3220" i="1"/>
  <c r="F3219" i="1"/>
  <c r="Q3208" i="1"/>
  <c r="F3207" i="1"/>
  <c r="Q3196" i="1"/>
  <c r="F3195" i="1"/>
  <c r="Q3184" i="1"/>
  <c r="F3183" i="1"/>
  <c r="Q3172" i="1"/>
  <c r="F3171" i="1"/>
  <c r="Q3160" i="1"/>
  <c r="F3159" i="1"/>
  <c r="Q3148" i="1"/>
  <c r="F3147" i="1"/>
  <c r="Q3136" i="1"/>
  <c r="F3135" i="1"/>
  <c r="Q3124" i="1"/>
  <c r="F3123" i="1"/>
  <c r="Q3112" i="1"/>
  <c r="F3111" i="1"/>
  <c r="Q3100" i="1"/>
  <c r="F3099" i="1"/>
  <c r="Q3088" i="1"/>
  <c r="F3087" i="1"/>
  <c r="Q3076" i="1"/>
  <c r="F3075" i="1"/>
  <c r="Q3064" i="1"/>
  <c r="F3063" i="1"/>
  <c r="Q3052" i="1"/>
  <c r="F3051" i="1"/>
  <c r="Q3040" i="1"/>
  <c r="F3039" i="1"/>
  <c r="Q5070" i="1"/>
  <c r="F5069" i="1"/>
  <c r="Q4926" i="1"/>
  <c r="F4925" i="1"/>
  <c r="Q5093" i="1"/>
  <c r="F5092" i="1"/>
  <c r="Q5045" i="1"/>
  <c r="F5044" i="1"/>
  <c r="Q4997" i="1"/>
  <c r="F4996" i="1"/>
  <c r="Q5140" i="1"/>
  <c r="F5139" i="1"/>
  <c r="Q5139" i="1"/>
  <c r="F5138" i="1"/>
  <c r="Q5115" i="1"/>
  <c r="F5114" i="1"/>
  <c r="Q5103" i="1"/>
  <c r="F5102" i="1"/>
  <c r="Q5091" i="1"/>
  <c r="F5090" i="1"/>
  <c r="Q5079" i="1"/>
  <c r="F5078" i="1"/>
  <c r="Q5067" i="1"/>
  <c r="F5066" i="1"/>
  <c r="Q5055" i="1"/>
  <c r="F5054" i="1"/>
  <c r="Q5043" i="1"/>
  <c r="F5042" i="1"/>
  <c r="Q5031" i="1"/>
  <c r="F5030" i="1"/>
  <c r="Q5019" i="1"/>
  <c r="F5018" i="1"/>
  <c r="Q5007" i="1"/>
  <c r="F5006" i="1"/>
  <c r="Q4995" i="1"/>
  <c r="F4994" i="1"/>
  <c r="Q4983" i="1"/>
  <c r="F4982" i="1"/>
  <c r="Q4971" i="1"/>
  <c r="F4970" i="1"/>
  <c r="Q4959" i="1"/>
  <c r="F4958" i="1"/>
  <c r="Q4947" i="1"/>
  <c r="F4946" i="1"/>
  <c r="Q4935" i="1"/>
  <c r="F4934" i="1"/>
  <c r="Q4923" i="1"/>
  <c r="F4922" i="1"/>
  <c r="Q4911" i="1"/>
  <c r="F4910" i="1"/>
  <c r="Q4899" i="1"/>
  <c r="F4898" i="1"/>
  <c r="Q4887" i="1"/>
  <c r="F4886" i="1"/>
  <c r="Q4875" i="1"/>
  <c r="F4874" i="1"/>
  <c r="Q4863" i="1"/>
  <c r="F4862" i="1"/>
  <c r="Q4851" i="1"/>
  <c r="F4850" i="1"/>
  <c r="Q4839" i="1"/>
  <c r="F4838" i="1"/>
  <c r="Q4827" i="1"/>
  <c r="F4826" i="1"/>
  <c r="Q4815" i="1"/>
  <c r="F4814" i="1"/>
  <c r="Q4803" i="1"/>
  <c r="F4802" i="1"/>
  <c r="Q4791" i="1"/>
  <c r="F4790" i="1"/>
  <c r="Q4779" i="1"/>
  <c r="F4778" i="1"/>
  <c r="Q4767" i="1"/>
  <c r="F4766" i="1"/>
  <c r="Q4755" i="1"/>
  <c r="F4754" i="1"/>
  <c r="Q4743" i="1"/>
  <c r="F4742" i="1"/>
  <c r="Q4731" i="1"/>
  <c r="F4730" i="1"/>
  <c r="Q4719" i="1"/>
  <c r="F4718" i="1"/>
  <c r="Q4707" i="1"/>
  <c r="F4706" i="1"/>
  <c r="Q4695" i="1"/>
  <c r="F4694" i="1"/>
  <c r="Q4683" i="1"/>
  <c r="F4682" i="1"/>
  <c r="Q4671" i="1"/>
  <c r="F4670" i="1"/>
  <c r="Q4659" i="1"/>
  <c r="F4658" i="1"/>
  <c r="Q4647" i="1"/>
  <c r="F4646" i="1"/>
  <c r="Q4635" i="1"/>
  <c r="F4634" i="1"/>
  <c r="Q4623" i="1"/>
  <c r="F4622" i="1"/>
  <c r="Q4611" i="1"/>
  <c r="F4610" i="1"/>
  <c r="Q4599" i="1"/>
  <c r="F4598" i="1"/>
  <c r="Q4587" i="1"/>
  <c r="F4586" i="1"/>
  <c r="Q4575" i="1"/>
  <c r="F4574" i="1"/>
  <c r="Q4563" i="1"/>
  <c r="F4562" i="1"/>
  <c r="Q4551" i="1"/>
  <c r="F4550" i="1"/>
  <c r="Q4539" i="1"/>
  <c r="F4538" i="1"/>
  <c r="Q4527" i="1"/>
  <c r="F4526" i="1"/>
  <c r="Q4515" i="1"/>
  <c r="F4514" i="1"/>
  <c r="Q4503" i="1"/>
  <c r="F4502" i="1"/>
  <c r="Q4491" i="1"/>
  <c r="F4490" i="1"/>
  <c r="Q4479" i="1"/>
  <c r="F4478" i="1"/>
  <c r="Q4467" i="1"/>
  <c r="F4466" i="1"/>
  <c r="Q4455" i="1"/>
  <c r="F4454" i="1"/>
  <c r="Q4443" i="1"/>
  <c r="F4442" i="1"/>
  <c r="Q4431" i="1"/>
  <c r="F4430" i="1"/>
  <c r="Q4419" i="1"/>
  <c r="F4418" i="1"/>
  <c r="Q4407" i="1"/>
  <c r="F4406" i="1"/>
  <c r="Q4395" i="1"/>
  <c r="F4394" i="1"/>
  <c r="Q4383" i="1"/>
  <c r="F4382" i="1"/>
  <c r="Q4371" i="1"/>
  <c r="F4370" i="1"/>
  <c r="Q4359" i="1"/>
  <c r="F4358" i="1"/>
  <c r="Q4347" i="1"/>
  <c r="F4346" i="1"/>
  <c r="Q4335" i="1"/>
  <c r="F4334" i="1"/>
  <c r="Q4323" i="1"/>
  <c r="F4322" i="1"/>
  <c r="Q4311" i="1"/>
  <c r="F4310" i="1"/>
  <c r="Q4299" i="1"/>
  <c r="F4298" i="1"/>
  <c r="Q4287" i="1"/>
  <c r="F4286" i="1"/>
  <c r="Q4275" i="1"/>
  <c r="F4274" i="1"/>
  <c r="Q4263" i="1"/>
  <c r="F4262" i="1"/>
  <c r="Q4251" i="1"/>
  <c r="F4250" i="1"/>
  <c r="Q4239" i="1"/>
  <c r="F4238" i="1"/>
  <c r="Q4227" i="1"/>
  <c r="F4226" i="1"/>
  <c r="Q4215" i="1"/>
  <c r="F4214" i="1"/>
  <c r="Q4203" i="1"/>
  <c r="F4202" i="1"/>
  <c r="Q4191" i="1"/>
  <c r="F4190" i="1"/>
  <c r="Q4179" i="1"/>
  <c r="F4178" i="1"/>
  <c r="Q4167" i="1"/>
  <c r="F4166" i="1"/>
  <c r="Q4155" i="1"/>
  <c r="F4154" i="1"/>
  <c r="Q4143" i="1"/>
  <c r="F4142" i="1"/>
  <c r="Q4131" i="1"/>
  <c r="F4130" i="1"/>
  <c r="Q4119" i="1"/>
  <c r="F4118" i="1"/>
  <c r="Q4107" i="1"/>
  <c r="F4106" i="1"/>
  <c r="Q4095" i="1"/>
  <c r="F4094" i="1"/>
  <c r="Q4083" i="1"/>
  <c r="F4082" i="1"/>
  <c r="Q4071" i="1"/>
  <c r="F4070" i="1"/>
  <c r="Q4059" i="1"/>
  <c r="F4058" i="1"/>
  <c r="Q4047" i="1"/>
  <c r="F4046" i="1"/>
  <c r="Q4035" i="1"/>
  <c r="F4034" i="1"/>
  <c r="Q4023" i="1"/>
  <c r="F4022" i="1"/>
  <c r="Q4011" i="1"/>
  <c r="F4010" i="1"/>
  <c r="Q3999" i="1"/>
  <c r="F3998" i="1"/>
  <c r="Q3987" i="1"/>
  <c r="F3986" i="1"/>
  <c r="Q3975" i="1"/>
  <c r="F3974" i="1"/>
  <c r="Q3963" i="1"/>
  <c r="F3962" i="1"/>
  <c r="Q3951" i="1"/>
  <c r="F3950" i="1"/>
  <c r="Q3939" i="1"/>
  <c r="F3938" i="1"/>
  <c r="Q3927" i="1"/>
  <c r="F3926" i="1"/>
  <c r="Q3915" i="1"/>
  <c r="F3914" i="1"/>
  <c r="Q3903" i="1"/>
  <c r="F3902" i="1"/>
  <c r="Q3891" i="1"/>
  <c r="F3890" i="1"/>
  <c r="Q3879" i="1"/>
  <c r="F3878" i="1"/>
  <c r="Q3867" i="1"/>
  <c r="F3866" i="1"/>
  <c r="Q3855" i="1"/>
  <c r="F3854" i="1"/>
  <c r="Q3843" i="1"/>
  <c r="F3842" i="1"/>
  <c r="Q3831" i="1"/>
  <c r="F3830" i="1"/>
  <c r="Q3819" i="1"/>
  <c r="F3818" i="1"/>
  <c r="Q3807" i="1"/>
  <c r="F3806" i="1"/>
  <c r="Q3795" i="1"/>
  <c r="F3794" i="1"/>
  <c r="Q3783" i="1"/>
  <c r="F3782" i="1"/>
  <c r="Q3771" i="1"/>
  <c r="F3770" i="1"/>
  <c r="Q3759" i="1"/>
  <c r="F3758" i="1"/>
  <c r="Q3747" i="1"/>
  <c r="F3746" i="1"/>
  <c r="Q3735" i="1"/>
  <c r="F3734" i="1"/>
  <c r="Q3723" i="1"/>
  <c r="F3722" i="1"/>
  <c r="Q3711" i="1"/>
  <c r="F3710" i="1"/>
  <c r="Q3699" i="1"/>
  <c r="F3698" i="1"/>
  <c r="Q3687" i="1"/>
  <c r="F3686" i="1"/>
  <c r="Q3675" i="1"/>
  <c r="F3674" i="1"/>
  <c r="Q3663" i="1"/>
  <c r="F3662" i="1"/>
  <c r="Q3651" i="1"/>
  <c r="F3650" i="1"/>
  <c r="Q3639" i="1"/>
  <c r="F3638" i="1"/>
  <c r="Q3627" i="1"/>
  <c r="F3626" i="1"/>
  <c r="Q3615" i="1"/>
  <c r="F3614" i="1"/>
  <c r="Q3603" i="1"/>
  <c r="F3602" i="1"/>
  <c r="Q3591" i="1"/>
  <c r="F3590" i="1"/>
  <c r="Q3579" i="1"/>
  <c r="F3578" i="1"/>
  <c r="Q3567" i="1"/>
  <c r="F3566" i="1"/>
  <c r="Q3555" i="1"/>
  <c r="F3554" i="1"/>
  <c r="Q3543" i="1"/>
  <c r="F3542" i="1"/>
  <c r="Q3531" i="1"/>
  <c r="F3530" i="1"/>
  <c r="Q3519" i="1"/>
  <c r="F3518" i="1"/>
  <c r="Q3507" i="1"/>
  <c r="F3506" i="1"/>
  <c r="Q3495" i="1"/>
  <c r="F3494" i="1"/>
  <c r="Q3483" i="1"/>
  <c r="F3482" i="1"/>
  <c r="Q3471" i="1"/>
  <c r="F3470" i="1"/>
  <c r="Q3459" i="1"/>
  <c r="F3458" i="1"/>
  <c r="Q3447" i="1"/>
  <c r="F3446" i="1"/>
  <c r="Q3435" i="1"/>
  <c r="F3434" i="1"/>
  <c r="Q3423" i="1"/>
  <c r="F3422" i="1"/>
  <c r="Q3411" i="1"/>
  <c r="F3410" i="1"/>
  <c r="Q3399" i="1"/>
  <c r="F3398" i="1"/>
  <c r="Q3387" i="1"/>
  <c r="F3386" i="1"/>
  <c r="Q3375" i="1"/>
  <c r="F3374" i="1"/>
  <c r="Q3363" i="1"/>
  <c r="F3362" i="1"/>
  <c r="Q3351" i="1"/>
  <c r="F3350" i="1"/>
  <c r="Q3339" i="1"/>
  <c r="F3338" i="1"/>
  <c r="Q3327" i="1"/>
  <c r="F3326" i="1"/>
  <c r="Q3315" i="1"/>
  <c r="F3314" i="1"/>
  <c r="Q3303" i="1"/>
  <c r="F3302" i="1"/>
  <c r="Q3291" i="1"/>
  <c r="F3290" i="1"/>
  <c r="Q3279" i="1"/>
  <c r="F3278" i="1"/>
  <c r="Q3267" i="1"/>
  <c r="F3266" i="1"/>
  <c r="Q3255" i="1"/>
  <c r="F3254" i="1"/>
  <c r="Q3243" i="1"/>
  <c r="F3242" i="1"/>
  <c r="Q3231" i="1"/>
  <c r="F3230" i="1"/>
  <c r="Q3219" i="1"/>
  <c r="F3218" i="1"/>
  <c r="Q3207" i="1"/>
  <c r="F3206" i="1"/>
  <c r="Q3195" i="1"/>
  <c r="F3194" i="1"/>
  <c r="Q3183" i="1"/>
  <c r="F3182" i="1"/>
  <c r="Q3171" i="1"/>
  <c r="F3170" i="1"/>
  <c r="Q3159" i="1"/>
  <c r="F3158" i="1"/>
  <c r="Q3147" i="1"/>
  <c r="F3146" i="1"/>
  <c r="Q3135" i="1"/>
  <c r="F3134" i="1"/>
  <c r="Q3123" i="1"/>
  <c r="F3122" i="1"/>
  <c r="Q3111" i="1"/>
  <c r="F3110" i="1"/>
  <c r="Q3099" i="1"/>
  <c r="F3098" i="1"/>
  <c r="Q3087" i="1"/>
  <c r="F3086" i="1"/>
  <c r="Q3075" i="1"/>
  <c r="F3074" i="1"/>
  <c r="Q3063" i="1"/>
  <c r="F3062" i="1"/>
  <c r="Q3051" i="1"/>
  <c r="F3050" i="1"/>
  <c r="Q3039" i="1"/>
  <c r="F3038" i="1"/>
  <c r="Q5118" i="1"/>
  <c r="F5117" i="1"/>
  <c r="Q4974" i="1"/>
  <c r="F4973" i="1"/>
  <c r="Q4854" i="1"/>
  <c r="F4853" i="1"/>
  <c r="Q5105" i="1"/>
  <c r="F5104" i="1"/>
  <c r="Q5057" i="1"/>
  <c r="F5056" i="1"/>
  <c r="Q5009" i="1"/>
  <c r="F5008" i="1"/>
  <c r="Q4961" i="1"/>
  <c r="F4960" i="1"/>
  <c r="Q5128" i="1"/>
  <c r="F5127" i="1"/>
  <c r="Q5127" i="1"/>
  <c r="F5126" i="1"/>
  <c r="Q5138" i="1"/>
  <c r="F5137" i="1"/>
  <c r="Q5126" i="1"/>
  <c r="F5125" i="1"/>
  <c r="Q5114" i="1"/>
  <c r="F5113" i="1"/>
  <c r="Q5102" i="1"/>
  <c r="F5101" i="1"/>
  <c r="Q5090" i="1"/>
  <c r="F5089" i="1"/>
  <c r="Q5078" i="1"/>
  <c r="F5077" i="1"/>
  <c r="Q5066" i="1"/>
  <c r="F5065" i="1"/>
  <c r="Q5054" i="1"/>
  <c r="F5053" i="1"/>
  <c r="Q5042" i="1"/>
  <c r="F5041" i="1"/>
  <c r="Q5030" i="1"/>
  <c r="F5029" i="1"/>
  <c r="Q5018" i="1"/>
  <c r="F5017" i="1"/>
  <c r="Q5006" i="1"/>
  <c r="F5005" i="1"/>
  <c r="Q4994" i="1"/>
  <c r="F4993" i="1"/>
  <c r="Q4982" i="1"/>
  <c r="F4981" i="1"/>
  <c r="Q4970" i="1"/>
  <c r="F4969" i="1"/>
  <c r="Q4958" i="1"/>
  <c r="F4957" i="1"/>
  <c r="Q4946" i="1"/>
  <c r="F4945" i="1"/>
  <c r="Q4934" i="1"/>
  <c r="F4933" i="1"/>
  <c r="Q4922" i="1"/>
  <c r="F4921" i="1"/>
  <c r="Q4910" i="1"/>
  <c r="F4909" i="1"/>
  <c r="Q4898" i="1"/>
  <c r="F4897" i="1"/>
  <c r="Q4886" i="1"/>
  <c r="F4885" i="1"/>
  <c r="Q4874" i="1"/>
  <c r="F4873" i="1"/>
  <c r="Q4862" i="1"/>
  <c r="F4861" i="1"/>
  <c r="Q4850" i="1"/>
  <c r="F4849" i="1"/>
  <c r="Q4838" i="1"/>
  <c r="F4837" i="1"/>
  <c r="Q4826" i="1"/>
  <c r="F4825" i="1"/>
  <c r="Q4814" i="1"/>
  <c r="F4813" i="1"/>
  <c r="Q4802" i="1"/>
  <c r="F4801" i="1"/>
  <c r="Q4790" i="1"/>
  <c r="F4789" i="1"/>
  <c r="Q4778" i="1"/>
  <c r="F4777" i="1"/>
  <c r="Q4766" i="1"/>
  <c r="F4765" i="1"/>
  <c r="Q4754" i="1"/>
  <c r="F4753" i="1"/>
  <c r="Q4742" i="1"/>
  <c r="F4741" i="1"/>
  <c r="Q4730" i="1"/>
  <c r="F4729" i="1"/>
  <c r="Q4718" i="1"/>
  <c r="F4717" i="1"/>
  <c r="Q4706" i="1"/>
  <c r="F4705" i="1"/>
  <c r="Q4694" i="1"/>
  <c r="F4693" i="1"/>
  <c r="Q4682" i="1"/>
  <c r="F4681" i="1"/>
  <c r="Q4670" i="1"/>
  <c r="F4669" i="1"/>
  <c r="Q4658" i="1"/>
  <c r="F4657" i="1"/>
  <c r="Q4646" i="1"/>
  <c r="F4645" i="1"/>
  <c r="Q4634" i="1"/>
  <c r="F4633" i="1"/>
  <c r="Q4622" i="1"/>
  <c r="F4621" i="1"/>
  <c r="Q4610" i="1"/>
  <c r="F4609" i="1"/>
  <c r="Q4598" i="1"/>
  <c r="F4597" i="1"/>
  <c r="Q4586" i="1"/>
  <c r="F4585" i="1"/>
  <c r="Q4574" i="1"/>
  <c r="F4573" i="1"/>
  <c r="Q4562" i="1"/>
  <c r="F4561" i="1"/>
  <c r="Q4550" i="1"/>
  <c r="F4549" i="1"/>
  <c r="Q4538" i="1"/>
  <c r="F4537" i="1"/>
  <c r="Q4526" i="1"/>
  <c r="F4525" i="1"/>
  <c r="Q4514" i="1"/>
  <c r="F4513" i="1"/>
  <c r="Q4502" i="1"/>
  <c r="F4501" i="1"/>
  <c r="Q4490" i="1"/>
  <c r="F4489" i="1"/>
  <c r="Q4478" i="1"/>
  <c r="F4477" i="1"/>
  <c r="Q4466" i="1"/>
  <c r="F4465" i="1"/>
  <c r="Q4454" i="1"/>
  <c r="F4453" i="1"/>
  <c r="Q4442" i="1"/>
  <c r="F4441" i="1"/>
  <c r="Q4430" i="1"/>
  <c r="F4429" i="1"/>
  <c r="Q4418" i="1"/>
  <c r="F4417" i="1"/>
  <c r="Q4406" i="1"/>
  <c r="F4405" i="1"/>
  <c r="Q4394" i="1"/>
  <c r="F4393" i="1"/>
  <c r="Q4382" i="1"/>
  <c r="F4381" i="1"/>
  <c r="Q4370" i="1"/>
  <c r="F4369" i="1"/>
  <c r="Q4358" i="1"/>
  <c r="F4357" i="1"/>
  <c r="Q4346" i="1"/>
  <c r="F4345" i="1"/>
  <c r="Q4334" i="1"/>
  <c r="F4333" i="1"/>
  <c r="Q4322" i="1"/>
  <c r="F4321" i="1"/>
  <c r="Q4310" i="1"/>
  <c r="F4309" i="1"/>
  <c r="Q4298" i="1"/>
  <c r="F4297" i="1"/>
  <c r="Q4286" i="1"/>
  <c r="F4285" i="1"/>
  <c r="Q4274" i="1"/>
  <c r="F4273" i="1"/>
  <c r="Q4262" i="1"/>
  <c r="F4261" i="1"/>
  <c r="Q4250" i="1"/>
  <c r="F4249" i="1"/>
  <c r="Q4238" i="1"/>
  <c r="F4237" i="1"/>
  <c r="Q4226" i="1"/>
  <c r="F4225" i="1"/>
  <c r="Q4214" i="1"/>
  <c r="F4213" i="1"/>
  <c r="Q4202" i="1"/>
  <c r="F4201" i="1"/>
  <c r="Q4190" i="1"/>
  <c r="F4189" i="1"/>
  <c r="Q4178" i="1"/>
  <c r="F4177" i="1"/>
  <c r="Q4166" i="1"/>
  <c r="F4165" i="1"/>
  <c r="Q4154" i="1"/>
  <c r="F4153" i="1"/>
  <c r="Q4142" i="1"/>
  <c r="F4141" i="1"/>
  <c r="Q4130" i="1"/>
  <c r="F4129" i="1"/>
  <c r="Q4118" i="1"/>
  <c r="F4117" i="1"/>
  <c r="Q4106" i="1"/>
  <c r="F4105" i="1"/>
  <c r="Q4094" i="1"/>
  <c r="F4093" i="1"/>
  <c r="Q4082" i="1"/>
  <c r="F4081" i="1"/>
  <c r="Q4070" i="1"/>
  <c r="F4069" i="1"/>
  <c r="Q4058" i="1"/>
  <c r="F4057" i="1"/>
  <c r="Q4046" i="1"/>
  <c r="F4045" i="1"/>
  <c r="Q4034" i="1"/>
  <c r="F4033" i="1"/>
  <c r="Q4022" i="1"/>
  <c r="F4021" i="1"/>
  <c r="Q4010" i="1"/>
  <c r="F4009" i="1"/>
  <c r="Q3998" i="1"/>
  <c r="F3997" i="1"/>
  <c r="Q3986" i="1"/>
  <c r="F3985" i="1"/>
  <c r="Q3974" i="1"/>
  <c r="F3973" i="1"/>
  <c r="Q3962" i="1"/>
  <c r="F3961" i="1"/>
  <c r="Q3950" i="1"/>
  <c r="F3949" i="1"/>
  <c r="Q3938" i="1"/>
  <c r="F3937" i="1"/>
  <c r="Q3926" i="1"/>
  <c r="F3925" i="1"/>
  <c r="Q3914" i="1"/>
  <c r="F3913" i="1"/>
  <c r="Q3902" i="1"/>
  <c r="F3901" i="1"/>
  <c r="Q3890" i="1"/>
  <c r="F3889" i="1"/>
  <c r="Q3878" i="1"/>
  <c r="F3877" i="1"/>
  <c r="Q3866" i="1"/>
  <c r="F3865" i="1"/>
  <c r="Q3854" i="1"/>
  <c r="F3853" i="1"/>
  <c r="Q3842" i="1"/>
  <c r="F3841" i="1"/>
  <c r="Q3830" i="1"/>
  <c r="F3829" i="1"/>
  <c r="Q3818" i="1"/>
  <c r="F3817" i="1"/>
  <c r="Q3806" i="1"/>
  <c r="F3805" i="1"/>
  <c r="Q3794" i="1"/>
  <c r="F3793" i="1"/>
  <c r="Q3782" i="1"/>
  <c r="F3781" i="1"/>
  <c r="Q3770" i="1"/>
  <c r="F3769" i="1"/>
  <c r="Q3758" i="1"/>
  <c r="F3757" i="1"/>
  <c r="Q3746" i="1"/>
  <c r="F3745" i="1"/>
  <c r="Q3734" i="1"/>
  <c r="F3733" i="1"/>
  <c r="Q3722" i="1"/>
  <c r="F3721" i="1"/>
  <c r="Q3710" i="1"/>
  <c r="F3709" i="1"/>
  <c r="Q3698" i="1"/>
  <c r="F3697" i="1"/>
  <c r="Q3686" i="1"/>
  <c r="F3685" i="1"/>
  <c r="Q3674" i="1"/>
  <c r="F3673" i="1"/>
  <c r="Q3662" i="1"/>
  <c r="F3661" i="1"/>
  <c r="Q3650" i="1"/>
  <c r="F3649" i="1"/>
  <c r="Q3638" i="1"/>
  <c r="F3637" i="1"/>
  <c r="Q3626" i="1"/>
  <c r="F3625" i="1"/>
  <c r="Q3614" i="1"/>
  <c r="F3613" i="1"/>
  <c r="Q3602" i="1"/>
  <c r="F3601" i="1"/>
  <c r="Q3590" i="1"/>
  <c r="F3589" i="1"/>
  <c r="Q3578" i="1"/>
  <c r="F3577" i="1"/>
  <c r="Q3566" i="1"/>
  <c r="F3565" i="1"/>
  <c r="Q3554" i="1"/>
  <c r="F3553" i="1"/>
  <c r="Q3542" i="1"/>
  <c r="F3541" i="1"/>
  <c r="Q3530" i="1"/>
  <c r="F3529" i="1"/>
  <c r="Q3518" i="1"/>
  <c r="F3517" i="1"/>
  <c r="Q3506" i="1"/>
  <c r="F3505" i="1"/>
  <c r="Q3494" i="1"/>
  <c r="F3493" i="1"/>
  <c r="Q3482" i="1"/>
  <c r="F3481" i="1"/>
  <c r="Q3470" i="1"/>
  <c r="F3469" i="1"/>
  <c r="Q3458" i="1"/>
  <c r="F3457" i="1"/>
  <c r="Q3446" i="1"/>
  <c r="F3445" i="1"/>
  <c r="Q3434" i="1"/>
  <c r="F3433" i="1"/>
  <c r="Q3422" i="1"/>
  <c r="F3421" i="1"/>
  <c r="Q3410" i="1"/>
  <c r="F3409" i="1"/>
  <c r="Q3398" i="1"/>
  <c r="F3397" i="1"/>
  <c r="Q3386" i="1"/>
  <c r="F3385" i="1"/>
  <c r="Q3374" i="1"/>
  <c r="F3373" i="1"/>
  <c r="Q3362" i="1"/>
  <c r="F3361" i="1"/>
  <c r="Q3350" i="1"/>
  <c r="F3349" i="1"/>
  <c r="Q3338" i="1"/>
  <c r="F3337" i="1"/>
  <c r="Q3326" i="1"/>
  <c r="F3325" i="1"/>
  <c r="Q3314" i="1"/>
  <c r="F3313" i="1"/>
  <c r="Q3302" i="1"/>
  <c r="F3301" i="1"/>
  <c r="Q3290" i="1"/>
  <c r="F3289" i="1"/>
  <c r="Q3278" i="1"/>
  <c r="F3277" i="1"/>
  <c r="Q3266" i="1"/>
  <c r="F3265" i="1"/>
  <c r="Q3254" i="1"/>
  <c r="F3253" i="1"/>
  <c r="Q3242" i="1"/>
  <c r="F3241" i="1"/>
  <c r="Q3230" i="1"/>
  <c r="F3229" i="1"/>
  <c r="Q3218" i="1"/>
  <c r="F3217" i="1"/>
  <c r="Q3206" i="1"/>
  <c r="F3205" i="1"/>
  <c r="Q3194" i="1"/>
  <c r="F3193" i="1"/>
  <c r="Q3182" i="1"/>
  <c r="F3181" i="1"/>
  <c r="Q3170" i="1"/>
  <c r="F3169" i="1"/>
  <c r="Q3158" i="1"/>
  <c r="F3157" i="1"/>
  <c r="Q3146" i="1"/>
  <c r="F3145" i="1"/>
  <c r="Q3134" i="1"/>
  <c r="F3133" i="1"/>
  <c r="Q3122" i="1"/>
  <c r="F3121" i="1"/>
  <c r="Q3110" i="1"/>
  <c r="F3109" i="1"/>
  <c r="Q3098" i="1"/>
  <c r="F3097" i="1"/>
  <c r="Q3086" i="1"/>
  <c r="F3085" i="1"/>
  <c r="Q3074" i="1"/>
  <c r="F3073" i="1"/>
  <c r="Q3049" i="1"/>
  <c r="F3048" i="1"/>
  <c r="Q3037" i="1"/>
  <c r="F3036" i="1"/>
  <c r="Q3025" i="1"/>
  <c r="F3024" i="1"/>
  <c r="Q3013" i="1"/>
  <c r="F3012" i="1"/>
  <c r="Q3001" i="1"/>
  <c r="F3000" i="1"/>
  <c r="Q2989" i="1"/>
  <c r="F2988" i="1"/>
  <c r="Q2977" i="1"/>
  <c r="F2976" i="1"/>
  <c r="Q2965" i="1"/>
  <c r="F2964" i="1"/>
  <c r="Q2953" i="1"/>
  <c r="F2952" i="1"/>
  <c r="Q2941" i="1"/>
  <c r="F2940" i="1"/>
  <c r="Q2929" i="1"/>
  <c r="F2928" i="1"/>
  <c r="Q2917" i="1"/>
  <c r="F2916" i="1"/>
  <c r="Q2905" i="1"/>
  <c r="F2904" i="1"/>
  <c r="Q2893" i="1"/>
  <c r="F2892" i="1"/>
  <c r="Q2881" i="1"/>
  <c r="F2880" i="1"/>
  <c r="Q2869" i="1"/>
  <c r="F2868" i="1"/>
  <c r="Q2857" i="1"/>
  <c r="F2856" i="1"/>
  <c r="Q2845" i="1"/>
  <c r="F2844" i="1"/>
  <c r="Q2833" i="1"/>
  <c r="F2832" i="1"/>
  <c r="Q2821" i="1"/>
  <c r="F2820" i="1"/>
  <c r="Q2809" i="1"/>
  <c r="F2808" i="1"/>
  <c r="Q2797" i="1"/>
  <c r="F2796" i="1"/>
  <c r="Q2785" i="1"/>
  <c r="F2784" i="1"/>
  <c r="Q2773" i="1"/>
  <c r="F2772" i="1"/>
  <c r="Q2761" i="1"/>
  <c r="F2760" i="1"/>
  <c r="Q2749" i="1"/>
  <c r="F2748" i="1"/>
  <c r="Q2737" i="1"/>
  <c r="F2736" i="1"/>
  <c r="Q2725" i="1"/>
  <c r="F2724" i="1"/>
  <c r="Q2713" i="1"/>
  <c r="F2712" i="1"/>
  <c r="Q2701" i="1"/>
  <c r="F2700" i="1"/>
  <c r="Q2689" i="1"/>
  <c r="F2688" i="1"/>
  <c r="Q2677" i="1"/>
  <c r="F2676" i="1"/>
  <c r="Q2665" i="1"/>
  <c r="F2664" i="1"/>
  <c r="Q2653" i="1"/>
  <c r="F2652" i="1"/>
  <c r="Q2641" i="1"/>
  <c r="F2640" i="1"/>
  <c r="Q2629" i="1"/>
  <c r="F2628" i="1"/>
  <c r="Q2617" i="1"/>
  <c r="F2616" i="1"/>
  <c r="Q2605" i="1"/>
  <c r="F2604" i="1"/>
  <c r="Q2593" i="1"/>
  <c r="F2592" i="1"/>
  <c r="Q2581" i="1"/>
  <c r="F2580" i="1"/>
  <c r="Q2569" i="1"/>
  <c r="F2568" i="1"/>
  <c r="Q2557" i="1"/>
  <c r="F2556" i="1"/>
  <c r="Q2545" i="1"/>
  <c r="F2544" i="1"/>
  <c r="Q2533" i="1"/>
  <c r="F2532" i="1"/>
  <c r="Q2521" i="1"/>
  <c r="F2520" i="1"/>
  <c r="Q2509" i="1"/>
  <c r="F2508" i="1"/>
  <c r="Q2497" i="1"/>
  <c r="F2496" i="1"/>
  <c r="Q2485" i="1"/>
  <c r="F2484" i="1"/>
  <c r="Q2473" i="1"/>
  <c r="F2472" i="1"/>
  <c r="Q2461" i="1"/>
  <c r="F2460" i="1"/>
  <c r="Q2449" i="1"/>
  <c r="F2448" i="1"/>
  <c r="Q2437" i="1"/>
  <c r="F2436" i="1"/>
  <c r="Q2425" i="1"/>
  <c r="F2424" i="1"/>
  <c r="Q2413" i="1"/>
  <c r="F2412" i="1"/>
  <c r="Q2401" i="1"/>
  <c r="F2400" i="1"/>
  <c r="Q2389" i="1"/>
  <c r="F2388" i="1"/>
  <c r="Q2377" i="1"/>
  <c r="F2376" i="1"/>
  <c r="Q2365" i="1"/>
  <c r="F2364" i="1"/>
  <c r="Q2353" i="1"/>
  <c r="F2352" i="1"/>
  <c r="Q2341" i="1"/>
  <c r="F2340" i="1"/>
  <c r="Q2329" i="1"/>
  <c r="F2328" i="1"/>
  <c r="Q2317" i="1"/>
  <c r="F2316" i="1"/>
  <c r="Q2305" i="1"/>
  <c r="F2304" i="1"/>
  <c r="Q2293" i="1"/>
  <c r="F2292" i="1"/>
  <c r="Q2281" i="1"/>
  <c r="F2280" i="1"/>
  <c r="Q2269" i="1"/>
  <c r="F2268" i="1"/>
  <c r="Q2257" i="1"/>
  <c r="F2256" i="1"/>
  <c r="Q2245" i="1"/>
  <c r="F2244" i="1"/>
  <c r="Q2233" i="1"/>
  <c r="F2232" i="1"/>
  <c r="Q2221" i="1"/>
  <c r="F2220" i="1"/>
  <c r="Q2209" i="1"/>
  <c r="F2208" i="1"/>
  <c r="Q2197" i="1"/>
  <c r="F2196" i="1"/>
  <c r="Q2185" i="1"/>
  <c r="F2184" i="1"/>
  <c r="Q2173" i="1"/>
  <c r="F2172" i="1"/>
  <c r="Q2161" i="1"/>
  <c r="F2160" i="1"/>
  <c r="Q2149" i="1"/>
  <c r="F2148" i="1"/>
  <c r="Q2137" i="1"/>
  <c r="F2136" i="1"/>
  <c r="Q2125" i="1"/>
  <c r="F2124" i="1"/>
  <c r="Q2113" i="1"/>
  <c r="F2112" i="1"/>
  <c r="Q2101" i="1"/>
  <c r="F2100" i="1"/>
  <c r="Q2089" i="1"/>
  <c r="F2088" i="1"/>
  <c r="Q2077" i="1"/>
  <c r="F2076" i="1"/>
  <c r="Q2065" i="1"/>
  <c r="F2064" i="1"/>
  <c r="Q2053" i="1"/>
  <c r="F2052" i="1"/>
  <c r="Q2041" i="1"/>
  <c r="F2040" i="1"/>
  <c r="Q2029" i="1"/>
  <c r="F2028" i="1"/>
  <c r="Q2017" i="1"/>
  <c r="F2016" i="1"/>
  <c r="Q2005" i="1"/>
  <c r="F2004" i="1"/>
  <c r="Q1993" i="1"/>
  <c r="F1992" i="1"/>
  <c r="Q1981" i="1"/>
  <c r="F1980" i="1"/>
  <c r="Q1969" i="1"/>
  <c r="F1968" i="1"/>
  <c r="Q1957" i="1"/>
  <c r="F1956" i="1"/>
  <c r="Q1945" i="1"/>
  <c r="F1944" i="1"/>
  <c r="Q1933" i="1"/>
  <c r="F1932" i="1"/>
  <c r="Q1921" i="1"/>
  <c r="F1920" i="1"/>
  <c r="Q1909" i="1"/>
  <c r="F1908" i="1"/>
  <c r="Q1897" i="1"/>
  <c r="F1896" i="1"/>
  <c r="Q1885" i="1"/>
  <c r="F1884" i="1"/>
  <c r="Q1873" i="1"/>
  <c r="F1872" i="1"/>
  <c r="Q1861" i="1"/>
  <c r="F1860" i="1"/>
  <c r="Q1849" i="1"/>
  <c r="F1848" i="1"/>
  <c r="Q1837" i="1"/>
  <c r="F1836" i="1"/>
  <c r="Q1825" i="1"/>
  <c r="F1824" i="1"/>
  <c r="Q1813" i="1"/>
  <c r="F1812" i="1"/>
  <c r="Q1801" i="1"/>
  <c r="F1800" i="1"/>
  <c r="Q1789" i="1"/>
  <c r="F1788" i="1"/>
  <c r="Q1777" i="1"/>
  <c r="F1776" i="1"/>
  <c r="Q1765" i="1"/>
  <c r="F1764" i="1"/>
  <c r="Q1753" i="1"/>
  <c r="F1752" i="1"/>
  <c r="Q1741" i="1"/>
  <c r="F1740" i="1"/>
  <c r="Q1729" i="1"/>
  <c r="F1728" i="1"/>
  <c r="Q1717" i="1"/>
  <c r="F1716" i="1"/>
  <c r="Q1705" i="1"/>
  <c r="F1704" i="1"/>
  <c r="Q1693" i="1"/>
  <c r="F1692" i="1"/>
  <c r="Q1681" i="1"/>
  <c r="F1680" i="1"/>
  <c r="Q1669" i="1"/>
  <c r="F1668" i="1"/>
  <c r="Q1657" i="1"/>
  <c r="F1656" i="1"/>
  <c r="Q1645" i="1"/>
  <c r="F1644" i="1"/>
  <c r="Q1633" i="1"/>
  <c r="F1632" i="1"/>
  <c r="Q1621" i="1"/>
  <c r="F1620" i="1"/>
  <c r="Q1609" i="1"/>
  <c r="F1608" i="1"/>
  <c r="Q1597" i="1"/>
  <c r="F1596" i="1"/>
  <c r="Q1585" i="1"/>
  <c r="F1584" i="1"/>
  <c r="Q1573" i="1"/>
  <c r="F1572" i="1"/>
  <c r="Q1561" i="1"/>
  <c r="F1560" i="1"/>
  <c r="Q1549" i="1"/>
  <c r="F1548" i="1"/>
  <c r="Q1537" i="1"/>
  <c r="F1536" i="1"/>
  <c r="Q1525" i="1"/>
  <c r="F1524" i="1"/>
  <c r="Q1513" i="1"/>
  <c r="F1512" i="1"/>
  <c r="Q1501" i="1"/>
  <c r="F1500" i="1"/>
  <c r="Q1489" i="1"/>
  <c r="F1488" i="1"/>
  <c r="Q1477" i="1"/>
  <c r="F1476" i="1"/>
  <c r="Q1465" i="1"/>
  <c r="F1464" i="1"/>
  <c r="Q1453" i="1"/>
  <c r="F1452" i="1"/>
  <c r="Q1441" i="1"/>
  <c r="F1440" i="1"/>
  <c r="Q1429" i="1"/>
  <c r="F1428" i="1"/>
  <c r="Q1417" i="1"/>
  <c r="F1416" i="1"/>
  <c r="Q1405" i="1"/>
  <c r="F1404" i="1"/>
  <c r="Q1393" i="1"/>
  <c r="F1392" i="1"/>
  <c r="Q1381" i="1"/>
  <c r="F1380" i="1"/>
  <c r="Q1369" i="1"/>
  <c r="F1368" i="1"/>
  <c r="Q1357" i="1"/>
  <c r="F1356" i="1"/>
  <c r="Q1345" i="1"/>
  <c r="F1344" i="1"/>
  <c r="Q1333" i="1"/>
  <c r="F1332" i="1"/>
  <c r="Q1321" i="1"/>
  <c r="F1320" i="1"/>
  <c r="Q1309" i="1"/>
  <c r="F1308" i="1"/>
  <c r="Q1297" i="1"/>
  <c r="F1296" i="1"/>
  <c r="Q1285" i="1"/>
  <c r="F1284" i="1"/>
  <c r="Q1273" i="1"/>
  <c r="F1272" i="1"/>
  <c r="Q1261" i="1"/>
  <c r="F1260" i="1"/>
  <c r="Q1249" i="1"/>
  <c r="F1248" i="1"/>
  <c r="Q1237" i="1"/>
  <c r="F1236" i="1"/>
  <c r="Q1225" i="1"/>
  <c r="F1224" i="1"/>
  <c r="Q1213" i="1"/>
  <c r="F1212" i="1"/>
  <c r="Q1201" i="1"/>
  <c r="F1200" i="1"/>
  <c r="Q1189" i="1"/>
  <c r="F1188" i="1"/>
  <c r="Q1177" i="1"/>
  <c r="F1176" i="1"/>
  <c r="Q1165" i="1"/>
  <c r="F1164" i="1"/>
  <c r="Q1153" i="1"/>
  <c r="F1152" i="1"/>
  <c r="Q1141" i="1"/>
  <c r="F1140" i="1"/>
  <c r="Q1129" i="1"/>
  <c r="F1128" i="1"/>
  <c r="Q1117" i="1"/>
  <c r="F1116" i="1"/>
  <c r="Q1105" i="1"/>
  <c r="F1104" i="1"/>
  <c r="Q1093" i="1"/>
  <c r="F1092" i="1"/>
  <c r="Q1081" i="1"/>
  <c r="F1080" i="1"/>
  <c r="Q1069" i="1"/>
  <c r="F1068" i="1"/>
  <c r="Q1057" i="1"/>
  <c r="F1056" i="1"/>
  <c r="Q1045" i="1"/>
  <c r="F1044" i="1"/>
  <c r="Q1033" i="1"/>
  <c r="F1032" i="1"/>
  <c r="Q1021" i="1"/>
  <c r="F1020" i="1"/>
  <c r="Q1009" i="1"/>
  <c r="F1008" i="1"/>
  <c r="Q997" i="1"/>
  <c r="F996" i="1"/>
  <c r="Q985" i="1"/>
  <c r="F984" i="1"/>
  <c r="Q973" i="1"/>
  <c r="F972" i="1"/>
  <c r="Q961" i="1"/>
  <c r="F960" i="1"/>
  <c r="Q949" i="1"/>
  <c r="F948" i="1"/>
  <c r="Q937" i="1"/>
  <c r="F936" i="1"/>
  <c r="Q925" i="1"/>
  <c r="F924" i="1"/>
  <c r="Q913" i="1"/>
  <c r="F912" i="1"/>
  <c r="Q901" i="1"/>
  <c r="F900" i="1"/>
  <c r="Q889" i="1"/>
  <c r="F888" i="1"/>
  <c r="Q877" i="1"/>
  <c r="F876" i="1"/>
  <c r="Q865" i="1"/>
  <c r="F864" i="1"/>
  <c r="Q853" i="1"/>
  <c r="F852" i="1"/>
  <c r="Q841" i="1"/>
  <c r="F840" i="1"/>
  <c r="Q829" i="1"/>
  <c r="F828" i="1"/>
  <c r="Q817" i="1"/>
  <c r="F816" i="1"/>
  <c r="Q805" i="1"/>
  <c r="F804" i="1"/>
  <c r="Q793" i="1"/>
  <c r="F792" i="1"/>
  <c r="Q781" i="1"/>
  <c r="F780" i="1"/>
  <c r="Q769" i="1"/>
  <c r="F768" i="1"/>
  <c r="Q757" i="1"/>
  <c r="F756" i="1"/>
  <c r="Q745" i="1"/>
  <c r="F744" i="1"/>
  <c r="Q733" i="1"/>
  <c r="F732" i="1"/>
  <c r="Q721" i="1"/>
  <c r="F720" i="1"/>
  <c r="Q709" i="1"/>
  <c r="F708" i="1"/>
  <c r="Q697" i="1"/>
  <c r="F696" i="1"/>
  <c r="Q685" i="1"/>
  <c r="F684" i="1"/>
  <c r="Q673" i="1"/>
  <c r="F672" i="1"/>
  <c r="Q661" i="1"/>
  <c r="F660" i="1"/>
  <c r="Q649" i="1"/>
  <c r="F648" i="1"/>
  <c r="Q637" i="1"/>
  <c r="F636" i="1"/>
  <c r="Q625" i="1"/>
  <c r="F624" i="1"/>
  <c r="Q613" i="1"/>
  <c r="F612" i="1"/>
  <c r="Q601" i="1"/>
  <c r="F600" i="1"/>
  <c r="Q589" i="1"/>
  <c r="F588" i="1"/>
  <c r="Q577" i="1"/>
  <c r="F576" i="1"/>
  <c r="Q565" i="1"/>
  <c r="F564" i="1"/>
  <c r="Q553" i="1"/>
  <c r="F552" i="1"/>
  <c r="Q541" i="1"/>
  <c r="F540" i="1"/>
  <c r="Q529" i="1"/>
  <c r="F528" i="1"/>
  <c r="Q517" i="1"/>
  <c r="F516" i="1"/>
  <c r="Q505" i="1"/>
  <c r="F504" i="1"/>
  <c r="Q493" i="1"/>
  <c r="F492" i="1"/>
  <c r="Q481" i="1"/>
  <c r="F480" i="1"/>
  <c r="Q469" i="1"/>
  <c r="F468" i="1"/>
  <c r="Q457" i="1"/>
  <c r="F456" i="1"/>
  <c r="Q445" i="1"/>
  <c r="F444" i="1"/>
  <c r="Q433" i="1"/>
  <c r="F432" i="1"/>
  <c r="Q421" i="1"/>
  <c r="F420" i="1"/>
  <c r="Q409" i="1"/>
  <c r="F408" i="1"/>
  <c r="Q397" i="1"/>
  <c r="F396" i="1"/>
  <c r="Q385" i="1"/>
  <c r="F384" i="1"/>
  <c r="Q373" i="1"/>
  <c r="F372" i="1"/>
  <c r="Q361" i="1"/>
  <c r="F360" i="1"/>
  <c r="Q349" i="1"/>
  <c r="F348" i="1"/>
  <c r="Q337" i="1"/>
  <c r="F336" i="1"/>
  <c r="Q325" i="1"/>
  <c r="F324" i="1"/>
  <c r="Q313" i="1"/>
  <c r="F312" i="1"/>
  <c r="Q301" i="1"/>
  <c r="F300" i="1"/>
  <c r="Q289" i="1"/>
  <c r="F288" i="1"/>
  <c r="Q277" i="1"/>
  <c r="F276" i="1"/>
  <c r="Q265" i="1"/>
  <c r="F264" i="1"/>
  <c r="Q253" i="1"/>
  <c r="F252" i="1"/>
  <c r="Q241" i="1"/>
  <c r="F240" i="1"/>
  <c r="Q229" i="1"/>
  <c r="F228" i="1"/>
  <c r="Q217" i="1"/>
  <c r="F216" i="1"/>
  <c r="Q205" i="1"/>
  <c r="F204" i="1"/>
  <c r="Q193" i="1"/>
  <c r="F192" i="1"/>
  <c r="Q181" i="1"/>
  <c r="F180" i="1"/>
  <c r="Q169" i="1"/>
  <c r="F168" i="1"/>
  <c r="Q157" i="1"/>
  <c r="F156" i="1"/>
  <c r="Q145" i="1"/>
  <c r="F144" i="1"/>
  <c r="Q133" i="1"/>
  <c r="F132" i="1"/>
  <c r="Q121" i="1"/>
  <c r="F120" i="1"/>
  <c r="Q109" i="1"/>
  <c r="F108" i="1"/>
  <c r="Q97" i="1"/>
  <c r="F96" i="1"/>
  <c r="Q85" i="1"/>
  <c r="F84" i="1"/>
  <c r="Q73" i="1"/>
  <c r="F72" i="1"/>
  <c r="Q61" i="1"/>
  <c r="F60" i="1"/>
  <c r="Q49" i="1"/>
  <c r="F48" i="1"/>
  <c r="Q37" i="1"/>
  <c r="F36" i="1"/>
  <c r="Q25" i="1"/>
  <c r="F24" i="1"/>
  <c r="Q13" i="1"/>
  <c r="F12" i="1"/>
  <c r="Q3024" i="1"/>
  <c r="F3023" i="1"/>
  <c r="Q3012" i="1"/>
  <c r="F3011" i="1"/>
  <c r="Q3000" i="1"/>
  <c r="F2999" i="1"/>
  <c r="Q2988" i="1"/>
  <c r="F2987" i="1"/>
  <c r="Q2976" i="1"/>
  <c r="F2975" i="1"/>
  <c r="Q2964" i="1"/>
  <c r="F2963" i="1"/>
  <c r="Q2952" i="1"/>
  <c r="F2951" i="1"/>
  <c r="Q2940" i="1"/>
  <c r="F2939" i="1"/>
  <c r="Q2928" i="1"/>
  <c r="F2927" i="1"/>
  <c r="Q2916" i="1"/>
  <c r="F2915" i="1"/>
  <c r="Q2904" i="1"/>
  <c r="F2903" i="1"/>
  <c r="Q2892" i="1"/>
  <c r="F2891" i="1"/>
  <c r="Q2880" i="1"/>
  <c r="F2879" i="1"/>
  <c r="Q2868" i="1"/>
  <c r="F2867" i="1"/>
  <c r="Q2856" i="1"/>
  <c r="F2855" i="1"/>
  <c r="Q2844" i="1"/>
  <c r="F2843" i="1"/>
  <c r="Q2832" i="1"/>
  <c r="F2831" i="1"/>
  <c r="Q2820" i="1"/>
  <c r="F2819" i="1"/>
  <c r="Q2808" i="1"/>
  <c r="F2807" i="1"/>
  <c r="Q2796" i="1"/>
  <c r="F2795" i="1"/>
  <c r="Q2784" i="1"/>
  <c r="F2783" i="1"/>
  <c r="Q2772" i="1"/>
  <c r="F2771" i="1"/>
  <c r="Q2760" i="1"/>
  <c r="F2759" i="1"/>
  <c r="Q2748" i="1"/>
  <c r="F2747" i="1"/>
  <c r="Q2736" i="1"/>
  <c r="F2735" i="1"/>
  <c r="Q2724" i="1"/>
  <c r="F2723" i="1"/>
  <c r="Q2712" i="1"/>
  <c r="F2711" i="1"/>
  <c r="Q2700" i="1"/>
  <c r="F2699" i="1"/>
  <c r="Q2688" i="1"/>
  <c r="F2687" i="1"/>
  <c r="Q2676" i="1"/>
  <c r="F2675" i="1"/>
  <c r="Q2664" i="1"/>
  <c r="F2663" i="1"/>
  <c r="Q2652" i="1"/>
  <c r="F2651" i="1"/>
  <c r="Q2640" i="1"/>
  <c r="F2639" i="1"/>
  <c r="Q2628" i="1"/>
  <c r="F2627" i="1"/>
  <c r="Q2616" i="1"/>
  <c r="F2615" i="1"/>
  <c r="Q2604" i="1"/>
  <c r="F2603" i="1"/>
  <c r="Q2592" i="1"/>
  <c r="F2591" i="1"/>
  <c r="Q2580" i="1"/>
  <c r="F2579" i="1"/>
  <c r="Q2568" i="1"/>
  <c r="F2567" i="1"/>
  <c r="Q2556" i="1"/>
  <c r="F2555" i="1"/>
  <c r="Q2544" i="1"/>
  <c r="F2543" i="1"/>
  <c r="Q2532" i="1"/>
  <c r="F2531" i="1"/>
  <c r="Q2520" i="1"/>
  <c r="F2519" i="1"/>
  <c r="Q2508" i="1"/>
  <c r="F2507" i="1"/>
  <c r="Q2496" i="1"/>
  <c r="F2495" i="1"/>
  <c r="Q2484" i="1"/>
  <c r="F2483" i="1"/>
  <c r="Q2472" i="1"/>
  <c r="F2471" i="1"/>
  <c r="Q2460" i="1"/>
  <c r="F2459" i="1"/>
  <c r="Q2448" i="1"/>
  <c r="F2447" i="1"/>
  <c r="Q2436" i="1"/>
  <c r="F2435" i="1"/>
  <c r="Q2424" i="1"/>
  <c r="F2423" i="1"/>
  <c r="Q2412" i="1"/>
  <c r="F2411" i="1"/>
  <c r="Q2400" i="1"/>
  <c r="F2399" i="1"/>
  <c r="Q2388" i="1"/>
  <c r="F2387" i="1"/>
  <c r="Q2376" i="1"/>
  <c r="F2375" i="1"/>
  <c r="Q2364" i="1"/>
  <c r="F2363" i="1"/>
  <c r="Q2352" i="1"/>
  <c r="F2351" i="1"/>
  <c r="Q2340" i="1"/>
  <c r="F2339" i="1"/>
  <c r="Q2328" i="1"/>
  <c r="F2327" i="1"/>
  <c r="Q2316" i="1"/>
  <c r="F2315" i="1"/>
  <c r="Q2304" i="1"/>
  <c r="F2303" i="1"/>
  <c r="Q2292" i="1"/>
  <c r="F2291" i="1"/>
  <c r="Q2280" i="1"/>
  <c r="F2279" i="1"/>
  <c r="Q2268" i="1"/>
  <c r="F2267" i="1"/>
  <c r="Q2256" i="1"/>
  <c r="F2255" i="1"/>
  <c r="Q2244" i="1"/>
  <c r="F2243" i="1"/>
  <c r="Q2232" i="1"/>
  <c r="F2231" i="1"/>
  <c r="Q2220" i="1"/>
  <c r="F2219" i="1"/>
  <c r="Q2208" i="1"/>
  <c r="F2207" i="1"/>
  <c r="Q2196" i="1"/>
  <c r="F2195" i="1"/>
  <c r="Q2184" i="1"/>
  <c r="F2183" i="1"/>
  <c r="Q2172" i="1"/>
  <c r="F2171" i="1"/>
  <c r="Q2160" i="1"/>
  <c r="F2159" i="1"/>
  <c r="Q2148" i="1"/>
  <c r="F2147" i="1"/>
  <c r="Q2136" i="1"/>
  <c r="F2135" i="1"/>
  <c r="Q2124" i="1"/>
  <c r="F2123" i="1"/>
  <c r="Q2112" i="1"/>
  <c r="F2111" i="1"/>
  <c r="Q2100" i="1"/>
  <c r="F2099" i="1"/>
  <c r="Q2088" i="1"/>
  <c r="F2087" i="1"/>
  <c r="Q2076" i="1"/>
  <c r="F2075" i="1"/>
  <c r="Q2064" i="1"/>
  <c r="F2063" i="1"/>
  <c r="Q2052" i="1"/>
  <c r="F2051" i="1"/>
  <c r="Q2040" i="1"/>
  <c r="F2039" i="1"/>
  <c r="Q2028" i="1"/>
  <c r="F2027" i="1"/>
  <c r="Q2016" i="1"/>
  <c r="F2015" i="1"/>
  <c r="Q2004" i="1"/>
  <c r="F2003" i="1"/>
  <c r="Q1992" i="1"/>
  <c r="F1991" i="1"/>
  <c r="Q1980" i="1"/>
  <c r="F1979" i="1"/>
  <c r="Q1968" i="1"/>
  <c r="F1967" i="1"/>
  <c r="Q1956" i="1"/>
  <c r="F1955" i="1"/>
  <c r="Q1944" i="1"/>
  <c r="F1943" i="1"/>
  <c r="Q1932" i="1"/>
  <c r="F1931" i="1"/>
  <c r="Q1920" i="1"/>
  <c r="F1919" i="1"/>
  <c r="Q1908" i="1"/>
  <c r="F1907" i="1"/>
  <c r="Q1896" i="1"/>
  <c r="F1895" i="1"/>
  <c r="Q1884" i="1"/>
  <c r="F1883" i="1"/>
  <c r="Q1872" i="1"/>
  <c r="F1871" i="1"/>
  <c r="Q1860" i="1"/>
  <c r="F1859" i="1"/>
  <c r="Q1848" i="1"/>
  <c r="F1847" i="1"/>
  <c r="Q1836" i="1"/>
  <c r="F1835" i="1"/>
  <c r="Q1824" i="1"/>
  <c r="F1823" i="1"/>
  <c r="Q1812" i="1"/>
  <c r="F1811" i="1"/>
  <c r="Q1800" i="1"/>
  <c r="F1799" i="1"/>
  <c r="Q1788" i="1"/>
  <c r="F1787" i="1"/>
  <c r="Q1776" i="1"/>
  <c r="F1775" i="1"/>
  <c r="Q1764" i="1"/>
  <c r="F1763" i="1"/>
  <c r="Q1752" i="1"/>
  <c r="F1751" i="1"/>
  <c r="Q1740" i="1"/>
  <c r="F1739" i="1"/>
  <c r="Q1728" i="1"/>
  <c r="F1727" i="1"/>
  <c r="Q1716" i="1"/>
  <c r="F1715" i="1"/>
  <c r="Q1704" i="1"/>
  <c r="F1703" i="1"/>
  <c r="Q1692" i="1"/>
  <c r="F1691" i="1"/>
  <c r="Q1680" i="1"/>
  <c r="F1679" i="1"/>
  <c r="Q1668" i="1"/>
  <c r="F1667" i="1"/>
  <c r="Q1656" i="1"/>
  <c r="F1655" i="1"/>
  <c r="Q1644" i="1"/>
  <c r="F1643" i="1"/>
  <c r="Q1632" i="1"/>
  <c r="F1631" i="1"/>
  <c r="Q1620" i="1"/>
  <c r="F1619" i="1"/>
  <c r="Q1608" i="1"/>
  <c r="F1607" i="1"/>
  <c r="Q1596" i="1"/>
  <c r="F1595" i="1"/>
  <c r="Q1584" i="1"/>
  <c r="F1583" i="1"/>
  <c r="Q1572" i="1"/>
  <c r="F1571" i="1"/>
  <c r="Q1560" i="1"/>
  <c r="F1559" i="1"/>
  <c r="Q1548" i="1"/>
  <c r="F1547" i="1"/>
  <c r="Q1536" i="1"/>
  <c r="F1535" i="1"/>
  <c r="Q1524" i="1"/>
  <c r="F1523" i="1"/>
  <c r="Q1512" i="1"/>
  <c r="F1511" i="1"/>
  <c r="Q1500" i="1"/>
  <c r="F1499" i="1"/>
  <c r="Q1488" i="1"/>
  <c r="F1487" i="1"/>
  <c r="Q1476" i="1"/>
  <c r="F1475" i="1"/>
  <c r="Q1464" i="1"/>
  <c r="F1463" i="1"/>
  <c r="Q1452" i="1"/>
  <c r="F1451" i="1"/>
  <c r="Q1440" i="1"/>
  <c r="F1439" i="1"/>
  <c r="Q1428" i="1"/>
  <c r="F1427" i="1"/>
  <c r="Q1416" i="1"/>
  <c r="F1415" i="1"/>
  <c r="Q1404" i="1"/>
  <c r="F1403" i="1"/>
  <c r="Q1392" i="1"/>
  <c r="F1391" i="1"/>
  <c r="Q1380" i="1"/>
  <c r="F1379" i="1"/>
  <c r="Q1368" i="1"/>
  <c r="F1367" i="1"/>
  <c r="Q1356" i="1"/>
  <c r="F1355" i="1"/>
  <c r="Q1344" i="1"/>
  <c r="F1343" i="1"/>
  <c r="Q1332" i="1"/>
  <c r="F1331" i="1"/>
  <c r="Q1320" i="1"/>
  <c r="F1319" i="1"/>
  <c r="Q1308" i="1"/>
  <c r="F1307" i="1"/>
  <c r="Q1296" i="1"/>
  <c r="F1295" i="1"/>
  <c r="Q1284" i="1"/>
  <c r="F1283" i="1"/>
  <c r="Q1272" i="1"/>
  <c r="F1271" i="1"/>
  <c r="Q1260" i="1"/>
  <c r="F1259" i="1"/>
  <c r="Q1248" i="1"/>
  <c r="F1247" i="1"/>
  <c r="Q1236" i="1"/>
  <c r="F1235" i="1"/>
  <c r="Q1224" i="1"/>
  <c r="F1223" i="1"/>
  <c r="Q1212" i="1"/>
  <c r="F1211" i="1"/>
  <c r="Q1200" i="1"/>
  <c r="F1199" i="1"/>
  <c r="Q1188" i="1"/>
  <c r="F1187" i="1"/>
  <c r="Q1176" i="1"/>
  <c r="F1175" i="1"/>
  <c r="Q1164" i="1"/>
  <c r="F1163" i="1"/>
  <c r="Q1152" i="1"/>
  <c r="F1151" i="1"/>
  <c r="Q1140" i="1"/>
  <c r="F1139" i="1"/>
  <c r="Q1128" i="1"/>
  <c r="F1127" i="1"/>
  <c r="Q1116" i="1"/>
  <c r="F1115" i="1"/>
  <c r="Q1104" i="1"/>
  <c r="F1103" i="1"/>
  <c r="Q1092" i="1"/>
  <c r="F1091" i="1"/>
  <c r="Q1080" i="1"/>
  <c r="F1079" i="1"/>
  <c r="Q1068" i="1"/>
  <c r="F1067" i="1"/>
  <c r="Q1056" i="1"/>
  <c r="F1055" i="1"/>
  <c r="Q1044" i="1"/>
  <c r="F1043" i="1"/>
  <c r="Q1032" i="1"/>
  <c r="F1031" i="1"/>
  <c r="Q1020" i="1"/>
  <c r="F1019" i="1"/>
  <c r="Q1008" i="1"/>
  <c r="F1007" i="1"/>
  <c r="Q996" i="1"/>
  <c r="F995" i="1"/>
  <c r="Q984" i="1"/>
  <c r="F983" i="1"/>
  <c r="Q972" i="1"/>
  <c r="F971" i="1"/>
  <c r="Q960" i="1"/>
  <c r="F959" i="1"/>
  <c r="Q948" i="1"/>
  <c r="F947" i="1"/>
  <c r="Q936" i="1"/>
  <c r="F935" i="1"/>
  <c r="Q924" i="1"/>
  <c r="F923" i="1"/>
  <c r="Q912" i="1"/>
  <c r="F911" i="1"/>
  <c r="Q900" i="1"/>
  <c r="F899" i="1"/>
  <c r="Q888" i="1"/>
  <c r="F887" i="1"/>
  <c r="Q876" i="1"/>
  <c r="F875" i="1"/>
  <c r="Q864" i="1"/>
  <c r="F863" i="1"/>
  <c r="Q852" i="1"/>
  <c r="F851" i="1"/>
  <c r="Q840" i="1"/>
  <c r="F839" i="1"/>
  <c r="Q828" i="1"/>
  <c r="F827" i="1"/>
  <c r="Q816" i="1"/>
  <c r="F815" i="1"/>
  <c r="Q804" i="1"/>
  <c r="F803" i="1"/>
  <c r="Q792" i="1"/>
  <c r="F791" i="1"/>
  <c r="Q780" i="1"/>
  <c r="F779" i="1"/>
  <c r="Q768" i="1"/>
  <c r="F767" i="1"/>
  <c r="Q756" i="1"/>
  <c r="F755" i="1"/>
  <c r="Q744" i="1"/>
  <c r="F743" i="1"/>
  <c r="Q732" i="1"/>
  <c r="F731" i="1"/>
  <c r="Q720" i="1"/>
  <c r="F719" i="1"/>
  <c r="Q708" i="1"/>
  <c r="F707" i="1"/>
  <c r="Q696" i="1"/>
  <c r="F695" i="1"/>
  <c r="Q684" i="1"/>
  <c r="F683" i="1"/>
  <c r="Q672" i="1"/>
  <c r="F671" i="1"/>
  <c r="Q660" i="1"/>
  <c r="F659" i="1"/>
  <c r="Q648" i="1"/>
  <c r="F647" i="1"/>
  <c r="Q636" i="1"/>
  <c r="F635" i="1"/>
  <c r="Q624" i="1"/>
  <c r="F623" i="1"/>
  <c r="Q612" i="1"/>
  <c r="F611" i="1"/>
  <c r="Q600" i="1"/>
  <c r="F599" i="1"/>
  <c r="Q588" i="1"/>
  <c r="F587" i="1"/>
  <c r="Q576" i="1"/>
  <c r="F575" i="1"/>
  <c r="Q564" i="1"/>
  <c r="F563" i="1"/>
  <c r="Q552" i="1"/>
  <c r="F551" i="1"/>
  <c r="Q540" i="1"/>
  <c r="F539" i="1"/>
  <c r="Q528" i="1"/>
  <c r="F527" i="1"/>
  <c r="Q516" i="1"/>
  <c r="F515" i="1"/>
  <c r="Q504" i="1"/>
  <c r="F503" i="1"/>
  <c r="Q492" i="1"/>
  <c r="F491" i="1"/>
  <c r="Q480" i="1"/>
  <c r="F479" i="1"/>
  <c r="Q468" i="1"/>
  <c r="F467" i="1"/>
  <c r="Q456" i="1"/>
  <c r="F455" i="1"/>
  <c r="Q444" i="1"/>
  <c r="F443" i="1"/>
  <c r="Q432" i="1"/>
  <c r="F431" i="1"/>
  <c r="Q420" i="1"/>
  <c r="F419" i="1"/>
  <c r="Q408" i="1"/>
  <c r="F407" i="1"/>
  <c r="Q396" i="1"/>
  <c r="F395" i="1"/>
  <c r="Q384" i="1"/>
  <c r="F383" i="1"/>
  <c r="Q372" i="1"/>
  <c r="F371" i="1"/>
  <c r="Q360" i="1"/>
  <c r="F359" i="1"/>
  <c r="Q348" i="1"/>
  <c r="F347" i="1"/>
  <c r="Q336" i="1"/>
  <c r="F335" i="1"/>
  <c r="Q324" i="1"/>
  <c r="F323" i="1"/>
  <c r="Q312" i="1"/>
  <c r="F311" i="1"/>
  <c r="Q300" i="1"/>
  <c r="F299" i="1"/>
  <c r="Q288" i="1"/>
  <c r="F287" i="1"/>
  <c r="Q276" i="1"/>
  <c r="F275" i="1"/>
  <c r="Q264" i="1"/>
  <c r="F263" i="1"/>
  <c r="Q252" i="1"/>
  <c r="F251" i="1"/>
  <c r="Q240" i="1"/>
  <c r="F239" i="1"/>
  <c r="Q228" i="1"/>
  <c r="F227" i="1"/>
  <c r="Q216" i="1"/>
  <c r="F215" i="1"/>
  <c r="Q204" i="1"/>
  <c r="F203" i="1"/>
  <c r="Q192" i="1"/>
  <c r="F191" i="1"/>
  <c r="Q180" i="1"/>
  <c r="F179" i="1"/>
  <c r="Q168" i="1"/>
  <c r="F167" i="1"/>
  <c r="Q156" i="1"/>
  <c r="F155" i="1"/>
  <c r="Q144" i="1"/>
  <c r="F143" i="1"/>
  <c r="Q132" i="1"/>
  <c r="F131" i="1"/>
  <c r="Q120" i="1"/>
  <c r="F119" i="1"/>
  <c r="Q108" i="1"/>
  <c r="F107" i="1"/>
  <c r="Q96" i="1"/>
  <c r="F95" i="1"/>
  <c r="Q84" i="1"/>
  <c r="F83" i="1"/>
  <c r="Q72" i="1"/>
  <c r="F71" i="1"/>
  <c r="Q60" i="1"/>
  <c r="F59" i="1"/>
  <c r="Q48" i="1"/>
  <c r="F47" i="1"/>
  <c r="Q36" i="1"/>
  <c r="F35" i="1"/>
  <c r="Q24" i="1"/>
  <c r="F23" i="1"/>
  <c r="Q12" i="1"/>
  <c r="F11" i="1"/>
  <c r="Q3047" i="1"/>
  <c r="F3046" i="1"/>
  <c r="Q3035" i="1"/>
  <c r="F3034" i="1"/>
  <c r="Q3023" i="1"/>
  <c r="F3022" i="1"/>
  <c r="Q3011" i="1"/>
  <c r="F3010" i="1"/>
  <c r="Q2999" i="1"/>
  <c r="F2998" i="1"/>
  <c r="Q2987" i="1"/>
  <c r="F2986" i="1"/>
  <c r="Q2975" i="1"/>
  <c r="F2974" i="1"/>
  <c r="Q2963" i="1"/>
  <c r="F2962" i="1"/>
  <c r="Q2951" i="1"/>
  <c r="F2950" i="1"/>
  <c r="Q2939" i="1"/>
  <c r="F2938" i="1"/>
  <c r="Q2927" i="1"/>
  <c r="F2926" i="1"/>
  <c r="Q2915" i="1"/>
  <c r="F2914" i="1"/>
  <c r="Q2903" i="1"/>
  <c r="F2902" i="1"/>
  <c r="Q2891" i="1"/>
  <c r="F2890" i="1"/>
  <c r="Q2879" i="1"/>
  <c r="F2878" i="1"/>
  <c r="Q2867" i="1"/>
  <c r="F2866" i="1"/>
  <c r="Q2855" i="1"/>
  <c r="F2854" i="1"/>
  <c r="Q2843" i="1"/>
  <c r="F2842" i="1"/>
  <c r="Q2831" i="1"/>
  <c r="F2830" i="1"/>
  <c r="Q2819" i="1"/>
  <c r="F2818" i="1"/>
  <c r="Q2807" i="1"/>
  <c r="F2806" i="1"/>
  <c r="Q2795" i="1"/>
  <c r="F2794" i="1"/>
  <c r="Q2783" i="1"/>
  <c r="F2782" i="1"/>
  <c r="Q2771" i="1"/>
  <c r="F2770" i="1"/>
  <c r="Q2759" i="1"/>
  <c r="F2758" i="1"/>
  <c r="Q2747" i="1"/>
  <c r="F2746" i="1"/>
  <c r="Q2735" i="1"/>
  <c r="F2734" i="1"/>
  <c r="Q2723" i="1"/>
  <c r="F2722" i="1"/>
  <c r="Q2711" i="1"/>
  <c r="F2710" i="1"/>
  <c r="Q2699" i="1"/>
  <c r="F2698" i="1"/>
  <c r="Q2687" i="1"/>
  <c r="F2686" i="1"/>
  <c r="Q2675" i="1"/>
  <c r="F2674" i="1"/>
  <c r="Q2663" i="1"/>
  <c r="F2662" i="1"/>
  <c r="Q2651" i="1"/>
  <c r="F2650" i="1"/>
  <c r="Q2639" i="1"/>
  <c r="F2638" i="1"/>
  <c r="Q2627" i="1"/>
  <c r="F2626" i="1"/>
  <c r="Q2615" i="1"/>
  <c r="F2614" i="1"/>
  <c r="Q2603" i="1"/>
  <c r="F2602" i="1"/>
  <c r="Q2591" i="1"/>
  <c r="F2590" i="1"/>
  <c r="Q2579" i="1"/>
  <c r="F2578" i="1"/>
  <c r="Q2567" i="1"/>
  <c r="F2566" i="1"/>
  <c r="Q2555" i="1"/>
  <c r="F2554" i="1"/>
  <c r="Q2543" i="1"/>
  <c r="F2542" i="1"/>
  <c r="Q2531" i="1"/>
  <c r="F2530" i="1"/>
  <c r="Q2519" i="1"/>
  <c r="F2518" i="1"/>
  <c r="Q2507" i="1"/>
  <c r="F2506" i="1"/>
  <c r="Q2495" i="1"/>
  <c r="F2494" i="1"/>
  <c r="Q2483" i="1"/>
  <c r="F2482" i="1"/>
  <c r="Q2471" i="1"/>
  <c r="F2470" i="1"/>
  <c r="Q2459" i="1"/>
  <c r="F2458" i="1"/>
  <c r="Q2447" i="1"/>
  <c r="F2446" i="1"/>
  <c r="Q2435" i="1"/>
  <c r="F2434" i="1"/>
  <c r="Q2423" i="1"/>
  <c r="F2422" i="1"/>
  <c r="Q2411" i="1"/>
  <c r="F2410" i="1"/>
  <c r="Q2399" i="1"/>
  <c r="F2398" i="1"/>
  <c r="Q2387" i="1"/>
  <c r="F2386" i="1"/>
  <c r="Q2375" i="1"/>
  <c r="F2374" i="1"/>
  <c r="Q2363" i="1"/>
  <c r="F2362" i="1"/>
  <c r="Q2351" i="1"/>
  <c r="F2350" i="1"/>
  <c r="Q2339" i="1"/>
  <c r="F2338" i="1"/>
  <c r="Q2327" i="1"/>
  <c r="F2326" i="1"/>
  <c r="Q2315" i="1"/>
  <c r="F2314" i="1"/>
  <c r="Q2303" i="1"/>
  <c r="F2302" i="1"/>
  <c r="Q2291" i="1"/>
  <c r="F2290" i="1"/>
  <c r="Q2279" i="1"/>
  <c r="F2278" i="1"/>
  <c r="Q2267" i="1"/>
  <c r="F2266" i="1"/>
  <c r="Q2255" i="1"/>
  <c r="F2254" i="1"/>
  <c r="Q2243" i="1"/>
  <c r="F2242" i="1"/>
  <c r="Q2231" i="1"/>
  <c r="F2230" i="1"/>
  <c r="Q2219" i="1"/>
  <c r="F2218" i="1"/>
  <c r="Q2207" i="1"/>
  <c r="F2206" i="1"/>
  <c r="Q2195" i="1"/>
  <c r="F2194" i="1"/>
  <c r="Q2183" i="1"/>
  <c r="F2182" i="1"/>
  <c r="Q2171" i="1"/>
  <c r="F2170" i="1"/>
  <c r="Q2159" i="1"/>
  <c r="F2158" i="1"/>
  <c r="Q2147" i="1"/>
  <c r="F2146" i="1"/>
  <c r="Q2135" i="1"/>
  <c r="F2134" i="1"/>
  <c r="Q2123" i="1"/>
  <c r="F2122" i="1"/>
  <c r="Q2111" i="1"/>
  <c r="F2110" i="1"/>
  <c r="Q2099" i="1"/>
  <c r="F2098" i="1"/>
  <c r="Q2087" i="1"/>
  <c r="F2086" i="1"/>
  <c r="Q2075" i="1"/>
  <c r="F2074" i="1"/>
  <c r="Q2063" i="1"/>
  <c r="F2062" i="1"/>
  <c r="Q2051" i="1"/>
  <c r="F2050" i="1"/>
  <c r="Q2039" i="1"/>
  <c r="F2038" i="1"/>
  <c r="Q2027" i="1"/>
  <c r="F2026" i="1"/>
  <c r="Q2015" i="1"/>
  <c r="F2014" i="1"/>
  <c r="Q2003" i="1"/>
  <c r="F2002" i="1"/>
  <c r="Q1991" i="1"/>
  <c r="F1990" i="1"/>
  <c r="Q1979" i="1"/>
  <c r="F1978" i="1"/>
  <c r="Q1967" i="1"/>
  <c r="F1966" i="1"/>
  <c r="Q1955" i="1"/>
  <c r="F1954" i="1"/>
  <c r="Q1943" i="1"/>
  <c r="F1942" i="1"/>
  <c r="Q1931" i="1"/>
  <c r="F1930" i="1"/>
  <c r="Q1919" i="1"/>
  <c r="F1918" i="1"/>
  <c r="Q1907" i="1"/>
  <c r="F1906" i="1"/>
  <c r="Q1895" i="1"/>
  <c r="F1894" i="1"/>
  <c r="Q1883" i="1"/>
  <c r="F1882" i="1"/>
  <c r="Q1871" i="1"/>
  <c r="F1870" i="1"/>
  <c r="Q1859" i="1"/>
  <c r="F1858" i="1"/>
  <c r="Q1847" i="1"/>
  <c r="F1846" i="1"/>
  <c r="Q1835" i="1"/>
  <c r="F1834" i="1"/>
  <c r="Q1823" i="1"/>
  <c r="F1822" i="1"/>
  <c r="Q1811" i="1"/>
  <c r="F1810" i="1"/>
  <c r="Q1799" i="1"/>
  <c r="F1798" i="1"/>
  <c r="Q1787" i="1"/>
  <c r="F1786" i="1"/>
  <c r="Q1775" i="1"/>
  <c r="F1774" i="1"/>
  <c r="Q1763" i="1"/>
  <c r="F1762" i="1"/>
  <c r="Q1751" i="1"/>
  <c r="F1750" i="1"/>
  <c r="Q1739" i="1"/>
  <c r="F1738" i="1"/>
  <c r="Q1727" i="1"/>
  <c r="F1726" i="1"/>
  <c r="Q1715" i="1"/>
  <c r="F1714" i="1"/>
  <c r="Q1703" i="1"/>
  <c r="F1702" i="1"/>
  <c r="Q1691" i="1"/>
  <c r="F1690" i="1"/>
  <c r="Q1679" i="1"/>
  <c r="F1678" i="1"/>
  <c r="Q1667" i="1"/>
  <c r="F1666" i="1"/>
  <c r="Q1655" i="1"/>
  <c r="F1654" i="1"/>
  <c r="Q1643" i="1"/>
  <c r="F1642" i="1"/>
  <c r="Q1631" i="1"/>
  <c r="F1630" i="1"/>
  <c r="Q1619" i="1"/>
  <c r="F1618" i="1"/>
  <c r="Q1607" i="1"/>
  <c r="F1606" i="1"/>
  <c r="Q1595" i="1"/>
  <c r="F1594" i="1"/>
  <c r="Q1583" i="1"/>
  <c r="F1582" i="1"/>
  <c r="Q1571" i="1"/>
  <c r="F1570" i="1"/>
  <c r="Q1559" i="1"/>
  <c r="F1558" i="1"/>
  <c r="Q1547" i="1"/>
  <c r="F1546" i="1"/>
  <c r="Q1535" i="1"/>
  <c r="F1534" i="1"/>
  <c r="Q1523" i="1"/>
  <c r="F1522" i="1"/>
  <c r="Q1511" i="1"/>
  <c r="F1510" i="1"/>
  <c r="Q1499" i="1"/>
  <c r="F1498" i="1"/>
  <c r="Q1487" i="1"/>
  <c r="F1486" i="1"/>
  <c r="Q1475" i="1"/>
  <c r="F1474" i="1"/>
  <c r="Q1463" i="1"/>
  <c r="F1462" i="1"/>
  <c r="Q1451" i="1"/>
  <c r="F1450" i="1"/>
  <c r="Q1439" i="1"/>
  <c r="F1438" i="1"/>
  <c r="Q1427" i="1"/>
  <c r="F1426" i="1"/>
  <c r="Q1415" i="1"/>
  <c r="F1414" i="1"/>
  <c r="Q1403" i="1"/>
  <c r="F1402" i="1"/>
  <c r="Q1391" i="1"/>
  <c r="F1390" i="1"/>
  <c r="Q1379" i="1"/>
  <c r="F1378" i="1"/>
  <c r="Q1367" i="1"/>
  <c r="F1366" i="1"/>
  <c r="Q1355" i="1"/>
  <c r="F1354" i="1"/>
  <c r="Q1343" i="1"/>
  <c r="F1342" i="1"/>
  <c r="Q1331" i="1"/>
  <c r="F1330" i="1"/>
  <c r="Q1319" i="1"/>
  <c r="F1318" i="1"/>
  <c r="Q1307" i="1"/>
  <c r="F1306" i="1"/>
  <c r="Q1295" i="1"/>
  <c r="F1294" i="1"/>
  <c r="Q1283" i="1"/>
  <c r="F1282" i="1"/>
  <c r="Q1271" i="1"/>
  <c r="F1270" i="1"/>
  <c r="Q1259" i="1"/>
  <c r="F1258" i="1"/>
  <c r="Q1247" i="1"/>
  <c r="F1246" i="1"/>
  <c r="Q1235" i="1"/>
  <c r="F1234" i="1"/>
  <c r="Q1223" i="1"/>
  <c r="F1222" i="1"/>
  <c r="Q1211" i="1"/>
  <c r="F1210" i="1"/>
  <c r="Q1199" i="1"/>
  <c r="F1198" i="1"/>
  <c r="Q1187" i="1"/>
  <c r="F1186" i="1"/>
  <c r="Q1175" i="1"/>
  <c r="F1174" i="1"/>
  <c r="Q1163" i="1"/>
  <c r="F1162" i="1"/>
  <c r="Q1151" i="1"/>
  <c r="F1150" i="1"/>
  <c r="Q1139" i="1"/>
  <c r="F1138" i="1"/>
  <c r="Q1127" i="1"/>
  <c r="F1126" i="1"/>
  <c r="Q1115" i="1"/>
  <c r="F1114" i="1"/>
  <c r="Q1103" i="1"/>
  <c r="F1102" i="1"/>
  <c r="Q1091" i="1"/>
  <c r="F1090" i="1"/>
  <c r="Q1079" i="1"/>
  <c r="F1078" i="1"/>
  <c r="Q1067" i="1"/>
  <c r="F1066" i="1"/>
  <c r="Q1055" i="1"/>
  <c r="F1054" i="1"/>
  <c r="Q1043" i="1"/>
  <c r="F1042" i="1"/>
  <c r="Q1031" i="1"/>
  <c r="F1030" i="1"/>
  <c r="Q1019" i="1"/>
  <c r="F1018" i="1"/>
  <c r="Q1007" i="1"/>
  <c r="F1006" i="1"/>
  <c r="Q995" i="1"/>
  <c r="F994" i="1"/>
  <c r="Q983" i="1"/>
  <c r="F982" i="1"/>
  <c r="Q971" i="1"/>
  <c r="F970" i="1"/>
  <c r="Q959" i="1"/>
  <c r="F958" i="1"/>
  <c r="Q947" i="1"/>
  <c r="F946" i="1"/>
  <c r="Q935" i="1"/>
  <c r="F934" i="1"/>
  <c r="Q923" i="1"/>
  <c r="F922" i="1"/>
  <c r="Q911" i="1"/>
  <c r="F910" i="1"/>
  <c r="Q899" i="1"/>
  <c r="F898" i="1"/>
  <c r="Q887" i="1"/>
  <c r="F886" i="1"/>
  <c r="Q875" i="1"/>
  <c r="F874" i="1"/>
  <c r="Q863" i="1"/>
  <c r="F862" i="1"/>
  <c r="Q851" i="1"/>
  <c r="F850" i="1"/>
  <c r="Q839" i="1"/>
  <c r="F838" i="1"/>
  <c r="Q827" i="1"/>
  <c r="F826" i="1"/>
  <c r="Q815" i="1"/>
  <c r="F814" i="1"/>
  <c r="Q803" i="1"/>
  <c r="F802" i="1"/>
  <c r="Q791" i="1"/>
  <c r="F790" i="1"/>
  <c r="Q779" i="1"/>
  <c r="F778" i="1"/>
  <c r="Q767" i="1"/>
  <c r="F766" i="1"/>
  <c r="Q755" i="1"/>
  <c r="F754" i="1"/>
  <c r="Q743" i="1"/>
  <c r="F742" i="1"/>
  <c r="Q731" i="1"/>
  <c r="F730" i="1"/>
  <c r="Q719" i="1"/>
  <c r="F718" i="1"/>
  <c r="Q707" i="1"/>
  <c r="F706" i="1"/>
  <c r="Q695" i="1"/>
  <c r="F694" i="1"/>
  <c r="Q683" i="1"/>
  <c r="F682" i="1"/>
  <c r="Q671" i="1"/>
  <c r="F670" i="1"/>
  <c r="Q659" i="1"/>
  <c r="F658" i="1"/>
  <c r="Q647" i="1"/>
  <c r="F646" i="1"/>
  <c r="Q635" i="1"/>
  <c r="F634" i="1"/>
  <c r="Q623" i="1"/>
  <c r="F622" i="1"/>
  <c r="Q611" i="1"/>
  <c r="F610" i="1"/>
  <c r="Q599" i="1"/>
  <c r="F598" i="1"/>
  <c r="Q587" i="1"/>
  <c r="F586" i="1"/>
  <c r="Q575" i="1"/>
  <c r="F574" i="1"/>
  <c r="Q563" i="1"/>
  <c r="F562" i="1"/>
  <c r="Q551" i="1"/>
  <c r="F550" i="1"/>
  <c r="Q539" i="1"/>
  <c r="F538" i="1"/>
  <c r="Q527" i="1"/>
  <c r="F526" i="1"/>
  <c r="Q515" i="1"/>
  <c r="F514" i="1"/>
  <c r="Q503" i="1"/>
  <c r="F502" i="1"/>
  <c r="Q491" i="1"/>
  <c r="F490" i="1"/>
  <c r="Q479" i="1"/>
  <c r="F478" i="1"/>
  <c r="Q467" i="1"/>
  <c r="F466" i="1"/>
  <c r="Q455" i="1"/>
  <c r="F454" i="1"/>
  <c r="Q443" i="1"/>
  <c r="F442" i="1"/>
  <c r="Q431" i="1"/>
  <c r="F430" i="1"/>
  <c r="Q419" i="1"/>
  <c r="F418" i="1"/>
  <c r="Q407" i="1"/>
  <c r="F406" i="1"/>
  <c r="Q395" i="1"/>
  <c r="F394" i="1"/>
  <c r="Q383" i="1"/>
  <c r="F382" i="1"/>
  <c r="Q371" i="1"/>
  <c r="F370" i="1"/>
  <c r="Q359" i="1"/>
  <c r="F358" i="1"/>
  <c r="Q347" i="1"/>
  <c r="F346" i="1"/>
  <c r="Q335" i="1"/>
  <c r="F334" i="1"/>
  <c r="Q323" i="1"/>
  <c r="F322" i="1"/>
  <c r="Q311" i="1"/>
  <c r="F310" i="1"/>
  <c r="Q299" i="1"/>
  <c r="F298" i="1"/>
  <c r="Q287" i="1"/>
  <c r="F286" i="1"/>
  <c r="Q275" i="1"/>
  <c r="F274" i="1"/>
  <c r="Q263" i="1"/>
  <c r="F262" i="1"/>
  <c r="Q251" i="1"/>
  <c r="F250" i="1"/>
  <c r="Q239" i="1"/>
  <c r="F238" i="1"/>
  <c r="Q227" i="1"/>
  <c r="F226" i="1"/>
  <c r="Q215" i="1"/>
  <c r="F214" i="1"/>
  <c r="Q203" i="1"/>
  <c r="F202" i="1"/>
  <c r="Q191" i="1"/>
  <c r="F190" i="1"/>
  <c r="Q179" i="1"/>
  <c r="F178" i="1"/>
  <c r="Q167" i="1"/>
  <c r="F166" i="1"/>
  <c r="Q155" i="1"/>
  <c r="F154" i="1"/>
  <c r="Q143" i="1"/>
  <c r="F142" i="1"/>
  <c r="Q131" i="1"/>
  <c r="F130" i="1"/>
  <c r="Q119" i="1"/>
  <c r="F118" i="1"/>
  <c r="Q107" i="1"/>
  <c r="F106" i="1"/>
  <c r="Q95" i="1"/>
  <c r="F94" i="1"/>
  <c r="Q83" i="1"/>
  <c r="F82" i="1"/>
  <c r="Q71" i="1"/>
  <c r="F70" i="1"/>
  <c r="Q59" i="1"/>
  <c r="F58" i="1"/>
  <c r="Q47" i="1"/>
  <c r="F46" i="1"/>
  <c r="Q35" i="1"/>
  <c r="F34" i="1"/>
  <c r="Q23" i="1"/>
  <c r="F22" i="1"/>
  <c r="Q11" i="1"/>
  <c r="F10" i="1"/>
  <c r="Q3034" i="1"/>
  <c r="F3033" i="1"/>
  <c r="Q3022" i="1"/>
  <c r="F3021" i="1"/>
  <c r="Q3010" i="1"/>
  <c r="F3009" i="1"/>
  <c r="Q2998" i="1"/>
  <c r="F2997" i="1"/>
  <c r="Q2986" i="1"/>
  <c r="F2985" i="1"/>
  <c r="Q2974" i="1"/>
  <c r="F2973" i="1"/>
  <c r="Q2962" i="1"/>
  <c r="F2961" i="1"/>
  <c r="Q2950" i="1"/>
  <c r="F2949" i="1"/>
  <c r="Q2938" i="1"/>
  <c r="F2937" i="1"/>
  <c r="Q2926" i="1"/>
  <c r="F2925" i="1"/>
  <c r="Q2914" i="1"/>
  <c r="F2913" i="1"/>
  <c r="Q2902" i="1"/>
  <c r="F2901" i="1"/>
  <c r="Q2890" i="1"/>
  <c r="F2889" i="1"/>
  <c r="Q2878" i="1"/>
  <c r="F2877" i="1"/>
  <c r="Q2866" i="1"/>
  <c r="F2865" i="1"/>
  <c r="Q2854" i="1"/>
  <c r="F2853" i="1"/>
  <c r="Q2842" i="1"/>
  <c r="F2841" i="1"/>
  <c r="Q2830" i="1"/>
  <c r="F2829" i="1"/>
  <c r="Q2818" i="1"/>
  <c r="F2817" i="1"/>
  <c r="Q2806" i="1"/>
  <c r="F2805" i="1"/>
  <c r="Q2794" i="1"/>
  <c r="F2793" i="1"/>
  <c r="Q2782" i="1"/>
  <c r="F2781" i="1"/>
  <c r="Q2770" i="1"/>
  <c r="F2769" i="1"/>
  <c r="Q2758" i="1"/>
  <c r="F2757" i="1"/>
  <c r="Q2746" i="1"/>
  <c r="F2745" i="1"/>
  <c r="Q2734" i="1"/>
  <c r="F2733" i="1"/>
  <c r="Q2722" i="1"/>
  <c r="F2721" i="1"/>
  <c r="Q2710" i="1"/>
  <c r="F2709" i="1"/>
  <c r="Q2698" i="1"/>
  <c r="F2697" i="1"/>
  <c r="Q2686" i="1"/>
  <c r="F2685" i="1"/>
  <c r="Q2674" i="1"/>
  <c r="F2673" i="1"/>
  <c r="Q2662" i="1"/>
  <c r="F2661" i="1"/>
  <c r="Q2650" i="1"/>
  <c r="F2649" i="1"/>
  <c r="Q2638" i="1"/>
  <c r="F2637" i="1"/>
  <c r="Q2626" i="1"/>
  <c r="F2625" i="1"/>
  <c r="Q2614" i="1"/>
  <c r="F2613" i="1"/>
  <c r="Q2602" i="1"/>
  <c r="F2601" i="1"/>
  <c r="Q2590" i="1"/>
  <c r="F2589" i="1"/>
  <c r="Q2578" i="1"/>
  <c r="F2577" i="1"/>
  <c r="Q2566" i="1"/>
  <c r="F2565" i="1"/>
  <c r="Q2554" i="1"/>
  <c r="F2553" i="1"/>
  <c r="Q2542" i="1"/>
  <c r="F2541" i="1"/>
  <c r="Q2530" i="1"/>
  <c r="F2529" i="1"/>
  <c r="Q2518" i="1"/>
  <c r="F2517" i="1"/>
  <c r="Q2506" i="1"/>
  <c r="F2505" i="1"/>
  <c r="Q2494" i="1"/>
  <c r="F2493" i="1"/>
  <c r="Q2482" i="1"/>
  <c r="F2481" i="1"/>
  <c r="Q2470" i="1"/>
  <c r="F2469" i="1"/>
  <c r="Q2458" i="1"/>
  <c r="F2457" i="1"/>
  <c r="Q2446" i="1"/>
  <c r="F2445" i="1"/>
  <c r="Q2434" i="1"/>
  <c r="F2433" i="1"/>
  <c r="Q2422" i="1"/>
  <c r="F2421" i="1"/>
  <c r="Q2410" i="1"/>
  <c r="F2409" i="1"/>
  <c r="Q2398" i="1"/>
  <c r="F2397" i="1"/>
  <c r="Q2386" i="1"/>
  <c r="F2385" i="1"/>
  <c r="Q2374" i="1"/>
  <c r="F2373" i="1"/>
  <c r="Q2362" i="1"/>
  <c r="F2361" i="1"/>
  <c r="Q2350" i="1"/>
  <c r="F2349" i="1"/>
  <c r="Q2338" i="1"/>
  <c r="F2337" i="1"/>
  <c r="Q2326" i="1"/>
  <c r="F2325" i="1"/>
  <c r="Q2314" i="1"/>
  <c r="F2313" i="1"/>
  <c r="Q2302" i="1"/>
  <c r="F2301" i="1"/>
  <c r="Q2290" i="1"/>
  <c r="F2289" i="1"/>
  <c r="Q2278" i="1"/>
  <c r="F2277" i="1"/>
  <c r="Q2266" i="1"/>
  <c r="F2265" i="1"/>
  <c r="Q2254" i="1"/>
  <c r="F2253" i="1"/>
  <c r="Q2242" i="1"/>
  <c r="F2241" i="1"/>
  <c r="Q2230" i="1"/>
  <c r="F2229" i="1"/>
  <c r="Q2218" i="1"/>
  <c r="F2217" i="1"/>
  <c r="Q2206" i="1"/>
  <c r="F2205" i="1"/>
  <c r="Q2194" i="1"/>
  <c r="F2193" i="1"/>
  <c r="Q2182" i="1"/>
  <c r="F2181" i="1"/>
  <c r="Q2170" i="1"/>
  <c r="F2169" i="1"/>
  <c r="Q2158" i="1"/>
  <c r="F2157" i="1"/>
  <c r="Q2146" i="1"/>
  <c r="F2145" i="1"/>
  <c r="Q2134" i="1"/>
  <c r="F2133" i="1"/>
  <c r="Q2122" i="1"/>
  <c r="F2121" i="1"/>
  <c r="Q2110" i="1"/>
  <c r="F2109" i="1"/>
  <c r="Q2098" i="1"/>
  <c r="F2097" i="1"/>
  <c r="Q2086" i="1"/>
  <c r="F2085" i="1"/>
  <c r="Q2074" i="1"/>
  <c r="F2073" i="1"/>
  <c r="Q2062" i="1"/>
  <c r="F2061" i="1"/>
  <c r="Q2050" i="1"/>
  <c r="F2049" i="1"/>
  <c r="Q2038" i="1"/>
  <c r="F2037" i="1"/>
  <c r="Q2026" i="1"/>
  <c r="F2025" i="1"/>
  <c r="Q2014" i="1"/>
  <c r="F2013" i="1"/>
  <c r="Q2002" i="1"/>
  <c r="F2001" i="1"/>
  <c r="Q1990" i="1"/>
  <c r="F1989" i="1"/>
  <c r="Q1978" i="1"/>
  <c r="F1977" i="1"/>
  <c r="Q1966" i="1"/>
  <c r="F1965" i="1"/>
  <c r="Q1954" i="1"/>
  <c r="F1953" i="1"/>
  <c r="Q1942" i="1"/>
  <c r="F1941" i="1"/>
  <c r="Q1930" i="1"/>
  <c r="F1929" i="1"/>
  <c r="Q1918" i="1"/>
  <c r="F1917" i="1"/>
  <c r="Q1906" i="1"/>
  <c r="F1905" i="1"/>
  <c r="Q1894" i="1"/>
  <c r="F1893" i="1"/>
  <c r="Q1882" i="1"/>
  <c r="F1881" i="1"/>
  <c r="Q1870" i="1"/>
  <c r="F1869" i="1"/>
  <c r="Q1858" i="1"/>
  <c r="F1857" i="1"/>
  <c r="Q1846" i="1"/>
  <c r="F1845" i="1"/>
  <c r="Q1834" i="1"/>
  <c r="F1833" i="1"/>
  <c r="Q1822" i="1"/>
  <c r="F1821" i="1"/>
  <c r="Q1810" i="1"/>
  <c r="F1809" i="1"/>
  <c r="Q1798" i="1"/>
  <c r="F1797" i="1"/>
  <c r="Q1786" i="1"/>
  <c r="F1785" i="1"/>
  <c r="Q1774" i="1"/>
  <c r="F1773" i="1"/>
  <c r="Q1762" i="1"/>
  <c r="F1761" i="1"/>
  <c r="Q1750" i="1"/>
  <c r="F1749" i="1"/>
  <c r="Q1738" i="1"/>
  <c r="F1737" i="1"/>
  <c r="Q1726" i="1"/>
  <c r="F1725" i="1"/>
  <c r="Q1714" i="1"/>
  <c r="F1713" i="1"/>
  <c r="Q1702" i="1"/>
  <c r="F1701" i="1"/>
  <c r="Q1690" i="1"/>
  <c r="F1689" i="1"/>
  <c r="Q1678" i="1"/>
  <c r="F1677" i="1"/>
  <c r="Q1666" i="1"/>
  <c r="F1665" i="1"/>
  <c r="Q1654" i="1"/>
  <c r="F1653" i="1"/>
  <c r="Q1642" i="1"/>
  <c r="F1641" i="1"/>
  <c r="Q1630" i="1"/>
  <c r="F1629" i="1"/>
  <c r="Q1618" i="1"/>
  <c r="F1617" i="1"/>
  <c r="Q1606" i="1"/>
  <c r="F1605" i="1"/>
  <c r="Q1594" i="1"/>
  <c r="F1593" i="1"/>
  <c r="Q1582" i="1"/>
  <c r="F1581" i="1"/>
  <c r="Q1570" i="1"/>
  <c r="F1569" i="1"/>
  <c r="Q1558" i="1"/>
  <c r="F1557" i="1"/>
  <c r="Q1546" i="1"/>
  <c r="F1545" i="1"/>
  <c r="Q1534" i="1"/>
  <c r="F1533" i="1"/>
  <c r="Q1522" i="1"/>
  <c r="F1521" i="1"/>
  <c r="Q1510" i="1"/>
  <c r="F1509" i="1"/>
  <c r="Q1498" i="1"/>
  <c r="F1497" i="1"/>
  <c r="Q1486" i="1"/>
  <c r="F1485" i="1"/>
  <c r="Q1474" i="1"/>
  <c r="F1473" i="1"/>
  <c r="Q1462" i="1"/>
  <c r="F1461" i="1"/>
  <c r="Q1450" i="1"/>
  <c r="F1449" i="1"/>
  <c r="Q1438" i="1"/>
  <c r="F1437" i="1"/>
  <c r="Q1426" i="1"/>
  <c r="F1425" i="1"/>
  <c r="Q1414" i="1"/>
  <c r="F1413" i="1"/>
  <c r="Q1402" i="1"/>
  <c r="F1401" i="1"/>
  <c r="Q1390" i="1"/>
  <c r="F1389" i="1"/>
  <c r="Q1378" i="1"/>
  <c r="F1377" i="1"/>
  <c r="Q1366" i="1"/>
  <c r="F1365" i="1"/>
  <c r="Q1354" i="1"/>
  <c r="F1353" i="1"/>
  <c r="Q1342" i="1"/>
  <c r="F1341" i="1"/>
  <c r="Q1330" i="1"/>
  <c r="F1329" i="1"/>
  <c r="Q1318" i="1"/>
  <c r="F1317" i="1"/>
  <c r="Q1306" i="1"/>
  <c r="F1305" i="1"/>
  <c r="Q1294" i="1"/>
  <c r="F1293" i="1"/>
  <c r="Q1282" i="1"/>
  <c r="F1281" i="1"/>
  <c r="Q1270" i="1"/>
  <c r="F1269" i="1"/>
  <c r="Q1258" i="1"/>
  <c r="F1257" i="1"/>
  <c r="Q1246" i="1"/>
  <c r="F1245" i="1"/>
  <c r="Q1234" i="1"/>
  <c r="F1233" i="1"/>
  <c r="Q1222" i="1"/>
  <c r="F1221" i="1"/>
  <c r="Q1210" i="1"/>
  <c r="F1209" i="1"/>
  <c r="Q1198" i="1"/>
  <c r="F1197" i="1"/>
  <c r="Q1186" i="1"/>
  <c r="F1185" i="1"/>
  <c r="Q1174" i="1"/>
  <c r="F1173" i="1"/>
  <c r="Q1162" i="1"/>
  <c r="F1161" i="1"/>
  <c r="Q1150" i="1"/>
  <c r="F1149" i="1"/>
  <c r="Q1138" i="1"/>
  <c r="F1137" i="1"/>
  <c r="Q1126" i="1"/>
  <c r="F1125" i="1"/>
  <c r="Q1114" i="1"/>
  <c r="F1113" i="1"/>
  <c r="Q1102" i="1"/>
  <c r="F1101" i="1"/>
  <c r="Q1090" i="1"/>
  <c r="F1089" i="1"/>
  <c r="Q1078" i="1"/>
  <c r="F1077" i="1"/>
  <c r="Q1066" i="1"/>
  <c r="F1065" i="1"/>
  <c r="Q1054" i="1"/>
  <c r="F1053" i="1"/>
  <c r="Q1042" i="1"/>
  <c r="F1041" i="1"/>
  <c r="Q1030" i="1"/>
  <c r="F1029" i="1"/>
  <c r="Q1018" i="1"/>
  <c r="F1017" i="1"/>
  <c r="Q1006" i="1"/>
  <c r="F1005" i="1"/>
  <c r="Q994" i="1"/>
  <c r="F993" i="1"/>
  <c r="Q982" i="1"/>
  <c r="F981" i="1"/>
  <c r="Q970" i="1"/>
  <c r="F969" i="1"/>
  <c r="Q958" i="1"/>
  <c r="F957" i="1"/>
  <c r="Q946" i="1"/>
  <c r="F945" i="1"/>
  <c r="Q934" i="1"/>
  <c r="F933" i="1"/>
  <c r="Q922" i="1"/>
  <c r="F921" i="1"/>
  <c r="Q910" i="1"/>
  <c r="F909" i="1"/>
  <c r="Q898" i="1"/>
  <c r="F897" i="1"/>
  <c r="Q886" i="1"/>
  <c r="F885" i="1"/>
  <c r="Q874" i="1"/>
  <c r="F873" i="1"/>
  <c r="Q862" i="1"/>
  <c r="F861" i="1"/>
  <c r="Q850" i="1"/>
  <c r="F849" i="1"/>
  <c r="Q838" i="1"/>
  <c r="F837" i="1"/>
  <c r="Q826" i="1"/>
  <c r="F825" i="1"/>
  <c r="Q814" i="1"/>
  <c r="F813" i="1"/>
  <c r="Q802" i="1"/>
  <c r="F801" i="1"/>
  <c r="Q790" i="1"/>
  <c r="F789" i="1"/>
  <c r="Q778" i="1"/>
  <c r="F777" i="1"/>
  <c r="Q766" i="1"/>
  <c r="F765" i="1"/>
  <c r="Q754" i="1"/>
  <c r="F753" i="1"/>
  <c r="Q742" i="1"/>
  <c r="F741" i="1"/>
  <c r="Q730" i="1"/>
  <c r="F729" i="1"/>
  <c r="Q718" i="1"/>
  <c r="F717" i="1"/>
  <c r="Q706" i="1"/>
  <c r="F705" i="1"/>
  <c r="Q694" i="1"/>
  <c r="F693" i="1"/>
  <c r="Q682" i="1"/>
  <c r="F681" i="1"/>
  <c r="Q670" i="1"/>
  <c r="F669" i="1"/>
  <c r="Q658" i="1"/>
  <c r="F657" i="1"/>
  <c r="Q646" i="1"/>
  <c r="F645" i="1"/>
  <c r="Q634" i="1"/>
  <c r="F633" i="1"/>
  <c r="Q622" i="1"/>
  <c r="F621" i="1"/>
  <c r="Q610" i="1"/>
  <c r="F609" i="1"/>
  <c r="Q598" i="1"/>
  <c r="F597" i="1"/>
  <c r="Q586" i="1"/>
  <c r="F585" i="1"/>
  <c r="Q574" i="1"/>
  <c r="F573" i="1"/>
  <c r="Q562" i="1"/>
  <c r="F561" i="1"/>
  <c r="Q550" i="1"/>
  <c r="F549" i="1"/>
  <c r="Q538" i="1"/>
  <c r="F537" i="1"/>
  <c r="Q526" i="1"/>
  <c r="F525" i="1"/>
  <c r="Q514" i="1"/>
  <c r="F513" i="1"/>
  <c r="Q502" i="1"/>
  <c r="F501" i="1"/>
  <c r="Q490" i="1"/>
  <c r="F489" i="1"/>
  <c r="Q478" i="1"/>
  <c r="F477" i="1"/>
  <c r="Q466" i="1"/>
  <c r="F465" i="1"/>
  <c r="Q454" i="1"/>
  <c r="F453" i="1"/>
  <c r="Q442" i="1"/>
  <c r="F441" i="1"/>
  <c r="Q430" i="1"/>
  <c r="F429" i="1"/>
  <c r="Q418" i="1"/>
  <c r="F417" i="1"/>
  <c r="Q406" i="1"/>
  <c r="F405" i="1"/>
  <c r="Q394" i="1"/>
  <c r="F393" i="1"/>
  <c r="Q382" i="1"/>
  <c r="F381" i="1"/>
  <c r="Q370" i="1"/>
  <c r="F369" i="1"/>
  <c r="Q358" i="1"/>
  <c r="F357" i="1"/>
  <c r="Q346" i="1"/>
  <c r="F345" i="1"/>
  <c r="Q334" i="1"/>
  <c r="F333" i="1"/>
  <c r="Q322" i="1"/>
  <c r="F321" i="1"/>
  <c r="Q310" i="1"/>
  <c r="F309" i="1"/>
  <c r="Q298" i="1"/>
  <c r="F297" i="1"/>
  <c r="Q286" i="1"/>
  <c r="F285" i="1"/>
  <c r="Q274" i="1"/>
  <c r="F273" i="1"/>
  <c r="Q262" i="1"/>
  <c r="F261" i="1"/>
  <c r="Q250" i="1"/>
  <c r="F249" i="1"/>
  <c r="Q238" i="1"/>
  <c r="F237" i="1"/>
  <c r="Q226" i="1"/>
  <c r="F225" i="1"/>
  <c r="Q214" i="1"/>
  <c r="F213" i="1"/>
  <c r="Q202" i="1"/>
  <c r="F201" i="1"/>
  <c r="Q190" i="1"/>
  <c r="F189" i="1"/>
  <c r="Q178" i="1"/>
  <c r="F177" i="1"/>
  <c r="Q166" i="1"/>
  <c r="F165" i="1"/>
  <c r="Q154" i="1"/>
  <c r="F153" i="1"/>
  <c r="Q142" i="1"/>
  <c r="F141" i="1"/>
  <c r="Q130" i="1"/>
  <c r="F129" i="1"/>
  <c r="Q118" i="1"/>
  <c r="F117" i="1"/>
  <c r="Q106" i="1"/>
  <c r="F105" i="1"/>
  <c r="Q94" i="1"/>
  <c r="F93" i="1"/>
  <c r="Q82" i="1"/>
  <c r="F81" i="1"/>
  <c r="Q70" i="1"/>
  <c r="F69" i="1"/>
  <c r="Q58" i="1"/>
  <c r="F57" i="1"/>
  <c r="Q46" i="1"/>
  <c r="F45" i="1"/>
  <c r="Q34" i="1"/>
  <c r="F33" i="1"/>
  <c r="Q22" i="1"/>
  <c r="F21" i="1"/>
  <c r="Q10" i="1"/>
  <c r="F9" i="1"/>
  <c r="Q3033" i="1"/>
  <c r="F3032" i="1"/>
  <c r="Q3021" i="1"/>
  <c r="F3020" i="1"/>
  <c r="Q3009" i="1"/>
  <c r="F3008" i="1"/>
  <c r="Q2997" i="1"/>
  <c r="F2996" i="1"/>
  <c r="Q2985" i="1"/>
  <c r="F2984" i="1"/>
  <c r="Q2973" i="1"/>
  <c r="F2972" i="1"/>
  <c r="Q2961" i="1"/>
  <c r="F2960" i="1"/>
  <c r="Q2949" i="1"/>
  <c r="F2948" i="1"/>
  <c r="Q2937" i="1"/>
  <c r="F2936" i="1"/>
  <c r="Q2925" i="1"/>
  <c r="F2924" i="1"/>
  <c r="Q2913" i="1"/>
  <c r="F2912" i="1"/>
  <c r="Q2901" i="1"/>
  <c r="F2900" i="1"/>
  <c r="Q2889" i="1"/>
  <c r="F2888" i="1"/>
  <c r="Q2877" i="1"/>
  <c r="F2876" i="1"/>
  <c r="Q2865" i="1"/>
  <c r="F2864" i="1"/>
  <c r="Q2853" i="1"/>
  <c r="F2852" i="1"/>
  <c r="Q2841" i="1"/>
  <c r="F2840" i="1"/>
  <c r="Q2829" i="1"/>
  <c r="F2828" i="1"/>
  <c r="Q2817" i="1"/>
  <c r="F2816" i="1"/>
  <c r="Q2805" i="1"/>
  <c r="F2804" i="1"/>
  <c r="Q2793" i="1"/>
  <c r="F2792" i="1"/>
  <c r="Q2781" i="1"/>
  <c r="F2780" i="1"/>
  <c r="Q2769" i="1"/>
  <c r="F2768" i="1"/>
  <c r="Q2757" i="1"/>
  <c r="F2756" i="1"/>
  <c r="Q2745" i="1"/>
  <c r="F2744" i="1"/>
  <c r="Q2733" i="1"/>
  <c r="F2732" i="1"/>
  <c r="Q2721" i="1"/>
  <c r="F2720" i="1"/>
  <c r="Q2709" i="1"/>
  <c r="F2708" i="1"/>
  <c r="Q2697" i="1"/>
  <c r="F2696" i="1"/>
  <c r="Q2685" i="1"/>
  <c r="F2684" i="1"/>
  <c r="Q2673" i="1"/>
  <c r="F2672" i="1"/>
  <c r="Q2661" i="1"/>
  <c r="F2660" i="1"/>
  <c r="Q2649" i="1"/>
  <c r="F2648" i="1"/>
  <c r="Q2637" i="1"/>
  <c r="F2636" i="1"/>
  <c r="Q2625" i="1"/>
  <c r="F2624" i="1"/>
  <c r="Q2613" i="1"/>
  <c r="F2612" i="1"/>
  <c r="Q2601" i="1"/>
  <c r="F2600" i="1"/>
  <c r="Q2589" i="1"/>
  <c r="F2588" i="1"/>
  <c r="Q2577" i="1"/>
  <c r="F2576" i="1"/>
  <c r="Q2565" i="1"/>
  <c r="F2564" i="1"/>
  <c r="Q2553" i="1"/>
  <c r="F2552" i="1"/>
  <c r="Q2541" i="1"/>
  <c r="F2540" i="1"/>
  <c r="Q2529" i="1"/>
  <c r="F2528" i="1"/>
  <c r="Q2517" i="1"/>
  <c r="F2516" i="1"/>
  <c r="Q2505" i="1"/>
  <c r="F2504" i="1"/>
  <c r="Q2493" i="1"/>
  <c r="F2492" i="1"/>
  <c r="Q2481" i="1"/>
  <c r="F2480" i="1"/>
  <c r="Q2469" i="1"/>
  <c r="F2468" i="1"/>
  <c r="Q2457" i="1"/>
  <c r="F2456" i="1"/>
  <c r="Q2445" i="1"/>
  <c r="F2444" i="1"/>
  <c r="Q2433" i="1"/>
  <c r="F2432" i="1"/>
  <c r="Q2421" i="1"/>
  <c r="F2420" i="1"/>
  <c r="Q2409" i="1"/>
  <c r="F2408" i="1"/>
  <c r="Q2397" i="1"/>
  <c r="F2396" i="1"/>
  <c r="Q2385" i="1"/>
  <c r="F2384" i="1"/>
  <c r="Q2373" i="1"/>
  <c r="F2372" i="1"/>
  <c r="Q2361" i="1"/>
  <c r="F2360" i="1"/>
  <c r="Q2349" i="1"/>
  <c r="F2348" i="1"/>
  <c r="Q2337" i="1"/>
  <c r="F2336" i="1"/>
  <c r="Q2325" i="1"/>
  <c r="F2324" i="1"/>
  <c r="Q2313" i="1"/>
  <c r="F2312" i="1"/>
  <c r="Q2301" i="1"/>
  <c r="F2300" i="1"/>
  <c r="Q2289" i="1"/>
  <c r="F2288" i="1"/>
  <c r="Q2277" i="1"/>
  <c r="F2276" i="1"/>
  <c r="Q2265" i="1"/>
  <c r="F2264" i="1"/>
  <c r="Q2253" i="1"/>
  <c r="F2252" i="1"/>
  <c r="Q2241" i="1"/>
  <c r="F2240" i="1"/>
  <c r="Q2229" i="1"/>
  <c r="F2228" i="1"/>
  <c r="Q2217" i="1"/>
  <c r="F2216" i="1"/>
  <c r="Q2205" i="1"/>
  <c r="F2204" i="1"/>
  <c r="Q2193" i="1"/>
  <c r="F2192" i="1"/>
  <c r="Q2181" i="1"/>
  <c r="F2180" i="1"/>
  <c r="Q2169" i="1"/>
  <c r="F2168" i="1"/>
  <c r="Q2157" i="1"/>
  <c r="F2156" i="1"/>
  <c r="Q2145" i="1"/>
  <c r="F2144" i="1"/>
  <c r="Q2133" i="1"/>
  <c r="F2132" i="1"/>
  <c r="Q2121" i="1"/>
  <c r="F2120" i="1"/>
  <c r="Q2109" i="1"/>
  <c r="F2108" i="1"/>
  <c r="Q2097" i="1"/>
  <c r="F2096" i="1"/>
  <c r="Q2085" i="1"/>
  <c r="F2084" i="1"/>
  <c r="Q2073" i="1"/>
  <c r="F2072" i="1"/>
  <c r="Q2061" i="1"/>
  <c r="F2060" i="1"/>
  <c r="Q2049" i="1"/>
  <c r="F2048" i="1"/>
  <c r="Q2037" i="1"/>
  <c r="F2036" i="1"/>
  <c r="Q2025" i="1"/>
  <c r="F2024" i="1"/>
  <c r="Q2013" i="1"/>
  <c r="F2012" i="1"/>
  <c r="Q2001" i="1"/>
  <c r="F2000" i="1"/>
  <c r="Q1989" i="1"/>
  <c r="F1988" i="1"/>
  <c r="Q1977" i="1"/>
  <c r="F1976" i="1"/>
  <c r="Q1965" i="1"/>
  <c r="F1964" i="1"/>
  <c r="Q1953" i="1"/>
  <c r="F1952" i="1"/>
  <c r="Q1941" i="1"/>
  <c r="F1940" i="1"/>
  <c r="Q1929" i="1"/>
  <c r="F1928" i="1"/>
  <c r="Q1917" i="1"/>
  <c r="F1916" i="1"/>
  <c r="Q1905" i="1"/>
  <c r="F1904" i="1"/>
  <c r="Q1893" i="1"/>
  <c r="F1892" i="1"/>
  <c r="Q1881" i="1"/>
  <c r="F1880" i="1"/>
  <c r="Q1869" i="1"/>
  <c r="F1868" i="1"/>
  <c r="Q1857" i="1"/>
  <c r="F1856" i="1"/>
  <c r="Q1845" i="1"/>
  <c r="F1844" i="1"/>
  <c r="Q1833" i="1"/>
  <c r="F1832" i="1"/>
  <c r="Q1821" i="1"/>
  <c r="F1820" i="1"/>
  <c r="Q1809" i="1"/>
  <c r="F1808" i="1"/>
  <c r="Q1797" i="1"/>
  <c r="F1796" i="1"/>
  <c r="Q1785" i="1"/>
  <c r="F1784" i="1"/>
  <c r="Q1773" i="1"/>
  <c r="F1772" i="1"/>
  <c r="Q1761" i="1"/>
  <c r="F1760" i="1"/>
  <c r="Q1749" i="1"/>
  <c r="F1748" i="1"/>
  <c r="Q1737" i="1"/>
  <c r="F1736" i="1"/>
  <c r="Q1725" i="1"/>
  <c r="F1724" i="1"/>
  <c r="Q1713" i="1"/>
  <c r="F1712" i="1"/>
  <c r="Q1701" i="1"/>
  <c r="F1700" i="1"/>
  <c r="Q1689" i="1"/>
  <c r="F1688" i="1"/>
  <c r="Q1677" i="1"/>
  <c r="F1676" i="1"/>
  <c r="Q1665" i="1"/>
  <c r="F1664" i="1"/>
  <c r="Q1653" i="1"/>
  <c r="F1652" i="1"/>
  <c r="Q1641" i="1"/>
  <c r="F1640" i="1"/>
  <c r="Q1629" i="1"/>
  <c r="F1628" i="1"/>
  <c r="Q1617" i="1"/>
  <c r="F1616" i="1"/>
  <c r="Q1605" i="1"/>
  <c r="F1604" i="1"/>
  <c r="Q1593" i="1"/>
  <c r="F1592" i="1"/>
  <c r="Q1581" i="1"/>
  <c r="F1580" i="1"/>
  <c r="Q1569" i="1"/>
  <c r="F1568" i="1"/>
  <c r="Q1557" i="1"/>
  <c r="F1556" i="1"/>
  <c r="Q1545" i="1"/>
  <c r="F1544" i="1"/>
  <c r="Q1533" i="1"/>
  <c r="F1532" i="1"/>
  <c r="Q1521" i="1"/>
  <c r="F1520" i="1"/>
  <c r="Q1509" i="1"/>
  <c r="F1508" i="1"/>
  <c r="Q1497" i="1"/>
  <c r="F1496" i="1"/>
  <c r="Q1485" i="1"/>
  <c r="F1484" i="1"/>
  <c r="Q1473" i="1"/>
  <c r="F1472" i="1"/>
  <c r="Q1461" i="1"/>
  <c r="F1460" i="1"/>
  <c r="Q1449" i="1"/>
  <c r="F1448" i="1"/>
  <c r="Q1437" i="1"/>
  <c r="F1436" i="1"/>
  <c r="Q1425" i="1"/>
  <c r="F1424" i="1"/>
  <c r="Q1413" i="1"/>
  <c r="F1412" i="1"/>
  <c r="Q1401" i="1"/>
  <c r="F1400" i="1"/>
  <c r="Q1389" i="1"/>
  <c r="F1388" i="1"/>
  <c r="Q1377" i="1"/>
  <c r="F1376" i="1"/>
  <c r="Q1365" i="1"/>
  <c r="F1364" i="1"/>
  <c r="Q1353" i="1"/>
  <c r="F1352" i="1"/>
  <c r="Q1341" i="1"/>
  <c r="F1340" i="1"/>
  <c r="Q1329" i="1"/>
  <c r="F1328" i="1"/>
  <c r="Q1317" i="1"/>
  <c r="F1316" i="1"/>
  <c r="Q1305" i="1"/>
  <c r="F1304" i="1"/>
  <c r="Q1293" i="1"/>
  <c r="F1292" i="1"/>
  <c r="Q1281" i="1"/>
  <c r="F1280" i="1"/>
  <c r="Q1269" i="1"/>
  <c r="F1268" i="1"/>
  <c r="Q1257" i="1"/>
  <c r="F1256" i="1"/>
  <c r="Q1245" i="1"/>
  <c r="F1244" i="1"/>
  <c r="Q1233" i="1"/>
  <c r="F1232" i="1"/>
  <c r="Q1221" i="1"/>
  <c r="F1220" i="1"/>
  <c r="Q1209" i="1"/>
  <c r="F1208" i="1"/>
  <c r="Q1197" i="1"/>
  <c r="F1196" i="1"/>
  <c r="Q1185" i="1"/>
  <c r="F1184" i="1"/>
  <c r="Q1173" i="1"/>
  <c r="F1172" i="1"/>
  <c r="Q1161" i="1"/>
  <c r="F1160" i="1"/>
  <c r="Q1149" i="1"/>
  <c r="F1148" i="1"/>
  <c r="Q1137" i="1"/>
  <c r="F1136" i="1"/>
  <c r="Q1125" i="1"/>
  <c r="F1124" i="1"/>
  <c r="Q1113" i="1"/>
  <c r="F1112" i="1"/>
  <c r="Q1101" i="1"/>
  <c r="F1100" i="1"/>
  <c r="Q1089" i="1"/>
  <c r="F1088" i="1"/>
  <c r="Q1077" i="1"/>
  <c r="F1076" i="1"/>
  <c r="Q1065" i="1"/>
  <c r="F1064" i="1"/>
  <c r="Q1053" i="1"/>
  <c r="F1052" i="1"/>
  <c r="Q1041" i="1"/>
  <c r="F1040" i="1"/>
  <c r="Q1029" i="1"/>
  <c r="F1028" i="1"/>
  <c r="Q1017" i="1"/>
  <c r="F1016" i="1"/>
  <c r="Q1005" i="1"/>
  <c r="F1004" i="1"/>
  <c r="Q993" i="1"/>
  <c r="F992" i="1"/>
  <c r="Q981" i="1"/>
  <c r="F980" i="1"/>
  <c r="Q969" i="1"/>
  <c r="F968" i="1"/>
  <c r="Q957" i="1"/>
  <c r="F956" i="1"/>
  <c r="Q945" i="1"/>
  <c r="F944" i="1"/>
  <c r="Q933" i="1"/>
  <c r="F932" i="1"/>
  <c r="Q921" i="1"/>
  <c r="F920" i="1"/>
  <c r="Q909" i="1"/>
  <c r="F908" i="1"/>
  <c r="Q897" i="1"/>
  <c r="F896" i="1"/>
  <c r="Q885" i="1"/>
  <c r="F884" i="1"/>
  <c r="Q873" i="1"/>
  <c r="F872" i="1"/>
  <c r="Q861" i="1"/>
  <c r="F860" i="1"/>
  <c r="Q849" i="1"/>
  <c r="F848" i="1"/>
  <c r="Q837" i="1"/>
  <c r="F836" i="1"/>
  <c r="Q825" i="1"/>
  <c r="F824" i="1"/>
  <c r="Q813" i="1"/>
  <c r="F812" i="1"/>
  <c r="Q801" i="1"/>
  <c r="F800" i="1"/>
  <c r="Q789" i="1"/>
  <c r="F788" i="1"/>
  <c r="Q777" i="1"/>
  <c r="F776" i="1"/>
  <c r="Q765" i="1"/>
  <c r="F764" i="1"/>
  <c r="Q753" i="1"/>
  <c r="F752" i="1"/>
  <c r="Q741" i="1"/>
  <c r="F740" i="1"/>
  <c r="Q729" i="1"/>
  <c r="F728" i="1"/>
  <c r="Q717" i="1"/>
  <c r="F716" i="1"/>
  <c r="Q705" i="1"/>
  <c r="F704" i="1"/>
  <c r="Q693" i="1"/>
  <c r="F692" i="1"/>
  <c r="Q681" i="1"/>
  <c r="F680" i="1"/>
  <c r="Q669" i="1"/>
  <c r="F668" i="1"/>
  <c r="Q657" i="1"/>
  <c r="F656" i="1"/>
  <c r="Q645" i="1"/>
  <c r="F644" i="1"/>
  <c r="Q633" i="1"/>
  <c r="F632" i="1"/>
  <c r="Q621" i="1"/>
  <c r="F620" i="1"/>
  <c r="Q609" i="1"/>
  <c r="F608" i="1"/>
  <c r="Q597" i="1"/>
  <c r="F596" i="1"/>
  <c r="Q585" i="1"/>
  <c r="F584" i="1"/>
  <c r="Q573" i="1"/>
  <c r="F572" i="1"/>
  <c r="Q561" i="1"/>
  <c r="F560" i="1"/>
  <c r="Q549" i="1"/>
  <c r="F548" i="1"/>
  <c r="Q537" i="1"/>
  <c r="F536" i="1"/>
  <c r="Q525" i="1"/>
  <c r="F524" i="1"/>
  <c r="Q513" i="1"/>
  <c r="F512" i="1"/>
  <c r="Q501" i="1"/>
  <c r="F500" i="1"/>
  <c r="Q489" i="1"/>
  <c r="F488" i="1"/>
  <c r="Q477" i="1"/>
  <c r="F476" i="1"/>
  <c r="Q465" i="1"/>
  <c r="F464" i="1"/>
  <c r="Q453" i="1"/>
  <c r="F452" i="1"/>
  <c r="Q441" i="1"/>
  <c r="F440" i="1"/>
  <c r="Q429" i="1"/>
  <c r="F428" i="1"/>
  <c r="Q417" i="1"/>
  <c r="F416" i="1"/>
  <c r="Q405" i="1"/>
  <c r="F404" i="1"/>
  <c r="Q393" i="1"/>
  <c r="F392" i="1"/>
  <c r="Q381" i="1"/>
  <c r="F380" i="1"/>
  <c r="Q369" i="1"/>
  <c r="F368" i="1"/>
  <c r="Q357" i="1"/>
  <c r="F356" i="1"/>
  <c r="Q345" i="1"/>
  <c r="F344" i="1"/>
  <c r="Q333" i="1"/>
  <c r="F332" i="1"/>
  <c r="Q321" i="1"/>
  <c r="F320" i="1"/>
  <c r="Q309" i="1"/>
  <c r="F308" i="1"/>
  <c r="Q297" i="1"/>
  <c r="F296" i="1"/>
  <c r="Q285" i="1"/>
  <c r="F284" i="1"/>
  <c r="Q273" i="1"/>
  <c r="F272" i="1"/>
  <c r="Q261" i="1"/>
  <c r="F260" i="1"/>
  <c r="Q249" i="1"/>
  <c r="F248" i="1"/>
  <c r="Q237" i="1"/>
  <c r="F236" i="1"/>
  <c r="Q225" i="1"/>
  <c r="F224" i="1"/>
  <c r="Q213" i="1"/>
  <c r="F212" i="1"/>
  <c r="Q201" i="1"/>
  <c r="F200" i="1"/>
  <c r="Q189" i="1"/>
  <c r="F188" i="1"/>
  <c r="Q177" i="1"/>
  <c r="F176" i="1"/>
  <c r="Q165" i="1"/>
  <c r="F164" i="1"/>
  <c r="Q153" i="1"/>
  <c r="F152" i="1"/>
  <c r="Q141" i="1"/>
  <c r="F140" i="1"/>
  <c r="Q129" i="1"/>
  <c r="F128" i="1"/>
  <c r="Q117" i="1"/>
  <c r="F116" i="1"/>
  <c r="Q105" i="1"/>
  <c r="F104" i="1"/>
  <c r="Q93" i="1"/>
  <c r="F92" i="1"/>
  <c r="Q81" i="1"/>
  <c r="F80" i="1"/>
  <c r="Q69" i="1"/>
  <c r="F68" i="1"/>
  <c r="Q57" i="1"/>
  <c r="F56" i="1"/>
  <c r="Q45" i="1"/>
  <c r="F44" i="1"/>
  <c r="Q33" i="1"/>
  <c r="F32" i="1"/>
  <c r="Q21" i="1"/>
  <c r="F20" i="1"/>
  <c r="Q9" i="1"/>
  <c r="F8" i="1"/>
  <c r="Q3056" i="1"/>
  <c r="F3055" i="1"/>
  <c r="Q3044" i="1"/>
  <c r="F3043" i="1"/>
  <c r="Q3032" i="1"/>
  <c r="F3031" i="1"/>
  <c r="Q3020" i="1"/>
  <c r="F3019" i="1"/>
  <c r="Q3008" i="1"/>
  <c r="F3007" i="1"/>
  <c r="Q2996" i="1"/>
  <c r="F2995" i="1"/>
  <c r="Q2984" i="1"/>
  <c r="F2983" i="1"/>
  <c r="Q2972" i="1"/>
  <c r="F2971" i="1"/>
  <c r="Q2960" i="1"/>
  <c r="F2959" i="1"/>
  <c r="Q2948" i="1"/>
  <c r="F2947" i="1"/>
  <c r="Q2936" i="1"/>
  <c r="F2935" i="1"/>
  <c r="Q2924" i="1"/>
  <c r="F2923" i="1"/>
  <c r="Q2912" i="1"/>
  <c r="F2911" i="1"/>
  <c r="Q2900" i="1"/>
  <c r="F2899" i="1"/>
  <c r="Q2888" i="1"/>
  <c r="F2887" i="1"/>
  <c r="Q2876" i="1"/>
  <c r="F2875" i="1"/>
  <c r="Q2864" i="1"/>
  <c r="F2863" i="1"/>
  <c r="Q2852" i="1"/>
  <c r="F2851" i="1"/>
  <c r="Q2840" i="1"/>
  <c r="F2839" i="1"/>
  <c r="Q2828" i="1"/>
  <c r="F2827" i="1"/>
  <c r="Q2816" i="1"/>
  <c r="F2815" i="1"/>
  <c r="Q2804" i="1"/>
  <c r="F2803" i="1"/>
  <c r="Q2792" i="1"/>
  <c r="F2791" i="1"/>
  <c r="Q2780" i="1"/>
  <c r="F2779" i="1"/>
  <c r="Q2768" i="1"/>
  <c r="F2767" i="1"/>
  <c r="Q2756" i="1"/>
  <c r="F2755" i="1"/>
  <c r="Q2744" i="1"/>
  <c r="F2743" i="1"/>
  <c r="Q2732" i="1"/>
  <c r="F2731" i="1"/>
  <c r="Q2720" i="1"/>
  <c r="F2719" i="1"/>
  <c r="Q2708" i="1"/>
  <c r="F2707" i="1"/>
  <c r="Q2696" i="1"/>
  <c r="F2695" i="1"/>
  <c r="Q2684" i="1"/>
  <c r="F2683" i="1"/>
  <c r="Q2672" i="1"/>
  <c r="F2671" i="1"/>
  <c r="Q2660" i="1"/>
  <c r="F2659" i="1"/>
  <c r="Q2648" i="1"/>
  <c r="F2647" i="1"/>
  <c r="Q2636" i="1"/>
  <c r="F2635" i="1"/>
  <c r="Q2624" i="1"/>
  <c r="F2623" i="1"/>
  <c r="Q2612" i="1"/>
  <c r="F2611" i="1"/>
  <c r="Q2600" i="1"/>
  <c r="F2599" i="1"/>
  <c r="Q2588" i="1"/>
  <c r="F2587" i="1"/>
  <c r="Q2576" i="1"/>
  <c r="F2575" i="1"/>
  <c r="Q2564" i="1"/>
  <c r="F2563" i="1"/>
  <c r="Q2552" i="1"/>
  <c r="F2551" i="1"/>
  <c r="Q2540" i="1"/>
  <c r="F2539" i="1"/>
  <c r="Q2528" i="1"/>
  <c r="F2527" i="1"/>
  <c r="Q2516" i="1"/>
  <c r="F2515" i="1"/>
  <c r="Q2504" i="1"/>
  <c r="F2503" i="1"/>
  <c r="Q2492" i="1"/>
  <c r="F2491" i="1"/>
  <c r="Q2480" i="1"/>
  <c r="F2479" i="1"/>
  <c r="Q2468" i="1"/>
  <c r="F2467" i="1"/>
  <c r="Q2456" i="1"/>
  <c r="F2455" i="1"/>
  <c r="Q2444" i="1"/>
  <c r="F2443" i="1"/>
  <c r="Q2432" i="1"/>
  <c r="F2431" i="1"/>
  <c r="Q2420" i="1"/>
  <c r="F2419" i="1"/>
  <c r="Q2408" i="1"/>
  <c r="F2407" i="1"/>
  <c r="Q2396" i="1"/>
  <c r="F2395" i="1"/>
  <c r="Q2384" i="1"/>
  <c r="F2383" i="1"/>
  <c r="Q2372" i="1"/>
  <c r="F2371" i="1"/>
  <c r="Q2360" i="1"/>
  <c r="F2359" i="1"/>
  <c r="Q2348" i="1"/>
  <c r="F2347" i="1"/>
  <c r="Q2336" i="1"/>
  <c r="F2335" i="1"/>
  <c r="Q2324" i="1"/>
  <c r="F2323" i="1"/>
  <c r="Q2312" i="1"/>
  <c r="F2311" i="1"/>
  <c r="Q2300" i="1"/>
  <c r="F2299" i="1"/>
  <c r="Q2288" i="1"/>
  <c r="F2287" i="1"/>
  <c r="Q2276" i="1"/>
  <c r="F2275" i="1"/>
  <c r="Q2264" i="1"/>
  <c r="F2263" i="1"/>
  <c r="Q2252" i="1"/>
  <c r="F2251" i="1"/>
  <c r="Q2240" i="1"/>
  <c r="F2239" i="1"/>
  <c r="Q2228" i="1"/>
  <c r="F2227" i="1"/>
  <c r="Q2216" i="1"/>
  <c r="F2215" i="1"/>
  <c r="Q2204" i="1"/>
  <c r="F2203" i="1"/>
  <c r="Q2192" i="1"/>
  <c r="F2191" i="1"/>
  <c r="Q2180" i="1"/>
  <c r="F2179" i="1"/>
  <c r="Q2168" i="1"/>
  <c r="F2167" i="1"/>
  <c r="Q2156" i="1"/>
  <c r="F2155" i="1"/>
  <c r="Q2144" i="1"/>
  <c r="F2143" i="1"/>
  <c r="Q2132" i="1"/>
  <c r="F2131" i="1"/>
  <c r="Q2120" i="1"/>
  <c r="F2119" i="1"/>
  <c r="Q2108" i="1"/>
  <c r="F2107" i="1"/>
  <c r="Q2096" i="1"/>
  <c r="F2095" i="1"/>
  <c r="Q2084" i="1"/>
  <c r="F2083" i="1"/>
  <c r="Q2072" i="1"/>
  <c r="F2071" i="1"/>
  <c r="Q2060" i="1"/>
  <c r="F2059" i="1"/>
  <c r="Q2048" i="1"/>
  <c r="F2047" i="1"/>
  <c r="Q2036" i="1"/>
  <c r="F2035" i="1"/>
  <c r="Q2024" i="1"/>
  <c r="F2023" i="1"/>
  <c r="Q2012" i="1"/>
  <c r="F2011" i="1"/>
  <c r="Q2000" i="1"/>
  <c r="F1999" i="1"/>
  <c r="Q1988" i="1"/>
  <c r="F1987" i="1"/>
  <c r="Q1976" i="1"/>
  <c r="F1975" i="1"/>
  <c r="Q1964" i="1"/>
  <c r="F1963" i="1"/>
  <c r="Q1952" i="1"/>
  <c r="F1951" i="1"/>
  <c r="Q1940" i="1"/>
  <c r="F1939" i="1"/>
  <c r="Q1928" i="1"/>
  <c r="F1927" i="1"/>
  <c r="Q1916" i="1"/>
  <c r="F1915" i="1"/>
  <c r="Q1904" i="1"/>
  <c r="F1903" i="1"/>
  <c r="Q1892" i="1"/>
  <c r="F1891" i="1"/>
  <c r="Q1880" i="1"/>
  <c r="F1879" i="1"/>
  <c r="Q1868" i="1"/>
  <c r="F1867" i="1"/>
  <c r="Q1856" i="1"/>
  <c r="F1855" i="1"/>
  <c r="Q1844" i="1"/>
  <c r="F1843" i="1"/>
  <c r="Q1832" i="1"/>
  <c r="F1831" i="1"/>
  <c r="Q1820" i="1"/>
  <c r="F1819" i="1"/>
  <c r="Q1808" i="1"/>
  <c r="F1807" i="1"/>
  <c r="Q1796" i="1"/>
  <c r="F1795" i="1"/>
  <c r="Q1784" i="1"/>
  <c r="F1783" i="1"/>
  <c r="Q1772" i="1"/>
  <c r="F1771" i="1"/>
  <c r="Q1760" i="1"/>
  <c r="F1759" i="1"/>
  <c r="Q1748" i="1"/>
  <c r="F1747" i="1"/>
  <c r="Q1736" i="1"/>
  <c r="F1735" i="1"/>
  <c r="Q1724" i="1"/>
  <c r="F1723" i="1"/>
  <c r="Q1712" i="1"/>
  <c r="F1711" i="1"/>
  <c r="Q1700" i="1"/>
  <c r="F1699" i="1"/>
  <c r="Q1688" i="1"/>
  <c r="F1687" i="1"/>
  <c r="Q1676" i="1"/>
  <c r="F1675" i="1"/>
  <c r="Q1664" i="1"/>
  <c r="F1663" i="1"/>
  <c r="Q1652" i="1"/>
  <c r="F1651" i="1"/>
  <c r="Q1640" i="1"/>
  <c r="F1639" i="1"/>
  <c r="Q1628" i="1"/>
  <c r="F1627" i="1"/>
  <c r="Q1616" i="1"/>
  <c r="F1615" i="1"/>
  <c r="Q1604" i="1"/>
  <c r="F1603" i="1"/>
  <c r="Q1592" i="1"/>
  <c r="F1591" i="1"/>
  <c r="Q1580" i="1"/>
  <c r="F1579" i="1"/>
  <c r="Q1568" i="1"/>
  <c r="F1567" i="1"/>
  <c r="Q1556" i="1"/>
  <c r="F1555" i="1"/>
  <c r="Q1544" i="1"/>
  <c r="F1543" i="1"/>
  <c r="Q1532" i="1"/>
  <c r="F1531" i="1"/>
  <c r="Q1520" i="1"/>
  <c r="F1519" i="1"/>
  <c r="Q1508" i="1"/>
  <c r="F1507" i="1"/>
  <c r="Q1496" i="1"/>
  <c r="F1495" i="1"/>
  <c r="Q1484" i="1"/>
  <c r="F1483" i="1"/>
  <c r="Q1472" i="1"/>
  <c r="F1471" i="1"/>
  <c r="Q1460" i="1"/>
  <c r="F1459" i="1"/>
  <c r="Q1448" i="1"/>
  <c r="F1447" i="1"/>
  <c r="Q1436" i="1"/>
  <c r="F1435" i="1"/>
  <c r="Q1424" i="1"/>
  <c r="F1423" i="1"/>
  <c r="Q1412" i="1"/>
  <c r="F1411" i="1"/>
  <c r="Q1400" i="1"/>
  <c r="F1399" i="1"/>
  <c r="Q1388" i="1"/>
  <c r="F1387" i="1"/>
  <c r="Q1376" i="1"/>
  <c r="F1375" i="1"/>
  <c r="Q1364" i="1"/>
  <c r="F1363" i="1"/>
  <c r="Q1352" i="1"/>
  <c r="F1351" i="1"/>
  <c r="Q1340" i="1"/>
  <c r="F1339" i="1"/>
  <c r="Q1328" i="1"/>
  <c r="F1327" i="1"/>
  <c r="Q1316" i="1"/>
  <c r="F1315" i="1"/>
  <c r="Q1304" i="1"/>
  <c r="F1303" i="1"/>
  <c r="Q1292" i="1"/>
  <c r="F1291" i="1"/>
  <c r="Q1280" i="1"/>
  <c r="F1279" i="1"/>
  <c r="Q1268" i="1"/>
  <c r="F1267" i="1"/>
  <c r="Q1256" i="1"/>
  <c r="F1255" i="1"/>
  <c r="Q1244" i="1"/>
  <c r="F1243" i="1"/>
  <c r="Q1232" i="1"/>
  <c r="F1231" i="1"/>
  <c r="Q1220" i="1"/>
  <c r="F1219" i="1"/>
  <c r="Q1208" i="1"/>
  <c r="F1207" i="1"/>
  <c r="Q1196" i="1"/>
  <c r="F1195" i="1"/>
  <c r="Q1184" i="1"/>
  <c r="F1183" i="1"/>
  <c r="Q1172" i="1"/>
  <c r="F1171" i="1"/>
  <c r="Q1160" i="1"/>
  <c r="F1159" i="1"/>
  <c r="Q1148" i="1"/>
  <c r="F1147" i="1"/>
  <c r="Q1136" i="1"/>
  <c r="F1135" i="1"/>
  <c r="Q1124" i="1"/>
  <c r="F1123" i="1"/>
  <c r="Q1112" i="1"/>
  <c r="F1111" i="1"/>
  <c r="Q1100" i="1"/>
  <c r="F1099" i="1"/>
  <c r="Q1088" i="1"/>
  <c r="F1087" i="1"/>
  <c r="Q1076" i="1"/>
  <c r="F1075" i="1"/>
  <c r="Q1064" i="1"/>
  <c r="F1063" i="1"/>
  <c r="Q1052" i="1"/>
  <c r="F1051" i="1"/>
  <c r="Q1040" i="1"/>
  <c r="F1039" i="1"/>
  <c r="Q1028" i="1"/>
  <c r="F1027" i="1"/>
  <c r="Q1016" i="1"/>
  <c r="F1015" i="1"/>
  <c r="Q1004" i="1"/>
  <c r="F1003" i="1"/>
  <c r="Q992" i="1"/>
  <c r="F991" i="1"/>
  <c r="Q980" i="1"/>
  <c r="F979" i="1"/>
  <c r="Q968" i="1"/>
  <c r="F967" i="1"/>
  <c r="Q956" i="1"/>
  <c r="F955" i="1"/>
  <c r="Q944" i="1"/>
  <c r="F943" i="1"/>
  <c r="Q932" i="1"/>
  <c r="F931" i="1"/>
  <c r="Q920" i="1"/>
  <c r="F919" i="1"/>
  <c r="Q908" i="1"/>
  <c r="F907" i="1"/>
  <c r="Q896" i="1"/>
  <c r="F895" i="1"/>
  <c r="Q884" i="1"/>
  <c r="F883" i="1"/>
  <c r="Q872" i="1"/>
  <c r="F871" i="1"/>
  <c r="Q860" i="1"/>
  <c r="F859" i="1"/>
  <c r="Q848" i="1"/>
  <c r="F847" i="1"/>
  <c r="Q836" i="1"/>
  <c r="F835" i="1"/>
  <c r="Q824" i="1"/>
  <c r="F823" i="1"/>
  <c r="Q812" i="1"/>
  <c r="F811" i="1"/>
  <c r="Q800" i="1"/>
  <c r="F799" i="1"/>
  <c r="Q788" i="1"/>
  <c r="F787" i="1"/>
  <c r="Q776" i="1"/>
  <c r="F775" i="1"/>
  <c r="Q764" i="1"/>
  <c r="F763" i="1"/>
  <c r="Q752" i="1"/>
  <c r="F751" i="1"/>
  <c r="Q740" i="1"/>
  <c r="F739" i="1"/>
  <c r="Q728" i="1"/>
  <c r="F727" i="1"/>
  <c r="Q716" i="1"/>
  <c r="F715" i="1"/>
  <c r="Q704" i="1"/>
  <c r="F703" i="1"/>
  <c r="Q692" i="1"/>
  <c r="F691" i="1"/>
  <c r="Q680" i="1"/>
  <c r="F679" i="1"/>
  <c r="Q668" i="1"/>
  <c r="F667" i="1"/>
  <c r="Q656" i="1"/>
  <c r="F655" i="1"/>
  <c r="Q644" i="1"/>
  <c r="F643" i="1"/>
  <c r="Q632" i="1"/>
  <c r="F631" i="1"/>
  <c r="Q620" i="1"/>
  <c r="F619" i="1"/>
  <c r="Q608" i="1"/>
  <c r="F607" i="1"/>
  <c r="Q596" i="1"/>
  <c r="F595" i="1"/>
  <c r="Q584" i="1"/>
  <c r="F583" i="1"/>
  <c r="Q572" i="1"/>
  <c r="F571" i="1"/>
  <c r="Q560" i="1"/>
  <c r="F559" i="1"/>
  <c r="Q548" i="1"/>
  <c r="F547" i="1"/>
  <c r="Q536" i="1"/>
  <c r="F535" i="1"/>
  <c r="Q524" i="1"/>
  <c r="F523" i="1"/>
  <c r="Q512" i="1"/>
  <c r="F511" i="1"/>
  <c r="Q500" i="1"/>
  <c r="F499" i="1"/>
  <c r="Q488" i="1"/>
  <c r="F487" i="1"/>
  <c r="Q476" i="1"/>
  <c r="F475" i="1"/>
  <c r="Q464" i="1"/>
  <c r="F463" i="1"/>
  <c r="Q452" i="1"/>
  <c r="F451" i="1"/>
  <c r="Q440" i="1"/>
  <c r="F439" i="1"/>
  <c r="Q428" i="1"/>
  <c r="F427" i="1"/>
  <c r="Q416" i="1"/>
  <c r="F415" i="1"/>
  <c r="Q404" i="1"/>
  <c r="F403" i="1"/>
  <c r="Q392" i="1"/>
  <c r="F391" i="1"/>
  <c r="Q380" i="1"/>
  <c r="F379" i="1"/>
  <c r="Q368" i="1"/>
  <c r="F367" i="1"/>
  <c r="Q356" i="1"/>
  <c r="F355" i="1"/>
  <c r="Q344" i="1"/>
  <c r="F343" i="1"/>
  <c r="Q332" i="1"/>
  <c r="F331" i="1"/>
  <c r="Q320" i="1"/>
  <c r="F319" i="1"/>
  <c r="Q308" i="1"/>
  <c r="F307" i="1"/>
  <c r="Q296" i="1"/>
  <c r="F295" i="1"/>
  <c r="Q284" i="1"/>
  <c r="F283" i="1"/>
  <c r="Q272" i="1"/>
  <c r="F271" i="1"/>
  <c r="Q260" i="1"/>
  <c r="F259" i="1"/>
  <c r="Q248" i="1"/>
  <c r="F247" i="1"/>
  <c r="Q236" i="1"/>
  <c r="F235" i="1"/>
  <c r="Q224" i="1"/>
  <c r="F223" i="1"/>
  <c r="Q212" i="1"/>
  <c r="F211" i="1"/>
  <c r="Q200" i="1"/>
  <c r="F199" i="1"/>
  <c r="Q188" i="1"/>
  <c r="F187" i="1"/>
  <c r="Q176" i="1"/>
  <c r="F175" i="1"/>
  <c r="Q164" i="1"/>
  <c r="F163" i="1"/>
  <c r="Q152" i="1"/>
  <c r="F151" i="1"/>
  <c r="Q140" i="1"/>
  <c r="F139" i="1"/>
  <c r="Q128" i="1"/>
  <c r="F127" i="1"/>
  <c r="Q116" i="1"/>
  <c r="F115" i="1"/>
  <c r="Q104" i="1"/>
  <c r="F103" i="1"/>
  <c r="Q92" i="1"/>
  <c r="F91" i="1"/>
  <c r="Q80" i="1"/>
  <c r="F79" i="1"/>
  <c r="Q68" i="1"/>
  <c r="F67" i="1"/>
  <c r="Q56" i="1"/>
  <c r="F55" i="1"/>
  <c r="Q44" i="1"/>
  <c r="F43" i="1"/>
  <c r="Q32" i="1"/>
  <c r="F31" i="1"/>
  <c r="Q20" i="1"/>
  <c r="F19" i="1"/>
  <c r="Q8" i="1"/>
  <c r="F7" i="1"/>
  <c r="Q3055" i="1"/>
  <c r="F3054" i="1"/>
  <c r="Q3043" i="1"/>
  <c r="F3042" i="1"/>
  <c r="Q3031" i="1"/>
  <c r="F3030" i="1"/>
  <c r="Q3019" i="1"/>
  <c r="F3018" i="1"/>
  <c r="Q3007" i="1"/>
  <c r="F3006" i="1"/>
  <c r="Q2995" i="1"/>
  <c r="F2994" i="1"/>
  <c r="Q2983" i="1"/>
  <c r="F2982" i="1"/>
  <c r="Q2971" i="1"/>
  <c r="F2970" i="1"/>
  <c r="Q2959" i="1"/>
  <c r="F2958" i="1"/>
  <c r="Q2947" i="1"/>
  <c r="F2946" i="1"/>
  <c r="Q2935" i="1"/>
  <c r="F2934" i="1"/>
  <c r="Q2923" i="1"/>
  <c r="F2922" i="1"/>
  <c r="Q2911" i="1"/>
  <c r="F2910" i="1"/>
  <c r="Q2899" i="1"/>
  <c r="F2898" i="1"/>
  <c r="Q2887" i="1"/>
  <c r="F2886" i="1"/>
  <c r="Q2875" i="1"/>
  <c r="F2874" i="1"/>
  <c r="Q2863" i="1"/>
  <c r="F2862" i="1"/>
  <c r="Q2851" i="1"/>
  <c r="F2850" i="1"/>
  <c r="Q2839" i="1"/>
  <c r="F2838" i="1"/>
  <c r="Q2827" i="1"/>
  <c r="F2826" i="1"/>
  <c r="Q2815" i="1"/>
  <c r="F2814" i="1"/>
  <c r="Q2803" i="1"/>
  <c r="F2802" i="1"/>
  <c r="Q2791" i="1"/>
  <c r="F2790" i="1"/>
  <c r="Q2779" i="1"/>
  <c r="F2778" i="1"/>
  <c r="Q2767" i="1"/>
  <c r="F2766" i="1"/>
  <c r="Q2755" i="1"/>
  <c r="F2754" i="1"/>
  <c r="Q2743" i="1"/>
  <c r="F2742" i="1"/>
  <c r="Q2731" i="1"/>
  <c r="F2730" i="1"/>
  <c r="Q2719" i="1"/>
  <c r="F2718" i="1"/>
  <c r="Q2707" i="1"/>
  <c r="F2706" i="1"/>
  <c r="Q2695" i="1"/>
  <c r="F2694" i="1"/>
  <c r="Q2683" i="1"/>
  <c r="F2682" i="1"/>
  <c r="Q2671" i="1"/>
  <c r="F2670" i="1"/>
  <c r="Q2659" i="1"/>
  <c r="F2658" i="1"/>
  <c r="Q2647" i="1"/>
  <c r="F2646" i="1"/>
  <c r="Q2635" i="1"/>
  <c r="F2634" i="1"/>
  <c r="Q2623" i="1"/>
  <c r="F2622" i="1"/>
  <c r="Q2611" i="1"/>
  <c r="F2610" i="1"/>
  <c r="Q2599" i="1"/>
  <c r="F2598" i="1"/>
  <c r="Q2587" i="1"/>
  <c r="F2586" i="1"/>
  <c r="Q2575" i="1"/>
  <c r="F2574" i="1"/>
  <c r="Q2563" i="1"/>
  <c r="F2562" i="1"/>
  <c r="Q2551" i="1"/>
  <c r="F2550" i="1"/>
  <c r="Q2539" i="1"/>
  <c r="F2538" i="1"/>
  <c r="Q2527" i="1"/>
  <c r="F2526" i="1"/>
  <c r="Q2515" i="1"/>
  <c r="F2514" i="1"/>
  <c r="Q2503" i="1"/>
  <c r="F2502" i="1"/>
  <c r="Q2491" i="1"/>
  <c r="F2490" i="1"/>
  <c r="Q2479" i="1"/>
  <c r="F2478" i="1"/>
  <c r="Q2467" i="1"/>
  <c r="F2466" i="1"/>
  <c r="Q2455" i="1"/>
  <c r="F2454" i="1"/>
  <c r="Q2443" i="1"/>
  <c r="F2442" i="1"/>
  <c r="Q2431" i="1"/>
  <c r="F2430" i="1"/>
  <c r="Q2419" i="1"/>
  <c r="F2418" i="1"/>
  <c r="Q2407" i="1"/>
  <c r="F2406" i="1"/>
  <c r="Q2395" i="1"/>
  <c r="F2394" i="1"/>
  <c r="Q2383" i="1"/>
  <c r="F2382" i="1"/>
  <c r="Q2371" i="1"/>
  <c r="F2370" i="1"/>
  <c r="Q2359" i="1"/>
  <c r="F2358" i="1"/>
  <c r="Q2347" i="1"/>
  <c r="F2346" i="1"/>
  <c r="Q2335" i="1"/>
  <c r="F2334" i="1"/>
  <c r="Q2323" i="1"/>
  <c r="F2322" i="1"/>
  <c r="Q2311" i="1"/>
  <c r="F2310" i="1"/>
  <c r="Q2299" i="1"/>
  <c r="F2298" i="1"/>
  <c r="Q2287" i="1"/>
  <c r="F2286" i="1"/>
  <c r="Q2275" i="1"/>
  <c r="F2274" i="1"/>
  <c r="Q2263" i="1"/>
  <c r="F2262" i="1"/>
  <c r="Q2251" i="1"/>
  <c r="F2250" i="1"/>
  <c r="Q2239" i="1"/>
  <c r="F2238" i="1"/>
  <c r="Q2227" i="1"/>
  <c r="F2226" i="1"/>
  <c r="Q2215" i="1"/>
  <c r="F2214" i="1"/>
  <c r="Q2203" i="1"/>
  <c r="F2202" i="1"/>
  <c r="Q2191" i="1"/>
  <c r="F2190" i="1"/>
  <c r="Q2179" i="1"/>
  <c r="F2178" i="1"/>
  <c r="Q2167" i="1"/>
  <c r="F2166" i="1"/>
  <c r="Q2155" i="1"/>
  <c r="F2154" i="1"/>
  <c r="Q2143" i="1"/>
  <c r="F2142" i="1"/>
  <c r="Q2131" i="1"/>
  <c r="F2130" i="1"/>
  <c r="Q2119" i="1"/>
  <c r="F2118" i="1"/>
  <c r="Q2107" i="1"/>
  <c r="F2106" i="1"/>
  <c r="Q2095" i="1"/>
  <c r="F2094" i="1"/>
  <c r="Q2083" i="1"/>
  <c r="F2082" i="1"/>
  <c r="Q2071" i="1"/>
  <c r="F2070" i="1"/>
  <c r="Q2059" i="1"/>
  <c r="F2058" i="1"/>
  <c r="Q2047" i="1"/>
  <c r="F2046" i="1"/>
  <c r="Q2035" i="1"/>
  <c r="F2034" i="1"/>
  <c r="Q2023" i="1"/>
  <c r="F2022" i="1"/>
  <c r="Q2011" i="1"/>
  <c r="F2010" i="1"/>
  <c r="Q1999" i="1"/>
  <c r="F1998" i="1"/>
  <c r="Q1987" i="1"/>
  <c r="F1986" i="1"/>
  <c r="Q1975" i="1"/>
  <c r="F1974" i="1"/>
  <c r="Q1963" i="1"/>
  <c r="F1962" i="1"/>
  <c r="Q1951" i="1"/>
  <c r="F1950" i="1"/>
  <c r="Q1939" i="1"/>
  <c r="F1938" i="1"/>
  <c r="Q1927" i="1"/>
  <c r="F1926" i="1"/>
  <c r="Q1915" i="1"/>
  <c r="F1914" i="1"/>
  <c r="Q1903" i="1"/>
  <c r="F1902" i="1"/>
  <c r="Q1891" i="1"/>
  <c r="F1890" i="1"/>
  <c r="Q1879" i="1"/>
  <c r="F1878" i="1"/>
  <c r="Q1867" i="1"/>
  <c r="F1866" i="1"/>
  <c r="Q1855" i="1"/>
  <c r="F1854" i="1"/>
  <c r="Q1843" i="1"/>
  <c r="F1842" i="1"/>
  <c r="Q1831" i="1"/>
  <c r="F1830" i="1"/>
  <c r="Q1819" i="1"/>
  <c r="F1818" i="1"/>
  <c r="Q1807" i="1"/>
  <c r="F1806" i="1"/>
  <c r="Q1795" i="1"/>
  <c r="F1794" i="1"/>
  <c r="Q1783" i="1"/>
  <c r="F1782" i="1"/>
  <c r="Q1771" i="1"/>
  <c r="F1770" i="1"/>
  <c r="Q1759" i="1"/>
  <c r="F1758" i="1"/>
  <c r="Q1747" i="1"/>
  <c r="F1746" i="1"/>
  <c r="Q1735" i="1"/>
  <c r="F1734" i="1"/>
  <c r="Q1723" i="1"/>
  <c r="F1722" i="1"/>
  <c r="Q1711" i="1"/>
  <c r="F1710" i="1"/>
  <c r="Q1699" i="1"/>
  <c r="F1698" i="1"/>
  <c r="Q1687" i="1"/>
  <c r="F1686" i="1"/>
  <c r="Q1675" i="1"/>
  <c r="F1674" i="1"/>
  <c r="Q1663" i="1"/>
  <c r="F1662" i="1"/>
  <c r="Q1651" i="1"/>
  <c r="F1650" i="1"/>
  <c r="Q1639" i="1"/>
  <c r="F1638" i="1"/>
  <c r="Q1627" i="1"/>
  <c r="F1626" i="1"/>
  <c r="Q1615" i="1"/>
  <c r="F1614" i="1"/>
  <c r="Q1603" i="1"/>
  <c r="F1602" i="1"/>
  <c r="Q1591" i="1"/>
  <c r="F1590" i="1"/>
  <c r="Q1579" i="1"/>
  <c r="F1578" i="1"/>
  <c r="Q1567" i="1"/>
  <c r="F1566" i="1"/>
  <c r="Q1555" i="1"/>
  <c r="F1554" i="1"/>
  <c r="Q1543" i="1"/>
  <c r="F1542" i="1"/>
  <c r="Q1531" i="1"/>
  <c r="F1530" i="1"/>
  <c r="Q1519" i="1"/>
  <c r="F1518" i="1"/>
  <c r="Q1507" i="1"/>
  <c r="F1506" i="1"/>
  <c r="Q1495" i="1"/>
  <c r="F1494" i="1"/>
  <c r="Q1483" i="1"/>
  <c r="F1482" i="1"/>
  <c r="Q1471" i="1"/>
  <c r="F1470" i="1"/>
  <c r="Q1459" i="1"/>
  <c r="F1458" i="1"/>
  <c r="Q1447" i="1"/>
  <c r="F1446" i="1"/>
  <c r="Q1435" i="1"/>
  <c r="F1434" i="1"/>
  <c r="Q1423" i="1"/>
  <c r="F1422" i="1"/>
  <c r="Q1411" i="1"/>
  <c r="F1410" i="1"/>
  <c r="Q1399" i="1"/>
  <c r="F1398" i="1"/>
  <c r="Q1387" i="1"/>
  <c r="F1386" i="1"/>
  <c r="Q1375" i="1"/>
  <c r="F1374" i="1"/>
  <c r="Q1363" i="1"/>
  <c r="F1362" i="1"/>
  <c r="Q1351" i="1"/>
  <c r="F1350" i="1"/>
  <c r="Q1339" i="1"/>
  <c r="F1338" i="1"/>
  <c r="Q1327" i="1"/>
  <c r="F1326" i="1"/>
  <c r="Q1315" i="1"/>
  <c r="F1314" i="1"/>
  <c r="Q1303" i="1"/>
  <c r="F1302" i="1"/>
  <c r="Q1291" i="1"/>
  <c r="F1290" i="1"/>
  <c r="Q1279" i="1"/>
  <c r="F1278" i="1"/>
  <c r="Q1267" i="1"/>
  <c r="F1266" i="1"/>
  <c r="Q1255" i="1"/>
  <c r="F1254" i="1"/>
  <c r="Q1243" i="1"/>
  <c r="F1242" i="1"/>
  <c r="Q1231" i="1"/>
  <c r="F1230" i="1"/>
  <c r="Q1219" i="1"/>
  <c r="F1218" i="1"/>
  <c r="Q1207" i="1"/>
  <c r="F1206" i="1"/>
  <c r="Q1195" i="1"/>
  <c r="F1194" i="1"/>
  <c r="Q1183" i="1"/>
  <c r="F1182" i="1"/>
  <c r="Q1171" i="1"/>
  <c r="F1170" i="1"/>
  <c r="Q1159" i="1"/>
  <c r="F1158" i="1"/>
  <c r="Q1147" i="1"/>
  <c r="F1146" i="1"/>
  <c r="Q1135" i="1"/>
  <c r="F1134" i="1"/>
  <c r="Q1123" i="1"/>
  <c r="F1122" i="1"/>
  <c r="Q1111" i="1"/>
  <c r="F1110" i="1"/>
  <c r="Q1099" i="1"/>
  <c r="F1098" i="1"/>
  <c r="Q1087" i="1"/>
  <c r="F1086" i="1"/>
  <c r="Q1075" i="1"/>
  <c r="F1074" i="1"/>
  <c r="Q1063" i="1"/>
  <c r="F1062" i="1"/>
  <c r="Q1051" i="1"/>
  <c r="F1050" i="1"/>
  <c r="Q1039" i="1"/>
  <c r="F1038" i="1"/>
  <c r="Q1027" i="1"/>
  <c r="F1026" i="1"/>
  <c r="Q1015" i="1"/>
  <c r="F1014" i="1"/>
  <c r="Q1003" i="1"/>
  <c r="F1002" i="1"/>
  <c r="Q991" i="1"/>
  <c r="F990" i="1"/>
  <c r="Q979" i="1"/>
  <c r="F978" i="1"/>
  <c r="Q967" i="1"/>
  <c r="F966" i="1"/>
  <c r="Q955" i="1"/>
  <c r="F954" i="1"/>
  <c r="Q943" i="1"/>
  <c r="F942" i="1"/>
  <c r="Q931" i="1"/>
  <c r="F930" i="1"/>
  <c r="Q919" i="1"/>
  <c r="F918" i="1"/>
  <c r="Q907" i="1"/>
  <c r="F906" i="1"/>
  <c r="Q895" i="1"/>
  <c r="F894" i="1"/>
  <c r="Q883" i="1"/>
  <c r="F882" i="1"/>
  <c r="Q871" i="1"/>
  <c r="F870" i="1"/>
  <c r="Q859" i="1"/>
  <c r="F858" i="1"/>
  <c r="Q847" i="1"/>
  <c r="F846" i="1"/>
  <c r="Q835" i="1"/>
  <c r="F834" i="1"/>
  <c r="Q823" i="1"/>
  <c r="F822" i="1"/>
  <c r="Q811" i="1"/>
  <c r="F810" i="1"/>
  <c r="Q799" i="1"/>
  <c r="F798" i="1"/>
  <c r="Q787" i="1"/>
  <c r="F786" i="1"/>
  <c r="Q775" i="1"/>
  <c r="F774" i="1"/>
  <c r="Q763" i="1"/>
  <c r="F762" i="1"/>
  <c r="Q751" i="1"/>
  <c r="F750" i="1"/>
  <c r="Q739" i="1"/>
  <c r="F738" i="1"/>
  <c r="Q727" i="1"/>
  <c r="F726" i="1"/>
  <c r="Q715" i="1"/>
  <c r="F714" i="1"/>
  <c r="Q703" i="1"/>
  <c r="F702" i="1"/>
  <c r="Q691" i="1"/>
  <c r="F690" i="1"/>
  <c r="Q679" i="1"/>
  <c r="F678" i="1"/>
  <c r="Q667" i="1"/>
  <c r="F666" i="1"/>
  <c r="Q655" i="1"/>
  <c r="F654" i="1"/>
  <c r="Q643" i="1"/>
  <c r="F642" i="1"/>
  <c r="Q631" i="1"/>
  <c r="F630" i="1"/>
  <c r="Q619" i="1"/>
  <c r="F618" i="1"/>
  <c r="Q607" i="1"/>
  <c r="F606" i="1"/>
  <c r="Q595" i="1"/>
  <c r="F594" i="1"/>
  <c r="Q583" i="1"/>
  <c r="F582" i="1"/>
  <c r="Q571" i="1"/>
  <c r="F570" i="1"/>
  <c r="Q559" i="1"/>
  <c r="F558" i="1"/>
  <c r="Q547" i="1"/>
  <c r="F546" i="1"/>
  <c r="Q535" i="1"/>
  <c r="F534" i="1"/>
  <c r="Q523" i="1"/>
  <c r="F522" i="1"/>
  <c r="Q511" i="1"/>
  <c r="F510" i="1"/>
  <c r="Q499" i="1"/>
  <c r="F498" i="1"/>
  <c r="Q487" i="1"/>
  <c r="F486" i="1"/>
  <c r="Q475" i="1"/>
  <c r="F474" i="1"/>
  <c r="Q463" i="1"/>
  <c r="F462" i="1"/>
  <c r="Q451" i="1"/>
  <c r="F450" i="1"/>
  <c r="Q439" i="1"/>
  <c r="F438" i="1"/>
  <c r="Q427" i="1"/>
  <c r="F426" i="1"/>
  <c r="Q415" i="1"/>
  <c r="F414" i="1"/>
  <c r="Q403" i="1"/>
  <c r="F402" i="1"/>
  <c r="Q391" i="1"/>
  <c r="F390" i="1"/>
  <c r="Q379" i="1"/>
  <c r="F378" i="1"/>
  <c r="Q367" i="1"/>
  <c r="F366" i="1"/>
  <c r="Q355" i="1"/>
  <c r="F354" i="1"/>
  <c r="Q343" i="1"/>
  <c r="F342" i="1"/>
  <c r="Q331" i="1"/>
  <c r="F330" i="1"/>
  <c r="Q319" i="1"/>
  <c r="F318" i="1"/>
  <c r="Q307" i="1"/>
  <c r="F306" i="1"/>
  <c r="Q295" i="1"/>
  <c r="F294" i="1"/>
  <c r="Q283" i="1"/>
  <c r="F282" i="1"/>
  <c r="Q271" i="1"/>
  <c r="F270" i="1"/>
  <c r="Q259" i="1"/>
  <c r="F258" i="1"/>
  <c r="Q247" i="1"/>
  <c r="F246" i="1"/>
  <c r="Q235" i="1"/>
  <c r="F234" i="1"/>
  <c r="Q223" i="1"/>
  <c r="F222" i="1"/>
  <c r="Q211" i="1"/>
  <c r="F210" i="1"/>
  <c r="Q199" i="1"/>
  <c r="F198" i="1"/>
  <c r="Q187" i="1"/>
  <c r="F186" i="1"/>
  <c r="Q175" i="1"/>
  <c r="F174" i="1"/>
  <c r="Q163" i="1"/>
  <c r="F162" i="1"/>
  <c r="Q151" i="1"/>
  <c r="F150" i="1"/>
  <c r="Q139" i="1"/>
  <c r="F138" i="1"/>
  <c r="Q127" i="1"/>
  <c r="F126" i="1"/>
  <c r="Q115" i="1"/>
  <c r="F114" i="1"/>
  <c r="Q103" i="1"/>
  <c r="F102" i="1"/>
  <c r="Q91" i="1"/>
  <c r="F90" i="1"/>
  <c r="Q79" i="1"/>
  <c r="F78" i="1"/>
  <c r="Q67" i="1"/>
  <c r="F66" i="1"/>
  <c r="Q55" i="1"/>
  <c r="F54" i="1"/>
  <c r="Q43" i="1"/>
  <c r="F42" i="1"/>
  <c r="Q31" i="1"/>
  <c r="F30" i="1"/>
  <c r="Q19" i="1"/>
  <c r="F18" i="1"/>
  <c r="Q7" i="1"/>
  <c r="F6" i="1"/>
  <c r="Q3018" i="1"/>
  <c r="F3017" i="1"/>
  <c r="Q3006" i="1"/>
  <c r="F3005" i="1"/>
  <c r="Q2994" i="1"/>
  <c r="F2993" i="1"/>
  <c r="Q2982" i="1"/>
  <c r="F2981" i="1"/>
  <c r="Q2970" i="1"/>
  <c r="F2969" i="1"/>
  <c r="Q2958" i="1"/>
  <c r="F2957" i="1"/>
  <c r="Q2946" i="1"/>
  <c r="F2945" i="1"/>
  <c r="Q2934" i="1"/>
  <c r="F2933" i="1"/>
  <c r="Q2922" i="1"/>
  <c r="F2921" i="1"/>
  <c r="Q2910" i="1"/>
  <c r="F2909" i="1"/>
  <c r="Q2898" i="1"/>
  <c r="F2897" i="1"/>
  <c r="Q2886" i="1"/>
  <c r="F2885" i="1"/>
  <c r="Q2874" i="1"/>
  <c r="F2873" i="1"/>
  <c r="Q2862" i="1"/>
  <c r="F2861" i="1"/>
  <c r="Q2850" i="1"/>
  <c r="F2849" i="1"/>
  <c r="Q2838" i="1"/>
  <c r="F2837" i="1"/>
  <c r="Q2826" i="1"/>
  <c r="F2825" i="1"/>
  <c r="Q2814" i="1"/>
  <c r="F2813" i="1"/>
  <c r="Q2802" i="1"/>
  <c r="F2801" i="1"/>
  <c r="Q2790" i="1"/>
  <c r="F2789" i="1"/>
  <c r="Q2778" i="1"/>
  <c r="F2777" i="1"/>
  <c r="Q2766" i="1"/>
  <c r="F2765" i="1"/>
  <c r="Q2754" i="1"/>
  <c r="F2753" i="1"/>
  <c r="Q2742" i="1"/>
  <c r="F2741" i="1"/>
  <c r="Q2730" i="1"/>
  <c r="F2729" i="1"/>
  <c r="Q2718" i="1"/>
  <c r="F2717" i="1"/>
  <c r="Q2706" i="1"/>
  <c r="F2705" i="1"/>
  <c r="Q2694" i="1"/>
  <c r="F2693" i="1"/>
  <c r="Q2682" i="1"/>
  <c r="F2681" i="1"/>
  <c r="Q2670" i="1"/>
  <c r="F2669" i="1"/>
  <c r="Q2658" i="1"/>
  <c r="F2657" i="1"/>
  <c r="Q2646" i="1"/>
  <c r="F2645" i="1"/>
  <c r="Q2634" i="1"/>
  <c r="F2633" i="1"/>
  <c r="Q2622" i="1"/>
  <c r="F2621" i="1"/>
  <c r="Q2610" i="1"/>
  <c r="F2609" i="1"/>
  <c r="Q2598" i="1"/>
  <c r="F2597" i="1"/>
  <c r="Q2586" i="1"/>
  <c r="F2585" i="1"/>
  <c r="Q2574" i="1"/>
  <c r="F2573" i="1"/>
  <c r="Q2562" i="1"/>
  <c r="F2561" i="1"/>
  <c r="Q2550" i="1"/>
  <c r="F2549" i="1"/>
  <c r="Q2538" i="1"/>
  <c r="F2537" i="1"/>
  <c r="Q2526" i="1"/>
  <c r="F2525" i="1"/>
  <c r="Q2514" i="1"/>
  <c r="F2513" i="1"/>
  <c r="Q2502" i="1"/>
  <c r="F2501" i="1"/>
  <c r="Q2490" i="1"/>
  <c r="F2489" i="1"/>
  <c r="Q2478" i="1"/>
  <c r="F2477" i="1"/>
  <c r="Q2466" i="1"/>
  <c r="F2465" i="1"/>
  <c r="Q2454" i="1"/>
  <c r="F2453" i="1"/>
  <c r="Q2442" i="1"/>
  <c r="F2441" i="1"/>
  <c r="Q2430" i="1"/>
  <c r="F2429" i="1"/>
  <c r="Q2418" i="1"/>
  <c r="F2417" i="1"/>
  <c r="Q2406" i="1"/>
  <c r="F2405" i="1"/>
  <c r="Q2394" i="1"/>
  <c r="F2393" i="1"/>
  <c r="Q2382" i="1"/>
  <c r="F2381" i="1"/>
  <c r="Q2370" i="1"/>
  <c r="F2369" i="1"/>
  <c r="Q2358" i="1"/>
  <c r="F2357" i="1"/>
  <c r="Q2346" i="1"/>
  <c r="F2345" i="1"/>
  <c r="Q2334" i="1"/>
  <c r="F2333" i="1"/>
  <c r="Q2322" i="1"/>
  <c r="F2321" i="1"/>
  <c r="Q2310" i="1"/>
  <c r="F2309" i="1"/>
  <c r="Q2298" i="1"/>
  <c r="F2297" i="1"/>
  <c r="Q2286" i="1"/>
  <c r="F2285" i="1"/>
  <c r="Q2274" i="1"/>
  <c r="F2273" i="1"/>
  <c r="Q2262" i="1"/>
  <c r="F2261" i="1"/>
  <c r="Q2250" i="1"/>
  <c r="F2249" i="1"/>
  <c r="Q2238" i="1"/>
  <c r="F2237" i="1"/>
  <c r="Q2226" i="1"/>
  <c r="F2225" i="1"/>
  <c r="Q2214" i="1"/>
  <c r="F2213" i="1"/>
  <c r="Q2202" i="1"/>
  <c r="F2201" i="1"/>
  <c r="Q2190" i="1"/>
  <c r="F2189" i="1"/>
  <c r="Q2178" i="1"/>
  <c r="F2177" i="1"/>
  <c r="Q2166" i="1"/>
  <c r="F2165" i="1"/>
  <c r="Q2154" i="1"/>
  <c r="F2153" i="1"/>
  <c r="Q2142" i="1"/>
  <c r="F2141" i="1"/>
  <c r="Q2130" i="1"/>
  <c r="F2129" i="1"/>
  <c r="Q2118" i="1"/>
  <c r="F2117" i="1"/>
  <c r="Q2106" i="1"/>
  <c r="F2105" i="1"/>
  <c r="Q2094" i="1"/>
  <c r="F2093" i="1"/>
  <c r="Q2082" i="1"/>
  <c r="F2081" i="1"/>
  <c r="Q2070" i="1"/>
  <c r="F2069" i="1"/>
  <c r="Q2058" i="1"/>
  <c r="F2057" i="1"/>
  <c r="Q2046" i="1"/>
  <c r="F2045" i="1"/>
  <c r="Q2034" i="1"/>
  <c r="F2033" i="1"/>
  <c r="Q2022" i="1"/>
  <c r="F2021" i="1"/>
  <c r="Q2010" i="1"/>
  <c r="F2009" i="1"/>
  <c r="Q1998" i="1"/>
  <c r="F1997" i="1"/>
  <c r="Q1986" i="1"/>
  <c r="F1985" i="1"/>
  <c r="Q1974" i="1"/>
  <c r="F1973" i="1"/>
  <c r="Q1962" i="1"/>
  <c r="F1961" i="1"/>
  <c r="Q1950" i="1"/>
  <c r="F1949" i="1"/>
  <c r="Q1938" i="1"/>
  <c r="F1937" i="1"/>
  <c r="Q1926" i="1"/>
  <c r="F1925" i="1"/>
  <c r="Q1914" i="1"/>
  <c r="F1913" i="1"/>
  <c r="Q1902" i="1"/>
  <c r="F1901" i="1"/>
  <c r="Q1890" i="1"/>
  <c r="F1889" i="1"/>
  <c r="Q1878" i="1"/>
  <c r="F1877" i="1"/>
  <c r="Q1866" i="1"/>
  <c r="F1865" i="1"/>
  <c r="Q1854" i="1"/>
  <c r="F1853" i="1"/>
  <c r="Q1842" i="1"/>
  <c r="F1841" i="1"/>
  <c r="Q1830" i="1"/>
  <c r="F1829" i="1"/>
  <c r="Q1818" i="1"/>
  <c r="F1817" i="1"/>
  <c r="Q1806" i="1"/>
  <c r="F1805" i="1"/>
  <c r="Q1794" i="1"/>
  <c r="F1793" i="1"/>
  <c r="Q1782" i="1"/>
  <c r="F1781" i="1"/>
  <c r="Q1770" i="1"/>
  <c r="F1769" i="1"/>
  <c r="Q1758" i="1"/>
  <c r="F1757" i="1"/>
  <c r="Q1746" i="1"/>
  <c r="F1745" i="1"/>
  <c r="Q1734" i="1"/>
  <c r="F1733" i="1"/>
  <c r="Q1722" i="1"/>
  <c r="F1721" i="1"/>
  <c r="Q1710" i="1"/>
  <c r="F1709" i="1"/>
  <c r="Q1698" i="1"/>
  <c r="F1697" i="1"/>
  <c r="Q1686" i="1"/>
  <c r="F1685" i="1"/>
  <c r="Q1674" i="1"/>
  <c r="F1673" i="1"/>
  <c r="Q1662" i="1"/>
  <c r="F1661" i="1"/>
  <c r="Q1650" i="1"/>
  <c r="F1649" i="1"/>
  <c r="Q1638" i="1"/>
  <c r="F1637" i="1"/>
  <c r="Q1626" i="1"/>
  <c r="F1625" i="1"/>
  <c r="Q1614" i="1"/>
  <c r="F1613" i="1"/>
  <c r="Q1602" i="1"/>
  <c r="F1601" i="1"/>
  <c r="Q1590" i="1"/>
  <c r="F1589" i="1"/>
  <c r="Q1578" i="1"/>
  <c r="F1577" i="1"/>
  <c r="Q1566" i="1"/>
  <c r="F1565" i="1"/>
  <c r="Q1554" i="1"/>
  <c r="F1553" i="1"/>
  <c r="Q1542" i="1"/>
  <c r="F1541" i="1"/>
  <c r="Q1530" i="1"/>
  <c r="F1529" i="1"/>
  <c r="Q1518" i="1"/>
  <c r="F1517" i="1"/>
  <c r="Q1506" i="1"/>
  <c r="F1505" i="1"/>
  <c r="Q1494" i="1"/>
  <c r="F1493" i="1"/>
  <c r="Q1482" i="1"/>
  <c r="F1481" i="1"/>
  <c r="Q1470" i="1"/>
  <c r="F1469" i="1"/>
  <c r="Q1458" i="1"/>
  <c r="F1457" i="1"/>
  <c r="Q1446" i="1"/>
  <c r="F1445" i="1"/>
  <c r="Q1434" i="1"/>
  <c r="F1433" i="1"/>
  <c r="Q1422" i="1"/>
  <c r="F1421" i="1"/>
  <c r="Q1410" i="1"/>
  <c r="F1409" i="1"/>
  <c r="Q1398" i="1"/>
  <c r="F1397" i="1"/>
  <c r="Q1386" i="1"/>
  <c r="F1385" i="1"/>
  <c r="Q1374" i="1"/>
  <c r="F1373" i="1"/>
  <c r="Q1362" i="1"/>
  <c r="F1361" i="1"/>
  <c r="Q1350" i="1"/>
  <c r="F1349" i="1"/>
  <c r="Q1338" i="1"/>
  <c r="F1337" i="1"/>
  <c r="Q1326" i="1"/>
  <c r="F1325" i="1"/>
  <c r="Q1314" i="1"/>
  <c r="F1313" i="1"/>
  <c r="Q1302" i="1"/>
  <c r="F1301" i="1"/>
  <c r="Q1290" i="1"/>
  <c r="F1289" i="1"/>
  <c r="Q1278" i="1"/>
  <c r="F1277" i="1"/>
  <c r="Q1266" i="1"/>
  <c r="F1265" i="1"/>
  <c r="Q1254" i="1"/>
  <c r="F1253" i="1"/>
  <c r="Q1242" i="1"/>
  <c r="F1241" i="1"/>
  <c r="Q1230" i="1"/>
  <c r="F1229" i="1"/>
  <c r="Q1218" i="1"/>
  <c r="F1217" i="1"/>
  <c r="Q1206" i="1"/>
  <c r="F1205" i="1"/>
  <c r="Q1194" i="1"/>
  <c r="F1193" i="1"/>
  <c r="Q1182" i="1"/>
  <c r="F1181" i="1"/>
  <c r="Q1170" i="1"/>
  <c r="F1169" i="1"/>
  <c r="Q1158" i="1"/>
  <c r="F1157" i="1"/>
  <c r="Q1146" i="1"/>
  <c r="F1145" i="1"/>
  <c r="Q1134" i="1"/>
  <c r="F1133" i="1"/>
  <c r="Q1122" i="1"/>
  <c r="F1121" i="1"/>
  <c r="Q1110" i="1"/>
  <c r="F1109" i="1"/>
  <c r="Q1098" i="1"/>
  <c r="F1097" i="1"/>
  <c r="Q1086" i="1"/>
  <c r="F1085" i="1"/>
  <c r="Q1074" i="1"/>
  <c r="F1073" i="1"/>
  <c r="Q1062" i="1"/>
  <c r="F1061" i="1"/>
  <c r="Q1050" i="1"/>
  <c r="F1049" i="1"/>
  <c r="Q1038" i="1"/>
  <c r="F1037" i="1"/>
  <c r="Q1026" i="1"/>
  <c r="F1025" i="1"/>
  <c r="Q1014" i="1"/>
  <c r="F1013" i="1"/>
  <c r="Q1002" i="1"/>
  <c r="F1001" i="1"/>
  <c r="Q990" i="1"/>
  <c r="F989" i="1"/>
  <c r="Q978" i="1"/>
  <c r="F977" i="1"/>
  <c r="Q966" i="1"/>
  <c r="F965" i="1"/>
  <c r="Q954" i="1"/>
  <c r="F953" i="1"/>
  <c r="Q942" i="1"/>
  <c r="F941" i="1"/>
  <c r="Q930" i="1"/>
  <c r="F929" i="1"/>
  <c r="Q918" i="1"/>
  <c r="F917" i="1"/>
  <c r="Q906" i="1"/>
  <c r="F905" i="1"/>
  <c r="Q894" i="1"/>
  <c r="F893" i="1"/>
  <c r="Q882" i="1"/>
  <c r="F881" i="1"/>
  <c r="Q870" i="1"/>
  <c r="F869" i="1"/>
  <c r="Q858" i="1"/>
  <c r="F857" i="1"/>
  <c r="Q846" i="1"/>
  <c r="F845" i="1"/>
  <c r="Q834" i="1"/>
  <c r="F833" i="1"/>
  <c r="Q822" i="1"/>
  <c r="F821" i="1"/>
  <c r="Q810" i="1"/>
  <c r="F809" i="1"/>
  <c r="Q798" i="1"/>
  <c r="F797" i="1"/>
  <c r="Q786" i="1"/>
  <c r="F785" i="1"/>
  <c r="Q774" i="1"/>
  <c r="F773" i="1"/>
  <c r="Q762" i="1"/>
  <c r="F761" i="1"/>
  <c r="Q750" i="1"/>
  <c r="F749" i="1"/>
  <c r="Q738" i="1"/>
  <c r="F737" i="1"/>
  <c r="Q726" i="1"/>
  <c r="F725" i="1"/>
  <c r="Q714" i="1"/>
  <c r="F713" i="1"/>
  <c r="Q702" i="1"/>
  <c r="F701" i="1"/>
  <c r="Q690" i="1"/>
  <c r="F689" i="1"/>
  <c r="Q678" i="1"/>
  <c r="F677" i="1"/>
  <c r="Q666" i="1"/>
  <c r="F665" i="1"/>
  <c r="Q654" i="1"/>
  <c r="F653" i="1"/>
  <c r="Q642" i="1"/>
  <c r="F641" i="1"/>
  <c r="Q630" i="1"/>
  <c r="F629" i="1"/>
  <c r="Q618" i="1"/>
  <c r="F617" i="1"/>
  <c r="Q606" i="1"/>
  <c r="F605" i="1"/>
  <c r="Q594" i="1"/>
  <c r="F593" i="1"/>
  <c r="Q582" i="1"/>
  <c r="F581" i="1"/>
  <c r="Q570" i="1"/>
  <c r="F569" i="1"/>
  <c r="Q558" i="1"/>
  <c r="F557" i="1"/>
  <c r="Q546" i="1"/>
  <c r="F545" i="1"/>
  <c r="Q534" i="1"/>
  <c r="F533" i="1"/>
  <c r="Q522" i="1"/>
  <c r="F521" i="1"/>
  <c r="Q510" i="1"/>
  <c r="F509" i="1"/>
  <c r="Q498" i="1"/>
  <c r="F497" i="1"/>
  <c r="Q486" i="1"/>
  <c r="F485" i="1"/>
  <c r="Q474" i="1"/>
  <c r="F473" i="1"/>
  <c r="Q462" i="1"/>
  <c r="F461" i="1"/>
  <c r="Q450" i="1"/>
  <c r="F449" i="1"/>
  <c r="Q438" i="1"/>
  <c r="F437" i="1"/>
  <c r="Q426" i="1"/>
  <c r="F425" i="1"/>
  <c r="Q414" i="1"/>
  <c r="F413" i="1"/>
  <c r="Q402" i="1"/>
  <c r="F401" i="1"/>
  <c r="Q390" i="1"/>
  <c r="F389" i="1"/>
  <c r="Q378" i="1"/>
  <c r="F377" i="1"/>
  <c r="Q366" i="1"/>
  <c r="F365" i="1"/>
  <c r="Q354" i="1"/>
  <c r="F353" i="1"/>
  <c r="Q342" i="1"/>
  <c r="F341" i="1"/>
  <c r="Q330" i="1"/>
  <c r="F329" i="1"/>
  <c r="Q318" i="1"/>
  <c r="F317" i="1"/>
  <c r="Q306" i="1"/>
  <c r="F305" i="1"/>
  <c r="Q294" i="1"/>
  <c r="F293" i="1"/>
  <c r="Q282" i="1"/>
  <c r="F281" i="1"/>
  <c r="Q270" i="1"/>
  <c r="F269" i="1"/>
  <c r="Q258" i="1"/>
  <c r="F257" i="1"/>
  <c r="Q246" i="1"/>
  <c r="F245" i="1"/>
  <c r="Q234" i="1"/>
  <c r="F233" i="1"/>
  <c r="Q222" i="1"/>
  <c r="F221" i="1"/>
  <c r="Q210" i="1"/>
  <c r="F209" i="1"/>
  <c r="Q198" i="1"/>
  <c r="F197" i="1"/>
  <c r="Q186" i="1"/>
  <c r="F185" i="1"/>
  <c r="Q174" i="1"/>
  <c r="F173" i="1"/>
  <c r="Q162" i="1"/>
  <c r="F161" i="1"/>
  <c r="Q150" i="1"/>
  <c r="F149" i="1"/>
  <c r="Q138" i="1"/>
  <c r="F137" i="1"/>
  <c r="Q126" i="1"/>
  <c r="F125" i="1"/>
  <c r="Q114" i="1"/>
  <c r="F113" i="1"/>
  <c r="Q102" i="1"/>
  <c r="F101" i="1"/>
  <c r="Q90" i="1"/>
  <c r="F89" i="1"/>
  <c r="Q78" i="1"/>
  <c r="F77" i="1"/>
  <c r="Q66" i="1"/>
  <c r="F65" i="1"/>
  <c r="Q54" i="1"/>
  <c r="F53" i="1"/>
  <c r="Q42" i="1"/>
  <c r="F41" i="1"/>
  <c r="Q30" i="1"/>
  <c r="F29" i="1"/>
  <c r="Q18" i="1"/>
  <c r="F17" i="1"/>
  <c r="Q6" i="1"/>
  <c r="F5" i="1"/>
  <c r="Q3053" i="1"/>
  <c r="F3052" i="1"/>
  <c r="Q3041" i="1"/>
  <c r="F3040" i="1"/>
  <c r="Q3029" i="1"/>
  <c r="F3028" i="1"/>
  <c r="Q3017" i="1"/>
  <c r="F3016" i="1"/>
  <c r="Q3005" i="1"/>
  <c r="F3004" i="1"/>
  <c r="Q2993" i="1"/>
  <c r="F2992" i="1"/>
  <c r="Q2981" i="1"/>
  <c r="F2980" i="1"/>
  <c r="Q2969" i="1"/>
  <c r="F2968" i="1"/>
  <c r="Q2957" i="1"/>
  <c r="F2956" i="1"/>
  <c r="Q2945" i="1"/>
  <c r="F2944" i="1"/>
  <c r="Q2933" i="1"/>
  <c r="F2932" i="1"/>
  <c r="Q2921" i="1"/>
  <c r="F2920" i="1"/>
  <c r="Q2909" i="1"/>
  <c r="F2908" i="1"/>
  <c r="Q2897" i="1"/>
  <c r="F2896" i="1"/>
  <c r="Q2885" i="1"/>
  <c r="F2884" i="1"/>
  <c r="Q2873" i="1"/>
  <c r="F2872" i="1"/>
  <c r="Q2861" i="1"/>
  <c r="F2860" i="1"/>
  <c r="Q2849" i="1"/>
  <c r="F2848" i="1"/>
  <c r="Q2837" i="1"/>
  <c r="F2836" i="1"/>
  <c r="Q2825" i="1"/>
  <c r="F2824" i="1"/>
  <c r="Q2813" i="1"/>
  <c r="F2812" i="1"/>
  <c r="Q2801" i="1"/>
  <c r="F2800" i="1"/>
  <c r="Q2789" i="1"/>
  <c r="F2788" i="1"/>
  <c r="Q2777" i="1"/>
  <c r="F2776" i="1"/>
  <c r="Q2765" i="1"/>
  <c r="F2764" i="1"/>
  <c r="Q2753" i="1"/>
  <c r="F2752" i="1"/>
  <c r="Q2741" i="1"/>
  <c r="F2740" i="1"/>
  <c r="Q2729" i="1"/>
  <c r="F2728" i="1"/>
  <c r="Q2717" i="1"/>
  <c r="F2716" i="1"/>
  <c r="Q2705" i="1"/>
  <c r="F2704" i="1"/>
  <c r="Q2693" i="1"/>
  <c r="F2692" i="1"/>
  <c r="Q2681" i="1"/>
  <c r="F2680" i="1"/>
  <c r="Q2669" i="1"/>
  <c r="F2668" i="1"/>
  <c r="Q2657" i="1"/>
  <c r="F2656" i="1"/>
  <c r="Q2645" i="1"/>
  <c r="F2644" i="1"/>
  <c r="Q2633" i="1"/>
  <c r="F2632" i="1"/>
  <c r="Q2621" i="1"/>
  <c r="F2620" i="1"/>
  <c r="Q2609" i="1"/>
  <c r="F2608" i="1"/>
  <c r="Q2597" i="1"/>
  <c r="F2596" i="1"/>
  <c r="Q2585" i="1"/>
  <c r="F2584" i="1"/>
  <c r="Q2573" i="1"/>
  <c r="F2572" i="1"/>
  <c r="Q2561" i="1"/>
  <c r="F2560" i="1"/>
  <c r="Q2549" i="1"/>
  <c r="F2548" i="1"/>
  <c r="Q2537" i="1"/>
  <c r="F2536" i="1"/>
  <c r="Q2525" i="1"/>
  <c r="F2524" i="1"/>
  <c r="Q2513" i="1"/>
  <c r="F2512" i="1"/>
  <c r="Q2501" i="1"/>
  <c r="F2500" i="1"/>
  <c r="Q2489" i="1"/>
  <c r="F2488" i="1"/>
  <c r="Q2477" i="1"/>
  <c r="F2476" i="1"/>
  <c r="Q2465" i="1"/>
  <c r="F2464" i="1"/>
  <c r="Q2453" i="1"/>
  <c r="F2452" i="1"/>
  <c r="Q2441" i="1"/>
  <c r="F2440" i="1"/>
  <c r="Q2429" i="1"/>
  <c r="F2428" i="1"/>
  <c r="Q2417" i="1"/>
  <c r="F2416" i="1"/>
  <c r="Q2405" i="1"/>
  <c r="F2404" i="1"/>
  <c r="Q2393" i="1"/>
  <c r="F2392" i="1"/>
  <c r="Q2381" i="1"/>
  <c r="F2380" i="1"/>
  <c r="Q2369" i="1"/>
  <c r="F2368" i="1"/>
  <c r="Q2357" i="1"/>
  <c r="F2356" i="1"/>
  <c r="Q2345" i="1"/>
  <c r="F2344" i="1"/>
  <c r="Q2333" i="1"/>
  <c r="F2332" i="1"/>
  <c r="Q2321" i="1"/>
  <c r="F2320" i="1"/>
  <c r="Q2309" i="1"/>
  <c r="F2308" i="1"/>
  <c r="Q2297" i="1"/>
  <c r="F2296" i="1"/>
  <c r="Q2285" i="1"/>
  <c r="F2284" i="1"/>
  <c r="Q2273" i="1"/>
  <c r="F2272" i="1"/>
  <c r="Q2261" i="1"/>
  <c r="F2260" i="1"/>
  <c r="Q2249" i="1"/>
  <c r="F2248" i="1"/>
  <c r="Q2237" i="1"/>
  <c r="F2236" i="1"/>
  <c r="Q2225" i="1"/>
  <c r="F2224" i="1"/>
  <c r="Q2213" i="1"/>
  <c r="F2212" i="1"/>
  <c r="Q2201" i="1"/>
  <c r="F2200" i="1"/>
  <c r="Q2189" i="1"/>
  <c r="F2188" i="1"/>
  <c r="Q2177" i="1"/>
  <c r="F2176" i="1"/>
  <c r="Q2165" i="1"/>
  <c r="F2164" i="1"/>
  <c r="Q2153" i="1"/>
  <c r="F2152" i="1"/>
  <c r="Q2141" i="1"/>
  <c r="F2140" i="1"/>
  <c r="Q2129" i="1"/>
  <c r="F2128" i="1"/>
  <c r="Q2117" i="1"/>
  <c r="F2116" i="1"/>
  <c r="Q2105" i="1"/>
  <c r="F2104" i="1"/>
  <c r="Q2093" i="1"/>
  <c r="F2092" i="1"/>
  <c r="Q2081" i="1"/>
  <c r="F2080" i="1"/>
  <c r="Q2069" i="1"/>
  <c r="F2068" i="1"/>
  <c r="Q2057" i="1"/>
  <c r="F2056" i="1"/>
  <c r="Q2045" i="1"/>
  <c r="F2044" i="1"/>
  <c r="Q2033" i="1"/>
  <c r="F2032" i="1"/>
  <c r="Q2021" i="1"/>
  <c r="F2020" i="1"/>
  <c r="Q2009" i="1"/>
  <c r="F2008" i="1"/>
  <c r="Q1997" i="1"/>
  <c r="F1996" i="1"/>
  <c r="Q1985" i="1"/>
  <c r="F1984" i="1"/>
  <c r="Q1973" i="1"/>
  <c r="F1972" i="1"/>
  <c r="Q1961" i="1"/>
  <c r="F1960" i="1"/>
  <c r="Q1949" i="1"/>
  <c r="F1948" i="1"/>
  <c r="Q1937" i="1"/>
  <c r="F1936" i="1"/>
  <c r="Q1925" i="1"/>
  <c r="F1924" i="1"/>
  <c r="Q1913" i="1"/>
  <c r="F1912" i="1"/>
  <c r="Q1901" i="1"/>
  <c r="F1900" i="1"/>
  <c r="Q1889" i="1"/>
  <c r="F1888" i="1"/>
  <c r="Q1877" i="1"/>
  <c r="F1876" i="1"/>
  <c r="Q1865" i="1"/>
  <c r="F1864" i="1"/>
  <c r="Q1853" i="1"/>
  <c r="F1852" i="1"/>
  <c r="Q1841" i="1"/>
  <c r="F1840" i="1"/>
  <c r="Q1829" i="1"/>
  <c r="F1828" i="1"/>
  <c r="Q1817" i="1"/>
  <c r="F1816" i="1"/>
  <c r="Q1805" i="1"/>
  <c r="F1804" i="1"/>
  <c r="Q1793" i="1"/>
  <c r="F1792" i="1"/>
  <c r="Q1781" i="1"/>
  <c r="F1780" i="1"/>
  <c r="Q1769" i="1"/>
  <c r="F1768" i="1"/>
  <c r="Q1757" i="1"/>
  <c r="F1756" i="1"/>
  <c r="Q1745" i="1"/>
  <c r="F1744" i="1"/>
  <c r="Q1733" i="1"/>
  <c r="F1732" i="1"/>
  <c r="Q1721" i="1"/>
  <c r="F1720" i="1"/>
  <c r="Q1709" i="1"/>
  <c r="F1708" i="1"/>
  <c r="Q1697" i="1"/>
  <c r="F1696" i="1"/>
  <c r="Q1685" i="1"/>
  <c r="F1684" i="1"/>
  <c r="Q1673" i="1"/>
  <c r="F1672" i="1"/>
  <c r="Q1661" i="1"/>
  <c r="F1660" i="1"/>
  <c r="Q1649" i="1"/>
  <c r="F1648" i="1"/>
  <c r="Q1637" i="1"/>
  <c r="F1636" i="1"/>
  <c r="Q1625" i="1"/>
  <c r="F1624" i="1"/>
  <c r="Q1613" i="1"/>
  <c r="F1612" i="1"/>
  <c r="Q1601" i="1"/>
  <c r="F1600" i="1"/>
  <c r="Q1589" i="1"/>
  <c r="F1588" i="1"/>
  <c r="Q1577" i="1"/>
  <c r="F1576" i="1"/>
  <c r="Q1565" i="1"/>
  <c r="F1564" i="1"/>
  <c r="Q1553" i="1"/>
  <c r="F1552" i="1"/>
  <c r="Q1541" i="1"/>
  <c r="F1540" i="1"/>
  <c r="Q1529" i="1"/>
  <c r="F1528" i="1"/>
  <c r="Q1517" i="1"/>
  <c r="F1516" i="1"/>
  <c r="Q1505" i="1"/>
  <c r="F1504" i="1"/>
  <c r="Q1493" i="1"/>
  <c r="F1492" i="1"/>
  <c r="Q1481" i="1"/>
  <c r="F1480" i="1"/>
  <c r="Q1469" i="1"/>
  <c r="F1468" i="1"/>
  <c r="Q1457" i="1"/>
  <c r="F1456" i="1"/>
  <c r="Q1445" i="1"/>
  <c r="F1444" i="1"/>
  <c r="Q1433" i="1"/>
  <c r="F1432" i="1"/>
  <c r="Q1421" i="1"/>
  <c r="F1420" i="1"/>
  <c r="Q1409" i="1"/>
  <c r="F1408" i="1"/>
  <c r="Q1397" i="1"/>
  <c r="F1396" i="1"/>
  <c r="Q1385" i="1"/>
  <c r="F1384" i="1"/>
  <c r="Q1373" i="1"/>
  <c r="F1372" i="1"/>
  <c r="Q1361" i="1"/>
  <c r="F1360" i="1"/>
  <c r="Q1349" i="1"/>
  <c r="F1348" i="1"/>
  <c r="Q1337" i="1"/>
  <c r="F1336" i="1"/>
  <c r="Q1325" i="1"/>
  <c r="F1324" i="1"/>
  <c r="Q1313" i="1"/>
  <c r="F1312" i="1"/>
  <c r="Q1301" i="1"/>
  <c r="F1300" i="1"/>
  <c r="Q1289" i="1"/>
  <c r="F1288" i="1"/>
  <c r="Q1277" i="1"/>
  <c r="F1276" i="1"/>
  <c r="Q1265" i="1"/>
  <c r="F1264" i="1"/>
  <c r="Q1253" i="1"/>
  <c r="F1252" i="1"/>
  <c r="Q1241" i="1"/>
  <c r="F1240" i="1"/>
  <c r="Q1229" i="1"/>
  <c r="F1228" i="1"/>
  <c r="Q1217" i="1"/>
  <c r="F1216" i="1"/>
  <c r="Q1205" i="1"/>
  <c r="F1204" i="1"/>
  <c r="Q1193" i="1"/>
  <c r="F1192" i="1"/>
  <c r="Q1181" i="1"/>
  <c r="F1180" i="1"/>
  <c r="Q1169" i="1"/>
  <c r="F1168" i="1"/>
  <c r="Q1157" i="1"/>
  <c r="F1156" i="1"/>
  <c r="Q1145" i="1"/>
  <c r="F1144" i="1"/>
  <c r="Q1133" i="1"/>
  <c r="F1132" i="1"/>
  <c r="Q1121" i="1"/>
  <c r="F1120" i="1"/>
  <c r="Q1109" i="1"/>
  <c r="F1108" i="1"/>
  <c r="Q1097" i="1"/>
  <c r="F1096" i="1"/>
  <c r="Q1085" i="1"/>
  <c r="F1084" i="1"/>
  <c r="Q1073" i="1"/>
  <c r="F1072" i="1"/>
  <c r="Q1061" i="1"/>
  <c r="F1060" i="1"/>
  <c r="Q1049" i="1"/>
  <c r="F1048" i="1"/>
  <c r="Q1037" i="1"/>
  <c r="F1036" i="1"/>
  <c r="Q1025" i="1"/>
  <c r="F1024" i="1"/>
  <c r="Q1013" i="1"/>
  <c r="F1012" i="1"/>
  <c r="Q1001" i="1"/>
  <c r="F1000" i="1"/>
  <c r="Q989" i="1"/>
  <c r="F988" i="1"/>
  <c r="Q977" i="1"/>
  <c r="F976" i="1"/>
  <c r="Q965" i="1"/>
  <c r="F964" i="1"/>
  <c r="Q953" i="1"/>
  <c r="F952" i="1"/>
  <c r="Q941" i="1"/>
  <c r="F940" i="1"/>
  <c r="Q929" i="1"/>
  <c r="F928" i="1"/>
  <c r="Q917" i="1"/>
  <c r="F916" i="1"/>
  <c r="Q905" i="1"/>
  <c r="F904" i="1"/>
  <c r="Q893" i="1"/>
  <c r="F892" i="1"/>
  <c r="Q881" i="1"/>
  <c r="F880" i="1"/>
  <c r="Q869" i="1"/>
  <c r="F868" i="1"/>
  <c r="Q857" i="1"/>
  <c r="F856" i="1"/>
  <c r="Q845" i="1"/>
  <c r="F844" i="1"/>
  <c r="Q833" i="1"/>
  <c r="F832" i="1"/>
  <c r="Q821" i="1"/>
  <c r="F820" i="1"/>
  <c r="Q809" i="1"/>
  <c r="F808" i="1"/>
  <c r="Q797" i="1"/>
  <c r="F796" i="1"/>
  <c r="Q785" i="1"/>
  <c r="F784" i="1"/>
  <c r="Q773" i="1"/>
  <c r="F772" i="1"/>
  <c r="Q761" i="1"/>
  <c r="F760" i="1"/>
  <c r="Q749" i="1"/>
  <c r="F748" i="1"/>
  <c r="Q737" i="1"/>
  <c r="F736" i="1"/>
  <c r="Q725" i="1"/>
  <c r="F724" i="1"/>
  <c r="Q713" i="1"/>
  <c r="F712" i="1"/>
  <c r="Q701" i="1"/>
  <c r="F700" i="1"/>
  <c r="Q689" i="1"/>
  <c r="F688" i="1"/>
  <c r="Q677" i="1"/>
  <c r="F676" i="1"/>
  <c r="Q665" i="1"/>
  <c r="F664" i="1"/>
  <c r="Q653" i="1"/>
  <c r="F652" i="1"/>
  <c r="Q641" i="1"/>
  <c r="F640" i="1"/>
  <c r="Q629" i="1"/>
  <c r="F628" i="1"/>
  <c r="Q617" i="1"/>
  <c r="F616" i="1"/>
  <c r="Q605" i="1"/>
  <c r="F604" i="1"/>
  <c r="Q593" i="1"/>
  <c r="F592" i="1"/>
  <c r="Q581" i="1"/>
  <c r="F580" i="1"/>
  <c r="Q569" i="1"/>
  <c r="F568" i="1"/>
  <c r="Q557" i="1"/>
  <c r="F556" i="1"/>
  <c r="Q545" i="1"/>
  <c r="F544" i="1"/>
  <c r="Q533" i="1"/>
  <c r="F532" i="1"/>
  <c r="Q521" i="1"/>
  <c r="F520" i="1"/>
  <c r="Q509" i="1"/>
  <c r="F508" i="1"/>
  <c r="Q497" i="1"/>
  <c r="F496" i="1"/>
  <c r="Q485" i="1"/>
  <c r="F484" i="1"/>
  <c r="Q473" i="1"/>
  <c r="F472" i="1"/>
  <c r="Q461" i="1"/>
  <c r="F460" i="1"/>
  <c r="Q449" i="1"/>
  <c r="F448" i="1"/>
  <c r="Q437" i="1"/>
  <c r="F436" i="1"/>
  <c r="Q425" i="1"/>
  <c r="F424" i="1"/>
  <c r="Q413" i="1"/>
  <c r="F412" i="1"/>
  <c r="Q401" i="1"/>
  <c r="F400" i="1"/>
  <c r="Q389" i="1"/>
  <c r="F388" i="1"/>
  <c r="Q377" i="1"/>
  <c r="F376" i="1"/>
  <c r="Q365" i="1"/>
  <c r="F364" i="1"/>
  <c r="Q353" i="1"/>
  <c r="F352" i="1"/>
  <c r="Q341" i="1"/>
  <c r="F340" i="1"/>
  <c r="Q329" i="1"/>
  <c r="F328" i="1"/>
  <c r="Q317" i="1"/>
  <c r="F316" i="1"/>
  <c r="Q305" i="1"/>
  <c r="F304" i="1"/>
  <c r="Q293" i="1"/>
  <c r="F292" i="1"/>
  <c r="Q281" i="1"/>
  <c r="F280" i="1"/>
  <c r="Q269" i="1"/>
  <c r="F268" i="1"/>
  <c r="Q257" i="1"/>
  <c r="F256" i="1"/>
  <c r="Q245" i="1"/>
  <c r="F244" i="1"/>
  <c r="Q233" i="1"/>
  <c r="F232" i="1"/>
  <c r="Q221" i="1"/>
  <c r="F220" i="1"/>
  <c r="Q209" i="1"/>
  <c r="F208" i="1"/>
  <c r="Q197" i="1"/>
  <c r="F196" i="1"/>
  <c r="Q185" i="1"/>
  <c r="F184" i="1"/>
  <c r="Q173" i="1"/>
  <c r="F172" i="1"/>
  <c r="Q161" i="1"/>
  <c r="F160" i="1"/>
  <c r="Q149" i="1"/>
  <c r="F148" i="1"/>
  <c r="Q137" i="1"/>
  <c r="F136" i="1"/>
  <c r="Q125" i="1"/>
  <c r="F124" i="1"/>
  <c r="Q113" i="1"/>
  <c r="F112" i="1"/>
  <c r="Q101" i="1"/>
  <c r="F100" i="1"/>
  <c r="Q89" i="1"/>
  <c r="F88" i="1"/>
  <c r="Q77" i="1"/>
  <c r="F76" i="1"/>
  <c r="Q65" i="1"/>
  <c r="F64" i="1"/>
  <c r="Q53" i="1"/>
  <c r="F52" i="1"/>
  <c r="Q41" i="1"/>
  <c r="F40" i="1"/>
  <c r="Q29" i="1"/>
  <c r="F28" i="1"/>
  <c r="Q17" i="1"/>
  <c r="F16" i="1"/>
  <c r="Q5" i="1"/>
  <c r="F4" i="1"/>
  <c r="Q3028" i="1"/>
  <c r="F3027" i="1"/>
  <c r="Q3016" i="1"/>
  <c r="F3015" i="1"/>
  <c r="Q3004" i="1"/>
  <c r="F3003" i="1"/>
  <c r="Q2992" i="1"/>
  <c r="F2991" i="1"/>
  <c r="Q2980" i="1"/>
  <c r="F2979" i="1"/>
  <c r="Q2968" i="1"/>
  <c r="F2967" i="1"/>
  <c r="Q2956" i="1"/>
  <c r="F2955" i="1"/>
  <c r="Q2944" i="1"/>
  <c r="F2943" i="1"/>
  <c r="Q2932" i="1"/>
  <c r="F2931" i="1"/>
  <c r="Q2920" i="1"/>
  <c r="F2919" i="1"/>
  <c r="Q2908" i="1"/>
  <c r="F2907" i="1"/>
  <c r="Q2896" i="1"/>
  <c r="F2895" i="1"/>
  <c r="Q2884" i="1"/>
  <c r="F2883" i="1"/>
  <c r="Q2872" i="1"/>
  <c r="F2871" i="1"/>
  <c r="Q2860" i="1"/>
  <c r="F2859" i="1"/>
  <c r="Q2848" i="1"/>
  <c r="F2847" i="1"/>
  <c r="Q2836" i="1"/>
  <c r="F2835" i="1"/>
  <c r="Q2824" i="1"/>
  <c r="F2823" i="1"/>
  <c r="Q2812" i="1"/>
  <c r="F2811" i="1"/>
  <c r="Q2800" i="1"/>
  <c r="F2799" i="1"/>
  <c r="Q2788" i="1"/>
  <c r="F2787" i="1"/>
  <c r="Q2776" i="1"/>
  <c r="F2775" i="1"/>
  <c r="Q2764" i="1"/>
  <c r="F2763" i="1"/>
  <c r="Q2752" i="1"/>
  <c r="F2751" i="1"/>
  <c r="Q2740" i="1"/>
  <c r="F2739" i="1"/>
  <c r="Q2728" i="1"/>
  <c r="F2727" i="1"/>
  <c r="Q2716" i="1"/>
  <c r="F2715" i="1"/>
  <c r="Q2704" i="1"/>
  <c r="F2703" i="1"/>
  <c r="Q2692" i="1"/>
  <c r="F2691" i="1"/>
  <c r="Q2680" i="1"/>
  <c r="F2679" i="1"/>
  <c r="Q2668" i="1"/>
  <c r="F2667" i="1"/>
  <c r="Q2656" i="1"/>
  <c r="F2655" i="1"/>
  <c r="Q2644" i="1"/>
  <c r="F2643" i="1"/>
  <c r="Q2632" i="1"/>
  <c r="F2631" i="1"/>
  <c r="Q2620" i="1"/>
  <c r="F2619" i="1"/>
  <c r="Q2608" i="1"/>
  <c r="F2607" i="1"/>
  <c r="Q2596" i="1"/>
  <c r="F2595" i="1"/>
  <c r="Q2584" i="1"/>
  <c r="F2583" i="1"/>
  <c r="Q2572" i="1"/>
  <c r="F2571" i="1"/>
  <c r="Q2560" i="1"/>
  <c r="F2559" i="1"/>
  <c r="Q2548" i="1"/>
  <c r="F2547" i="1"/>
  <c r="Q2536" i="1"/>
  <c r="F2535" i="1"/>
  <c r="Q2524" i="1"/>
  <c r="F2523" i="1"/>
  <c r="Q2512" i="1"/>
  <c r="F2511" i="1"/>
  <c r="Q2500" i="1"/>
  <c r="F2499" i="1"/>
  <c r="Q2488" i="1"/>
  <c r="F2487" i="1"/>
  <c r="Q2476" i="1"/>
  <c r="F2475" i="1"/>
  <c r="Q2464" i="1"/>
  <c r="F2463" i="1"/>
  <c r="Q2452" i="1"/>
  <c r="F2451" i="1"/>
  <c r="Q2440" i="1"/>
  <c r="F2439" i="1"/>
  <c r="Q2428" i="1"/>
  <c r="F2427" i="1"/>
  <c r="Q2416" i="1"/>
  <c r="F2415" i="1"/>
  <c r="Q2404" i="1"/>
  <c r="F2403" i="1"/>
  <c r="Q2392" i="1"/>
  <c r="F2391" i="1"/>
  <c r="Q2380" i="1"/>
  <c r="F2379" i="1"/>
  <c r="Q2368" i="1"/>
  <c r="F2367" i="1"/>
  <c r="Q2356" i="1"/>
  <c r="F2355" i="1"/>
  <c r="Q2344" i="1"/>
  <c r="F2343" i="1"/>
  <c r="Q2332" i="1"/>
  <c r="F2331" i="1"/>
  <c r="Q2320" i="1"/>
  <c r="F2319" i="1"/>
  <c r="Q2308" i="1"/>
  <c r="F2307" i="1"/>
  <c r="Q2296" i="1"/>
  <c r="F2295" i="1"/>
  <c r="Q2284" i="1"/>
  <c r="F2283" i="1"/>
  <c r="Q2272" i="1"/>
  <c r="F2271" i="1"/>
  <c r="Q2260" i="1"/>
  <c r="F2259" i="1"/>
  <c r="Q2248" i="1"/>
  <c r="F2247" i="1"/>
  <c r="Q2236" i="1"/>
  <c r="F2235" i="1"/>
  <c r="Q2224" i="1"/>
  <c r="F2223" i="1"/>
  <c r="Q2212" i="1"/>
  <c r="F2211" i="1"/>
  <c r="Q2200" i="1"/>
  <c r="F2199" i="1"/>
  <c r="Q2188" i="1"/>
  <c r="F2187" i="1"/>
  <c r="Q2176" i="1"/>
  <c r="F2175" i="1"/>
  <c r="Q2164" i="1"/>
  <c r="F2163" i="1"/>
  <c r="Q2152" i="1"/>
  <c r="F2151" i="1"/>
  <c r="Q2140" i="1"/>
  <c r="F2139" i="1"/>
  <c r="Q2128" i="1"/>
  <c r="F2127" i="1"/>
  <c r="Q2116" i="1"/>
  <c r="F2115" i="1"/>
  <c r="Q2104" i="1"/>
  <c r="F2103" i="1"/>
  <c r="Q2092" i="1"/>
  <c r="F2091" i="1"/>
  <c r="Q2080" i="1"/>
  <c r="F2079" i="1"/>
  <c r="Q2068" i="1"/>
  <c r="F2067" i="1"/>
  <c r="Q2056" i="1"/>
  <c r="F2055" i="1"/>
  <c r="Q2044" i="1"/>
  <c r="F2043" i="1"/>
  <c r="Q2032" i="1"/>
  <c r="F2031" i="1"/>
  <c r="Q2020" i="1"/>
  <c r="F2019" i="1"/>
  <c r="Q2008" i="1"/>
  <c r="F2007" i="1"/>
  <c r="Q1996" i="1"/>
  <c r="F1995" i="1"/>
  <c r="Q1984" i="1"/>
  <c r="F1983" i="1"/>
  <c r="Q1972" i="1"/>
  <c r="F1971" i="1"/>
  <c r="Q1960" i="1"/>
  <c r="F1959" i="1"/>
  <c r="Q1948" i="1"/>
  <c r="F1947" i="1"/>
  <c r="Q1936" i="1"/>
  <c r="F1935" i="1"/>
  <c r="Q1924" i="1"/>
  <c r="F1923" i="1"/>
  <c r="Q1912" i="1"/>
  <c r="F1911" i="1"/>
  <c r="Q1900" i="1"/>
  <c r="F1899" i="1"/>
  <c r="Q1888" i="1"/>
  <c r="F1887" i="1"/>
  <c r="Q1876" i="1"/>
  <c r="F1875" i="1"/>
  <c r="Q1864" i="1"/>
  <c r="F1863" i="1"/>
  <c r="Q1852" i="1"/>
  <c r="F1851" i="1"/>
  <c r="Q1840" i="1"/>
  <c r="F1839" i="1"/>
  <c r="Q1828" i="1"/>
  <c r="F1827" i="1"/>
  <c r="Q1816" i="1"/>
  <c r="F1815" i="1"/>
  <c r="Q1804" i="1"/>
  <c r="F1803" i="1"/>
  <c r="Q1792" i="1"/>
  <c r="F1791" i="1"/>
  <c r="Q1780" i="1"/>
  <c r="F1779" i="1"/>
  <c r="Q1768" i="1"/>
  <c r="F1767" i="1"/>
  <c r="Q1756" i="1"/>
  <c r="F1755" i="1"/>
  <c r="Q1744" i="1"/>
  <c r="F1743" i="1"/>
  <c r="Q1732" i="1"/>
  <c r="F1731" i="1"/>
  <c r="Q1720" i="1"/>
  <c r="F1719" i="1"/>
  <c r="Q1708" i="1"/>
  <c r="F1707" i="1"/>
  <c r="Q1696" i="1"/>
  <c r="F1695" i="1"/>
  <c r="Q1684" i="1"/>
  <c r="F1683" i="1"/>
  <c r="Q1672" i="1"/>
  <c r="F1671" i="1"/>
  <c r="Q1660" i="1"/>
  <c r="F1659" i="1"/>
  <c r="Q1648" i="1"/>
  <c r="F1647" i="1"/>
  <c r="Q1636" i="1"/>
  <c r="F1635" i="1"/>
  <c r="Q1624" i="1"/>
  <c r="F1623" i="1"/>
  <c r="Q1612" i="1"/>
  <c r="F1611" i="1"/>
  <c r="Q1600" i="1"/>
  <c r="F1599" i="1"/>
  <c r="Q1588" i="1"/>
  <c r="F1587" i="1"/>
  <c r="Q1576" i="1"/>
  <c r="F1575" i="1"/>
  <c r="Q1564" i="1"/>
  <c r="F1563" i="1"/>
  <c r="Q1552" i="1"/>
  <c r="F1551" i="1"/>
  <c r="Q1540" i="1"/>
  <c r="F1539" i="1"/>
  <c r="Q1528" i="1"/>
  <c r="F1527" i="1"/>
  <c r="Q1516" i="1"/>
  <c r="F1515" i="1"/>
  <c r="Q1504" i="1"/>
  <c r="F1503" i="1"/>
  <c r="Q1492" i="1"/>
  <c r="F1491" i="1"/>
  <c r="Q1480" i="1"/>
  <c r="F1479" i="1"/>
  <c r="Q1468" i="1"/>
  <c r="F1467" i="1"/>
  <c r="Q1456" i="1"/>
  <c r="F1455" i="1"/>
  <c r="Q1444" i="1"/>
  <c r="F1443" i="1"/>
  <c r="Q1432" i="1"/>
  <c r="F1431" i="1"/>
  <c r="Q1420" i="1"/>
  <c r="F1419" i="1"/>
  <c r="Q1408" i="1"/>
  <c r="F1407" i="1"/>
  <c r="Q1396" i="1"/>
  <c r="F1395" i="1"/>
  <c r="Q1384" i="1"/>
  <c r="F1383" i="1"/>
  <c r="Q1372" i="1"/>
  <c r="F1371" i="1"/>
  <c r="Q1360" i="1"/>
  <c r="F1359" i="1"/>
  <c r="Q1348" i="1"/>
  <c r="F1347" i="1"/>
  <c r="Q1336" i="1"/>
  <c r="F1335" i="1"/>
  <c r="Q1324" i="1"/>
  <c r="F1323" i="1"/>
  <c r="Q1312" i="1"/>
  <c r="F1311" i="1"/>
  <c r="Q1300" i="1"/>
  <c r="F1299" i="1"/>
  <c r="Q1288" i="1"/>
  <c r="F1287" i="1"/>
  <c r="Q1276" i="1"/>
  <c r="F1275" i="1"/>
  <c r="Q1264" i="1"/>
  <c r="F1263" i="1"/>
  <c r="Q1252" i="1"/>
  <c r="F1251" i="1"/>
  <c r="Q1240" i="1"/>
  <c r="F1239" i="1"/>
  <c r="Q1228" i="1"/>
  <c r="F1227" i="1"/>
  <c r="Q1216" i="1"/>
  <c r="F1215" i="1"/>
  <c r="Q1204" i="1"/>
  <c r="F1203" i="1"/>
  <c r="Q1192" i="1"/>
  <c r="F1191" i="1"/>
  <c r="Q1180" i="1"/>
  <c r="F1179" i="1"/>
  <c r="Q1168" i="1"/>
  <c r="F1167" i="1"/>
  <c r="Q1156" i="1"/>
  <c r="F1155" i="1"/>
  <c r="Q1144" i="1"/>
  <c r="F1143" i="1"/>
  <c r="Q1132" i="1"/>
  <c r="F1131" i="1"/>
  <c r="Q1120" i="1"/>
  <c r="F1119" i="1"/>
  <c r="Q1108" i="1"/>
  <c r="F1107" i="1"/>
  <c r="Q1096" i="1"/>
  <c r="F1095" i="1"/>
  <c r="Q1084" i="1"/>
  <c r="F1083" i="1"/>
  <c r="Q1072" i="1"/>
  <c r="F1071" i="1"/>
  <c r="Q1060" i="1"/>
  <c r="F1059" i="1"/>
  <c r="Q1048" i="1"/>
  <c r="F1047" i="1"/>
  <c r="Q1036" i="1"/>
  <c r="F1035" i="1"/>
  <c r="Q1024" i="1"/>
  <c r="F1023" i="1"/>
  <c r="Q1012" i="1"/>
  <c r="F1011" i="1"/>
  <c r="Q1000" i="1"/>
  <c r="F999" i="1"/>
  <c r="Q988" i="1"/>
  <c r="F987" i="1"/>
  <c r="Q976" i="1"/>
  <c r="F975" i="1"/>
  <c r="Q964" i="1"/>
  <c r="F963" i="1"/>
  <c r="Q952" i="1"/>
  <c r="F951" i="1"/>
  <c r="Q940" i="1"/>
  <c r="F939" i="1"/>
  <c r="Q928" i="1"/>
  <c r="F927" i="1"/>
  <c r="Q916" i="1"/>
  <c r="F915" i="1"/>
  <c r="Q904" i="1"/>
  <c r="F903" i="1"/>
  <c r="Q892" i="1"/>
  <c r="F891" i="1"/>
  <c r="Q880" i="1"/>
  <c r="F879" i="1"/>
  <c r="Q868" i="1"/>
  <c r="F867" i="1"/>
  <c r="Q856" i="1"/>
  <c r="F855" i="1"/>
  <c r="Q844" i="1"/>
  <c r="F843" i="1"/>
  <c r="Q832" i="1"/>
  <c r="F831" i="1"/>
  <c r="Q820" i="1"/>
  <c r="F819" i="1"/>
  <c r="Q808" i="1"/>
  <c r="F807" i="1"/>
  <c r="Q796" i="1"/>
  <c r="F795" i="1"/>
  <c r="Q784" i="1"/>
  <c r="F783" i="1"/>
  <c r="Q772" i="1"/>
  <c r="F771" i="1"/>
  <c r="Q760" i="1"/>
  <c r="F759" i="1"/>
  <c r="Q748" i="1"/>
  <c r="F747" i="1"/>
  <c r="Q736" i="1"/>
  <c r="F735" i="1"/>
  <c r="Q724" i="1"/>
  <c r="F723" i="1"/>
  <c r="Q712" i="1"/>
  <c r="F711" i="1"/>
  <c r="Q700" i="1"/>
  <c r="F699" i="1"/>
  <c r="Q688" i="1"/>
  <c r="F687" i="1"/>
  <c r="Q676" i="1"/>
  <c r="F675" i="1"/>
  <c r="Q664" i="1"/>
  <c r="F663" i="1"/>
  <c r="Q652" i="1"/>
  <c r="F651" i="1"/>
  <c r="Q640" i="1"/>
  <c r="F639" i="1"/>
  <c r="Q628" i="1"/>
  <c r="F627" i="1"/>
  <c r="Q616" i="1"/>
  <c r="F615" i="1"/>
  <c r="Q604" i="1"/>
  <c r="F603" i="1"/>
  <c r="Q592" i="1"/>
  <c r="F591" i="1"/>
  <c r="Q580" i="1"/>
  <c r="F579" i="1"/>
  <c r="Q568" i="1"/>
  <c r="F567" i="1"/>
  <c r="Q556" i="1"/>
  <c r="F555" i="1"/>
  <c r="Q544" i="1"/>
  <c r="F543" i="1"/>
  <c r="Q532" i="1"/>
  <c r="F531" i="1"/>
  <c r="Q520" i="1"/>
  <c r="F519" i="1"/>
  <c r="Q508" i="1"/>
  <c r="F507" i="1"/>
  <c r="Q496" i="1"/>
  <c r="F495" i="1"/>
  <c r="Q484" i="1"/>
  <c r="F483" i="1"/>
  <c r="Q472" i="1"/>
  <c r="F471" i="1"/>
  <c r="Q460" i="1"/>
  <c r="F459" i="1"/>
  <c r="Q448" i="1"/>
  <c r="F447" i="1"/>
  <c r="Q436" i="1"/>
  <c r="F435" i="1"/>
  <c r="Q424" i="1"/>
  <c r="F423" i="1"/>
  <c r="Q412" i="1"/>
  <c r="F411" i="1"/>
  <c r="Q400" i="1"/>
  <c r="F399" i="1"/>
  <c r="Q388" i="1"/>
  <c r="F387" i="1"/>
  <c r="Q376" i="1"/>
  <c r="F375" i="1"/>
  <c r="Q364" i="1"/>
  <c r="F363" i="1"/>
  <c r="Q352" i="1"/>
  <c r="F351" i="1"/>
  <c r="Q340" i="1"/>
  <c r="F339" i="1"/>
  <c r="Q328" i="1"/>
  <c r="F327" i="1"/>
  <c r="Q316" i="1"/>
  <c r="F315" i="1"/>
  <c r="Q304" i="1"/>
  <c r="F303" i="1"/>
  <c r="Q292" i="1"/>
  <c r="F291" i="1"/>
  <c r="Q280" i="1"/>
  <c r="F279" i="1"/>
  <c r="Q268" i="1"/>
  <c r="F267" i="1"/>
  <c r="Q256" i="1"/>
  <c r="F255" i="1"/>
  <c r="Q244" i="1"/>
  <c r="F243" i="1"/>
  <c r="Q232" i="1"/>
  <c r="F231" i="1"/>
  <c r="Q220" i="1"/>
  <c r="F219" i="1"/>
  <c r="Q208" i="1"/>
  <c r="F207" i="1"/>
  <c r="Q196" i="1"/>
  <c r="F195" i="1"/>
  <c r="Q184" i="1"/>
  <c r="F183" i="1"/>
  <c r="Q172" i="1"/>
  <c r="F171" i="1"/>
  <c r="Q160" i="1"/>
  <c r="F159" i="1"/>
  <c r="Q148" i="1"/>
  <c r="F147" i="1"/>
  <c r="Q136" i="1"/>
  <c r="F135" i="1"/>
  <c r="Q124" i="1"/>
  <c r="F123" i="1"/>
  <c r="Q112" i="1"/>
  <c r="F111" i="1"/>
  <c r="Q100" i="1"/>
  <c r="F99" i="1"/>
  <c r="Q88" i="1"/>
  <c r="F87" i="1"/>
  <c r="Q76" i="1"/>
  <c r="F75" i="1"/>
  <c r="Q64" i="1"/>
  <c r="F63" i="1"/>
  <c r="Q52" i="1"/>
  <c r="F51" i="1"/>
  <c r="Q40" i="1"/>
  <c r="F39" i="1"/>
  <c r="Q28" i="1"/>
  <c r="F27" i="1"/>
  <c r="Q16" i="1"/>
  <c r="F15" i="1"/>
  <c r="Q4" i="1"/>
  <c r="AA60" i="1" s="1"/>
  <c r="F3" i="1"/>
  <c r="Q3027" i="1"/>
  <c r="F3026" i="1"/>
  <c r="Q3015" i="1"/>
  <c r="F3014" i="1"/>
  <c r="Q3003" i="1"/>
  <c r="F3002" i="1"/>
  <c r="Q2991" i="1"/>
  <c r="F2990" i="1"/>
  <c r="Q2979" i="1"/>
  <c r="F2978" i="1"/>
  <c r="Q2967" i="1"/>
  <c r="F2966" i="1"/>
  <c r="Q2955" i="1"/>
  <c r="F2954" i="1"/>
  <c r="Q2943" i="1"/>
  <c r="F2942" i="1"/>
  <c r="Q2931" i="1"/>
  <c r="F2930" i="1"/>
  <c r="Q2919" i="1"/>
  <c r="F2918" i="1"/>
  <c r="Q2907" i="1"/>
  <c r="F2906" i="1"/>
  <c r="Q2895" i="1"/>
  <c r="F2894" i="1"/>
  <c r="Q2883" i="1"/>
  <c r="F2882" i="1"/>
  <c r="Q2871" i="1"/>
  <c r="F2870" i="1"/>
  <c r="Q2859" i="1"/>
  <c r="F2858" i="1"/>
  <c r="Q2847" i="1"/>
  <c r="F2846" i="1"/>
  <c r="Q2835" i="1"/>
  <c r="F2834" i="1"/>
  <c r="Q2823" i="1"/>
  <c r="F2822" i="1"/>
  <c r="Q2811" i="1"/>
  <c r="F2810" i="1"/>
  <c r="Q2799" i="1"/>
  <c r="F2798" i="1"/>
  <c r="Q2787" i="1"/>
  <c r="F2786" i="1"/>
  <c r="Q2775" i="1"/>
  <c r="F2774" i="1"/>
  <c r="Q2763" i="1"/>
  <c r="F2762" i="1"/>
  <c r="Q2751" i="1"/>
  <c r="F2750" i="1"/>
  <c r="Q2739" i="1"/>
  <c r="F2738" i="1"/>
  <c r="Q2727" i="1"/>
  <c r="F2726" i="1"/>
  <c r="Q2715" i="1"/>
  <c r="F2714" i="1"/>
  <c r="Q2703" i="1"/>
  <c r="F2702" i="1"/>
  <c r="Q2691" i="1"/>
  <c r="F2690" i="1"/>
  <c r="Q2679" i="1"/>
  <c r="F2678" i="1"/>
  <c r="Q2667" i="1"/>
  <c r="F2666" i="1"/>
  <c r="Q2655" i="1"/>
  <c r="F2654" i="1"/>
  <c r="Q2643" i="1"/>
  <c r="F2642" i="1"/>
  <c r="Q2631" i="1"/>
  <c r="F2630" i="1"/>
  <c r="Q2619" i="1"/>
  <c r="F2618" i="1"/>
  <c r="Q2607" i="1"/>
  <c r="F2606" i="1"/>
  <c r="Q2595" i="1"/>
  <c r="F2594" i="1"/>
  <c r="Q2583" i="1"/>
  <c r="F2582" i="1"/>
  <c r="Q2571" i="1"/>
  <c r="F2570" i="1"/>
  <c r="Q2559" i="1"/>
  <c r="F2558" i="1"/>
  <c r="Q2547" i="1"/>
  <c r="F2546" i="1"/>
  <c r="Q2535" i="1"/>
  <c r="F2534" i="1"/>
  <c r="Q2523" i="1"/>
  <c r="F2522" i="1"/>
  <c r="Q2511" i="1"/>
  <c r="F2510" i="1"/>
  <c r="Q2499" i="1"/>
  <c r="F2498" i="1"/>
  <c r="Q2487" i="1"/>
  <c r="F2486" i="1"/>
  <c r="Q2475" i="1"/>
  <c r="F2474" i="1"/>
  <c r="Q2463" i="1"/>
  <c r="F2462" i="1"/>
  <c r="Q2451" i="1"/>
  <c r="F2450" i="1"/>
  <c r="Q2439" i="1"/>
  <c r="F2438" i="1"/>
  <c r="Q2427" i="1"/>
  <c r="F2426" i="1"/>
  <c r="Q2415" i="1"/>
  <c r="F2414" i="1"/>
  <c r="Q2403" i="1"/>
  <c r="F2402" i="1"/>
  <c r="Q2391" i="1"/>
  <c r="F2390" i="1"/>
  <c r="Q2379" i="1"/>
  <c r="F2378" i="1"/>
  <c r="Q2367" i="1"/>
  <c r="F2366" i="1"/>
  <c r="Q2355" i="1"/>
  <c r="F2354" i="1"/>
  <c r="Q2343" i="1"/>
  <c r="F2342" i="1"/>
  <c r="Q2331" i="1"/>
  <c r="F2330" i="1"/>
  <c r="Q2319" i="1"/>
  <c r="F2318" i="1"/>
  <c r="Q2307" i="1"/>
  <c r="F2306" i="1"/>
  <c r="Q2295" i="1"/>
  <c r="F2294" i="1"/>
  <c r="Q2283" i="1"/>
  <c r="F2282" i="1"/>
  <c r="Q2271" i="1"/>
  <c r="F2270" i="1"/>
  <c r="Q2259" i="1"/>
  <c r="F2258" i="1"/>
  <c r="Q2247" i="1"/>
  <c r="F2246" i="1"/>
  <c r="Q2235" i="1"/>
  <c r="F2234" i="1"/>
  <c r="Q2223" i="1"/>
  <c r="F2222" i="1"/>
  <c r="Q2211" i="1"/>
  <c r="F2210" i="1"/>
  <c r="Q2199" i="1"/>
  <c r="F2198" i="1"/>
  <c r="Q2187" i="1"/>
  <c r="F2186" i="1"/>
  <c r="Q2175" i="1"/>
  <c r="F2174" i="1"/>
  <c r="Q2163" i="1"/>
  <c r="F2162" i="1"/>
  <c r="Q2151" i="1"/>
  <c r="F2150" i="1"/>
  <c r="Q2139" i="1"/>
  <c r="F2138" i="1"/>
  <c r="Q2127" i="1"/>
  <c r="F2126" i="1"/>
  <c r="Q2115" i="1"/>
  <c r="F2114" i="1"/>
  <c r="Q2103" i="1"/>
  <c r="F2102" i="1"/>
  <c r="Q2091" i="1"/>
  <c r="F2090" i="1"/>
  <c r="Q2079" i="1"/>
  <c r="F2078" i="1"/>
  <c r="Q2067" i="1"/>
  <c r="F2066" i="1"/>
  <c r="Q2055" i="1"/>
  <c r="F2054" i="1"/>
  <c r="Q2043" i="1"/>
  <c r="F2042" i="1"/>
  <c r="Q2031" i="1"/>
  <c r="F2030" i="1"/>
  <c r="Q2019" i="1"/>
  <c r="F2018" i="1"/>
  <c r="Q2007" i="1"/>
  <c r="F2006" i="1"/>
  <c r="Q1995" i="1"/>
  <c r="F1994" i="1"/>
  <c r="Q1983" i="1"/>
  <c r="F1982" i="1"/>
  <c r="Q1971" i="1"/>
  <c r="F1970" i="1"/>
  <c r="Q1959" i="1"/>
  <c r="F1958" i="1"/>
  <c r="Q1947" i="1"/>
  <c r="F1946" i="1"/>
  <c r="Q1935" i="1"/>
  <c r="F1934" i="1"/>
  <c r="Q1923" i="1"/>
  <c r="F1922" i="1"/>
  <c r="Q1911" i="1"/>
  <c r="F1910" i="1"/>
  <c r="Q1899" i="1"/>
  <c r="F1898" i="1"/>
  <c r="Q1887" i="1"/>
  <c r="F1886" i="1"/>
  <c r="Q1875" i="1"/>
  <c r="F1874" i="1"/>
  <c r="Q1863" i="1"/>
  <c r="F1862" i="1"/>
  <c r="Q1851" i="1"/>
  <c r="F1850" i="1"/>
  <c r="Q1839" i="1"/>
  <c r="F1838" i="1"/>
  <c r="Q1827" i="1"/>
  <c r="F1826" i="1"/>
  <c r="Q1815" i="1"/>
  <c r="F1814" i="1"/>
  <c r="Q1803" i="1"/>
  <c r="F1802" i="1"/>
  <c r="Q1791" i="1"/>
  <c r="F1790" i="1"/>
  <c r="Q1779" i="1"/>
  <c r="F1778" i="1"/>
  <c r="Q1767" i="1"/>
  <c r="F1766" i="1"/>
  <c r="Q1755" i="1"/>
  <c r="F1754" i="1"/>
  <c r="Q1743" i="1"/>
  <c r="F1742" i="1"/>
  <c r="Q1731" i="1"/>
  <c r="F1730" i="1"/>
  <c r="Q1719" i="1"/>
  <c r="F1718" i="1"/>
  <c r="Q1707" i="1"/>
  <c r="F1706" i="1"/>
  <c r="Q1695" i="1"/>
  <c r="F1694" i="1"/>
  <c r="Q1683" i="1"/>
  <c r="F1682" i="1"/>
  <c r="Q1671" i="1"/>
  <c r="F1670" i="1"/>
  <c r="Q1659" i="1"/>
  <c r="F1658" i="1"/>
  <c r="Q1647" i="1"/>
  <c r="F1646" i="1"/>
  <c r="Q1635" i="1"/>
  <c r="F1634" i="1"/>
  <c r="Q1623" i="1"/>
  <c r="F1622" i="1"/>
  <c r="Q1611" i="1"/>
  <c r="F1610" i="1"/>
  <c r="Q1599" i="1"/>
  <c r="F1598" i="1"/>
  <c r="Q1587" i="1"/>
  <c r="F1586" i="1"/>
  <c r="Q1575" i="1"/>
  <c r="F1574" i="1"/>
  <c r="Q1563" i="1"/>
  <c r="F1562" i="1"/>
  <c r="Q1551" i="1"/>
  <c r="F1550" i="1"/>
  <c r="Q1539" i="1"/>
  <c r="F1538" i="1"/>
  <c r="Q1527" i="1"/>
  <c r="F1526" i="1"/>
  <c r="Q1515" i="1"/>
  <c r="F1514" i="1"/>
  <c r="Q1503" i="1"/>
  <c r="F1502" i="1"/>
  <c r="Q1491" i="1"/>
  <c r="F1490" i="1"/>
  <c r="Q1479" i="1"/>
  <c r="F1478" i="1"/>
  <c r="Q1467" i="1"/>
  <c r="F1466" i="1"/>
  <c r="Q1455" i="1"/>
  <c r="F1454" i="1"/>
  <c r="Q1443" i="1"/>
  <c r="F1442" i="1"/>
  <c r="Q1431" i="1"/>
  <c r="F1430" i="1"/>
  <c r="Q1419" i="1"/>
  <c r="F1418" i="1"/>
  <c r="Q1407" i="1"/>
  <c r="F1406" i="1"/>
  <c r="Q1395" i="1"/>
  <c r="F1394" i="1"/>
  <c r="Q1383" i="1"/>
  <c r="F1382" i="1"/>
  <c r="Q1371" i="1"/>
  <c r="F1370" i="1"/>
  <c r="Q1359" i="1"/>
  <c r="F1358" i="1"/>
  <c r="Q1347" i="1"/>
  <c r="F1346" i="1"/>
  <c r="Q1335" i="1"/>
  <c r="F1334" i="1"/>
  <c r="Q1323" i="1"/>
  <c r="F1322" i="1"/>
  <c r="Q1311" i="1"/>
  <c r="F1310" i="1"/>
  <c r="Q1299" i="1"/>
  <c r="F1298" i="1"/>
  <c r="Q1287" i="1"/>
  <c r="F1286" i="1"/>
  <c r="Q1275" i="1"/>
  <c r="F1274" i="1"/>
  <c r="Q1263" i="1"/>
  <c r="F1262" i="1"/>
  <c r="Q1251" i="1"/>
  <c r="F1250" i="1"/>
  <c r="Q1239" i="1"/>
  <c r="F1238" i="1"/>
  <c r="Q1227" i="1"/>
  <c r="F1226" i="1"/>
  <c r="Q1215" i="1"/>
  <c r="F1214" i="1"/>
  <c r="Q1203" i="1"/>
  <c r="F1202" i="1"/>
  <c r="Q1191" i="1"/>
  <c r="F1190" i="1"/>
  <c r="Q1179" i="1"/>
  <c r="F1178" i="1"/>
  <c r="Q1167" i="1"/>
  <c r="F1166" i="1"/>
  <c r="Q1155" i="1"/>
  <c r="F1154" i="1"/>
  <c r="Q1143" i="1"/>
  <c r="F1142" i="1"/>
  <c r="Q1131" i="1"/>
  <c r="F1130" i="1"/>
  <c r="Q1119" i="1"/>
  <c r="F1118" i="1"/>
  <c r="Q1107" i="1"/>
  <c r="F1106" i="1"/>
  <c r="Q1095" i="1"/>
  <c r="F1094" i="1"/>
  <c r="Q1083" i="1"/>
  <c r="F1082" i="1"/>
  <c r="Q1071" i="1"/>
  <c r="F1070" i="1"/>
  <c r="Q1059" i="1"/>
  <c r="F1058" i="1"/>
  <c r="Q1047" i="1"/>
  <c r="F1046" i="1"/>
  <c r="Q1035" i="1"/>
  <c r="F1034" i="1"/>
  <c r="Q1023" i="1"/>
  <c r="F1022" i="1"/>
  <c r="Q1011" i="1"/>
  <c r="F1010" i="1"/>
  <c r="Q999" i="1"/>
  <c r="F998" i="1"/>
  <c r="Q987" i="1"/>
  <c r="F986" i="1"/>
  <c r="Q975" i="1"/>
  <c r="F974" i="1"/>
  <c r="Q963" i="1"/>
  <c r="F962" i="1"/>
  <c r="Q951" i="1"/>
  <c r="F950" i="1"/>
  <c r="Q939" i="1"/>
  <c r="F938" i="1"/>
  <c r="Q927" i="1"/>
  <c r="F926" i="1"/>
  <c r="Q915" i="1"/>
  <c r="F914" i="1"/>
  <c r="Q903" i="1"/>
  <c r="F902" i="1"/>
  <c r="Q891" i="1"/>
  <c r="F890" i="1"/>
  <c r="Q879" i="1"/>
  <c r="F878" i="1"/>
  <c r="Q867" i="1"/>
  <c r="F866" i="1"/>
  <c r="Q855" i="1"/>
  <c r="F854" i="1"/>
  <c r="Q843" i="1"/>
  <c r="F842" i="1"/>
  <c r="Q831" i="1"/>
  <c r="F830" i="1"/>
  <c r="Q819" i="1"/>
  <c r="F818" i="1"/>
  <c r="Q807" i="1"/>
  <c r="F806" i="1"/>
  <c r="Q795" i="1"/>
  <c r="F794" i="1"/>
  <c r="Q783" i="1"/>
  <c r="F782" i="1"/>
  <c r="Q771" i="1"/>
  <c r="F770" i="1"/>
  <c r="Q759" i="1"/>
  <c r="F758" i="1"/>
  <c r="Q747" i="1"/>
  <c r="F746" i="1"/>
  <c r="Q735" i="1"/>
  <c r="F734" i="1"/>
  <c r="Q723" i="1"/>
  <c r="F722" i="1"/>
  <c r="Q711" i="1"/>
  <c r="F710" i="1"/>
  <c r="Q699" i="1"/>
  <c r="F698" i="1"/>
  <c r="Q687" i="1"/>
  <c r="F686" i="1"/>
  <c r="Q675" i="1"/>
  <c r="F674" i="1"/>
  <c r="Q663" i="1"/>
  <c r="F662" i="1"/>
  <c r="Q651" i="1"/>
  <c r="F650" i="1"/>
  <c r="Q639" i="1"/>
  <c r="F638" i="1"/>
  <c r="Q627" i="1"/>
  <c r="F626" i="1"/>
  <c r="Q615" i="1"/>
  <c r="F614" i="1"/>
  <c r="Q603" i="1"/>
  <c r="F602" i="1"/>
  <c r="Q591" i="1"/>
  <c r="F590" i="1"/>
  <c r="Q579" i="1"/>
  <c r="F578" i="1"/>
  <c r="Q567" i="1"/>
  <c r="F566" i="1"/>
  <c r="Q555" i="1"/>
  <c r="F554" i="1"/>
  <c r="Q543" i="1"/>
  <c r="F542" i="1"/>
  <c r="Q531" i="1"/>
  <c r="F530" i="1"/>
  <c r="Q519" i="1"/>
  <c r="F518" i="1"/>
  <c r="Q507" i="1"/>
  <c r="F506" i="1"/>
  <c r="Q495" i="1"/>
  <c r="F494" i="1"/>
  <c r="Q483" i="1"/>
  <c r="F482" i="1"/>
  <c r="Q471" i="1"/>
  <c r="F470" i="1"/>
  <c r="Q459" i="1"/>
  <c r="F458" i="1"/>
  <c r="Q447" i="1"/>
  <c r="F446" i="1"/>
  <c r="Q435" i="1"/>
  <c r="F434" i="1"/>
  <c r="Q423" i="1"/>
  <c r="F422" i="1"/>
  <c r="Q411" i="1"/>
  <c r="F410" i="1"/>
  <c r="Q399" i="1"/>
  <c r="F398" i="1"/>
  <c r="Q387" i="1"/>
  <c r="F386" i="1"/>
  <c r="Q375" i="1"/>
  <c r="F374" i="1"/>
  <c r="Q363" i="1"/>
  <c r="F362" i="1"/>
  <c r="Q351" i="1"/>
  <c r="F350" i="1"/>
  <c r="Q339" i="1"/>
  <c r="F338" i="1"/>
  <c r="Q327" i="1"/>
  <c r="F326" i="1"/>
  <c r="Q315" i="1"/>
  <c r="F314" i="1"/>
  <c r="Q303" i="1"/>
  <c r="F302" i="1"/>
  <c r="Q291" i="1"/>
  <c r="F290" i="1"/>
  <c r="Q279" i="1"/>
  <c r="F278" i="1"/>
  <c r="Q267" i="1"/>
  <c r="F266" i="1"/>
  <c r="Q255" i="1"/>
  <c r="F254" i="1"/>
  <c r="Q243" i="1"/>
  <c r="F242" i="1"/>
  <c r="Q231" i="1"/>
  <c r="F230" i="1"/>
  <c r="Q219" i="1"/>
  <c r="F218" i="1"/>
  <c r="Q207" i="1"/>
  <c r="F206" i="1"/>
  <c r="Q195" i="1"/>
  <c r="F194" i="1"/>
  <c r="Q183" i="1"/>
  <c r="F182" i="1"/>
  <c r="Q171" i="1"/>
  <c r="F170" i="1"/>
  <c r="Q159" i="1"/>
  <c r="F158" i="1"/>
  <c r="Q147" i="1"/>
  <c r="F146" i="1"/>
  <c r="Q135" i="1"/>
  <c r="F134" i="1"/>
  <c r="Q123" i="1"/>
  <c r="F122" i="1"/>
  <c r="Q111" i="1"/>
  <c r="F110" i="1"/>
  <c r="Q99" i="1"/>
  <c r="F98" i="1"/>
  <c r="Q87" i="1"/>
  <c r="F86" i="1"/>
  <c r="Q75" i="1"/>
  <c r="F74" i="1"/>
  <c r="Q63" i="1"/>
  <c r="F62" i="1"/>
  <c r="Q51" i="1"/>
  <c r="F50" i="1"/>
  <c r="Q39" i="1"/>
  <c r="F38" i="1"/>
  <c r="Q27" i="1"/>
  <c r="F26" i="1"/>
  <c r="Q15" i="1"/>
  <c r="F14" i="1"/>
  <c r="Q3062" i="1"/>
  <c r="F3061" i="1"/>
  <c r="Q3050" i="1"/>
  <c r="F3049" i="1"/>
  <c r="Q3038" i="1"/>
  <c r="F3037" i="1"/>
  <c r="Q3026" i="1"/>
  <c r="F3025" i="1"/>
  <c r="Q3014" i="1"/>
  <c r="F3013" i="1"/>
  <c r="Q3002" i="1"/>
  <c r="F3001" i="1"/>
  <c r="Q2990" i="1"/>
  <c r="F2989" i="1"/>
  <c r="Q2978" i="1"/>
  <c r="F2977" i="1"/>
  <c r="Q2966" i="1"/>
  <c r="F2965" i="1"/>
  <c r="Q2954" i="1"/>
  <c r="F2953" i="1"/>
  <c r="Q2942" i="1"/>
  <c r="F2941" i="1"/>
  <c r="Q2930" i="1"/>
  <c r="F2929" i="1"/>
  <c r="Q2918" i="1"/>
  <c r="F2917" i="1"/>
  <c r="Q2906" i="1"/>
  <c r="F2905" i="1"/>
  <c r="Q2894" i="1"/>
  <c r="F2893" i="1"/>
  <c r="Q2882" i="1"/>
  <c r="F2881" i="1"/>
  <c r="Q2870" i="1"/>
  <c r="F2869" i="1"/>
  <c r="Q2858" i="1"/>
  <c r="F2857" i="1"/>
  <c r="Q2846" i="1"/>
  <c r="F2845" i="1"/>
  <c r="Q2834" i="1"/>
  <c r="F2833" i="1"/>
  <c r="Q2822" i="1"/>
  <c r="F2821" i="1"/>
  <c r="Q2810" i="1"/>
  <c r="F2809" i="1"/>
  <c r="Q2798" i="1"/>
  <c r="F2797" i="1"/>
  <c r="Q2786" i="1"/>
  <c r="F2785" i="1"/>
  <c r="Q2774" i="1"/>
  <c r="F2773" i="1"/>
  <c r="Q2762" i="1"/>
  <c r="F2761" i="1"/>
  <c r="Q2750" i="1"/>
  <c r="F2749" i="1"/>
  <c r="Q2738" i="1"/>
  <c r="F2737" i="1"/>
  <c r="Q2726" i="1"/>
  <c r="F2725" i="1"/>
  <c r="Q2714" i="1"/>
  <c r="F2713" i="1"/>
  <c r="Q2702" i="1"/>
  <c r="F2701" i="1"/>
  <c r="Q2690" i="1"/>
  <c r="F2689" i="1"/>
  <c r="Q2678" i="1"/>
  <c r="F2677" i="1"/>
  <c r="Q2666" i="1"/>
  <c r="F2665" i="1"/>
  <c r="Q2654" i="1"/>
  <c r="F2653" i="1"/>
  <c r="Q2642" i="1"/>
  <c r="F2641" i="1"/>
  <c r="Q2630" i="1"/>
  <c r="F2629" i="1"/>
  <c r="Q2618" i="1"/>
  <c r="F2617" i="1"/>
  <c r="Q2606" i="1"/>
  <c r="F2605" i="1"/>
  <c r="Q2594" i="1"/>
  <c r="F2593" i="1"/>
  <c r="Q2582" i="1"/>
  <c r="F2581" i="1"/>
  <c r="Q2570" i="1"/>
  <c r="F2569" i="1"/>
  <c r="Q2558" i="1"/>
  <c r="F2557" i="1"/>
  <c r="Q2546" i="1"/>
  <c r="F2545" i="1"/>
  <c r="Q2534" i="1"/>
  <c r="F2533" i="1"/>
  <c r="Q2522" i="1"/>
  <c r="F2521" i="1"/>
  <c r="Q2510" i="1"/>
  <c r="F2509" i="1"/>
  <c r="Q2498" i="1"/>
  <c r="F2497" i="1"/>
  <c r="Q2486" i="1"/>
  <c r="F2485" i="1"/>
  <c r="Q2474" i="1"/>
  <c r="F2473" i="1"/>
  <c r="Q2462" i="1"/>
  <c r="F2461" i="1"/>
  <c r="Q2450" i="1"/>
  <c r="F2449" i="1"/>
  <c r="Q2438" i="1"/>
  <c r="F2437" i="1"/>
  <c r="Q2426" i="1"/>
  <c r="F2425" i="1"/>
  <c r="Q2414" i="1"/>
  <c r="F2413" i="1"/>
  <c r="Q2402" i="1"/>
  <c r="F2401" i="1"/>
  <c r="Q2390" i="1"/>
  <c r="F2389" i="1"/>
  <c r="Q2378" i="1"/>
  <c r="F2377" i="1"/>
  <c r="Q2366" i="1"/>
  <c r="F2365" i="1"/>
  <c r="Q2354" i="1"/>
  <c r="F2353" i="1"/>
  <c r="Q2342" i="1"/>
  <c r="F2341" i="1"/>
  <c r="Q2330" i="1"/>
  <c r="F2329" i="1"/>
  <c r="Q2318" i="1"/>
  <c r="F2317" i="1"/>
  <c r="Q2306" i="1"/>
  <c r="F2305" i="1"/>
  <c r="Q2294" i="1"/>
  <c r="F2293" i="1"/>
  <c r="Q2282" i="1"/>
  <c r="F2281" i="1"/>
  <c r="Q2270" i="1"/>
  <c r="F2269" i="1"/>
  <c r="Q2258" i="1"/>
  <c r="F2257" i="1"/>
  <c r="Q2246" i="1"/>
  <c r="F2245" i="1"/>
  <c r="Q2234" i="1"/>
  <c r="F2233" i="1"/>
  <c r="Q2222" i="1"/>
  <c r="F2221" i="1"/>
  <c r="Q2210" i="1"/>
  <c r="F2209" i="1"/>
  <c r="Q2198" i="1"/>
  <c r="F2197" i="1"/>
  <c r="Q2186" i="1"/>
  <c r="F2185" i="1"/>
  <c r="Q2174" i="1"/>
  <c r="F2173" i="1"/>
  <c r="Q2162" i="1"/>
  <c r="F2161" i="1"/>
  <c r="Q2150" i="1"/>
  <c r="F2149" i="1"/>
  <c r="Q2138" i="1"/>
  <c r="F2137" i="1"/>
  <c r="Q2126" i="1"/>
  <c r="F2125" i="1"/>
  <c r="Q2114" i="1"/>
  <c r="F2113" i="1"/>
  <c r="Q2102" i="1"/>
  <c r="F2101" i="1"/>
  <c r="Q2090" i="1"/>
  <c r="F2089" i="1"/>
  <c r="Q2078" i="1"/>
  <c r="F2077" i="1"/>
  <c r="Q2066" i="1"/>
  <c r="F2065" i="1"/>
  <c r="Q2054" i="1"/>
  <c r="F2053" i="1"/>
  <c r="Q2042" i="1"/>
  <c r="F2041" i="1"/>
  <c r="Q2030" i="1"/>
  <c r="F2029" i="1"/>
  <c r="Q2018" i="1"/>
  <c r="F2017" i="1"/>
  <c r="Q2006" i="1"/>
  <c r="F2005" i="1"/>
  <c r="Q1994" i="1"/>
  <c r="F1993" i="1"/>
  <c r="Q1982" i="1"/>
  <c r="F1981" i="1"/>
  <c r="Q1970" i="1"/>
  <c r="F1969" i="1"/>
  <c r="Q1958" i="1"/>
  <c r="F1957" i="1"/>
  <c r="Q1946" i="1"/>
  <c r="F1945" i="1"/>
  <c r="Q1934" i="1"/>
  <c r="F1933" i="1"/>
  <c r="Q1922" i="1"/>
  <c r="F1921" i="1"/>
  <c r="Q1910" i="1"/>
  <c r="F1909" i="1"/>
  <c r="Q1898" i="1"/>
  <c r="F1897" i="1"/>
  <c r="Q1886" i="1"/>
  <c r="F1885" i="1"/>
  <c r="Q1874" i="1"/>
  <c r="F1873" i="1"/>
  <c r="Q1862" i="1"/>
  <c r="F1861" i="1"/>
  <c r="Q1850" i="1"/>
  <c r="F1849" i="1"/>
  <c r="Q1838" i="1"/>
  <c r="F1837" i="1"/>
  <c r="Q1826" i="1"/>
  <c r="F1825" i="1"/>
  <c r="Q1814" i="1"/>
  <c r="F1813" i="1"/>
  <c r="Q1802" i="1"/>
  <c r="F1801" i="1"/>
  <c r="Q1790" i="1"/>
  <c r="F1789" i="1"/>
  <c r="Q1778" i="1"/>
  <c r="F1777" i="1"/>
  <c r="Q1766" i="1"/>
  <c r="F1765" i="1"/>
  <c r="Q1754" i="1"/>
  <c r="F1753" i="1"/>
  <c r="Q1742" i="1"/>
  <c r="F1741" i="1"/>
  <c r="Q1730" i="1"/>
  <c r="F1729" i="1"/>
  <c r="Q1718" i="1"/>
  <c r="F1717" i="1"/>
  <c r="Q1706" i="1"/>
  <c r="F1705" i="1"/>
  <c r="Q1694" i="1"/>
  <c r="F1693" i="1"/>
  <c r="Q1682" i="1"/>
  <c r="F1681" i="1"/>
  <c r="Q1670" i="1"/>
  <c r="F1669" i="1"/>
  <c r="Q1658" i="1"/>
  <c r="F1657" i="1"/>
  <c r="Q1646" i="1"/>
  <c r="F1645" i="1"/>
  <c r="Q1634" i="1"/>
  <c r="F1633" i="1"/>
  <c r="Q1622" i="1"/>
  <c r="F1621" i="1"/>
  <c r="Q1610" i="1"/>
  <c r="F1609" i="1"/>
  <c r="Q1598" i="1"/>
  <c r="F1597" i="1"/>
  <c r="Q1586" i="1"/>
  <c r="F1585" i="1"/>
  <c r="Q1574" i="1"/>
  <c r="F1573" i="1"/>
  <c r="Q1562" i="1"/>
  <c r="F1561" i="1"/>
  <c r="Q1550" i="1"/>
  <c r="F1549" i="1"/>
  <c r="Q1538" i="1"/>
  <c r="F1537" i="1"/>
  <c r="Q1526" i="1"/>
  <c r="F1525" i="1"/>
  <c r="Q1514" i="1"/>
  <c r="F1513" i="1"/>
  <c r="Q1502" i="1"/>
  <c r="F1501" i="1"/>
  <c r="Q1490" i="1"/>
  <c r="F1489" i="1"/>
  <c r="Q1478" i="1"/>
  <c r="F1477" i="1"/>
  <c r="Q1466" i="1"/>
  <c r="F1465" i="1"/>
  <c r="Q1454" i="1"/>
  <c r="F1453" i="1"/>
  <c r="Q1442" i="1"/>
  <c r="F1441" i="1"/>
  <c r="Q1430" i="1"/>
  <c r="F1429" i="1"/>
  <c r="Q1418" i="1"/>
  <c r="F1417" i="1"/>
  <c r="Q1406" i="1"/>
  <c r="F1405" i="1"/>
  <c r="Q1394" i="1"/>
  <c r="F1393" i="1"/>
  <c r="Q1382" i="1"/>
  <c r="F1381" i="1"/>
  <c r="Q1370" i="1"/>
  <c r="F1369" i="1"/>
  <c r="Q1358" i="1"/>
  <c r="F1357" i="1"/>
  <c r="Q1346" i="1"/>
  <c r="F1345" i="1"/>
  <c r="Q1334" i="1"/>
  <c r="F1333" i="1"/>
  <c r="Q1322" i="1"/>
  <c r="F1321" i="1"/>
  <c r="Q1310" i="1"/>
  <c r="F1309" i="1"/>
  <c r="Q1298" i="1"/>
  <c r="F1297" i="1"/>
  <c r="Q1286" i="1"/>
  <c r="F1285" i="1"/>
  <c r="Q1274" i="1"/>
  <c r="F1273" i="1"/>
  <c r="Q1262" i="1"/>
  <c r="F1261" i="1"/>
  <c r="Q1250" i="1"/>
  <c r="F1249" i="1"/>
  <c r="Q1238" i="1"/>
  <c r="F1237" i="1"/>
  <c r="Q1226" i="1"/>
  <c r="F1225" i="1"/>
  <c r="Q1214" i="1"/>
  <c r="F1213" i="1"/>
  <c r="Q1202" i="1"/>
  <c r="F1201" i="1"/>
  <c r="Q1190" i="1"/>
  <c r="F1189" i="1"/>
  <c r="Q1178" i="1"/>
  <c r="F1177" i="1"/>
  <c r="Q1166" i="1"/>
  <c r="F1165" i="1"/>
  <c r="Q1154" i="1"/>
  <c r="F1153" i="1"/>
  <c r="Q1142" i="1"/>
  <c r="F1141" i="1"/>
  <c r="Q1130" i="1"/>
  <c r="F1129" i="1"/>
  <c r="Q1118" i="1"/>
  <c r="F1117" i="1"/>
  <c r="Q1106" i="1"/>
  <c r="F1105" i="1"/>
  <c r="Q1094" i="1"/>
  <c r="F1093" i="1"/>
  <c r="Q1082" i="1"/>
  <c r="F1081" i="1"/>
  <c r="Q1070" i="1"/>
  <c r="F1069" i="1"/>
  <c r="Q1058" i="1"/>
  <c r="F1057" i="1"/>
  <c r="Q1046" i="1"/>
  <c r="F1045" i="1"/>
  <c r="Q1034" i="1"/>
  <c r="F1033" i="1"/>
  <c r="Q1022" i="1"/>
  <c r="F1021" i="1"/>
  <c r="Q1010" i="1"/>
  <c r="F1009" i="1"/>
  <c r="Q998" i="1"/>
  <c r="F997" i="1"/>
  <c r="Q986" i="1"/>
  <c r="F985" i="1"/>
  <c r="Q974" i="1"/>
  <c r="F973" i="1"/>
  <c r="Q962" i="1"/>
  <c r="F961" i="1"/>
  <c r="Q950" i="1"/>
  <c r="F949" i="1"/>
  <c r="Q938" i="1"/>
  <c r="F937" i="1"/>
  <c r="Q926" i="1"/>
  <c r="F925" i="1"/>
  <c r="Q914" i="1"/>
  <c r="F913" i="1"/>
  <c r="Q902" i="1"/>
  <c r="F901" i="1"/>
  <c r="Q890" i="1"/>
  <c r="F889" i="1"/>
  <c r="Q878" i="1"/>
  <c r="F877" i="1"/>
  <c r="Q866" i="1"/>
  <c r="F865" i="1"/>
  <c r="Q854" i="1"/>
  <c r="F853" i="1"/>
  <c r="Q842" i="1"/>
  <c r="F841" i="1"/>
  <c r="Q830" i="1"/>
  <c r="F829" i="1"/>
  <c r="Q818" i="1"/>
  <c r="F817" i="1"/>
  <c r="Q806" i="1"/>
  <c r="F805" i="1"/>
  <c r="Q794" i="1"/>
  <c r="F793" i="1"/>
  <c r="Q782" i="1"/>
  <c r="F781" i="1"/>
  <c r="Q770" i="1"/>
  <c r="F769" i="1"/>
  <c r="Q758" i="1"/>
  <c r="F757" i="1"/>
  <c r="Q746" i="1"/>
  <c r="F745" i="1"/>
  <c r="Q734" i="1"/>
  <c r="F733" i="1"/>
  <c r="Q722" i="1"/>
  <c r="F721" i="1"/>
  <c r="Q710" i="1"/>
  <c r="F709" i="1"/>
  <c r="Q698" i="1"/>
  <c r="F697" i="1"/>
  <c r="Q686" i="1"/>
  <c r="F685" i="1"/>
  <c r="Q674" i="1"/>
  <c r="F673" i="1"/>
  <c r="Q662" i="1"/>
  <c r="F661" i="1"/>
  <c r="Q650" i="1"/>
  <c r="F649" i="1"/>
  <c r="Q638" i="1"/>
  <c r="F637" i="1"/>
  <c r="Q626" i="1"/>
  <c r="F625" i="1"/>
  <c r="Q614" i="1"/>
  <c r="F613" i="1"/>
  <c r="Q602" i="1"/>
  <c r="F601" i="1"/>
  <c r="Q590" i="1"/>
  <c r="F589" i="1"/>
  <c r="Q578" i="1"/>
  <c r="F577" i="1"/>
  <c r="Q566" i="1"/>
  <c r="F565" i="1"/>
  <c r="Q554" i="1"/>
  <c r="F553" i="1"/>
  <c r="Q542" i="1"/>
  <c r="F541" i="1"/>
  <c r="Q530" i="1"/>
  <c r="F529" i="1"/>
  <c r="Q518" i="1"/>
  <c r="F517" i="1"/>
  <c r="Q506" i="1"/>
  <c r="F505" i="1"/>
  <c r="Q494" i="1"/>
  <c r="F493" i="1"/>
  <c r="Q482" i="1"/>
  <c r="F481" i="1"/>
  <c r="Q470" i="1"/>
  <c r="F469" i="1"/>
  <c r="Q458" i="1"/>
  <c r="F457" i="1"/>
  <c r="Q446" i="1"/>
  <c r="F445" i="1"/>
  <c r="Q434" i="1"/>
  <c r="F433" i="1"/>
  <c r="Q422" i="1"/>
  <c r="F421" i="1"/>
  <c r="Q410" i="1"/>
  <c r="F409" i="1"/>
  <c r="Q398" i="1"/>
  <c r="F397" i="1"/>
  <c r="Q386" i="1"/>
  <c r="F385" i="1"/>
  <c r="Q374" i="1"/>
  <c r="F373" i="1"/>
  <c r="Q362" i="1"/>
  <c r="F361" i="1"/>
  <c r="Q350" i="1"/>
  <c r="F349" i="1"/>
  <c r="Q338" i="1"/>
  <c r="F337" i="1"/>
  <c r="Q326" i="1"/>
  <c r="F325" i="1"/>
  <c r="Q314" i="1"/>
  <c r="F313" i="1"/>
  <c r="Q302" i="1"/>
  <c r="F301" i="1"/>
  <c r="Q290" i="1"/>
  <c r="F289" i="1"/>
  <c r="Q278" i="1"/>
  <c r="F277" i="1"/>
  <c r="Q266" i="1"/>
  <c r="F265" i="1"/>
  <c r="Q254" i="1"/>
  <c r="F253" i="1"/>
  <c r="Q242" i="1"/>
  <c r="F241" i="1"/>
  <c r="Q230" i="1"/>
  <c r="F229" i="1"/>
  <c r="Q218" i="1"/>
  <c r="F217" i="1"/>
  <c r="Q206" i="1"/>
  <c r="F205" i="1"/>
  <c r="Q194" i="1"/>
  <c r="F193" i="1"/>
  <c r="Q182" i="1"/>
  <c r="F181" i="1"/>
  <c r="Q170" i="1"/>
  <c r="F169" i="1"/>
  <c r="Q158" i="1"/>
  <c r="F157" i="1"/>
  <c r="Q146" i="1"/>
  <c r="F145" i="1"/>
  <c r="Q134" i="1"/>
  <c r="F133" i="1"/>
  <c r="Q122" i="1"/>
  <c r="F121" i="1"/>
  <c r="Q110" i="1"/>
  <c r="F109" i="1"/>
  <c r="Q98" i="1"/>
  <c r="F97" i="1"/>
  <c r="Q86" i="1"/>
  <c r="F85" i="1"/>
  <c r="Q74" i="1"/>
  <c r="F73" i="1"/>
  <c r="Q62" i="1"/>
  <c r="F61" i="1"/>
  <c r="Q50" i="1"/>
  <c r="F49" i="1"/>
  <c r="Q38" i="1"/>
  <c r="F37" i="1"/>
  <c r="Q26" i="1"/>
  <c r="F25" i="1"/>
  <c r="Q14" i="1"/>
  <c r="F13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Z60" i="1" l="1"/>
  <c r="I49" i="1"/>
  <c r="K49" i="1"/>
  <c r="I121" i="1"/>
  <c r="K121" i="1" s="1"/>
  <c r="I193" i="1"/>
  <c r="K193" i="1"/>
  <c r="I265" i="1"/>
  <c r="K265" i="1" s="1"/>
  <c r="I337" i="1"/>
  <c r="K337" i="1" s="1"/>
  <c r="K409" i="1"/>
  <c r="I409" i="1"/>
  <c r="I481" i="1"/>
  <c r="K481" i="1" s="1"/>
  <c r="I553" i="1"/>
  <c r="K553" i="1" s="1"/>
  <c r="I625" i="1"/>
  <c r="K625" i="1" s="1"/>
  <c r="I697" i="1"/>
  <c r="K697" i="1" s="1"/>
  <c r="I769" i="1"/>
  <c r="K769" i="1" s="1"/>
  <c r="I841" i="1"/>
  <c r="K841" i="1" s="1"/>
  <c r="I913" i="1"/>
  <c r="K913" i="1" s="1"/>
  <c r="I985" i="1"/>
  <c r="K985" i="1"/>
  <c r="I1057" i="1"/>
  <c r="K1057" i="1"/>
  <c r="I1129" i="1"/>
  <c r="K1129" i="1"/>
  <c r="I1201" i="1"/>
  <c r="K1201" i="1" s="1"/>
  <c r="I1273" i="1"/>
  <c r="K1273" i="1"/>
  <c r="I1345" i="1"/>
  <c r="K1345" i="1"/>
  <c r="I1417" i="1"/>
  <c r="K1417" i="1" s="1"/>
  <c r="I1489" i="1"/>
  <c r="K1489" i="1" s="1"/>
  <c r="I1561" i="1"/>
  <c r="K1561" i="1"/>
  <c r="I1633" i="1"/>
  <c r="K1633" i="1"/>
  <c r="I1705" i="1"/>
  <c r="K1705" i="1" s="1"/>
  <c r="I1777" i="1"/>
  <c r="K1777" i="1"/>
  <c r="I1849" i="1"/>
  <c r="K1849" i="1"/>
  <c r="I1921" i="1"/>
  <c r="K1921" i="1"/>
  <c r="K1993" i="1"/>
  <c r="I1993" i="1"/>
  <c r="I2065" i="1"/>
  <c r="K2065" i="1"/>
  <c r="I2137" i="1"/>
  <c r="K2137" i="1" s="1"/>
  <c r="I2209" i="1"/>
  <c r="K2209" i="1"/>
  <c r="I2281" i="1"/>
  <c r="K2281" i="1"/>
  <c r="I2353" i="1"/>
  <c r="K2353" i="1"/>
  <c r="I2425" i="1"/>
  <c r="K2425" i="1" s="1"/>
  <c r="I2497" i="1"/>
  <c r="K2497" i="1" s="1"/>
  <c r="I2569" i="1"/>
  <c r="K2569" i="1" s="1"/>
  <c r="I2641" i="1"/>
  <c r="K2641" i="1" s="1"/>
  <c r="I2713" i="1"/>
  <c r="K2713" i="1" s="1"/>
  <c r="I2785" i="1"/>
  <c r="K2785" i="1"/>
  <c r="I2857" i="1"/>
  <c r="K2857" i="1" s="1"/>
  <c r="I2929" i="1"/>
  <c r="K2929" i="1" s="1"/>
  <c r="I3001" i="1"/>
  <c r="K3001" i="1" s="1"/>
  <c r="I14" i="1"/>
  <c r="K14" i="1" s="1"/>
  <c r="I86" i="1"/>
  <c r="K86" i="1" s="1"/>
  <c r="I158" i="1"/>
  <c r="K158" i="1" s="1"/>
  <c r="I230" i="1"/>
  <c r="K230" i="1"/>
  <c r="I302" i="1"/>
  <c r="K302" i="1" s="1"/>
  <c r="I374" i="1"/>
  <c r="K374" i="1" s="1"/>
  <c r="I446" i="1"/>
  <c r="K446" i="1" s="1"/>
  <c r="I518" i="1"/>
  <c r="K518" i="1" s="1"/>
  <c r="K590" i="1"/>
  <c r="I590" i="1"/>
  <c r="I662" i="1"/>
  <c r="K662" i="1"/>
  <c r="I734" i="1"/>
  <c r="K734" i="1" s="1"/>
  <c r="I806" i="1"/>
  <c r="K806" i="1"/>
  <c r="I878" i="1"/>
  <c r="K878" i="1"/>
  <c r="I950" i="1"/>
  <c r="K950" i="1" s="1"/>
  <c r="K1022" i="1"/>
  <c r="I1022" i="1"/>
  <c r="I1094" i="1"/>
  <c r="K1094" i="1" s="1"/>
  <c r="I1166" i="1"/>
  <c r="K1166" i="1"/>
  <c r="I1238" i="1"/>
  <c r="K1238" i="1" s="1"/>
  <c r="K1310" i="1"/>
  <c r="I1310" i="1"/>
  <c r="I1382" i="1"/>
  <c r="K1382" i="1"/>
  <c r="I1454" i="1"/>
  <c r="K1454" i="1" s="1"/>
  <c r="I1526" i="1"/>
  <c r="K1526" i="1" s="1"/>
  <c r="I1598" i="1"/>
  <c r="K1598" i="1"/>
  <c r="I1670" i="1"/>
  <c r="K1670" i="1" s="1"/>
  <c r="I1742" i="1"/>
  <c r="K1742" i="1"/>
  <c r="I1814" i="1"/>
  <c r="K1814" i="1"/>
  <c r="I1886" i="1"/>
  <c r="K1886" i="1" s="1"/>
  <c r="I1958" i="1"/>
  <c r="K1958" i="1" s="1"/>
  <c r="I2030" i="1"/>
  <c r="K2030" i="1" s="1"/>
  <c r="I2102" i="1"/>
  <c r="K2102" i="1"/>
  <c r="I2174" i="1"/>
  <c r="K2174" i="1"/>
  <c r="I2246" i="1"/>
  <c r="K2246" i="1" s="1"/>
  <c r="I2318" i="1"/>
  <c r="K2318" i="1"/>
  <c r="K2390" i="1"/>
  <c r="I2390" i="1"/>
  <c r="I2462" i="1"/>
  <c r="K2462" i="1" s="1"/>
  <c r="I2534" i="1"/>
  <c r="K2534" i="1" s="1"/>
  <c r="I2606" i="1"/>
  <c r="K2606" i="1" s="1"/>
  <c r="I2678" i="1"/>
  <c r="K2678" i="1"/>
  <c r="I2750" i="1"/>
  <c r="K2750" i="1" s="1"/>
  <c r="I2822" i="1"/>
  <c r="K2822" i="1" s="1"/>
  <c r="I2894" i="1"/>
  <c r="K2894" i="1"/>
  <c r="I2966" i="1"/>
  <c r="K2966" i="1"/>
  <c r="I3" i="1"/>
  <c r="K3" i="1" s="1"/>
  <c r="I75" i="1"/>
  <c r="K75" i="1" s="1"/>
  <c r="I147" i="1"/>
  <c r="K147" i="1" s="1"/>
  <c r="I219" i="1"/>
  <c r="K219" i="1"/>
  <c r="I291" i="1"/>
  <c r="K291" i="1" s="1"/>
  <c r="I363" i="1"/>
  <c r="K363" i="1"/>
  <c r="I435" i="1"/>
  <c r="K435" i="1" s="1"/>
  <c r="I507" i="1"/>
  <c r="K507" i="1" s="1"/>
  <c r="K579" i="1"/>
  <c r="I579" i="1"/>
  <c r="I651" i="1"/>
  <c r="K651" i="1"/>
  <c r="I723" i="1"/>
  <c r="K723" i="1" s="1"/>
  <c r="I795" i="1"/>
  <c r="K795" i="1" s="1"/>
  <c r="I867" i="1"/>
  <c r="K867" i="1"/>
  <c r="I939" i="1"/>
  <c r="K939" i="1" s="1"/>
  <c r="I1011" i="1"/>
  <c r="K1011" i="1"/>
  <c r="I1083" i="1"/>
  <c r="K1083" i="1"/>
  <c r="I1155" i="1"/>
  <c r="K1155" i="1"/>
  <c r="I1227" i="1"/>
  <c r="K1227" i="1"/>
  <c r="I1299" i="1"/>
  <c r="K1299" i="1" s="1"/>
  <c r="I1371" i="1"/>
  <c r="K1371" i="1" s="1"/>
  <c r="I1443" i="1"/>
  <c r="K1443" i="1" s="1"/>
  <c r="I1515" i="1"/>
  <c r="K1515" i="1"/>
  <c r="I1587" i="1"/>
  <c r="K1587" i="1"/>
  <c r="I1659" i="1"/>
  <c r="K1659" i="1"/>
  <c r="I1731" i="1"/>
  <c r="K1731" i="1" s="1"/>
  <c r="I1803" i="1"/>
  <c r="K1803" i="1"/>
  <c r="I1875" i="1"/>
  <c r="K1875" i="1" s="1"/>
  <c r="I1947" i="1"/>
  <c r="K1947" i="1"/>
  <c r="I2019" i="1"/>
  <c r="K2019" i="1" s="1"/>
  <c r="I2091" i="1"/>
  <c r="K2091" i="1"/>
  <c r="I2163" i="1"/>
  <c r="K2163" i="1"/>
  <c r="I2235" i="1"/>
  <c r="K2235" i="1"/>
  <c r="I2307" i="1"/>
  <c r="K2307" i="1"/>
  <c r="I2379" i="1"/>
  <c r="K2379" i="1" s="1"/>
  <c r="I2451" i="1"/>
  <c r="K2451" i="1" s="1"/>
  <c r="I2523" i="1"/>
  <c r="K2523" i="1"/>
  <c r="I2595" i="1"/>
  <c r="K2595" i="1" s="1"/>
  <c r="I2667" i="1"/>
  <c r="K2667" i="1" s="1"/>
  <c r="I2739" i="1"/>
  <c r="K2739" i="1" s="1"/>
  <c r="I2811" i="1"/>
  <c r="K2811" i="1"/>
  <c r="I2883" i="1"/>
  <c r="K2883" i="1" s="1"/>
  <c r="I2955" i="1"/>
  <c r="K2955" i="1" s="1"/>
  <c r="I3027" i="1"/>
  <c r="K3027" i="1"/>
  <c r="I64" i="1"/>
  <c r="K64" i="1" s="1"/>
  <c r="I136" i="1"/>
  <c r="K136" i="1" s="1"/>
  <c r="I208" i="1"/>
  <c r="K208" i="1" s="1"/>
  <c r="I280" i="1"/>
  <c r="K280" i="1" s="1"/>
  <c r="I352" i="1"/>
  <c r="K352" i="1" s="1"/>
  <c r="I424" i="1"/>
  <c r="K424" i="1" s="1"/>
  <c r="I496" i="1"/>
  <c r="K496" i="1" s="1"/>
  <c r="K568" i="1"/>
  <c r="I568" i="1"/>
  <c r="I640" i="1"/>
  <c r="K640" i="1"/>
  <c r="I712" i="1"/>
  <c r="K712" i="1" s="1"/>
  <c r="I784" i="1"/>
  <c r="K784" i="1" s="1"/>
  <c r="I856" i="1"/>
  <c r="K856" i="1"/>
  <c r="I928" i="1"/>
  <c r="K928" i="1" s="1"/>
  <c r="K1000" i="1"/>
  <c r="I1000" i="1"/>
  <c r="I1072" i="1"/>
  <c r="K1072" i="1" s="1"/>
  <c r="I1144" i="1"/>
  <c r="K1144" i="1" s="1"/>
  <c r="I1216" i="1"/>
  <c r="K1216" i="1" s="1"/>
  <c r="I1288" i="1"/>
  <c r="K1288" i="1" s="1"/>
  <c r="I1360" i="1"/>
  <c r="K1360" i="1"/>
  <c r="I1432" i="1"/>
  <c r="K1432" i="1"/>
  <c r="K1504" i="1"/>
  <c r="I1504" i="1"/>
  <c r="I1576" i="1"/>
  <c r="K1576" i="1"/>
  <c r="I1648" i="1"/>
  <c r="K1648" i="1"/>
  <c r="I1720" i="1"/>
  <c r="K1720" i="1" s="1"/>
  <c r="I1792" i="1"/>
  <c r="K1792" i="1"/>
  <c r="I1864" i="1"/>
  <c r="K1864" i="1" s="1"/>
  <c r="I1936" i="1"/>
  <c r="K1936" i="1"/>
  <c r="I2008" i="1"/>
  <c r="K2008" i="1" s="1"/>
  <c r="I2080" i="1"/>
  <c r="K2080" i="1"/>
  <c r="I2152" i="1"/>
  <c r="K2152" i="1" s="1"/>
  <c r="I2224" i="1"/>
  <c r="K2224" i="1"/>
  <c r="I2296" i="1"/>
  <c r="K2296" i="1" s="1"/>
  <c r="I2368" i="1"/>
  <c r="K2368" i="1" s="1"/>
  <c r="I2440" i="1"/>
  <c r="K2440" i="1" s="1"/>
  <c r="I2512" i="1"/>
  <c r="K2512" i="1" s="1"/>
  <c r="I2584" i="1"/>
  <c r="K2584" i="1" s="1"/>
  <c r="I2656" i="1"/>
  <c r="K2656" i="1"/>
  <c r="I2728" i="1"/>
  <c r="K2728" i="1" s="1"/>
  <c r="I2800" i="1"/>
  <c r="K2800" i="1"/>
  <c r="I2872" i="1"/>
  <c r="K2872" i="1"/>
  <c r="I2944" i="1"/>
  <c r="K2944" i="1"/>
  <c r="I3016" i="1"/>
  <c r="K3016" i="1" s="1"/>
  <c r="I29" i="1"/>
  <c r="K29" i="1" s="1"/>
  <c r="K101" i="1"/>
  <c r="I101" i="1"/>
  <c r="I173" i="1"/>
  <c r="K173" i="1"/>
  <c r="I245" i="1"/>
  <c r="K245" i="1" s="1"/>
  <c r="I317" i="1"/>
  <c r="K317" i="1" s="1"/>
  <c r="K389" i="1"/>
  <c r="I389" i="1"/>
  <c r="I461" i="1"/>
  <c r="K461" i="1"/>
  <c r="K533" i="1"/>
  <c r="I533" i="1"/>
  <c r="I605" i="1"/>
  <c r="K605" i="1" s="1"/>
  <c r="I677" i="1"/>
  <c r="K677" i="1"/>
  <c r="I749" i="1"/>
  <c r="K749" i="1" s="1"/>
  <c r="I821" i="1"/>
  <c r="K821" i="1" s="1"/>
  <c r="I893" i="1"/>
  <c r="K893" i="1" s="1"/>
  <c r="I965" i="1"/>
  <c r="K965" i="1" s="1"/>
  <c r="I1037" i="1"/>
  <c r="K1037" i="1"/>
  <c r="I1109" i="1"/>
  <c r="K1109" i="1" s="1"/>
  <c r="I1181" i="1"/>
  <c r="K1181" i="1"/>
  <c r="I1253" i="1"/>
  <c r="K1253" i="1"/>
  <c r="I1325" i="1"/>
  <c r="K1325" i="1"/>
  <c r="I1397" i="1"/>
  <c r="K1397" i="1" s="1"/>
  <c r="I1469" i="1"/>
  <c r="K1469" i="1" s="1"/>
  <c r="I1541" i="1"/>
  <c r="K1541" i="1"/>
  <c r="I1613" i="1"/>
  <c r="K1613" i="1" s="1"/>
  <c r="I1685" i="1"/>
  <c r="K1685" i="1"/>
  <c r="I1757" i="1"/>
  <c r="K1757" i="1"/>
  <c r="I1829" i="1"/>
  <c r="K1829" i="1"/>
  <c r="I1901" i="1"/>
  <c r="K1901" i="1"/>
  <c r="I1973" i="1"/>
  <c r="K1973" i="1"/>
  <c r="I2045" i="1"/>
  <c r="K2045" i="1" s="1"/>
  <c r="I2117" i="1"/>
  <c r="K2117" i="1"/>
  <c r="I2189" i="1"/>
  <c r="K2189" i="1"/>
  <c r="I2261" i="1"/>
  <c r="K2261" i="1"/>
  <c r="I2333" i="1"/>
  <c r="K2333" i="1"/>
  <c r="I2405" i="1"/>
  <c r="K2405" i="1"/>
  <c r="I2477" i="1"/>
  <c r="K2477" i="1" s="1"/>
  <c r="I2549" i="1"/>
  <c r="K2549" i="1" s="1"/>
  <c r="I2621" i="1"/>
  <c r="K2621" i="1" s="1"/>
  <c r="I2693" i="1"/>
  <c r="K2693" i="1"/>
  <c r="I2765" i="1"/>
  <c r="K2765" i="1" s="1"/>
  <c r="I2837" i="1"/>
  <c r="K2837" i="1"/>
  <c r="I2909" i="1"/>
  <c r="K2909" i="1"/>
  <c r="I2981" i="1"/>
  <c r="K2981" i="1" s="1"/>
  <c r="I30" i="1"/>
  <c r="K30" i="1" s="1"/>
  <c r="I102" i="1"/>
  <c r="K102" i="1" s="1"/>
  <c r="I174" i="1"/>
  <c r="K174" i="1"/>
  <c r="I246" i="1"/>
  <c r="K246" i="1" s="1"/>
  <c r="I318" i="1"/>
  <c r="K318" i="1" s="1"/>
  <c r="I390" i="1"/>
  <c r="K390" i="1" s="1"/>
  <c r="I462" i="1"/>
  <c r="K462" i="1" s="1"/>
  <c r="I534" i="1"/>
  <c r="K534" i="1" s="1"/>
  <c r="I606" i="1"/>
  <c r="K606" i="1"/>
  <c r="I678" i="1"/>
  <c r="K678" i="1" s="1"/>
  <c r="I750" i="1"/>
  <c r="K750" i="1" s="1"/>
  <c r="I822" i="1"/>
  <c r="K822" i="1" s="1"/>
  <c r="I894" i="1"/>
  <c r="K894" i="1" s="1"/>
  <c r="I966" i="1"/>
  <c r="K966" i="1" s="1"/>
  <c r="I1038" i="1"/>
  <c r="K1038" i="1"/>
  <c r="I1110" i="1"/>
  <c r="K1110" i="1" s="1"/>
  <c r="I1182" i="1"/>
  <c r="K1182" i="1" s="1"/>
  <c r="I1254" i="1"/>
  <c r="K1254" i="1"/>
  <c r="I1326" i="1"/>
  <c r="K1326" i="1" s="1"/>
  <c r="I1398" i="1"/>
  <c r="K1398" i="1" s="1"/>
  <c r="I1470" i="1"/>
  <c r="K1470" i="1" s="1"/>
  <c r="I1542" i="1"/>
  <c r="K1542" i="1"/>
  <c r="I1614" i="1"/>
  <c r="K1614" i="1"/>
  <c r="I1686" i="1"/>
  <c r="K1686" i="1" s="1"/>
  <c r="I1758" i="1"/>
  <c r="K1758" i="1" s="1"/>
  <c r="I1830" i="1"/>
  <c r="K1830" i="1"/>
  <c r="I1902" i="1"/>
  <c r="K1902" i="1"/>
  <c r="I1974" i="1"/>
  <c r="K1974" i="1"/>
  <c r="I2046" i="1"/>
  <c r="K2046" i="1" s="1"/>
  <c r="I2118" i="1"/>
  <c r="K2118" i="1"/>
  <c r="I2190" i="1"/>
  <c r="K2190" i="1" s="1"/>
  <c r="I2262" i="1"/>
  <c r="K2262" i="1" s="1"/>
  <c r="I2334" i="1"/>
  <c r="K2334" i="1"/>
  <c r="I2406" i="1"/>
  <c r="K2406" i="1" s="1"/>
  <c r="I2478" i="1"/>
  <c r="K2478" i="1" s="1"/>
  <c r="I2550" i="1"/>
  <c r="K2550" i="1"/>
  <c r="I2622" i="1"/>
  <c r="K2622" i="1" s="1"/>
  <c r="I2694" i="1"/>
  <c r="K2694" i="1" s="1"/>
  <c r="I2766" i="1"/>
  <c r="K2766" i="1" s="1"/>
  <c r="I2838" i="1"/>
  <c r="K2838" i="1" s="1"/>
  <c r="I2910" i="1"/>
  <c r="K2910" i="1"/>
  <c r="I2982" i="1"/>
  <c r="K2982" i="1" s="1"/>
  <c r="I3054" i="1"/>
  <c r="K3054" i="1"/>
  <c r="K67" i="1"/>
  <c r="I67" i="1"/>
  <c r="I139" i="1"/>
  <c r="K139" i="1" s="1"/>
  <c r="I211" i="1"/>
  <c r="K211" i="1" s="1"/>
  <c r="I283" i="1"/>
  <c r="K283" i="1"/>
  <c r="I355" i="1"/>
  <c r="K355" i="1"/>
  <c r="I427" i="1"/>
  <c r="K427" i="1" s="1"/>
  <c r="I499" i="1"/>
  <c r="K499" i="1"/>
  <c r="I571" i="1"/>
  <c r="K571" i="1"/>
  <c r="I643" i="1"/>
  <c r="K643" i="1" s="1"/>
  <c r="I715" i="1"/>
  <c r="K715" i="1"/>
  <c r="I787" i="1"/>
  <c r="K787" i="1" s="1"/>
  <c r="I859" i="1"/>
  <c r="K859" i="1" s="1"/>
  <c r="K931" i="1"/>
  <c r="I931" i="1"/>
  <c r="I1003" i="1"/>
  <c r="K1003" i="1" s="1"/>
  <c r="I1075" i="1"/>
  <c r="K1075" i="1" s="1"/>
  <c r="I1147" i="1"/>
  <c r="K1147" i="1"/>
  <c r="I1219" i="1"/>
  <c r="K1219" i="1" s="1"/>
  <c r="I1291" i="1"/>
  <c r="K1291" i="1"/>
  <c r="I1363" i="1"/>
  <c r="K1363" i="1" s="1"/>
  <c r="I1435" i="1"/>
  <c r="K1435" i="1" s="1"/>
  <c r="I1507" i="1"/>
  <c r="K1507" i="1"/>
  <c r="I1579" i="1"/>
  <c r="K1579" i="1"/>
  <c r="I1651" i="1"/>
  <c r="K1651" i="1" s="1"/>
  <c r="I1723" i="1"/>
  <c r="K1723" i="1"/>
  <c r="I1795" i="1"/>
  <c r="K1795" i="1"/>
  <c r="I1867" i="1"/>
  <c r="K1867" i="1"/>
  <c r="I1939" i="1"/>
  <c r="K1939" i="1"/>
  <c r="I2011" i="1"/>
  <c r="K2011" i="1"/>
  <c r="I2083" i="1"/>
  <c r="K2083" i="1"/>
  <c r="I2155" i="1"/>
  <c r="K2155" i="1" s="1"/>
  <c r="I2227" i="1"/>
  <c r="K2227" i="1" s="1"/>
  <c r="I2299" i="1"/>
  <c r="K2299" i="1"/>
  <c r="I2371" i="1"/>
  <c r="K2371" i="1"/>
  <c r="I2443" i="1"/>
  <c r="K2443" i="1"/>
  <c r="I2515" i="1"/>
  <c r="K2515" i="1" s="1"/>
  <c r="I2587" i="1"/>
  <c r="K2587" i="1" s="1"/>
  <c r="I2659" i="1"/>
  <c r="K2659" i="1"/>
  <c r="I2731" i="1"/>
  <c r="K2731" i="1" s="1"/>
  <c r="I2803" i="1"/>
  <c r="K2803" i="1"/>
  <c r="I2875" i="1"/>
  <c r="K2875" i="1"/>
  <c r="I2947" i="1"/>
  <c r="K2947" i="1"/>
  <c r="I3019" i="1"/>
  <c r="K3019" i="1" s="1"/>
  <c r="I32" i="1"/>
  <c r="K32" i="1"/>
  <c r="I104" i="1"/>
  <c r="K104" i="1" s="1"/>
  <c r="I176" i="1"/>
  <c r="K176" i="1" s="1"/>
  <c r="I248" i="1"/>
  <c r="K248" i="1"/>
  <c r="I320" i="1"/>
  <c r="K320" i="1"/>
  <c r="I392" i="1"/>
  <c r="K392" i="1" s="1"/>
  <c r="I464" i="1"/>
  <c r="K464" i="1" s="1"/>
  <c r="I536" i="1"/>
  <c r="K536" i="1" s="1"/>
  <c r="I608" i="1"/>
  <c r="K608" i="1" s="1"/>
  <c r="I680" i="1"/>
  <c r="K680" i="1" s="1"/>
  <c r="I752" i="1"/>
  <c r="K752" i="1" s="1"/>
  <c r="I824" i="1"/>
  <c r="K824" i="1" s="1"/>
  <c r="I896" i="1"/>
  <c r="K896" i="1" s="1"/>
  <c r="I968" i="1"/>
  <c r="K968" i="1" s="1"/>
  <c r="I1040" i="1"/>
  <c r="K1040" i="1" s="1"/>
  <c r="I1112" i="1"/>
  <c r="K1112" i="1"/>
  <c r="I1184" i="1"/>
  <c r="K1184" i="1"/>
  <c r="I1256" i="1"/>
  <c r="K1256" i="1"/>
  <c r="I1328" i="1"/>
  <c r="K1328" i="1"/>
  <c r="I1400" i="1"/>
  <c r="K1400" i="1" s="1"/>
  <c r="I1472" i="1"/>
  <c r="K1472" i="1"/>
  <c r="I1544" i="1"/>
  <c r="K1544" i="1"/>
  <c r="I1616" i="1"/>
  <c r="K1616" i="1" s="1"/>
  <c r="I1688" i="1"/>
  <c r="K1688" i="1" s="1"/>
  <c r="I1760" i="1"/>
  <c r="K1760" i="1"/>
  <c r="I1832" i="1"/>
  <c r="K1832" i="1"/>
  <c r="I1904" i="1"/>
  <c r="K1904" i="1"/>
  <c r="I1976" i="1"/>
  <c r="K1976" i="1" s="1"/>
  <c r="I2048" i="1"/>
  <c r="K2048" i="1"/>
  <c r="I2120" i="1"/>
  <c r="K2120" i="1"/>
  <c r="I2192" i="1"/>
  <c r="K2192" i="1"/>
  <c r="I2264" i="1"/>
  <c r="K2264" i="1" s="1"/>
  <c r="I2336" i="1"/>
  <c r="K2336" i="1"/>
  <c r="I2408" i="1"/>
  <c r="K2408" i="1" s="1"/>
  <c r="I2480" i="1"/>
  <c r="K2480" i="1" s="1"/>
  <c r="I2552" i="1"/>
  <c r="K2552" i="1" s="1"/>
  <c r="K2624" i="1"/>
  <c r="I2624" i="1"/>
  <c r="I2696" i="1"/>
  <c r="K2696" i="1"/>
  <c r="I2768" i="1"/>
  <c r="K2768" i="1" s="1"/>
  <c r="I2840" i="1"/>
  <c r="K2840" i="1"/>
  <c r="I2912" i="1"/>
  <c r="K2912" i="1"/>
  <c r="I2984" i="1"/>
  <c r="K2984" i="1" s="1"/>
  <c r="I21" i="1"/>
  <c r="K21" i="1" s="1"/>
  <c r="I93" i="1"/>
  <c r="K93" i="1"/>
  <c r="I165" i="1"/>
  <c r="K165" i="1" s="1"/>
  <c r="I237" i="1"/>
  <c r="K237" i="1"/>
  <c r="I309" i="1"/>
  <c r="K309" i="1" s="1"/>
  <c r="I381" i="1"/>
  <c r="K381" i="1"/>
  <c r="I453" i="1"/>
  <c r="K453" i="1"/>
  <c r="I525" i="1"/>
  <c r="K525" i="1" s="1"/>
  <c r="I61" i="1"/>
  <c r="K61" i="1" s="1"/>
  <c r="I133" i="1"/>
  <c r="K133" i="1"/>
  <c r="I205" i="1"/>
  <c r="K205" i="1"/>
  <c r="I277" i="1"/>
  <c r="K277" i="1"/>
  <c r="I349" i="1"/>
  <c r="K349" i="1"/>
  <c r="I421" i="1"/>
  <c r="K421" i="1" s="1"/>
  <c r="I493" i="1"/>
  <c r="K493" i="1" s="1"/>
  <c r="I565" i="1"/>
  <c r="K565" i="1" s="1"/>
  <c r="I637" i="1"/>
  <c r="K637" i="1" s="1"/>
  <c r="I709" i="1"/>
  <c r="K709" i="1" s="1"/>
  <c r="I781" i="1"/>
  <c r="K781" i="1"/>
  <c r="K853" i="1"/>
  <c r="I853" i="1"/>
  <c r="I925" i="1"/>
  <c r="K925" i="1"/>
  <c r="I997" i="1"/>
  <c r="K997" i="1"/>
  <c r="K1069" i="1"/>
  <c r="I1069" i="1"/>
  <c r="I1141" i="1"/>
  <c r="K1141" i="1" s="1"/>
  <c r="I1213" i="1"/>
  <c r="K1213" i="1"/>
  <c r="I1285" i="1"/>
  <c r="K1285" i="1"/>
  <c r="I1357" i="1"/>
  <c r="K1357" i="1" s="1"/>
  <c r="I1429" i="1"/>
  <c r="K1429" i="1"/>
  <c r="I1501" i="1"/>
  <c r="K1501" i="1"/>
  <c r="I1573" i="1"/>
  <c r="K1573" i="1" s="1"/>
  <c r="I1645" i="1"/>
  <c r="K1645" i="1"/>
  <c r="I1717" i="1"/>
  <c r="K1717" i="1" s="1"/>
  <c r="I1789" i="1"/>
  <c r="K1789" i="1"/>
  <c r="I1861" i="1"/>
  <c r="K1861" i="1" s="1"/>
  <c r="I1933" i="1"/>
  <c r="K1933" i="1"/>
  <c r="I2005" i="1"/>
  <c r="K2005" i="1" s="1"/>
  <c r="I2077" i="1"/>
  <c r="K2077" i="1"/>
  <c r="I2149" i="1"/>
  <c r="K2149" i="1" s="1"/>
  <c r="I2221" i="1"/>
  <c r="K2221" i="1"/>
  <c r="I2293" i="1"/>
  <c r="K2293" i="1"/>
  <c r="K2365" i="1"/>
  <c r="I2365" i="1"/>
  <c r="I2437" i="1"/>
  <c r="K2437" i="1"/>
  <c r="I2509" i="1"/>
  <c r="K2509" i="1" s="1"/>
  <c r="I2581" i="1"/>
  <c r="K2581" i="1" s="1"/>
  <c r="I2653" i="1"/>
  <c r="K2653" i="1"/>
  <c r="I2725" i="1"/>
  <c r="K2725" i="1" s="1"/>
  <c r="I2797" i="1"/>
  <c r="K2797" i="1"/>
  <c r="I2869" i="1"/>
  <c r="K2869" i="1"/>
  <c r="I2941" i="1"/>
  <c r="K2941" i="1"/>
  <c r="I3013" i="1"/>
  <c r="K3013" i="1"/>
  <c r="I26" i="1"/>
  <c r="K26" i="1" s="1"/>
  <c r="I98" i="1"/>
  <c r="K98" i="1" s="1"/>
  <c r="I170" i="1"/>
  <c r="K170" i="1" s="1"/>
  <c r="I242" i="1"/>
  <c r="K242" i="1" s="1"/>
  <c r="I314" i="1"/>
  <c r="K314" i="1"/>
  <c r="I386" i="1"/>
  <c r="K386" i="1" s="1"/>
  <c r="I458" i="1"/>
  <c r="K458" i="1" s="1"/>
  <c r="I530" i="1"/>
  <c r="K530" i="1" s="1"/>
  <c r="K602" i="1"/>
  <c r="I602" i="1"/>
  <c r="I674" i="1"/>
  <c r="K674" i="1"/>
  <c r="I746" i="1"/>
  <c r="K746" i="1" s="1"/>
  <c r="I818" i="1"/>
  <c r="K818" i="1"/>
  <c r="I890" i="1"/>
  <c r="K890" i="1" s="1"/>
  <c r="I962" i="1"/>
  <c r="K962" i="1"/>
  <c r="I1034" i="1"/>
  <c r="K1034" i="1" s="1"/>
  <c r="I1106" i="1"/>
  <c r="K1106" i="1" s="1"/>
  <c r="I1178" i="1"/>
  <c r="K1178" i="1" s="1"/>
  <c r="I1250" i="1"/>
  <c r="K1250" i="1"/>
  <c r="I1322" i="1"/>
  <c r="K1322" i="1" s="1"/>
  <c r="I1394" i="1"/>
  <c r="K1394" i="1" s="1"/>
  <c r="I1466" i="1"/>
  <c r="K1466" i="1" s="1"/>
  <c r="I1538" i="1"/>
  <c r="K1538" i="1"/>
  <c r="I1610" i="1"/>
  <c r="K1610" i="1"/>
  <c r="I1682" i="1"/>
  <c r="K1682" i="1"/>
  <c r="I1754" i="1"/>
  <c r="K1754" i="1"/>
  <c r="I1826" i="1"/>
  <c r="K1826" i="1"/>
  <c r="I1898" i="1"/>
  <c r="K1898" i="1"/>
  <c r="I1970" i="1"/>
  <c r="K1970" i="1"/>
  <c r="I2042" i="1"/>
  <c r="K2042" i="1"/>
  <c r="I2114" i="1"/>
  <c r="K2114" i="1"/>
  <c r="I2186" i="1"/>
  <c r="K2186" i="1"/>
  <c r="K2258" i="1"/>
  <c r="I2258" i="1"/>
  <c r="I2330" i="1"/>
  <c r="K2330" i="1"/>
  <c r="I2402" i="1"/>
  <c r="K2402" i="1"/>
  <c r="I2474" i="1"/>
  <c r="K2474" i="1" s="1"/>
  <c r="I2546" i="1"/>
  <c r="K2546" i="1" s="1"/>
  <c r="I2618" i="1"/>
  <c r="K2618" i="1"/>
  <c r="I2690" i="1"/>
  <c r="K2690" i="1"/>
  <c r="I2762" i="1"/>
  <c r="K2762" i="1" s="1"/>
  <c r="I2834" i="1"/>
  <c r="K2834" i="1"/>
  <c r="I2906" i="1"/>
  <c r="K2906" i="1"/>
  <c r="K2978" i="1"/>
  <c r="I2978" i="1"/>
  <c r="I15" i="1"/>
  <c r="K15" i="1" s="1"/>
  <c r="I87" i="1"/>
  <c r="K87" i="1" s="1"/>
  <c r="I159" i="1"/>
  <c r="K159" i="1"/>
  <c r="I231" i="1"/>
  <c r="K231" i="1" s="1"/>
  <c r="I303" i="1"/>
  <c r="K303" i="1"/>
  <c r="I375" i="1"/>
  <c r="K375" i="1" s="1"/>
  <c r="I447" i="1"/>
  <c r="K447" i="1"/>
  <c r="I519" i="1"/>
  <c r="K519" i="1" s="1"/>
  <c r="I591" i="1"/>
  <c r="K591" i="1" s="1"/>
  <c r="I663" i="1"/>
  <c r="K663" i="1"/>
  <c r="I735" i="1"/>
  <c r="K735" i="1" s="1"/>
  <c r="I807" i="1"/>
  <c r="K807" i="1" s="1"/>
  <c r="I879" i="1"/>
  <c r="K879" i="1" s="1"/>
  <c r="I951" i="1"/>
  <c r="K951" i="1" s="1"/>
  <c r="I1023" i="1"/>
  <c r="K1023" i="1"/>
  <c r="I1095" i="1"/>
  <c r="K1095" i="1" s="1"/>
  <c r="I1167" i="1"/>
  <c r="K1167" i="1" s="1"/>
  <c r="I1239" i="1"/>
  <c r="K1239" i="1" s="1"/>
  <c r="I1311" i="1"/>
  <c r="K1311" i="1" s="1"/>
  <c r="I1383" i="1"/>
  <c r="K1383" i="1"/>
  <c r="I1455" i="1"/>
  <c r="K1455" i="1" s="1"/>
  <c r="I1527" i="1"/>
  <c r="K1527" i="1" s="1"/>
  <c r="K1599" i="1"/>
  <c r="I1599" i="1"/>
  <c r="I1671" i="1"/>
  <c r="K1671" i="1"/>
  <c r="I1743" i="1"/>
  <c r="K1743" i="1" s="1"/>
  <c r="I1815" i="1"/>
  <c r="K1815" i="1"/>
  <c r="I1887" i="1"/>
  <c r="K1887" i="1"/>
  <c r="I1959" i="1"/>
  <c r="K1959" i="1"/>
  <c r="K2031" i="1"/>
  <c r="I2031" i="1"/>
  <c r="I2103" i="1"/>
  <c r="K2103" i="1"/>
  <c r="I2175" i="1"/>
  <c r="K2175" i="1" s="1"/>
  <c r="I2247" i="1"/>
  <c r="K2247" i="1"/>
  <c r="I2319" i="1"/>
  <c r="K2319" i="1"/>
  <c r="I2391" i="1"/>
  <c r="K2391" i="1"/>
  <c r="I2463" i="1"/>
  <c r="K2463" i="1" s="1"/>
  <c r="I2535" i="1"/>
  <c r="K2535" i="1" s="1"/>
  <c r="I2607" i="1"/>
  <c r="K2607" i="1" s="1"/>
  <c r="I2679" i="1"/>
  <c r="K2679" i="1" s="1"/>
  <c r="I2751" i="1"/>
  <c r="K2751" i="1" s="1"/>
  <c r="I2823" i="1"/>
  <c r="K2823" i="1"/>
  <c r="I2895" i="1"/>
  <c r="K2895" i="1" s="1"/>
  <c r="I2967" i="1"/>
  <c r="K2967" i="1"/>
  <c r="I4" i="1"/>
  <c r="K4" i="1" s="1"/>
  <c r="I76" i="1"/>
  <c r="K76" i="1" s="1"/>
  <c r="I148" i="1"/>
  <c r="K148" i="1" s="1"/>
  <c r="I220" i="1"/>
  <c r="K220" i="1" s="1"/>
  <c r="I292" i="1"/>
  <c r="K292" i="1"/>
  <c r="I364" i="1"/>
  <c r="K364" i="1" s="1"/>
  <c r="I436" i="1"/>
  <c r="K436" i="1"/>
  <c r="I508" i="1"/>
  <c r="K508" i="1"/>
  <c r="I580" i="1"/>
  <c r="K580" i="1" s="1"/>
  <c r="I652" i="1"/>
  <c r="K652" i="1" s="1"/>
  <c r="I724" i="1"/>
  <c r="K724" i="1"/>
  <c r="I796" i="1"/>
  <c r="K796" i="1" s="1"/>
  <c r="I868" i="1"/>
  <c r="K868" i="1" s="1"/>
  <c r="I940" i="1"/>
  <c r="K940" i="1" s="1"/>
  <c r="I1012" i="1"/>
  <c r="K1012" i="1" s="1"/>
  <c r="I1084" i="1"/>
  <c r="K1084" i="1"/>
  <c r="I1156" i="1"/>
  <c r="K1156" i="1"/>
  <c r="I1228" i="1"/>
  <c r="K1228" i="1" s="1"/>
  <c r="I1300" i="1"/>
  <c r="K1300" i="1" s="1"/>
  <c r="I1372" i="1"/>
  <c r="K1372" i="1" s="1"/>
  <c r="I1444" i="1"/>
  <c r="K1444" i="1"/>
  <c r="I1516" i="1"/>
  <c r="K1516" i="1" s="1"/>
  <c r="I1588" i="1"/>
  <c r="K1588" i="1"/>
  <c r="I1660" i="1"/>
  <c r="K1660" i="1"/>
  <c r="I1732" i="1"/>
  <c r="K1732" i="1" s="1"/>
  <c r="I1804" i="1"/>
  <c r="K1804" i="1" s="1"/>
  <c r="I1876" i="1"/>
  <c r="K1876" i="1"/>
  <c r="I1948" i="1"/>
  <c r="K1948" i="1"/>
  <c r="I2020" i="1"/>
  <c r="K2020" i="1" s="1"/>
  <c r="I2092" i="1"/>
  <c r="K2092" i="1"/>
  <c r="I2164" i="1"/>
  <c r="K2164" i="1"/>
  <c r="I2236" i="1"/>
  <c r="K2236" i="1" s="1"/>
  <c r="I2308" i="1"/>
  <c r="K2308" i="1"/>
  <c r="I2380" i="1"/>
  <c r="K2380" i="1"/>
  <c r="I2452" i="1"/>
  <c r="K2452" i="1"/>
  <c r="I2524" i="1"/>
  <c r="K2524" i="1"/>
  <c r="I2596" i="1"/>
  <c r="K2596" i="1" s="1"/>
  <c r="I2668" i="1"/>
  <c r="K2668" i="1" s="1"/>
  <c r="I2740" i="1"/>
  <c r="K2740" i="1" s="1"/>
  <c r="I2812" i="1"/>
  <c r="K2812" i="1"/>
  <c r="I2884" i="1"/>
  <c r="K2884" i="1" s="1"/>
  <c r="I2956" i="1"/>
  <c r="K2956" i="1" s="1"/>
  <c r="I3028" i="1"/>
  <c r="K3028" i="1"/>
  <c r="I41" i="1"/>
  <c r="K41" i="1" s="1"/>
  <c r="I113" i="1"/>
  <c r="K113" i="1" s="1"/>
  <c r="I185" i="1"/>
  <c r="K185" i="1"/>
  <c r="I257" i="1"/>
  <c r="K257" i="1" s="1"/>
  <c r="I329" i="1"/>
  <c r="K329" i="1" s="1"/>
  <c r="I401" i="1"/>
  <c r="K401" i="1" s="1"/>
  <c r="I473" i="1"/>
  <c r="K473" i="1" s="1"/>
  <c r="I545" i="1"/>
  <c r="K545" i="1" s="1"/>
  <c r="I617" i="1"/>
  <c r="K617" i="1" s="1"/>
  <c r="I689" i="1"/>
  <c r="K689" i="1"/>
  <c r="I761" i="1"/>
  <c r="K761" i="1"/>
  <c r="I833" i="1"/>
  <c r="K833" i="1" s="1"/>
  <c r="I905" i="1"/>
  <c r="K905" i="1"/>
  <c r="I977" i="1"/>
  <c r="K977" i="1"/>
  <c r="I1049" i="1"/>
  <c r="K1049" i="1"/>
  <c r="I1121" i="1"/>
  <c r="K1121" i="1" s="1"/>
  <c r="I1193" i="1"/>
  <c r="K1193" i="1"/>
  <c r="I1265" i="1"/>
  <c r="K1265" i="1" s="1"/>
  <c r="I1337" i="1"/>
  <c r="K1337" i="1" s="1"/>
  <c r="I1409" i="1"/>
  <c r="K1409" i="1" s="1"/>
  <c r="I1481" i="1"/>
  <c r="K1481" i="1" s="1"/>
  <c r="I1553" i="1"/>
  <c r="K1553" i="1" s="1"/>
  <c r="I1625" i="1"/>
  <c r="K1625" i="1"/>
  <c r="I1697" i="1"/>
  <c r="K1697" i="1"/>
  <c r="I1769" i="1"/>
  <c r="K1769" i="1"/>
  <c r="I1841" i="1"/>
  <c r="K1841" i="1"/>
  <c r="I1913" i="1"/>
  <c r="K1913" i="1"/>
  <c r="K1985" i="1"/>
  <c r="I1985" i="1"/>
  <c r="I2057" i="1"/>
  <c r="K2057" i="1"/>
  <c r="I2129" i="1"/>
  <c r="K2129" i="1"/>
  <c r="I2201" i="1"/>
  <c r="K2201" i="1"/>
  <c r="I2273" i="1"/>
  <c r="K2273" i="1" s="1"/>
  <c r="I2345" i="1"/>
  <c r="K2345" i="1" s="1"/>
  <c r="I2417" i="1"/>
  <c r="K2417" i="1"/>
  <c r="I2489" i="1"/>
  <c r="K2489" i="1" s="1"/>
  <c r="I2561" i="1"/>
  <c r="K2561" i="1" s="1"/>
  <c r="I2633" i="1"/>
  <c r="K2633" i="1"/>
  <c r="I2705" i="1"/>
  <c r="K2705" i="1"/>
  <c r="I2777" i="1"/>
  <c r="K2777" i="1"/>
  <c r="I2849" i="1"/>
  <c r="K2849" i="1"/>
  <c r="I2921" i="1"/>
  <c r="K2921" i="1"/>
  <c r="I2993" i="1"/>
  <c r="K2993" i="1" s="1"/>
  <c r="I42" i="1"/>
  <c r="K42" i="1" s="1"/>
  <c r="I114" i="1"/>
  <c r="K114" i="1" s="1"/>
  <c r="I186" i="1"/>
  <c r="K186" i="1"/>
  <c r="I258" i="1"/>
  <c r="K258" i="1" s="1"/>
  <c r="I330" i="1"/>
  <c r="K330" i="1"/>
  <c r="I402" i="1"/>
  <c r="K402" i="1"/>
  <c r="I474" i="1"/>
  <c r="K474" i="1" s="1"/>
  <c r="I546" i="1"/>
  <c r="K546" i="1" s="1"/>
  <c r="I618" i="1"/>
  <c r="K618" i="1" s="1"/>
  <c r="I690" i="1"/>
  <c r="K690" i="1" s="1"/>
  <c r="I762" i="1"/>
  <c r="K762" i="1" s="1"/>
  <c r="I834" i="1"/>
  <c r="K834" i="1" s="1"/>
  <c r="I906" i="1"/>
  <c r="K906" i="1"/>
  <c r="I978" i="1"/>
  <c r="K978" i="1" s="1"/>
  <c r="I1050" i="1"/>
  <c r="K1050" i="1"/>
  <c r="I1122" i="1"/>
  <c r="K1122" i="1" s="1"/>
  <c r="I1194" i="1"/>
  <c r="K1194" i="1"/>
  <c r="I1266" i="1"/>
  <c r="K1266" i="1"/>
  <c r="I1338" i="1"/>
  <c r="K1338" i="1"/>
  <c r="I1410" i="1"/>
  <c r="K1410" i="1"/>
  <c r="I1482" i="1"/>
  <c r="K1482" i="1" s="1"/>
  <c r="I1554" i="1"/>
  <c r="K1554" i="1"/>
  <c r="I1626" i="1"/>
  <c r="K1626" i="1" s="1"/>
  <c r="I1698" i="1"/>
  <c r="K1698" i="1"/>
  <c r="I1770" i="1"/>
  <c r="K1770" i="1"/>
  <c r="I1842" i="1"/>
  <c r="K1842" i="1"/>
  <c r="I1914" i="1"/>
  <c r="K1914" i="1" s="1"/>
  <c r="I1986" i="1"/>
  <c r="K1986" i="1" s="1"/>
  <c r="I2058" i="1"/>
  <c r="K2058" i="1"/>
  <c r="I2130" i="1"/>
  <c r="K2130" i="1"/>
  <c r="I2202" i="1"/>
  <c r="K2202" i="1"/>
  <c r="I2274" i="1"/>
  <c r="K2274" i="1"/>
  <c r="I2346" i="1"/>
  <c r="K2346" i="1" s="1"/>
  <c r="I2418" i="1"/>
  <c r="K2418" i="1"/>
  <c r="I2490" i="1"/>
  <c r="K2490" i="1" s="1"/>
  <c r="I2562" i="1"/>
  <c r="K2562" i="1" s="1"/>
  <c r="I2634" i="1"/>
  <c r="K2634" i="1" s="1"/>
  <c r="I2706" i="1"/>
  <c r="K2706" i="1"/>
  <c r="I2778" i="1"/>
  <c r="K2778" i="1"/>
  <c r="I2850" i="1"/>
  <c r="K2850" i="1"/>
  <c r="I2922" i="1"/>
  <c r="K2922" i="1" s="1"/>
  <c r="I2994" i="1"/>
  <c r="K2994" i="1" s="1"/>
  <c r="I7" i="1"/>
  <c r="K7" i="1"/>
  <c r="I79" i="1"/>
  <c r="K79" i="1" s="1"/>
  <c r="I151" i="1"/>
  <c r="K151" i="1" s="1"/>
  <c r="I223" i="1"/>
  <c r="K223" i="1"/>
  <c r="I295" i="1"/>
  <c r="K295" i="1"/>
  <c r="I367" i="1"/>
  <c r="K367" i="1" s="1"/>
  <c r="K439" i="1"/>
  <c r="I439" i="1"/>
  <c r="I511" i="1"/>
  <c r="K511" i="1" s="1"/>
  <c r="I583" i="1"/>
  <c r="K583" i="1" s="1"/>
  <c r="I655" i="1"/>
  <c r="K655" i="1" s="1"/>
  <c r="I727" i="1"/>
  <c r="K727" i="1" s="1"/>
  <c r="I799" i="1"/>
  <c r="K799" i="1" s="1"/>
  <c r="I871" i="1"/>
  <c r="K871" i="1"/>
  <c r="I943" i="1"/>
  <c r="K943" i="1" s="1"/>
  <c r="I1015" i="1"/>
  <c r="K1015" i="1" s="1"/>
  <c r="I1087" i="1"/>
  <c r="K1087" i="1" s="1"/>
  <c r="I1159" i="1"/>
  <c r="K1159" i="1" s="1"/>
  <c r="I1231" i="1"/>
  <c r="K1231" i="1"/>
  <c r="I1303" i="1"/>
  <c r="K1303" i="1"/>
  <c r="I1375" i="1"/>
  <c r="K1375" i="1" s="1"/>
  <c r="I1447" i="1"/>
  <c r="K1447" i="1" s="1"/>
  <c r="I1519" i="1"/>
  <c r="K1519" i="1" s="1"/>
  <c r="I1591" i="1"/>
  <c r="K1591" i="1"/>
  <c r="I1663" i="1"/>
  <c r="K1663" i="1" s="1"/>
  <c r="I1735" i="1"/>
  <c r="K1735" i="1" s="1"/>
  <c r="I1807" i="1"/>
  <c r="K1807" i="1"/>
  <c r="I1879" i="1"/>
  <c r="K1879" i="1"/>
  <c r="I1951" i="1"/>
  <c r="K1951" i="1"/>
  <c r="I2023" i="1"/>
  <c r="K2023" i="1" s="1"/>
  <c r="I2095" i="1"/>
  <c r="K2095" i="1"/>
  <c r="I2167" i="1"/>
  <c r="K2167" i="1" s="1"/>
  <c r="I2239" i="1"/>
  <c r="K2239" i="1"/>
  <c r="I2311" i="1"/>
  <c r="K2311" i="1"/>
  <c r="I2383" i="1"/>
  <c r="K2383" i="1"/>
  <c r="I2455" i="1"/>
  <c r="K2455" i="1"/>
  <c r="I2527" i="1"/>
  <c r="K2527" i="1" s="1"/>
  <c r="I2599" i="1"/>
  <c r="K2599" i="1"/>
  <c r="I2671" i="1"/>
  <c r="K2671" i="1" s="1"/>
  <c r="I2743" i="1"/>
  <c r="K2743" i="1" s="1"/>
  <c r="I2815" i="1"/>
  <c r="K2815" i="1" s="1"/>
  <c r="I2887" i="1"/>
  <c r="K2887" i="1" s="1"/>
  <c r="I2959" i="1"/>
  <c r="K2959" i="1"/>
  <c r="I3031" i="1"/>
  <c r="K3031" i="1"/>
  <c r="I44" i="1"/>
  <c r="K44" i="1"/>
  <c r="I116" i="1"/>
  <c r="K116" i="1" s="1"/>
  <c r="I188" i="1"/>
  <c r="K188" i="1" s="1"/>
  <c r="I260" i="1"/>
  <c r="K260" i="1" s="1"/>
  <c r="I332" i="1"/>
  <c r="K332" i="1" s="1"/>
  <c r="I404" i="1"/>
  <c r="K404" i="1" s="1"/>
  <c r="I476" i="1"/>
  <c r="K476" i="1"/>
  <c r="I548" i="1"/>
  <c r="K548" i="1" s="1"/>
  <c r="I620" i="1"/>
  <c r="K620" i="1" s="1"/>
  <c r="I692" i="1"/>
  <c r="K692" i="1"/>
  <c r="I764" i="1"/>
  <c r="K764" i="1" s="1"/>
  <c r="I836" i="1"/>
  <c r="K836" i="1" s="1"/>
  <c r="I908" i="1"/>
  <c r="K908" i="1"/>
  <c r="I980" i="1"/>
  <c r="K980" i="1" s="1"/>
  <c r="I1052" i="1"/>
  <c r="K1052" i="1" s="1"/>
  <c r="I1124" i="1"/>
  <c r="K1124" i="1" s="1"/>
  <c r="I1196" i="1"/>
  <c r="K1196" i="1"/>
  <c r="I1268" i="1"/>
  <c r="K1268" i="1" s="1"/>
  <c r="I1340" i="1"/>
  <c r="K1340" i="1" s="1"/>
  <c r="I1412" i="1"/>
  <c r="K1412" i="1" s="1"/>
  <c r="I1484" i="1"/>
  <c r="K1484" i="1" s="1"/>
  <c r="I1556" i="1"/>
  <c r="K1556" i="1" s="1"/>
  <c r="I1628" i="1"/>
  <c r="K1628" i="1" s="1"/>
  <c r="I1700" i="1"/>
  <c r="K1700" i="1"/>
  <c r="I1772" i="1"/>
  <c r="K1772" i="1"/>
  <c r="I1844" i="1"/>
  <c r="K1844" i="1"/>
  <c r="I1916" i="1"/>
  <c r="K1916" i="1"/>
  <c r="I1988" i="1"/>
  <c r="K1988" i="1"/>
  <c r="I2060" i="1"/>
  <c r="K2060" i="1"/>
  <c r="I2132" i="1"/>
  <c r="K2132" i="1"/>
  <c r="I2204" i="1"/>
  <c r="K2204" i="1" s="1"/>
  <c r="I2276" i="1"/>
  <c r="K2276" i="1"/>
  <c r="I2348" i="1"/>
  <c r="K2348" i="1"/>
  <c r="I2420" i="1"/>
  <c r="K2420" i="1"/>
  <c r="I2492" i="1"/>
  <c r="K2492" i="1" s="1"/>
  <c r="I2564" i="1"/>
  <c r="K2564" i="1"/>
  <c r="I2636" i="1"/>
  <c r="K2636" i="1" s="1"/>
  <c r="I2708" i="1"/>
  <c r="K2708" i="1"/>
  <c r="I2780" i="1"/>
  <c r="K2780" i="1"/>
  <c r="I2852" i="1"/>
  <c r="K2852" i="1" s="1"/>
  <c r="I2924" i="1"/>
  <c r="K2924" i="1"/>
  <c r="I2996" i="1"/>
  <c r="K2996" i="1" s="1"/>
  <c r="I33" i="1"/>
  <c r="K33" i="1" s="1"/>
  <c r="I105" i="1"/>
  <c r="K105" i="1"/>
  <c r="I177" i="1"/>
  <c r="K177" i="1" s="1"/>
  <c r="I249" i="1"/>
  <c r="K249" i="1"/>
  <c r="I321" i="1"/>
  <c r="K321" i="1" s="1"/>
  <c r="K393" i="1"/>
  <c r="I393" i="1"/>
  <c r="I465" i="1"/>
  <c r="K465" i="1" s="1"/>
  <c r="I537" i="1"/>
  <c r="K537" i="1" s="1"/>
  <c r="K609" i="1"/>
  <c r="I609" i="1"/>
  <c r="I681" i="1"/>
  <c r="K681" i="1"/>
  <c r="I753" i="1"/>
  <c r="K753" i="1"/>
  <c r="I825" i="1"/>
  <c r="K825" i="1" s="1"/>
  <c r="I897" i="1"/>
  <c r="K897" i="1"/>
  <c r="I969" i="1"/>
  <c r="K969" i="1"/>
  <c r="I1041" i="1"/>
  <c r="K1041" i="1" s="1"/>
  <c r="I1113" i="1"/>
  <c r="K1113" i="1" s="1"/>
  <c r="I1185" i="1"/>
  <c r="K1185" i="1"/>
  <c r="I1257" i="1"/>
  <c r="K1257" i="1"/>
  <c r="I1329" i="1"/>
  <c r="K1329" i="1"/>
  <c r="I1401" i="1"/>
  <c r="K1401" i="1" s="1"/>
  <c r="I1473" i="1"/>
  <c r="K1473" i="1"/>
  <c r="I1545" i="1"/>
  <c r="K1545" i="1" s="1"/>
  <c r="I1617" i="1"/>
  <c r="K1617" i="1" s="1"/>
  <c r="I73" i="1"/>
  <c r="K73" i="1"/>
  <c r="I145" i="1"/>
  <c r="K145" i="1" s="1"/>
  <c r="I217" i="1"/>
  <c r="K217" i="1" s="1"/>
  <c r="I289" i="1"/>
  <c r="K289" i="1"/>
  <c r="I361" i="1"/>
  <c r="K361" i="1"/>
  <c r="I433" i="1"/>
  <c r="K433" i="1" s="1"/>
  <c r="I505" i="1"/>
  <c r="K505" i="1"/>
  <c r="I577" i="1"/>
  <c r="K577" i="1" s="1"/>
  <c r="I649" i="1"/>
  <c r="K649" i="1"/>
  <c r="I721" i="1"/>
  <c r="K721" i="1"/>
  <c r="I793" i="1"/>
  <c r="K793" i="1"/>
  <c r="I865" i="1"/>
  <c r="K865" i="1"/>
  <c r="I937" i="1"/>
  <c r="K937" i="1" s="1"/>
  <c r="I1009" i="1"/>
  <c r="K1009" i="1" s="1"/>
  <c r="I1081" i="1"/>
  <c r="K1081" i="1"/>
  <c r="I1153" i="1"/>
  <c r="K1153" i="1" s="1"/>
  <c r="I1225" i="1"/>
  <c r="K1225" i="1"/>
  <c r="I1297" i="1"/>
  <c r="K1297" i="1"/>
  <c r="I1369" i="1"/>
  <c r="K1369" i="1" s="1"/>
  <c r="I1441" i="1"/>
  <c r="K1441" i="1" s="1"/>
  <c r="I1513" i="1"/>
  <c r="K1513" i="1" s="1"/>
  <c r="I1585" i="1"/>
  <c r="K1585" i="1"/>
  <c r="I1657" i="1"/>
  <c r="K1657" i="1"/>
  <c r="I1729" i="1"/>
  <c r="K1729" i="1"/>
  <c r="I1801" i="1"/>
  <c r="K1801" i="1"/>
  <c r="I1873" i="1"/>
  <c r="K1873" i="1"/>
  <c r="I1945" i="1"/>
  <c r="K1945" i="1"/>
  <c r="I2017" i="1"/>
  <c r="K2017" i="1"/>
  <c r="I2089" i="1"/>
  <c r="K2089" i="1"/>
  <c r="I2161" i="1"/>
  <c r="K2161" i="1"/>
  <c r="I2233" i="1"/>
  <c r="K2233" i="1"/>
  <c r="I2305" i="1"/>
  <c r="K2305" i="1"/>
  <c r="I2377" i="1"/>
  <c r="K2377" i="1" s="1"/>
  <c r="I2449" i="1"/>
  <c r="K2449" i="1"/>
  <c r="I2521" i="1"/>
  <c r="K2521" i="1" s="1"/>
  <c r="I2593" i="1"/>
  <c r="K2593" i="1" s="1"/>
  <c r="I2665" i="1"/>
  <c r="K2665" i="1" s="1"/>
  <c r="I2737" i="1"/>
  <c r="K2737" i="1" s="1"/>
  <c r="I2809" i="1"/>
  <c r="K2809" i="1"/>
  <c r="I2881" i="1"/>
  <c r="K2881" i="1"/>
  <c r="I2953" i="1"/>
  <c r="K2953" i="1" s="1"/>
  <c r="I3025" i="1"/>
  <c r="K3025" i="1"/>
  <c r="I38" i="1"/>
  <c r="K38" i="1"/>
  <c r="I110" i="1"/>
  <c r="K110" i="1" s="1"/>
  <c r="I182" i="1"/>
  <c r="K182" i="1"/>
  <c r="I254" i="1"/>
  <c r="K254" i="1" s="1"/>
  <c r="I326" i="1"/>
  <c r="K326" i="1" s="1"/>
  <c r="I398" i="1"/>
  <c r="K398" i="1" s="1"/>
  <c r="I470" i="1"/>
  <c r="K470" i="1"/>
  <c r="I542" i="1"/>
  <c r="K542" i="1" s="1"/>
  <c r="I614" i="1"/>
  <c r="K614" i="1"/>
  <c r="I686" i="1"/>
  <c r="K686" i="1"/>
  <c r="I758" i="1"/>
  <c r="K758" i="1" s="1"/>
  <c r="I830" i="1"/>
  <c r="K830" i="1" s="1"/>
  <c r="I902" i="1"/>
  <c r="K902" i="1"/>
  <c r="I974" i="1"/>
  <c r="K974" i="1" s="1"/>
  <c r="I1046" i="1"/>
  <c r="K1046" i="1" s="1"/>
  <c r="I1118" i="1"/>
  <c r="K1118" i="1" s="1"/>
  <c r="I1190" i="1"/>
  <c r="K1190" i="1"/>
  <c r="I1262" i="1"/>
  <c r="K1262" i="1"/>
  <c r="I1334" i="1"/>
  <c r="K1334" i="1" s="1"/>
  <c r="I1406" i="1"/>
  <c r="K1406" i="1" s="1"/>
  <c r="I1478" i="1"/>
  <c r="K1478" i="1" s="1"/>
  <c r="I1550" i="1"/>
  <c r="K1550" i="1" s="1"/>
  <c r="I1622" i="1"/>
  <c r="K1622" i="1"/>
  <c r="I1694" i="1"/>
  <c r="K1694" i="1"/>
  <c r="I1766" i="1"/>
  <c r="K1766" i="1"/>
  <c r="I1838" i="1"/>
  <c r="K1838" i="1"/>
  <c r="I1910" i="1"/>
  <c r="K1910" i="1" s="1"/>
  <c r="K1982" i="1"/>
  <c r="I1982" i="1"/>
  <c r="I2054" i="1"/>
  <c r="K2054" i="1"/>
  <c r="I2126" i="1"/>
  <c r="K2126" i="1" s="1"/>
  <c r="I2198" i="1"/>
  <c r="K2198" i="1"/>
  <c r="I2270" i="1"/>
  <c r="K2270" i="1" s="1"/>
  <c r="I2342" i="1"/>
  <c r="K2342" i="1"/>
  <c r="I2414" i="1"/>
  <c r="K2414" i="1" s="1"/>
  <c r="I2486" i="1"/>
  <c r="K2486" i="1" s="1"/>
  <c r="I2558" i="1"/>
  <c r="K2558" i="1" s="1"/>
  <c r="I2630" i="1"/>
  <c r="K2630" i="1"/>
  <c r="I2702" i="1"/>
  <c r="K2702" i="1" s="1"/>
  <c r="I2774" i="1"/>
  <c r="K2774" i="1"/>
  <c r="I2846" i="1"/>
  <c r="K2846" i="1" s="1"/>
  <c r="I2918" i="1"/>
  <c r="K2918" i="1"/>
  <c r="I2990" i="1"/>
  <c r="K2990" i="1"/>
  <c r="I27" i="1"/>
  <c r="K27" i="1"/>
  <c r="I99" i="1"/>
  <c r="K99" i="1" s="1"/>
  <c r="I171" i="1"/>
  <c r="K171" i="1" s="1"/>
  <c r="I243" i="1"/>
  <c r="K243" i="1" s="1"/>
  <c r="I315" i="1"/>
  <c r="K315" i="1" s="1"/>
  <c r="I387" i="1"/>
  <c r="K387" i="1" s="1"/>
  <c r="I459" i="1"/>
  <c r="K459" i="1" s="1"/>
  <c r="I531" i="1"/>
  <c r="K531" i="1" s="1"/>
  <c r="I603" i="1"/>
  <c r="K603" i="1" s="1"/>
  <c r="I675" i="1"/>
  <c r="K675" i="1"/>
  <c r="I747" i="1"/>
  <c r="K747" i="1" s="1"/>
  <c r="I819" i="1"/>
  <c r="K819" i="1" s="1"/>
  <c r="I891" i="1"/>
  <c r="K891" i="1"/>
  <c r="I963" i="1"/>
  <c r="K963" i="1"/>
  <c r="I1035" i="1"/>
  <c r="K1035" i="1"/>
  <c r="I1107" i="1"/>
  <c r="K1107" i="1" s="1"/>
  <c r="I1179" i="1"/>
  <c r="K1179" i="1" s="1"/>
  <c r="I1251" i="1"/>
  <c r="K1251" i="1" s="1"/>
  <c r="K1323" i="1"/>
  <c r="I1323" i="1"/>
  <c r="I1395" i="1"/>
  <c r="K1395" i="1"/>
  <c r="I1467" i="1"/>
  <c r="K1467" i="1" s="1"/>
  <c r="I1539" i="1"/>
  <c r="K1539" i="1"/>
  <c r="I1611" i="1"/>
  <c r="K1611" i="1" s="1"/>
  <c r="I1683" i="1"/>
  <c r="K1683" i="1" s="1"/>
  <c r="I1755" i="1"/>
  <c r="K1755" i="1" s="1"/>
  <c r="I1827" i="1"/>
  <c r="K1827" i="1"/>
  <c r="I1899" i="1"/>
  <c r="K1899" i="1"/>
  <c r="I1971" i="1"/>
  <c r="K1971" i="1"/>
  <c r="I2043" i="1"/>
  <c r="K2043" i="1"/>
  <c r="I2115" i="1"/>
  <c r="K2115" i="1"/>
  <c r="I2187" i="1"/>
  <c r="K2187" i="1"/>
  <c r="I2259" i="1"/>
  <c r="K2259" i="1" s="1"/>
  <c r="I2331" i="1"/>
  <c r="K2331" i="1" s="1"/>
  <c r="I2403" i="1"/>
  <c r="K2403" i="1" s="1"/>
  <c r="I2475" i="1"/>
  <c r="K2475" i="1" s="1"/>
  <c r="I2547" i="1"/>
  <c r="K2547" i="1" s="1"/>
  <c r="I2619" i="1"/>
  <c r="K2619" i="1"/>
  <c r="I2691" i="1"/>
  <c r="K2691" i="1" s="1"/>
  <c r="I2763" i="1"/>
  <c r="K2763" i="1" s="1"/>
  <c r="I2835" i="1"/>
  <c r="K2835" i="1"/>
  <c r="I2907" i="1"/>
  <c r="K2907" i="1"/>
  <c r="I2979" i="1"/>
  <c r="K2979" i="1" s="1"/>
  <c r="I16" i="1"/>
  <c r="K16" i="1" s="1"/>
  <c r="I88" i="1"/>
  <c r="K88" i="1" s="1"/>
  <c r="I160" i="1"/>
  <c r="K160" i="1"/>
  <c r="I232" i="1"/>
  <c r="K232" i="1"/>
  <c r="I304" i="1"/>
  <c r="K304" i="1" s="1"/>
  <c r="I376" i="1"/>
  <c r="K376" i="1" s="1"/>
  <c r="I448" i="1"/>
  <c r="K448" i="1" s="1"/>
  <c r="I520" i="1"/>
  <c r="K520" i="1" s="1"/>
  <c r="I592" i="1"/>
  <c r="K592" i="1" s="1"/>
  <c r="I664" i="1"/>
  <c r="K664" i="1" s="1"/>
  <c r="I736" i="1"/>
  <c r="K736" i="1" s="1"/>
  <c r="I808" i="1"/>
  <c r="K808" i="1" s="1"/>
  <c r="I880" i="1"/>
  <c r="K880" i="1" s="1"/>
  <c r="I952" i="1"/>
  <c r="K952" i="1" s="1"/>
  <c r="I1024" i="1"/>
  <c r="K1024" i="1" s="1"/>
  <c r="I1096" i="1"/>
  <c r="K1096" i="1" s="1"/>
  <c r="I1168" i="1"/>
  <c r="K1168" i="1" s="1"/>
  <c r="I1240" i="1"/>
  <c r="K1240" i="1" s="1"/>
  <c r="I1312" i="1"/>
  <c r="K1312" i="1" s="1"/>
  <c r="I1384" i="1"/>
  <c r="K1384" i="1"/>
  <c r="I1456" i="1"/>
  <c r="K1456" i="1" s="1"/>
  <c r="I1528" i="1"/>
  <c r="K1528" i="1"/>
  <c r="I1600" i="1"/>
  <c r="K1600" i="1" s="1"/>
  <c r="I1672" i="1"/>
  <c r="K1672" i="1"/>
  <c r="I1744" i="1"/>
  <c r="K1744" i="1"/>
  <c r="I1816" i="1"/>
  <c r="K1816" i="1"/>
  <c r="I1888" i="1"/>
  <c r="K1888" i="1"/>
  <c r="I1960" i="1"/>
  <c r="K1960" i="1"/>
  <c r="I2032" i="1"/>
  <c r="K2032" i="1"/>
  <c r="I2104" i="1"/>
  <c r="K2104" i="1"/>
  <c r="I2176" i="1"/>
  <c r="K2176" i="1"/>
  <c r="I2248" i="1"/>
  <c r="K2248" i="1"/>
  <c r="I2320" i="1"/>
  <c r="K2320" i="1"/>
  <c r="I2392" i="1"/>
  <c r="K2392" i="1" s="1"/>
  <c r="I2464" i="1"/>
  <c r="K2464" i="1"/>
  <c r="I2536" i="1"/>
  <c r="K2536" i="1"/>
  <c r="I2608" i="1"/>
  <c r="K2608" i="1"/>
  <c r="I2680" i="1"/>
  <c r="K2680" i="1"/>
  <c r="I2752" i="1"/>
  <c r="K2752" i="1" s="1"/>
  <c r="I2824" i="1"/>
  <c r="K2824" i="1"/>
  <c r="I2896" i="1"/>
  <c r="K2896" i="1"/>
  <c r="I2968" i="1"/>
  <c r="K2968" i="1" s="1"/>
  <c r="I3040" i="1"/>
  <c r="K3040" i="1"/>
  <c r="K53" i="1"/>
  <c r="I53" i="1"/>
  <c r="I125" i="1"/>
  <c r="K125" i="1" s="1"/>
  <c r="I197" i="1"/>
  <c r="K197" i="1" s="1"/>
  <c r="I269" i="1"/>
  <c r="K269" i="1" s="1"/>
  <c r="I341" i="1"/>
  <c r="K341" i="1" s="1"/>
  <c r="I413" i="1"/>
  <c r="K413" i="1"/>
  <c r="I485" i="1"/>
  <c r="K485" i="1"/>
  <c r="I557" i="1"/>
  <c r="K557" i="1" s="1"/>
  <c r="I629" i="1"/>
  <c r="K629" i="1" s="1"/>
  <c r="I701" i="1"/>
  <c r="K701" i="1" s="1"/>
  <c r="I773" i="1"/>
  <c r="K773" i="1" s="1"/>
  <c r="I845" i="1"/>
  <c r="K845" i="1" s="1"/>
  <c r="I917" i="1"/>
  <c r="K917" i="1"/>
  <c r="I989" i="1"/>
  <c r="K989" i="1" s="1"/>
  <c r="I1061" i="1"/>
  <c r="K1061" i="1"/>
  <c r="I1133" i="1"/>
  <c r="K1133" i="1" s="1"/>
  <c r="I1205" i="1"/>
  <c r="K1205" i="1" s="1"/>
  <c r="I1277" i="1"/>
  <c r="K1277" i="1"/>
  <c r="I1349" i="1"/>
  <c r="K1349" i="1"/>
  <c r="I1421" i="1"/>
  <c r="K1421" i="1"/>
  <c r="I1493" i="1"/>
  <c r="K1493" i="1" s="1"/>
  <c r="I1565" i="1"/>
  <c r="K1565" i="1"/>
  <c r="I1637" i="1"/>
  <c r="K1637" i="1"/>
  <c r="I1709" i="1"/>
  <c r="K1709" i="1" s="1"/>
  <c r="I1781" i="1"/>
  <c r="K1781" i="1"/>
  <c r="I1853" i="1"/>
  <c r="K1853" i="1"/>
  <c r="I1925" i="1"/>
  <c r="K1925" i="1"/>
  <c r="I1997" i="1"/>
  <c r="K1997" i="1" s="1"/>
  <c r="I2069" i="1"/>
  <c r="K2069" i="1" s="1"/>
  <c r="I2141" i="1"/>
  <c r="K2141" i="1"/>
  <c r="I2213" i="1"/>
  <c r="K2213" i="1"/>
  <c r="I2285" i="1"/>
  <c r="K2285" i="1"/>
  <c r="I2357" i="1"/>
  <c r="K2357" i="1" s="1"/>
  <c r="I2429" i="1"/>
  <c r="K2429" i="1"/>
  <c r="I2501" i="1"/>
  <c r="K2501" i="1" s="1"/>
  <c r="I2573" i="1"/>
  <c r="K2573" i="1" s="1"/>
  <c r="I2645" i="1"/>
  <c r="K2645" i="1" s="1"/>
  <c r="I2717" i="1"/>
  <c r="K2717" i="1" s="1"/>
  <c r="I2789" i="1"/>
  <c r="K2789" i="1"/>
  <c r="I2861" i="1"/>
  <c r="K2861" i="1"/>
  <c r="I2933" i="1"/>
  <c r="K2933" i="1" s="1"/>
  <c r="I3005" i="1"/>
  <c r="K3005" i="1" s="1"/>
  <c r="I54" i="1"/>
  <c r="K54" i="1"/>
  <c r="I126" i="1"/>
  <c r="K126" i="1" s="1"/>
  <c r="I198" i="1"/>
  <c r="K198" i="1" s="1"/>
  <c r="I270" i="1"/>
  <c r="K270" i="1"/>
  <c r="I342" i="1"/>
  <c r="K342" i="1"/>
  <c r="K414" i="1"/>
  <c r="I414" i="1"/>
  <c r="I486" i="1"/>
  <c r="K486" i="1"/>
  <c r="I558" i="1"/>
  <c r="K558" i="1" s="1"/>
  <c r="I630" i="1"/>
  <c r="K630" i="1"/>
  <c r="I702" i="1"/>
  <c r="K702" i="1" s="1"/>
  <c r="I774" i="1"/>
  <c r="K774" i="1" s="1"/>
  <c r="I846" i="1"/>
  <c r="K846" i="1" s="1"/>
  <c r="I918" i="1"/>
  <c r="K918" i="1"/>
  <c r="I990" i="1"/>
  <c r="K990" i="1" s="1"/>
  <c r="I1062" i="1"/>
  <c r="K1062" i="1" s="1"/>
  <c r="I1134" i="1"/>
  <c r="K1134" i="1" s="1"/>
  <c r="I1206" i="1"/>
  <c r="K1206" i="1"/>
  <c r="I1278" i="1"/>
  <c r="K1278" i="1"/>
  <c r="I1350" i="1"/>
  <c r="K1350" i="1"/>
  <c r="I1422" i="1"/>
  <c r="K1422" i="1" s="1"/>
  <c r="I1494" i="1"/>
  <c r="K1494" i="1" s="1"/>
  <c r="I1566" i="1"/>
  <c r="K1566" i="1" s="1"/>
  <c r="I1638" i="1"/>
  <c r="K1638" i="1"/>
  <c r="I1710" i="1"/>
  <c r="K1710" i="1" s="1"/>
  <c r="I1782" i="1"/>
  <c r="K1782" i="1"/>
  <c r="I1854" i="1"/>
  <c r="K1854" i="1"/>
  <c r="I1926" i="1"/>
  <c r="K1926" i="1"/>
  <c r="I1998" i="1"/>
  <c r="K1998" i="1" s="1"/>
  <c r="I2070" i="1"/>
  <c r="K2070" i="1" s="1"/>
  <c r="I2142" i="1"/>
  <c r="K2142" i="1"/>
  <c r="I2214" i="1"/>
  <c r="K2214" i="1"/>
  <c r="I2286" i="1"/>
  <c r="K2286" i="1" s="1"/>
  <c r="I2358" i="1"/>
  <c r="K2358" i="1" s="1"/>
  <c r="I2430" i="1"/>
  <c r="K2430" i="1"/>
  <c r="I2502" i="1"/>
  <c r="K2502" i="1" s="1"/>
  <c r="I2574" i="1"/>
  <c r="K2574" i="1" s="1"/>
  <c r="I2646" i="1"/>
  <c r="K2646" i="1" s="1"/>
  <c r="I2718" i="1"/>
  <c r="K2718" i="1" s="1"/>
  <c r="I2790" i="1"/>
  <c r="K2790" i="1"/>
  <c r="I2862" i="1"/>
  <c r="K2862" i="1"/>
  <c r="I2934" i="1"/>
  <c r="K2934" i="1" s="1"/>
  <c r="I3006" i="1"/>
  <c r="K3006" i="1" s="1"/>
  <c r="I19" i="1"/>
  <c r="K19" i="1" s="1"/>
  <c r="I91" i="1"/>
  <c r="K91" i="1" s="1"/>
  <c r="I163" i="1"/>
  <c r="K163" i="1"/>
  <c r="I235" i="1"/>
  <c r="K235" i="1"/>
  <c r="I307" i="1"/>
  <c r="K307" i="1" s="1"/>
  <c r="I379" i="1"/>
  <c r="K379" i="1"/>
  <c r="I451" i="1"/>
  <c r="K451" i="1"/>
  <c r="I523" i="1"/>
  <c r="K523" i="1" s="1"/>
  <c r="K595" i="1"/>
  <c r="I595" i="1"/>
  <c r="I667" i="1"/>
  <c r="K667" i="1" s="1"/>
  <c r="I739" i="1"/>
  <c r="K739" i="1" s="1"/>
  <c r="I811" i="1"/>
  <c r="K811" i="1" s="1"/>
  <c r="I883" i="1"/>
  <c r="K883" i="1"/>
  <c r="I955" i="1"/>
  <c r="K955" i="1" s="1"/>
  <c r="I1027" i="1"/>
  <c r="K1027" i="1" s="1"/>
  <c r="I1099" i="1"/>
  <c r="K1099" i="1"/>
  <c r="I1171" i="1"/>
  <c r="K1171" i="1" s="1"/>
  <c r="K1243" i="1"/>
  <c r="I1243" i="1"/>
  <c r="I1315" i="1"/>
  <c r="K1315" i="1"/>
  <c r="I1387" i="1"/>
  <c r="K1387" i="1"/>
  <c r="I1459" i="1"/>
  <c r="K1459" i="1" s="1"/>
  <c r="I1531" i="1"/>
  <c r="K1531" i="1"/>
  <c r="I1603" i="1"/>
  <c r="K1603" i="1"/>
  <c r="I1675" i="1"/>
  <c r="K1675" i="1"/>
  <c r="I1747" i="1"/>
  <c r="K1747" i="1"/>
  <c r="I1819" i="1"/>
  <c r="K1819" i="1"/>
  <c r="I1891" i="1"/>
  <c r="K1891" i="1"/>
  <c r="I1963" i="1"/>
  <c r="K1963" i="1" s="1"/>
  <c r="I2035" i="1"/>
  <c r="K2035" i="1"/>
  <c r="K2107" i="1"/>
  <c r="I2107" i="1"/>
  <c r="I2179" i="1"/>
  <c r="K2179" i="1"/>
  <c r="I2251" i="1"/>
  <c r="K2251" i="1" s="1"/>
  <c r="I2323" i="1"/>
  <c r="K2323" i="1"/>
  <c r="I2395" i="1"/>
  <c r="K2395" i="1"/>
  <c r="I2467" i="1"/>
  <c r="K2467" i="1"/>
  <c r="I2539" i="1"/>
  <c r="K2539" i="1"/>
  <c r="I2611" i="1"/>
  <c r="K2611" i="1" s="1"/>
  <c r="I2683" i="1"/>
  <c r="K2683" i="1"/>
  <c r="I2755" i="1"/>
  <c r="K2755" i="1"/>
  <c r="I2827" i="1"/>
  <c r="K2827" i="1" s="1"/>
  <c r="I2899" i="1"/>
  <c r="K2899" i="1"/>
  <c r="I2971" i="1"/>
  <c r="K2971" i="1" s="1"/>
  <c r="I3043" i="1"/>
  <c r="K3043" i="1"/>
  <c r="I56" i="1"/>
  <c r="K56" i="1" s="1"/>
  <c r="K128" i="1"/>
  <c r="I128" i="1"/>
  <c r="I200" i="1"/>
  <c r="K200" i="1"/>
  <c r="I272" i="1"/>
  <c r="K272" i="1"/>
  <c r="I344" i="1"/>
  <c r="K344" i="1" s="1"/>
  <c r="I416" i="1"/>
  <c r="K416" i="1" s="1"/>
  <c r="I488" i="1"/>
  <c r="K488" i="1"/>
  <c r="I560" i="1"/>
  <c r="K560" i="1" s="1"/>
  <c r="I632" i="1"/>
  <c r="K632" i="1" s="1"/>
  <c r="I704" i="1"/>
  <c r="K704" i="1"/>
  <c r="I776" i="1"/>
  <c r="K776" i="1" s="1"/>
  <c r="I848" i="1"/>
  <c r="K848" i="1" s="1"/>
  <c r="I920" i="1"/>
  <c r="K920" i="1" s="1"/>
  <c r="I992" i="1"/>
  <c r="K992" i="1" s="1"/>
  <c r="I1064" i="1"/>
  <c r="K1064" i="1" s="1"/>
  <c r="I1136" i="1"/>
  <c r="K1136" i="1" s="1"/>
  <c r="I1208" i="1"/>
  <c r="K1208" i="1" s="1"/>
  <c r="I1280" i="1"/>
  <c r="K1280" i="1" s="1"/>
  <c r="I1352" i="1"/>
  <c r="K1352" i="1"/>
  <c r="I1424" i="1"/>
  <c r="K1424" i="1" s="1"/>
  <c r="I1496" i="1"/>
  <c r="K1496" i="1"/>
  <c r="I1568" i="1"/>
  <c r="K1568" i="1" s="1"/>
  <c r="I1640" i="1"/>
  <c r="K1640" i="1"/>
  <c r="I1712" i="1"/>
  <c r="K1712" i="1" s="1"/>
  <c r="I1784" i="1"/>
  <c r="K1784" i="1"/>
  <c r="I1856" i="1"/>
  <c r="K1856" i="1"/>
  <c r="I1928" i="1"/>
  <c r="K1928" i="1"/>
  <c r="I2000" i="1"/>
  <c r="K2000" i="1" s="1"/>
  <c r="I2072" i="1"/>
  <c r="K2072" i="1"/>
  <c r="I2144" i="1"/>
  <c r="K2144" i="1"/>
  <c r="I2216" i="1"/>
  <c r="K2216" i="1"/>
  <c r="I2288" i="1"/>
  <c r="K2288" i="1"/>
  <c r="I2360" i="1"/>
  <c r="K2360" i="1"/>
  <c r="I2432" i="1"/>
  <c r="K2432" i="1"/>
  <c r="I2504" i="1"/>
  <c r="K2504" i="1"/>
  <c r="I2576" i="1"/>
  <c r="K2576" i="1" s="1"/>
  <c r="I2648" i="1"/>
  <c r="K2648" i="1"/>
  <c r="I2720" i="1"/>
  <c r="K2720" i="1" s="1"/>
  <c r="I2792" i="1"/>
  <c r="K2792" i="1"/>
  <c r="I2864" i="1"/>
  <c r="K2864" i="1"/>
  <c r="I2936" i="1"/>
  <c r="K2936" i="1"/>
  <c r="I3008" i="1"/>
  <c r="K3008" i="1"/>
  <c r="I45" i="1"/>
  <c r="K45" i="1" s="1"/>
  <c r="I117" i="1"/>
  <c r="K117" i="1" s="1"/>
  <c r="I189" i="1"/>
  <c r="K189" i="1" s="1"/>
  <c r="I261" i="1"/>
  <c r="K261" i="1" s="1"/>
  <c r="I333" i="1"/>
  <c r="K333" i="1" s="1"/>
  <c r="I405" i="1"/>
  <c r="K405" i="1" s="1"/>
  <c r="I477" i="1"/>
  <c r="K477" i="1" s="1"/>
  <c r="I549" i="1"/>
  <c r="K549" i="1"/>
  <c r="I621" i="1"/>
  <c r="K621" i="1" s="1"/>
  <c r="I693" i="1"/>
  <c r="K693" i="1" s="1"/>
  <c r="I765" i="1"/>
  <c r="K765" i="1" s="1"/>
  <c r="I837" i="1"/>
  <c r="K837" i="1"/>
  <c r="I909" i="1"/>
  <c r="K909" i="1" s="1"/>
  <c r="I981" i="1"/>
  <c r="K981" i="1"/>
  <c r="I1053" i="1"/>
  <c r="K1053" i="1" s="1"/>
  <c r="I1125" i="1"/>
  <c r="K1125" i="1"/>
  <c r="I1197" i="1"/>
  <c r="K1197" i="1" s="1"/>
  <c r="I1269" i="1"/>
  <c r="K1269" i="1"/>
  <c r="I13" i="1"/>
  <c r="K13" i="1" s="1"/>
  <c r="I85" i="1"/>
  <c r="K85" i="1" s="1"/>
  <c r="I157" i="1"/>
  <c r="K157" i="1" s="1"/>
  <c r="I229" i="1"/>
  <c r="K229" i="1" s="1"/>
  <c r="I301" i="1"/>
  <c r="K301" i="1"/>
  <c r="I373" i="1"/>
  <c r="K373" i="1" s="1"/>
  <c r="I445" i="1"/>
  <c r="K445" i="1"/>
  <c r="I517" i="1"/>
  <c r="K517" i="1"/>
  <c r="I589" i="1"/>
  <c r="K589" i="1"/>
  <c r="I661" i="1"/>
  <c r="K661" i="1"/>
  <c r="I733" i="1"/>
  <c r="K733" i="1" s="1"/>
  <c r="I805" i="1"/>
  <c r="K805" i="1" s="1"/>
  <c r="I877" i="1"/>
  <c r="K877" i="1"/>
  <c r="I949" i="1"/>
  <c r="K949" i="1" s="1"/>
  <c r="I1021" i="1"/>
  <c r="K1021" i="1" s="1"/>
  <c r="I1093" i="1"/>
  <c r="K1093" i="1" s="1"/>
  <c r="I1165" i="1"/>
  <c r="K1165" i="1"/>
  <c r="I1237" i="1"/>
  <c r="K1237" i="1" s="1"/>
  <c r="I1309" i="1"/>
  <c r="K1309" i="1" s="1"/>
  <c r="I1381" i="1"/>
  <c r="K1381" i="1"/>
  <c r="I1453" i="1"/>
  <c r="K1453" i="1"/>
  <c r="I1525" i="1"/>
  <c r="K1525" i="1" s="1"/>
  <c r="I1597" i="1"/>
  <c r="K1597" i="1" s="1"/>
  <c r="I1669" i="1"/>
  <c r="K1669" i="1"/>
  <c r="I1741" i="1"/>
  <c r="K1741" i="1"/>
  <c r="I1813" i="1"/>
  <c r="K1813" i="1"/>
  <c r="I1885" i="1"/>
  <c r="K1885" i="1" s="1"/>
  <c r="I1957" i="1"/>
  <c r="K1957" i="1"/>
  <c r="I2029" i="1"/>
  <c r="K2029" i="1"/>
  <c r="I2101" i="1"/>
  <c r="K2101" i="1"/>
  <c r="I2173" i="1"/>
  <c r="K2173" i="1"/>
  <c r="I2245" i="1"/>
  <c r="K2245" i="1" s="1"/>
  <c r="I2317" i="1"/>
  <c r="K2317" i="1" s="1"/>
  <c r="I2389" i="1"/>
  <c r="K2389" i="1" s="1"/>
  <c r="I2461" i="1"/>
  <c r="K2461" i="1"/>
  <c r="I2533" i="1"/>
  <c r="K2533" i="1" s="1"/>
  <c r="I2605" i="1"/>
  <c r="K2605" i="1" s="1"/>
  <c r="I2677" i="1"/>
  <c r="K2677" i="1"/>
  <c r="I2749" i="1"/>
  <c r="K2749" i="1" s="1"/>
  <c r="I2821" i="1"/>
  <c r="K2821" i="1"/>
  <c r="I2893" i="1"/>
  <c r="K2893" i="1"/>
  <c r="I2965" i="1"/>
  <c r="K2965" i="1"/>
  <c r="I3037" i="1"/>
  <c r="K3037" i="1"/>
  <c r="I50" i="1"/>
  <c r="K50" i="1"/>
  <c r="I122" i="1"/>
  <c r="K122" i="1" s="1"/>
  <c r="I194" i="1"/>
  <c r="K194" i="1"/>
  <c r="I266" i="1"/>
  <c r="K266" i="1" s="1"/>
  <c r="I338" i="1"/>
  <c r="K338" i="1"/>
  <c r="I410" i="1"/>
  <c r="K410" i="1" s="1"/>
  <c r="I482" i="1"/>
  <c r="K482" i="1" s="1"/>
  <c r="I554" i="1"/>
  <c r="K554" i="1" s="1"/>
  <c r="I626" i="1"/>
  <c r="K626" i="1" s="1"/>
  <c r="I698" i="1"/>
  <c r="K698" i="1"/>
  <c r="I770" i="1"/>
  <c r="K770" i="1"/>
  <c r="I842" i="1"/>
  <c r="K842" i="1"/>
  <c r="I914" i="1"/>
  <c r="K914" i="1"/>
  <c r="I986" i="1"/>
  <c r="K986" i="1"/>
  <c r="I1058" i="1"/>
  <c r="K1058" i="1" s="1"/>
  <c r="I1130" i="1"/>
  <c r="K1130" i="1"/>
  <c r="I1202" i="1"/>
  <c r="K1202" i="1" s="1"/>
  <c r="I1274" i="1"/>
  <c r="K1274" i="1" s="1"/>
  <c r="I1346" i="1"/>
  <c r="K1346" i="1"/>
  <c r="I1418" i="1"/>
  <c r="K1418" i="1" s="1"/>
  <c r="I1490" i="1"/>
  <c r="K1490" i="1" s="1"/>
  <c r="I1562" i="1"/>
  <c r="K1562" i="1"/>
  <c r="I1634" i="1"/>
  <c r="K1634" i="1"/>
  <c r="I1706" i="1"/>
  <c r="K1706" i="1" s="1"/>
  <c r="I1778" i="1"/>
  <c r="K1778" i="1"/>
  <c r="I1850" i="1"/>
  <c r="K1850" i="1"/>
  <c r="I1922" i="1"/>
  <c r="K1922" i="1" s="1"/>
  <c r="I1994" i="1"/>
  <c r="K1994" i="1"/>
  <c r="I2066" i="1"/>
  <c r="K2066" i="1"/>
  <c r="I2138" i="1"/>
  <c r="K2138" i="1"/>
  <c r="I2210" i="1"/>
  <c r="K2210" i="1"/>
  <c r="I2282" i="1"/>
  <c r="K2282" i="1" s="1"/>
  <c r="I2354" i="1"/>
  <c r="K2354" i="1"/>
  <c r="I2426" i="1"/>
  <c r="K2426" i="1" s="1"/>
  <c r="I2498" i="1"/>
  <c r="K2498" i="1" s="1"/>
  <c r="I2570" i="1"/>
  <c r="K2570" i="1" s="1"/>
  <c r="I2642" i="1"/>
  <c r="K2642" i="1" s="1"/>
  <c r="I2714" i="1"/>
  <c r="K2714" i="1"/>
  <c r="I2786" i="1"/>
  <c r="K2786" i="1" s="1"/>
  <c r="I2858" i="1"/>
  <c r="K2858" i="1" s="1"/>
  <c r="I2930" i="1"/>
  <c r="K2930" i="1" s="1"/>
  <c r="I3002" i="1"/>
  <c r="K3002" i="1" s="1"/>
  <c r="I39" i="1"/>
  <c r="K39" i="1" s="1"/>
  <c r="I111" i="1"/>
  <c r="K111" i="1" s="1"/>
  <c r="I183" i="1"/>
  <c r="K183" i="1"/>
  <c r="I255" i="1"/>
  <c r="K255" i="1" s="1"/>
  <c r="I327" i="1"/>
  <c r="K327" i="1" s="1"/>
  <c r="I399" i="1"/>
  <c r="K399" i="1" s="1"/>
  <c r="I471" i="1"/>
  <c r="K471" i="1" s="1"/>
  <c r="I543" i="1"/>
  <c r="K543" i="1" s="1"/>
  <c r="I615" i="1"/>
  <c r="K615" i="1" s="1"/>
  <c r="I687" i="1"/>
  <c r="K687" i="1" s="1"/>
  <c r="I759" i="1"/>
  <c r="K759" i="1" s="1"/>
  <c r="I831" i="1"/>
  <c r="K831" i="1" s="1"/>
  <c r="I903" i="1"/>
  <c r="K903" i="1" s="1"/>
  <c r="I975" i="1"/>
  <c r="K975" i="1"/>
  <c r="I1047" i="1"/>
  <c r="K1047" i="1"/>
  <c r="K1119" i="1"/>
  <c r="I1119" i="1"/>
  <c r="I1191" i="1"/>
  <c r="K1191" i="1" s="1"/>
  <c r="I1263" i="1"/>
  <c r="K1263" i="1" s="1"/>
  <c r="I1335" i="1"/>
  <c r="K1335" i="1"/>
  <c r="I1407" i="1"/>
  <c r="K1407" i="1" s="1"/>
  <c r="I1479" i="1"/>
  <c r="K1479" i="1" s="1"/>
  <c r="I1551" i="1"/>
  <c r="K1551" i="1"/>
  <c r="I1623" i="1"/>
  <c r="K1623" i="1" s="1"/>
  <c r="I1695" i="1"/>
  <c r="K1695" i="1"/>
  <c r="I1767" i="1"/>
  <c r="K1767" i="1" s="1"/>
  <c r="I1839" i="1"/>
  <c r="K1839" i="1"/>
  <c r="I1911" i="1"/>
  <c r="K1911" i="1"/>
  <c r="I1983" i="1"/>
  <c r="K1983" i="1" s="1"/>
  <c r="I2055" i="1"/>
  <c r="K2055" i="1" s="1"/>
  <c r="I2127" i="1"/>
  <c r="K2127" i="1" s="1"/>
  <c r="I2199" i="1"/>
  <c r="K2199" i="1"/>
  <c r="I2271" i="1"/>
  <c r="K2271" i="1" s="1"/>
  <c r="I2343" i="1"/>
  <c r="K2343" i="1"/>
  <c r="I2415" i="1"/>
  <c r="K2415" i="1" s="1"/>
  <c r="I2487" i="1"/>
  <c r="K2487" i="1"/>
  <c r="I2559" i="1"/>
  <c r="K2559" i="1" s="1"/>
  <c r="I2631" i="1"/>
  <c r="K2631" i="1" s="1"/>
  <c r="I2703" i="1"/>
  <c r="K2703" i="1" s="1"/>
  <c r="I2775" i="1"/>
  <c r="K2775" i="1"/>
  <c r="I2847" i="1"/>
  <c r="K2847" i="1" s="1"/>
  <c r="I2919" i="1"/>
  <c r="K2919" i="1" s="1"/>
  <c r="I2991" i="1"/>
  <c r="K2991" i="1"/>
  <c r="I28" i="1"/>
  <c r="K28" i="1" s="1"/>
  <c r="K100" i="1"/>
  <c r="I100" i="1"/>
  <c r="I172" i="1"/>
  <c r="K172" i="1" s="1"/>
  <c r="I244" i="1"/>
  <c r="K244" i="1"/>
  <c r="I316" i="1"/>
  <c r="K316" i="1" s="1"/>
  <c r="I388" i="1"/>
  <c r="K388" i="1" s="1"/>
  <c r="I460" i="1"/>
  <c r="K460" i="1" s="1"/>
  <c r="I532" i="1"/>
  <c r="K532" i="1" s="1"/>
  <c r="I604" i="1"/>
  <c r="K604" i="1" s="1"/>
  <c r="I676" i="1"/>
  <c r="K676" i="1" s="1"/>
  <c r="I748" i="1"/>
  <c r="K748" i="1" s="1"/>
  <c r="I820" i="1"/>
  <c r="K820" i="1" s="1"/>
  <c r="I892" i="1"/>
  <c r="K892" i="1" s="1"/>
  <c r="I964" i="1"/>
  <c r="K964" i="1" s="1"/>
  <c r="I1036" i="1"/>
  <c r="K1036" i="1" s="1"/>
  <c r="I1108" i="1"/>
  <c r="K1108" i="1"/>
  <c r="I1180" i="1"/>
  <c r="K1180" i="1" s="1"/>
  <c r="I1252" i="1"/>
  <c r="K1252" i="1" s="1"/>
  <c r="I1324" i="1"/>
  <c r="K1324" i="1" s="1"/>
  <c r="I1396" i="1"/>
  <c r="K1396" i="1" s="1"/>
  <c r="I1468" i="1"/>
  <c r="K1468" i="1" s="1"/>
  <c r="I1540" i="1"/>
  <c r="K1540" i="1"/>
  <c r="I1612" i="1"/>
  <c r="K1612" i="1" s="1"/>
  <c r="I1684" i="1"/>
  <c r="K1684" i="1"/>
  <c r="I1756" i="1"/>
  <c r="K1756" i="1"/>
  <c r="I1828" i="1"/>
  <c r="K1828" i="1" s="1"/>
  <c r="I1900" i="1"/>
  <c r="K1900" i="1" s="1"/>
  <c r="I1972" i="1"/>
  <c r="K1972" i="1"/>
  <c r="I2044" i="1"/>
  <c r="K2044" i="1"/>
  <c r="I2116" i="1"/>
  <c r="K2116" i="1"/>
  <c r="I2188" i="1"/>
  <c r="K2188" i="1"/>
  <c r="I2260" i="1"/>
  <c r="K2260" i="1" s="1"/>
  <c r="I2332" i="1"/>
  <c r="K2332" i="1"/>
  <c r="I2404" i="1"/>
  <c r="K2404" i="1" s="1"/>
  <c r="I2476" i="1"/>
  <c r="K2476" i="1" s="1"/>
  <c r="I2548" i="1"/>
  <c r="K2548" i="1" s="1"/>
  <c r="I2620" i="1"/>
  <c r="K2620" i="1"/>
  <c r="I2692" i="1"/>
  <c r="K2692" i="1"/>
  <c r="I2764" i="1"/>
  <c r="K2764" i="1" s="1"/>
  <c r="I2836" i="1"/>
  <c r="K2836" i="1"/>
  <c r="I2908" i="1"/>
  <c r="K2908" i="1" s="1"/>
  <c r="I2980" i="1"/>
  <c r="K2980" i="1" s="1"/>
  <c r="I3052" i="1"/>
  <c r="K3052" i="1" s="1"/>
  <c r="I65" i="1"/>
  <c r="K65" i="1" s="1"/>
  <c r="I137" i="1"/>
  <c r="K137" i="1"/>
  <c r="I209" i="1"/>
  <c r="K209" i="1" s="1"/>
  <c r="I281" i="1"/>
  <c r="K281" i="1" s="1"/>
  <c r="I353" i="1"/>
  <c r="K353" i="1" s="1"/>
  <c r="K425" i="1"/>
  <c r="I425" i="1"/>
  <c r="I497" i="1"/>
  <c r="K497" i="1"/>
  <c r="I569" i="1"/>
  <c r="K569" i="1" s="1"/>
  <c r="I641" i="1"/>
  <c r="K641" i="1"/>
  <c r="I713" i="1"/>
  <c r="K713" i="1"/>
  <c r="I785" i="1"/>
  <c r="K785" i="1" s="1"/>
  <c r="I857" i="1"/>
  <c r="K857" i="1" s="1"/>
  <c r="I929" i="1"/>
  <c r="K929" i="1"/>
  <c r="I1001" i="1"/>
  <c r="K1001" i="1" s="1"/>
  <c r="I1073" i="1"/>
  <c r="K1073" i="1" s="1"/>
  <c r="I1145" i="1"/>
  <c r="K1145" i="1" s="1"/>
  <c r="I1217" i="1"/>
  <c r="K1217" i="1"/>
  <c r="I1289" i="1"/>
  <c r="K1289" i="1" s="1"/>
  <c r="I1361" i="1"/>
  <c r="K1361" i="1" s="1"/>
  <c r="I1433" i="1"/>
  <c r="K1433" i="1" s="1"/>
  <c r="I1505" i="1"/>
  <c r="K1505" i="1" s="1"/>
  <c r="I1577" i="1"/>
  <c r="K1577" i="1"/>
  <c r="I1649" i="1"/>
  <c r="K1649" i="1" s="1"/>
  <c r="I1721" i="1"/>
  <c r="K1721" i="1"/>
  <c r="I1793" i="1"/>
  <c r="K1793" i="1"/>
  <c r="I1865" i="1"/>
  <c r="K1865" i="1" s="1"/>
  <c r="I1937" i="1"/>
  <c r="K1937" i="1" s="1"/>
  <c r="I2009" i="1"/>
  <c r="K2009" i="1"/>
  <c r="I2081" i="1"/>
  <c r="K2081" i="1" s="1"/>
  <c r="I2153" i="1"/>
  <c r="K2153" i="1" s="1"/>
  <c r="I2225" i="1"/>
  <c r="K2225" i="1"/>
  <c r="I2297" i="1"/>
  <c r="K2297" i="1"/>
  <c r="I2369" i="1"/>
  <c r="K2369" i="1"/>
  <c r="I2441" i="1"/>
  <c r="K2441" i="1"/>
  <c r="I2513" i="1"/>
  <c r="K2513" i="1" s="1"/>
  <c r="I2585" i="1"/>
  <c r="K2585" i="1" s="1"/>
  <c r="I2657" i="1"/>
  <c r="K2657" i="1"/>
  <c r="I2729" i="1"/>
  <c r="K2729" i="1" s="1"/>
  <c r="I2801" i="1"/>
  <c r="K2801" i="1"/>
  <c r="I2873" i="1"/>
  <c r="K2873" i="1" s="1"/>
  <c r="I2945" i="1"/>
  <c r="K2945" i="1"/>
  <c r="I3017" i="1"/>
  <c r="K3017" i="1" s="1"/>
  <c r="I66" i="1"/>
  <c r="K66" i="1" s="1"/>
  <c r="I138" i="1"/>
  <c r="K138" i="1" s="1"/>
  <c r="I210" i="1"/>
  <c r="K210" i="1" s="1"/>
  <c r="I282" i="1"/>
  <c r="K282" i="1" s="1"/>
  <c r="I354" i="1"/>
  <c r="K354" i="1" s="1"/>
  <c r="I426" i="1"/>
  <c r="K426" i="1" s="1"/>
  <c r="I498" i="1"/>
  <c r="K498" i="1" s="1"/>
  <c r="I570" i="1"/>
  <c r="K570" i="1" s="1"/>
  <c r="K642" i="1"/>
  <c r="I642" i="1"/>
  <c r="I714" i="1"/>
  <c r="K714" i="1"/>
  <c r="I786" i="1"/>
  <c r="K786" i="1" s="1"/>
  <c r="I858" i="1"/>
  <c r="K858" i="1"/>
  <c r="I930" i="1"/>
  <c r="K930" i="1" s="1"/>
  <c r="I1002" i="1"/>
  <c r="K1002" i="1" s="1"/>
  <c r="I1074" i="1"/>
  <c r="K1074" i="1" s="1"/>
  <c r="I1146" i="1"/>
  <c r="K1146" i="1"/>
  <c r="I1218" i="1"/>
  <c r="K1218" i="1"/>
  <c r="I1290" i="1"/>
  <c r="K1290" i="1" s="1"/>
  <c r="I1362" i="1"/>
  <c r="K1362" i="1"/>
  <c r="I1434" i="1"/>
  <c r="K1434" i="1"/>
  <c r="I1506" i="1"/>
  <c r="K1506" i="1" s="1"/>
  <c r="I1578" i="1"/>
  <c r="K1578" i="1"/>
  <c r="I1650" i="1"/>
  <c r="K1650" i="1" s="1"/>
  <c r="I1722" i="1"/>
  <c r="K1722" i="1"/>
  <c r="I1794" i="1"/>
  <c r="K1794" i="1"/>
  <c r="I1866" i="1"/>
  <c r="K1866" i="1"/>
  <c r="I1938" i="1"/>
  <c r="K1938" i="1" s="1"/>
  <c r="I2010" i="1"/>
  <c r="K2010" i="1" s="1"/>
  <c r="I2082" i="1"/>
  <c r="K2082" i="1"/>
  <c r="I2154" i="1"/>
  <c r="K2154" i="1" s="1"/>
  <c r="I2226" i="1"/>
  <c r="K2226" i="1"/>
  <c r="I2298" i="1"/>
  <c r="K2298" i="1"/>
  <c r="I2370" i="1"/>
  <c r="K2370" i="1"/>
  <c r="I2442" i="1"/>
  <c r="K2442" i="1" s="1"/>
  <c r="I2514" i="1"/>
  <c r="K2514" i="1" s="1"/>
  <c r="I2586" i="1"/>
  <c r="K2586" i="1" s="1"/>
  <c r="I2658" i="1"/>
  <c r="K2658" i="1" s="1"/>
  <c r="I2730" i="1"/>
  <c r="K2730" i="1" s="1"/>
  <c r="I2802" i="1"/>
  <c r="K2802" i="1"/>
  <c r="I2874" i="1"/>
  <c r="K2874" i="1" s="1"/>
  <c r="I2946" i="1"/>
  <c r="K2946" i="1"/>
  <c r="K3018" i="1"/>
  <c r="I3018" i="1"/>
  <c r="I31" i="1"/>
  <c r="K31" i="1"/>
  <c r="I103" i="1"/>
  <c r="K103" i="1" s="1"/>
  <c r="I175" i="1"/>
  <c r="K175" i="1" s="1"/>
  <c r="I247" i="1"/>
  <c r="K247" i="1"/>
  <c r="I319" i="1"/>
  <c r="K319" i="1"/>
  <c r="K391" i="1"/>
  <c r="I391" i="1"/>
  <c r="I463" i="1"/>
  <c r="K463" i="1"/>
  <c r="I535" i="1"/>
  <c r="K535" i="1" s="1"/>
  <c r="I607" i="1"/>
  <c r="K607" i="1" s="1"/>
  <c r="I679" i="1"/>
  <c r="K679" i="1"/>
  <c r="I751" i="1"/>
  <c r="K751" i="1" s="1"/>
  <c r="I823" i="1"/>
  <c r="K823" i="1" s="1"/>
  <c r="I895" i="1"/>
  <c r="K895" i="1" s="1"/>
  <c r="I967" i="1"/>
  <c r="K967" i="1" s="1"/>
  <c r="I1039" i="1"/>
  <c r="K1039" i="1" s="1"/>
  <c r="I1111" i="1"/>
  <c r="K1111" i="1"/>
  <c r="I1183" i="1"/>
  <c r="K1183" i="1"/>
  <c r="I1255" i="1"/>
  <c r="K1255" i="1"/>
  <c r="I1327" i="1"/>
  <c r="K1327" i="1"/>
  <c r="I1399" i="1"/>
  <c r="K1399" i="1" s="1"/>
  <c r="I1471" i="1"/>
  <c r="K1471" i="1" s="1"/>
  <c r="I1543" i="1"/>
  <c r="K1543" i="1" s="1"/>
  <c r="I1615" i="1"/>
  <c r="K1615" i="1" s="1"/>
  <c r="I1687" i="1"/>
  <c r="K1687" i="1" s="1"/>
  <c r="I1759" i="1"/>
  <c r="K1759" i="1"/>
  <c r="I1831" i="1"/>
  <c r="K1831" i="1"/>
  <c r="I1903" i="1"/>
  <c r="K1903" i="1"/>
  <c r="I1975" i="1"/>
  <c r="K1975" i="1" s="1"/>
  <c r="I2047" i="1"/>
  <c r="K2047" i="1"/>
  <c r="I2119" i="1"/>
  <c r="K2119" i="1"/>
  <c r="I2191" i="1"/>
  <c r="K2191" i="1"/>
  <c r="I2263" i="1"/>
  <c r="K2263" i="1" s="1"/>
  <c r="I2335" i="1"/>
  <c r="K2335" i="1"/>
  <c r="I2407" i="1"/>
  <c r="K2407" i="1"/>
  <c r="I2479" i="1"/>
  <c r="K2479" i="1" s="1"/>
  <c r="K2551" i="1"/>
  <c r="I2551" i="1"/>
  <c r="I2623" i="1"/>
  <c r="K2623" i="1" s="1"/>
  <c r="I2695" i="1"/>
  <c r="K2695" i="1" s="1"/>
  <c r="I2767" i="1"/>
  <c r="K2767" i="1" s="1"/>
  <c r="I2839" i="1"/>
  <c r="K2839" i="1"/>
  <c r="I2911" i="1"/>
  <c r="K2911" i="1" s="1"/>
  <c r="I2983" i="1"/>
  <c r="K2983" i="1" s="1"/>
  <c r="I3055" i="1"/>
  <c r="K3055" i="1"/>
  <c r="I68" i="1"/>
  <c r="K68" i="1" s="1"/>
  <c r="I140" i="1"/>
  <c r="K140" i="1" s="1"/>
  <c r="I212" i="1"/>
  <c r="K212" i="1" s="1"/>
  <c r="I284" i="1"/>
  <c r="K284" i="1" s="1"/>
  <c r="I356" i="1"/>
  <c r="K356" i="1" s="1"/>
  <c r="I428" i="1"/>
  <c r="K428" i="1"/>
  <c r="I500" i="1"/>
  <c r="K500" i="1" s="1"/>
  <c r="I572" i="1"/>
  <c r="K572" i="1"/>
  <c r="I644" i="1"/>
  <c r="K644" i="1" s="1"/>
  <c r="I716" i="1"/>
  <c r="K716" i="1"/>
  <c r="I788" i="1"/>
  <c r="K788" i="1" s="1"/>
  <c r="I860" i="1"/>
  <c r="K860" i="1"/>
  <c r="I932" i="1"/>
  <c r="K932" i="1" s="1"/>
  <c r="I1004" i="1"/>
  <c r="K1004" i="1"/>
  <c r="I1076" i="1"/>
  <c r="K1076" i="1" s="1"/>
  <c r="I1148" i="1"/>
  <c r="K1148" i="1"/>
  <c r="I1220" i="1"/>
  <c r="K1220" i="1" s="1"/>
  <c r="I1292" i="1"/>
  <c r="K1292" i="1"/>
  <c r="I1364" i="1"/>
  <c r="K1364" i="1" s="1"/>
  <c r="I1436" i="1"/>
  <c r="K1436" i="1"/>
  <c r="I1508" i="1"/>
  <c r="K1508" i="1" s="1"/>
  <c r="I1580" i="1"/>
  <c r="K1580" i="1"/>
  <c r="I1652" i="1"/>
  <c r="K1652" i="1"/>
  <c r="I1724" i="1"/>
  <c r="K1724" i="1" s="1"/>
  <c r="I1796" i="1"/>
  <c r="K1796" i="1"/>
  <c r="I1868" i="1"/>
  <c r="K1868" i="1" s="1"/>
  <c r="I1940" i="1"/>
  <c r="K1940" i="1"/>
  <c r="I2012" i="1"/>
  <c r="K2012" i="1" s="1"/>
  <c r="I2084" i="1"/>
  <c r="K2084" i="1"/>
  <c r="I2156" i="1"/>
  <c r="K2156" i="1" s="1"/>
  <c r="I2228" i="1"/>
  <c r="K2228" i="1" s="1"/>
  <c r="I2300" i="1"/>
  <c r="K2300" i="1" s="1"/>
  <c r="I2372" i="1"/>
  <c r="K2372" i="1" s="1"/>
  <c r="I2444" i="1"/>
  <c r="K2444" i="1" s="1"/>
  <c r="I2516" i="1"/>
  <c r="K2516" i="1" s="1"/>
  <c r="I2588" i="1"/>
  <c r="K2588" i="1" s="1"/>
  <c r="I2660" i="1"/>
  <c r="K2660" i="1"/>
  <c r="K2732" i="1"/>
  <c r="I2732" i="1"/>
  <c r="I2804" i="1"/>
  <c r="K2804" i="1"/>
  <c r="I2876" i="1"/>
  <c r="K2876" i="1"/>
  <c r="K2948" i="1"/>
  <c r="I2948" i="1"/>
  <c r="I3020" i="1"/>
  <c r="K3020" i="1"/>
  <c r="I57" i="1"/>
  <c r="K57" i="1"/>
  <c r="I129" i="1"/>
  <c r="K129" i="1" s="1"/>
  <c r="I201" i="1"/>
  <c r="K201" i="1"/>
  <c r="I273" i="1"/>
  <c r="K273" i="1"/>
  <c r="K345" i="1"/>
  <c r="I345" i="1"/>
  <c r="I417" i="1"/>
  <c r="K417" i="1" s="1"/>
  <c r="I489" i="1"/>
  <c r="K489" i="1"/>
  <c r="I561" i="1"/>
  <c r="K561" i="1"/>
  <c r="I25" i="1"/>
  <c r="K25" i="1"/>
  <c r="I97" i="1"/>
  <c r="K97" i="1" s="1"/>
  <c r="I169" i="1"/>
  <c r="K169" i="1" s="1"/>
  <c r="I241" i="1"/>
  <c r="K241" i="1" s="1"/>
  <c r="I313" i="1"/>
  <c r="K313" i="1" s="1"/>
  <c r="I385" i="1"/>
  <c r="K385" i="1" s="1"/>
  <c r="I457" i="1"/>
  <c r="K457" i="1" s="1"/>
  <c r="I529" i="1"/>
  <c r="K529" i="1" s="1"/>
  <c r="K601" i="1"/>
  <c r="I601" i="1"/>
  <c r="I673" i="1"/>
  <c r="K673" i="1" s="1"/>
  <c r="I745" i="1"/>
  <c r="K745" i="1"/>
  <c r="K817" i="1"/>
  <c r="I817" i="1"/>
  <c r="I889" i="1"/>
  <c r="K889" i="1"/>
  <c r="I961" i="1"/>
  <c r="K961" i="1" s="1"/>
  <c r="I1033" i="1"/>
  <c r="K1033" i="1"/>
  <c r="I1105" i="1"/>
  <c r="K1105" i="1"/>
  <c r="I1177" i="1"/>
  <c r="K1177" i="1"/>
  <c r="K1249" i="1"/>
  <c r="I1249" i="1"/>
  <c r="I1321" i="1"/>
  <c r="K1321" i="1"/>
  <c r="I1393" i="1"/>
  <c r="K1393" i="1" s="1"/>
  <c r="I1465" i="1"/>
  <c r="K1465" i="1" s="1"/>
  <c r="I1537" i="1"/>
  <c r="K1537" i="1"/>
  <c r="I1609" i="1"/>
  <c r="K1609" i="1"/>
  <c r="I1681" i="1"/>
  <c r="K1681" i="1"/>
  <c r="I1753" i="1"/>
  <c r="K1753" i="1"/>
  <c r="I1825" i="1"/>
  <c r="K1825" i="1"/>
  <c r="I1897" i="1"/>
  <c r="K1897" i="1"/>
  <c r="I1969" i="1"/>
  <c r="K1969" i="1" s="1"/>
  <c r="I2041" i="1"/>
  <c r="K2041" i="1"/>
  <c r="I2113" i="1"/>
  <c r="K2113" i="1" s="1"/>
  <c r="I2185" i="1"/>
  <c r="K2185" i="1"/>
  <c r="I2257" i="1"/>
  <c r="K2257" i="1"/>
  <c r="I2329" i="1"/>
  <c r="K2329" i="1" s="1"/>
  <c r="I2401" i="1"/>
  <c r="K2401" i="1"/>
  <c r="I2473" i="1"/>
  <c r="K2473" i="1" s="1"/>
  <c r="I2545" i="1"/>
  <c r="K2545" i="1" s="1"/>
  <c r="I2617" i="1"/>
  <c r="K2617" i="1" s="1"/>
  <c r="I2689" i="1"/>
  <c r="K2689" i="1" s="1"/>
  <c r="I2761" i="1"/>
  <c r="K2761" i="1" s="1"/>
  <c r="I2833" i="1"/>
  <c r="K2833" i="1" s="1"/>
  <c r="I2905" i="1"/>
  <c r="K2905" i="1"/>
  <c r="K2977" i="1"/>
  <c r="I2977" i="1"/>
  <c r="I3049" i="1"/>
  <c r="K3049" i="1" s="1"/>
  <c r="I62" i="1"/>
  <c r="K62" i="1" s="1"/>
  <c r="I134" i="1"/>
  <c r="K134" i="1"/>
  <c r="I206" i="1"/>
  <c r="K206" i="1"/>
  <c r="I278" i="1"/>
  <c r="K278" i="1"/>
  <c r="I350" i="1"/>
  <c r="K350" i="1"/>
  <c r="I422" i="1"/>
  <c r="K422" i="1" s="1"/>
  <c r="I494" i="1"/>
  <c r="K494" i="1"/>
  <c r="I566" i="1"/>
  <c r="K566" i="1" s="1"/>
  <c r="I638" i="1"/>
  <c r="K638" i="1"/>
  <c r="I710" i="1"/>
  <c r="K710" i="1" s="1"/>
  <c r="I782" i="1"/>
  <c r="K782" i="1" s="1"/>
  <c r="I854" i="1"/>
  <c r="K854" i="1"/>
  <c r="I926" i="1"/>
  <c r="K926" i="1" s="1"/>
  <c r="I998" i="1"/>
  <c r="K998" i="1"/>
  <c r="I1070" i="1"/>
  <c r="K1070" i="1" s="1"/>
  <c r="I1142" i="1"/>
  <c r="K1142" i="1"/>
  <c r="I1214" i="1"/>
  <c r="K1214" i="1" s="1"/>
  <c r="I1286" i="1"/>
  <c r="K1286" i="1" s="1"/>
  <c r="I1358" i="1"/>
  <c r="K1358" i="1"/>
  <c r="I1430" i="1"/>
  <c r="K1430" i="1"/>
  <c r="I1502" i="1"/>
  <c r="K1502" i="1" s="1"/>
  <c r="I1574" i="1"/>
  <c r="K1574" i="1" s="1"/>
  <c r="I1646" i="1"/>
  <c r="K1646" i="1"/>
  <c r="I1718" i="1"/>
  <c r="K1718" i="1" s="1"/>
  <c r="I1790" i="1"/>
  <c r="K1790" i="1"/>
  <c r="I1862" i="1"/>
  <c r="K1862" i="1" s="1"/>
  <c r="I1934" i="1"/>
  <c r="K1934" i="1"/>
  <c r="I2006" i="1"/>
  <c r="K2006" i="1" s="1"/>
  <c r="I2078" i="1"/>
  <c r="K2078" i="1"/>
  <c r="I2150" i="1"/>
  <c r="K2150" i="1" s="1"/>
  <c r="I2222" i="1"/>
  <c r="K2222" i="1"/>
  <c r="I2294" i="1"/>
  <c r="K2294" i="1"/>
  <c r="I2366" i="1"/>
  <c r="K2366" i="1" s="1"/>
  <c r="I2438" i="1"/>
  <c r="K2438" i="1"/>
  <c r="I2510" i="1"/>
  <c r="K2510" i="1" s="1"/>
  <c r="I2582" i="1"/>
  <c r="K2582" i="1" s="1"/>
  <c r="I2654" i="1"/>
  <c r="K2654" i="1" s="1"/>
  <c r="I2726" i="1"/>
  <c r="K2726" i="1" s="1"/>
  <c r="I2798" i="1"/>
  <c r="K2798" i="1"/>
  <c r="I2870" i="1"/>
  <c r="K2870" i="1"/>
  <c r="I2942" i="1"/>
  <c r="K2942" i="1" s="1"/>
  <c r="I3014" i="1"/>
  <c r="K3014" i="1" s="1"/>
  <c r="I51" i="1"/>
  <c r="K51" i="1" s="1"/>
  <c r="I123" i="1"/>
  <c r="K123" i="1" s="1"/>
  <c r="I195" i="1"/>
  <c r="K195" i="1"/>
  <c r="I267" i="1"/>
  <c r="K267" i="1" s="1"/>
  <c r="I339" i="1"/>
  <c r="K339" i="1"/>
  <c r="I411" i="1"/>
  <c r="K411" i="1" s="1"/>
  <c r="I483" i="1"/>
  <c r="K483" i="1" s="1"/>
  <c r="I555" i="1"/>
  <c r="K555" i="1" s="1"/>
  <c r="I627" i="1"/>
  <c r="K627" i="1"/>
  <c r="I699" i="1"/>
  <c r="K699" i="1" s="1"/>
  <c r="I771" i="1"/>
  <c r="K771" i="1" s="1"/>
  <c r="I843" i="1"/>
  <c r="K843" i="1"/>
  <c r="I915" i="1"/>
  <c r="K915" i="1"/>
  <c r="I987" i="1"/>
  <c r="K987" i="1" s="1"/>
  <c r="I1059" i="1"/>
  <c r="K1059" i="1" s="1"/>
  <c r="I1131" i="1"/>
  <c r="K1131" i="1" s="1"/>
  <c r="I1203" i="1"/>
  <c r="K1203" i="1"/>
  <c r="I1275" i="1"/>
  <c r="K1275" i="1"/>
  <c r="I1347" i="1"/>
  <c r="K1347" i="1"/>
  <c r="I1419" i="1"/>
  <c r="K1419" i="1" s="1"/>
  <c r="I1491" i="1"/>
  <c r="K1491" i="1" s="1"/>
  <c r="I1563" i="1"/>
  <c r="K1563" i="1" s="1"/>
  <c r="I1635" i="1"/>
  <c r="K1635" i="1" s="1"/>
  <c r="I1707" i="1"/>
  <c r="K1707" i="1"/>
  <c r="I1779" i="1"/>
  <c r="K1779" i="1"/>
  <c r="I1851" i="1"/>
  <c r="K1851" i="1"/>
  <c r="I1923" i="1"/>
  <c r="K1923" i="1" s="1"/>
  <c r="I1995" i="1"/>
  <c r="K1995" i="1" s="1"/>
  <c r="I2067" i="1"/>
  <c r="K2067" i="1"/>
  <c r="I2139" i="1"/>
  <c r="K2139" i="1" s="1"/>
  <c r="I2211" i="1"/>
  <c r="K2211" i="1"/>
  <c r="I2283" i="1"/>
  <c r="K2283" i="1"/>
  <c r="I2355" i="1"/>
  <c r="K2355" i="1"/>
  <c r="I2427" i="1"/>
  <c r="K2427" i="1"/>
  <c r="I2499" i="1"/>
  <c r="K2499" i="1"/>
  <c r="I2571" i="1"/>
  <c r="K2571" i="1" s="1"/>
  <c r="I2643" i="1"/>
  <c r="K2643" i="1" s="1"/>
  <c r="I2715" i="1"/>
  <c r="K2715" i="1"/>
  <c r="I2787" i="1"/>
  <c r="K2787" i="1"/>
  <c r="I2859" i="1"/>
  <c r="K2859" i="1"/>
  <c r="I2931" i="1"/>
  <c r="K2931" i="1" s="1"/>
  <c r="I3003" i="1"/>
  <c r="K3003" i="1"/>
  <c r="I40" i="1"/>
  <c r="K40" i="1" s="1"/>
  <c r="K112" i="1"/>
  <c r="I112" i="1"/>
  <c r="I184" i="1"/>
  <c r="K184" i="1" s="1"/>
  <c r="I256" i="1"/>
  <c r="K256" i="1" s="1"/>
  <c r="I328" i="1"/>
  <c r="K328" i="1" s="1"/>
  <c r="I400" i="1"/>
  <c r="K400" i="1" s="1"/>
  <c r="I472" i="1"/>
  <c r="K472" i="1" s="1"/>
  <c r="I544" i="1"/>
  <c r="K544" i="1" s="1"/>
  <c r="I616" i="1"/>
  <c r="K616" i="1"/>
  <c r="I688" i="1"/>
  <c r="K688" i="1" s="1"/>
  <c r="I760" i="1"/>
  <c r="K760" i="1" s="1"/>
  <c r="I832" i="1"/>
  <c r="K832" i="1" s="1"/>
  <c r="I904" i="1"/>
  <c r="K904" i="1" s="1"/>
  <c r="I976" i="1"/>
  <c r="K976" i="1" s="1"/>
  <c r="I1048" i="1"/>
  <c r="K1048" i="1" s="1"/>
  <c r="I1120" i="1"/>
  <c r="K1120" i="1" s="1"/>
  <c r="I1192" i="1"/>
  <c r="K1192" i="1"/>
  <c r="I1264" i="1"/>
  <c r="K1264" i="1" s="1"/>
  <c r="I1336" i="1"/>
  <c r="K1336" i="1" s="1"/>
  <c r="I1408" i="1"/>
  <c r="K1408" i="1" s="1"/>
  <c r="I1480" i="1"/>
  <c r="K1480" i="1" s="1"/>
  <c r="I1552" i="1"/>
  <c r="K1552" i="1"/>
  <c r="I1624" i="1"/>
  <c r="K1624" i="1"/>
  <c r="I1696" i="1"/>
  <c r="K1696" i="1" s="1"/>
  <c r="I1768" i="1"/>
  <c r="K1768" i="1"/>
  <c r="I1840" i="1"/>
  <c r="K1840" i="1" s="1"/>
  <c r="I1912" i="1"/>
  <c r="K1912" i="1" s="1"/>
  <c r="I1984" i="1"/>
  <c r="K1984" i="1" s="1"/>
  <c r="I2056" i="1"/>
  <c r="K2056" i="1"/>
  <c r="I2128" i="1"/>
  <c r="K2128" i="1" s="1"/>
  <c r="I2200" i="1"/>
  <c r="K2200" i="1"/>
  <c r="I2272" i="1"/>
  <c r="K2272" i="1" s="1"/>
  <c r="I2344" i="1"/>
  <c r="K2344" i="1"/>
  <c r="I2416" i="1"/>
  <c r="K2416" i="1" s="1"/>
  <c r="I2488" i="1"/>
  <c r="K2488" i="1" s="1"/>
  <c r="I2560" i="1"/>
  <c r="K2560" i="1" s="1"/>
  <c r="I2632" i="1"/>
  <c r="K2632" i="1" s="1"/>
  <c r="I2704" i="1"/>
  <c r="K2704" i="1"/>
  <c r="I2776" i="1"/>
  <c r="K2776" i="1"/>
  <c r="I2848" i="1"/>
  <c r="K2848" i="1" s="1"/>
  <c r="I2920" i="1"/>
  <c r="K2920" i="1" s="1"/>
  <c r="I2992" i="1"/>
  <c r="K2992" i="1" s="1"/>
  <c r="I5" i="1"/>
  <c r="K5" i="1" s="1"/>
  <c r="I77" i="1"/>
  <c r="K77" i="1" s="1"/>
  <c r="I149" i="1"/>
  <c r="K149" i="1" s="1"/>
  <c r="I221" i="1"/>
  <c r="K221" i="1" s="1"/>
  <c r="I293" i="1"/>
  <c r="K293" i="1"/>
  <c r="I365" i="1"/>
  <c r="K365" i="1" s="1"/>
  <c r="I437" i="1"/>
  <c r="K437" i="1" s="1"/>
  <c r="K509" i="1"/>
  <c r="I509" i="1"/>
  <c r="I581" i="1"/>
  <c r="K581" i="1"/>
  <c r="I653" i="1"/>
  <c r="K653" i="1"/>
  <c r="K725" i="1"/>
  <c r="I725" i="1"/>
  <c r="I797" i="1"/>
  <c r="K797" i="1" s="1"/>
  <c r="I869" i="1"/>
  <c r="K869" i="1" s="1"/>
  <c r="I941" i="1"/>
  <c r="K941" i="1" s="1"/>
  <c r="I1013" i="1"/>
  <c r="K1013" i="1" s="1"/>
  <c r="I1085" i="1"/>
  <c r="K1085" i="1"/>
  <c r="I1157" i="1"/>
  <c r="K1157" i="1"/>
  <c r="I1229" i="1"/>
  <c r="K1229" i="1" s="1"/>
  <c r="I1301" i="1"/>
  <c r="K1301" i="1" s="1"/>
  <c r="I1373" i="1"/>
  <c r="K1373" i="1" s="1"/>
  <c r="I1445" i="1"/>
  <c r="K1445" i="1" s="1"/>
  <c r="I1517" i="1"/>
  <c r="K1517" i="1" s="1"/>
  <c r="I1589" i="1"/>
  <c r="K1589" i="1" s="1"/>
  <c r="I1661" i="1"/>
  <c r="K1661" i="1"/>
  <c r="I1733" i="1"/>
  <c r="K1733" i="1" s="1"/>
  <c r="I1805" i="1"/>
  <c r="K1805" i="1" s="1"/>
  <c r="I1877" i="1"/>
  <c r="K1877" i="1"/>
  <c r="I1949" i="1"/>
  <c r="K1949" i="1" s="1"/>
  <c r="I2021" i="1"/>
  <c r="K2021" i="1" s="1"/>
  <c r="I2093" i="1"/>
  <c r="K2093" i="1"/>
  <c r="I2165" i="1"/>
  <c r="K2165" i="1"/>
  <c r="K2237" i="1"/>
  <c r="I2237" i="1"/>
  <c r="I2309" i="1"/>
  <c r="K2309" i="1"/>
  <c r="I2381" i="1"/>
  <c r="K2381" i="1" s="1"/>
  <c r="I2453" i="1"/>
  <c r="K2453" i="1"/>
  <c r="I2525" i="1"/>
  <c r="K2525" i="1" s="1"/>
  <c r="I2597" i="1"/>
  <c r="K2597" i="1"/>
  <c r="I2669" i="1"/>
  <c r="K2669" i="1"/>
  <c r="I2741" i="1"/>
  <c r="K2741" i="1" s="1"/>
  <c r="I2813" i="1"/>
  <c r="K2813" i="1" s="1"/>
  <c r="I2885" i="1"/>
  <c r="K2885" i="1"/>
  <c r="I2957" i="1"/>
  <c r="K2957" i="1" s="1"/>
  <c r="I6" i="1"/>
  <c r="K6" i="1" s="1"/>
  <c r="I78" i="1"/>
  <c r="K78" i="1" s="1"/>
  <c r="I150" i="1"/>
  <c r="K150" i="1" s="1"/>
  <c r="I222" i="1"/>
  <c r="K222" i="1"/>
  <c r="I294" i="1"/>
  <c r="K294" i="1"/>
  <c r="I366" i="1"/>
  <c r="K366" i="1" s="1"/>
  <c r="I438" i="1"/>
  <c r="K438" i="1" s="1"/>
  <c r="I510" i="1"/>
  <c r="K510" i="1" s="1"/>
  <c r="I582" i="1"/>
  <c r="K582" i="1" s="1"/>
  <c r="I654" i="1"/>
  <c r="K654" i="1"/>
  <c r="I726" i="1"/>
  <c r="K726" i="1" s="1"/>
  <c r="I798" i="1"/>
  <c r="K798" i="1" s="1"/>
  <c r="I870" i="1"/>
  <c r="K870" i="1" s="1"/>
  <c r="I942" i="1"/>
  <c r="K942" i="1"/>
  <c r="I1014" i="1"/>
  <c r="K1014" i="1" s="1"/>
  <c r="I1086" i="1"/>
  <c r="K1086" i="1" s="1"/>
  <c r="I1158" i="1"/>
  <c r="K1158" i="1"/>
  <c r="I1230" i="1"/>
  <c r="K1230" i="1"/>
  <c r="I1302" i="1"/>
  <c r="K1302" i="1" s="1"/>
  <c r="I1374" i="1"/>
  <c r="K1374" i="1" s="1"/>
  <c r="I1446" i="1"/>
  <c r="K1446" i="1"/>
  <c r="I1518" i="1"/>
  <c r="K1518" i="1" s="1"/>
  <c r="I1590" i="1"/>
  <c r="K1590" i="1" s="1"/>
  <c r="I1662" i="1"/>
  <c r="K1662" i="1"/>
  <c r="I1734" i="1"/>
  <c r="K1734" i="1" s="1"/>
  <c r="I1806" i="1"/>
  <c r="K1806" i="1"/>
  <c r="I1878" i="1"/>
  <c r="K1878" i="1"/>
  <c r="I1950" i="1"/>
  <c r="K1950" i="1" s="1"/>
  <c r="I2022" i="1"/>
  <c r="K2022" i="1" s="1"/>
  <c r="I2094" i="1"/>
  <c r="K2094" i="1"/>
  <c r="I2166" i="1"/>
  <c r="K2166" i="1" s="1"/>
  <c r="I2238" i="1"/>
  <c r="K2238" i="1"/>
  <c r="I2310" i="1"/>
  <c r="K2310" i="1"/>
  <c r="I2382" i="1"/>
  <c r="K2382" i="1" s="1"/>
  <c r="I2454" i="1"/>
  <c r="K2454" i="1"/>
  <c r="I2526" i="1"/>
  <c r="K2526" i="1" s="1"/>
  <c r="I2598" i="1"/>
  <c r="K2598" i="1"/>
  <c r="I2670" i="1"/>
  <c r="K2670" i="1" s="1"/>
  <c r="I2742" i="1"/>
  <c r="K2742" i="1" s="1"/>
  <c r="I2814" i="1"/>
  <c r="K2814" i="1" s="1"/>
  <c r="I2886" i="1"/>
  <c r="K2886" i="1"/>
  <c r="I2958" i="1"/>
  <c r="K2958" i="1" s="1"/>
  <c r="I3030" i="1"/>
  <c r="K3030" i="1"/>
  <c r="K43" i="1"/>
  <c r="I43" i="1"/>
  <c r="I115" i="1"/>
  <c r="K115" i="1"/>
  <c r="I187" i="1"/>
  <c r="K187" i="1"/>
  <c r="I259" i="1"/>
  <c r="K259" i="1" s="1"/>
  <c r="I331" i="1"/>
  <c r="K331" i="1" s="1"/>
  <c r="I403" i="1"/>
  <c r="K403" i="1"/>
  <c r="I475" i="1"/>
  <c r="K475" i="1" s="1"/>
  <c r="I547" i="1"/>
  <c r="K547" i="1" s="1"/>
  <c r="I619" i="1"/>
  <c r="K619" i="1" s="1"/>
  <c r="I691" i="1"/>
  <c r="K691" i="1" s="1"/>
  <c r="I763" i="1"/>
  <c r="K763" i="1" s="1"/>
  <c r="I835" i="1"/>
  <c r="K835" i="1" s="1"/>
  <c r="I907" i="1"/>
  <c r="K907" i="1" s="1"/>
  <c r="I979" i="1"/>
  <c r="K979" i="1" s="1"/>
  <c r="I1051" i="1"/>
  <c r="K1051" i="1" s="1"/>
  <c r="I1123" i="1"/>
  <c r="K1123" i="1" s="1"/>
  <c r="I1195" i="1"/>
  <c r="K1195" i="1"/>
  <c r="I1267" i="1"/>
  <c r="K1267" i="1" s="1"/>
  <c r="I1339" i="1"/>
  <c r="K1339" i="1"/>
  <c r="I1411" i="1"/>
  <c r="K1411" i="1" s="1"/>
  <c r="I1483" i="1"/>
  <c r="K1483" i="1" s="1"/>
  <c r="I1555" i="1"/>
  <c r="K1555" i="1" s="1"/>
  <c r="I1627" i="1"/>
  <c r="K1627" i="1"/>
  <c r="I1699" i="1"/>
  <c r="K1699" i="1" s="1"/>
  <c r="I1771" i="1"/>
  <c r="K1771" i="1"/>
  <c r="I1843" i="1"/>
  <c r="K1843" i="1"/>
  <c r="I1915" i="1"/>
  <c r="K1915" i="1" s="1"/>
  <c r="I1987" i="1"/>
  <c r="K1987" i="1" s="1"/>
  <c r="I2059" i="1"/>
  <c r="K2059" i="1"/>
  <c r="I2131" i="1"/>
  <c r="K2131" i="1" s="1"/>
  <c r="I2203" i="1"/>
  <c r="K2203" i="1"/>
  <c r="I2275" i="1"/>
  <c r="K2275" i="1"/>
  <c r="I2347" i="1"/>
  <c r="K2347" i="1" s="1"/>
  <c r="I2419" i="1"/>
  <c r="K2419" i="1"/>
  <c r="I2491" i="1"/>
  <c r="K2491" i="1" s="1"/>
  <c r="I2563" i="1"/>
  <c r="K2563" i="1" s="1"/>
  <c r="K2635" i="1"/>
  <c r="I2635" i="1"/>
  <c r="I2707" i="1"/>
  <c r="K2707" i="1"/>
  <c r="I2779" i="1"/>
  <c r="K2779" i="1"/>
  <c r="I2851" i="1"/>
  <c r="K2851" i="1"/>
  <c r="I2923" i="1"/>
  <c r="K2923" i="1"/>
  <c r="I2995" i="1"/>
  <c r="K2995" i="1" s="1"/>
  <c r="I8" i="1"/>
  <c r="K8" i="1"/>
  <c r="I80" i="1"/>
  <c r="K80" i="1" s="1"/>
  <c r="I152" i="1"/>
  <c r="K152" i="1" s="1"/>
  <c r="I224" i="1"/>
  <c r="K224" i="1" s="1"/>
  <c r="I296" i="1"/>
  <c r="K296" i="1" s="1"/>
  <c r="I368" i="1"/>
  <c r="K368" i="1" s="1"/>
  <c r="K440" i="1"/>
  <c r="I440" i="1"/>
  <c r="I512" i="1"/>
  <c r="K512" i="1"/>
  <c r="I584" i="1"/>
  <c r="K584" i="1" s="1"/>
  <c r="I656" i="1"/>
  <c r="K656" i="1" s="1"/>
  <c r="I728" i="1"/>
  <c r="K728" i="1"/>
  <c r="I800" i="1"/>
  <c r="K800" i="1" s="1"/>
  <c r="I872" i="1"/>
  <c r="K872" i="1"/>
  <c r="I944" i="1"/>
  <c r="K944" i="1" s="1"/>
  <c r="I1016" i="1"/>
  <c r="K1016" i="1" s="1"/>
  <c r="I1088" i="1"/>
  <c r="K1088" i="1" s="1"/>
  <c r="I1160" i="1"/>
  <c r="K1160" i="1" s="1"/>
  <c r="I1232" i="1"/>
  <c r="K1232" i="1"/>
  <c r="I1304" i="1"/>
  <c r="K1304" i="1" s="1"/>
  <c r="I1376" i="1"/>
  <c r="K1376" i="1"/>
  <c r="I1448" i="1"/>
  <c r="K1448" i="1" s="1"/>
  <c r="I1520" i="1"/>
  <c r="K1520" i="1"/>
  <c r="I1592" i="1"/>
  <c r="K1592" i="1" s="1"/>
  <c r="I1664" i="1"/>
  <c r="K1664" i="1"/>
  <c r="I1736" i="1"/>
  <c r="K1736" i="1" s="1"/>
  <c r="I1808" i="1"/>
  <c r="K1808" i="1" s="1"/>
  <c r="I1880" i="1"/>
  <c r="K1880" i="1"/>
  <c r="I1952" i="1"/>
  <c r="K1952" i="1"/>
  <c r="I2024" i="1"/>
  <c r="K2024" i="1" s="1"/>
  <c r="I2096" i="1"/>
  <c r="K2096" i="1"/>
  <c r="I2168" i="1"/>
  <c r="K2168" i="1"/>
  <c r="I2240" i="1"/>
  <c r="K2240" i="1" s="1"/>
  <c r="I2312" i="1"/>
  <c r="K2312" i="1" s="1"/>
  <c r="I2384" i="1"/>
  <c r="K2384" i="1"/>
  <c r="I2456" i="1"/>
  <c r="K2456" i="1"/>
  <c r="I2528" i="1"/>
  <c r="K2528" i="1"/>
  <c r="I2600" i="1"/>
  <c r="K2600" i="1" s="1"/>
  <c r="I2672" i="1"/>
  <c r="K2672" i="1"/>
  <c r="I2744" i="1"/>
  <c r="K2744" i="1" s="1"/>
  <c r="I2816" i="1"/>
  <c r="K2816" i="1" s="1"/>
  <c r="I2888" i="1"/>
  <c r="K2888" i="1" s="1"/>
  <c r="I2960" i="1"/>
  <c r="K2960" i="1" s="1"/>
  <c r="I3032" i="1"/>
  <c r="K3032" i="1"/>
  <c r="I69" i="1"/>
  <c r="K69" i="1" s="1"/>
  <c r="I141" i="1"/>
  <c r="K141" i="1" s="1"/>
  <c r="I213" i="1"/>
  <c r="K213" i="1" s="1"/>
  <c r="I285" i="1"/>
  <c r="K285" i="1" s="1"/>
  <c r="I357" i="1"/>
  <c r="K357" i="1" s="1"/>
  <c r="I429" i="1"/>
  <c r="K429" i="1" s="1"/>
  <c r="I501" i="1"/>
  <c r="K501" i="1" s="1"/>
  <c r="I573" i="1"/>
  <c r="K573" i="1" s="1"/>
  <c r="I645" i="1"/>
  <c r="K645" i="1" s="1"/>
  <c r="I717" i="1"/>
  <c r="K717" i="1"/>
  <c r="I789" i="1"/>
  <c r="K789" i="1"/>
  <c r="I861" i="1"/>
  <c r="K861" i="1" s="1"/>
  <c r="I933" i="1"/>
  <c r="K933" i="1"/>
  <c r="I1005" i="1"/>
  <c r="K1005" i="1"/>
  <c r="I1077" i="1"/>
  <c r="K1077" i="1" s="1"/>
  <c r="I1149" i="1"/>
  <c r="K1149" i="1"/>
  <c r="I1221" i="1"/>
  <c r="K1221" i="1"/>
  <c r="I1293" i="1"/>
  <c r="K1293" i="1" s="1"/>
  <c r="I1365" i="1"/>
  <c r="K1365" i="1"/>
  <c r="I1437" i="1"/>
  <c r="K1437" i="1" s="1"/>
  <c r="I1509" i="1"/>
  <c r="K1509" i="1" s="1"/>
  <c r="I1581" i="1"/>
  <c r="K1581" i="1" s="1"/>
  <c r="I1653" i="1"/>
  <c r="K1653" i="1"/>
  <c r="I37" i="1"/>
  <c r="K37" i="1" s="1"/>
  <c r="I109" i="1"/>
  <c r="K109" i="1" s="1"/>
  <c r="I181" i="1"/>
  <c r="K181" i="1" s="1"/>
  <c r="I253" i="1"/>
  <c r="K253" i="1" s="1"/>
  <c r="I325" i="1"/>
  <c r="K325" i="1" s="1"/>
  <c r="I397" i="1"/>
  <c r="K397" i="1" s="1"/>
  <c r="I469" i="1"/>
  <c r="K469" i="1" s="1"/>
  <c r="I541" i="1"/>
  <c r="K541" i="1"/>
  <c r="I613" i="1"/>
  <c r="K613" i="1"/>
  <c r="I685" i="1"/>
  <c r="K685" i="1" s="1"/>
  <c r="I757" i="1"/>
  <c r="K757" i="1"/>
  <c r="I829" i="1"/>
  <c r="K829" i="1" s="1"/>
  <c r="I901" i="1"/>
  <c r="K901" i="1" s="1"/>
  <c r="I973" i="1"/>
  <c r="K973" i="1"/>
  <c r="I1045" i="1"/>
  <c r="K1045" i="1" s="1"/>
  <c r="I1117" i="1"/>
  <c r="K1117" i="1" s="1"/>
  <c r="I1189" i="1"/>
  <c r="K1189" i="1"/>
  <c r="I1261" i="1"/>
  <c r="K1261" i="1" s="1"/>
  <c r="I1333" i="1"/>
  <c r="K1333" i="1"/>
  <c r="I1405" i="1"/>
  <c r="K1405" i="1" s="1"/>
  <c r="I1477" i="1"/>
  <c r="K1477" i="1" s="1"/>
  <c r="I1549" i="1"/>
  <c r="K1549" i="1" s="1"/>
  <c r="I1621" i="1"/>
  <c r="K1621" i="1" s="1"/>
  <c r="I1693" i="1"/>
  <c r="K1693" i="1"/>
  <c r="I1765" i="1"/>
  <c r="K1765" i="1"/>
  <c r="I1837" i="1"/>
  <c r="K1837" i="1" s="1"/>
  <c r="I1909" i="1"/>
  <c r="K1909" i="1" s="1"/>
  <c r="I1981" i="1"/>
  <c r="K1981" i="1" s="1"/>
  <c r="I2053" i="1"/>
  <c r="K2053" i="1"/>
  <c r="I2125" i="1"/>
  <c r="K2125" i="1" s="1"/>
  <c r="I2197" i="1"/>
  <c r="K2197" i="1"/>
  <c r="I2269" i="1"/>
  <c r="K2269" i="1" s="1"/>
  <c r="I2341" i="1"/>
  <c r="K2341" i="1"/>
  <c r="I2413" i="1"/>
  <c r="K2413" i="1"/>
  <c r="I2485" i="1"/>
  <c r="K2485" i="1" s="1"/>
  <c r="I2557" i="1"/>
  <c r="K2557" i="1" s="1"/>
  <c r="I2629" i="1"/>
  <c r="K2629" i="1"/>
  <c r="I2701" i="1"/>
  <c r="K2701" i="1" s="1"/>
  <c r="I2773" i="1"/>
  <c r="K2773" i="1"/>
  <c r="I2845" i="1"/>
  <c r="K2845" i="1"/>
  <c r="I2917" i="1"/>
  <c r="K2917" i="1"/>
  <c r="I2989" i="1"/>
  <c r="K2989" i="1"/>
  <c r="I3061" i="1"/>
  <c r="K3061" i="1"/>
  <c r="I74" i="1"/>
  <c r="K74" i="1" s="1"/>
  <c r="I146" i="1"/>
  <c r="K146" i="1" s="1"/>
  <c r="I218" i="1"/>
  <c r="K218" i="1" s="1"/>
  <c r="I290" i="1"/>
  <c r="K290" i="1"/>
  <c r="I362" i="1"/>
  <c r="K362" i="1" s="1"/>
  <c r="I434" i="1"/>
  <c r="K434" i="1" s="1"/>
  <c r="I506" i="1"/>
  <c r="K506" i="1" s="1"/>
  <c r="I578" i="1"/>
  <c r="K578" i="1" s="1"/>
  <c r="K650" i="1"/>
  <c r="I650" i="1"/>
  <c r="I722" i="1"/>
  <c r="K722" i="1" s="1"/>
  <c r="I794" i="1"/>
  <c r="K794" i="1" s="1"/>
  <c r="I866" i="1"/>
  <c r="K866" i="1" s="1"/>
  <c r="I938" i="1"/>
  <c r="K938" i="1" s="1"/>
  <c r="I1010" i="1"/>
  <c r="K1010" i="1" s="1"/>
  <c r="I1082" i="1"/>
  <c r="K1082" i="1" s="1"/>
  <c r="I1154" i="1"/>
  <c r="K1154" i="1" s="1"/>
  <c r="I1226" i="1"/>
  <c r="K1226" i="1" s="1"/>
  <c r="K1298" i="1"/>
  <c r="I1298" i="1"/>
  <c r="I1370" i="1"/>
  <c r="K1370" i="1" s="1"/>
  <c r="I1442" i="1"/>
  <c r="K1442" i="1" s="1"/>
  <c r="I1514" i="1"/>
  <c r="K1514" i="1" s="1"/>
  <c r="I1586" i="1"/>
  <c r="K1586" i="1"/>
  <c r="I1658" i="1"/>
  <c r="K1658" i="1"/>
  <c r="I1730" i="1"/>
  <c r="K1730" i="1"/>
  <c r="I1802" i="1"/>
  <c r="K1802" i="1"/>
  <c r="I1874" i="1"/>
  <c r="K1874" i="1" s="1"/>
  <c r="I1946" i="1"/>
  <c r="K1946" i="1"/>
  <c r="I2018" i="1"/>
  <c r="K2018" i="1" s="1"/>
  <c r="I2090" i="1"/>
  <c r="K2090" i="1"/>
  <c r="I2162" i="1"/>
  <c r="K2162" i="1"/>
  <c r="I2234" i="1"/>
  <c r="K2234" i="1" s="1"/>
  <c r="I2306" i="1"/>
  <c r="K2306" i="1"/>
  <c r="I2378" i="1"/>
  <c r="K2378" i="1" s="1"/>
  <c r="I2450" i="1"/>
  <c r="K2450" i="1"/>
  <c r="I2522" i="1"/>
  <c r="K2522" i="1"/>
  <c r="I2594" i="1"/>
  <c r="K2594" i="1"/>
  <c r="I2666" i="1"/>
  <c r="K2666" i="1"/>
  <c r="I2738" i="1"/>
  <c r="K2738" i="1" s="1"/>
  <c r="I2810" i="1"/>
  <c r="K2810" i="1"/>
  <c r="I2882" i="1"/>
  <c r="K2882" i="1"/>
  <c r="I2954" i="1"/>
  <c r="K2954" i="1" s="1"/>
  <c r="I3026" i="1"/>
  <c r="K3026" i="1"/>
  <c r="I63" i="1"/>
  <c r="K63" i="1" s="1"/>
  <c r="I135" i="1"/>
  <c r="K135" i="1"/>
  <c r="K207" i="1"/>
  <c r="I207" i="1"/>
  <c r="I279" i="1"/>
  <c r="K279" i="1"/>
  <c r="I351" i="1"/>
  <c r="K351" i="1" s="1"/>
  <c r="I423" i="1"/>
  <c r="K423" i="1"/>
  <c r="I495" i="1"/>
  <c r="K495" i="1"/>
  <c r="I567" i="1"/>
  <c r="K567" i="1" s="1"/>
  <c r="I639" i="1"/>
  <c r="K639" i="1"/>
  <c r="I711" i="1"/>
  <c r="K711" i="1" s="1"/>
  <c r="I783" i="1"/>
  <c r="K783" i="1" s="1"/>
  <c r="I855" i="1"/>
  <c r="K855" i="1" s="1"/>
  <c r="I927" i="1"/>
  <c r="K927" i="1" s="1"/>
  <c r="I999" i="1"/>
  <c r="K999" i="1" s="1"/>
  <c r="I1071" i="1"/>
  <c r="K1071" i="1" s="1"/>
  <c r="I1143" i="1"/>
  <c r="K1143" i="1"/>
  <c r="I1215" i="1"/>
  <c r="K1215" i="1" s="1"/>
  <c r="I1287" i="1"/>
  <c r="K1287" i="1" s="1"/>
  <c r="I1359" i="1"/>
  <c r="K1359" i="1" s="1"/>
  <c r="I1431" i="1"/>
  <c r="K1431" i="1"/>
  <c r="I1503" i="1"/>
  <c r="K1503" i="1" s="1"/>
  <c r="I1575" i="1"/>
  <c r="K1575" i="1"/>
  <c r="I1647" i="1"/>
  <c r="K1647" i="1" s="1"/>
  <c r="I1719" i="1"/>
  <c r="K1719" i="1"/>
  <c r="I1791" i="1"/>
  <c r="K1791" i="1"/>
  <c r="I1863" i="1"/>
  <c r="K1863" i="1"/>
  <c r="I1935" i="1"/>
  <c r="K1935" i="1"/>
  <c r="I2007" i="1"/>
  <c r="K2007" i="1" s="1"/>
  <c r="I2079" i="1"/>
  <c r="K2079" i="1"/>
  <c r="K2151" i="1"/>
  <c r="I2151" i="1"/>
  <c r="I2223" i="1"/>
  <c r="K2223" i="1"/>
  <c r="I2295" i="1"/>
  <c r="K2295" i="1" s="1"/>
  <c r="I2367" i="1"/>
  <c r="K2367" i="1" s="1"/>
  <c r="I2439" i="1"/>
  <c r="K2439" i="1"/>
  <c r="I2511" i="1"/>
  <c r="K2511" i="1"/>
  <c r="I2583" i="1"/>
  <c r="K2583" i="1"/>
  <c r="I2655" i="1"/>
  <c r="K2655" i="1" s="1"/>
  <c r="I2727" i="1"/>
  <c r="K2727" i="1" s="1"/>
  <c r="I2799" i="1"/>
  <c r="K2799" i="1"/>
  <c r="I2871" i="1"/>
  <c r="K2871" i="1"/>
  <c r="I2943" i="1"/>
  <c r="K2943" i="1" s="1"/>
  <c r="I3015" i="1"/>
  <c r="K3015" i="1"/>
  <c r="I52" i="1"/>
  <c r="K52" i="1" s="1"/>
  <c r="I124" i="1"/>
  <c r="K124" i="1" s="1"/>
  <c r="I196" i="1"/>
  <c r="K196" i="1" s="1"/>
  <c r="I268" i="1"/>
  <c r="K268" i="1" s="1"/>
  <c r="I340" i="1"/>
  <c r="K340" i="1" s="1"/>
  <c r="I412" i="1"/>
  <c r="K412" i="1"/>
  <c r="I484" i="1"/>
  <c r="K484" i="1" s="1"/>
  <c r="I556" i="1"/>
  <c r="K556" i="1" s="1"/>
  <c r="I628" i="1"/>
  <c r="K628" i="1" s="1"/>
  <c r="I700" i="1"/>
  <c r="K700" i="1" s="1"/>
  <c r="I772" i="1"/>
  <c r="K772" i="1" s="1"/>
  <c r="I844" i="1"/>
  <c r="K844" i="1" s="1"/>
  <c r="I916" i="1"/>
  <c r="K916" i="1"/>
  <c r="I988" i="1"/>
  <c r="K988" i="1" s="1"/>
  <c r="K1060" i="1"/>
  <c r="I1060" i="1"/>
  <c r="I1132" i="1"/>
  <c r="K1132" i="1"/>
  <c r="I1204" i="1"/>
  <c r="K1204" i="1"/>
  <c r="I1276" i="1"/>
  <c r="K1276" i="1" s="1"/>
  <c r="I1348" i="1"/>
  <c r="K1348" i="1"/>
  <c r="I1420" i="1"/>
  <c r="K1420" i="1"/>
  <c r="K1492" i="1"/>
  <c r="I1492" i="1"/>
  <c r="I1564" i="1"/>
  <c r="K1564" i="1"/>
  <c r="I1636" i="1"/>
  <c r="K1636" i="1"/>
  <c r="I1708" i="1"/>
  <c r="K1708" i="1" s="1"/>
  <c r="I1780" i="1"/>
  <c r="K1780" i="1"/>
  <c r="I1852" i="1"/>
  <c r="K1852" i="1"/>
  <c r="I1924" i="1"/>
  <c r="K1924" i="1"/>
  <c r="I1996" i="1"/>
  <c r="K1996" i="1" s="1"/>
  <c r="I2068" i="1"/>
  <c r="K2068" i="1"/>
  <c r="I2140" i="1"/>
  <c r="K2140" i="1"/>
  <c r="I2212" i="1"/>
  <c r="K2212" i="1" s="1"/>
  <c r="I2284" i="1"/>
  <c r="K2284" i="1"/>
  <c r="I2356" i="1"/>
  <c r="K2356" i="1"/>
  <c r="I2428" i="1"/>
  <c r="K2428" i="1"/>
  <c r="I2500" i="1"/>
  <c r="K2500" i="1" s="1"/>
  <c r="I2572" i="1"/>
  <c r="K2572" i="1" s="1"/>
  <c r="I2644" i="1"/>
  <c r="K2644" i="1" s="1"/>
  <c r="I2716" i="1"/>
  <c r="K2716" i="1" s="1"/>
  <c r="I2788" i="1"/>
  <c r="K2788" i="1"/>
  <c r="I2860" i="1"/>
  <c r="K2860" i="1"/>
  <c r="I2932" i="1"/>
  <c r="K2932" i="1"/>
  <c r="I3004" i="1"/>
  <c r="K3004" i="1"/>
  <c r="I17" i="1"/>
  <c r="K17" i="1" s="1"/>
  <c r="I89" i="1"/>
  <c r="K89" i="1" s="1"/>
  <c r="I161" i="1"/>
  <c r="K161" i="1" s="1"/>
  <c r="I233" i="1"/>
  <c r="K233" i="1" s="1"/>
  <c r="I305" i="1"/>
  <c r="K305" i="1"/>
  <c r="K377" i="1"/>
  <c r="I377" i="1"/>
  <c r="I449" i="1"/>
  <c r="K449" i="1" s="1"/>
  <c r="I521" i="1"/>
  <c r="K521" i="1" s="1"/>
  <c r="I593" i="1"/>
  <c r="K593" i="1" s="1"/>
  <c r="I665" i="1"/>
  <c r="K665" i="1"/>
  <c r="I737" i="1"/>
  <c r="K737" i="1" s="1"/>
  <c r="I809" i="1"/>
  <c r="K809" i="1"/>
  <c r="I881" i="1"/>
  <c r="K881" i="1" s="1"/>
  <c r="I953" i="1"/>
  <c r="K953" i="1"/>
  <c r="I1025" i="1"/>
  <c r="K1025" i="1"/>
  <c r="I1097" i="1"/>
  <c r="K1097" i="1"/>
  <c r="I1169" i="1"/>
  <c r="K1169" i="1" s="1"/>
  <c r="I1241" i="1"/>
  <c r="K1241" i="1" s="1"/>
  <c r="I1313" i="1"/>
  <c r="K1313" i="1"/>
  <c r="I1385" i="1"/>
  <c r="K1385" i="1" s="1"/>
  <c r="I1457" i="1"/>
  <c r="K1457" i="1" s="1"/>
  <c r="I1529" i="1"/>
  <c r="K1529" i="1"/>
  <c r="I1601" i="1"/>
  <c r="K1601" i="1"/>
  <c r="I1673" i="1"/>
  <c r="K1673" i="1" s="1"/>
  <c r="I1745" i="1"/>
  <c r="K1745" i="1"/>
  <c r="I1817" i="1"/>
  <c r="K1817" i="1" s="1"/>
  <c r="I1889" i="1"/>
  <c r="K1889" i="1"/>
  <c r="I1961" i="1"/>
  <c r="K1961" i="1"/>
  <c r="I2033" i="1"/>
  <c r="K2033" i="1" s="1"/>
  <c r="I2105" i="1"/>
  <c r="K2105" i="1" s="1"/>
  <c r="I2177" i="1"/>
  <c r="K2177" i="1" s="1"/>
  <c r="I2249" i="1"/>
  <c r="K2249" i="1" s="1"/>
  <c r="I2321" i="1"/>
  <c r="K2321" i="1"/>
  <c r="I2393" i="1"/>
  <c r="K2393" i="1" s="1"/>
  <c r="I2465" i="1"/>
  <c r="K2465" i="1"/>
  <c r="I2537" i="1"/>
  <c r="K2537" i="1" s="1"/>
  <c r="I2609" i="1"/>
  <c r="K2609" i="1" s="1"/>
  <c r="I2681" i="1"/>
  <c r="K2681" i="1"/>
  <c r="K2753" i="1"/>
  <c r="I2753" i="1"/>
  <c r="I2825" i="1"/>
  <c r="K2825" i="1"/>
  <c r="I2897" i="1"/>
  <c r="K2897" i="1"/>
  <c r="K2969" i="1"/>
  <c r="I2969" i="1"/>
  <c r="I18" i="1"/>
  <c r="K18" i="1" s="1"/>
  <c r="I90" i="1"/>
  <c r="K90" i="1" s="1"/>
  <c r="I162" i="1"/>
  <c r="K162" i="1"/>
  <c r="I234" i="1"/>
  <c r="K234" i="1" s="1"/>
  <c r="I306" i="1"/>
  <c r="K306" i="1" s="1"/>
  <c r="K378" i="1"/>
  <c r="I378" i="1"/>
  <c r="I450" i="1"/>
  <c r="K450" i="1"/>
  <c r="I522" i="1"/>
  <c r="K522" i="1"/>
  <c r="I594" i="1"/>
  <c r="K594" i="1"/>
  <c r="I666" i="1"/>
  <c r="K666" i="1" s="1"/>
  <c r="I738" i="1"/>
  <c r="K738" i="1" s="1"/>
  <c r="I810" i="1"/>
  <c r="K810" i="1"/>
  <c r="I882" i="1"/>
  <c r="K882" i="1"/>
  <c r="I954" i="1"/>
  <c r="K954" i="1" s="1"/>
  <c r="I1026" i="1"/>
  <c r="K1026" i="1" s="1"/>
  <c r="I1098" i="1"/>
  <c r="K1098" i="1"/>
  <c r="I1170" i="1"/>
  <c r="K1170" i="1" s="1"/>
  <c r="I1242" i="1"/>
  <c r="K1242" i="1"/>
  <c r="I1314" i="1"/>
  <c r="K1314" i="1"/>
  <c r="I1386" i="1"/>
  <c r="K1386" i="1" s="1"/>
  <c r="I1458" i="1"/>
  <c r="K1458" i="1" s="1"/>
  <c r="I1530" i="1"/>
  <c r="K1530" i="1"/>
  <c r="I1602" i="1"/>
  <c r="K1602" i="1" s="1"/>
  <c r="I1674" i="1"/>
  <c r="K1674" i="1"/>
  <c r="I1746" i="1"/>
  <c r="K1746" i="1"/>
  <c r="I1818" i="1"/>
  <c r="K1818" i="1" s="1"/>
  <c r="I1890" i="1"/>
  <c r="K1890" i="1"/>
  <c r="I1962" i="1"/>
  <c r="K1962" i="1" s="1"/>
  <c r="I2034" i="1"/>
  <c r="K2034" i="1" s="1"/>
  <c r="I2106" i="1"/>
  <c r="K2106" i="1"/>
  <c r="I2178" i="1"/>
  <c r="K2178" i="1"/>
  <c r="I2250" i="1"/>
  <c r="K2250" i="1" s="1"/>
  <c r="I2322" i="1"/>
  <c r="K2322" i="1" s="1"/>
  <c r="I2394" i="1"/>
  <c r="K2394" i="1"/>
  <c r="I2466" i="1"/>
  <c r="K2466" i="1" s="1"/>
  <c r="I2538" i="1"/>
  <c r="K2538" i="1" s="1"/>
  <c r="I2610" i="1"/>
  <c r="K2610" i="1" s="1"/>
  <c r="I2682" i="1"/>
  <c r="K2682" i="1"/>
  <c r="I2754" i="1"/>
  <c r="K2754" i="1" s="1"/>
  <c r="I2826" i="1"/>
  <c r="K2826" i="1"/>
  <c r="I2898" i="1"/>
  <c r="K2898" i="1"/>
  <c r="I2970" i="1"/>
  <c r="K2970" i="1" s="1"/>
  <c r="I3042" i="1"/>
  <c r="K3042" i="1" s="1"/>
  <c r="I55" i="1"/>
  <c r="K55" i="1" s="1"/>
  <c r="I127" i="1"/>
  <c r="K127" i="1"/>
  <c r="I199" i="1"/>
  <c r="K199" i="1" s="1"/>
  <c r="I271" i="1"/>
  <c r="K271" i="1"/>
  <c r="K343" i="1"/>
  <c r="I343" i="1"/>
  <c r="I415" i="1"/>
  <c r="K415" i="1" s="1"/>
  <c r="I487" i="1"/>
  <c r="K487" i="1"/>
  <c r="K559" i="1"/>
  <c r="I559" i="1"/>
  <c r="I631" i="1"/>
  <c r="K631" i="1" s="1"/>
  <c r="I703" i="1"/>
  <c r="K703" i="1"/>
  <c r="I775" i="1"/>
  <c r="K775" i="1"/>
  <c r="I847" i="1"/>
  <c r="K847" i="1" s="1"/>
  <c r="I919" i="1"/>
  <c r="K919" i="1" s="1"/>
  <c r="I991" i="1"/>
  <c r="K991" i="1" s="1"/>
  <c r="I1063" i="1"/>
  <c r="K1063" i="1"/>
  <c r="I1135" i="1"/>
  <c r="K1135" i="1" s="1"/>
  <c r="I1207" i="1"/>
  <c r="K1207" i="1" s="1"/>
  <c r="I1279" i="1"/>
  <c r="K1279" i="1"/>
  <c r="I1351" i="1"/>
  <c r="K1351" i="1"/>
  <c r="I1423" i="1"/>
  <c r="K1423" i="1" s="1"/>
  <c r="I1495" i="1"/>
  <c r="K1495" i="1" s="1"/>
  <c r="I1567" i="1"/>
  <c r="K1567" i="1"/>
  <c r="I1639" i="1"/>
  <c r="K1639" i="1"/>
  <c r="I1711" i="1"/>
  <c r="K1711" i="1" s="1"/>
  <c r="I1783" i="1"/>
  <c r="K1783" i="1"/>
  <c r="I1855" i="1"/>
  <c r="K1855" i="1" s="1"/>
  <c r="I1927" i="1"/>
  <c r="K1927" i="1"/>
  <c r="I1999" i="1"/>
  <c r="K1999" i="1" s="1"/>
  <c r="I2071" i="1"/>
  <c r="K2071" i="1"/>
  <c r="I2143" i="1"/>
  <c r="K2143" i="1"/>
  <c r="I2215" i="1"/>
  <c r="K2215" i="1" s="1"/>
  <c r="I2287" i="1"/>
  <c r="K2287" i="1"/>
  <c r="I2359" i="1"/>
  <c r="K2359" i="1" s="1"/>
  <c r="I2431" i="1"/>
  <c r="K2431" i="1"/>
  <c r="I2503" i="1"/>
  <c r="K2503" i="1"/>
  <c r="I2575" i="1"/>
  <c r="K2575" i="1" s="1"/>
  <c r="I2647" i="1"/>
  <c r="K2647" i="1"/>
  <c r="I2719" i="1"/>
  <c r="K2719" i="1" s="1"/>
  <c r="I2791" i="1"/>
  <c r="K2791" i="1"/>
  <c r="I2863" i="1"/>
  <c r="K2863" i="1"/>
  <c r="I2935" i="1"/>
  <c r="K2935" i="1"/>
  <c r="I3007" i="1"/>
  <c r="K3007" i="1"/>
  <c r="I20" i="1"/>
  <c r="K20" i="1" s="1"/>
  <c r="I92" i="1"/>
  <c r="K92" i="1" s="1"/>
  <c r="I164" i="1"/>
  <c r="K164" i="1" s="1"/>
  <c r="I236" i="1"/>
  <c r="K236" i="1"/>
  <c r="I308" i="1"/>
  <c r="K308" i="1" s="1"/>
  <c r="I380" i="1"/>
  <c r="K380" i="1"/>
  <c r="I452" i="1"/>
  <c r="K452" i="1" s="1"/>
  <c r="I524" i="1"/>
  <c r="K524" i="1"/>
  <c r="I596" i="1"/>
  <c r="K596" i="1" s="1"/>
  <c r="I668" i="1"/>
  <c r="K668" i="1" s="1"/>
  <c r="K740" i="1"/>
  <c r="I740" i="1"/>
  <c r="I812" i="1"/>
  <c r="K812" i="1" s="1"/>
  <c r="I884" i="1"/>
  <c r="K884" i="1"/>
  <c r="I956" i="1"/>
  <c r="K956" i="1"/>
  <c r="I1028" i="1"/>
  <c r="K1028" i="1" s="1"/>
  <c r="I1100" i="1"/>
  <c r="K1100" i="1" s="1"/>
  <c r="I1172" i="1"/>
  <c r="K1172" i="1" s="1"/>
  <c r="I1244" i="1"/>
  <c r="K1244" i="1" s="1"/>
  <c r="I1316" i="1"/>
  <c r="K1316" i="1" s="1"/>
  <c r="I1388" i="1"/>
  <c r="K1388" i="1"/>
  <c r="I1460" i="1"/>
  <c r="K1460" i="1" s="1"/>
  <c r="I1532" i="1"/>
  <c r="K1532" i="1"/>
  <c r="I1604" i="1"/>
  <c r="K1604" i="1"/>
  <c r="I1676" i="1"/>
  <c r="K1676" i="1"/>
  <c r="I1748" i="1"/>
  <c r="K1748" i="1" s="1"/>
  <c r="I1820" i="1"/>
  <c r="K1820" i="1" s="1"/>
  <c r="I1892" i="1"/>
  <c r="K1892" i="1"/>
  <c r="I1964" i="1"/>
  <c r="K1964" i="1" s="1"/>
  <c r="I2036" i="1"/>
  <c r="K2036" i="1"/>
  <c r="I2108" i="1"/>
  <c r="K2108" i="1" s="1"/>
  <c r="I2180" i="1"/>
  <c r="K2180" i="1" s="1"/>
  <c r="I2252" i="1"/>
  <c r="K2252" i="1" s="1"/>
  <c r="I2324" i="1"/>
  <c r="K2324" i="1"/>
  <c r="I2396" i="1"/>
  <c r="K2396" i="1" s="1"/>
  <c r="I2468" i="1"/>
  <c r="K2468" i="1" s="1"/>
  <c r="I2540" i="1"/>
  <c r="K2540" i="1" s="1"/>
  <c r="I2612" i="1"/>
  <c r="K2612" i="1" s="1"/>
  <c r="I2684" i="1"/>
  <c r="K2684" i="1"/>
  <c r="I2756" i="1"/>
  <c r="K2756" i="1" s="1"/>
  <c r="I2828" i="1"/>
  <c r="K2828" i="1"/>
  <c r="I2900" i="1"/>
  <c r="K2900" i="1"/>
  <c r="I2972" i="1"/>
  <c r="K2972" i="1" s="1"/>
  <c r="I9" i="1"/>
  <c r="K9" i="1" s="1"/>
  <c r="I81" i="1"/>
  <c r="K81" i="1" s="1"/>
  <c r="I153" i="1"/>
  <c r="K153" i="1" s="1"/>
  <c r="I225" i="1"/>
  <c r="K225" i="1" s="1"/>
  <c r="I297" i="1"/>
  <c r="K297" i="1" s="1"/>
  <c r="I369" i="1"/>
  <c r="K369" i="1" s="1"/>
  <c r="I441" i="1"/>
  <c r="K441" i="1" s="1"/>
  <c r="I513" i="1"/>
  <c r="K513" i="1" s="1"/>
  <c r="I585" i="1"/>
  <c r="K585" i="1" s="1"/>
  <c r="I657" i="1"/>
  <c r="K657" i="1"/>
  <c r="I729" i="1"/>
  <c r="K729" i="1" s="1"/>
  <c r="I801" i="1"/>
  <c r="K801" i="1" s="1"/>
  <c r="I873" i="1"/>
  <c r="K873" i="1"/>
  <c r="I945" i="1"/>
  <c r="K945" i="1" s="1"/>
  <c r="I1017" i="1"/>
  <c r="K1017" i="1" s="1"/>
  <c r="I1089" i="1"/>
  <c r="K1089" i="1"/>
  <c r="I1161" i="1"/>
  <c r="K1161" i="1"/>
  <c r="I1233" i="1"/>
  <c r="K1233" i="1" s="1"/>
  <c r="I1305" i="1"/>
  <c r="K1305" i="1"/>
  <c r="I597" i="1"/>
  <c r="K597" i="1" s="1"/>
  <c r="I669" i="1"/>
  <c r="K669" i="1"/>
  <c r="I741" i="1"/>
  <c r="K741" i="1" s="1"/>
  <c r="I813" i="1"/>
  <c r="K813" i="1"/>
  <c r="I885" i="1"/>
  <c r="K885" i="1"/>
  <c r="I957" i="1"/>
  <c r="K957" i="1" s="1"/>
  <c r="I1029" i="1"/>
  <c r="K1029" i="1"/>
  <c r="I1101" i="1"/>
  <c r="K1101" i="1"/>
  <c r="I1173" i="1"/>
  <c r="K1173" i="1" s="1"/>
  <c r="K1245" i="1"/>
  <c r="I1245" i="1"/>
  <c r="I1317" i="1"/>
  <c r="K1317" i="1" s="1"/>
  <c r="I1389" i="1"/>
  <c r="K1389" i="1"/>
  <c r="I1461" i="1"/>
  <c r="K1461" i="1" s="1"/>
  <c r="I1533" i="1"/>
  <c r="K1533" i="1"/>
  <c r="I1605" i="1"/>
  <c r="K1605" i="1" s="1"/>
  <c r="I1677" i="1"/>
  <c r="K1677" i="1" s="1"/>
  <c r="I1749" i="1"/>
  <c r="K1749" i="1" s="1"/>
  <c r="I1821" i="1"/>
  <c r="K1821" i="1" s="1"/>
  <c r="I1893" i="1"/>
  <c r="K1893" i="1"/>
  <c r="I1965" i="1"/>
  <c r="K1965" i="1" s="1"/>
  <c r="I2037" i="1"/>
  <c r="K2037" i="1"/>
  <c r="I2109" i="1"/>
  <c r="K2109" i="1" s="1"/>
  <c r="I2181" i="1"/>
  <c r="K2181" i="1" s="1"/>
  <c r="I2253" i="1"/>
  <c r="K2253" i="1" s="1"/>
  <c r="I2325" i="1"/>
  <c r="K2325" i="1"/>
  <c r="I2397" i="1"/>
  <c r="K2397" i="1"/>
  <c r="I2469" i="1"/>
  <c r="K2469" i="1" s="1"/>
  <c r="K2541" i="1"/>
  <c r="I2541" i="1"/>
  <c r="I2613" i="1"/>
  <c r="K2613" i="1" s="1"/>
  <c r="I2685" i="1"/>
  <c r="K2685" i="1"/>
  <c r="I2757" i="1"/>
  <c r="K2757" i="1"/>
  <c r="I2829" i="1"/>
  <c r="K2829" i="1"/>
  <c r="I2901" i="1"/>
  <c r="K2901" i="1"/>
  <c r="K2973" i="1"/>
  <c r="I2973" i="1"/>
  <c r="I10" i="1"/>
  <c r="K10" i="1" s="1"/>
  <c r="I82" i="1"/>
  <c r="K82" i="1" s="1"/>
  <c r="I154" i="1"/>
  <c r="K154" i="1" s="1"/>
  <c r="I226" i="1"/>
  <c r="K226" i="1" s="1"/>
  <c r="I298" i="1"/>
  <c r="K298" i="1"/>
  <c r="I370" i="1"/>
  <c r="K370" i="1" s="1"/>
  <c r="I442" i="1"/>
  <c r="K442" i="1" s="1"/>
  <c r="I514" i="1"/>
  <c r="K514" i="1" s="1"/>
  <c r="K586" i="1"/>
  <c r="I586" i="1"/>
  <c r="I658" i="1"/>
  <c r="K658" i="1" s="1"/>
  <c r="I730" i="1"/>
  <c r="K730" i="1" s="1"/>
  <c r="I802" i="1"/>
  <c r="K802" i="1"/>
  <c r="I874" i="1"/>
  <c r="K874" i="1"/>
  <c r="I946" i="1"/>
  <c r="K946" i="1"/>
  <c r="K1018" i="1"/>
  <c r="I1018" i="1"/>
  <c r="I1090" i="1"/>
  <c r="K1090" i="1" s="1"/>
  <c r="I1162" i="1"/>
  <c r="K1162" i="1" s="1"/>
  <c r="I1234" i="1"/>
  <c r="K1234" i="1" s="1"/>
  <c r="I1306" i="1"/>
  <c r="K1306" i="1"/>
  <c r="I1378" i="1"/>
  <c r="K1378" i="1" s="1"/>
  <c r="K1450" i="1"/>
  <c r="I1450" i="1"/>
  <c r="I1522" i="1"/>
  <c r="K1522" i="1" s="1"/>
  <c r="I1594" i="1"/>
  <c r="K1594" i="1" s="1"/>
  <c r="I1666" i="1"/>
  <c r="K1666" i="1"/>
  <c r="I1738" i="1"/>
  <c r="K1738" i="1" s="1"/>
  <c r="I1810" i="1"/>
  <c r="K1810" i="1" s="1"/>
  <c r="I1882" i="1"/>
  <c r="K1882" i="1" s="1"/>
  <c r="I1954" i="1"/>
  <c r="K1954" i="1" s="1"/>
  <c r="I2026" i="1"/>
  <c r="K2026" i="1"/>
  <c r="I2098" i="1"/>
  <c r="K2098" i="1"/>
  <c r="I2170" i="1"/>
  <c r="K2170" i="1"/>
  <c r="I2242" i="1"/>
  <c r="K2242" i="1" s="1"/>
  <c r="K2314" i="1"/>
  <c r="I2314" i="1"/>
  <c r="I2386" i="1"/>
  <c r="K2386" i="1"/>
  <c r="I2458" i="1"/>
  <c r="K2458" i="1" s="1"/>
  <c r="I2530" i="1"/>
  <c r="K2530" i="1"/>
  <c r="I2602" i="1"/>
  <c r="K2602" i="1"/>
  <c r="I2674" i="1"/>
  <c r="K2674" i="1" s="1"/>
  <c r="I2746" i="1"/>
  <c r="K2746" i="1" s="1"/>
  <c r="I2818" i="1"/>
  <c r="K2818" i="1" s="1"/>
  <c r="I2890" i="1"/>
  <c r="K2890" i="1" s="1"/>
  <c r="I2962" i="1"/>
  <c r="K2962" i="1"/>
  <c r="I3034" i="1"/>
  <c r="K3034" i="1" s="1"/>
  <c r="I59" i="1"/>
  <c r="K59" i="1"/>
  <c r="I131" i="1"/>
  <c r="K131" i="1"/>
  <c r="I203" i="1"/>
  <c r="K203" i="1"/>
  <c r="I275" i="1"/>
  <c r="K275" i="1" s="1"/>
  <c r="I347" i="1"/>
  <c r="K347" i="1" s="1"/>
  <c r="I419" i="1"/>
  <c r="K419" i="1" s="1"/>
  <c r="I491" i="1"/>
  <c r="K491" i="1"/>
  <c r="K563" i="1"/>
  <c r="I563" i="1"/>
  <c r="I635" i="1"/>
  <c r="K635" i="1" s="1"/>
  <c r="I707" i="1"/>
  <c r="K707" i="1" s="1"/>
  <c r="I779" i="1"/>
  <c r="K779" i="1"/>
  <c r="I851" i="1"/>
  <c r="K851" i="1" s="1"/>
  <c r="I923" i="1"/>
  <c r="K923" i="1" s="1"/>
  <c r="I995" i="1"/>
  <c r="K995" i="1" s="1"/>
  <c r="I1067" i="1"/>
  <c r="K1067" i="1"/>
  <c r="I1139" i="1"/>
  <c r="K1139" i="1"/>
  <c r="I1211" i="1"/>
  <c r="K1211" i="1" s="1"/>
  <c r="I1283" i="1"/>
  <c r="K1283" i="1" s="1"/>
  <c r="I1355" i="1"/>
  <c r="K1355" i="1" s="1"/>
  <c r="I1427" i="1"/>
  <c r="K1427" i="1"/>
  <c r="I1499" i="1"/>
  <c r="K1499" i="1"/>
  <c r="I1571" i="1"/>
  <c r="K1571" i="1" s="1"/>
  <c r="I1643" i="1"/>
  <c r="K1643" i="1"/>
  <c r="I1715" i="1"/>
  <c r="K1715" i="1" s="1"/>
  <c r="I1787" i="1"/>
  <c r="K1787" i="1"/>
  <c r="K1859" i="1"/>
  <c r="I1859" i="1"/>
  <c r="I1931" i="1"/>
  <c r="K1931" i="1"/>
  <c r="I2003" i="1"/>
  <c r="K2003" i="1" s="1"/>
  <c r="I2075" i="1"/>
  <c r="K2075" i="1"/>
  <c r="I2147" i="1"/>
  <c r="K2147" i="1" s="1"/>
  <c r="I2219" i="1"/>
  <c r="K2219" i="1"/>
  <c r="I2291" i="1"/>
  <c r="K2291" i="1" s="1"/>
  <c r="I2363" i="1"/>
  <c r="K2363" i="1"/>
  <c r="I2435" i="1"/>
  <c r="K2435" i="1"/>
  <c r="I2507" i="1"/>
  <c r="K2507" i="1"/>
  <c r="K2579" i="1"/>
  <c r="I2579" i="1"/>
  <c r="I2651" i="1"/>
  <c r="K2651" i="1"/>
  <c r="I2723" i="1"/>
  <c r="K2723" i="1" s="1"/>
  <c r="I2795" i="1"/>
  <c r="K2795" i="1"/>
  <c r="I2867" i="1"/>
  <c r="K2867" i="1"/>
  <c r="I2939" i="1"/>
  <c r="K2939" i="1"/>
  <c r="I3011" i="1"/>
  <c r="K3011" i="1"/>
  <c r="I60" i="1"/>
  <c r="K60" i="1" s="1"/>
  <c r="I132" i="1"/>
  <c r="K132" i="1" s="1"/>
  <c r="I204" i="1"/>
  <c r="K204" i="1" s="1"/>
  <c r="I276" i="1"/>
  <c r="K276" i="1" s="1"/>
  <c r="I348" i="1"/>
  <c r="K348" i="1" s="1"/>
  <c r="I420" i="1"/>
  <c r="K420" i="1" s="1"/>
  <c r="I492" i="1"/>
  <c r="K492" i="1" s="1"/>
  <c r="I564" i="1"/>
  <c r="K564" i="1"/>
  <c r="I636" i="1"/>
  <c r="K636" i="1" s="1"/>
  <c r="I708" i="1"/>
  <c r="K708" i="1" s="1"/>
  <c r="I780" i="1"/>
  <c r="K780" i="1" s="1"/>
  <c r="I852" i="1"/>
  <c r="K852" i="1" s="1"/>
  <c r="I924" i="1"/>
  <c r="K924" i="1" s="1"/>
  <c r="I996" i="1"/>
  <c r="K996" i="1"/>
  <c r="K1068" i="1"/>
  <c r="I1068" i="1"/>
  <c r="I1140" i="1"/>
  <c r="K1140" i="1"/>
  <c r="I1212" i="1"/>
  <c r="K1212" i="1" s="1"/>
  <c r="I1284" i="1"/>
  <c r="K1284" i="1" s="1"/>
  <c r="I1356" i="1"/>
  <c r="K1356" i="1"/>
  <c r="I1428" i="1"/>
  <c r="K1428" i="1" s="1"/>
  <c r="I1500" i="1"/>
  <c r="K1500" i="1"/>
  <c r="I1572" i="1"/>
  <c r="K1572" i="1"/>
  <c r="I1644" i="1"/>
  <c r="K1644" i="1"/>
  <c r="I1716" i="1"/>
  <c r="K1716" i="1" s="1"/>
  <c r="I1788" i="1"/>
  <c r="K1788" i="1" s="1"/>
  <c r="I1860" i="1"/>
  <c r="K1860" i="1" s="1"/>
  <c r="I1932" i="1"/>
  <c r="K1932" i="1" s="1"/>
  <c r="I2004" i="1"/>
  <c r="K2004" i="1" s="1"/>
  <c r="I2076" i="1"/>
  <c r="K2076" i="1"/>
  <c r="I2148" i="1"/>
  <c r="K2148" i="1" s="1"/>
  <c r="I2220" i="1"/>
  <c r="K2220" i="1" s="1"/>
  <c r="I2292" i="1"/>
  <c r="K2292" i="1"/>
  <c r="I2364" i="1"/>
  <c r="K2364" i="1" s="1"/>
  <c r="I2436" i="1"/>
  <c r="K2436" i="1" s="1"/>
  <c r="I2508" i="1"/>
  <c r="K2508" i="1"/>
  <c r="I2580" i="1"/>
  <c r="K2580" i="1" s="1"/>
  <c r="I2652" i="1"/>
  <c r="K2652" i="1" s="1"/>
  <c r="I2724" i="1"/>
  <c r="K2724" i="1" s="1"/>
  <c r="I2796" i="1"/>
  <c r="K2796" i="1" s="1"/>
  <c r="I2868" i="1"/>
  <c r="K2868" i="1" s="1"/>
  <c r="K2940" i="1"/>
  <c r="I2940" i="1"/>
  <c r="I3012" i="1"/>
  <c r="K3012" i="1" s="1"/>
  <c r="I3097" i="1"/>
  <c r="K3097" i="1"/>
  <c r="I3169" i="1"/>
  <c r="K3169" i="1"/>
  <c r="I3241" i="1"/>
  <c r="K3241" i="1" s="1"/>
  <c r="I3313" i="1"/>
  <c r="K3313" i="1" s="1"/>
  <c r="I3385" i="1"/>
  <c r="K3385" i="1"/>
  <c r="I3457" i="1"/>
  <c r="K3457" i="1" s="1"/>
  <c r="I3529" i="1"/>
  <c r="K3529" i="1"/>
  <c r="I3601" i="1"/>
  <c r="K3601" i="1"/>
  <c r="I3673" i="1"/>
  <c r="K3673" i="1" s="1"/>
  <c r="I3745" i="1"/>
  <c r="K3745" i="1" s="1"/>
  <c r="I3817" i="1"/>
  <c r="K3817" i="1"/>
  <c r="I3889" i="1"/>
  <c r="K3889" i="1"/>
  <c r="I3961" i="1"/>
  <c r="K3961" i="1" s="1"/>
  <c r="I4033" i="1"/>
  <c r="K4033" i="1" s="1"/>
  <c r="I4105" i="1"/>
  <c r="K4105" i="1"/>
  <c r="I4177" i="1"/>
  <c r="K4177" i="1"/>
  <c r="I4249" i="1"/>
  <c r="K4249" i="1"/>
  <c r="I4321" i="1"/>
  <c r="K4321" i="1"/>
  <c r="I4393" i="1"/>
  <c r="K4393" i="1"/>
  <c r="K4465" i="1"/>
  <c r="I4465" i="1"/>
  <c r="I4537" i="1"/>
  <c r="K4537" i="1"/>
  <c r="I4609" i="1"/>
  <c r="K4609" i="1"/>
  <c r="I4681" i="1"/>
  <c r="K4681" i="1"/>
  <c r="I4753" i="1"/>
  <c r="K4753" i="1" s="1"/>
  <c r="I4825" i="1"/>
  <c r="K4825" i="1"/>
  <c r="I4897" i="1"/>
  <c r="K4897" i="1" s="1"/>
  <c r="I4969" i="1"/>
  <c r="K4969" i="1" s="1"/>
  <c r="I5041" i="1"/>
  <c r="K5041" i="1" s="1"/>
  <c r="I5113" i="1"/>
  <c r="K5113" i="1" s="1"/>
  <c r="I5008" i="1"/>
  <c r="K5008" i="1"/>
  <c r="I3038" i="1"/>
  <c r="K3038" i="1"/>
  <c r="I3110" i="1"/>
  <c r="K3110" i="1" s="1"/>
  <c r="I3182" i="1"/>
  <c r="K3182" i="1"/>
  <c r="I3254" i="1"/>
  <c r="K3254" i="1" s="1"/>
  <c r="I3326" i="1"/>
  <c r="K3326" i="1" s="1"/>
  <c r="I3398" i="1"/>
  <c r="K3398" i="1"/>
  <c r="I3470" i="1"/>
  <c r="K3470" i="1" s="1"/>
  <c r="I3542" i="1"/>
  <c r="K3542" i="1"/>
  <c r="I3614" i="1"/>
  <c r="K3614" i="1"/>
  <c r="I3686" i="1"/>
  <c r="K3686" i="1"/>
  <c r="I3758" i="1"/>
  <c r="K3758" i="1"/>
  <c r="I3830" i="1"/>
  <c r="K3830" i="1"/>
  <c r="I3902" i="1"/>
  <c r="K3902" i="1"/>
  <c r="I3974" i="1"/>
  <c r="K3974" i="1" s="1"/>
  <c r="I4046" i="1"/>
  <c r="K4046" i="1"/>
  <c r="I4118" i="1"/>
  <c r="K4118" i="1"/>
  <c r="I4190" i="1"/>
  <c r="K4190" i="1"/>
  <c r="I4262" i="1"/>
  <c r="K4262" i="1" s="1"/>
  <c r="I4334" i="1"/>
  <c r="K4334" i="1" s="1"/>
  <c r="I4406" i="1"/>
  <c r="K4406" i="1"/>
  <c r="I4478" i="1"/>
  <c r="K4478" i="1" s="1"/>
  <c r="I4550" i="1"/>
  <c r="K4550" i="1" s="1"/>
  <c r="I4622" i="1"/>
  <c r="K4622" i="1"/>
  <c r="I4694" i="1"/>
  <c r="K4694" i="1"/>
  <c r="I4766" i="1"/>
  <c r="K4766" i="1"/>
  <c r="I4838" i="1"/>
  <c r="K4838" i="1"/>
  <c r="I4910" i="1"/>
  <c r="K4910" i="1" s="1"/>
  <c r="I4982" i="1"/>
  <c r="K4982" i="1"/>
  <c r="I5054" i="1"/>
  <c r="K5054" i="1" s="1"/>
  <c r="I5138" i="1"/>
  <c r="K5138" i="1"/>
  <c r="I5069" i="1"/>
  <c r="K5069" i="1"/>
  <c r="I3099" i="1"/>
  <c r="K3099" i="1"/>
  <c r="I3171" i="1"/>
  <c r="K3171" i="1"/>
  <c r="I3243" i="1"/>
  <c r="K3243" i="1" s="1"/>
  <c r="I3315" i="1"/>
  <c r="K3315" i="1" s="1"/>
  <c r="I3387" i="1"/>
  <c r="K3387" i="1"/>
  <c r="I3459" i="1"/>
  <c r="K3459" i="1" s="1"/>
  <c r="I3531" i="1"/>
  <c r="K3531" i="1"/>
  <c r="I3603" i="1"/>
  <c r="K3603" i="1"/>
  <c r="I3675" i="1"/>
  <c r="K3675" i="1"/>
  <c r="I3747" i="1"/>
  <c r="K3747" i="1"/>
  <c r="I3819" i="1"/>
  <c r="K3819" i="1" s="1"/>
  <c r="I3891" i="1"/>
  <c r="K3891" i="1"/>
  <c r="K3963" i="1"/>
  <c r="I3963" i="1"/>
  <c r="I4035" i="1"/>
  <c r="K4035" i="1" s="1"/>
  <c r="I4107" i="1"/>
  <c r="K4107" i="1"/>
  <c r="I4179" i="1"/>
  <c r="K4179" i="1" s="1"/>
  <c r="K4251" i="1"/>
  <c r="I4251" i="1"/>
  <c r="I4323" i="1"/>
  <c r="K4323" i="1"/>
  <c r="I4395" i="1"/>
  <c r="K4395" i="1"/>
  <c r="I4467" i="1"/>
  <c r="K4467" i="1" s="1"/>
  <c r="I4539" i="1"/>
  <c r="K4539" i="1" s="1"/>
  <c r="I4611" i="1"/>
  <c r="K4611" i="1"/>
  <c r="I4683" i="1"/>
  <c r="K4683" i="1"/>
  <c r="I4755" i="1"/>
  <c r="K4755" i="1" s="1"/>
  <c r="I4827" i="1"/>
  <c r="K4827" i="1"/>
  <c r="I4899" i="1"/>
  <c r="K4899" i="1"/>
  <c r="I4971" i="1"/>
  <c r="K4971" i="1" s="1"/>
  <c r="I5043" i="1"/>
  <c r="K5043" i="1" s="1"/>
  <c r="I5115" i="1"/>
  <c r="K5115" i="1"/>
  <c r="I4985" i="1"/>
  <c r="K4985" i="1"/>
  <c r="I3112" i="1"/>
  <c r="K3112" i="1" s="1"/>
  <c r="I3184" i="1"/>
  <c r="K3184" i="1"/>
  <c r="I3256" i="1"/>
  <c r="K3256" i="1"/>
  <c r="I3328" i="1"/>
  <c r="K3328" i="1" s="1"/>
  <c r="I3400" i="1"/>
  <c r="K3400" i="1"/>
  <c r="I3472" i="1"/>
  <c r="K3472" i="1" s="1"/>
  <c r="I3544" i="1"/>
  <c r="K3544" i="1" s="1"/>
  <c r="I3616" i="1"/>
  <c r="K3616" i="1"/>
  <c r="I3688" i="1"/>
  <c r="K3688" i="1"/>
  <c r="I3760" i="1"/>
  <c r="K3760" i="1" s="1"/>
  <c r="I3832" i="1"/>
  <c r="K3832" i="1"/>
  <c r="I3904" i="1"/>
  <c r="K3904" i="1" s="1"/>
  <c r="I3976" i="1"/>
  <c r="K3976" i="1"/>
  <c r="I4048" i="1"/>
  <c r="K4048" i="1"/>
  <c r="I4120" i="1"/>
  <c r="K4120" i="1" s="1"/>
  <c r="I4192" i="1"/>
  <c r="K4192" i="1"/>
  <c r="I4264" i="1"/>
  <c r="K4264" i="1"/>
  <c r="I4336" i="1"/>
  <c r="K4336" i="1" s="1"/>
  <c r="I4408" i="1"/>
  <c r="K4408" i="1"/>
  <c r="K4480" i="1"/>
  <c r="I4480" i="1"/>
  <c r="I4552" i="1"/>
  <c r="K4552" i="1" s="1"/>
  <c r="I4624" i="1"/>
  <c r="K4624" i="1"/>
  <c r="I4696" i="1"/>
  <c r="K4696" i="1"/>
  <c r="I4768" i="1"/>
  <c r="K4768" i="1"/>
  <c r="I4840" i="1"/>
  <c r="K4840" i="1"/>
  <c r="I4912" i="1"/>
  <c r="K4912" i="1"/>
  <c r="I5080" i="1"/>
  <c r="K5080" i="1" s="1"/>
  <c r="I3053" i="1"/>
  <c r="K3053" i="1"/>
  <c r="I3125" i="1"/>
  <c r="K3125" i="1" s="1"/>
  <c r="I3197" i="1"/>
  <c r="K3197" i="1" s="1"/>
  <c r="K3269" i="1"/>
  <c r="I3269" i="1"/>
  <c r="I3341" i="1"/>
  <c r="K3341" i="1"/>
  <c r="I3413" i="1"/>
  <c r="K3413" i="1" s="1"/>
  <c r="I3485" i="1"/>
  <c r="K3485" i="1" s="1"/>
  <c r="I3557" i="1"/>
  <c r="K3557" i="1" s="1"/>
  <c r="I3629" i="1"/>
  <c r="K3629" i="1"/>
  <c r="I3701" i="1"/>
  <c r="K3701" i="1"/>
  <c r="I3773" i="1"/>
  <c r="K3773" i="1" s="1"/>
  <c r="I3845" i="1"/>
  <c r="K3845" i="1" s="1"/>
  <c r="I3917" i="1"/>
  <c r="K3917" i="1"/>
  <c r="I3989" i="1"/>
  <c r="K3989" i="1" s="1"/>
  <c r="I4061" i="1"/>
  <c r="K4061" i="1"/>
  <c r="I4133" i="1"/>
  <c r="K4133" i="1" s="1"/>
  <c r="I4205" i="1"/>
  <c r="K4205" i="1" s="1"/>
  <c r="I4277" i="1"/>
  <c r="K4277" i="1"/>
  <c r="K4349" i="1"/>
  <c r="I4349" i="1"/>
  <c r="I4421" i="1"/>
  <c r="K4421" i="1" s="1"/>
  <c r="I4493" i="1"/>
  <c r="K4493" i="1"/>
  <c r="I4565" i="1"/>
  <c r="K4565" i="1" s="1"/>
  <c r="I4637" i="1"/>
  <c r="K4637" i="1" s="1"/>
  <c r="I4709" i="1"/>
  <c r="K4709" i="1" s="1"/>
  <c r="I4781" i="1"/>
  <c r="K4781" i="1"/>
  <c r="I4937" i="1"/>
  <c r="K4937" i="1"/>
  <c r="I3114" i="1"/>
  <c r="K3114" i="1" s="1"/>
  <c r="I3186" i="1"/>
  <c r="K3186" i="1"/>
  <c r="I3258" i="1"/>
  <c r="K3258" i="1"/>
  <c r="I3330" i="1"/>
  <c r="K3330" i="1" s="1"/>
  <c r="I3402" i="1"/>
  <c r="K3402" i="1"/>
  <c r="I3474" i="1"/>
  <c r="K3474" i="1" s="1"/>
  <c r="I3546" i="1"/>
  <c r="K3546" i="1" s="1"/>
  <c r="I3618" i="1"/>
  <c r="K3618" i="1"/>
  <c r="I3690" i="1"/>
  <c r="K3690" i="1"/>
  <c r="I3762" i="1"/>
  <c r="K3762" i="1" s="1"/>
  <c r="I3834" i="1"/>
  <c r="K3834" i="1"/>
  <c r="I3906" i="1"/>
  <c r="K3906" i="1" s="1"/>
  <c r="I3978" i="1"/>
  <c r="K3978" i="1"/>
  <c r="I4050" i="1"/>
  <c r="K4050" i="1"/>
  <c r="I4122" i="1"/>
  <c r="K4122" i="1"/>
  <c r="I4194" i="1"/>
  <c r="K4194" i="1"/>
  <c r="I4266" i="1"/>
  <c r="K4266" i="1"/>
  <c r="I4338" i="1"/>
  <c r="K4338" i="1"/>
  <c r="I4410" i="1"/>
  <c r="K4410" i="1" s="1"/>
  <c r="I4482" i="1"/>
  <c r="K4482" i="1"/>
  <c r="I4554" i="1"/>
  <c r="K4554" i="1"/>
  <c r="I4626" i="1"/>
  <c r="K4626" i="1" s="1"/>
  <c r="I4698" i="1"/>
  <c r="K4698" i="1" s="1"/>
  <c r="I4770" i="1"/>
  <c r="K4770" i="1"/>
  <c r="I4842" i="1"/>
  <c r="K4842" i="1"/>
  <c r="I4914" i="1"/>
  <c r="K4914" i="1" s="1"/>
  <c r="I4986" i="1"/>
  <c r="K4986" i="1"/>
  <c r="I5058" i="1"/>
  <c r="K5058" i="1"/>
  <c r="I5130" i="1"/>
  <c r="K5130" i="1" s="1"/>
  <c r="I4956" i="1"/>
  <c r="K4956" i="1" s="1"/>
  <c r="I3091" i="1"/>
  <c r="K3091" i="1"/>
  <c r="I3163" i="1"/>
  <c r="K3163" i="1" s="1"/>
  <c r="I3235" i="1"/>
  <c r="K3235" i="1"/>
  <c r="I3307" i="1"/>
  <c r="K3307" i="1"/>
  <c r="I3379" i="1"/>
  <c r="K3379" i="1"/>
  <c r="I3451" i="1"/>
  <c r="K3451" i="1"/>
  <c r="I3523" i="1"/>
  <c r="K3523" i="1"/>
  <c r="I3595" i="1"/>
  <c r="K3595" i="1" s="1"/>
  <c r="I3667" i="1"/>
  <c r="K3667" i="1"/>
  <c r="I3739" i="1"/>
  <c r="K3739" i="1" s="1"/>
  <c r="I3811" i="1"/>
  <c r="K3811" i="1"/>
  <c r="I3883" i="1"/>
  <c r="K3883" i="1"/>
  <c r="I3955" i="1"/>
  <c r="K3955" i="1" s="1"/>
  <c r="I4027" i="1"/>
  <c r="K4027" i="1"/>
  <c r="I4099" i="1"/>
  <c r="K4099" i="1"/>
  <c r="I4171" i="1"/>
  <c r="K4171" i="1" s="1"/>
  <c r="I4243" i="1"/>
  <c r="K4243" i="1" s="1"/>
  <c r="I4315" i="1"/>
  <c r="K4315" i="1"/>
  <c r="I4387" i="1"/>
  <c r="K4387" i="1"/>
  <c r="I4459" i="1"/>
  <c r="K4459" i="1" s="1"/>
  <c r="I4531" i="1"/>
  <c r="K4531" i="1" s="1"/>
  <c r="I4603" i="1"/>
  <c r="K4603" i="1"/>
  <c r="I4675" i="1"/>
  <c r="K4675" i="1"/>
  <c r="I4747" i="1"/>
  <c r="K4747" i="1" s="1"/>
  <c r="I4819" i="1"/>
  <c r="K4819" i="1"/>
  <c r="I4891" i="1"/>
  <c r="K4891" i="1"/>
  <c r="I4963" i="1"/>
  <c r="K4963" i="1"/>
  <c r="I5035" i="1"/>
  <c r="K5035" i="1"/>
  <c r="I5107" i="1"/>
  <c r="K5107" i="1"/>
  <c r="I5122" i="1"/>
  <c r="K5122" i="1" s="1"/>
  <c r="I3044" i="1"/>
  <c r="K3044" i="1"/>
  <c r="I3116" i="1"/>
  <c r="K3116" i="1"/>
  <c r="I3188" i="1"/>
  <c r="K3188" i="1" s="1"/>
  <c r="I3260" i="1"/>
  <c r="K3260" i="1" s="1"/>
  <c r="I3332" i="1"/>
  <c r="K3332" i="1" s="1"/>
  <c r="I3404" i="1"/>
  <c r="K3404" i="1" s="1"/>
  <c r="I3476" i="1"/>
  <c r="K3476" i="1" s="1"/>
  <c r="I3548" i="1"/>
  <c r="K3548" i="1"/>
  <c r="I3620" i="1"/>
  <c r="K3620" i="1"/>
  <c r="I3692" i="1"/>
  <c r="K3692" i="1" s="1"/>
  <c r="I3764" i="1"/>
  <c r="K3764" i="1" s="1"/>
  <c r="I3836" i="1"/>
  <c r="K3836" i="1"/>
  <c r="I3908" i="1"/>
  <c r="K3908" i="1" s="1"/>
  <c r="I3980" i="1"/>
  <c r="K3980" i="1"/>
  <c r="I4052" i="1"/>
  <c r="K4052" i="1"/>
  <c r="I4124" i="1"/>
  <c r="K4124" i="1" s="1"/>
  <c r="I4196" i="1"/>
  <c r="K4196" i="1"/>
  <c r="I4268" i="1"/>
  <c r="K4268" i="1"/>
  <c r="I4340" i="1"/>
  <c r="K4340" i="1"/>
  <c r="I4412" i="1"/>
  <c r="K4412" i="1" s="1"/>
  <c r="I4484" i="1"/>
  <c r="K4484" i="1" s="1"/>
  <c r="I4556" i="1"/>
  <c r="K4556" i="1" s="1"/>
  <c r="I4628" i="1"/>
  <c r="K4628" i="1"/>
  <c r="I4700" i="1"/>
  <c r="K4700" i="1" s="1"/>
  <c r="I4772" i="1"/>
  <c r="K4772" i="1"/>
  <c r="I4844" i="1"/>
  <c r="K4844" i="1"/>
  <c r="I4916" i="1"/>
  <c r="K4916" i="1"/>
  <c r="I4988" i="1"/>
  <c r="K4988" i="1"/>
  <c r="I5060" i="1"/>
  <c r="K5060" i="1" s="1"/>
  <c r="I5109" i="1"/>
  <c r="K5109" i="1"/>
  <c r="I5045" i="1"/>
  <c r="K5045" i="1"/>
  <c r="I3105" i="1"/>
  <c r="K3105" i="1"/>
  <c r="I3177" i="1"/>
  <c r="K3177" i="1"/>
  <c r="I3249" i="1"/>
  <c r="K3249" i="1"/>
  <c r="I3321" i="1"/>
  <c r="K3321" i="1" s="1"/>
  <c r="I3393" i="1"/>
  <c r="K3393" i="1"/>
  <c r="I3465" i="1"/>
  <c r="K3465" i="1"/>
  <c r="I3537" i="1"/>
  <c r="K3537" i="1" s="1"/>
  <c r="I3609" i="1"/>
  <c r="K3609" i="1"/>
  <c r="I3681" i="1"/>
  <c r="K3681" i="1"/>
  <c r="K3753" i="1"/>
  <c r="I3753" i="1"/>
  <c r="I3825" i="1"/>
  <c r="K3825" i="1"/>
  <c r="I3897" i="1"/>
  <c r="K3897" i="1"/>
  <c r="K3969" i="1"/>
  <c r="I3969" i="1"/>
  <c r="I4041" i="1"/>
  <c r="K4041" i="1"/>
  <c r="I4113" i="1"/>
  <c r="K4113" i="1"/>
  <c r="I4185" i="1"/>
  <c r="K4185" i="1"/>
  <c r="I4257" i="1"/>
  <c r="K4257" i="1" s="1"/>
  <c r="I4329" i="1"/>
  <c r="K4329" i="1" s="1"/>
  <c r="I4401" i="1"/>
  <c r="K4401" i="1"/>
  <c r="I4473" i="1"/>
  <c r="K4473" i="1"/>
  <c r="I4545" i="1"/>
  <c r="K4545" i="1"/>
  <c r="I4617" i="1"/>
  <c r="K4617" i="1"/>
  <c r="I4689" i="1"/>
  <c r="K4689" i="1" s="1"/>
  <c r="I4761" i="1"/>
  <c r="K4761" i="1"/>
  <c r="I4833" i="1"/>
  <c r="K4833" i="1"/>
  <c r="I4905" i="1"/>
  <c r="K4905" i="1"/>
  <c r="I4977" i="1"/>
  <c r="K4977" i="1"/>
  <c r="I5121" i="1"/>
  <c r="K5121" i="1"/>
  <c r="I5105" i="1"/>
  <c r="K5105" i="1"/>
  <c r="I3118" i="1"/>
  <c r="K3118" i="1"/>
  <c r="I3190" i="1"/>
  <c r="K3190" i="1"/>
  <c r="I3262" i="1"/>
  <c r="K3262" i="1" s="1"/>
  <c r="I3334" i="1"/>
  <c r="K3334" i="1"/>
  <c r="I3406" i="1"/>
  <c r="K3406" i="1" s="1"/>
  <c r="K3478" i="1"/>
  <c r="I3478" i="1"/>
  <c r="I3550" i="1"/>
  <c r="K3550" i="1"/>
  <c r="I3622" i="1"/>
  <c r="K3622" i="1" s="1"/>
  <c r="I3694" i="1"/>
  <c r="K3694" i="1" s="1"/>
  <c r="I3766" i="1"/>
  <c r="K3766" i="1" s="1"/>
  <c r="I3838" i="1"/>
  <c r="K3838" i="1"/>
  <c r="I3910" i="1"/>
  <c r="K3910" i="1"/>
  <c r="I3982" i="1"/>
  <c r="K3982" i="1" s="1"/>
  <c r="I4054" i="1"/>
  <c r="K4054" i="1"/>
  <c r="I4126" i="1"/>
  <c r="K4126" i="1" s="1"/>
  <c r="I4198" i="1"/>
  <c r="K4198" i="1" s="1"/>
  <c r="I4270" i="1"/>
  <c r="K4270" i="1" s="1"/>
  <c r="I4342" i="1"/>
  <c r="K4342" i="1"/>
  <c r="I4414" i="1"/>
  <c r="K4414" i="1"/>
  <c r="I4486" i="1"/>
  <c r="K4486" i="1" s="1"/>
  <c r="I4558" i="1"/>
  <c r="K4558" i="1"/>
  <c r="I4630" i="1"/>
  <c r="K4630" i="1"/>
  <c r="I4702" i="1"/>
  <c r="K4702" i="1" s="1"/>
  <c r="I4774" i="1"/>
  <c r="K4774" i="1"/>
  <c r="I4846" i="1"/>
  <c r="K4846" i="1" s="1"/>
  <c r="I4918" i="1"/>
  <c r="K4918" i="1"/>
  <c r="I4990" i="1"/>
  <c r="K4990" i="1"/>
  <c r="I5062" i="1"/>
  <c r="K5062" i="1" s="1"/>
  <c r="I5135" i="1"/>
  <c r="K5135" i="1"/>
  <c r="I3047" i="1"/>
  <c r="K3047" i="1"/>
  <c r="I3119" i="1"/>
  <c r="K3119" i="1"/>
  <c r="I3191" i="1"/>
  <c r="K3191" i="1"/>
  <c r="I3263" i="1"/>
  <c r="K3263" i="1" s="1"/>
  <c r="I3335" i="1"/>
  <c r="K3335" i="1"/>
  <c r="I3407" i="1"/>
  <c r="K3407" i="1"/>
  <c r="I3479" i="1"/>
  <c r="K3479" i="1" s="1"/>
  <c r="I3551" i="1"/>
  <c r="K3551" i="1"/>
  <c r="I3623" i="1"/>
  <c r="K3623" i="1" s="1"/>
  <c r="I3695" i="1"/>
  <c r="K3695" i="1"/>
  <c r="I3767" i="1"/>
  <c r="K3767" i="1"/>
  <c r="I3839" i="1"/>
  <c r="K3839" i="1" s="1"/>
  <c r="I3911" i="1"/>
  <c r="K3911" i="1" s="1"/>
  <c r="I3983" i="1"/>
  <c r="K3983" i="1" s="1"/>
  <c r="I4055" i="1"/>
  <c r="K4055" i="1"/>
  <c r="I4127" i="1"/>
  <c r="K4127" i="1"/>
  <c r="I4199" i="1"/>
  <c r="K4199" i="1" s="1"/>
  <c r="I4271" i="1"/>
  <c r="K4271" i="1"/>
  <c r="I4343" i="1"/>
  <c r="K4343" i="1" s="1"/>
  <c r="I4415" i="1"/>
  <c r="K4415" i="1" s="1"/>
  <c r="I4487" i="1"/>
  <c r="K4487" i="1"/>
  <c r="I4559" i="1"/>
  <c r="K4559" i="1"/>
  <c r="I4631" i="1"/>
  <c r="K4631" i="1"/>
  <c r="I4703" i="1"/>
  <c r="K4703" i="1" s="1"/>
  <c r="I4775" i="1"/>
  <c r="K4775" i="1"/>
  <c r="I4847" i="1"/>
  <c r="K4847" i="1" s="1"/>
  <c r="I4919" i="1"/>
  <c r="K4919" i="1"/>
  <c r="I4991" i="1"/>
  <c r="K4991" i="1" s="1"/>
  <c r="I5099" i="1"/>
  <c r="K5099" i="1" s="1"/>
  <c r="I3072" i="1"/>
  <c r="K3072" i="1"/>
  <c r="I3144" i="1"/>
  <c r="K3144" i="1" s="1"/>
  <c r="I3216" i="1"/>
  <c r="K3216" i="1" s="1"/>
  <c r="K3288" i="1"/>
  <c r="I3288" i="1"/>
  <c r="I3360" i="1"/>
  <c r="K3360" i="1"/>
  <c r="I3432" i="1"/>
  <c r="K3432" i="1"/>
  <c r="I3504" i="1"/>
  <c r="K3504" i="1"/>
  <c r="I3576" i="1"/>
  <c r="K3576" i="1"/>
  <c r="I3648" i="1"/>
  <c r="K3648" i="1"/>
  <c r="K3720" i="1"/>
  <c r="I3720" i="1"/>
  <c r="I3792" i="1"/>
  <c r="K3792" i="1"/>
  <c r="I3864" i="1"/>
  <c r="K3864" i="1"/>
  <c r="I3936" i="1"/>
  <c r="K3936" i="1" s="1"/>
  <c r="I4008" i="1"/>
  <c r="K4008" i="1"/>
  <c r="I4080" i="1"/>
  <c r="K4080" i="1"/>
  <c r="I4152" i="1"/>
  <c r="K4152" i="1" s="1"/>
  <c r="I4224" i="1"/>
  <c r="K4224" i="1" s="1"/>
  <c r="I4296" i="1"/>
  <c r="K4296" i="1" s="1"/>
  <c r="I4368" i="1"/>
  <c r="K4368" i="1" s="1"/>
  <c r="I4440" i="1"/>
  <c r="K4440" i="1"/>
  <c r="I4512" i="1"/>
  <c r="K4512" i="1" s="1"/>
  <c r="I4584" i="1"/>
  <c r="K4584" i="1"/>
  <c r="I4656" i="1"/>
  <c r="K4656" i="1" s="1"/>
  <c r="I4728" i="1"/>
  <c r="K4728" i="1" s="1"/>
  <c r="I4800" i="1"/>
  <c r="K4800" i="1"/>
  <c r="I4872" i="1"/>
  <c r="K4872" i="1"/>
  <c r="I4980" i="1"/>
  <c r="K4980" i="1"/>
  <c r="I1689" i="1"/>
  <c r="K1689" i="1" s="1"/>
  <c r="I1761" i="1"/>
  <c r="K1761" i="1"/>
  <c r="I1833" i="1"/>
  <c r="K1833" i="1" s="1"/>
  <c r="I1905" i="1"/>
  <c r="K1905" i="1"/>
  <c r="I1977" i="1"/>
  <c r="K1977" i="1" s="1"/>
  <c r="I2049" i="1"/>
  <c r="K2049" i="1" s="1"/>
  <c r="I2121" i="1"/>
  <c r="K2121" i="1"/>
  <c r="I2193" i="1"/>
  <c r="K2193" i="1" s="1"/>
  <c r="I2265" i="1"/>
  <c r="K2265" i="1" s="1"/>
  <c r="I2337" i="1"/>
  <c r="K2337" i="1" s="1"/>
  <c r="I2409" i="1"/>
  <c r="K2409" i="1"/>
  <c r="I2481" i="1"/>
  <c r="K2481" i="1" s="1"/>
  <c r="K2553" i="1"/>
  <c r="I2553" i="1"/>
  <c r="I2625" i="1"/>
  <c r="K2625" i="1" s="1"/>
  <c r="I2697" i="1"/>
  <c r="K2697" i="1" s="1"/>
  <c r="I2769" i="1"/>
  <c r="K2769" i="1" s="1"/>
  <c r="I2841" i="1"/>
  <c r="K2841" i="1"/>
  <c r="I2913" i="1"/>
  <c r="K2913" i="1"/>
  <c r="I2985" i="1"/>
  <c r="K2985" i="1" s="1"/>
  <c r="I22" i="1"/>
  <c r="K22" i="1" s="1"/>
  <c r="I94" i="1"/>
  <c r="K94" i="1" s="1"/>
  <c r="I166" i="1"/>
  <c r="K166" i="1" s="1"/>
  <c r="I238" i="1"/>
  <c r="K238" i="1" s="1"/>
  <c r="I310" i="1"/>
  <c r="K310" i="1" s="1"/>
  <c r="K382" i="1"/>
  <c r="I382" i="1"/>
  <c r="I454" i="1"/>
  <c r="K454" i="1" s="1"/>
  <c r="I526" i="1"/>
  <c r="K526" i="1" s="1"/>
  <c r="I598" i="1"/>
  <c r="K598" i="1" s="1"/>
  <c r="I670" i="1"/>
  <c r="K670" i="1" s="1"/>
  <c r="I742" i="1"/>
  <c r="K742" i="1" s="1"/>
  <c r="I814" i="1"/>
  <c r="K814" i="1" s="1"/>
  <c r="I886" i="1"/>
  <c r="K886" i="1"/>
  <c r="I958" i="1"/>
  <c r="K958" i="1" s="1"/>
  <c r="I1030" i="1"/>
  <c r="K1030" i="1" s="1"/>
  <c r="I1102" i="1"/>
  <c r="K1102" i="1"/>
  <c r="I1174" i="1"/>
  <c r="K1174" i="1" s="1"/>
  <c r="I1246" i="1"/>
  <c r="K1246" i="1" s="1"/>
  <c r="I1318" i="1"/>
  <c r="K1318" i="1" s="1"/>
  <c r="I1390" i="1"/>
  <c r="K1390" i="1"/>
  <c r="I1462" i="1"/>
  <c r="K1462" i="1" s="1"/>
  <c r="I1534" i="1"/>
  <c r="K1534" i="1" s="1"/>
  <c r="I1606" i="1"/>
  <c r="K1606" i="1"/>
  <c r="I1678" i="1"/>
  <c r="K1678" i="1"/>
  <c r="I1750" i="1"/>
  <c r="K1750" i="1" s="1"/>
  <c r="I1822" i="1"/>
  <c r="K1822" i="1"/>
  <c r="I1894" i="1"/>
  <c r="K1894" i="1"/>
  <c r="I1966" i="1"/>
  <c r="K1966" i="1" s="1"/>
  <c r="I2038" i="1"/>
  <c r="K2038" i="1" s="1"/>
  <c r="I2110" i="1"/>
  <c r="K2110" i="1" s="1"/>
  <c r="I2182" i="1"/>
  <c r="K2182" i="1"/>
  <c r="I2254" i="1"/>
  <c r="K2254" i="1" s="1"/>
  <c r="I2326" i="1"/>
  <c r="K2326" i="1"/>
  <c r="I2398" i="1"/>
  <c r="K2398" i="1"/>
  <c r="I2470" i="1"/>
  <c r="K2470" i="1" s="1"/>
  <c r="I2542" i="1"/>
  <c r="K2542" i="1" s="1"/>
  <c r="I2614" i="1"/>
  <c r="K2614" i="1"/>
  <c r="I2686" i="1"/>
  <c r="K2686" i="1" s="1"/>
  <c r="I2758" i="1"/>
  <c r="K2758" i="1"/>
  <c r="I2830" i="1"/>
  <c r="K2830" i="1" s="1"/>
  <c r="I2902" i="1"/>
  <c r="K2902" i="1"/>
  <c r="I2974" i="1"/>
  <c r="K2974" i="1" s="1"/>
  <c r="I3046" i="1"/>
  <c r="K3046" i="1" s="1"/>
  <c r="I71" i="1"/>
  <c r="K71" i="1" s="1"/>
  <c r="I143" i="1"/>
  <c r="K143" i="1" s="1"/>
  <c r="I215" i="1"/>
  <c r="K215" i="1" s="1"/>
  <c r="I287" i="1"/>
  <c r="K287" i="1" s="1"/>
  <c r="I359" i="1"/>
  <c r="K359" i="1" s="1"/>
  <c r="I431" i="1"/>
  <c r="K431" i="1"/>
  <c r="I503" i="1"/>
  <c r="K503" i="1" s="1"/>
  <c r="K575" i="1"/>
  <c r="I575" i="1"/>
  <c r="I647" i="1"/>
  <c r="K647" i="1" s="1"/>
  <c r="I719" i="1"/>
  <c r="K719" i="1"/>
  <c r="I791" i="1"/>
  <c r="K791" i="1"/>
  <c r="I863" i="1"/>
  <c r="K863" i="1" s="1"/>
  <c r="I935" i="1"/>
  <c r="K935" i="1"/>
  <c r="I1007" i="1"/>
  <c r="K1007" i="1" s="1"/>
  <c r="I1079" i="1"/>
  <c r="K1079" i="1" s="1"/>
  <c r="I1151" i="1"/>
  <c r="K1151" i="1" s="1"/>
  <c r="I1223" i="1"/>
  <c r="K1223" i="1"/>
  <c r="I1295" i="1"/>
  <c r="K1295" i="1" s="1"/>
  <c r="I1367" i="1"/>
  <c r="K1367" i="1"/>
  <c r="I1439" i="1"/>
  <c r="K1439" i="1" s="1"/>
  <c r="I1511" i="1"/>
  <c r="K1511" i="1" s="1"/>
  <c r="I1583" i="1"/>
  <c r="K1583" i="1" s="1"/>
  <c r="I1655" i="1"/>
  <c r="K1655" i="1"/>
  <c r="I1727" i="1"/>
  <c r="K1727" i="1" s="1"/>
  <c r="I1799" i="1"/>
  <c r="K1799" i="1"/>
  <c r="I1871" i="1"/>
  <c r="K1871" i="1" s="1"/>
  <c r="I1943" i="1"/>
  <c r="K1943" i="1" s="1"/>
  <c r="I2015" i="1"/>
  <c r="K2015" i="1" s="1"/>
  <c r="I2087" i="1"/>
  <c r="K2087" i="1"/>
  <c r="I2159" i="1"/>
  <c r="K2159" i="1"/>
  <c r="I2231" i="1"/>
  <c r="K2231" i="1" s="1"/>
  <c r="I2303" i="1"/>
  <c r="K2303" i="1"/>
  <c r="I2375" i="1"/>
  <c r="K2375" i="1"/>
  <c r="I2447" i="1"/>
  <c r="K2447" i="1" s="1"/>
  <c r="I2519" i="1"/>
  <c r="K2519" i="1"/>
  <c r="I2591" i="1"/>
  <c r="K2591" i="1" s="1"/>
  <c r="I2663" i="1"/>
  <c r="K2663" i="1"/>
  <c r="K2735" i="1"/>
  <c r="I2735" i="1"/>
  <c r="I2807" i="1"/>
  <c r="K2807" i="1"/>
  <c r="I2879" i="1"/>
  <c r="K2879" i="1" s="1"/>
  <c r="K2951" i="1"/>
  <c r="I2951" i="1"/>
  <c r="I3023" i="1"/>
  <c r="K3023" i="1"/>
  <c r="I72" i="1"/>
  <c r="K72" i="1" s="1"/>
  <c r="I144" i="1"/>
  <c r="K144" i="1" s="1"/>
  <c r="K216" i="1"/>
  <c r="I216" i="1"/>
  <c r="I288" i="1"/>
  <c r="K288" i="1" s="1"/>
  <c r="I360" i="1"/>
  <c r="K360" i="1"/>
  <c r="I432" i="1"/>
  <c r="K432" i="1"/>
  <c r="I504" i="1"/>
  <c r="K504" i="1" s="1"/>
  <c r="I576" i="1"/>
  <c r="K576" i="1" s="1"/>
  <c r="I648" i="1"/>
  <c r="K648" i="1"/>
  <c r="I720" i="1"/>
  <c r="K720" i="1" s="1"/>
  <c r="I792" i="1"/>
  <c r="K792" i="1" s="1"/>
  <c r="I864" i="1"/>
  <c r="K864" i="1" s="1"/>
  <c r="I936" i="1"/>
  <c r="K936" i="1"/>
  <c r="I1008" i="1"/>
  <c r="K1008" i="1" s="1"/>
  <c r="I1080" i="1"/>
  <c r="K1080" i="1" s="1"/>
  <c r="I1152" i="1"/>
  <c r="K1152" i="1"/>
  <c r="I1224" i="1"/>
  <c r="K1224" i="1"/>
  <c r="I1296" i="1"/>
  <c r="K1296" i="1" s="1"/>
  <c r="I1368" i="1"/>
  <c r="K1368" i="1"/>
  <c r="I1440" i="1"/>
  <c r="K1440" i="1"/>
  <c r="I1512" i="1"/>
  <c r="K1512" i="1" s="1"/>
  <c r="I1584" i="1"/>
  <c r="K1584" i="1"/>
  <c r="I1656" i="1"/>
  <c r="K1656" i="1" s="1"/>
  <c r="I1728" i="1"/>
  <c r="K1728" i="1" s="1"/>
  <c r="I1800" i="1"/>
  <c r="K1800" i="1"/>
  <c r="I1872" i="1"/>
  <c r="K1872" i="1"/>
  <c r="I1944" i="1"/>
  <c r="K1944" i="1" s="1"/>
  <c r="I2016" i="1"/>
  <c r="K2016" i="1" s="1"/>
  <c r="I2088" i="1"/>
  <c r="K2088" i="1" s="1"/>
  <c r="I2160" i="1"/>
  <c r="K2160" i="1"/>
  <c r="I2232" i="1"/>
  <c r="K2232" i="1"/>
  <c r="I2304" i="1"/>
  <c r="K2304" i="1"/>
  <c r="I2376" i="1"/>
  <c r="K2376" i="1" s="1"/>
  <c r="I2448" i="1"/>
  <c r="K2448" i="1"/>
  <c r="I2520" i="1"/>
  <c r="K2520" i="1" s="1"/>
  <c r="I2592" i="1"/>
  <c r="K2592" i="1"/>
  <c r="I2664" i="1"/>
  <c r="K2664" i="1"/>
  <c r="K2736" i="1"/>
  <c r="I2736" i="1"/>
  <c r="I2808" i="1"/>
  <c r="K2808" i="1" s="1"/>
  <c r="I2880" i="1"/>
  <c r="K2880" i="1" s="1"/>
  <c r="I2952" i="1"/>
  <c r="K2952" i="1" s="1"/>
  <c r="K3024" i="1"/>
  <c r="I3024" i="1"/>
  <c r="I3109" i="1"/>
  <c r="K3109" i="1"/>
  <c r="I3181" i="1"/>
  <c r="K3181" i="1" s="1"/>
  <c r="I3253" i="1"/>
  <c r="K3253" i="1"/>
  <c r="I3325" i="1"/>
  <c r="K3325" i="1"/>
  <c r="I3397" i="1"/>
  <c r="K3397" i="1" s="1"/>
  <c r="K3469" i="1"/>
  <c r="I3469" i="1"/>
  <c r="I3541" i="1"/>
  <c r="K3541" i="1"/>
  <c r="I3613" i="1"/>
  <c r="K3613" i="1" s="1"/>
  <c r="I3685" i="1"/>
  <c r="K3685" i="1" s="1"/>
  <c r="I3757" i="1"/>
  <c r="K3757" i="1"/>
  <c r="I3829" i="1"/>
  <c r="K3829" i="1" s="1"/>
  <c r="I3901" i="1"/>
  <c r="K3901" i="1"/>
  <c r="I3973" i="1"/>
  <c r="K3973" i="1" s="1"/>
  <c r="I4045" i="1"/>
  <c r="K4045" i="1"/>
  <c r="I4117" i="1"/>
  <c r="K4117" i="1"/>
  <c r="I4189" i="1"/>
  <c r="K4189" i="1" s="1"/>
  <c r="I4261" i="1"/>
  <c r="K4261" i="1" s="1"/>
  <c r="I4333" i="1"/>
  <c r="K4333" i="1" s="1"/>
  <c r="I4405" i="1"/>
  <c r="K4405" i="1" s="1"/>
  <c r="I4477" i="1"/>
  <c r="K4477" i="1" s="1"/>
  <c r="I4549" i="1"/>
  <c r="K4549" i="1"/>
  <c r="I4621" i="1"/>
  <c r="K4621" i="1" s="1"/>
  <c r="I4693" i="1"/>
  <c r="K4693" i="1"/>
  <c r="I4765" i="1"/>
  <c r="K4765" i="1"/>
  <c r="I4837" i="1"/>
  <c r="K4837" i="1" s="1"/>
  <c r="I4909" i="1"/>
  <c r="K4909" i="1"/>
  <c r="I4981" i="1"/>
  <c r="K4981" i="1"/>
  <c r="I5053" i="1"/>
  <c r="K5053" i="1"/>
  <c r="I5125" i="1"/>
  <c r="K5125" i="1" s="1"/>
  <c r="I5056" i="1"/>
  <c r="K5056" i="1"/>
  <c r="I3050" i="1"/>
  <c r="K3050" i="1" s="1"/>
  <c r="I3122" i="1"/>
  <c r="K3122" i="1" s="1"/>
  <c r="I3194" i="1"/>
  <c r="K3194" i="1"/>
  <c r="I3266" i="1"/>
  <c r="K3266" i="1" s="1"/>
  <c r="I3338" i="1"/>
  <c r="K3338" i="1"/>
  <c r="I3410" i="1"/>
  <c r="K3410" i="1" s="1"/>
  <c r="I3482" i="1"/>
  <c r="K3482" i="1" s="1"/>
  <c r="I3554" i="1"/>
  <c r="K3554" i="1" s="1"/>
  <c r="I3626" i="1"/>
  <c r="K3626" i="1" s="1"/>
  <c r="I3698" i="1"/>
  <c r="K3698" i="1"/>
  <c r="I3770" i="1"/>
  <c r="K3770" i="1" s="1"/>
  <c r="I3842" i="1"/>
  <c r="K3842" i="1" s="1"/>
  <c r="I3914" i="1"/>
  <c r="K3914" i="1"/>
  <c r="I3986" i="1"/>
  <c r="K3986" i="1" s="1"/>
  <c r="I4058" i="1"/>
  <c r="K4058" i="1"/>
  <c r="I4130" i="1"/>
  <c r="K4130" i="1" s="1"/>
  <c r="I4202" i="1"/>
  <c r="K4202" i="1"/>
  <c r="I4274" i="1"/>
  <c r="K4274" i="1"/>
  <c r="I4346" i="1"/>
  <c r="K4346" i="1" s="1"/>
  <c r="I4418" i="1"/>
  <c r="K4418" i="1" s="1"/>
  <c r="I4490" i="1"/>
  <c r="K4490" i="1" s="1"/>
  <c r="I4562" i="1"/>
  <c r="K4562" i="1"/>
  <c r="I4634" i="1"/>
  <c r="K4634" i="1"/>
  <c r="I4706" i="1"/>
  <c r="K4706" i="1" s="1"/>
  <c r="I4778" i="1"/>
  <c r="K4778" i="1"/>
  <c r="I4850" i="1"/>
  <c r="K4850" i="1" s="1"/>
  <c r="I4922" i="1"/>
  <c r="K4922" i="1"/>
  <c r="I4994" i="1"/>
  <c r="K4994" i="1" s="1"/>
  <c r="I5066" i="1"/>
  <c r="K5066" i="1" s="1"/>
  <c r="I5139" i="1"/>
  <c r="K5139" i="1"/>
  <c r="I3039" i="1"/>
  <c r="K3039" i="1"/>
  <c r="I3111" i="1"/>
  <c r="K3111" i="1"/>
  <c r="I3183" i="1"/>
  <c r="K3183" i="1"/>
  <c r="I3255" i="1"/>
  <c r="K3255" i="1" s="1"/>
  <c r="I3327" i="1"/>
  <c r="K3327" i="1"/>
  <c r="I3399" i="1"/>
  <c r="K3399" i="1"/>
  <c r="I3471" i="1"/>
  <c r="K3471" i="1" s="1"/>
  <c r="I3543" i="1"/>
  <c r="K3543" i="1" s="1"/>
  <c r="I3615" i="1"/>
  <c r="K3615" i="1" s="1"/>
  <c r="I3687" i="1"/>
  <c r="K3687" i="1"/>
  <c r="I3759" i="1"/>
  <c r="K3759" i="1" s="1"/>
  <c r="I3831" i="1"/>
  <c r="K3831" i="1" s="1"/>
  <c r="I3903" i="1"/>
  <c r="K3903" i="1"/>
  <c r="I3975" i="1"/>
  <c r="K3975" i="1" s="1"/>
  <c r="I4047" i="1"/>
  <c r="K4047" i="1"/>
  <c r="I4119" i="1"/>
  <c r="K4119" i="1" s="1"/>
  <c r="I4191" i="1"/>
  <c r="K4191" i="1"/>
  <c r="I4263" i="1"/>
  <c r="K4263" i="1" s="1"/>
  <c r="I4335" i="1"/>
  <c r="K4335" i="1"/>
  <c r="I4407" i="1"/>
  <c r="K4407" i="1"/>
  <c r="I4479" i="1"/>
  <c r="K4479" i="1" s="1"/>
  <c r="I4551" i="1"/>
  <c r="K4551" i="1"/>
  <c r="I4623" i="1"/>
  <c r="K4623" i="1"/>
  <c r="I4695" i="1"/>
  <c r="K4695" i="1"/>
  <c r="I4767" i="1"/>
  <c r="K4767" i="1"/>
  <c r="I4839" i="1"/>
  <c r="K4839" i="1" s="1"/>
  <c r="I4911" i="1"/>
  <c r="K4911" i="1"/>
  <c r="I4983" i="1"/>
  <c r="K4983" i="1"/>
  <c r="I5055" i="1"/>
  <c r="K5055" i="1"/>
  <c r="I4972" i="1"/>
  <c r="K4972" i="1" s="1"/>
  <c r="I5129" i="1"/>
  <c r="K5129" i="1" s="1"/>
  <c r="I3124" i="1"/>
  <c r="K3124" i="1"/>
  <c r="I3196" i="1"/>
  <c r="K3196" i="1"/>
  <c r="I3268" i="1"/>
  <c r="K3268" i="1" s="1"/>
  <c r="I3340" i="1"/>
  <c r="K3340" i="1"/>
  <c r="I3412" i="1"/>
  <c r="K3412" i="1" s="1"/>
  <c r="I3484" i="1"/>
  <c r="K3484" i="1" s="1"/>
  <c r="I3556" i="1"/>
  <c r="K3556" i="1" s="1"/>
  <c r="I3628" i="1"/>
  <c r="K3628" i="1"/>
  <c r="I3700" i="1"/>
  <c r="K3700" i="1"/>
  <c r="I3772" i="1"/>
  <c r="K3772" i="1"/>
  <c r="I3844" i="1"/>
  <c r="K3844" i="1"/>
  <c r="I3916" i="1"/>
  <c r="K3916" i="1"/>
  <c r="I3988" i="1"/>
  <c r="K3988" i="1"/>
  <c r="I4060" i="1"/>
  <c r="K4060" i="1"/>
  <c r="I4132" i="1"/>
  <c r="K4132" i="1" s="1"/>
  <c r="I4204" i="1"/>
  <c r="K4204" i="1"/>
  <c r="I4276" i="1"/>
  <c r="K4276" i="1"/>
  <c r="I4348" i="1"/>
  <c r="K4348" i="1" s="1"/>
  <c r="I4420" i="1"/>
  <c r="K4420" i="1"/>
  <c r="I4492" i="1"/>
  <c r="K4492" i="1"/>
  <c r="I4564" i="1"/>
  <c r="K4564" i="1" s="1"/>
  <c r="I4636" i="1"/>
  <c r="K4636" i="1"/>
  <c r="I4708" i="1"/>
  <c r="K4708" i="1" s="1"/>
  <c r="I4780" i="1"/>
  <c r="K4780" i="1"/>
  <c r="I4852" i="1"/>
  <c r="K4852" i="1"/>
  <c r="I4924" i="1"/>
  <c r="K4924" i="1" s="1"/>
  <c r="I5128" i="1"/>
  <c r="K5128" i="1" s="1"/>
  <c r="I3065" i="1"/>
  <c r="K3065" i="1"/>
  <c r="I3137" i="1"/>
  <c r="K3137" i="1" s="1"/>
  <c r="I3209" i="1"/>
  <c r="K3209" i="1" s="1"/>
  <c r="I3281" i="1"/>
  <c r="K3281" i="1" s="1"/>
  <c r="I3353" i="1"/>
  <c r="K3353" i="1"/>
  <c r="I3425" i="1"/>
  <c r="K3425" i="1" s="1"/>
  <c r="I3497" i="1"/>
  <c r="K3497" i="1" s="1"/>
  <c r="I3569" i="1"/>
  <c r="K3569" i="1"/>
  <c r="I3641" i="1"/>
  <c r="K3641" i="1"/>
  <c r="I3713" i="1"/>
  <c r="K3713" i="1" s="1"/>
  <c r="I3785" i="1"/>
  <c r="K3785" i="1" s="1"/>
  <c r="I3857" i="1"/>
  <c r="K3857" i="1" s="1"/>
  <c r="I3929" i="1"/>
  <c r="K3929" i="1" s="1"/>
  <c r="I4001" i="1"/>
  <c r="K4001" i="1"/>
  <c r="I4073" i="1"/>
  <c r="K4073" i="1"/>
  <c r="I4145" i="1"/>
  <c r="K4145" i="1" s="1"/>
  <c r="I4217" i="1"/>
  <c r="K4217" i="1" s="1"/>
  <c r="I4289" i="1"/>
  <c r="K4289" i="1"/>
  <c r="I4361" i="1"/>
  <c r="K4361" i="1"/>
  <c r="I4433" i="1"/>
  <c r="K4433" i="1" s="1"/>
  <c r="I4505" i="1"/>
  <c r="K4505" i="1" s="1"/>
  <c r="I4577" i="1"/>
  <c r="K4577" i="1" s="1"/>
  <c r="I4649" i="1"/>
  <c r="K4649" i="1" s="1"/>
  <c r="I4721" i="1"/>
  <c r="K4721" i="1" s="1"/>
  <c r="I4793" i="1"/>
  <c r="K4793" i="1"/>
  <c r="I5081" i="1"/>
  <c r="K5081" i="1"/>
  <c r="I3126" i="1"/>
  <c r="K3126" i="1"/>
  <c r="I3198" i="1"/>
  <c r="K3198" i="1"/>
  <c r="I3270" i="1"/>
  <c r="K3270" i="1"/>
  <c r="I3342" i="1"/>
  <c r="K3342" i="1"/>
  <c r="I3414" i="1"/>
  <c r="K3414" i="1"/>
  <c r="I3486" i="1"/>
  <c r="K3486" i="1"/>
  <c r="I3558" i="1"/>
  <c r="K3558" i="1"/>
  <c r="I3630" i="1"/>
  <c r="K3630" i="1"/>
  <c r="I3702" i="1"/>
  <c r="K3702" i="1"/>
  <c r="I3774" i="1"/>
  <c r="K3774" i="1" s="1"/>
  <c r="I3846" i="1"/>
  <c r="K3846" i="1"/>
  <c r="I3918" i="1"/>
  <c r="K3918" i="1" s="1"/>
  <c r="I3990" i="1"/>
  <c r="K3990" i="1" s="1"/>
  <c r="I4062" i="1"/>
  <c r="K4062" i="1"/>
  <c r="I4134" i="1"/>
  <c r="K4134" i="1"/>
  <c r="I4206" i="1"/>
  <c r="K4206" i="1"/>
  <c r="I4278" i="1"/>
  <c r="K4278" i="1" s="1"/>
  <c r="I4350" i="1"/>
  <c r="K4350" i="1" s="1"/>
  <c r="I4422" i="1"/>
  <c r="K4422" i="1" s="1"/>
  <c r="I4494" i="1"/>
  <c r="K4494" i="1" s="1"/>
  <c r="I4566" i="1"/>
  <c r="K4566" i="1"/>
  <c r="I4638" i="1"/>
  <c r="K4638" i="1"/>
  <c r="I4710" i="1"/>
  <c r="K4710" i="1" s="1"/>
  <c r="I4782" i="1"/>
  <c r="K4782" i="1"/>
  <c r="I4854" i="1"/>
  <c r="K4854" i="1"/>
  <c r="I4926" i="1"/>
  <c r="K4926" i="1"/>
  <c r="I4998" i="1"/>
  <c r="K4998" i="1" s="1"/>
  <c r="I5070" i="1"/>
  <c r="K5070" i="1"/>
  <c r="I5108" i="1"/>
  <c r="K5108" i="1"/>
  <c r="I5040" i="1"/>
  <c r="K5040" i="1" s="1"/>
  <c r="I3103" i="1"/>
  <c r="K3103" i="1"/>
  <c r="I3175" i="1"/>
  <c r="K3175" i="1"/>
  <c r="I3247" i="1"/>
  <c r="K3247" i="1" s="1"/>
  <c r="I3319" i="1"/>
  <c r="K3319" i="1"/>
  <c r="I3391" i="1"/>
  <c r="K3391" i="1" s="1"/>
  <c r="I3463" i="1"/>
  <c r="K3463" i="1" s="1"/>
  <c r="I3535" i="1"/>
  <c r="K3535" i="1"/>
  <c r="I3607" i="1"/>
  <c r="K3607" i="1"/>
  <c r="I3679" i="1"/>
  <c r="K3679" i="1"/>
  <c r="I3751" i="1"/>
  <c r="K3751" i="1" s="1"/>
  <c r="I3823" i="1"/>
  <c r="K3823" i="1"/>
  <c r="I3895" i="1"/>
  <c r="K3895" i="1"/>
  <c r="I3967" i="1"/>
  <c r="K3967" i="1" s="1"/>
  <c r="I4039" i="1"/>
  <c r="K4039" i="1" s="1"/>
  <c r="I4111" i="1"/>
  <c r="K4111" i="1"/>
  <c r="I4183" i="1"/>
  <c r="K4183" i="1"/>
  <c r="I4255" i="1"/>
  <c r="K4255" i="1" s="1"/>
  <c r="I4327" i="1"/>
  <c r="K4327" i="1"/>
  <c r="I4399" i="1"/>
  <c r="K4399" i="1"/>
  <c r="I4471" i="1"/>
  <c r="K4471" i="1" s="1"/>
  <c r="I4543" i="1"/>
  <c r="K4543" i="1"/>
  <c r="I4615" i="1"/>
  <c r="K4615" i="1"/>
  <c r="I4687" i="1"/>
  <c r="K4687" i="1" s="1"/>
  <c r="I4759" i="1"/>
  <c r="K4759" i="1"/>
  <c r="I4831" i="1"/>
  <c r="K4831" i="1" s="1"/>
  <c r="I4903" i="1"/>
  <c r="K4903" i="1"/>
  <c r="I4975" i="1"/>
  <c r="K4975" i="1" s="1"/>
  <c r="I5047" i="1"/>
  <c r="K5047" i="1"/>
  <c r="I5119" i="1"/>
  <c r="K5119" i="1"/>
  <c r="I5123" i="1"/>
  <c r="K5123" i="1" s="1"/>
  <c r="I3056" i="1"/>
  <c r="K3056" i="1"/>
  <c r="I3128" i="1"/>
  <c r="K3128" i="1"/>
  <c r="I3200" i="1"/>
  <c r="K3200" i="1"/>
  <c r="I3272" i="1"/>
  <c r="K3272" i="1" s="1"/>
  <c r="I3344" i="1"/>
  <c r="K3344" i="1" s="1"/>
  <c r="I3416" i="1"/>
  <c r="K3416" i="1" s="1"/>
  <c r="I3488" i="1"/>
  <c r="K3488" i="1"/>
  <c r="I3560" i="1"/>
  <c r="K3560" i="1" s="1"/>
  <c r="I3632" i="1"/>
  <c r="K3632" i="1" s="1"/>
  <c r="I3704" i="1"/>
  <c r="K3704" i="1"/>
  <c r="I3776" i="1"/>
  <c r="K3776" i="1" s="1"/>
  <c r="I3848" i="1"/>
  <c r="K3848" i="1" s="1"/>
  <c r="I3920" i="1"/>
  <c r="K3920" i="1" s="1"/>
  <c r="I3992" i="1"/>
  <c r="K3992" i="1"/>
  <c r="I4064" i="1"/>
  <c r="K4064" i="1"/>
  <c r="I4136" i="1"/>
  <c r="K4136" i="1"/>
  <c r="I4208" i="1"/>
  <c r="K4208" i="1" s="1"/>
  <c r="I4280" i="1"/>
  <c r="K4280" i="1"/>
  <c r="I4352" i="1"/>
  <c r="K4352" i="1" s="1"/>
  <c r="I4424" i="1"/>
  <c r="K4424" i="1"/>
  <c r="I4496" i="1"/>
  <c r="K4496" i="1" s="1"/>
  <c r="I4568" i="1"/>
  <c r="K4568" i="1"/>
  <c r="I4640" i="1"/>
  <c r="K4640" i="1"/>
  <c r="I4712" i="1"/>
  <c r="K4712" i="1" s="1"/>
  <c r="I4784" i="1"/>
  <c r="K4784" i="1"/>
  <c r="I4856" i="1"/>
  <c r="K4856" i="1"/>
  <c r="I4928" i="1"/>
  <c r="K4928" i="1"/>
  <c r="I5000" i="1"/>
  <c r="K5000" i="1"/>
  <c r="I5072" i="1"/>
  <c r="K5072" i="1" s="1"/>
  <c r="I5134" i="1"/>
  <c r="K5134" i="1"/>
  <c r="I3045" i="1"/>
  <c r="K3045" i="1"/>
  <c r="I3117" i="1"/>
  <c r="K3117" i="1"/>
  <c r="I3189" i="1"/>
  <c r="K3189" i="1"/>
  <c r="I3261" i="1"/>
  <c r="K3261" i="1" s="1"/>
  <c r="I3333" i="1"/>
  <c r="K3333" i="1"/>
  <c r="I3405" i="1"/>
  <c r="K3405" i="1"/>
  <c r="I3477" i="1"/>
  <c r="K3477" i="1" s="1"/>
  <c r="I3549" i="1"/>
  <c r="K3549" i="1"/>
  <c r="I3621" i="1"/>
  <c r="K3621" i="1" s="1"/>
  <c r="I3693" i="1"/>
  <c r="K3693" i="1"/>
  <c r="I3765" i="1"/>
  <c r="K3765" i="1"/>
  <c r="I3837" i="1"/>
  <c r="K3837" i="1"/>
  <c r="I3909" i="1"/>
  <c r="K3909" i="1" s="1"/>
  <c r="I3981" i="1"/>
  <c r="K3981" i="1" s="1"/>
  <c r="I4053" i="1"/>
  <c r="K4053" i="1"/>
  <c r="I4125" i="1"/>
  <c r="K4125" i="1" s="1"/>
  <c r="I4197" i="1"/>
  <c r="K4197" i="1"/>
  <c r="I4269" i="1"/>
  <c r="K4269" i="1"/>
  <c r="I4341" i="1"/>
  <c r="K4341" i="1"/>
  <c r="I4413" i="1"/>
  <c r="K4413" i="1"/>
  <c r="I4485" i="1"/>
  <c r="K4485" i="1" s="1"/>
  <c r="I4557" i="1"/>
  <c r="K4557" i="1" s="1"/>
  <c r="I4629" i="1"/>
  <c r="K4629" i="1"/>
  <c r="I4701" i="1"/>
  <c r="K4701" i="1" s="1"/>
  <c r="I4773" i="1"/>
  <c r="K4773" i="1"/>
  <c r="I4845" i="1"/>
  <c r="K4845" i="1" s="1"/>
  <c r="I4917" i="1"/>
  <c r="K4917" i="1"/>
  <c r="I4989" i="1"/>
  <c r="K4989" i="1"/>
  <c r="K5075" i="1"/>
  <c r="I5075" i="1"/>
  <c r="I3058" i="1"/>
  <c r="K3058" i="1"/>
  <c r="I3130" i="1"/>
  <c r="K3130" i="1"/>
  <c r="I3202" i="1"/>
  <c r="K3202" i="1"/>
  <c r="I3274" i="1"/>
  <c r="K3274" i="1"/>
  <c r="I3346" i="1"/>
  <c r="K3346" i="1"/>
  <c r="I3418" i="1"/>
  <c r="K3418" i="1" s="1"/>
  <c r="I3490" i="1"/>
  <c r="K3490" i="1" s="1"/>
  <c r="I3562" i="1"/>
  <c r="K3562" i="1" s="1"/>
  <c r="I3634" i="1"/>
  <c r="K3634" i="1" s="1"/>
  <c r="I3706" i="1"/>
  <c r="K3706" i="1"/>
  <c r="I3778" i="1"/>
  <c r="K3778" i="1"/>
  <c r="I3850" i="1"/>
  <c r="K3850" i="1"/>
  <c r="I3922" i="1"/>
  <c r="K3922" i="1"/>
  <c r="I3994" i="1"/>
  <c r="K3994" i="1" s="1"/>
  <c r="I4066" i="1"/>
  <c r="K4066" i="1"/>
  <c r="I4138" i="1"/>
  <c r="K4138" i="1" s="1"/>
  <c r="I4210" i="1"/>
  <c r="K4210" i="1" s="1"/>
  <c r="I4282" i="1"/>
  <c r="K4282" i="1" s="1"/>
  <c r="I4354" i="1"/>
  <c r="K4354" i="1"/>
  <c r="I4426" i="1"/>
  <c r="K4426" i="1"/>
  <c r="I4498" i="1"/>
  <c r="K4498" i="1" s="1"/>
  <c r="I4570" i="1"/>
  <c r="K4570" i="1"/>
  <c r="I4642" i="1"/>
  <c r="K4642" i="1"/>
  <c r="I4714" i="1"/>
  <c r="K4714" i="1"/>
  <c r="I4786" i="1"/>
  <c r="K4786" i="1"/>
  <c r="I4858" i="1"/>
  <c r="K4858" i="1" s="1"/>
  <c r="I4930" i="1"/>
  <c r="K4930" i="1"/>
  <c r="I5002" i="1"/>
  <c r="K5002" i="1"/>
  <c r="I5074" i="1"/>
  <c r="K5074" i="1" s="1"/>
  <c r="I5016" i="1"/>
  <c r="K5016" i="1"/>
  <c r="I3059" i="1"/>
  <c r="K3059" i="1"/>
  <c r="I3131" i="1"/>
  <c r="K3131" i="1" s="1"/>
  <c r="I3203" i="1"/>
  <c r="K3203" i="1"/>
  <c r="I3275" i="1"/>
  <c r="K3275" i="1"/>
  <c r="I3347" i="1"/>
  <c r="K3347" i="1" s="1"/>
  <c r="I3419" i="1"/>
  <c r="K3419" i="1"/>
  <c r="I3491" i="1"/>
  <c r="K3491" i="1" s="1"/>
  <c r="I3563" i="1"/>
  <c r="K3563" i="1" s="1"/>
  <c r="I3635" i="1"/>
  <c r="K3635" i="1"/>
  <c r="I3707" i="1"/>
  <c r="K3707" i="1"/>
  <c r="I3779" i="1"/>
  <c r="K3779" i="1" s="1"/>
  <c r="I3851" i="1"/>
  <c r="K3851" i="1"/>
  <c r="I3923" i="1"/>
  <c r="K3923" i="1" s="1"/>
  <c r="I3995" i="1"/>
  <c r="K3995" i="1" s="1"/>
  <c r="I4067" i="1"/>
  <c r="K4067" i="1" s="1"/>
  <c r="I4139" i="1"/>
  <c r="K4139" i="1"/>
  <c r="I4211" i="1"/>
  <c r="K4211" i="1" s="1"/>
  <c r="I4283" i="1"/>
  <c r="K4283" i="1"/>
  <c r="I4355" i="1"/>
  <c r="K4355" i="1"/>
  <c r="I4427" i="1"/>
  <c r="K4427" i="1" s="1"/>
  <c r="K4499" i="1"/>
  <c r="I4499" i="1"/>
  <c r="I4571" i="1"/>
  <c r="K4571" i="1"/>
  <c r="I4643" i="1"/>
  <c r="K4643" i="1"/>
  <c r="I4715" i="1"/>
  <c r="K4715" i="1" s="1"/>
  <c r="I4787" i="1"/>
  <c r="K4787" i="1"/>
  <c r="I4859" i="1"/>
  <c r="K4859" i="1"/>
  <c r="I4931" i="1"/>
  <c r="K4931" i="1"/>
  <c r="I5003" i="1"/>
  <c r="K5003" i="1"/>
  <c r="I4968" i="1"/>
  <c r="K4968" i="1" s="1"/>
  <c r="I3084" i="1"/>
  <c r="K3084" i="1"/>
  <c r="I3156" i="1"/>
  <c r="K3156" i="1" s="1"/>
  <c r="I3228" i="1"/>
  <c r="K3228" i="1" s="1"/>
  <c r="I3300" i="1"/>
  <c r="K3300" i="1"/>
  <c r="I3372" i="1"/>
  <c r="K3372" i="1"/>
  <c r="I3444" i="1"/>
  <c r="K3444" i="1" s="1"/>
  <c r="I3516" i="1"/>
  <c r="K3516" i="1"/>
  <c r="I3588" i="1"/>
  <c r="K3588" i="1"/>
  <c r="I3660" i="1"/>
  <c r="K3660" i="1" s="1"/>
  <c r="I3732" i="1"/>
  <c r="K3732" i="1" s="1"/>
  <c r="I3804" i="1"/>
  <c r="K3804" i="1" s="1"/>
  <c r="I3876" i="1"/>
  <c r="K3876" i="1" s="1"/>
  <c r="I3948" i="1"/>
  <c r="K3948" i="1"/>
  <c r="I4020" i="1"/>
  <c r="K4020" i="1" s="1"/>
  <c r="I4092" i="1"/>
  <c r="K4092" i="1" s="1"/>
  <c r="I4164" i="1"/>
  <c r="K4164" i="1"/>
  <c r="I4236" i="1"/>
  <c r="K4236" i="1" s="1"/>
  <c r="I4308" i="1"/>
  <c r="K4308" i="1" s="1"/>
  <c r="I4380" i="1"/>
  <c r="K4380" i="1" s="1"/>
  <c r="I4452" i="1"/>
  <c r="K4452" i="1" s="1"/>
  <c r="I4524" i="1"/>
  <c r="K4524" i="1" s="1"/>
  <c r="I4596" i="1"/>
  <c r="K4596" i="1"/>
  <c r="I4668" i="1"/>
  <c r="K4668" i="1"/>
  <c r="I4740" i="1"/>
  <c r="K4740" i="1" s="1"/>
  <c r="I4812" i="1"/>
  <c r="K4812" i="1"/>
  <c r="I4884" i="1"/>
  <c r="K4884" i="1" s="1"/>
  <c r="I5064" i="1"/>
  <c r="K5064" i="1"/>
  <c r="I1341" i="1"/>
  <c r="K1341" i="1" s="1"/>
  <c r="I1413" i="1"/>
  <c r="K1413" i="1" s="1"/>
  <c r="I1485" i="1"/>
  <c r="K1485" i="1" s="1"/>
  <c r="I1557" i="1"/>
  <c r="K1557" i="1" s="1"/>
  <c r="I1629" i="1"/>
  <c r="K1629" i="1" s="1"/>
  <c r="I1701" i="1"/>
  <c r="K1701" i="1"/>
  <c r="I1773" i="1"/>
  <c r="K1773" i="1" s="1"/>
  <c r="I1845" i="1"/>
  <c r="K1845" i="1" s="1"/>
  <c r="I1917" i="1"/>
  <c r="K1917" i="1" s="1"/>
  <c r="I1989" i="1"/>
  <c r="K1989" i="1" s="1"/>
  <c r="I2061" i="1"/>
  <c r="K2061" i="1"/>
  <c r="I2133" i="1"/>
  <c r="K2133" i="1" s="1"/>
  <c r="I2205" i="1"/>
  <c r="K2205" i="1"/>
  <c r="I2277" i="1"/>
  <c r="K2277" i="1" s="1"/>
  <c r="I2349" i="1"/>
  <c r="K2349" i="1" s="1"/>
  <c r="I2421" i="1"/>
  <c r="K2421" i="1"/>
  <c r="I2493" i="1"/>
  <c r="K2493" i="1" s="1"/>
  <c r="I2565" i="1"/>
  <c r="K2565" i="1"/>
  <c r="I2637" i="1"/>
  <c r="K2637" i="1" s="1"/>
  <c r="I2709" i="1"/>
  <c r="K2709" i="1"/>
  <c r="I2781" i="1"/>
  <c r="K2781" i="1" s="1"/>
  <c r="I2853" i="1"/>
  <c r="K2853" i="1" s="1"/>
  <c r="I2925" i="1"/>
  <c r="K2925" i="1"/>
  <c r="I2997" i="1"/>
  <c r="K2997" i="1" s="1"/>
  <c r="I34" i="1"/>
  <c r="K34" i="1"/>
  <c r="I106" i="1"/>
  <c r="K106" i="1" s="1"/>
  <c r="I178" i="1"/>
  <c r="K178" i="1"/>
  <c r="I250" i="1"/>
  <c r="K250" i="1"/>
  <c r="I322" i="1"/>
  <c r="K322" i="1" s="1"/>
  <c r="I394" i="1"/>
  <c r="K394" i="1" s="1"/>
  <c r="K466" i="1"/>
  <c r="I466" i="1"/>
  <c r="I538" i="1"/>
  <c r="K538" i="1" s="1"/>
  <c r="I610" i="1"/>
  <c r="K610" i="1" s="1"/>
  <c r="I682" i="1"/>
  <c r="K682" i="1"/>
  <c r="I754" i="1"/>
  <c r="K754" i="1" s="1"/>
  <c r="I826" i="1"/>
  <c r="K826" i="1" s="1"/>
  <c r="I898" i="1"/>
  <c r="K898" i="1"/>
  <c r="I970" i="1"/>
  <c r="K970" i="1" s="1"/>
  <c r="I1042" i="1"/>
  <c r="K1042" i="1"/>
  <c r="K1114" i="1"/>
  <c r="I1114" i="1"/>
  <c r="I1186" i="1"/>
  <c r="K1186" i="1"/>
  <c r="I1258" i="1"/>
  <c r="K1258" i="1"/>
  <c r="I1330" i="1"/>
  <c r="K1330" i="1" s="1"/>
  <c r="I1402" i="1"/>
  <c r="K1402" i="1" s="1"/>
  <c r="I1474" i="1"/>
  <c r="K1474" i="1"/>
  <c r="I1546" i="1"/>
  <c r="K1546" i="1" s="1"/>
  <c r="I1618" i="1"/>
  <c r="K1618" i="1"/>
  <c r="I1690" i="1"/>
  <c r="K1690" i="1" s="1"/>
  <c r="I1762" i="1"/>
  <c r="K1762" i="1" s="1"/>
  <c r="I1834" i="1"/>
  <c r="K1834" i="1"/>
  <c r="I1906" i="1"/>
  <c r="K1906" i="1" s="1"/>
  <c r="I1978" i="1"/>
  <c r="K1978" i="1" s="1"/>
  <c r="I2050" i="1"/>
  <c r="K2050" i="1" s="1"/>
  <c r="I2122" i="1"/>
  <c r="K2122" i="1"/>
  <c r="I2194" i="1"/>
  <c r="K2194" i="1"/>
  <c r="K2266" i="1"/>
  <c r="I2266" i="1"/>
  <c r="I2338" i="1"/>
  <c r="K2338" i="1"/>
  <c r="I2410" i="1"/>
  <c r="K2410" i="1"/>
  <c r="I2482" i="1"/>
  <c r="K2482" i="1" s="1"/>
  <c r="I2554" i="1"/>
  <c r="K2554" i="1" s="1"/>
  <c r="I2626" i="1"/>
  <c r="K2626" i="1" s="1"/>
  <c r="I2698" i="1"/>
  <c r="K2698" i="1" s="1"/>
  <c r="I2770" i="1"/>
  <c r="K2770" i="1"/>
  <c r="K2842" i="1"/>
  <c r="I2842" i="1"/>
  <c r="I2914" i="1"/>
  <c r="K2914" i="1"/>
  <c r="I2986" i="1"/>
  <c r="K2986" i="1"/>
  <c r="I11" i="1"/>
  <c r="K11" i="1" s="1"/>
  <c r="I83" i="1"/>
  <c r="K83" i="1" s="1"/>
  <c r="I155" i="1"/>
  <c r="K155" i="1" s="1"/>
  <c r="K227" i="1"/>
  <c r="I227" i="1"/>
  <c r="I299" i="1"/>
  <c r="K299" i="1"/>
  <c r="I371" i="1"/>
  <c r="K371" i="1" s="1"/>
  <c r="I443" i="1"/>
  <c r="K443" i="1" s="1"/>
  <c r="I515" i="1"/>
  <c r="K515" i="1" s="1"/>
  <c r="I587" i="1"/>
  <c r="K587" i="1" s="1"/>
  <c r="I659" i="1"/>
  <c r="K659" i="1" s="1"/>
  <c r="I731" i="1"/>
  <c r="K731" i="1"/>
  <c r="I803" i="1"/>
  <c r="K803" i="1"/>
  <c r="K875" i="1"/>
  <c r="I875" i="1"/>
  <c r="I947" i="1"/>
  <c r="K947" i="1"/>
  <c r="I1019" i="1"/>
  <c r="K1019" i="1" s="1"/>
  <c r="I1091" i="1"/>
  <c r="K1091" i="1"/>
  <c r="I1163" i="1"/>
  <c r="K1163" i="1"/>
  <c r="I1235" i="1"/>
  <c r="K1235" i="1" s="1"/>
  <c r="I1307" i="1"/>
  <c r="K1307" i="1" s="1"/>
  <c r="I1379" i="1"/>
  <c r="K1379" i="1"/>
  <c r="I1451" i="1"/>
  <c r="K1451" i="1" s="1"/>
  <c r="I1523" i="1"/>
  <c r="K1523" i="1" s="1"/>
  <c r="I1595" i="1"/>
  <c r="K1595" i="1" s="1"/>
  <c r="I1667" i="1"/>
  <c r="K1667" i="1"/>
  <c r="I1739" i="1"/>
  <c r="K1739" i="1" s="1"/>
  <c r="I1811" i="1"/>
  <c r="K1811" i="1"/>
  <c r="I1883" i="1"/>
  <c r="K1883" i="1" s="1"/>
  <c r="I1955" i="1"/>
  <c r="K1955" i="1"/>
  <c r="I2027" i="1"/>
  <c r="K2027" i="1"/>
  <c r="I2099" i="1"/>
  <c r="K2099" i="1"/>
  <c r="I2171" i="1"/>
  <c r="K2171" i="1"/>
  <c r="I2243" i="1"/>
  <c r="K2243" i="1" s="1"/>
  <c r="I2315" i="1"/>
  <c r="K2315" i="1" s="1"/>
  <c r="I2387" i="1"/>
  <c r="K2387" i="1" s="1"/>
  <c r="I2459" i="1"/>
  <c r="K2459" i="1"/>
  <c r="I2531" i="1"/>
  <c r="K2531" i="1" s="1"/>
  <c r="K2603" i="1"/>
  <c r="I2603" i="1"/>
  <c r="I2675" i="1"/>
  <c r="K2675" i="1"/>
  <c r="I2747" i="1"/>
  <c r="K2747" i="1" s="1"/>
  <c r="I2819" i="1"/>
  <c r="K2819" i="1"/>
  <c r="I2891" i="1"/>
  <c r="K2891" i="1" s="1"/>
  <c r="I2963" i="1"/>
  <c r="K2963" i="1"/>
  <c r="K12" i="1"/>
  <c r="I12" i="1"/>
  <c r="K84" i="1"/>
  <c r="I84" i="1"/>
  <c r="I156" i="1"/>
  <c r="K156" i="1"/>
  <c r="K228" i="1"/>
  <c r="I228" i="1"/>
  <c r="I300" i="1"/>
  <c r="K300" i="1" s="1"/>
  <c r="I372" i="1"/>
  <c r="K372" i="1" s="1"/>
  <c r="I444" i="1"/>
  <c r="K444" i="1" s="1"/>
  <c r="K516" i="1"/>
  <c r="I516" i="1"/>
  <c r="I588" i="1"/>
  <c r="K588" i="1" s="1"/>
  <c r="I660" i="1"/>
  <c r="K660" i="1" s="1"/>
  <c r="I732" i="1"/>
  <c r="K732" i="1"/>
  <c r="I804" i="1"/>
  <c r="K804" i="1" s="1"/>
  <c r="I876" i="1"/>
  <c r="K876" i="1" s="1"/>
  <c r="I948" i="1"/>
  <c r="K948" i="1"/>
  <c r="I1020" i="1"/>
  <c r="K1020" i="1"/>
  <c r="I1092" i="1"/>
  <c r="K1092" i="1" s="1"/>
  <c r="I1164" i="1"/>
  <c r="K1164" i="1" s="1"/>
  <c r="I1236" i="1"/>
  <c r="K1236" i="1"/>
  <c r="I1308" i="1"/>
  <c r="K1308" i="1" s="1"/>
  <c r="I1380" i="1"/>
  <c r="K1380" i="1"/>
  <c r="I1452" i="1"/>
  <c r="K1452" i="1" s="1"/>
  <c r="I1524" i="1"/>
  <c r="K1524" i="1" s="1"/>
  <c r="I1596" i="1"/>
  <c r="K1596" i="1" s="1"/>
  <c r="I1668" i="1"/>
  <c r="K1668" i="1" s="1"/>
  <c r="I1740" i="1"/>
  <c r="K1740" i="1" s="1"/>
  <c r="I1812" i="1"/>
  <c r="K1812" i="1"/>
  <c r="I1884" i="1"/>
  <c r="K1884" i="1"/>
  <c r="I1956" i="1"/>
  <c r="K1956" i="1"/>
  <c r="I2028" i="1"/>
  <c r="K2028" i="1" s="1"/>
  <c r="I2100" i="1"/>
  <c r="K2100" i="1"/>
  <c r="I2172" i="1"/>
  <c r="K2172" i="1"/>
  <c r="I2244" i="1"/>
  <c r="K2244" i="1" s="1"/>
  <c r="I2316" i="1"/>
  <c r="K2316" i="1" s="1"/>
  <c r="I2388" i="1"/>
  <c r="K2388" i="1" s="1"/>
  <c r="I2460" i="1"/>
  <c r="K2460" i="1" s="1"/>
  <c r="I2532" i="1"/>
  <c r="K2532" i="1" s="1"/>
  <c r="K2604" i="1"/>
  <c r="I2604" i="1"/>
  <c r="I2676" i="1"/>
  <c r="K2676" i="1"/>
  <c r="I2748" i="1"/>
  <c r="K2748" i="1" s="1"/>
  <c r="I2820" i="1"/>
  <c r="K2820" i="1"/>
  <c r="I2892" i="1"/>
  <c r="K2892" i="1"/>
  <c r="I2964" i="1"/>
  <c r="K2964" i="1" s="1"/>
  <c r="I3036" i="1"/>
  <c r="K3036" i="1"/>
  <c r="I3121" i="1"/>
  <c r="K3121" i="1"/>
  <c r="I3193" i="1"/>
  <c r="K3193" i="1" s="1"/>
  <c r="K3265" i="1"/>
  <c r="I3265" i="1"/>
  <c r="I3337" i="1"/>
  <c r="K3337" i="1"/>
  <c r="I3409" i="1"/>
  <c r="K3409" i="1" s="1"/>
  <c r="K3481" i="1"/>
  <c r="I3481" i="1"/>
  <c r="I3553" i="1"/>
  <c r="K3553" i="1"/>
  <c r="I3625" i="1"/>
  <c r="K3625" i="1" s="1"/>
  <c r="I3697" i="1"/>
  <c r="K3697" i="1" s="1"/>
  <c r="I3769" i="1"/>
  <c r="K3769" i="1"/>
  <c r="I3841" i="1"/>
  <c r="K3841" i="1" s="1"/>
  <c r="I3913" i="1"/>
  <c r="K3913" i="1" s="1"/>
  <c r="I3985" i="1"/>
  <c r="K3985" i="1" s="1"/>
  <c r="I4057" i="1"/>
  <c r="K4057" i="1"/>
  <c r="I4129" i="1"/>
  <c r="K4129" i="1" s="1"/>
  <c r="I4201" i="1"/>
  <c r="K4201" i="1"/>
  <c r="I4273" i="1"/>
  <c r="K4273" i="1" s="1"/>
  <c r="K4345" i="1"/>
  <c r="I4345" i="1"/>
  <c r="I4417" i="1"/>
  <c r="K4417" i="1"/>
  <c r="I4489" i="1"/>
  <c r="K4489" i="1" s="1"/>
  <c r="I4561" i="1"/>
  <c r="K4561" i="1"/>
  <c r="I4633" i="1"/>
  <c r="K4633" i="1"/>
  <c r="I4705" i="1"/>
  <c r="K4705" i="1" s="1"/>
  <c r="I4777" i="1"/>
  <c r="K4777" i="1" s="1"/>
  <c r="I4849" i="1"/>
  <c r="K4849" i="1" s="1"/>
  <c r="I4921" i="1"/>
  <c r="K4921" i="1"/>
  <c r="I4993" i="1"/>
  <c r="K4993" i="1" s="1"/>
  <c r="I5065" i="1"/>
  <c r="K5065" i="1" s="1"/>
  <c r="I5137" i="1"/>
  <c r="K5137" i="1"/>
  <c r="I5104" i="1"/>
  <c r="K5104" i="1"/>
  <c r="I3062" i="1"/>
  <c r="K3062" i="1" s="1"/>
  <c r="I3134" i="1"/>
  <c r="K3134" i="1"/>
  <c r="I3206" i="1"/>
  <c r="K3206" i="1" s="1"/>
  <c r="I3278" i="1"/>
  <c r="K3278" i="1" s="1"/>
  <c r="I3350" i="1"/>
  <c r="K3350" i="1"/>
  <c r="I3422" i="1"/>
  <c r="K3422" i="1" s="1"/>
  <c r="K3494" i="1"/>
  <c r="I3494" i="1"/>
  <c r="I3566" i="1"/>
  <c r="K3566" i="1"/>
  <c r="I3638" i="1"/>
  <c r="K3638" i="1"/>
  <c r="I3710" i="1"/>
  <c r="K3710" i="1" s="1"/>
  <c r="I3782" i="1"/>
  <c r="K3782" i="1"/>
  <c r="I3854" i="1"/>
  <c r="K3854" i="1"/>
  <c r="I3926" i="1"/>
  <c r="K3926" i="1" s="1"/>
  <c r="I3998" i="1"/>
  <c r="K3998" i="1"/>
  <c r="I4070" i="1"/>
  <c r="K4070" i="1"/>
  <c r="I4142" i="1"/>
  <c r="K4142" i="1" s="1"/>
  <c r="I4214" i="1"/>
  <c r="K4214" i="1" s="1"/>
  <c r="I4286" i="1"/>
  <c r="K4286" i="1"/>
  <c r="I4358" i="1"/>
  <c r="K4358" i="1"/>
  <c r="I4430" i="1"/>
  <c r="K4430" i="1" s="1"/>
  <c r="I4502" i="1"/>
  <c r="K4502" i="1" s="1"/>
  <c r="I4574" i="1"/>
  <c r="K4574" i="1"/>
  <c r="I4646" i="1"/>
  <c r="K4646" i="1"/>
  <c r="I4718" i="1"/>
  <c r="K4718" i="1" s="1"/>
  <c r="I4790" i="1"/>
  <c r="K4790" i="1"/>
  <c r="I4862" i="1"/>
  <c r="K4862" i="1" s="1"/>
  <c r="I4934" i="1"/>
  <c r="K4934" i="1"/>
  <c r="I5006" i="1"/>
  <c r="K5006" i="1" s="1"/>
  <c r="I5078" i="1"/>
  <c r="K5078" i="1" s="1"/>
  <c r="I4996" i="1"/>
  <c r="K4996" i="1"/>
  <c r="I3051" i="1"/>
  <c r="K3051" i="1"/>
  <c r="I3123" i="1"/>
  <c r="K3123" i="1" s="1"/>
  <c r="I3195" i="1"/>
  <c r="K3195" i="1" s="1"/>
  <c r="I3267" i="1"/>
  <c r="K3267" i="1"/>
  <c r="I3339" i="1"/>
  <c r="K3339" i="1"/>
  <c r="I3411" i="1"/>
  <c r="K3411" i="1" s="1"/>
  <c r="I3483" i="1"/>
  <c r="K3483" i="1" s="1"/>
  <c r="I3555" i="1"/>
  <c r="K3555" i="1"/>
  <c r="I3627" i="1"/>
  <c r="K3627" i="1"/>
  <c r="I3699" i="1"/>
  <c r="K3699" i="1"/>
  <c r="I3771" i="1"/>
  <c r="K3771" i="1"/>
  <c r="I3843" i="1"/>
  <c r="K3843" i="1" s="1"/>
  <c r="I3915" i="1"/>
  <c r="K3915" i="1"/>
  <c r="I3987" i="1"/>
  <c r="K3987" i="1" s="1"/>
  <c r="I4059" i="1"/>
  <c r="K4059" i="1"/>
  <c r="I4131" i="1"/>
  <c r="K4131" i="1" s="1"/>
  <c r="I4203" i="1"/>
  <c r="K4203" i="1"/>
  <c r="K4275" i="1"/>
  <c r="I4275" i="1"/>
  <c r="K4347" i="1"/>
  <c r="I4347" i="1"/>
  <c r="I4419" i="1"/>
  <c r="K4419" i="1" s="1"/>
  <c r="I4491" i="1"/>
  <c r="K4491" i="1"/>
  <c r="I4563" i="1"/>
  <c r="K4563" i="1"/>
  <c r="I4635" i="1"/>
  <c r="K4635" i="1"/>
  <c r="I4707" i="1"/>
  <c r="K4707" i="1" s="1"/>
  <c r="I4779" i="1"/>
  <c r="K4779" i="1"/>
  <c r="I4851" i="1"/>
  <c r="K4851" i="1"/>
  <c r="I4923" i="1"/>
  <c r="K4923" i="1"/>
  <c r="I4995" i="1"/>
  <c r="K4995" i="1" s="1"/>
  <c r="I5067" i="1"/>
  <c r="K5067" i="1"/>
  <c r="I5020" i="1"/>
  <c r="K5020" i="1"/>
  <c r="I3064" i="1"/>
  <c r="K3064" i="1" s="1"/>
  <c r="I3136" i="1"/>
  <c r="K3136" i="1" s="1"/>
  <c r="I3208" i="1"/>
  <c r="K3208" i="1"/>
  <c r="I3280" i="1"/>
  <c r="K3280" i="1"/>
  <c r="I3352" i="1"/>
  <c r="K3352" i="1"/>
  <c r="I3424" i="1"/>
  <c r="K3424" i="1"/>
  <c r="I3496" i="1"/>
  <c r="K3496" i="1" s="1"/>
  <c r="I3568" i="1"/>
  <c r="K3568" i="1" s="1"/>
  <c r="I3640" i="1"/>
  <c r="K3640" i="1" s="1"/>
  <c r="I3712" i="1"/>
  <c r="K3712" i="1"/>
  <c r="I3784" i="1"/>
  <c r="K3784" i="1"/>
  <c r="I3856" i="1"/>
  <c r="K3856" i="1" s="1"/>
  <c r="I3928" i="1"/>
  <c r="K3928" i="1"/>
  <c r="I4000" i="1"/>
  <c r="K4000" i="1" s="1"/>
  <c r="I4072" i="1"/>
  <c r="K4072" i="1" s="1"/>
  <c r="I4144" i="1"/>
  <c r="K4144" i="1"/>
  <c r="I4216" i="1"/>
  <c r="K4216" i="1" s="1"/>
  <c r="I4288" i="1"/>
  <c r="K4288" i="1"/>
  <c r="I4360" i="1"/>
  <c r="K4360" i="1" s="1"/>
  <c r="I4432" i="1"/>
  <c r="K4432" i="1" s="1"/>
  <c r="K4504" i="1"/>
  <c r="I4504" i="1"/>
  <c r="I4576" i="1"/>
  <c r="K4576" i="1"/>
  <c r="I4648" i="1"/>
  <c r="K4648" i="1"/>
  <c r="K4720" i="1"/>
  <c r="I4720" i="1"/>
  <c r="I4792" i="1"/>
  <c r="K4792" i="1"/>
  <c r="I4864" i="1"/>
  <c r="K4864" i="1"/>
  <c r="I4936" i="1"/>
  <c r="K4936" i="1" s="1"/>
  <c r="I4913" i="1"/>
  <c r="K4913" i="1"/>
  <c r="I3077" i="1"/>
  <c r="K3077" i="1"/>
  <c r="I3149" i="1"/>
  <c r="K3149" i="1"/>
  <c r="I3221" i="1"/>
  <c r="K3221" i="1" s="1"/>
  <c r="I3293" i="1"/>
  <c r="K3293" i="1" s="1"/>
  <c r="I3365" i="1"/>
  <c r="K3365" i="1"/>
  <c r="I3437" i="1"/>
  <c r="K3437" i="1" s="1"/>
  <c r="I3509" i="1"/>
  <c r="K3509" i="1"/>
  <c r="I3581" i="1"/>
  <c r="K3581" i="1"/>
  <c r="I3653" i="1"/>
  <c r="K3653" i="1"/>
  <c r="I3725" i="1"/>
  <c r="K3725" i="1" s="1"/>
  <c r="I3797" i="1"/>
  <c r="K3797" i="1"/>
  <c r="I3869" i="1"/>
  <c r="K3869" i="1"/>
  <c r="I3941" i="1"/>
  <c r="K3941" i="1" s="1"/>
  <c r="I4013" i="1"/>
  <c r="K4013" i="1" s="1"/>
  <c r="I4085" i="1"/>
  <c r="K4085" i="1"/>
  <c r="I4157" i="1"/>
  <c r="K4157" i="1" s="1"/>
  <c r="I4229" i="1"/>
  <c r="K4229" i="1" s="1"/>
  <c r="I4301" i="1"/>
  <c r="K4301" i="1"/>
  <c r="I4373" i="1"/>
  <c r="K4373" i="1"/>
  <c r="I4445" i="1"/>
  <c r="K4445" i="1"/>
  <c r="I4517" i="1"/>
  <c r="K4517" i="1" s="1"/>
  <c r="I4589" i="1"/>
  <c r="K4589" i="1"/>
  <c r="I4661" i="1"/>
  <c r="K4661" i="1" s="1"/>
  <c r="I4733" i="1"/>
  <c r="K4733" i="1" s="1"/>
  <c r="I4805" i="1"/>
  <c r="K4805" i="1"/>
  <c r="I3066" i="1"/>
  <c r="K3066" i="1"/>
  <c r="I3138" i="1"/>
  <c r="K3138" i="1" s="1"/>
  <c r="I3210" i="1"/>
  <c r="K3210" i="1"/>
  <c r="I3282" i="1"/>
  <c r="K3282" i="1"/>
  <c r="I3354" i="1"/>
  <c r="K3354" i="1"/>
  <c r="I3426" i="1"/>
  <c r="K3426" i="1"/>
  <c r="I3498" i="1"/>
  <c r="K3498" i="1" s="1"/>
  <c r="I3570" i="1"/>
  <c r="K3570" i="1"/>
  <c r="I3642" i="1"/>
  <c r="K3642" i="1"/>
  <c r="I3714" i="1"/>
  <c r="K3714" i="1" s="1"/>
  <c r="I3786" i="1"/>
  <c r="K3786" i="1" s="1"/>
  <c r="I3858" i="1"/>
  <c r="K3858" i="1" s="1"/>
  <c r="I3930" i="1"/>
  <c r="K3930" i="1"/>
  <c r="I4002" i="1"/>
  <c r="K4002" i="1"/>
  <c r="I4074" i="1"/>
  <c r="K4074" i="1" s="1"/>
  <c r="I4146" i="1"/>
  <c r="K4146" i="1"/>
  <c r="I4218" i="1"/>
  <c r="K4218" i="1" s="1"/>
  <c r="I4290" i="1"/>
  <c r="K4290" i="1"/>
  <c r="I4362" i="1"/>
  <c r="K4362" i="1" s="1"/>
  <c r="I4434" i="1"/>
  <c r="K4434" i="1"/>
  <c r="I4506" i="1"/>
  <c r="K4506" i="1" s="1"/>
  <c r="I4578" i="1"/>
  <c r="K4578" i="1"/>
  <c r="I4650" i="1"/>
  <c r="K4650" i="1"/>
  <c r="I4722" i="1"/>
  <c r="K4722" i="1" s="1"/>
  <c r="I4794" i="1"/>
  <c r="K4794" i="1" s="1"/>
  <c r="I4866" i="1"/>
  <c r="K4866" i="1"/>
  <c r="I4938" i="1"/>
  <c r="K4938" i="1" s="1"/>
  <c r="I5010" i="1"/>
  <c r="K5010" i="1" s="1"/>
  <c r="I5082" i="1"/>
  <c r="K5082" i="1" s="1"/>
  <c r="I5037" i="1"/>
  <c r="K5037" i="1" s="1"/>
  <c r="I5124" i="1"/>
  <c r="K5124" i="1" s="1"/>
  <c r="I3115" i="1"/>
  <c r="K3115" i="1" s="1"/>
  <c r="I3187" i="1"/>
  <c r="K3187" i="1"/>
  <c r="I3259" i="1"/>
  <c r="K3259" i="1" s="1"/>
  <c r="I3331" i="1"/>
  <c r="K3331" i="1" s="1"/>
  <c r="I3403" i="1"/>
  <c r="K3403" i="1"/>
  <c r="I3475" i="1"/>
  <c r="K3475" i="1" s="1"/>
  <c r="I3547" i="1"/>
  <c r="K3547" i="1"/>
  <c r="I3619" i="1"/>
  <c r="K3619" i="1" s="1"/>
  <c r="I3691" i="1"/>
  <c r="K3691" i="1" s="1"/>
  <c r="I3763" i="1"/>
  <c r="K3763" i="1" s="1"/>
  <c r="I3835" i="1"/>
  <c r="K3835" i="1"/>
  <c r="I3907" i="1"/>
  <c r="K3907" i="1" s="1"/>
  <c r="I3979" i="1"/>
  <c r="K3979" i="1"/>
  <c r="I4051" i="1"/>
  <c r="K4051" i="1" s="1"/>
  <c r="I4123" i="1"/>
  <c r="K4123" i="1"/>
  <c r="I4195" i="1"/>
  <c r="K4195" i="1"/>
  <c r="I4267" i="1"/>
  <c r="K4267" i="1" s="1"/>
  <c r="I4339" i="1"/>
  <c r="K4339" i="1"/>
  <c r="I4411" i="1"/>
  <c r="K4411" i="1"/>
  <c r="I4483" i="1"/>
  <c r="K4483" i="1" s="1"/>
  <c r="I4555" i="1"/>
  <c r="K4555" i="1"/>
  <c r="I4627" i="1"/>
  <c r="K4627" i="1"/>
  <c r="I4699" i="1"/>
  <c r="K4699" i="1" s="1"/>
  <c r="I4771" i="1"/>
  <c r="K4771" i="1"/>
  <c r="I4843" i="1"/>
  <c r="K4843" i="1"/>
  <c r="I4915" i="1"/>
  <c r="K4915" i="1"/>
  <c r="I4987" i="1"/>
  <c r="K4987" i="1"/>
  <c r="I5059" i="1"/>
  <c r="K5059" i="1"/>
  <c r="I5131" i="1"/>
  <c r="K5131" i="1"/>
  <c r="I4992" i="1"/>
  <c r="K4992" i="1"/>
  <c r="I3068" i="1"/>
  <c r="K3068" i="1"/>
  <c r="I3140" i="1"/>
  <c r="K3140" i="1"/>
  <c r="I3212" i="1"/>
  <c r="K3212" i="1"/>
  <c r="I3284" i="1"/>
  <c r="K3284" i="1"/>
  <c r="I3356" i="1"/>
  <c r="K3356" i="1"/>
  <c r="I3428" i="1"/>
  <c r="K3428" i="1"/>
  <c r="I3500" i="1"/>
  <c r="K3500" i="1" s="1"/>
  <c r="I3572" i="1"/>
  <c r="K3572" i="1"/>
  <c r="I3644" i="1"/>
  <c r="K3644" i="1"/>
  <c r="I3716" i="1"/>
  <c r="K3716" i="1" s="1"/>
  <c r="I3788" i="1"/>
  <c r="K3788" i="1" s="1"/>
  <c r="I3860" i="1"/>
  <c r="K3860" i="1"/>
  <c r="I3932" i="1"/>
  <c r="K3932" i="1" s="1"/>
  <c r="I4004" i="1"/>
  <c r="K4004" i="1"/>
  <c r="I4076" i="1"/>
  <c r="K4076" i="1"/>
  <c r="I4148" i="1"/>
  <c r="K4148" i="1"/>
  <c r="I4220" i="1"/>
  <c r="K4220" i="1"/>
  <c r="I4292" i="1"/>
  <c r="K4292" i="1"/>
  <c r="I4364" i="1"/>
  <c r="K4364" i="1"/>
  <c r="I4436" i="1"/>
  <c r="K4436" i="1"/>
  <c r="I4508" i="1"/>
  <c r="K4508" i="1"/>
  <c r="I4580" i="1"/>
  <c r="K4580" i="1"/>
  <c r="I4652" i="1"/>
  <c r="K4652" i="1"/>
  <c r="I4724" i="1"/>
  <c r="K4724" i="1" s="1"/>
  <c r="I4796" i="1"/>
  <c r="K4796" i="1" s="1"/>
  <c r="I4868" i="1"/>
  <c r="K4868" i="1" s="1"/>
  <c r="I4940" i="1"/>
  <c r="K4940" i="1" s="1"/>
  <c r="I5012" i="1"/>
  <c r="K5012" i="1"/>
  <c r="I5084" i="1"/>
  <c r="K5084" i="1"/>
  <c r="I5111" i="1"/>
  <c r="K5111" i="1" s="1"/>
  <c r="K3057" i="1"/>
  <c r="I3057" i="1"/>
  <c r="I3129" i="1"/>
  <c r="K3129" i="1" s="1"/>
  <c r="I3201" i="1"/>
  <c r="K3201" i="1" s="1"/>
  <c r="I3273" i="1"/>
  <c r="K3273" i="1" s="1"/>
  <c r="I3345" i="1"/>
  <c r="K3345" i="1" s="1"/>
  <c r="I3417" i="1"/>
  <c r="K3417" i="1" s="1"/>
  <c r="I3489" i="1"/>
  <c r="K3489" i="1" s="1"/>
  <c r="I3561" i="1"/>
  <c r="K3561" i="1"/>
  <c r="I3633" i="1"/>
  <c r="K3633" i="1"/>
  <c r="I3705" i="1"/>
  <c r="K3705" i="1"/>
  <c r="I3777" i="1"/>
  <c r="K3777" i="1"/>
  <c r="I3849" i="1"/>
  <c r="K3849" i="1"/>
  <c r="I3921" i="1"/>
  <c r="K3921" i="1"/>
  <c r="I3993" i="1"/>
  <c r="K3993" i="1"/>
  <c r="I4065" i="1"/>
  <c r="K4065" i="1"/>
  <c r="I4137" i="1"/>
  <c r="K4137" i="1"/>
  <c r="I4209" i="1"/>
  <c r="K4209" i="1" s="1"/>
  <c r="I4281" i="1"/>
  <c r="K4281" i="1" s="1"/>
  <c r="I4353" i="1"/>
  <c r="K4353" i="1" s="1"/>
  <c r="I4425" i="1"/>
  <c r="K4425" i="1"/>
  <c r="I4497" i="1"/>
  <c r="K4497" i="1" s="1"/>
  <c r="I4569" i="1"/>
  <c r="K4569" i="1" s="1"/>
  <c r="I4641" i="1"/>
  <c r="K4641" i="1"/>
  <c r="I4713" i="1"/>
  <c r="K4713" i="1" s="1"/>
  <c r="I4785" i="1"/>
  <c r="K4785" i="1"/>
  <c r="I4857" i="1"/>
  <c r="K4857" i="1"/>
  <c r="I4929" i="1"/>
  <c r="K4929" i="1"/>
  <c r="I5001" i="1"/>
  <c r="K5001" i="1"/>
  <c r="I4944" i="1"/>
  <c r="K4944" i="1" s="1"/>
  <c r="I3070" i="1"/>
  <c r="K3070" i="1" s="1"/>
  <c r="I3142" i="1"/>
  <c r="K3142" i="1"/>
  <c r="I3214" i="1"/>
  <c r="K3214" i="1"/>
  <c r="I3286" i="1"/>
  <c r="K3286" i="1" s="1"/>
  <c r="I3358" i="1"/>
  <c r="K3358" i="1" s="1"/>
  <c r="I3430" i="1"/>
  <c r="K3430" i="1" s="1"/>
  <c r="K3502" i="1"/>
  <c r="I3502" i="1"/>
  <c r="I3574" i="1"/>
  <c r="K3574" i="1" s="1"/>
  <c r="I3646" i="1"/>
  <c r="K3646" i="1"/>
  <c r="K3718" i="1"/>
  <c r="I3718" i="1"/>
  <c r="I3790" i="1"/>
  <c r="K3790" i="1"/>
  <c r="I3862" i="1"/>
  <c r="K3862" i="1"/>
  <c r="K3934" i="1"/>
  <c r="I3934" i="1"/>
  <c r="I4006" i="1"/>
  <c r="K4006" i="1" s="1"/>
  <c r="I4078" i="1"/>
  <c r="K4078" i="1" s="1"/>
  <c r="I4150" i="1"/>
  <c r="K4150" i="1" s="1"/>
  <c r="I4222" i="1"/>
  <c r="K4222" i="1"/>
  <c r="I4294" i="1"/>
  <c r="K4294" i="1"/>
  <c r="I4366" i="1"/>
  <c r="K4366" i="1" s="1"/>
  <c r="I4438" i="1"/>
  <c r="K4438" i="1"/>
  <c r="I4510" i="1"/>
  <c r="K4510" i="1" s="1"/>
  <c r="I4582" i="1"/>
  <c r="K4582" i="1" s="1"/>
  <c r="I4654" i="1"/>
  <c r="K4654" i="1"/>
  <c r="I4726" i="1"/>
  <c r="K4726" i="1" s="1"/>
  <c r="I4798" i="1"/>
  <c r="K4798" i="1"/>
  <c r="I4870" i="1"/>
  <c r="K4870" i="1"/>
  <c r="I4942" i="1"/>
  <c r="K4942" i="1" s="1"/>
  <c r="I5014" i="1"/>
  <c r="K5014" i="1" s="1"/>
  <c r="I5086" i="1"/>
  <c r="K5086" i="1"/>
  <c r="I5100" i="1"/>
  <c r="K5100" i="1"/>
  <c r="I3071" i="1"/>
  <c r="K3071" i="1" s="1"/>
  <c r="I3143" i="1"/>
  <c r="K3143" i="1"/>
  <c r="I3215" i="1"/>
  <c r="K3215" i="1" s="1"/>
  <c r="I3287" i="1"/>
  <c r="K3287" i="1"/>
  <c r="I3359" i="1"/>
  <c r="K3359" i="1" s="1"/>
  <c r="I3431" i="1"/>
  <c r="K3431" i="1" s="1"/>
  <c r="I3503" i="1"/>
  <c r="K3503" i="1" s="1"/>
  <c r="I3575" i="1"/>
  <c r="K3575" i="1"/>
  <c r="I3647" i="1"/>
  <c r="K3647" i="1"/>
  <c r="I3719" i="1"/>
  <c r="K3719" i="1" s="1"/>
  <c r="I3791" i="1"/>
  <c r="K3791" i="1"/>
  <c r="I3863" i="1"/>
  <c r="K3863" i="1"/>
  <c r="I3935" i="1"/>
  <c r="K3935" i="1"/>
  <c r="I4007" i="1"/>
  <c r="K4007" i="1"/>
  <c r="I4079" i="1"/>
  <c r="K4079" i="1"/>
  <c r="I4151" i="1"/>
  <c r="K4151" i="1"/>
  <c r="I4223" i="1"/>
  <c r="K4223" i="1"/>
  <c r="I4295" i="1"/>
  <c r="K4295" i="1"/>
  <c r="I4367" i="1"/>
  <c r="K4367" i="1"/>
  <c r="I4439" i="1"/>
  <c r="K4439" i="1"/>
  <c r="I4511" i="1"/>
  <c r="K4511" i="1"/>
  <c r="I4583" i="1"/>
  <c r="K4583" i="1"/>
  <c r="I4655" i="1"/>
  <c r="K4655" i="1"/>
  <c r="I4727" i="1"/>
  <c r="K4727" i="1" s="1"/>
  <c r="I4799" i="1"/>
  <c r="K4799" i="1"/>
  <c r="I4871" i="1"/>
  <c r="K4871" i="1"/>
  <c r="I4943" i="1"/>
  <c r="K4943" i="1" s="1"/>
  <c r="I5015" i="1"/>
  <c r="K5015" i="1"/>
  <c r="I5052" i="1"/>
  <c r="K5052" i="1"/>
  <c r="I3096" i="1"/>
  <c r="K3096" i="1" s="1"/>
  <c r="I3168" i="1"/>
  <c r="K3168" i="1"/>
  <c r="K3240" i="1"/>
  <c r="I3240" i="1"/>
  <c r="I3312" i="1"/>
  <c r="K3312" i="1" s="1"/>
  <c r="I3384" i="1"/>
  <c r="K3384" i="1"/>
  <c r="I3456" i="1"/>
  <c r="K3456" i="1"/>
  <c r="I3528" i="1"/>
  <c r="K3528" i="1" s="1"/>
  <c r="I3600" i="1"/>
  <c r="K3600" i="1" s="1"/>
  <c r="K3672" i="1"/>
  <c r="I3672" i="1"/>
  <c r="I3744" i="1"/>
  <c r="K3744" i="1" s="1"/>
  <c r="I3816" i="1"/>
  <c r="K3816" i="1"/>
  <c r="I3888" i="1"/>
  <c r="K3888" i="1"/>
  <c r="I3960" i="1"/>
  <c r="K3960" i="1"/>
  <c r="I4032" i="1"/>
  <c r="K4032" i="1"/>
  <c r="I4104" i="1"/>
  <c r="K4104" i="1"/>
  <c r="I4176" i="1"/>
  <c r="K4176" i="1" s="1"/>
  <c r="I4248" i="1"/>
  <c r="K4248" i="1" s="1"/>
  <c r="I4320" i="1"/>
  <c r="K4320" i="1" s="1"/>
  <c r="I4392" i="1"/>
  <c r="K4392" i="1" s="1"/>
  <c r="I4464" i="1"/>
  <c r="K4464" i="1" s="1"/>
  <c r="I4536" i="1"/>
  <c r="K4536" i="1" s="1"/>
  <c r="I4608" i="1"/>
  <c r="K4608" i="1" s="1"/>
  <c r="I4680" i="1"/>
  <c r="K4680" i="1"/>
  <c r="I4752" i="1"/>
  <c r="K4752" i="1" s="1"/>
  <c r="I4824" i="1"/>
  <c r="K4824" i="1"/>
  <c r="I4896" i="1"/>
  <c r="K4896" i="1"/>
  <c r="I4877" i="1"/>
  <c r="K4877" i="1"/>
  <c r="I633" i="1"/>
  <c r="K633" i="1" s="1"/>
  <c r="I705" i="1"/>
  <c r="K705" i="1" s="1"/>
  <c r="I777" i="1"/>
  <c r="K777" i="1"/>
  <c r="I849" i="1"/>
  <c r="K849" i="1" s="1"/>
  <c r="K921" i="1"/>
  <c r="I921" i="1"/>
  <c r="I993" i="1"/>
  <c r="K993" i="1" s="1"/>
  <c r="I1065" i="1"/>
  <c r="K1065" i="1" s="1"/>
  <c r="K1137" i="1"/>
  <c r="I1137" i="1"/>
  <c r="I1209" i="1"/>
  <c r="K1209" i="1" s="1"/>
  <c r="I1281" i="1"/>
  <c r="K1281" i="1" s="1"/>
  <c r="I1353" i="1"/>
  <c r="K1353" i="1" s="1"/>
  <c r="I1425" i="1"/>
  <c r="K1425" i="1" s="1"/>
  <c r="I1497" i="1"/>
  <c r="K1497" i="1" s="1"/>
  <c r="I1569" i="1"/>
  <c r="K1569" i="1" s="1"/>
  <c r="I1641" i="1"/>
  <c r="K1641" i="1"/>
  <c r="I1713" i="1"/>
  <c r="K1713" i="1" s="1"/>
  <c r="I1785" i="1"/>
  <c r="K1785" i="1"/>
  <c r="I1857" i="1"/>
  <c r="K1857" i="1" s="1"/>
  <c r="I1929" i="1"/>
  <c r="K1929" i="1"/>
  <c r="I2001" i="1"/>
  <c r="K2001" i="1" s="1"/>
  <c r="I2073" i="1"/>
  <c r="K2073" i="1"/>
  <c r="I2145" i="1"/>
  <c r="K2145" i="1" s="1"/>
  <c r="I2217" i="1"/>
  <c r="K2217" i="1" s="1"/>
  <c r="I2289" i="1"/>
  <c r="K2289" i="1" s="1"/>
  <c r="I2361" i="1"/>
  <c r="K2361" i="1" s="1"/>
  <c r="I2433" i="1"/>
  <c r="K2433" i="1"/>
  <c r="I2505" i="1"/>
  <c r="K2505" i="1"/>
  <c r="I2577" i="1"/>
  <c r="K2577" i="1" s="1"/>
  <c r="I2649" i="1"/>
  <c r="K2649" i="1"/>
  <c r="K2721" i="1"/>
  <c r="I2721" i="1"/>
  <c r="I2793" i="1"/>
  <c r="K2793" i="1" s="1"/>
  <c r="I2865" i="1"/>
  <c r="K2865" i="1"/>
  <c r="I2937" i="1"/>
  <c r="K2937" i="1" s="1"/>
  <c r="I3009" i="1"/>
  <c r="K3009" i="1" s="1"/>
  <c r="I46" i="1"/>
  <c r="K46" i="1" s="1"/>
  <c r="I118" i="1"/>
  <c r="K118" i="1" s="1"/>
  <c r="I190" i="1"/>
  <c r="K190" i="1" s="1"/>
  <c r="I262" i="1"/>
  <c r="K262" i="1" s="1"/>
  <c r="I334" i="1"/>
  <c r="K334" i="1" s="1"/>
  <c r="I406" i="1"/>
  <c r="K406" i="1" s="1"/>
  <c r="I478" i="1"/>
  <c r="K478" i="1" s="1"/>
  <c r="I550" i="1"/>
  <c r="K550" i="1" s="1"/>
  <c r="I622" i="1"/>
  <c r="K622" i="1" s="1"/>
  <c r="I694" i="1"/>
  <c r="K694" i="1"/>
  <c r="I766" i="1"/>
  <c r="K766" i="1" s="1"/>
  <c r="I838" i="1"/>
  <c r="K838" i="1" s="1"/>
  <c r="I910" i="1"/>
  <c r="K910" i="1"/>
  <c r="I982" i="1"/>
  <c r="K982" i="1" s="1"/>
  <c r="I1054" i="1"/>
  <c r="K1054" i="1" s="1"/>
  <c r="I1126" i="1"/>
  <c r="K1126" i="1" s="1"/>
  <c r="I1198" i="1"/>
  <c r="K1198" i="1" s="1"/>
  <c r="I1270" i="1"/>
  <c r="K1270" i="1" s="1"/>
  <c r="K1342" i="1"/>
  <c r="I1342" i="1"/>
  <c r="I1414" i="1"/>
  <c r="K1414" i="1" s="1"/>
  <c r="I1486" i="1"/>
  <c r="K1486" i="1" s="1"/>
  <c r="I1558" i="1"/>
  <c r="K1558" i="1" s="1"/>
  <c r="I1630" i="1"/>
  <c r="K1630" i="1" s="1"/>
  <c r="I1702" i="1"/>
  <c r="K1702" i="1"/>
  <c r="I1774" i="1"/>
  <c r="K1774" i="1" s="1"/>
  <c r="I1846" i="1"/>
  <c r="K1846" i="1" s="1"/>
  <c r="I1918" i="1"/>
  <c r="K1918" i="1" s="1"/>
  <c r="I1990" i="1"/>
  <c r="K1990" i="1" s="1"/>
  <c r="I2062" i="1"/>
  <c r="K2062" i="1"/>
  <c r="I2134" i="1"/>
  <c r="K2134" i="1" s="1"/>
  <c r="I2206" i="1"/>
  <c r="K2206" i="1"/>
  <c r="I2278" i="1"/>
  <c r="K2278" i="1"/>
  <c r="I2350" i="1"/>
  <c r="K2350" i="1" s="1"/>
  <c r="I2422" i="1"/>
  <c r="K2422" i="1"/>
  <c r="I2494" i="1"/>
  <c r="K2494" i="1" s="1"/>
  <c r="I2566" i="1"/>
  <c r="K2566" i="1" s="1"/>
  <c r="K2638" i="1"/>
  <c r="I2638" i="1"/>
  <c r="I2710" i="1"/>
  <c r="K2710" i="1"/>
  <c r="I2782" i="1"/>
  <c r="K2782" i="1"/>
  <c r="I2854" i="1"/>
  <c r="K2854" i="1" s="1"/>
  <c r="I2926" i="1"/>
  <c r="K2926" i="1" s="1"/>
  <c r="I2998" i="1"/>
  <c r="K2998" i="1" s="1"/>
  <c r="I23" i="1"/>
  <c r="K23" i="1" s="1"/>
  <c r="K95" i="1"/>
  <c r="I95" i="1"/>
  <c r="I167" i="1"/>
  <c r="K167" i="1"/>
  <c r="I239" i="1"/>
  <c r="K239" i="1" s="1"/>
  <c r="K311" i="1"/>
  <c r="I311" i="1"/>
  <c r="I383" i="1"/>
  <c r="K383" i="1" s="1"/>
  <c r="I455" i="1"/>
  <c r="K455" i="1" s="1"/>
  <c r="K527" i="1"/>
  <c r="I527" i="1"/>
  <c r="I599" i="1"/>
  <c r="K599" i="1" s="1"/>
  <c r="I671" i="1"/>
  <c r="K671" i="1"/>
  <c r="I743" i="1"/>
  <c r="K743" i="1"/>
  <c r="I815" i="1"/>
  <c r="K815" i="1" s="1"/>
  <c r="I887" i="1"/>
  <c r="K887" i="1" s="1"/>
  <c r="I959" i="1"/>
  <c r="K959" i="1" s="1"/>
  <c r="I1031" i="1"/>
  <c r="K1031" i="1" s="1"/>
  <c r="I1103" i="1"/>
  <c r="K1103" i="1" s="1"/>
  <c r="I1175" i="1"/>
  <c r="K1175" i="1"/>
  <c r="I1247" i="1"/>
  <c r="K1247" i="1"/>
  <c r="K1319" i="1"/>
  <c r="I1319" i="1"/>
  <c r="I1391" i="1"/>
  <c r="K1391" i="1"/>
  <c r="I1463" i="1"/>
  <c r="K1463" i="1" s="1"/>
  <c r="I1535" i="1"/>
  <c r="K1535" i="1"/>
  <c r="I1607" i="1"/>
  <c r="K1607" i="1" s="1"/>
  <c r="I1679" i="1"/>
  <c r="K1679" i="1"/>
  <c r="I1751" i="1"/>
  <c r="K1751" i="1" s="1"/>
  <c r="I1823" i="1"/>
  <c r="K1823" i="1" s="1"/>
  <c r="I1895" i="1"/>
  <c r="K1895" i="1"/>
  <c r="I1967" i="1"/>
  <c r="K1967" i="1" s="1"/>
  <c r="I2039" i="1"/>
  <c r="K2039" i="1"/>
  <c r="I2111" i="1"/>
  <c r="K2111" i="1" s="1"/>
  <c r="I2183" i="1"/>
  <c r="K2183" i="1"/>
  <c r="K2255" i="1"/>
  <c r="I2255" i="1"/>
  <c r="I2327" i="1"/>
  <c r="K2327" i="1" s="1"/>
  <c r="I2399" i="1"/>
  <c r="K2399" i="1"/>
  <c r="I2471" i="1"/>
  <c r="K2471" i="1" s="1"/>
  <c r="I2543" i="1"/>
  <c r="K2543" i="1" s="1"/>
  <c r="I2615" i="1"/>
  <c r="K2615" i="1"/>
  <c r="K2687" i="1"/>
  <c r="I2687" i="1"/>
  <c r="I2759" i="1"/>
  <c r="K2759" i="1" s="1"/>
  <c r="I2831" i="1"/>
  <c r="K2831" i="1"/>
  <c r="I2903" i="1"/>
  <c r="K2903" i="1"/>
  <c r="I2975" i="1"/>
  <c r="K2975" i="1" s="1"/>
  <c r="K24" i="1"/>
  <c r="I24" i="1"/>
  <c r="I96" i="1"/>
  <c r="K96" i="1" s="1"/>
  <c r="I168" i="1"/>
  <c r="K168" i="1" s="1"/>
  <c r="I240" i="1"/>
  <c r="K240" i="1" s="1"/>
  <c r="I312" i="1"/>
  <c r="K312" i="1" s="1"/>
  <c r="I384" i="1"/>
  <c r="K384" i="1" s="1"/>
  <c r="I456" i="1"/>
  <c r="K456" i="1" s="1"/>
  <c r="I528" i="1"/>
  <c r="K528" i="1" s="1"/>
  <c r="I600" i="1"/>
  <c r="K600" i="1" s="1"/>
  <c r="I672" i="1"/>
  <c r="K672" i="1"/>
  <c r="I744" i="1"/>
  <c r="K744" i="1" s="1"/>
  <c r="I816" i="1"/>
  <c r="K816" i="1" s="1"/>
  <c r="I888" i="1"/>
  <c r="K888" i="1"/>
  <c r="I960" i="1"/>
  <c r="K960" i="1" s="1"/>
  <c r="I1032" i="1"/>
  <c r="K1032" i="1" s="1"/>
  <c r="K1104" i="1"/>
  <c r="I1104" i="1"/>
  <c r="K1176" i="1"/>
  <c r="I1176" i="1"/>
  <c r="I1248" i="1"/>
  <c r="K1248" i="1" s="1"/>
  <c r="I1320" i="1"/>
  <c r="K1320" i="1" s="1"/>
  <c r="I1392" i="1"/>
  <c r="K1392" i="1" s="1"/>
  <c r="I1464" i="1"/>
  <c r="K1464" i="1" s="1"/>
  <c r="I1536" i="1"/>
  <c r="K1536" i="1"/>
  <c r="I1608" i="1"/>
  <c r="K1608" i="1"/>
  <c r="I1680" i="1"/>
  <c r="K1680" i="1"/>
  <c r="I1752" i="1"/>
  <c r="K1752" i="1" s="1"/>
  <c r="I1824" i="1"/>
  <c r="K1824" i="1" s="1"/>
  <c r="I1896" i="1"/>
  <c r="K1896" i="1" s="1"/>
  <c r="I1968" i="1"/>
  <c r="K1968" i="1" s="1"/>
  <c r="I2040" i="1"/>
  <c r="K2040" i="1"/>
  <c r="I2112" i="1"/>
  <c r="K2112" i="1" s="1"/>
  <c r="I2184" i="1"/>
  <c r="K2184" i="1" s="1"/>
  <c r="I2256" i="1"/>
  <c r="K2256" i="1" s="1"/>
  <c r="I2328" i="1"/>
  <c r="K2328" i="1"/>
  <c r="I2400" i="1"/>
  <c r="K2400" i="1"/>
  <c r="I2472" i="1"/>
  <c r="K2472" i="1" s="1"/>
  <c r="I2544" i="1"/>
  <c r="K2544" i="1" s="1"/>
  <c r="I2616" i="1"/>
  <c r="K2616" i="1" s="1"/>
  <c r="I2688" i="1"/>
  <c r="K2688" i="1" s="1"/>
  <c r="I2760" i="1"/>
  <c r="K2760" i="1" s="1"/>
  <c r="I2832" i="1"/>
  <c r="K2832" i="1"/>
  <c r="I2904" i="1"/>
  <c r="K2904" i="1" s="1"/>
  <c r="I2976" i="1"/>
  <c r="K2976" i="1" s="1"/>
  <c r="I3048" i="1"/>
  <c r="K3048" i="1" s="1"/>
  <c r="I3133" i="1"/>
  <c r="K3133" i="1" s="1"/>
  <c r="I3205" i="1"/>
  <c r="K3205" i="1"/>
  <c r="I3277" i="1"/>
  <c r="K3277" i="1"/>
  <c r="I3349" i="1"/>
  <c r="K3349" i="1"/>
  <c r="I3421" i="1"/>
  <c r="K3421" i="1"/>
  <c r="I3493" i="1"/>
  <c r="K3493" i="1" s="1"/>
  <c r="I3565" i="1"/>
  <c r="K3565" i="1"/>
  <c r="I3637" i="1"/>
  <c r="K3637" i="1"/>
  <c r="I3709" i="1"/>
  <c r="K3709" i="1"/>
  <c r="I3781" i="1"/>
  <c r="K3781" i="1"/>
  <c r="I3853" i="1"/>
  <c r="K3853" i="1"/>
  <c r="I3925" i="1"/>
  <c r="K3925" i="1"/>
  <c r="I3997" i="1"/>
  <c r="K3997" i="1"/>
  <c r="I4069" i="1"/>
  <c r="K4069" i="1"/>
  <c r="I4141" i="1"/>
  <c r="K4141" i="1"/>
  <c r="I4213" i="1"/>
  <c r="K4213" i="1" s="1"/>
  <c r="I4285" i="1"/>
  <c r="K4285" i="1" s="1"/>
  <c r="K4357" i="1"/>
  <c r="I4357" i="1"/>
  <c r="I4429" i="1"/>
  <c r="K4429" i="1"/>
  <c r="I4501" i="1"/>
  <c r="K4501" i="1" s="1"/>
  <c r="I4573" i="1"/>
  <c r="K4573" i="1"/>
  <c r="I4645" i="1"/>
  <c r="K4645" i="1" s="1"/>
  <c r="I4717" i="1"/>
  <c r="K4717" i="1" s="1"/>
  <c r="I4789" i="1"/>
  <c r="K4789" i="1"/>
  <c r="I4861" i="1"/>
  <c r="K4861" i="1"/>
  <c r="I4933" i="1"/>
  <c r="K4933" i="1" s="1"/>
  <c r="I5005" i="1"/>
  <c r="K5005" i="1"/>
  <c r="K5077" i="1"/>
  <c r="I5077" i="1"/>
  <c r="I5126" i="1"/>
  <c r="K5126" i="1"/>
  <c r="I4853" i="1"/>
  <c r="K4853" i="1" s="1"/>
  <c r="I3074" i="1"/>
  <c r="K3074" i="1" s="1"/>
  <c r="I3146" i="1"/>
  <c r="K3146" i="1"/>
  <c r="I3218" i="1"/>
  <c r="K3218" i="1" s="1"/>
  <c r="I3290" i="1"/>
  <c r="K3290" i="1"/>
  <c r="I3362" i="1"/>
  <c r="K3362" i="1"/>
  <c r="I3434" i="1"/>
  <c r="K3434" i="1"/>
  <c r="I3506" i="1"/>
  <c r="K3506" i="1" s="1"/>
  <c r="I3578" i="1"/>
  <c r="K3578" i="1" s="1"/>
  <c r="I3650" i="1"/>
  <c r="K3650" i="1"/>
  <c r="K3722" i="1"/>
  <c r="I3722" i="1"/>
  <c r="I3794" i="1"/>
  <c r="K3794" i="1" s="1"/>
  <c r="I3866" i="1"/>
  <c r="K3866" i="1" s="1"/>
  <c r="I3938" i="1"/>
  <c r="K3938" i="1"/>
  <c r="I4010" i="1"/>
  <c r="K4010" i="1"/>
  <c r="I4082" i="1"/>
  <c r="K4082" i="1"/>
  <c r="I4154" i="1"/>
  <c r="K4154" i="1"/>
  <c r="I4226" i="1"/>
  <c r="K4226" i="1" s="1"/>
  <c r="I4298" i="1"/>
  <c r="K4298" i="1"/>
  <c r="I4370" i="1"/>
  <c r="K4370" i="1"/>
  <c r="I4442" i="1"/>
  <c r="K4442" i="1"/>
  <c r="I4514" i="1"/>
  <c r="K4514" i="1"/>
  <c r="I4586" i="1"/>
  <c r="K4586" i="1"/>
  <c r="I4658" i="1"/>
  <c r="K4658" i="1"/>
  <c r="I4730" i="1"/>
  <c r="K4730" i="1" s="1"/>
  <c r="I4802" i="1"/>
  <c r="K4802" i="1"/>
  <c r="I4874" i="1"/>
  <c r="K4874" i="1"/>
  <c r="I4946" i="1"/>
  <c r="K4946" i="1" s="1"/>
  <c r="I5018" i="1"/>
  <c r="K5018" i="1"/>
  <c r="I5090" i="1"/>
  <c r="K5090" i="1"/>
  <c r="I5044" i="1"/>
  <c r="K5044" i="1"/>
  <c r="I3063" i="1"/>
  <c r="K3063" i="1"/>
  <c r="I3135" i="1"/>
  <c r="K3135" i="1" s="1"/>
  <c r="I3207" i="1"/>
  <c r="K3207" i="1" s="1"/>
  <c r="I3279" i="1"/>
  <c r="K3279" i="1" s="1"/>
  <c r="I3351" i="1"/>
  <c r="K3351" i="1" s="1"/>
  <c r="I3423" i="1"/>
  <c r="K3423" i="1" s="1"/>
  <c r="K3495" i="1"/>
  <c r="I3495" i="1"/>
  <c r="I3567" i="1"/>
  <c r="K3567" i="1" s="1"/>
  <c r="I3639" i="1"/>
  <c r="K3639" i="1"/>
  <c r="I3711" i="1"/>
  <c r="K3711" i="1" s="1"/>
  <c r="I3783" i="1"/>
  <c r="K3783" i="1" s="1"/>
  <c r="I3855" i="1"/>
  <c r="K3855" i="1"/>
  <c r="I3927" i="1"/>
  <c r="K3927" i="1"/>
  <c r="I3999" i="1"/>
  <c r="K3999" i="1"/>
  <c r="I4071" i="1"/>
  <c r="K4071" i="1"/>
  <c r="I4143" i="1"/>
  <c r="K4143" i="1"/>
  <c r="I4215" i="1"/>
  <c r="K4215" i="1" s="1"/>
  <c r="I4287" i="1"/>
  <c r="K4287" i="1"/>
  <c r="I4359" i="1"/>
  <c r="K4359" i="1" s="1"/>
  <c r="I4431" i="1"/>
  <c r="K4431" i="1" s="1"/>
  <c r="K4503" i="1"/>
  <c r="I4503" i="1"/>
  <c r="I4575" i="1"/>
  <c r="K4575" i="1"/>
  <c r="I4647" i="1"/>
  <c r="K4647" i="1" s="1"/>
  <c r="K4719" i="1"/>
  <c r="I4719" i="1"/>
  <c r="I4791" i="1"/>
  <c r="K4791" i="1"/>
  <c r="I4863" i="1"/>
  <c r="K4863" i="1" s="1"/>
  <c r="I4935" i="1"/>
  <c r="K4935" i="1"/>
  <c r="I5007" i="1"/>
  <c r="K5007" i="1"/>
  <c r="I5079" i="1"/>
  <c r="K5079" i="1"/>
  <c r="I5068" i="1"/>
  <c r="K5068" i="1"/>
  <c r="I3076" i="1"/>
  <c r="K3076" i="1" s="1"/>
  <c r="I3148" i="1"/>
  <c r="K3148" i="1"/>
  <c r="K3220" i="1"/>
  <c r="I3220" i="1"/>
  <c r="I3292" i="1"/>
  <c r="K3292" i="1"/>
  <c r="I3364" i="1"/>
  <c r="K3364" i="1"/>
  <c r="K3436" i="1"/>
  <c r="I3436" i="1"/>
  <c r="K3508" i="1"/>
  <c r="I3508" i="1"/>
  <c r="I3580" i="1"/>
  <c r="K3580" i="1" s="1"/>
  <c r="I3652" i="1"/>
  <c r="K3652" i="1" s="1"/>
  <c r="I3724" i="1"/>
  <c r="K3724" i="1" s="1"/>
  <c r="I3796" i="1"/>
  <c r="K3796" i="1"/>
  <c r="I3868" i="1"/>
  <c r="K3868" i="1"/>
  <c r="I3940" i="1"/>
  <c r="K3940" i="1"/>
  <c r="I4012" i="1"/>
  <c r="K4012" i="1"/>
  <c r="I4084" i="1"/>
  <c r="K4084" i="1"/>
  <c r="I4156" i="1"/>
  <c r="K4156" i="1"/>
  <c r="I4228" i="1"/>
  <c r="K4228" i="1" s="1"/>
  <c r="I4300" i="1"/>
  <c r="K4300" i="1" s="1"/>
  <c r="I4372" i="1"/>
  <c r="K4372" i="1" s="1"/>
  <c r="I4444" i="1"/>
  <c r="K4444" i="1" s="1"/>
  <c r="I4516" i="1"/>
  <c r="K4516" i="1"/>
  <c r="I4588" i="1"/>
  <c r="K4588" i="1"/>
  <c r="I4660" i="1"/>
  <c r="K4660" i="1" s="1"/>
  <c r="I4732" i="1"/>
  <c r="K4732" i="1"/>
  <c r="I4804" i="1"/>
  <c r="K4804" i="1"/>
  <c r="I4876" i="1"/>
  <c r="K4876" i="1" s="1"/>
  <c r="I4948" i="1"/>
  <c r="K4948" i="1" s="1"/>
  <c r="I5057" i="1"/>
  <c r="K5057" i="1"/>
  <c r="I3089" i="1"/>
  <c r="K3089" i="1"/>
  <c r="I3161" i="1"/>
  <c r="K3161" i="1"/>
  <c r="I3233" i="1"/>
  <c r="K3233" i="1" s="1"/>
  <c r="I3305" i="1"/>
  <c r="K3305" i="1"/>
  <c r="I3377" i="1"/>
  <c r="K3377" i="1"/>
  <c r="I3449" i="1"/>
  <c r="K3449" i="1"/>
  <c r="I3521" i="1"/>
  <c r="K3521" i="1"/>
  <c r="I3593" i="1"/>
  <c r="K3593" i="1"/>
  <c r="I3665" i="1"/>
  <c r="K3665" i="1"/>
  <c r="I3737" i="1"/>
  <c r="K3737" i="1" s="1"/>
  <c r="I3809" i="1"/>
  <c r="K3809" i="1"/>
  <c r="I3881" i="1"/>
  <c r="K3881" i="1" s="1"/>
  <c r="I3953" i="1"/>
  <c r="K3953" i="1" s="1"/>
  <c r="I4025" i="1"/>
  <c r="K4025" i="1"/>
  <c r="I4097" i="1"/>
  <c r="K4097" i="1"/>
  <c r="I4169" i="1"/>
  <c r="K4169" i="1" s="1"/>
  <c r="I4241" i="1"/>
  <c r="K4241" i="1" s="1"/>
  <c r="I4313" i="1"/>
  <c r="K4313" i="1"/>
  <c r="I4385" i="1"/>
  <c r="K4385" i="1"/>
  <c r="I4457" i="1"/>
  <c r="K4457" i="1" s="1"/>
  <c r="I4529" i="1"/>
  <c r="K4529" i="1" s="1"/>
  <c r="I4601" i="1"/>
  <c r="K4601" i="1"/>
  <c r="I4673" i="1"/>
  <c r="K4673" i="1"/>
  <c r="I4745" i="1"/>
  <c r="K4745" i="1" s="1"/>
  <c r="I4817" i="1"/>
  <c r="K4817" i="1"/>
  <c r="I3078" i="1"/>
  <c r="K3078" i="1" s="1"/>
  <c r="I3150" i="1"/>
  <c r="K3150" i="1" s="1"/>
  <c r="I3222" i="1"/>
  <c r="K3222" i="1" s="1"/>
  <c r="I3294" i="1"/>
  <c r="K3294" i="1"/>
  <c r="I3366" i="1"/>
  <c r="K3366" i="1"/>
  <c r="I3438" i="1"/>
  <c r="K3438" i="1"/>
  <c r="I3510" i="1"/>
  <c r="K3510" i="1"/>
  <c r="I3582" i="1"/>
  <c r="K3582" i="1"/>
  <c r="I3654" i="1"/>
  <c r="K3654" i="1"/>
  <c r="I3726" i="1"/>
  <c r="K3726" i="1" s="1"/>
  <c r="I3798" i="1"/>
  <c r="K3798" i="1"/>
  <c r="I3870" i="1"/>
  <c r="K3870" i="1"/>
  <c r="I3942" i="1"/>
  <c r="K3942" i="1"/>
  <c r="I4014" i="1"/>
  <c r="K4014" i="1"/>
  <c r="I4086" i="1"/>
  <c r="K4086" i="1" s="1"/>
  <c r="I4158" i="1"/>
  <c r="K4158" i="1"/>
  <c r="I4230" i="1"/>
  <c r="K4230" i="1" s="1"/>
  <c r="I4302" i="1"/>
  <c r="K4302" i="1"/>
  <c r="I4374" i="1"/>
  <c r="K4374" i="1"/>
  <c r="I4446" i="1"/>
  <c r="K4446" i="1"/>
  <c r="I4518" i="1"/>
  <c r="K4518" i="1" s="1"/>
  <c r="I4590" i="1"/>
  <c r="K4590" i="1" s="1"/>
  <c r="I4662" i="1"/>
  <c r="K4662" i="1"/>
  <c r="I4734" i="1"/>
  <c r="K4734" i="1"/>
  <c r="I4806" i="1"/>
  <c r="K4806" i="1"/>
  <c r="I4878" i="1"/>
  <c r="K4878" i="1"/>
  <c r="I4950" i="1"/>
  <c r="K4950" i="1" s="1"/>
  <c r="I5022" i="1"/>
  <c r="K5022" i="1"/>
  <c r="I5094" i="1"/>
  <c r="K5094" i="1"/>
  <c r="I5085" i="1"/>
  <c r="K5085" i="1"/>
  <c r="I4997" i="1"/>
  <c r="K4997" i="1"/>
  <c r="I3127" i="1"/>
  <c r="K3127" i="1"/>
  <c r="I3199" i="1"/>
  <c r="K3199" i="1"/>
  <c r="I3271" i="1"/>
  <c r="K3271" i="1" s="1"/>
  <c r="I3343" i="1"/>
  <c r="K3343" i="1"/>
  <c r="I3415" i="1"/>
  <c r="K3415" i="1" s="1"/>
  <c r="I3487" i="1"/>
  <c r="K3487" i="1" s="1"/>
  <c r="K3559" i="1"/>
  <c r="I3559" i="1"/>
  <c r="I3631" i="1"/>
  <c r="K3631" i="1"/>
  <c r="I3703" i="1"/>
  <c r="K3703" i="1" s="1"/>
  <c r="I3775" i="1"/>
  <c r="K3775" i="1" s="1"/>
  <c r="I3847" i="1"/>
  <c r="K3847" i="1"/>
  <c r="I3919" i="1"/>
  <c r="K3919" i="1" s="1"/>
  <c r="I3991" i="1"/>
  <c r="K3991" i="1"/>
  <c r="I4063" i="1"/>
  <c r="K4063" i="1"/>
  <c r="I4135" i="1"/>
  <c r="K4135" i="1"/>
  <c r="I4207" i="1"/>
  <c r="K4207" i="1" s="1"/>
  <c r="I4279" i="1"/>
  <c r="K4279" i="1" s="1"/>
  <c r="I4351" i="1"/>
  <c r="K4351" i="1"/>
  <c r="K4423" i="1"/>
  <c r="I4423" i="1"/>
  <c r="I4495" i="1"/>
  <c r="K4495" i="1" s="1"/>
  <c r="I4567" i="1"/>
  <c r="K4567" i="1"/>
  <c r="I4639" i="1"/>
  <c r="K4639" i="1"/>
  <c r="I4711" i="1"/>
  <c r="K4711" i="1" s="1"/>
  <c r="I4783" i="1"/>
  <c r="K4783" i="1"/>
  <c r="I4855" i="1"/>
  <c r="K4855" i="1"/>
  <c r="I4927" i="1"/>
  <c r="K4927" i="1"/>
  <c r="I4999" i="1"/>
  <c r="K4999" i="1" s="1"/>
  <c r="I5071" i="1"/>
  <c r="K5071" i="1"/>
  <c r="I5132" i="1"/>
  <c r="K5132" i="1" s="1"/>
  <c r="I5088" i="1"/>
  <c r="K5088" i="1" s="1"/>
  <c r="I3080" i="1"/>
  <c r="K3080" i="1"/>
  <c r="I3152" i="1"/>
  <c r="K3152" i="1" s="1"/>
  <c r="I3224" i="1"/>
  <c r="K3224" i="1" s="1"/>
  <c r="I3296" i="1"/>
  <c r="K3296" i="1"/>
  <c r="I3368" i="1"/>
  <c r="K3368" i="1"/>
  <c r="I3440" i="1"/>
  <c r="K3440" i="1"/>
  <c r="I3512" i="1"/>
  <c r="K3512" i="1"/>
  <c r="I3584" i="1"/>
  <c r="K3584" i="1"/>
  <c r="I3656" i="1"/>
  <c r="K3656" i="1"/>
  <c r="I3728" i="1"/>
  <c r="K3728" i="1" s="1"/>
  <c r="I3800" i="1"/>
  <c r="K3800" i="1" s="1"/>
  <c r="K3872" i="1"/>
  <c r="I3872" i="1"/>
  <c r="I3944" i="1"/>
  <c r="K3944" i="1"/>
  <c r="I4016" i="1"/>
  <c r="K4016" i="1"/>
  <c r="I4088" i="1"/>
  <c r="K4088" i="1" s="1"/>
  <c r="I4160" i="1"/>
  <c r="K4160" i="1" s="1"/>
  <c r="I4232" i="1"/>
  <c r="K4232" i="1" s="1"/>
  <c r="I4304" i="1"/>
  <c r="K4304" i="1"/>
  <c r="I4376" i="1"/>
  <c r="K4376" i="1" s="1"/>
  <c r="I4448" i="1"/>
  <c r="K4448" i="1"/>
  <c r="I4520" i="1"/>
  <c r="K4520" i="1" s="1"/>
  <c r="I4592" i="1"/>
  <c r="K4592" i="1"/>
  <c r="I4664" i="1"/>
  <c r="K4664" i="1" s="1"/>
  <c r="I4736" i="1"/>
  <c r="K4736" i="1"/>
  <c r="I4808" i="1"/>
  <c r="K4808" i="1"/>
  <c r="I4880" i="1"/>
  <c r="K4880" i="1" s="1"/>
  <c r="I4952" i="1"/>
  <c r="K4952" i="1" s="1"/>
  <c r="I5024" i="1"/>
  <c r="K5024" i="1" s="1"/>
  <c r="I5096" i="1"/>
  <c r="K5096" i="1" s="1"/>
  <c r="I5004" i="1"/>
  <c r="K5004" i="1"/>
  <c r="I3069" i="1"/>
  <c r="K3069" i="1" s="1"/>
  <c r="I3141" i="1"/>
  <c r="K3141" i="1" s="1"/>
  <c r="I3213" i="1"/>
  <c r="K3213" i="1" s="1"/>
  <c r="I3285" i="1"/>
  <c r="K3285" i="1"/>
  <c r="I3357" i="1"/>
  <c r="K3357" i="1"/>
  <c r="I3429" i="1"/>
  <c r="K3429" i="1" s="1"/>
  <c r="K3501" i="1"/>
  <c r="I3501" i="1"/>
  <c r="I3573" i="1"/>
  <c r="K3573" i="1" s="1"/>
  <c r="I3645" i="1"/>
  <c r="K3645" i="1" s="1"/>
  <c r="I3717" i="1"/>
  <c r="K3717" i="1" s="1"/>
  <c r="I3789" i="1"/>
  <c r="K3789" i="1"/>
  <c r="I3861" i="1"/>
  <c r="K3861" i="1"/>
  <c r="I3933" i="1"/>
  <c r="K3933" i="1" s="1"/>
  <c r="I4005" i="1"/>
  <c r="K4005" i="1" s="1"/>
  <c r="I4077" i="1"/>
  <c r="K4077" i="1"/>
  <c r="I4149" i="1"/>
  <c r="K4149" i="1" s="1"/>
  <c r="I4221" i="1"/>
  <c r="K4221" i="1"/>
  <c r="I4293" i="1"/>
  <c r="K4293" i="1" s="1"/>
  <c r="I4365" i="1"/>
  <c r="K4365" i="1" s="1"/>
  <c r="I4437" i="1"/>
  <c r="K4437" i="1"/>
  <c r="I4509" i="1"/>
  <c r="K4509" i="1"/>
  <c r="I4581" i="1"/>
  <c r="K4581" i="1" s="1"/>
  <c r="I4653" i="1"/>
  <c r="K4653" i="1"/>
  <c r="I4725" i="1"/>
  <c r="K4725" i="1" s="1"/>
  <c r="I4797" i="1"/>
  <c r="K4797" i="1" s="1"/>
  <c r="I4869" i="1"/>
  <c r="K4869" i="1"/>
  <c r="I4941" i="1"/>
  <c r="K4941" i="1"/>
  <c r="I5013" i="1"/>
  <c r="K5013" i="1"/>
  <c r="I5028" i="1"/>
  <c r="K5028" i="1" s="1"/>
  <c r="I3082" i="1"/>
  <c r="K3082" i="1"/>
  <c r="I3154" i="1"/>
  <c r="K3154" i="1" s="1"/>
  <c r="I3226" i="1"/>
  <c r="K3226" i="1" s="1"/>
  <c r="I3298" i="1"/>
  <c r="K3298" i="1"/>
  <c r="I3370" i="1"/>
  <c r="K3370" i="1" s="1"/>
  <c r="I3442" i="1"/>
  <c r="K3442" i="1" s="1"/>
  <c r="I3514" i="1"/>
  <c r="K3514" i="1" s="1"/>
  <c r="I3586" i="1"/>
  <c r="K3586" i="1"/>
  <c r="I3658" i="1"/>
  <c r="K3658" i="1" s="1"/>
  <c r="K3730" i="1"/>
  <c r="I3730" i="1"/>
  <c r="I3802" i="1"/>
  <c r="K3802" i="1"/>
  <c r="I3874" i="1"/>
  <c r="K3874" i="1" s="1"/>
  <c r="I3946" i="1"/>
  <c r="K3946" i="1"/>
  <c r="I4018" i="1"/>
  <c r="K4018" i="1"/>
  <c r="I4090" i="1"/>
  <c r="K4090" i="1" s="1"/>
  <c r="I4162" i="1"/>
  <c r="K4162" i="1"/>
  <c r="I4234" i="1"/>
  <c r="K4234" i="1"/>
  <c r="I4306" i="1"/>
  <c r="K4306" i="1"/>
  <c r="I4378" i="1"/>
  <c r="K4378" i="1" s="1"/>
  <c r="I4450" i="1"/>
  <c r="K4450" i="1" s="1"/>
  <c r="I4522" i="1"/>
  <c r="K4522" i="1" s="1"/>
  <c r="I4594" i="1"/>
  <c r="K4594" i="1"/>
  <c r="I4666" i="1"/>
  <c r="K4666" i="1"/>
  <c r="I4738" i="1"/>
  <c r="K4738" i="1" s="1"/>
  <c r="I4810" i="1"/>
  <c r="K4810" i="1"/>
  <c r="I4882" i="1"/>
  <c r="K4882" i="1"/>
  <c r="I4954" i="1"/>
  <c r="K4954" i="1" s="1"/>
  <c r="I5026" i="1"/>
  <c r="K5026" i="1" s="1"/>
  <c r="I5098" i="1"/>
  <c r="K5098" i="1"/>
  <c r="I4949" i="1"/>
  <c r="K4949" i="1" s="1"/>
  <c r="I3083" i="1"/>
  <c r="K3083" i="1"/>
  <c r="I3155" i="1"/>
  <c r="K3155" i="1" s="1"/>
  <c r="I3227" i="1"/>
  <c r="K3227" i="1" s="1"/>
  <c r="I3299" i="1"/>
  <c r="K3299" i="1" s="1"/>
  <c r="I3371" i="1"/>
  <c r="K3371" i="1" s="1"/>
  <c r="I3443" i="1"/>
  <c r="K3443" i="1" s="1"/>
  <c r="I3515" i="1"/>
  <c r="K3515" i="1"/>
  <c r="I3587" i="1"/>
  <c r="K3587" i="1"/>
  <c r="I3659" i="1"/>
  <c r="K3659" i="1" s="1"/>
  <c r="I3731" i="1"/>
  <c r="K3731" i="1"/>
  <c r="I3803" i="1"/>
  <c r="K3803" i="1" s="1"/>
  <c r="I3875" i="1"/>
  <c r="K3875" i="1" s="1"/>
  <c r="I3947" i="1"/>
  <c r="K3947" i="1"/>
  <c r="I4019" i="1"/>
  <c r="K4019" i="1" s="1"/>
  <c r="I4091" i="1"/>
  <c r="K4091" i="1"/>
  <c r="I4163" i="1"/>
  <c r="K4163" i="1"/>
  <c r="I4235" i="1"/>
  <c r="K4235" i="1" s="1"/>
  <c r="I4307" i="1"/>
  <c r="K4307" i="1" s="1"/>
  <c r="I4379" i="1"/>
  <c r="K4379" i="1"/>
  <c r="I4451" i="1"/>
  <c r="K4451" i="1" s="1"/>
  <c r="I4523" i="1"/>
  <c r="K4523" i="1" s="1"/>
  <c r="I4595" i="1"/>
  <c r="K4595" i="1"/>
  <c r="I4667" i="1"/>
  <c r="K4667" i="1"/>
  <c r="I4739" i="1"/>
  <c r="K4739" i="1" s="1"/>
  <c r="I4811" i="1"/>
  <c r="K4811" i="1" s="1"/>
  <c r="I4883" i="1"/>
  <c r="K4883" i="1"/>
  <c r="I4955" i="1"/>
  <c r="K4955" i="1" s="1"/>
  <c r="I5027" i="1"/>
  <c r="K5027" i="1"/>
  <c r="I5136" i="1"/>
  <c r="K5136" i="1"/>
  <c r="I3108" i="1"/>
  <c r="K3108" i="1"/>
  <c r="I3180" i="1"/>
  <c r="K3180" i="1" s="1"/>
  <c r="I3252" i="1"/>
  <c r="K3252" i="1" s="1"/>
  <c r="I3324" i="1"/>
  <c r="K3324" i="1"/>
  <c r="I3396" i="1"/>
  <c r="K3396" i="1" s="1"/>
  <c r="I3468" i="1"/>
  <c r="K3468" i="1"/>
  <c r="I3540" i="1"/>
  <c r="K3540" i="1"/>
  <c r="I3612" i="1"/>
  <c r="K3612" i="1" s="1"/>
  <c r="I3684" i="1"/>
  <c r="K3684" i="1"/>
  <c r="I3756" i="1"/>
  <c r="K3756" i="1"/>
  <c r="I3828" i="1"/>
  <c r="K3828" i="1" s="1"/>
  <c r="I3900" i="1"/>
  <c r="K3900" i="1"/>
  <c r="I3972" i="1"/>
  <c r="K3972" i="1" s="1"/>
  <c r="I4044" i="1"/>
  <c r="K4044" i="1"/>
  <c r="I4116" i="1"/>
  <c r="K4116" i="1"/>
  <c r="I4188" i="1"/>
  <c r="K4188" i="1"/>
  <c r="I4260" i="1"/>
  <c r="K4260" i="1" s="1"/>
  <c r="I4332" i="1"/>
  <c r="K4332" i="1" s="1"/>
  <c r="I4404" i="1"/>
  <c r="K4404" i="1" s="1"/>
  <c r="I4476" i="1"/>
  <c r="K4476" i="1" s="1"/>
  <c r="I4548" i="1"/>
  <c r="K4548" i="1"/>
  <c r="I4620" i="1"/>
  <c r="K4620" i="1"/>
  <c r="I4692" i="1"/>
  <c r="K4692" i="1"/>
  <c r="I4764" i="1"/>
  <c r="K4764" i="1"/>
  <c r="I4836" i="1"/>
  <c r="K4836" i="1" s="1"/>
  <c r="I4908" i="1"/>
  <c r="K4908" i="1"/>
  <c r="I5021" i="1"/>
  <c r="K5021" i="1"/>
  <c r="I1725" i="1"/>
  <c r="K1725" i="1" s="1"/>
  <c r="I1797" i="1"/>
  <c r="K1797" i="1" s="1"/>
  <c r="I1869" i="1"/>
  <c r="K1869" i="1"/>
  <c r="I1941" i="1"/>
  <c r="K1941" i="1" s="1"/>
  <c r="I2013" i="1"/>
  <c r="K2013" i="1" s="1"/>
  <c r="I2085" i="1"/>
  <c r="K2085" i="1"/>
  <c r="I2157" i="1"/>
  <c r="K2157" i="1" s="1"/>
  <c r="K2229" i="1"/>
  <c r="I2229" i="1"/>
  <c r="I2301" i="1"/>
  <c r="K2301" i="1"/>
  <c r="I2373" i="1"/>
  <c r="K2373" i="1" s="1"/>
  <c r="I2445" i="1"/>
  <c r="K2445" i="1" s="1"/>
  <c r="I2517" i="1"/>
  <c r="K2517" i="1" s="1"/>
  <c r="I2589" i="1"/>
  <c r="K2589" i="1" s="1"/>
  <c r="I2661" i="1"/>
  <c r="K2661" i="1" s="1"/>
  <c r="I2733" i="1"/>
  <c r="K2733" i="1" s="1"/>
  <c r="I2805" i="1"/>
  <c r="K2805" i="1"/>
  <c r="I2877" i="1"/>
  <c r="K2877" i="1" s="1"/>
  <c r="I2949" i="1"/>
  <c r="K2949" i="1" s="1"/>
  <c r="I3021" i="1"/>
  <c r="K3021" i="1" s="1"/>
  <c r="I58" i="1"/>
  <c r="K58" i="1" s="1"/>
  <c r="I130" i="1"/>
  <c r="K130" i="1" s="1"/>
  <c r="I202" i="1"/>
  <c r="K202" i="1"/>
  <c r="I274" i="1"/>
  <c r="K274" i="1" s="1"/>
  <c r="I346" i="1"/>
  <c r="K346" i="1" s="1"/>
  <c r="I418" i="1"/>
  <c r="K418" i="1"/>
  <c r="I490" i="1"/>
  <c r="K490" i="1" s="1"/>
  <c r="I562" i="1"/>
  <c r="K562" i="1" s="1"/>
  <c r="I634" i="1"/>
  <c r="K634" i="1" s="1"/>
  <c r="I706" i="1"/>
  <c r="K706" i="1" s="1"/>
  <c r="I778" i="1"/>
  <c r="K778" i="1" s="1"/>
  <c r="I850" i="1"/>
  <c r="K850" i="1" s="1"/>
  <c r="I922" i="1"/>
  <c r="K922" i="1" s="1"/>
  <c r="I994" i="1"/>
  <c r="K994" i="1" s="1"/>
  <c r="I1066" i="1"/>
  <c r="K1066" i="1" s="1"/>
  <c r="I1138" i="1"/>
  <c r="K1138" i="1"/>
  <c r="I1210" i="1"/>
  <c r="K1210" i="1"/>
  <c r="I1282" i="1"/>
  <c r="K1282" i="1"/>
  <c r="I1354" i="1"/>
  <c r="K1354" i="1" s="1"/>
  <c r="I1426" i="1"/>
  <c r="K1426" i="1"/>
  <c r="I1498" i="1"/>
  <c r="K1498" i="1" s="1"/>
  <c r="I1570" i="1"/>
  <c r="K1570" i="1" s="1"/>
  <c r="I1642" i="1"/>
  <c r="K1642" i="1"/>
  <c r="I1714" i="1"/>
  <c r="K1714" i="1" s="1"/>
  <c r="I1786" i="1"/>
  <c r="K1786" i="1" s="1"/>
  <c r="I1858" i="1"/>
  <c r="K1858" i="1" s="1"/>
  <c r="I1930" i="1"/>
  <c r="K1930" i="1"/>
  <c r="I2002" i="1"/>
  <c r="K2002" i="1" s="1"/>
  <c r="I2074" i="1"/>
  <c r="K2074" i="1" s="1"/>
  <c r="I2146" i="1"/>
  <c r="K2146" i="1"/>
  <c r="I2218" i="1"/>
  <c r="K2218" i="1"/>
  <c r="I2290" i="1"/>
  <c r="K2290" i="1"/>
  <c r="I2362" i="1"/>
  <c r="K2362" i="1" s="1"/>
  <c r="I2434" i="1"/>
  <c r="K2434" i="1"/>
  <c r="I2506" i="1"/>
  <c r="K2506" i="1" s="1"/>
  <c r="I2578" i="1"/>
  <c r="K2578" i="1" s="1"/>
  <c r="I2650" i="1"/>
  <c r="K2650" i="1"/>
  <c r="I2722" i="1"/>
  <c r="K2722" i="1" s="1"/>
  <c r="I2794" i="1"/>
  <c r="K2794" i="1" s="1"/>
  <c r="I2866" i="1"/>
  <c r="K2866" i="1" s="1"/>
  <c r="I2938" i="1"/>
  <c r="K2938" i="1" s="1"/>
  <c r="I3010" i="1"/>
  <c r="K3010" i="1"/>
  <c r="I35" i="1"/>
  <c r="K35" i="1" s="1"/>
  <c r="I107" i="1"/>
  <c r="K107" i="1" s="1"/>
  <c r="I179" i="1"/>
  <c r="K179" i="1" s="1"/>
  <c r="I251" i="1"/>
  <c r="K251" i="1" s="1"/>
  <c r="I323" i="1"/>
  <c r="K323" i="1" s="1"/>
  <c r="I395" i="1"/>
  <c r="K395" i="1" s="1"/>
  <c r="I467" i="1"/>
  <c r="K467" i="1" s="1"/>
  <c r="I539" i="1"/>
  <c r="K539" i="1" s="1"/>
  <c r="I611" i="1"/>
  <c r="K611" i="1" s="1"/>
  <c r="I683" i="1"/>
  <c r="K683" i="1" s="1"/>
  <c r="I755" i="1"/>
  <c r="K755" i="1"/>
  <c r="I827" i="1"/>
  <c r="K827" i="1" s="1"/>
  <c r="I899" i="1"/>
  <c r="K899" i="1" s="1"/>
  <c r="I971" i="1"/>
  <c r="K971" i="1" s="1"/>
  <c r="I1043" i="1"/>
  <c r="K1043" i="1" s="1"/>
  <c r="I1115" i="1"/>
  <c r="K1115" i="1" s="1"/>
  <c r="I1187" i="1"/>
  <c r="K1187" i="1" s="1"/>
  <c r="I1259" i="1"/>
  <c r="K1259" i="1"/>
  <c r="I1331" i="1"/>
  <c r="K1331" i="1" s="1"/>
  <c r="I1403" i="1"/>
  <c r="K1403" i="1" s="1"/>
  <c r="I1475" i="1"/>
  <c r="K1475" i="1" s="1"/>
  <c r="I1547" i="1"/>
  <c r="K1547" i="1"/>
  <c r="I1619" i="1"/>
  <c r="K1619" i="1" s="1"/>
  <c r="I1691" i="1"/>
  <c r="K1691" i="1" s="1"/>
  <c r="K1763" i="1"/>
  <c r="I1763" i="1"/>
  <c r="I1835" i="1"/>
  <c r="K1835" i="1"/>
  <c r="I1907" i="1"/>
  <c r="K1907" i="1"/>
  <c r="K1979" i="1"/>
  <c r="I1979" i="1"/>
  <c r="I2051" i="1"/>
  <c r="K2051" i="1"/>
  <c r="I2123" i="1"/>
  <c r="K2123" i="1"/>
  <c r="I2195" i="1"/>
  <c r="K2195" i="1" s="1"/>
  <c r="I2267" i="1"/>
  <c r="K2267" i="1" s="1"/>
  <c r="I2339" i="1"/>
  <c r="K2339" i="1"/>
  <c r="K2411" i="1"/>
  <c r="I2411" i="1"/>
  <c r="K2483" i="1"/>
  <c r="I2483" i="1"/>
  <c r="I2555" i="1"/>
  <c r="K2555" i="1" s="1"/>
  <c r="I2627" i="1"/>
  <c r="K2627" i="1" s="1"/>
  <c r="I2699" i="1"/>
  <c r="K2699" i="1" s="1"/>
  <c r="I2771" i="1"/>
  <c r="K2771" i="1" s="1"/>
  <c r="I2843" i="1"/>
  <c r="K2843" i="1"/>
  <c r="I2915" i="1"/>
  <c r="K2915" i="1"/>
  <c r="I2987" i="1"/>
  <c r="K2987" i="1" s="1"/>
  <c r="I36" i="1"/>
  <c r="K36" i="1" s="1"/>
  <c r="I108" i="1"/>
  <c r="K108" i="1" s="1"/>
  <c r="I180" i="1"/>
  <c r="K180" i="1" s="1"/>
  <c r="I252" i="1"/>
  <c r="K252" i="1" s="1"/>
  <c r="I324" i="1"/>
  <c r="K324" i="1" s="1"/>
  <c r="I396" i="1"/>
  <c r="K396" i="1" s="1"/>
  <c r="I468" i="1"/>
  <c r="K468" i="1" s="1"/>
  <c r="I540" i="1"/>
  <c r="K540" i="1" s="1"/>
  <c r="I612" i="1"/>
  <c r="K612" i="1"/>
  <c r="K684" i="1"/>
  <c r="I684" i="1"/>
  <c r="I756" i="1"/>
  <c r="K756" i="1" s="1"/>
  <c r="I828" i="1"/>
  <c r="K828" i="1" s="1"/>
  <c r="I900" i="1"/>
  <c r="K900" i="1" s="1"/>
  <c r="I972" i="1"/>
  <c r="K972" i="1" s="1"/>
  <c r="I1044" i="1"/>
  <c r="K1044" i="1" s="1"/>
  <c r="I1116" i="1"/>
  <c r="K1116" i="1" s="1"/>
  <c r="I1188" i="1"/>
  <c r="K1188" i="1" s="1"/>
  <c r="I1260" i="1"/>
  <c r="K1260" i="1"/>
  <c r="I1332" i="1"/>
  <c r="K1332" i="1"/>
  <c r="K1404" i="1"/>
  <c r="I1404" i="1"/>
  <c r="I1476" i="1"/>
  <c r="K1476" i="1" s="1"/>
  <c r="I1548" i="1"/>
  <c r="K1548" i="1"/>
  <c r="I1620" i="1"/>
  <c r="K1620" i="1" s="1"/>
  <c r="I1692" i="1"/>
  <c r="K1692" i="1" s="1"/>
  <c r="I1764" i="1"/>
  <c r="K1764" i="1"/>
  <c r="I1836" i="1"/>
  <c r="K1836" i="1"/>
  <c r="I1908" i="1"/>
  <c r="K1908" i="1" s="1"/>
  <c r="K1980" i="1"/>
  <c r="I1980" i="1"/>
  <c r="I2052" i="1"/>
  <c r="K2052" i="1"/>
  <c r="I2124" i="1"/>
  <c r="K2124" i="1" s="1"/>
  <c r="I2196" i="1"/>
  <c r="K2196" i="1" s="1"/>
  <c r="I2268" i="1"/>
  <c r="K2268" i="1" s="1"/>
  <c r="I2340" i="1"/>
  <c r="K2340" i="1" s="1"/>
  <c r="K2412" i="1"/>
  <c r="I2412" i="1"/>
  <c r="I2484" i="1"/>
  <c r="K2484" i="1"/>
  <c r="I2556" i="1"/>
  <c r="K2556" i="1" s="1"/>
  <c r="I2628" i="1"/>
  <c r="K2628" i="1" s="1"/>
  <c r="K2700" i="1"/>
  <c r="I2700" i="1"/>
  <c r="I2772" i="1"/>
  <c r="K2772" i="1"/>
  <c r="I2844" i="1"/>
  <c r="K2844" i="1"/>
  <c r="I2916" i="1"/>
  <c r="K2916" i="1" s="1"/>
  <c r="I2988" i="1"/>
  <c r="K2988" i="1"/>
  <c r="I3073" i="1"/>
  <c r="K3073" i="1"/>
  <c r="I3145" i="1"/>
  <c r="K3145" i="1" s="1"/>
  <c r="I3217" i="1"/>
  <c r="K3217" i="1" s="1"/>
  <c r="I3289" i="1"/>
  <c r="K3289" i="1" s="1"/>
  <c r="I3361" i="1"/>
  <c r="K3361" i="1" s="1"/>
  <c r="I3433" i="1"/>
  <c r="K3433" i="1" s="1"/>
  <c r="I3505" i="1"/>
  <c r="K3505" i="1"/>
  <c r="I3577" i="1"/>
  <c r="K3577" i="1" s="1"/>
  <c r="I3649" i="1"/>
  <c r="K3649" i="1"/>
  <c r="K3721" i="1"/>
  <c r="I3721" i="1"/>
  <c r="I3793" i="1"/>
  <c r="K3793" i="1"/>
  <c r="I3865" i="1"/>
  <c r="K3865" i="1"/>
  <c r="I3937" i="1"/>
  <c r="K3937" i="1"/>
  <c r="I4009" i="1"/>
  <c r="K4009" i="1"/>
  <c r="I4081" i="1"/>
  <c r="K4081" i="1"/>
  <c r="I4153" i="1"/>
  <c r="K4153" i="1" s="1"/>
  <c r="I4225" i="1"/>
  <c r="K4225" i="1" s="1"/>
  <c r="I4297" i="1"/>
  <c r="K4297" i="1" s="1"/>
  <c r="I4369" i="1"/>
  <c r="K4369" i="1"/>
  <c r="I4441" i="1"/>
  <c r="K4441" i="1" s="1"/>
  <c r="I4513" i="1"/>
  <c r="K4513" i="1" s="1"/>
  <c r="I4585" i="1"/>
  <c r="K4585" i="1"/>
  <c r="I4657" i="1"/>
  <c r="K4657" i="1" s="1"/>
  <c r="I4729" i="1"/>
  <c r="K4729" i="1" s="1"/>
  <c r="I4801" i="1"/>
  <c r="K4801" i="1"/>
  <c r="I4873" i="1"/>
  <c r="K4873" i="1" s="1"/>
  <c r="I4945" i="1"/>
  <c r="K4945" i="1" s="1"/>
  <c r="I5017" i="1"/>
  <c r="K5017" i="1"/>
  <c r="I5089" i="1"/>
  <c r="K5089" i="1"/>
  <c r="I5127" i="1"/>
  <c r="K5127" i="1" s="1"/>
  <c r="I4973" i="1"/>
  <c r="K4973" i="1" s="1"/>
  <c r="I3086" i="1"/>
  <c r="K3086" i="1"/>
  <c r="I3158" i="1"/>
  <c r="K3158" i="1" s="1"/>
  <c r="I3230" i="1"/>
  <c r="K3230" i="1" s="1"/>
  <c r="I3302" i="1"/>
  <c r="K3302" i="1"/>
  <c r="I3374" i="1"/>
  <c r="K3374" i="1"/>
  <c r="I3446" i="1"/>
  <c r="K3446" i="1" s="1"/>
  <c r="I3518" i="1"/>
  <c r="K3518" i="1"/>
  <c r="I3590" i="1"/>
  <c r="K3590" i="1"/>
  <c r="I3662" i="1"/>
  <c r="K3662" i="1" s="1"/>
  <c r="I3734" i="1"/>
  <c r="K3734" i="1"/>
  <c r="I3806" i="1"/>
  <c r="K3806" i="1"/>
  <c r="I3878" i="1"/>
  <c r="K3878" i="1"/>
  <c r="I3950" i="1"/>
  <c r="K3950" i="1"/>
  <c r="I4022" i="1"/>
  <c r="K4022" i="1"/>
  <c r="I4094" i="1"/>
  <c r="K4094" i="1" s="1"/>
  <c r="I4166" i="1"/>
  <c r="K4166" i="1"/>
  <c r="I4238" i="1"/>
  <c r="K4238" i="1" s="1"/>
  <c r="I4310" i="1"/>
  <c r="K4310" i="1"/>
  <c r="I4382" i="1"/>
  <c r="K4382" i="1" s="1"/>
  <c r="I4454" i="1"/>
  <c r="K4454" i="1" s="1"/>
  <c r="I4526" i="1"/>
  <c r="K4526" i="1" s="1"/>
  <c r="I4598" i="1"/>
  <c r="K4598" i="1" s="1"/>
  <c r="I4670" i="1"/>
  <c r="K4670" i="1" s="1"/>
  <c r="I4742" i="1"/>
  <c r="K4742" i="1" s="1"/>
  <c r="I4814" i="1"/>
  <c r="K4814" i="1"/>
  <c r="I4886" i="1"/>
  <c r="K4886" i="1"/>
  <c r="I4958" i="1"/>
  <c r="K4958" i="1" s="1"/>
  <c r="I5030" i="1"/>
  <c r="K5030" i="1" s="1"/>
  <c r="I5102" i="1"/>
  <c r="K5102" i="1"/>
  <c r="I5092" i="1"/>
  <c r="K5092" i="1"/>
  <c r="I3075" i="1"/>
  <c r="K3075" i="1" s="1"/>
  <c r="I3147" i="1"/>
  <c r="K3147" i="1" s="1"/>
  <c r="K3219" i="1"/>
  <c r="I3219" i="1"/>
  <c r="I3291" i="1"/>
  <c r="K3291" i="1" s="1"/>
  <c r="I3363" i="1"/>
  <c r="K3363" i="1" s="1"/>
  <c r="I3435" i="1"/>
  <c r="K3435" i="1"/>
  <c r="I3507" i="1"/>
  <c r="K3507" i="1"/>
  <c r="I3579" i="1"/>
  <c r="K3579" i="1"/>
  <c r="I3651" i="1"/>
  <c r="K3651" i="1"/>
  <c r="I3723" i="1"/>
  <c r="K3723" i="1" s="1"/>
  <c r="I3795" i="1"/>
  <c r="K3795" i="1" s="1"/>
  <c r="I3867" i="1"/>
  <c r="K3867" i="1"/>
  <c r="I3939" i="1"/>
  <c r="K3939" i="1"/>
  <c r="I4011" i="1"/>
  <c r="K4011" i="1"/>
  <c r="I4083" i="1"/>
  <c r="K4083" i="1" s="1"/>
  <c r="I4155" i="1"/>
  <c r="K4155" i="1"/>
  <c r="I4227" i="1"/>
  <c r="K4227" i="1" s="1"/>
  <c r="I4299" i="1"/>
  <c r="K4299" i="1" s="1"/>
  <c r="I4371" i="1"/>
  <c r="K4371" i="1"/>
  <c r="I4443" i="1"/>
  <c r="K4443" i="1"/>
  <c r="I4515" i="1"/>
  <c r="K4515" i="1" s="1"/>
  <c r="I4587" i="1"/>
  <c r="K4587" i="1"/>
  <c r="I4659" i="1"/>
  <c r="K4659" i="1"/>
  <c r="I4731" i="1"/>
  <c r="K4731" i="1" s="1"/>
  <c r="I4803" i="1"/>
  <c r="K4803" i="1"/>
  <c r="I4875" i="1"/>
  <c r="K4875" i="1"/>
  <c r="K4947" i="1"/>
  <c r="I4947" i="1"/>
  <c r="I5019" i="1"/>
  <c r="K5019" i="1"/>
  <c r="I5091" i="1"/>
  <c r="K5091" i="1"/>
  <c r="I5116" i="1"/>
  <c r="K5116" i="1" s="1"/>
  <c r="I3088" i="1"/>
  <c r="K3088" i="1"/>
  <c r="I3160" i="1"/>
  <c r="K3160" i="1" s="1"/>
  <c r="K3232" i="1"/>
  <c r="I3232" i="1"/>
  <c r="I3304" i="1"/>
  <c r="K3304" i="1" s="1"/>
  <c r="I3376" i="1"/>
  <c r="K3376" i="1" s="1"/>
  <c r="K3448" i="1"/>
  <c r="I3448" i="1"/>
  <c r="I3520" i="1"/>
  <c r="K3520" i="1" s="1"/>
  <c r="I3592" i="1"/>
  <c r="K3592" i="1"/>
  <c r="I3664" i="1"/>
  <c r="K3664" i="1" s="1"/>
  <c r="K3736" i="1"/>
  <c r="I3736" i="1"/>
  <c r="I3808" i="1"/>
  <c r="K3808" i="1"/>
  <c r="I3880" i="1"/>
  <c r="K3880" i="1" s="1"/>
  <c r="I3952" i="1"/>
  <c r="K3952" i="1" s="1"/>
  <c r="I4024" i="1"/>
  <c r="K4024" i="1"/>
  <c r="I4096" i="1"/>
  <c r="K4096" i="1" s="1"/>
  <c r="I4168" i="1"/>
  <c r="K4168" i="1"/>
  <c r="I4240" i="1"/>
  <c r="K4240" i="1"/>
  <c r="K4312" i="1"/>
  <c r="I4312" i="1"/>
  <c r="I4384" i="1"/>
  <c r="K4384" i="1" s="1"/>
  <c r="I4456" i="1"/>
  <c r="K4456" i="1" s="1"/>
  <c r="I4528" i="1"/>
  <c r="K4528" i="1"/>
  <c r="I4600" i="1"/>
  <c r="K4600" i="1" s="1"/>
  <c r="I4672" i="1"/>
  <c r="K4672" i="1"/>
  <c r="I4744" i="1"/>
  <c r="K4744" i="1"/>
  <c r="I4816" i="1"/>
  <c r="K4816" i="1"/>
  <c r="I4888" i="1"/>
  <c r="K4888" i="1"/>
  <c r="I4984" i="1"/>
  <c r="K4984" i="1"/>
  <c r="I3029" i="1"/>
  <c r="K3029" i="1" s="1"/>
  <c r="I3101" i="1"/>
  <c r="K3101" i="1"/>
  <c r="I3173" i="1"/>
  <c r="K3173" i="1"/>
  <c r="I3245" i="1"/>
  <c r="K3245" i="1" s="1"/>
  <c r="I3317" i="1"/>
  <c r="K3317" i="1" s="1"/>
  <c r="I3389" i="1"/>
  <c r="K3389" i="1"/>
  <c r="K3461" i="1"/>
  <c r="I3461" i="1"/>
  <c r="I3533" i="1"/>
  <c r="K3533" i="1" s="1"/>
  <c r="I3605" i="1"/>
  <c r="K3605" i="1"/>
  <c r="I3677" i="1"/>
  <c r="K3677" i="1" s="1"/>
  <c r="I3749" i="1"/>
  <c r="K3749" i="1" s="1"/>
  <c r="I3821" i="1"/>
  <c r="K3821" i="1"/>
  <c r="I3893" i="1"/>
  <c r="K3893" i="1"/>
  <c r="I3965" i="1"/>
  <c r="K3965" i="1" s="1"/>
  <c r="I4037" i="1"/>
  <c r="K4037" i="1" s="1"/>
  <c r="I4109" i="1"/>
  <c r="K4109" i="1"/>
  <c r="I4181" i="1"/>
  <c r="K4181" i="1" s="1"/>
  <c r="K4253" i="1"/>
  <c r="I4253" i="1"/>
  <c r="I4325" i="1"/>
  <c r="K4325" i="1"/>
  <c r="I4397" i="1"/>
  <c r="K4397" i="1"/>
  <c r="K4469" i="1"/>
  <c r="I4469" i="1"/>
  <c r="I4541" i="1"/>
  <c r="K4541" i="1"/>
  <c r="I4613" i="1"/>
  <c r="K4613" i="1"/>
  <c r="I4685" i="1"/>
  <c r="K4685" i="1"/>
  <c r="I4757" i="1"/>
  <c r="K4757" i="1"/>
  <c r="I4829" i="1"/>
  <c r="K4829" i="1"/>
  <c r="I3090" i="1"/>
  <c r="K3090" i="1" s="1"/>
  <c r="I3162" i="1"/>
  <c r="K3162" i="1"/>
  <c r="I3234" i="1"/>
  <c r="K3234" i="1" s="1"/>
  <c r="I3306" i="1"/>
  <c r="K3306" i="1" s="1"/>
  <c r="I3378" i="1"/>
  <c r="K3378" i="1"/>
  <c r="I3450" i="1"/>
  <c r="K3450" i="1"/>
  <c r="I3522" i="1"/>
  <c r="K3522" i="1"/>
  <c r="I3594" i="1"/>
  <c r="K3594" i="1"/>
  <c r="I3666" i="1"/>
  <c r="K3666" i="1"/>
  <c r="K3738" i="1"/>
  <c r="I3738" i="1"/>
  <c r="I3810" i="1"/>
  <c r="K3810" i="1"/>
  <c r="I3882" i="1"/>
  <c r="K3882" i="1"/>
  <c r="I3954" i="1"/>
  <c r="K3954" i="1" s="1"/>
  <c r="I4026" i="1"/>
  <c r="K4026" i="1"/>
  <c r="I4098" i="1"/>
  <c r="K4098" i="1"/>
  <c r="I4170" i="1"/>
  <c r="K4170" i="1"/>
  <c r="I4242" i="1"/>
  <c r="K4242" i="1" s="1"/>
  <c r="I4314" i="1"/>
  <c r="K4314" i="1"/>
  <c r="I4386" i="1"/>
  <c r="K4386" i="1"/>
  <c r="I4458" i="1"/>
  <c r="K4458" i="1" s="1"/>
  <c r="I4530" i="1"/>
  <c r="K4530" i="1"/>
  <c r="I4602" i="1"/>
  <c r="K4602" i="1" s="1"/>
  <c r="I4674" i="1"/>
  <c r="K4674" i="1" s="1"/>
  <c r="I4746" i="1"/>
  <c r="K4746" i="1"/>
  <c r="I4818" i="1"/>
  <c r="K4818" i="1"/>
  <c r="I4890" i="1"/>
  <c r="K4890" i="1"/>
  <c r="I4962" i="1"/>
  <c r="K4962" i="1"/>
  <c r="K5034" i="1"/>
  <c r="I5034" i="1"/>
  <c r="I5106" i="1"/>
  <c r="K5106" i="1" s="1"/>
  <c r="I5133" i="1"/>
  <c r="K5133" i="1"/>
  <c r="I3067" i="1"/>
  <c r="K3067" i="1" s="1"/>
  <c r="I3139" i="1"/>
  <c r="K3139" i="1" s="1"/>
  <c r="I3211" i="1"/>
  <c r="K3211" i="1"/>
  <c r="I3283" i="1"/>
  <c r="K3283" i="1"/>
  <c r="I3355" i="1"/>
  <c r="K3355" i="1" s="1"/>
  <c r="I3427" i="1"/>
  <c r="K3427" i="1"/>
  <c r="I3499" i="1"/>
  <c r="K3499" i="1" s="1"/>
  <c r="I3571" i="1"/>
  <c r="K3571" i="1" s="1"/>
  <c r="I3643" i="1"/>
  <c r="K3643" i="1" s="1"/>
  <c r="I3715" i="1"/>
  <c r="K3715" i="1" s="1"/>
  <c r="I3787" i="1"/>
  <c r="K3787" i="1"/>
  <c r="I3859" i="1"/>
  <c r="K3859" i="1"/>
  <c r="I3931" i="1"/>
  <c r="K3931" i="1" s="1"/>
  <c r="I4003" i="1"/>
  <c r="K4003" i="1"/>
  <c r="I4075" i="1"/>
  <c r="K4075" i="1"/>
  <c r="I4147" i="1"/>
  <c r="K4147" i="1"/>
  <c r="I4219" i="1"/>
  <c r="K4219" i="1" s="1"/>
  <c r="I4291" i="1"/>
  <c r="K4291" i="1"/>
  <c r="I4363" i="1"/>
  <c r="K4363" i="1" s="1"/>
  <c r="I4435" i="1"/>
  <c r="K4435" i="1"/>
  <c r="I4507" i="1"/>
  <c r="K4507" i="1" s="1"/>
  <c r="I4579" i="1"/>
  <c r="K4579" i="1" s="1"/>
  <c r="I4651" i="1"/>
  <c r="K4651" i="1"/>
  <c r="I4723" i="1"/>
  <c r="K4723" i="1" s="1"/>
  <c r="I4795" i="1"/>
  <c r="K4795" i="1" s="1"/>
  <c r="I4867" i="1"/>
  <c r="K4867" i="1"/>
  <c r="I4939" i="1"/>
  <c r="K4939" i="1"/>
  <c r="I5011" i="1"/>
  <c r="K5011" i="1"/>
  <c r="I5083" i="1"/>
  <c r="K5083" i="1"/>
  <c r="I5049" i="1"/>
  <c r="K5049" i="1"/>
  <c r="I4901" i="1"/>
  <c r="K4901" i="1"/>
  <c r="I3092" i="1"/>
  <c r="K3092" i="1"/>
  <c r="I3164" i="1"/>
  <c r="K3164" i="1" s="1"/>
  <c r="I3236" i="1"/>
  <c r="K3236" i="1"/>
  <c r="I3308" i="1"/>
  <c r="K3308" i="1" s="1"/>
  <c r="I3380" i="1"/>
  <c r="K3380" i="1"/>
  <c r="I3452" i="1"/>
  <c r="K3452" i="1" s="1"/>
  <c r="I3524" i="1"/>
  <c r="K3524" i="1"/>
  <c r="I3596" i="1"/>
  <c r="K3596" i="1"/>
  <c r="K3668" i="1"/>
  <c r="I3668" i="1"/>
  <c r="I3740" i="1"/>
  <c r="K3740" i="1" s="1"/>
  <c r="I3812" i="1"/>
  <c r="K3812" i="1"/>
  <c r="I3884" i="1"/>
  <c r="K3884" i="1"/>
  <c r="I3956" i="1"/>
  <c r="K3956" i="1" s="1"/>
  <c r="I4028" i="1"/>
  <c r="K4028" i="1"/>
  <c r="I4100" i="1"/>
  <c r="K4100" i="1"/>
  <c r="I4172" i="1"/>
  <c r="K4172" i="1" s="1"/>
  <c r="I4244" i="1"/>
  <c r="K4244" i="1"/>
  <c r="I4316" i="1"/>
  <c r="K4316" i="1"/>
  <c r="I4388" i="1"/>
  <c r="K4388" i="1"/>
  <c r="I4460" i="1"/>
  <c r="K4460" i="1" s="1"/>
  <c r="I4532" i="1"/>
  <c r="K4532" i="1"/>
  <c r="I4604" i="1"/>
  <c r="K4604" i="1" s="1"/>
  <c r="I4676" i="1"/>
  <c r="K4676" i="1" s="1"/>
  <c r="I4748" i="1"/>
  <c r="K4748" i="1"/>
  <c r="I4820" i="1"/>
  <c r="K4820" i="1"/>
  <c r="I4892" i="1"/>
  <c r="K4892" i="1" s="1"/>
  <c r="I4964" i="1"/>
  <c r="K4964" i="1" s="1"/>
  <c r="I5036" i="1"/>
  <c r="K5036" i="1"/>
  <c r="I5120" i="1"/>
  <c r="K5120" i="1" s="1"/>
  <c r="I5076" i="1"/>
  <c r="K5076" i="1"/>
  <c r="I3081" i="1"/>
  <c r="K3081" i="1"/>
  <c r="I3153" i="1"/>
  <c r="K3153" i="1" s="1"/>
  <c r="I3225" i="1"/>
  <c r="K3225" i="1" s="1"/>
  <c r="I3297" i="1"/>
  <c r="K3297" i="1"/>
  <c r="I3369" i="1"/>
  <c r="K3369" i="1"/>
  <c r="I3441" i="1"/>
  <c r="K3441" i="1"/>
  <c r="I3513" i="1"/>
  <c r="K3513" i="1"/>
  <c r="I3585" i="1"/>
  <c r="K3585" i="1"/>
  <c r="I3657" i="1"/>
  <c r="K3657" i="1"/>
  <c r="I3729" i="1"/>
  <c r="K3729" i="1" s="1"/>
  <c r="I3801" i="1"/>
  <c r="K3801" i="1"/>
  <c r="I3873" i="1"/>
  <c r="K3873" i="1" s="1"/>
  <c r="I3945" i="1"/>
  <c r="K3945" i="1"/>
  <c r="I4017" i="1"/>
  <c r="K4017" i="1"/>
  <c r="I4089" i="1"/>
  <c r="K4089" i="1" s="1"/>
  <c r="I4161" i="1"/>
  <c r="K4161" i="1"/>
  <c r="I4233" i="1"/>
  <c r="K4233" i="1" s="1"/>
  <c r="I4305" i="1"/>
  <c r="K4305" i="1" s="1"/>
  <c r="I4377" i="1"/>
  <c r="K4377" i="1"/>
  <c r="I4449" i="1"/>
  <c r="K4449" i="1"/>
  <c r="I4521" i="1"/>
  <c r="K4521" i="1" s="1"/>
  <c r="I4593" i="1"/>
  <c r="K4593" i="1"/>
  <c r="I4665" i="1"/>
  <c r="K4665" i="1"/>
  <c r="I4737" i="1"/>
  <c r="K4737" i="1"/>
  <c r="I4809" i="1"/>
  <c r="K4809" i="1"/>
  <c r="I4881" i="1"/>
  <c r="K4881" i="1" s="1"/>
  <c r="K4953" i="1"/>
  <c r="I4953" i="1"/>
  <c r="I5025" i="1"/>
  <c r="K5025" i="1" s="1"/>
  <c r="I5112" i="1"/>
  <c r="K5112" i="1" s="1"/>
  <c r="I3094" i="1"/>
  <c r="K3094" i="1"/>
  <c r="I3166" i="1"/>
  <c r="K3166" i="1" s="1"/>
  <c r="I3238" i="1"/>
  <c r="K3238" i="1" s="1"/>
  <c r="I3310" i="1"/>
  <c r="K3310" i="1" s="1"/>
  <c r="I3382" i="1"/>
  <c r="K3382" i="1"/>
  <c r="I3454" i="1"/>
  <c r="K3454" i="1"/>
  <c r="I3526" i="1"/>
  <c r="K3526" i="1" s="1"/>
  <c r="I3598" i="1"/>
  <c r="K3598" i="1"/>
  <c r="I3670" i="1"/>
  <c r="K3670" i="1"/>
  <c r="K3742" i="1"/>
  <c r="I3742" i="1"/>
  <c r="I3814" i="1"/>
  <c r="K3814" i="1"/>
  <c r="I3886" i="1"/>
  <c r="K3886" i="1"/>
  <c r="I3958" i="1"/>
  <c r="K3958" i="1"/>
  <c r="I4030" i="1"/>
  <c r="K4030" i="1"/>
  <c r="I4102" i="1"/>
  <c r="K4102" i="1"/>
  <c r="K4174" i="1"/>
  <c r="I4174" i="1"/>
  <c r="I4246" i="1"/>
  <c r="K4246" i="1"/>
  <c r="I4318" i="1"/>
  <c r="K4318" i="1"/>
  <c r="I4390" i="1"/>
  <c r="K4390" i="1" s="1"/>
  <c r="I4462" i="1"/>
  <c r="K4462" i="1" s="1"/>
  <c r="I4534" i="1"/>
  <c r="K4534" i="1"/>
  <c r="I4606" i="1"/>
  <c r="K4606" i="1" s="1"/>
  <c r="I4678" i="1"/>
  <c r="K4678" i="1" s="1"/>
  <c r="I4750" i="1"/>
  <c r="K4750" i="1"/>
  <c r="I4822" i="1"/>
  <c r="K4822" i="1"/>
  <c r="I4894" i="1"/>
  <c r="K4894" i="1" s="1"/>
  <c r="I4966" i="1"/>
  <c r="K4966" i="1" s="1"/>
  <c r="I5038" i="1"/>
  <c r="K5038" i="1" s="1"/>
  <c r="I5110" i="1"/>
  <c r="K5110" i="1"/>
  <c r="I5093" i="1"/>
  <c r="K5093" i="1" s="1"/>
  <c r="I3095" i="1"/>
  <c r="K3095" i="1"/>
  <c r="I3167" i="1"/>
  <c r="K3167" i="1" s="1"/>
  <c r="I3239" i="1"/>
  <c r="K3239" i="1" s="1"/>
  <c r="I3311" i="1"/>
  <c r="K3311" i="1"/>
  <c r="I3383" i="1"/>
  <c r="K3383" i="1" s="1"/>
  <c r="I3455" i="1"/>
  <c r="K3455" i="1" s="1"/>
  <c r="I3527" i="1"/>
  <c r="K3527" i="1"/>
  <c r="I3599" i="1"/>
  <c r="K3599" i="1"/>
  <c r="I3671" i="1"/>
  <c r="K3671" i="1" s="1"/>
  <c r="I3743" i="1"/>
  <c r="K3743" i="1" s="1"/>
  <c r="I3815" i="1"/>
  <c r="K3815" i="1"/>
  <c r="I3887" i="1"/>
  <c r="K3887" i="1" s="1"/>
  <c r="I3959" i="1"/>
  <c r="K3959" i="1"/>
  <c r="I4031" i="1"/>
  <c r="K4031" i="1"/>
  <c r="I4103" i="1"/>
  <c r="K4103" i="1" s="1"/>
  <c r="I4175" i="1"/>
  <c r="K4175" i="1"/>
  <c r="I4247" i="1"/>
  <c r="K4247" i="1"/>
  <c r="I4319" i="1"/>
  <c r="K4319" i="1"/>
  <c r="I4391" i="1"/>
  <c r="K4391" i="1" s="1"/>
  <c r="I4463" i="1"/>
  <c r="K4463" i="1" s="1"/>
  <c r="I4535" i="1"/>
  <c r="K4535" i="1"/>
  <c r="I4607" i="1"/>
  <c r="K4607" i="1" s="1"/>
  <c r="I4679" i="1"/>
  <c r="K4679" i="1"/>
  <c r="I4751" i="1"/>
  <c r="K4751" i="1"/>
  <c r="I4823" i="1"/>
  <c r="K4823" i="1"/>
  <c r="I4895" i="1"/>
  <c r="K4895" i="1"/>
  <c r="I4967" i="1"/>
  <c r="K4967" i="1" s="1"/>
  <c r="I5039" i="1"/>
  <c r="K5039" i="1" s="1"/>
  <c r="I5009" i="1"/>
  <c r="K5009" i="1" s="1"/>
  <c r="I3120" i="1"/>
  <c r="K3120" i="1"/>
  <c r="I3192" i="1"/>
  <c r="K3192" i="1"/>
  <c r="I3264" i="1"/>
  <c r="K3264" i="1" s="1"/>
  <c r="I3336" i="1"/>
  <c r="K3336" i="1"/>
  <c r="I3408" i="1"/>
  <c r="K3408" i="1"/>
  <c r="K3480" i="1"/>
  <c r="I3480" i="1"/>
  <c r="I3552" i="1"/>
  <c r="K3552" i="1"/>
  <c r="I3624" i="1"/>
  <c r="K3624" i="1"/>
  <c r="I3696" i="1"/>
  <c r="K3696" i="1"/>
  <c r="I3768" i="1"/>
  <c r="K3768" i="1"/>
  <c r="I3840" i="1"/>
  <c r="K3840" i="1"/>
  <c r="I3912" i="1"/>
  <c r="K3912" i="1" s="1"/>
  <c r="I3984" i="1"/>
  <c r="K3984" i="1" s="1"/>
  <c r="I4056" i="1"/>
  <c r="K4056" i="1"/>
  <c r="I4128" i="1"/>
  <c r="K4128" i="1" s="1"/>
  <c r="I4200" i="1"/>
  <c r="K4200" i="1" s="1"/>
  <c r="I4272" i="1"/>
  <c r="K4272" i="1"/>
  <c r="I4344" i="1"/>
  <c r="K4344" i="1" s="1"/>
  <c r="I4416" i="1"/>
  <c r="K4416" i="1"/>
  <c r="I4488" i="1"/>
  <c r="K4488" i="1"/>
  <c r="I4560" i="1"/>
  <c r="K4560" i="1"/>
  <c r="I4632" i="1"/>
  <c r="K4632" i="1" s="1"/>
  <c r="I4704" i="1"/>
  <c r="K4704" i="1" s="1"/>
  <c r="I4776" i="1"/>
  <c r="K4776" i="1"/>
  <c r="I4848" i="1"/>
  <c r="K4848" i="1"/>
  <c r="I4920" i="1"/>
  <c r="K4920" i="1"/>
  <c r="I2" i="1"/>
  <c r="K2" i="1" s="1"/>
  <c r="I1377" i="1"/>
  <c r="K1377" i="1"/>
  <c r="I1449" i="1"/>
  <c r="K1449" i="1" s="1"/>
  <c r="I1521" i="1"/>
  <c r="K1521" i="1"/>
  <c r="I1593" i="1"/>
  <c r="K1593" i="1"/>
  <c r="I1665" i="1"/>
  <c r="K1665" i="1" s="1"/>
  <c r="I1737" i="1"/>
  <c r="K1737" i="1" s="1"/>
  <c r="I1809" i="1"/>
  <c r="K1809" i="1"/>
  <c r="I1881" i="1"/>
  <c r="K1881" i="1" s="1"/>
  <c r="I1953" i="1"/>
  <c r="K1953" i="1" s="1"/>
  <c r="I2025" i="1"/>
  <c r="K2025" i="1"/>
  <c r="I2097" i="1"/>
  <c r="K2097" i="1" s="1"/>
  <c r="I2169" i="1"/>
  <c r="K2169" i="1" s="1"/>
  <c r="I2241" i="1"/>
  <c r="K2241" i="1"/>
  <c r="I2313" i="1"/>
  <c r="K2313" i="1" s="1"/>
  <c r="I2385" i="1"/>
  <c r="K2385" i="1" s="1"/>
  <c r="I2457" i="1"/>
  <c r="K2457" i="1"/>
  <c r="I2529" i="1"/>
  <c r="K2529" i="1" s="1"/>
  <c r="I2601" i="1"/>
  <c r="K2601" i="1" s="1"/>
  <c r="I2673" i="1"/>
  <c r="K2673" i="1" s="1"/>
  <c r="I2745" i="1"/>
  <c r="K2745" i="1" s="1"/>
  <c r="I2817" i="1"/>
  <c r="K2817" i="1"/>
  <c r="I2889" i="1"/>
  <c r="K2889" i="1" s="1"/>
  <c r="I2961" i="1"/>
  <c r="K2961" i="1" s="1"/>
  <c r="I3033" i="1"/>
  <c r="K3033" i="1"/>
  <c r="I70" i="1"/>
  <c r="K70" i="1" s="1"/>
  <c r="I142" i="1"/>
  <c r="K142" i="1" s="1"/>
  <c r="I214" i="1"/>
  <c r="K214" i="1" s="1"/>
  <c r="I286" i="1"/>
  <c r="K286" i="1" s="1"/>
  <c r="I358" i="1"/>
  <c r="K358" i="1" s="1"/>
  <c r="I430" i="1"/>
  <c r="K430" i="1" s="1"/>
  <c r="I502" i="1"/>
  <c r="K502" i="1" s="1"/>
  <c r="I574" i="1"/>
  <c r="K574" i="1" s="1"/>
  <c r="I646" i="1"/>
  <c r="K646" i="1"/>
  <c r="I718" i="1"/>
  <c r="K718" i="1"/>
  <c r="I790" i="1"/>
  <c r="K790" i="1" s="1"/>
  <c r="I862" i="1"/>
  <c r="K862" i="1" s="1"/>
  <c r="I934" i="1"/>
  <c r="K934" i="1"/>
  <c r="I1006" i="1"/>
  <c r="K1006" i="1" s="1"/>
  <c r="I1078" i="1"/>
  <c r="K1078" i="1" s="1"/>
  <c r="I1150" i="1"/>
  <c r="K1150" i="1" s="1"/>
  <c r="I1222" i="1"/>
  <c r="K1222" i="1"/>
  <c r="I1294" i="1"/>
  <c r="K1294" i="1" s="1"/>
  <c r="I1366" i="1"/>
  <c r="K1366" i="1" s="1"/>
  <c r="I1438" i="1"/>
  <c r="K1438" i="1"/>
  <c r="I1510" i="1"/>
  <c r="K1510" i="1" s="1"/>
  <c r="I1582" i="1"/>
  <c r="K1582" i="1" s="1"/>
  <c r="I1654" i="1"/>
  <c r="K1654" i="1"/>
  <c r="I1726" i="1"/>
  <c r="K1726" i="1" s="1"/>
  <c r="I1798" i="1"/>
  <c r="K1798" i="1" s="1"/>
  <c r="I1870" i="1"/>
  <c r="K1870" i="1" s="1"/>
  <c r="I1942" i="1"/>
  <c r="K1942" i="1"/>
  <c r="I2014" i="1"/>
  <c r="K2014" i="1" s="1"/>
  <c r="I2086" i="1"/>
  <c r="K2086" i="1" s="1"/>
  <c r="I2158" i="1"/>
  <c r="K2158" i="1"/>
  <c r="I2230" i="1"/>
  <c r="K2230" i="1" s="1"/>
  <c r="I2302" i="1"/>
  <c r="K2302" i="1" s="1"/>
  <c r="I2374" i="1"/>
  <c r="K2374" i="1"/>
  <c r="I2446" i="1"/>
  <c r="K2446" i="1" s="1"/>
  <c r="I2518" i="1"/>
  <c r="K2518" i="1"/>
  <c r="I2590" i="1"/>
  <c r="K2590" i="1"/>
  <c r="I2662" i="1"/>
  <c r="K2662" i="1" s="1"/>
  <c r="I2734" i="1"/>
  <c r="K2734" i="1" s="1"/>
  <c r="I2806" i="1"/>
  <c r="K2806" i="1" s="1"/>
  <c r="I2878" i="1"/>
  <c r="K2878" i="1"/>
  <c r="I2950" i="1"/>
  <c r="K2950" i="1"/>
  <c r="I3022" i="1"/>
  <c r="K3022" i="1" s="1"/>
  <c r="I47" i="1"/>
  <c r="K47" i="1"/>
  <c r="I119" i="1"/>
  <c r="K119" i="1" s="1"/>
  <c r="I191" i="1"/>
  <c r="K191" i="1" s="1"/>
  <c r="I263" i="1"/>
  <c r="K263" i="1" s="1"/>
  <c r="I335" i="1"/>
  <c r="K335" i="1" s="1"/>
  <c r="I407" i="1"/>
  <c r="K407" i="1" s="1"/>
  <c r="I479" i="1"/>
  <c r="K479" i="1" s="1"/>
  <c r="I551" i="1"/>
  <c r="K551" i="1" s="1"/>
  <c r="I623" i="1"/>
  <c r="K623" i="1" s="1"/>
  <c r="I695" i="1"/>
  <c r="K695" i="1"/>
  <c r="I767" i="1"/>
  <c r="K767" i="1" s="1"/>
  <c r="I839" i="1"/>
  <c r="K839" i="1" s="1"/>
  <c r="I911" i="1"/>
  <c r="K911" i="1"/>
  <c r="I983" i="1"/>
  <c r="K983" i="1"/>
  <c r="I1055" i="1"/>
  <c r="K1055" i="1" s="1"/>
  <c r="I1127" i="1"/>
  <c r="K1127" i="1"/>
  <c r="I1199" i="1"/>
  <c r="K1199" i="1" s="1"/>
  <c r="I1271" i="1"/>
  <c r="K1271" i="1" s="1"/>
  <c r="I1343" i="1"/>
  <c r="K1343" i="1" s="1"/>
  <c r="I1415" i="1"/>
  <c r="K1415" i="1"/>
  <c r="I1487" i="1"/>
  <c r="K1487" i="1" s="1"/>
  <c r="I1559" i="1"/>
  <c r="K1559" i="1" s="1"/>
  <c r="I1631" i="1"/>
  <c r="K1631" i="1" s="1"/>
  <c r="I1703" i="1"/>
  <c r="K1703" i="1" s="1"/>
  <c r="I1775" i="1"/>
  <c r="K1775" i="1"/>
  <c r="I1847" i="1"/>
  <c r="K1847" i="1" s="1"/>
  <c r="I1919" i="1"/>
  <c r="K1919" i="1" s="1"/>
  <c r="I1991" i="1"/>
  <c r="K1991" i="1" s="1"/>
  <c r="I2063" i="1"/>
  <c r="K2063" i="1"/>
  <c r="I2135" i="1"/>
  <c r="K2135" i="1"/>
  <c r="I2207" i="1"/>
  <c r="K2207" i="1" s="1"/>
  <c r="I2279" i="1"/>
  <c r="K2279" i="1"/>
  <c r="I2351" i="1"/>
  <c r="K2351" i="1" s="1"/>
  <c r="I2423" i="1"/>
  <c r="K2423" i="1" s="1"/>
  <c r="I2495" i="1"/>
  <c r="K2495" i="1" s="1"/>
  <c r="I2567" i="1"/>
  <c r="K2567" i="1" s="1"/>
  <c r="I2639" i="1"/>
  <c r="K2639" i="1" s="1"/>
  <c r="I2711" i="1"/>
  <c r="K2711" i="1"/>
  <c r="I2783" i="1"/>
  <c r="K2783" i="1" s="1"/>
  <c r="I2855" i="1"/>
  <c r="K2855" i="1"/>
  <c r="I2927" i="1"/>
  <c r="K2927" i="1" s="1"/>
  <c r="I2999" i="1"/>
  <c r="K2999" i="1" s="1"/>
  <c r="I48" i="1"/>
  <c r="K48" i="1"/>
  <c r="I120" i="1"/>
  <c r="K120" i="1" s="1"/>
  <c r="I192" i="1"/>
  <c r="K192" i="1" s="1"/>
  <c r="I264" i="1"/>
  <c r="K264" i="1" s="1"/>
  <c r="I336" i="1"/>
  <c r="K336" i="1"/>
  <c r="I408" i="1"/>
  <c r="K408" i="1"/>
  <c r="I480" i="1"/>
  <c r="K480" i="1" s="1"/>
  <c r="I552" i="1"/>
  <c r="K552" i="1" s="1"/>
  <c r="I624" i="1"/>
  <c r="K624" i="1" s="1"/>
  <c r="I696" i="1"/>
  <c r="K696" i="1" s="1"/>
  <c r="I768" i="1"/>
  <c r="K768" i="1" s="1"/>
  <c r="I840" i="1"/>
  <c r="K840" i="1" s="1"/>
  <c r="I912" i="1"/>
  <c r="K912" i="1" s="1"/>
  <c r="I984" i="1"/>
  <c r="K984" i="1" s="1"/>
  <c r="K1056" i="1"/>
  <c r="I1056" i="1"/>
  <c r="I1128" i="1"/>
  <c r="K1128" i="1" s="1"/>
  <c r="I1200" i="1"/>
  <c r="K1200" i="1"/>
  <c r="I1272" i="1"/>
  <c r="K1272" i="1"/>
  <c r="I1344" i="1"/>
  <c r="K1344" i="1" s="1"/>
  <c r="I1416" i="1"/>
  <c r="K1416" i="1"/>
  <c r="K1488" i="1"/>
  <c r="I1488" i="1"/>
  <c r="I1560" i="1"/>
  <c r="K1560" i="1" s="1"/>
  <c r="I1632" i="1"/>
  <c r="K1632" i="1"/>
  <c r="I1704" i="1"/>
  <c r="K1704" i="1"/>
  <c r="I1776" i="1"/>
  <c r="K1776" i="1" s="1"/>
  <c r="I1848" i="1"/>
  <c r="K1848" i="1"/>
  <c r="K1920" i="1"/>
  <c r="I1920" i="1"/>
  <c r="I1992" i="1"/>
  <c r="K1992" i="1" s="1"/>
  <c r="I2064" i="1"/>
  <c r="K2064" i="1" s="1"/>
  <c r="I2136" i="1"/>
  <c r="K2136" i="1"/>
  <c r="I2208" i="1"/>
  <c r="K2208" i="1" s="1"/>
  <c r="I2280" i="1"/>
  <c r="K2280" i="1" s="1"/>
  <c r="I2352" i="1"/>
  <c r="K2352" i="1"/>
  <c r="I2424" i="1"/>
  <c r="K2424" i="1"/>
  <c r="K2496" i="1"/>
  <c r="I2496" i="1"/>
  <c r="I2568" i="1"/>
  <c r="K2568" i="1" s="1"/>
  <c r="I2640" i="1"/>
  <c r="K2640" i="1" s="1"/>
  <c r="I2712" i="1"/>
  <c r="K2712" i="1"/>
  <c r="I2784" i="1"/>
  <c r="K2784" i="1"/>
  <c r="I2856" i="1"/>
  <c r="K2856" i="1"/>
  <c r="I2928" i="1"/>
  <c r="K2928" i="1"/>
  <c r="I3000" i="1"/>
  <c r="K3000" i="1" s="1"/>
  <c r="I3085" i="1"/>
  <c r="K3085" i="1" s="1"/>
  <c r="I3157" i="1"/>
  <c r="K3157" i="1" s="1"/>
  <c r="I3229" i="1"/>
  <c r="K3229" i="1" s="1"/>
  <c r="I3301" i="1"/>
  <c r="K3301" i="1" s="1"/>
  <c r="I3373" i="1"/>
  <c r="K3373" i="1" s="1"/>
  <c r="I3445" i="1"/>
  <c r="K3445" i="1" s="1"/>
  <c r="I3517" i="1"/>
  <c r="K3517" i="1" s="1"/>
  <c r="I3589" i="1"/>
  <c r="K3589" i="1" s="1"/>
  <c r="I3661" i="1"/>
  <c r="K3661" i="1"/>
  <c r="I3733" i="1"/>
  <c r="K3733" i="1"/>
  <c r="I3805" i="1"/>
  <c r="K3805" i="1" s="1"/>
  <c r="I3877" i="1"/>
  <c r="K3877" i="1"/>
  <c r="I3949" i="1"/>
  <c r="K3949" i="1"/>
  <c r="I4021" i="1"/>
  <c r="K4021" i="1" s="1"/>
  <c r="I4093" i="1"/>
  <c r="K4093" i="1" s="1"/>
  <c r="I4165" i="1"/>
  <c r="K4165" i="1"/>
  <c r="I4237" i="1"/>
  <c r="K4237" i="1" s="1"/>
  <c r="I4309" i="1"/>
  <c r="K4309" i="1" s="1"/>
  <c r="I4381" i="1"/>
  <c r="K4381" i="1"/>
  <c r="I4453" i="1"/>
  <c r="K4453" i="1" s="1"/>
  <c r="I4525" i="1"/>
  <c r="K4525" i="1" s="1"/>
  <c r="I4597" i="1"/>
  <c r="K4597" i="1"/>
  <c r="I4669" i="1"/>
  <c r="K4669" i="1"/>
  <c r="I4741" i="1"/>
  <c r="K4741" i="1" s="1"/>
  <c r="I4813" i="1"/>
  <c r="K4813" i="1"/>
  <c r="I4885" i="1"/>
  <c r="K4885" i="1" s="1"/>
  <c r="I4957" i="1"/>
  <c r="K4957" i="1" s="1"/>
  <c r="I5029" i="1"/>
  <c r="K5029" i="1" s="1"/>
  <c r="I5101" i="1"/>
  <c r="K5101" i="1"/>
  <c r="I4960" i="1"/>
  <c r="K4960" i="1"/>
  <c r="I5117" i="1"/>
  <c r="K5117" i="1"/>
  <c r="I3098" i="1"/>
  <c r="K3098" i="1" s="1"/>
  <c r="I3170" i="1"/>
  <c r="K3170" i="1"/>
  <c r="I3242" i="1"/>
  <c r="K3242" i="1" s="1"/>
  <c r="I3314" i="1"/>
  <c r="K3314" i="1" s="1"/>
  <c r="I3386" i="1"/>
  <c r="K3386" i="1" s="1"/>
  <c r="I3458" i="1"/>
  <c r="K3458" i="1"/>
  <c r="I3530" i="1"/>
  <c r="K3530" i="1"/>
  <c r="I3602" i="1"/>
  <c r="K3602" i="1" s="1"/>
  <c r="I3674" i="1"/>
  <c r="K3674" i="1"/>
  <c r="I3746" i="1"/>
  <c r="K3746" i="1" s="1"/>
  <c r="I3818" i="1"/>
  <c r="K3818" i="1" s="1"/>
  <c r="I3890" i="1"/>
  <c r="K3890" i="1"/>
  <c r="I3962" i="1"/>
  <c r="K3962" i="1" s="1"/>
  <c r="I4034" i="1"/>
  <c r="K4034" i="1" s="1"/>
  <c r="I4106" i="1"/>
  <c r="K4106" i="1"/>
  <c r="K4178" i="1"/>
  <c r="I4178" i="1"/>
  <c r="I4250" i="1"/>
  <c r="K4250" i="1" s="1"/>
  <c r="I4322" i="1"/>
  <c r="K4322" i="1"/>
  <c r="I4394" i="1"/>
  <c r="K4394" i="1" s="1"/>
  <c r="I4466" i="1"/>
  <c r="K4466" i="1" s="1"/>
  <c r="I4538" i="1"/>
  <c r="K4538" i="1" s="1"/>
  <c r="I4610" i="1"/>
  <c r="K4610" i="1"/>
  <c r="I4682" i="1"/>
  <c r="K4682" i="1"/>
  <c r="I4754" i="1"/>
  <c r="K4754" i="1"/>
  <c r="I4826" i="1"/>
  <c r="K4826" i="1"/>
  <c r="I4898" i="1"/>
  <c r="K4898" i="1"/>
  <c r="I4970" i="1"/>
  <c r="K4970" i="1" s="1"/>
  <c r="I5042" i="1"/>
  <c r="K5042" i="1" s="1"/>
  <c r="I5114" i="1"/>
  <c r="K5114" i="1" s="1"/>
  <c r="I4925" i="1"/>
  <c r="K4925" i="1"/>
  <c r="I3087" i="1"/>
  <c r="K3087" i="1"/>
  <c r="K3159" i="1"/>
  <c r="I3159" i="1"/>
  <c r="I3231" i="1"/>
  <c r="K3231" i="1" s="1"/>
  <c r="I3303" i="1"/>
  <c r="K3303" i="1"/>
  <c r="I3375" i="1"/>
  <c r="K3375" i="1"/>
  <c r="I3447" i="1"/>
  <c r="K3447" i="1"/>
  <c r="I3519" i="1"/>
  <c r="K3519" i="1"/>
  <c r="I3591" i="1"/>
  <c r="K3591" i="1" s="1"/>
  <c r="I3663" i="1"/>
  <c r="K3663" i="1"/>
  <c r="I3735" i="1"/>
  <c r="K3735" i="1" s="1"/>
  <c r="I3807" i="1"/>
  <c r="K3807" i="1" s="1"/>
  <c r="I3879" i="1"/>
  <c r="K3879" i="1"/>
  <c r="I3951" i="1"/>
  <c r="K3951" i="1" s="1"/>
  <c r="I4023" i="1"/>
  <c r="K4023" i="1" s="1"/>
  <c r="I4095" i="1"/>
  <c r="K4095" i="1"/>
  <c r="I4167" i="1"/>
  <c r="K4167" i="1"/>
  <c r="I4239" i="1"/>
  <c r="K4239" i="1" s="1"/>
  <c r="I4311" i="1"/>
  <c r="K4311" i="1" s="1"/>
  <c r="I4383" i="1"/>
  <c r="K4383" i="1" s="1"/>
  <c r="I4455" i="1"/>
  <c r="K4455" i="1" s="1"/>
  <c r="I4527" i="1"/>
  <c r="K4527" i="1"/>
  <c r="I4599" i="1"/>
  <c r="K4599" i="1" s="1"/>
  <c r="I4671" i="1"/>
  <c r="K4671" i="1"/>
  <c r="I4743" i="1"/>
  <c r="K4743" i="1" s="1"/>
  <c r="I4815" i="1"/>
  <c r="K4815" i="1"/>
  <c r="I4887" i="1"/>
  <c r="K4887" i="1"/>
  <c r="I4959" i="1"/>
  <c r="K4959" i="1" s="1"/>
  <c r="I5031" i="1"/>
  <c r="K5031" i="1" s="1"/>
  <c r="I5103" i="1"/>
  <c r="K5103" i="1"/>
  <c r="I4865" i="1"/>
  <c r="K4865" i="1"/>
  <c r="I3100" i="1"/>
  <c r="K3100" i="1" s="1"/>
  <c r="I3172" i="1"/>
  <c r="K3172" i="1"/>
  <c r="I3244" i="1"/>
  <c r="K3244" i="1" s="1"/>
  <c r="I3316" i="1"/>
  <c r="K3316" i="1" s="1"/>
  <c r="I3388" i="1"/>
  <c r="K3388" i="1" s="1"/>
  <c r="I3460" i="1"/>
  <c r="K3460" i="1"/>
  <c r="I3532" i="1"/>
  <c r="K3532" i="1" s="1"/>
  <c r="I3604" i="1"/>
  <c r="K3604" i="1" s="1"/>
  <c r="I3676" i="1"/>
  <c r="K3676" i="1"/>
  <c r="I3748" i="1"/>
  <c r="K3748" i="1" s="1"/>
  <c r="I3820" i="1"/>
  <c r="K3820" i="1"/>
  <c r="I3892" i="1"/>
  <c r="K3892" i="1"/>
  <c r="I3964" i="1"/>
  <c r="K3964" i="1" s="1"/>
  <c r="I4036" i="1"/>
  <c r="K4036" i="1"/>
  <c r="I4108" i="1"/>
  <c r="K4108" i="1"/>
  <c r="I4180" i="1"/>
  <c r="K4180" i="1" s="1"/>
  <c r="I4252" i="1"/>
  <c r="K4252" i="1" s="1"/>
  <c r="I4324" i="1"/>
  <c r="K4324" i="1"/>
  <c r="I4396" i="1"/>
  <c r="K4396" i="1"/>
  <c r="I4468" i="1"/>
  <c r="K4468" i="1" s="1"/>
  <c r="I4540" i="1"/>
  <c r="K4540" i="1" s="1"/>
  <c r="I4612" i="1"/>
  <c r="K4612" i="1"/>
  <c r="I4684" i="1"/>
  <c r="K4684" i="1"/>
  <c r="I4756" i="1"/>
  <c r="K4756" i="1"/>
  <c r="I4828" i="1"/>
  <c r="K4828" i="1"/>
  <c r="I4900" i="1"/>
  <c r="K4900" i="1"/>
  <c r="I5032" i="1"/>
  <c r="K5032" i="1" s="1"/>
  <c r="I3041" i="1"/>
  <c r="K3041" i="1" s="1"/>
  <c r="I3113" i="1"/>
  <c r="K3113" i="1"/>
  <c r="I3185" i="1"/>
  <c r="K3185" i="1" s="1"/>
  <c r="I3257" i="1"/>
  <c r="K3257" i="1" s="1"/>
  <c r="I3329" i="1"/>
  <c r="K3329" i="1"/>
  <c r="I3401" i="1"/>
  <c r="K3401" i="1"/>
  <c r="K3473" i="1"/>
  <c r="I3473" i="1"/>
  <c r="I3545" i="1"/>
  <c r="K3545" i="1"/>
  <c r="I3617" i="1"/>
  <c r="K3617" i="1"/>
  <c r="I3689" i="1"/>
  <c r="K3689" i="1" s="1"/>
  <c r="I3761" i="1"/>
  <c r="K3761" i="1" s="1"/>
  <c r="I3833" i="1"/>
  <c r="K3833" i="1"/>
  <c r="I3905" i="1"/>
  <c r="K3905" i="1" s="1"/>
  <c r="I3977" i="1"/>
  <c r="K3977" i="1" s="1"/>
  <c r="I4049" i="1"/>
  <c r="K4049" i="1"/>
  <c r="I4121" i="1"/>
  <c r="K4121" i="1" s="1"/>
  <c r="I4193" i="1"/>
  <c r="K4193" i="1" s="1"/>
  <c r="I4265" i="1"/>
  <c r="K4265" i="1" s="1"/>
  <c r="I4337" i="1"/>
  <c r="K4337" i="1"/>
  <c r="I4409" i="1"/>
  <c r="K4409" i="1" s="1"/>
  <c r="I4481" i="1"/>
  <c r="K4481" i="1" s="1"/>
  <c r="I4553" i="1"/>
  <c r="K4553" i="1"/>
  <c r="I4625" i="1"/>
  <c r="K4625" i="1"/>
  <c r="I4697" i="1"/>
  <c r="K4697" i="1"/>
  <c r="I4769" i="1"/>
  <c r="K4769" i="1"/>
  <c r="I4841" i="1"/>
  <c r="K4841" i="1"/>
  <c r="I3102" i="1"/>
  <c r="K3102" i="1"/>
  <c r="I3174" i="1"/>
  <c r="K3174" i="1"/>
  <c r="I3246" i="1"/>
  <c r="K3246" i="1" s="1"/>
  <c r="I3318" i="1"/>
  <c r="K3318" i="1" s="1"/>
  <c r="I3390" i="1"/>
  <c r="K3390" i="1"/>
  <c r="I3462" i="1"/>
  <c r="K3462" i="1"/>
  <c r="I3534" i="1"/>
  <c r="K3534" i="1" s="1"/>
  <c r="I3606" i="1"/>
  <c r="K3606" i="1"/>
  <c r="I3678" i="1"/>
  <c r="K3678" i="1"/>
  <c r="I3750" i="1"/>
  <c r="K3750" i="1" s="1"/>
  <c r="I3822" i="1"/>
  <c r="K3822" i="1"/>
  <c r="I3894" i="1"/>
  <c r="K3894" i="1"/>
  <c r="I3966" i="1"/>
  <c r="K3966" i="1" s="1"/>
  <c r="I4038" i="1"/>
  <c r="K4038" i="1" s="1"/>
  <c r="I4110" i="1"/>
  <c r="K4110" i="1"/>
  <c r="I4182" i="1"/>
  <c r="K4182" i="1"/>
  <c r="K4254" i="1"/>
  <c r="I4254" i="1"/>
  <c r="I4326" i="1"/>
  <c r="K4326" i="1" s="1"/>
  <c r="I4398" i="1"/>
  <c r="K4398" i="1"/>
  <c r="I4470" i="1"/>
  <c r="K4470" i="1" s="1"/>
  <c r="I4542" i="1"/>
  <c r="K4542" i="1" s="1"/>
  <c r="I4614" i="1"/>
  <c r="K4614" i="1"/>
  <c r="I4686" i="1"/>
  <c r="K4686" i="1" s="1"/>
  <c r="I4758" i="1"/>
  <c r="K4758" i="1" s="1"/>
  <c r="I4830" i="1"/>
  <c r="K4830" i="1"/>
  <c r="I4902" i="1"/>
  <c r="K4902" i="1"/>
  <c r="I4974" i="1"/>
  <c r="K4974" i="1" s="1"/>
  <c r="I5046" i="1"/>
  <c r="K5046" i="1" s="1"/>
  <c r="I5118" i="1"/>
  <c r="K5118" i="1"/>
  <c r="I5087" i="1"/>
  <c r="K5087" i="1" s="1"/>
  <c r="I3079" i="1"/>
  <c r="K3079" i="1"/>
  <c r="I3151" i="1"/>
  <c r="K3151" i="1"/>
  <c r="I3223" i="1"/>
  <c r="K3223" i="1" s="1"/>
  <c r="I3295" i="1"/>
  <c r="K3295" i="1" s="1"/>
  <c r="I3367" i="1"/>
  <c r="K3367" i="1"/>
  <c r="I3439" i="1"/>
  <c r="K3439" i="1"/>
  <c r="I3511" i="1"/>
  <c r="K3511" i="1" s="1"/>
  <c r="I3583" i="1"/>
  <c r="K3583" i="1"/>
  <c r="I3655" i="1"/>
  <c r="K3655" i="1"/>
  <c r="I3727" i="1"/>
  <c r="K3727" i="1" s="1"/>
  <c r="I3799" i="1"/>
  <c r="K3799" i="1"/>
  <c r="I3871" i="1"/>
  <c r="K3871" i="1"/>
  <c r="I3943" i="1"/>
  <c r="K3943" i="1" s="1"/>
  <c r="I4015" i="1"/>
  <c r="K4015" i="1"/>
  <c r="I4087" i="1"/>
  <c r="K4087" i="1"/>
  <c r="I4159" i="1"/>
  <c r="K4159" i="1"/>
  <c r="I4231" i="1"/>
  <c r="K4231" i="1"/>
  <c r="I4303" i="1"/>
  <c r="K4303" i="1"/>
  <c r="I4375" i="1"/>
  <c r="K4375" i="1" s="1"/>
  <c r="I4447" i="1"/>
  <c r="K4447" i="1"/>
  <c r="I4519" i="1"/>
  <c r="K4519" i="1" s="1"/>
  <c r="I4591" i="1"/>
  <c r="K4591" i="1"/>
  <c r="I4663" i="1"/>
  <c r="K4663" i="1"/>
  <c r="I4735" i="1"/>
  <c r="K4735" i="1"/>
  <c r="I4807" i="1"/>
  <c r="K4807" i="1"/>
  <c r="I4879" i="1"/>
  <c r="K4879" i="1" s="1"/>
  <c r="I4951" i="1"/>
  <c r="K4951" i="1" s="1"/>
  <c r="I5023" i="1"/>
  <c r="K5023" i="1" s="1"/>
  <c r="K5095" i="1"/>
  <c r="I5095" i="1"/>
  <c r="I5097" i="1"/>
  <c r="K5097" i="1" s="1"/>
  <c r="I5033" i="1"/>
  <c r="K5033" i="1"/>
  <c r="I3104" i="1"/>
  <c r="K3104" i="1"/>
  <c r="I3176" i="1"/>
  <c r="K3176" i="1" s="1"/>
  <c r="I3248" i="1"/>
  <c r="K3248" i="1"/>
  <c r="I3320" i="1"/>
  <c r="K3320" i="1" s="1"/>
  <c r="I3392" i="1"/>
  <c r="K3392" i="1"/>
  <c r="I3464" i="1"/>
  <c r="K3464" i="1" s="1"/>
  <c r="I3536" i="1"/>
  <c r="K3536" i="1"/>
  <c r="I3608" i="1"/>
  <c r="K3608" i="1" s="1"/>
  <c r="I3680" i="1"/>
  <c r="K3680" i="1"/>
  <c r="I3752" i="1"/>
  <c r="K3752" i="1"/>
  <c r="I3824" i="1"/>
  <c r="K3824" i="1" s="1"/>
  <c r="I3896" i="1"/>
  <c r="K3896" i="1"/>
  <c r="I3968" i="1"/>
  <c r="K3968" i="1" s="1"/>
  <c r="I4040" i="1"/>
  <c r="K4040" i="1" s="1"/>
  <c r="I4112" i="1"/>
  <c r="K4112" i="1"/>
  <c r="I4184" i="1"/>
  <c r="K4184" i="1"/>
  <c r="I4256" i="1"/>
  <c r="K4256" i="1" s="1"/>
  <c r="I4328" i="1"/>
  <c r="K4328" i="1" s="1"/>
  <c r="I4400" i="1"/>
  <c r="K4400" i="1"/>
  <c r="I4472" i="1"/>
  <c r="K4472" i="1"/>
  <c r="I4544" i="1"/>
  <c r="K4544" i="1"/>
  <c r="I4616" i="1"/>
  <c r="K4616" i="1"/>
  <c r="I4688" i="1"/>
  <c r="K4688" i="1"/>
  <c r="I4760" i="1"/>
  <c r="K4760" i="1" s="1"/>
  <c r="I4832" i="1"/>
  <c r="K4832" i="1"/>
  <c r="I4904" i="1"/>
  <c r="K4904" i="1"/>
  <c r="I4976" i="1"/>
  <c r="K4976" i="1" s="1"/>
  <c r="I5048" i="1"/>
  <c r="K5048" i="1"/>
  <c r="I5061" i="1"/>
  <c r="K5061" i="1"/>
  <c r="I4889" i="1"/>
  <c r="K4889" i="1"/>
  <c r="I3093" i="1"/>
  <c r="K3093" i="1"/>
  <c r="I3165" i="1"/>
  <c r="K3165" i="1"/>
  <c r="I3237" i="1"/>
  <c r="K3237" i="1" s="1"/>
  <c r="I3309" i="1"/>
  <c r="K3309" i="1"/>
  <c r="I3381" i="1"/>
  <c r="K3381" i="1"/>
  <c r="I3453" i="1"/>
  <c r="K3453" i="1" s="1"/>
  <c r="I3525" i="1"/>
  <c r="K3525" i="1"/>
  <c r="I3597" i="1"/>
  <c r="K3597" i="1"/>
  <c r="I3669" i="1"/>
  <c r="K3669" i="1" s="1"/>
  <c r="I3741" i="1"/>
  <c r="K3741" i="1" s="1"/>
  <c r="I3813" i="1"/>
  <c r="K3813" i="1"/>
  <c r="I3885" i="1"/>
  <c r="K3885" i="1"/>
  <c r="I3957" i="1"/>
  <c r="K3957" i="1"/>
  <c r="I4029" i="1"/>
  <c r="K4029" i="1"/>
  <c r="I4101" i="1"/>
  <c r="K4101" i="1"/>
  <c r="K4173" i="1"/>
  <c r="I4173" i="1"/>
  <c r="I4245" i="1"/>
  <c r="K4245" i="1"/>
  <c r="I4317" i="1"/>
  <c r="K4317" i="1"/>
  <c r="I4389" i="1"/>
  <c r="K4389" i="1" s="1"/>
  <c r="I4461" i="1"/>
  <c r="K4461" i="1" s="1"/>
  <c r="I4533" i="1"/>
  <c r="K4533" i="1"/>
  <c r="I4605" i="1"/>
  <c r="K4605" i="1" s="1"/>
  <c r="I4677" i="1"/>
  <c r="K4677" i="1" s="1"/>
  <c r="I4749" i="1"/>
  <c r="K4749" i="1"/>
  <c r="I4821" i="1"/>
  <c r="K4821" i="1" s="1"/>
  <c r="I4893" i="1"/>
  <c r="K4893" i="1" s="1"/>
  <c r="I4965" i="1"/>
  <c r="K4965" i="1" s="1"/>
  <c r="I5073" i="1"/>
  <c r="K5073" i="1"/>
  <c r="I4961" i="1"/>
  <c r="K4961" i="1" s="1"/>
  <c r="I3106" i="1"/>
  <c r="K3106" i="1"/>
  <c r="I3178" i="1"/>
  <c r="K3178" i="1"/>
  <c r="I3250" i="1"/>
  <c r="K3250" i="1" s="1"/>
  <c r="I3322" i="1"/>
  <c r="K3322" i="1"/>
  <c r="I3394" i="1"/>
  <c r="K3394" i="1"/>
  <c r="I3466" i="1"/>
  <c r="K3466" i="1"/>
  <c r="I3538" i="1"/>
  <c r="K3538" i="1"/>
  <c r="I3610" i="1"/>
  <c r="K3610" i="1"/>
  <c r="I3682" i="1"/>
  <c r="K3682" i="1" s="1"/>
  <c r="I3754" i="1"/>
  <c r="K3754" i="1"/>
  <c r="I3826" i="1"/>
  <c r="K3826" i="1"/>
  <c r="I3898" i="1"/>
  <c r="K3898" i="1"/>
  <c r="I3970" i="1"/>
  <c r="K3970" i="1" s="1"/>
  <c r="I4042" i="1"/>
  <c r="K4042" i="1"/>
  <c r="I4114" i="1"/>
  <c r="K4114" i="1" s="1"/>
  <c r="I4186" i="1"/>
  <c r="K4186" i="1" s="1"/>
  <c r="I4258" i="1"/>
  <c r="K4258" i="1" s="1"/>
  <c r="I4330" i="1"/>
  <c r="K4330" i="1"/>
  <c r="I4402" i="1"/>
  <c r="K4402" i="1" s="1"/>
  <c r="I4474" i="1"/>
  <c r="K4474" i="1" s="1"/>
  <c r="I4546" i="1"/>
  <c r="K4546" i="1"/>
  <c r="I4618" i="1"/>
  <c r="K4618" i="1"/>
  <c r="I4690" i="1"/>
  <c r="K4690" i="1"/>
  <c r="I4762" i="1"/>
  <c r="K4762" i="1"/>
  <c r="I4834" i="1"/>
  <c r="K4834" i="1"/>
  <c r="I4906" i="1"/>
  <c r="K4906" i="1" s="1"/>
  <c r="I4978" i="1"/>
  <c r="K4978" i="1"/>
  <c r="I5050" i="1"/>
  <c r="K5050" i="1"/>
  <c r="I5063" i="1"/>
  <c r="K5063" i="1" s="1"/>
  <c r="I3035" i="1"/>
  <c r="K3035" i="1"/>
  <c r="I3107" i="1"/>
  <c r="K3107" i="1"/>
  <c r="I3179" i="1"/>
  <c r="K3179" i="1" s="1"/>
  <c r="I3251" i="1"/>
  <c r="K3251" i="1"/>
  <c r="I3323" i="1"/>
  <c r="K3323" i="1" s="1"/>
  <c r="I3395" i="1"/>
  <c r="K3395" i="1" s="1"/>
  <c r="I3467" i="1"/>
  <c r="K3467" i="1" s="1"/>
  <c r="I3539" i="1"/>
  <c r="K3539" i="1" s="1"/>
  <c r="I3611" i="1"/>
  <c r="K3611" i="1"/>
  <c r="I3683" i="1"/>
  <c r="K3683" i="1"/>
  <c r="I3755" i="1"/>
  <c r="K3755" i="1"/>
  <c r="I3827" i="1"/>
  <c r="K3827" i="1"/>
  <c r="I3899" i="1"/>
  <c r="K3899" i="1" s="1"/>
  <c r="I3971" i="1"/>
  <c r="K3971" i="1" s="1"/>
  <c r="I4043" i="1"/>
  <c r="K4043" i="1"/>
  <c r="I4115" i="1"/>
  <c r="K4115" i="1" s="1"/>
  <c r="I4187" i="1"/>
  <c r="K4187" i="1"/>
  <c r="I4259" i="1"/>
  <c r="K4259" i="1" s="1"/>
  <c r="I4331" i="1"/>
  <c r="K4331" i="1"/>
  <c r="I4403" i="1"/>
  <c r="K4403" i="1" s="1"/>
  <c r="I4475" i="1"/>
  <c r="K4475" i="1" s="1"/>
  <c r="I4547" i="1"/>
  <c r="K4547" i="1"/>
  <c r="I4619" i="1"/>
  <c r="K4619" i="1"/>
  <c r="I4691" i="1"/>
  <c r="K4691" i="1"/>
  <c r="I4763" i="1"/>
  <c r="K4763" i="1"/>
  <c r="I4835" i="1"/>
  <c r="K4835" i="1"/>
  <c r="I4907" i="1"/>
  <c r="K4907" i="1" s="1"/>
  <c r="I4979" i="1"/>
  <c r="K4979" i="1"/>
  <c r="I5051" i="1"/>
  <c r="K5051" i="1"/>
  <c r="I3060" i="1"/>
  <c r="K3060" i="1" s="1"/>
  <c r="I3132" i="1"/>
  <c r="K3132" i="1" s="1"/>
  <c r="I3204" i="1"/>
  <c r="K3204" i="1"/>
  <c r="I3276" i="1"/>
  <c r="K3276" i="1"/>
  <c r="I3348" i="1"/>
  <c r="K3348" i="1"/>
  <c r="I3420" i="1"/>
  <c r="K3420" i="1"/>
  <c r="I3492" i="1"/>
  <c r="K3492" i="1" s="1"/>
  <c r="I3564" i="1"/>
  <c r="K3564" i="1" s="1"/>
  <c r="I3636" i="1"/>
  <c r="K3636" i="1"/>
  <c r="I3708" i="1"/>
  <c r="K3708" i="1"/>
  <c r="I3780" i="1"/>
  <c r="K3780" i="1" s="1"/>
  <c r="I3852" i="1"/>
  <c r="K3852" i="1"/>
  <c r="I3924" i="1"/>
  <c r="K3924" i="1"/>
  <c r="I3996" i="1"/>
  <c r="K3996" i="1" s="1"/>
  <c r="I4068" i="1"/>
  <c r="K4068" i="1"/>
  <c r="I4140" i="1"/>
  <c r="K4140" i="1"/>
  <c r="I4212" i="1"/>
  <c r="K4212" i="1" s="1"/>
  <c r="I4284" i="1"/>
  <c r="K4284" i="1"/>
  <c r="I4356" i="1"/>
  <c r="K4356" i="1" s="1"/>
  <c r="I4428" i="1"/>
  <c r="K4428" i="1"/>
  <c r="I4500" i="1"/>
  <c r="K4500" i="1" s="1"/>
  <c r="I4572" i="1"/>
  <c r="K4572" i="1"/>
  <c r="I4644" i="1"/>
  <c r="K4644" i="1"/>
  <c r="I4716" i="1"/>
  <c r="K4716" i="1" s="1"/>
  <c r="I4788" i="1"/>
  <c r="K4788" i="1"/>
  <c r="I4860" i="1"/>
  <c r="K4860" i="1"/>
  <c r="I4932" i="1"/>
  <c r="K4932" i="1" s="1"/>
  <c r="T3" i="1" l="1"/>
  <c r="R4" i="1" s="1"/>
  <c r="M2" i="1"/>
  <c r="L3" i="1" s="1"/>
  <c r="U3" i="1" l="1"/>
  <c r="S4" i="1" s="1"/>
  <c r="T4" i="1" s="1"/>
  <c r="R5" i="1" s="1"/>
  <c r="M3" i="1"/>
  <c r="N3" i="1" s="1"/>
  <c r="U4" i="1"/>
  <c r="S5" i="1" s="1"/>
  <c r="L4" i="1" l="1"/>
  <c r="M4" i="1" s="1"/>
  <c r="N4" i="1" s="1"/>
  <c r="L5" i="1" l="1"/>
  <c r="M5" i="1" s="1"/>
  <c r="L6" i="1" s="1"/>
  <c r="M6" i="1" s="1"/>
  <c r="N6" i="1" s="1"/>
  <c r="T5" i="1"/>
  <c r="R6" i="1" s="1"/>
  <c r="N5" i="1" l="1"/>
  <c r="U5" i="1"/>
  <c r="L7" i="1"/>
  <c r="S6" i="1" l="1"/>
  <c r="M7" i="1"/>
  <c r="N7" i="1" s="1"/>
  <c r="T6" i="1" l="1"/>
  <c r="L8" i="1"/>
  <c r="M8" i="1" s="1"/>
  <c r="N8" i="1" s="1"/>
  <c r="U6" i="1" l="1"/>
  <c r="S7" i="1" s="1"/>
  <c r="R7" i="1"/>
  <c r="L9" i="1"/>
  <c r="M9" i="1" s="1"/>
  <c r="N9" i="1" s="1"/>
  <c r="T7" i="1" l="1"/>
  <c r="L10" i="1"/>
  <c r="M10" i="1" s="1"/>
  <c r="U7" i="1" l="1"/>
  <c r="S8" i="1" s="1"/>
  <c r="R8" i="1"/>
  <c r="N10" i="1"/>
  <c r="T8" i="1" l="1"/>
  <c r="L11" i="1"/>
  <c r="M11" i="1" s="1"/>
  <c r="U8" i="1" l="1"/>
  <c r="R9" i="1"/>
  <c r="S9" i="1"/>
  <c r="N11" i="1"/>
  <c r="T9" i="1" l="1"/>
  <c r="L12" i="1"/>
  <c r="M12" i="1" s="1"/>
  <c r="U9" i="1" l="1"/>
  <c r="R10" i="1"/>
  <c r="S10" i="1"/>
  <c r="N12" i="1"/>
  <c r="T10" i="1" l="1"/>
  <c r="L13" i="1"/>
  <c r="M13" i="1" s="1"/>
  <c r="U10" i="1" l="1"/>
  <c r="R11" i="1"/>
  <c r="S11" i="1"/>
  <c r="N13" i="1"/>
  <c r="T11" i="1" l="1"/>
  <c r="L14" i="1"/>
  <c r="M14" i="1" s="1"/>
  <c r="U11" i="1" l="1"/>
  <c r="R12" i="1"/>
  <c r="S12" i="1"/>
  <c r="N14" i="1"/>
  <c r="T12" i="1" l="1"/>
  <c r="L15" i="1"/>
  <c r="M15" i="1" s="1"/>
  <c r="U12" i="1" l="1"/>
  <c r="R13" i="1"/>
  <c r="S13" i="1"/>
  <c r="T13" i="1" s="1"/>
  <c r="R14" i="1" s="1"/>
  <c r="N15" i="1"/>
  <c r="U13" i="1" l="1"/>
  <c r="L16" i="1"/>
  <c r="S14" i="1" l="1"/>
  <c r="T14" i="1" s="1"/>
  <c r="R15" i="1" s="1"/>
  <c r="M16" i="1"/>
  <c r="N16" i="1" s="1"/>
  <c r="U14" i="1" l="1"/>
  <c r="L17" i="1"/>
  <c r="M17" i="1" s="1"/>
  <c r="N17" i="1" s="1"/>
  <c r="S15" i="1" l="1"/>
  <c r="T15" i="1" s="1"/>
  <c r="R16" i="1" s="1"/>
  <c r="L18" i="1"/>
  <c r="U15" i="1" l="1"/>
  <c r="M18" i="1"/>
  <c r="N18" i="1" s="1"/>
  <c r="S16" i="1" l="1"/>
  <c r="T16" i="1" s="1"/>
  <c r="R17" i="1" s="1"/>
  <c r="L19" i="1"/>
  <c r="M19" i="1" s="1"/>
  <c r="N19" i="1" s="1"/>
  <c r="U16" i="1" l="1"/>
  <c r="L20" i="1"/>
  <c r="M20" i="1" s="1"/>
  <c r="S17" i="1" l="1"/>
  <c r="T17" i="1" s="1"/>
  <c r="R18" i="1" s="1"/>
  <c r="L21" i="1"/>
  <c r="M21" i="1" s="1"/>
  <c r="U17" i="1" l="1"/>
  <c r="N20" i="1"/>
  <c r="N21" i="1"/>
  <c r="S18" i="1" l="1"/>
  <c r="T18" i="1" s="1"/>
  <c r="R19" i="1" s="1"/>
  <c r="L22" i="1"/>
  <c r="M22" i="1" s="1"/>
  <c r="U18" i="1" l="1"/>
  <c r="N22" i="1"/>
  <c r="S19" i="1" l="1"/>
  <c r="L23" i="1"/>
  <c r="M23" i="1" s="1"/>
  <c r="T19" i="1" l="1"/>
  <c r="N23" i="1"/>
  <c r="U19" i="1" l="1"/>
  <c r="R20" i="1"/>
  <c r="S20" i="1"/>
  <c r="L24" i="1"/>
  <c r="M24" i="1" s="1"/>
  <c r="T20" i="1" l="1"/>
  <c r="L25" i="1"/>
  <c r="M25" i="1" s="1"/>
  <c r="U20" i="1" l="1"/>
  <c r="R21" i="1"/>
  <c r="S21" i="1"/>
  <c r="N24" i="1"/>
  <c r="N25" i="1"/>
  <c r="L26" i="1"/>
  <c r="M26" i="1" s="1"/>
  <c r="T21" i="1" l="1"/>
  <c r="N26" i="1"/>
  <c r="U21" i="1" l="1"/>
  <c r="R22" i="1"/>
  <c r="S22" i="1"/>
  <c r="L27" i="1"/>
  <c r="M27" i="1" s="1"/>
  <c r="T22" i="1" l="1"/>
  <c r="N27" i="1"/>
  <c r="L28" i="1"/>
  <c r="M28" i="1" s="1"/>
  <c r="U22" i="1" l="1"/>
  <c r="R23" i="1"/>
  <c r="S23" i="1"/>
  <c r="N28" i="1"/>
  <c r="T23" i="1" l="1"/>
  <c r="L29" i="1"/>
  <c r="M29" i="1" s="1"/>
  <c r="U23" i="1" l="1"/>
  <c r="R24" i="1"/>
  <c r="S24" i="1"/>
  <c r="N29" i="1"/>
  <c r="T24" i="1" l="1"/>
  <c r="L30" i="1"/>
  <c r="M30" i="1" s="1"/>
  <c r="U24" i="1" l="1"/>
  <c r="R25" i="1"/>
  <c r="S25" i="1"/>
  <c r="N30" i="1"/>
  <c r="L31" i="1"/>
  <c r="M31" i="1" s="1"/>
  <c r="T25" i="1" l="1"/>
  <c r="N31" i="1"/>
  <c r="U25" i="1" l="1"/>
  <c r="R26" i="1"/>
  <c r="S26" i="1"/>
  <c r="L32" i="1"/>
  <c r="M32" i="1" s="1"/>
  <c r="T26" i="1" l="1"/>
  <c r="L33" i="1"/>
  <c r="M33" i="1" s="1"/>
  <c r="U26" i="1" l="1"/>
  <c r="R27" i="1"/>
  <c r="S27" i="1"/>
  <c r="N32" i="1"/>
  <c r="N33" i="1"/>
  <c r="T27" i="1" l="1"/>
  <c r="L34" i="1"/>
  <c r="M34" i="1" s="1"/>
  <c r="U27" i="1" l="1"/>
  <c r="R28" i="1"/>
  <c r="S28" i="1"/>
  <c r="N34" i="1"/>
  <c r="T28" i="1" l="1"/>
  <c r="L35" i="1"/>
  <c r="M35" i="1" s="1"/>
  <c r="U28" i="1" l="1"/>
  <c r="R29" i="1"/>
  <c r="S29" i="1"/>
  <c r="N35" i="1"/>
  <c r="T29" i="1" l="1"/>
  <c r="L36" i="1"/>
  <c r="M36" i="1" s="1"/>
  <c r="U29" i="1" l="1"/>
  <c r="R30" i="1"/>
  <c r="S30" i="1"/>
  <c r="N36" i="1"/>
  <c r="T30" i="1" l="1"/>
  <c r="L37" i="1"/>
  <c r="M37" i="1" s="1"/>
  <c r="U30" i="1" l="1"/>
  <c r="R31" i="1"/>
  <c r="S31" i="1"/>
  <c r="N37" i="1"/>
  <c r="L38" i="1"/>
  <c r="M38" i="1" s="1"/>
  <c r="T31" i="1" l="1"/>
  <c r="N38" i="1"/>
  <c r="U31" i="1" l="1"/>
  <c r="S32" i="1" s="1"/>
  <c r="R32" i="1"/>
  <c r="L39" i="1"/>
  <c r="M39" i="1" s="1"/>
  <c r="T32" i="1" l="1"/>
  <c r="L40" i="1"/>
  <c r="M40" i="1" s="1"/>
  <c r="U32" i="1" l="1"/>
  <c r="S33" i="1" s="1"/>
  <c r="R33" i="1"/>
  <c r="N39" i="1"/>
  <c r="N40" i="1"/>
  <c r="T33" i="1" l="1"/>
  <c r="L41" i="1"/>
  <c r="M41" i="1" s="1"/>
  <c r="U33" i="1" l="1"/>
  <c r="S34" i="1" s="1"/>
  <c r="R34" i="1"/>
  <c r="N41" i="1"/>
  <c r="T34" i="1" l="1"/>
  <c r="L42" i="1"/>
  <c r="M42" i="1" s="1"/>
  <c r="U34" i="1" l="1"/>
  <c r="S35" i="1" s="1"/>
  <c r="R35" i="1"/>
  <c r="N42" i="1"/>
  <c r="L43" i="1"/>
  <c r="M43" i="1" s="1"/>
  <c r="T35" i="1" l="1"/>
  <c r="N43" i="1"/>
  <c r="U35" i="1" l="1"/>
  <c r="S36" i="1" s="1"/>
  <c r="R36" i="1"/>
  <c r="L44" i="1"/>
  <c r="M44" i="1" s="1"/>
  <c r="T36" i="1" l="1"/>
  <c r="R37" i="1" s="1"/>
  <c r="N44" i="1"/>
  <c r="L45" i="1"/>
  <c r="M45" i="1" s="1"/>
  <c r="U36" i="1" l="1"/>
  <c r="S37" i="1" s="1"/>
  <c r="N45" i="1"/>
  <c r="T37" i="1" l="1"/>
  <c r="L46" i="1"/>
  <c r="M46" i="1" s="1"/>
  <c r="U37" i="1" l="1"/>
  <c r="S38" i="1" s="1"/>
  <c r="R38" i="1"/>
  <c r="N46" i="1"/>
  <c r="T38" i="1" l="1"/>
  <c r="L47" i="1"/>
  <c r="M47" i="1" s="1"/>
  <c r="U38" i="1" l="1"/>
  <c r="S39" i="1" s="1"/>
  <c r="R39" i="1"/>
  <c r="N47" i="1"/>
  <c r="T39" i="1" l="1"/>
  <c r="L48" i="1"/>
  <c r="M48" i="1" s="1"/>
  <c r="U39" i="1" l="1"/>
  <c r="S40" i="1" s="1"/>
  <c r="R40" i="1"/>
  <c r="N48" i="1"/>
  <c r="T40" i="1" l="1"/>
  <c r="L49" i="1"/>
  <c r="M49" i="1" s="1"/>
  <c r="N49" i="1" s="1"/>
  <c r="U40" i="1" l="1"/>
  <c r="S41" i="1" s="1"/>
  <c r="R41" i="1"/>
  <c r="L50" i="1"/>
  <c r="M50" i="1" s="1"/>
  <c r="T41" i="1" l="1"/>
  <c r="N50" i="1"/>
  <c r="U41" i="1" l="1"/>
  <c r="R42" i="1"/>
  <c r="S42" i="1"/>
  <c r="L51" i="1"/>
  <c r="M51" i="1" s="1"/>
  <c r="T42" i="1" l="1"/>
  <c r="N51" i="1"/>
  <c r="L52" i="1"/>
  <c r="M52" i="1" s="1"/>
  <c r="U42" i="1" l="1"/>
  <c r="R43" i="1"/>
  <c r="S43" i="1"/>
  <c r="N52" i="1"/>
  <c r="T43" i="1" l="1"/>
  <c r="L53" i="1"/>
  <c r="M53" i="1" s="1"/>
  <c r="U43" i="1" l="1"/>
  <c r="R44" i="1"/>
  <c r="S44" i="1"/>
  <c r="N53" i="1"/>
  <c r="T44" i="1" l="1"/>
  <c r="L54" i="1"/>
  <c r="M54" i="1" s="1"/>
  <c r="N54" i="1" s="1"/>
  <c r="U44" i="1" l="1"/>
  <c r="R45" i="1"/>
  <c r="S45" i="1"/>
  <c r="L55" i="1"/>
  <c r="M55" i="1" s="1"/>
  <c r="T45" i="1" l="1"/>
  <c r="N55" i="1"/>
  <c r="U45" i="1" l="1"/>
  <c r="R46" i="1"/>
  <c r="S46" i="1"/>
  <c r="L56" i="1"/>
  <c r="M56" i="1" s="1"/>
  <c r="T46" i="1" l="1"/>
  <c r="N56" i="1"/>
  <c r="L57" i="1"/>
  <c r="M57" i="1" s="1"/>
  <c r="U46" i="1" l="1"/>
  <c r="S47" i="1" s="1"/>
  <c r="R47" i="1"/>
  <c r="N57" i="1"/>
  <c r="T47" i="1" l="1"/>
  <c r="L58" i="1"/>
  <c r="M58" i="1" s="1"/>
  <c r="U47" i="1" l="1"/>
  <c r="R48" i="1"/>
  <c r="S48" i="1"/>
  <c r="N58" i="1"/>
  <c r="T48" i="1" l="1"/>
  <c r="L59" i="1"/>
  <c r="M59" i="1" s="1"/>
  <c r="U48" i="1" l="1"/>
  <c r="S49" i="1" s="1"/>
  <c r="R49" i="1"/>
  <c r="N59" i="1"/>
  <c r="T49" i="1" l="1"/>
  <c r="L60" i="1"/>
  <c r="M60" i="1" s="1"/>
  <c r="U49" i="1" l="1"/>
  <c r="S50" i="1" s="1"/>
  <c r="R50" i="1"/>
  <c r="N60" i="1"/>
  <c r="T50" i="1" l="1"/>
  <c r="L61" i="1"/>
  <c r="M61" i="1" s="1"/>
  <c r="U50" i="1" l="1"/>
  <c r="S51" i="1" s="1"/>
  <c r="R51" i="1"/>
  <c r="N61" i="1"/>
  <c r="T51" i="1" l="1"/>
  <c r="L62" i="1"/>
  <c r="M62" i="1" s="1"/>
  <c r="U51" i="1" l="1"/>
  <c r="S52" i="1" s="1"/>
  <c r="R52" i="1"/>
  <c r="N62" i="1"/>
  <c r="T52" i="1" l="1"/>
  <c r="L63" i="1"/>
  <c r="M63" i="1" s="1"/>
  <c r="U52" i="1" l="1"/>
  <c r="R53" i="1"/>
  <c r="S53" i="1"/>
  <c r="N63" i="1"/>
  <c r="T53" i="1" l="1"/>
  <c r="L64" i="1"/>
  <c r="M64" i="1" s="1"/>
  <c r="U53" i="1" l="1"/>
  <c r="R54" i="1"/>
  <c r="S54" i="1"/>
  <c r="N64" i="1"/>
  <c r="T54" i="1" l="1"/>
  <c r="L65" i="1"/>
  <c r="M65" i="1" s="1"/>
  <c r="U54" i="1" l="1"/>
  <c r="S55" i="1" s="1"/>
  <c r="R55" i="1"/>
  <c r="N65" i="1"/>
  <c r="T55" i="1" l="1"/>
  <c r="L66" i="1"/>
  <c r="M66" i="1" s="1"/>
  <c r="U55" i="1" l="1"/>
  <c r="R56" i="1"/>
  <c r="S56" i="1"/>
  <c r="N66" i="1"/>
  <c r="L67" i="1"/>
  <c r="M67" i="1" s="1"/>
  <c r="T56" i="1" l="1"/>
  <c r="N67" i="1"/>
  <c r="U56" i="1" l="1"/>
  <c r="R57" i="1"/>
  <c r="S57" i="1"/>
  <c r="L68" i="1"/>
  <c r="M68" i="1" s="1"/>
  <c r="T57" i="1" l="1"/>
  <c r="N68" i="1"/>
  <c r="U57" i="1" l="1"/>
  <c r="R58" i="1"/>
  <c r="S58" i="1"/>
  <c r="L69" i="1"/>
  <c r="M69" i="1" s="1"/>
  <c r="T58" i="1" l="1"/>
  <c r="N69" i="1"/>
  <c r="U58" i="1" l="1"/>
  <c r="R59" i="1"/>
  <c r="S59" i="1"/>
  <c r="L70" i="1"/>
  <c r="M70" i="1" s="1"/>
  <c r="T59" i="1" l="1"/>
  <c r="N70" i="1"/>
  <c r="U59" i="1" l="1"/>
  <c r="S60" i="1" s="1"/>
  <c r="R60" i="1"/>
  <c r="L71" i="1"/>
  <c r="M71" i="1" s="1"/>
  <c r="T60" i="1" l="1"/>
  <c r="N71" i="1"/>
  <c r="L72" i="1"/>
  <c r="M72" i="1" s="1"/>
  <c r="U60" i="1" l="1"/>
  <c r="R61" i="1"/>
  <c r="S61" i="1"/>
  <c r="N72" i="1"/>
  <c r="T61" i="1" l="1"/>
  <c r="L73" i="1"/>
  <c r="M73" i="1" s="1"/>
  <c r="U61" i="1" l="1"/>
  <c r="R62" i="1"/>
  <c r="S62" i="1"/>
  <c r="N73" i="1"/>
  <c r="L74" i="1"/>
  <c r="M74" i="1" s="1"/>
  <c r="T62" i="1" l="1"/>
  <c r="N74" i="1"/>
  <c r="L75" i="1"/>
  <c r="M75" i="1" s="1"/>
  <c r="U62" i="1" l="1"/>
  <c r="R63" i="1"/>
  <c r="S63" i="1"/>
  <c r="N75" i="1"/>
  <c r="T63" i="1" l="1"/>
  <c r="L76" i="1"/>
  <c r="M76" i="1" s="1"/>
  <c r="U63" i="1" l="1"/>
  <c r="R64" i="1"/>
  <c r="S64" i="1"/>
  <c r="N76" i="1"/>
  <c r="T64" i="1" l="1"/>
  <c r="L77" i="1"/>
  <c r="M77" i="1" s="1"/>
  <c r="U64" i="1" l="1"/>
  <c r="R65" i="1"/>
  <c r="S65" i="1"/>
  <c r="N77" i="1"/>
  <c r="L78" i="1"/>
  <c r="M78" i="1" s="1"/>
  <c r="T65" i="1" l="1"/>
  <c r="N78" i="1"/>
  <c r="L79" i="1"/>
  <c r="M79" i="1" s="1"/>
  <c r="U65" i="1" l="1"/>
  <c r="R66" i="1"/>
  <c r="S66" i="1"/>
  <c r="N79" i="1"/>
  <c r="L80" i="1"/>
  <c r="M80" i="1" s="1"/>
  <c r="T66" i="1" l="1"/>
  <c r="N80" i="1"/>
  <c r="U66" i="1" l="1"/>
  <c r="R67" i="1"/>
  <c r="S67" i="1"/>
  <c r="L81" i="1"/>
  <c r="M81" i="1" s="1"/>
  <c r="T67" i="1" l="1"/>
  <c r="N81" i="1"/>
  <c r="L82" i="1"/>
  <c r="M82" i="1" s="1"/>
  <c r="U67" i="1" l="1"/>
  <c r="R68" i="1"/>
  <c r="S68" i="1"/>
  <c r="N82" i="1"/>
  <c r="T68" i="1" l="1"/>
  <c r="L83" i="1"/>
  <c r="M83" i="1" s="1"/>
  <c r="U68" i="1" l="1"/>
  <c r="R69" i="1"/>
  <c r="S69" i="1"/>
  <c r="N83" i="1"/>
  <c r="T69" i="1" l="1"/>
  <c r="L84" i="1"/>
  <c r="M84" i="1" s="1"/>
  <c r="U69" i="1" l="1"/>
  <c r="R70" i="1"/>
  <c r="S70" i="1"/>
  <c r="N84" i="1"/>
  <c r="L85" i="1"/>
  <c r="M85" i="1" s="1"/>
  <c r="T70" i="1" l="1"/>
  <c r="N85" i="1"/>
  <c r="U70" i="1" l="1"/>
  <c r="R71" i="1"/>
  <c r="S71" i="1"/>
  <c r="L86" i="1"/>
  <c r="M86" i="1" s="1"/>
  <c r="T71" i="1" l="1"/>
  <c r="N86" i="1"/>
  <c r="L87" i="1"/>
  <c r="M87" i="1" s="1"/>
  <c r="U71" i="1" l="1"/>
  <c r="S72" i="1" s="1"/>
  <c r="R72" i="1"/>
  <c r="N87" i="1"/>
  <c r="T72" i="1" l="1"/>
  <c r="L88" i="1"/>
  <c r="M88" i="1" s="1"/>
  <c r="U72" i="1" l="1"/>
  <c r="R73" i="1"/>
  <c r="S73" i="1"/>
  <c r="N88" i="1"/>
  <c r="L89" i="1"/>
  <c r="M89" i="1" s="1"/>
  <c r="T73" i="1" l="1"/>
  <c r="N89" i="1"/>
  <c r="U73" i="1" l="1"/>
  <c r="S74" i="1" s="1"/>
  <c r="R74" i="1"/>
  <c r="L90" i="1"/>
  <c r="M90" i="1" s="1"/>
  <c r="T74" i="1" l="1"/>
  <c r="N90" i="1"/>
  <c r="L91" i="1"/>
  <c r="M91" i="1" s="1"/>
  <c r="U74" i="1" l="1"/>
  <c r="S75" i="1" s="1"/>
  <c r="R75" i="1"/>
  <c r="N91" i="1"/>
  <c r="T75" i="1" l="1"/>
  <c r="L92" i="1"/>
  <c r="M92" i="1" s="1"/>
  <c r="U75" i="1" l="1"/>
  <c r="R76" i="1"/>
  <c r="S76" i="1"/>
  <c r="N92" i="1"/>
  <c r="T76" i="1" l="1"/>
  <c r="L93" i="1"/>
  <c r="M93" i="1" s="1"/>
  <c r="U76" i="1" l="1"/>
  <c r="R77" i="1"/>
  <c r="S77" i="1"/>
  <c r="N93" i="1"/>
  <c r="L94" i="1"/>
  <c r="M94" i="1" s="1"/>
  <c r="T77" i="1" l="1"/>
  <c r="N94" i="1"/>
  <c r="U77" i="1" l="1"/>
  <c r="R78" i="1"/>
  <c r="S78" i="1"/>
  <c r="L95" i="1"/>
  <c r="M95" i="1" s="1"/>
  <c r="T78" i="1" l="1"/>
  <c r="N95" i="1"/>
  <c r="L96" i="1"/>
  <c r="M96" i="1" s="1"/>
  <c r="U78" i="1" l="1"/>
  <c r="R79" i="1"/>
  <c r="S79" i="1"/>
  <c r="N96" i="1"/>
  <c r="T79" i="1" l="1"/>
  <c r="L97" i="1"/>
  <c r="M97" i="1" s="1"/>
  <c r="U79" i="1" l="1"/>
  <c r="R80" i="1"/>
  <c r="S80" i="1"/>
  <c r="L98" i="1"/>
  <c r="M98" i="1" s="1"/>
  <c r="N97" i="1"/>
  <c r="T80" i="1" l="1"/>
  <c r="N98" i="1"/>
  <c r="L99" i="1"/>
  <c r="M99" i="1" s="1"/>
  <c r="U80" i="1" l="1"/>
  <c r="R81" i="1"/>
  <c r="S81" i="1"/>
  <c r="N99" i="1"/>
  <c r="T81" i="1" l="1"/>
  <c r="L100" i="1"/>
  <c r="M100" i="1" s="1"/>
  <c r="U81" i="1" l="1"/>
  <c r="R82" i="1"/>
  <c r="S82" i="1"/>
  <c r="N100" i="1"/>
  <c r="T82" i="1" l="1"/>
  <c r="L101" i="1"/>
  <c r="M101" i="1" s="1"/>
  <c r="U82" i="1" l="1"/>
  <c r="R83" i="1"/>
  <c r="S83" i="1"/>
  <c r="N101" i="1"/>
  <c r="T83" i="1" l="1"/>
  <c r="L102" i="1"/>
  <c r="M102" i="1" s="1"/>
  <c r="U83" i="1" l="1"/>
  <c r="R84" i="1"/>
  <c r="S84" i="1"/>
  <c r="N102" i="1"/>
  <c r="T84" i="1" l="1"/>
  <c r="L103" i="1"/>
  <c r="M103" i="1" s="1"/>
  <c r="U84" i="1" l="1"/>
  <c r="R85" i="1"/>
  <c r="S85" i="1"/>
  <c r="N103" i="1"/>
  <c r="T85" i="1" l="1"/>
  <c r="L104" i="1"/>
  <c r="M104" i="1" s="1"/>
  <c r="U85" i="1" l="1"/>
  <c r="R86" i="1"/>
  <c r="S86" i="1"/>
  <c r="N104" i="1"/>
  <c r="T86" i="1" l="1"/>
  <c r="L105" i="1"/>
  <c r="M105" i="1" s="1"/>
  <c r="U86" i="1" l="1"/>
  <c r="R87" i="1"/>
  <c r="S87" i="1"/>
  <c r="N105" i="1"/>
  <c r="T87" i="1" l="1"/>
  <c r="L106" i="1"/>
  <c r="M106" i="1" s="1"/>
  <c r="U87" i="1" l="1"/>
  <c r="R88" i="1"/>
  <c r="S88" i="1"/>
  <c r="N106" i="1"/>
  <c r="T88" i="1" l="1"/>
  <c r="L107" i="1"/>
  <c r="M107" i="1" s="1"/>
  <c r="U88" i="1" l="1"/>
  <c r="R89" i="1"/>
  <c r="S89" i="1"/>
  <c r="N107" i="1"/>
  <c r="L108" i="1"/>
  <c r="M108" i="1" s="1"/>
  <c r="T89" i="1" l="1"/>
  <c r="N108" i="1"/>
  <c r="U89" i="1" l="1"/>
  <c r="S90" i="1" s="1"/>
  <c r="R90" i="1"/>
  <c r="L109" i="1"/>
  <c r="M109" i="1" s="1"/>
  <c r="T90" i="1" l="1"/>
  <c r="N109" i="1"/>
  <c r="U90" i="1" l="1"/>
  <c r="R91" i="1"/>
  <c r="S91" i="1"/>
  <c r="L110" i="1"/>
  <c r="M110" i="1" s="1"/>
  <c r="T91" i="1" l="1"/>
  <c r="N110" i="1"/>
  <c r="U91" i="1" l="1"/>
  <c r="S92" i="1" s="1"/>
  <c r="R92" i="1"/>
  <c r="L111" i="1"/>
  <c r="M111" i="1" s="1"/>
  <c r="T92" i="1" l="1"/>
  <c r="N111" i="1"/>
  <c r="L112" i="1"/>
  <c r="M112" i="1" s="1"/>
  <c r="U92" i="1" l="1"/>
  <c r="R93" i="1"/>
  <c r="S93" i="1"/>
  <c r="N112" i="1"/>
  <c r="T93" i="1" l="1"/>
  <c r="L113" i="1"/>
  <c r="M113" i="1" s="1"/>
  <c r="U93" i="1" l="1"/>
  <c r="R94" i="1"/>
  <c r="S94" i="1"/>
  <c r="N113" i="1"/>
  <c r="L114" i="1"/>
  <c r="M114" i="1" s="1"/>
  <c r="T94" i="1" l="1"/>
  <c r="N114" i="1"/>
  <c r="U94" i="1" l="1"/>
  <c r="R95" i="1"/>
  <c r="S95" i="1"/>
  <c r="L115" i="1"/>
  <c r="M115" i="1" s="1"/>
  <c r="T95" i="1" l="1"/>
  <c r="N115" i="1"/>
  <c r="L116" i="1"/>
  <c r="M116" i="1" s="1"/>
  <c r="U95" i="1" l="1"/>
  <c r="R96" i="1"/>
  <c r="S96" i="1"/>
  <c r="N116" i="1"/>
  <c r="T96" i="1" l="1"/>
  <c r="L117" i="1"/>
  <c r="M117" i="1" s="1"/>
  <c r="U96" i="1" l="1"/>
  <c r="S97" i="1" s="1"/>
  <c r="R97" i="1"/>
  <c r="N117" i="1"/>
  <c r="T97" i="1" l="1"/>
  <c r="L118" i="1"/>
  <c r="M118" i="1" s="1"/>
  <c r="U97" i="1" l="1"/>
  <c r="S98" i="1" s="1"/>
  <c r="R98" i="1"/>
  <c r="N118" i="1"/>
  <c r="T98" i="1" l="1"/>
  <c r="L119" i="1"/>
  <c r="M119" i="1" s="1"/>
  <c r="U98" i="1" l="1"/>
  <c r="R99" i="1"/>
  <c r="S99" i="1"/>
  <c r="N119" i="1"/>
  <c r="T99" i="1" l="1"/>
  <c r="L120" i="1"/>
  <c r="M120" i="1" s="1"/>
  <c r="U99" i="1" l="1"/>
  <c r="S100" i="1" s="1"/>
  <c r="R100" i="1"/>
  <c r="N120" i="1"/>
  <c r="T100" i="1" l="1"/>
  <c r="L121" i="1"/>
  <c r="M121" i="1" s="1"/>
  <c r="U100" i="1" l="1"/>
  <c r="R101" i="1"/>
  <c r="S101" i="1"/>
  <c r="N121" i="1"/>
  <c r="T101" i="1" l="1"/>
  <c r="L122" i="1"/>
  <c r="M122" i="1" s="1"/>
  <c r="U101" i="1" l="1"/>
  <c r="R102" i="1"/>
  <c r="S102" i="1"/>
  <c r="N122" i="1"/>
  <c r="T102" i="1" l="1"/>
  <c r="L123" i="1"/>
  <c r="M123" i="1" s="1"/>
  <c r="U102" i="1" l="1"/>
  <c r="R103" i="1"/>
  <c r="S103" i="1"/>
  <c r="N123" i="1"/>
  <c r="T103" i="1" l="1"/>
  <c r="L124" i="1"/>
  <c r="M124" i="1" s="1"/>
  <c r="U103" i="1" l="1"/>
  <c r="R104" i="1"/>
  <c r="S104" i="1"/>
  <c r="N124" i="1"/>
  <c r="L125" i="1"/>
  <c r="M125" i="1" s="1"/>
  <c r="T104" i="1" l="1"/>
  <c r="N125" i="1"/>
  <c r="L126" i="1"/>
  <c r="M126" i="1" s="1"/>
  <c r="U104" i="1" l="1"/>
  <c r="R105" i="1"/>
  <c r="S105" i="1"/>
  <c r="N126" i="1"/>
  <c r="T105" i="1" l="1"/>
  <c r="L127" i="1"/>
  <c r="M127" i="1" s="1"/>
  <c r="U105" i="1" l="1"/>
  <c r="R106" i="1"/>
  <c r="S106" i="1"/>
  <c r="N127" i="1"/>
  <c r="L128" i="1"/>
  <c r="M128" i="1" s="1"/>
  <c r="T106" i="1" l="1"/>
  <c r="N128" i="1"/>
  <c r="L129" i="1"/>
  <c r="M129" i="1" s="1"/>
  <c r="U106" i="1" l="1"/>
  <c r="R107" i="1"/>
  <c r="S107" i="1"/>
  <c r="N129" i="1"/>
  <c r="T107" i="1" l="1"/>
  <c r="L130" i="1"/>
  <c r="M130" i="1" s="1"/>
  <c r="U107" i="1" l="1"/>
  <c r="R108" i="1"/>
  <c r="S108" i="1"/>
  <c r="N130" i="1"/>
  <c r="L131" i="1"/>
  <c r="M131" i="1" s="1"/>
  <c r="T108" i="1" l="1"/>
  <c r="N131" i="1"/>
  <c r="U108" i="1" l="1"/>
  <c r="R109" i="1"/>
  <c r="S109" i="1"/>
  <c r="L132" i="1"/>
  <c r="M132" i="1" s="1"/>
  <c r="T109" i="1" l="1"/>
  <c r="N132" i="1"/>
  <c r="U109" i="1" l="1"/>
  <c r="R110" i="1"/>
  <c r="S110" i="1"/>
  <c r="L133" i="1"/>
  <c r="M133" i="1" s="1"/>
  <c r="T110" i="1" l="1"/>
  <c r="N133" i="1"/>
  <c r="U110" i="1" l="1"/>
  <c r="R111" i="1"/>
  <c r="S111" i="1"/>
  <c r="L134" i="1"/>
  <c r="M134" i="1" s="1"/>
  <c r="T111" i="1" l="1"/>
  <c r="N134" i="1"/>
  <c r="L135" i="1"/>
  <c r="M135" i="1" s="1"/>
  <c r="U111" i="1" l="1"/>
  <c r="R112" i="1"/>
  <c r="S112" i="1"/>
  <c r="N135" i="1"/>
  <c r="T112" i="1" l="1"/>
  <c r="L136" i="1"/>
  <c r="M136" i="1" s="1"/>
  <c r="U112" i="1" l="1"/>
  <c r="R113" i="1"/>
  <c r="S113" i="1"/>
  <c r="N136" i="1"/>
  <c r="T113" i="1" l="1"/>
  <c r="L137" i="1"/>
  <c r="M137" i="1" s="1"/>
  <c r="N137" i="1" s="1"/>
  <c r="U113" i="1" l="1"/>
  <c r="S114" i="1" s="1"/>
  <c r="R114" i="1"/>
  <c r="L138" i="1"/>
  <c r="M138" i="1" s="1"/>
  <c r="N138" i="1" s="1"/>
  <c r="T114" i="1" l="1"/>
  <c r="L139" i="1"/>
  <c r="M139" i="1" s="1"/>
  <c r="U114" i="1" l="1"/>
  <c r="R115" i="1"/>
  <c r="S115" i="1"/>
  <c r="N139" i="1"/>
  <c r="T115" i="1" l="1"/>
  <c r="L140" i="1"/>
  <c r="U115" i="1" l="1"/>
  <c r="R116" i="1"/>
  <c r="S116" i="1"/>
  <c r="M140" i="1"/>
  <c r="N140" i="1" s="1"/>
  <c r="L141" i="1" l="1"/>
  <c r="M141" i="1" s="1"/>
  <c r="T116" i="1"/>
  <c r="N141" i="1"/>
  <c r="U116" i="1" l="1"/>
  <c r="R117" i="1"/>
  <c r="S117" i="1"/>
  <c r="L142" i="1"/>
  <c r="M142" i="1" s="1"/>
  <c r="T117" i="1" l="1"/>
  <c r="N142" i="1"/>
  <c r="L143" i="1"/>
  <c r="M143" i="1" s="1"/>
  <c r="U117" i="1" l="1"/>
  <c r="R118" i="1"/>
  <c r="S118" i="1"/>
  <c r="N143" i="1"/>
  <c r="T118" i="1" l="1"/>
  <c r="L144" i="1"/>
  <c r="M144" i="1" s="1"/>
  <c r="U118" i="1" l="1"/>
  <c r="S119" i="1" s="1"/>
  <c r="R119" i="1"/>
  <c r="N144" i="1"/>
  <c r="T119" i="1" l="1"/>
  <c r="L145" i="1"/>
  <c r="M145" i="1" s="1"/>
  <c r="U119" i="1" l="1"/>
  <c r="R120" i="1"/>
  <c r="S120" i="1"/>
  <c r="N145" i="1"/>
  <c r="T120" i="1" l="1"/>
  <c r="L146" i="1"/>
  <c r="M146" i="1" s="1"/>
  <c r="U120" i="1" l="1"/>
  <c r="R121" i="1"/>
  <c r="S121" i="1"/>
  <c r="N146" i="1"/>
  <c r="L147" i="1"/>
  <c r="M147" i="1" s="1"/>
  <c r="T121" i="1" l="1"/>
  <c r="N147" i="1"/>
  <c r="U121" i="1" l="1"/>
  <c r="R122" i="1"/>
  <c r="S122" i="1"/>
  <c r="L148" i="1"/>
  <c r="M148" i="1" s="1"/>
  <c r="T122" i="1" l="1"/>
  <c r="N148" i="1"/>
  <c r="L149" i="1"/>
  <c r="M149" i="1" s="1"/>
  <c r="U122" i="1" l="1"/>
  <c r="R123" i="1"/>
  <c r="S123" i="1"/>
  <c r="N149" i="1"/>
  <c r="L150" i="1"/>
  <c r="M150" i="1" s="1"/>
  <c r="T123" i="1" l="1"/>
  <c r="N150" i="1"/>
  <c r="L151" i="1"/>
  <c r="M151" i="1" s="1"/>
  <c r="U123" i="1" l="1"/>
  <c r="R124" i="1"/>
  <c r="S124" i="1"/>
  <c r="N151" i="1"/>
  <c r="T124" i="1" l="1"/>
  <c r="L152" i="1"/>
  <c r="M152" i="1" s="1"/>
  <c r="U124" i="1" l="1"/>
  <c r="R125" i="1"/>
  <c r="S125" i="1"/>
  <c r="N152" i="1"/>
  <c r="T125" i="1" l="1"/>
  <c r="L153" i="1"/>
  <c r="M153" i="1" s="1"/>
  <c r="U125" i="1" l="1"/>
  <c r="R126" i="1"/>
  <c r="S126" i="1"/>
  <c r="N153" i="1"/>
  <c r="T126" i="1" l="1"/>
  <c r="L154" i="1"/>
  <c r="M154" i="1" s="1"/>
  <c r="U126" i="1" l="1"/>
  <c r="S127" i="1" s="1"/>
  <c r="R127" i="1"/>
  <c r="N154" i="1"/>
  <c r="L155" i="1"/>
  <c r="M155" i="1" s="1"/>
  <c r="T127" i="1" l="1"/>
  <c r="N155" i="1"/>
  <c r="U127" i="1" l="1"/>
  <c r="R128" i="1"/>
  <c r="S128" i="1"/>
  <c r="L156" i="1"/>
  <c r="M156" i="1" s="1"/>
  <c r="T128" i="1" l="1"/>
  <c r="N156" i="1"/>
  <c r="L157" i="1"/>
  <c r="M157" i="1" s="1"/>
  <c r="U128" i="1" l="1"/>
  <c r="R129" i="1"/>
  <c r="S129" i="1"/>
  <c r="N157" i="1"/>
  <c r="L158" i="1"/>
  <c r="M158" i="1" s="1"/>
  <c r="T129" i="1" l="1"/>
  <c r="N158" i="1"/>
  <c r="U129" i="1" l="1"/>
  <c r="R130" i="1"/>
  <c r="S130" i="1"/>
  <c r="L159" i="1"/>
  <c r="M159" i="1" s="1"/>
  <c r="T130" i="1" l="1"/>
  <c r="N159" i="1"/>
  <c r="L160" i="1"/>
  <c r="M160" i="1" s="1"/>
  <c r="U130" i="1" l="1"/>
  <c r="R131" i="1"/>
  <c r="S131" i="1"/>
  <c r="N160" i="1"/>
  <c r="L161" i="1"/>
  <c r="M161" i="1" s="1"/>
  <c r="T131" i="1" l="1"/>
  <c r="N161" i="1"/>
  <c r="U131" i="1" l="1"/>
  <c r="R132" i="1"/>
  <c r="S132" i="1"/>
  <c r="L162" i="1"/>
  <c r="M162" i="1" s="1"/>
  <c r="T132" i="1" l="1"/>
  <c r="N162" i="1"/>
  <c r="L163" i="1"/>
  <c r="M163" i="1" s="1"/>
  <c r="U132" i="1" l="1"/>
  <c r="R133" i="1"/>
  <c r="S133" i="1"/>
  <c r="N163" i="1"/>
  <c r="T133" i="1" l="1"/>
  <c r="L164" i="1"/>
  <c r="M164" i="1" s="1"/>
  <c r="U133" i="1" l="1"/>
  <c r="S134" i="1" s="1"/>
  <c r="R134" i="1"/>
  <c r="N164" i="1"/>
  <c r="T134" i="1" l="1"/>
  <c r="L165" i="1"/>
  <c r="M165" i="1" s="1"/>
  <c r="U134" i="1" l="1"/>
  <c r="R135" i="1"/>
  <c r="S135" i="1"/>
  <c r="N165" i="1"/>
  <c r="L166" i="1"/>
  <c r="M166" i="1" s="1"/>
  <c r="T135" i="1" l="1"/>
  <c r="N166" i="1"/>
  <c r="U135" i="1" l="1"/>
  <c r="R136" i="1"/>
  <c r="S136" i="1"/>
  <c r="L167" i="1"/>
  <c r="M167" i="1" s="1"/>
  <c r="T136" i="1" l="1"/>
  <c r="N167" i="1"/>
  <c r="U136" i="1" l="1"/>
  <c r="R137" i="1"/>
  <c r="S137" i="1"/>
  <c r="L168" i="1"/>
  <c r="M168" i="1" s="1"/>
  <c r="T137" i="1" l="1"/>
  <c r="N168" i="1"/>
  <c r="U137" i="1" l="1"/>
  <c r="R138" i="1"/>
  <c r="S138" i="1"/>
  <c r="L169" i="1"/>
  <c r="M169" i="1" s="1"/>
  <c r="T138" i="1" l="1"/>
  <c r="N169" i="1"/>
  <c r="U138" i="1" l="1"/>
  <c r="R139" i="1"/>
  <c r="S139" i="1"/>
  <c r="L170" i="1"/>
  <c r="M170" i="1" s="1"/>
  <c r="T139" i="1" l="1"/>
  <c r="N170" i="1"/>
  <c r="L171" i="1"/>
  <c r="M171" i="1" s="1"/>
  <c r="U139" i="1" l="1"/>
  <c r="R140" i="1"/>
  <c r="S140" i="1"/>
  <c r="N171" i="1"/>
  <c r="T140" i="1" l="1"/>
  <c r="L172" i="1"/>
  <c r="M172" i="1" s="1"/>
  <c r="U140" i="1" l="1"/>
  <c r="R141" i="1"/>
  <c r="S141" i="1"/>
  <c r="N172" i="1"/>
  <c r="T141" i="1" l="1"/>
  <c r="L173" i="1"/>
  <c r="M173" i="1" s="1"/>
  <c r="U141" i="1" l="1"/>
  <c r="R142" i="1"/>
  <c r="S142" i="1"/>
  <c r="N173" i="1"/>
  <c r="T142" i="1" l="1"/>
  <c r="L174" i="1"/>
  <c r="M174" i="1" s="1"/>
  <c r="U142" i="1" l="1"/>
  <c r="R143" i="1"/>
  <c r="S143" i="1"/>
  <c r="N174" i="1"/>
  <c r="L175" i="1"/>
  <c r="M175" i="1" s="1"/>
  <c r="T143" i="1" l="1"/>
  <c r="N175" i="1"/>
  <c r="L176" i="1"/>
  <c r="M176" i="1" s="1"/>
  <c r="U143" i="1" l="1"/>
  <c r="R144" i="1"/>
  <c r="S144" i="1"/>
  <c r="N176" i="1"/>
  <c r="T144" i="1" l="1"/>
  <c r="L177" i="1"/>
  <c r="M177" i="1" s="1"/>
  <c r="U144" i="1" l="1"/>
  <c r="R145" i="1"/>
  <c r="S145" i="1"/>
  <c r="N177" i="1"/>
  <c r="L178" i="1"/>
  <c r="M178" i="1" s="1"/>
  <c r="T145" i="1" l="1"/>
  <c r="N178" i="1"/>
  <c r="L179" i="1"/>
  <c r="M179" i="1" s="1"/>
  <c r="U145" i="1" l="1"/>
  <c r="R146" i="1"/>
  <c r="S146" i="1"/>
  <c r="N179" i="1"/>
  <c r="T146" i="1" l="1"/>
  <c r="L180" i="1"/>
  <c r="M180" i="1" s="1"/>
  <c r="U146" i="1" l="1"/>
  <c r="R147" i="1"/>
  <c r="S147" i="1"/>
  <c r="N180" i="1"/>
  <c r="T147" i="1" l="1"/>
  <c r="L181" i="1"/>
  <c r="M181" i="1" s="1"/>
  <c r="U147" i="1" l="1"/>
  <c r="S148" i="1" s="1"/>
  <c r="R148" i="1"/>
  <c r="N181" i="1"/>
  <c r="T148" i="1" l="1"/>
  <c r="L182" i="1"/>
  <c r="M182" i="1" s="1"/>
  <c r="U148" i="1" l="1"/>
  <c r="R149" i="1"/>
  <c r="S149" i="1"/>
  <c r="N182" i="1"/>
  <c r="T149" i="1" l="1"/>
  <c r="L183" i="1"/>
  <c r="M183" i="1" s="1"/>
  <c r="U149" i="1" l="1"/>
  <c r="R150" i="1"/>
  <c r="S150" i="1"/>
  <c r="N183" i="1"/>
  <c r="T150" i="1" l="1"/>
  <c r="L184" i="1"/>
  <c r="M184" i="1" s="1"/>
  <c r="U150" i="1" l="1"/>
  <c r="R151" i="1"/>
  <c r="S151" i="1"/>
  <c r="N184" i="1"/>
  <c r="T151" i="1" l="1"/>
  <c r="L185" i="1"/>
  <c r="M185" i="1" s="1"/>
  <c r="U151" i="1" l="1"/>
  <c r="R152" i="1"/>
  <c r="S152" i="1"/>
  <c r="N185" i="1"/>
  <c r="L186" i="1"/>
  <c r="M186" i="1" s="1"/>
  <c r="T152" i="1" l="1"/>
  <c r="N186" i="1"/>
  <c r="L187" i="1"/>
  <c r="M187" i="1" s="1"/>
  <c r="U152" i="1" l="1"/>
  <c r="R153" i="1"/>
  <c r="S153" i="1"/>
  <c r="N187" i="1"/>
  <c r="L188" i="1"/>
  <c r="M188" i="1" s="1"/>
  <c r="T153" i="1" l="1"/>
  <c r="N188" i="1"/>
  <c r="L189" i="1"/>
  <c r="M189" i="1" s="1"/>
  <c r="U153" i="1" l="1"/>
  <c r="R154" i="1"/>
  <c r="S154" i="1"/>
  <c r="N189" i="1"/>
  <c r="T154" i="1" l="1"/>
  <c r="L190" i="1"/>
  <c r="M190" i="1" s="1"/>
  <c r="U154" i="1" l="1"/>
  <c r="R155" i="1"/>
  <c r="S155" i="1"/>
  <c r="N190" i="1"/>
  <c r="L191" i="1"/>
  <c r="M191" i="1" s="1"/>
  <c r="T155" i="1" l="1"/>
  <c r="N191" i="1"/>
  <c r="L192" i="1"/>
  <c r="M192" i="1" s="1"/>
  <c r="U155" i="1" l="1"/>
  <c r="R156" i="1"/>
  <c r="S156" i="1"/>
  <c r="N192" i="1"/>
  <c r="L193" i="1"/>
  <c r="M193" i="1" s="1"/>
  <c r="T156" i="1" l="1"/>
  <c r="N193" i="1"/>
  <c r="L194" i="1"/>
  <c r="M194" i="1" s="1"/>
  <c r="U156" i="1" l="1"/>
  <c r="R157" i="1"/>
  <c r="S157" i="1"/>
  <c r="N194" i="1"/>
  <c r="L195" i="1"/>
  <c r="M195" i="1" s="1"/>
  <c r="T157" i="1" l="1"/>
  <c r="N195" i="1"/>
  <c r="U157" i="1" l="1"/>
  <c r="R158" i="1"/>
  <c r="S158" i="1"/>
  <c r="L196" i="1"/>
  <c r="M196" i="1" s="1"/>
  <c r="T158" i="1" l="1"/>
  <c r="N196" i="1"/>
  <c r="L197" i="1"/>
  <c r="M197" i="1" s="1"/>
  <c r="U158" i="1" l="1"/>
  <c r="S159" i="1" s="1"/>
  <c r="R159" i="1"/>
  <c r="N197" i="1"/>
  <c r="L198" i="1"/>
  <c r="M198" i="1" s="1"/>
  <c r="T159" i="1" l="1"/>
  <c r="N198" i="1"/>
  <c r="L199" i="1"/>
  <c r="M199" i="1" s="1"/>
  <c r="U159" i="1" l="1"/>
  <c r="R160" i="1"/>
  <c r="S160" i="1"/>
  <c r="N199" i="1"/>
  <c r="T160" i="1" l="1"/>
  <c r="L200" i="1"/>
  <c r="M200" i="1" s="1"/>
  <c r="U160" i="1" l="1"/>
  <c r="R161" i="1"/>
  <c r="S161" i="1"/>
  <c r="N200" i="1"/>
  <c r="T161" i="1" l="1"/>
  <c r="L201" i="1"/>
  <c r="M201" i="1" s="1"/>
  <c r="U161" i="1" l="1"/>
  <c r="R162" i="1"/>
  <c r="S162" i="1"/>
  <c r="N201" i="1"/>
  <c r="L202" i="1"/>
  <c r="M202" i="1" s="1"/>
  <c r="T162" i="1" l="1"/>
  <c r="N202" i="1"/>
  <c r="L203" i="1"/>
  <c r="M203" i="1" s="1"/>
  <c r="U162" i="1" l="1"/>
  <c r="R163" i="1"/>
  <c r="S163" i="1"/>
  <c r="N203" i="1"/>
  <c r="L204" i="1"/>
  <c r="M204" i="1" s="1"/>
  <c r="T163" i="1" l="1"/>
  <c r="N204" i="1"/>
  <c r="L205" i="1"/>
  <c r="M205" i="1" s="1"/>
  <c r="U163" i="1" l="1"/>
  <c r="R164" i="1"/>
  <c r="S164" i="1"/>
  <c r="N205" i="1"/>
  <c r="L206" i="1"/>
  <c r="M206" i="1" s="1"/>
  <c r="T164" i="1" l="1"/>
  <c r="N206" i="1"/>
  <c r="L207" i="1"/>
  <c r="M207" i="1" s="1"/>
  <c r="U164" i="1" l="1"/>
  <c r="R165" i="1"/>
  <c r="S165" i="1"/>
  <c r="N207" i="1"/>
  <c r="L208" i="1"/>
  <c r="M208" i="1" s="1"/>
  <c r="T165" i="1" l="1"/>
  <c r="N208" i="1"/>
  <c r="L209" i="1"/>
  <c r="M209" i="1" s="1"/>
  <c r="U165" i="1" l="1"/>
  <c r="S166" i="1" s="1"/>
  <c r="R166" i="1"/>
  <c r="N209" i="1"/>
  <c r="T166" i="1" l="1"/>
  <c r="L210" i="1"/>
  <c r="M210" i="1" s="1"/>
  <c r="U166" i="1" l="1"/>
  <c r="R167" i="1"/>
  <c r="S167" i="1"/>
  <c r="N210" i="1"/>
  <c r="L211" i="1"/>
  <c r="M211" i="1" s="1"/>
  <c r="T167" i="1" l="1"/>
  <c r="N211" i="1"/>
  <c r="L212" i="1"/>
  <c r="M212" i="1" s="1"/>
  <c r="U167" i="1" l="1"/>
  <c r="R168" i="1"/>
  <c r="S168" i="1"/>
  <c r="N212" i="1"/>
  <c r="T168" i="1" l="1"/>
  <c r="L213" i="1"/>
  <c r="M213" i="1" s="1"/>
  <c r="U168" i="1" l="1"/>
  <c r="R169" i="1"/>
  <c r="S169" i="1"/>
  <c r="N213" i="1"/>
  <c r="T169" i="1" l="1"/>
  <c r="L214" i="1"/>
  <c r="M214" i="1" s="1"/>
  <c r="U169" i="1" l="1"/>
  <c r="R170" i="1"/>
  <c r="S170" i="1"/>
  <c r="N214" i="1"/>
  <c r="T170" i="1" l="1"/>
  <c r="L215" i="1"/>
  <c r="M215" i="1" s="1"/>
  <c r="U170" i="1" l="1"/>
  <c r="R171" i="1"/>
  <c r="S171" i="1"/>
  <c r="N215" i="1"/>
  <c r="T171" i="1" l="1"/>
  <c r="L216" i="1"/>
  <c r="M216" i="1" s="1"/>
  <c r="U171" i="1" l="1"/>
  <c r="R172" i="1"/>
  <c r="S172" i="1"/>
  <c r="N216" i="1"/>
  <c r="T172" i="1" l="1"/>
  <c r="L217" i="1"/>
  <c r="M217" i="1" s="1"/>
  <c r="U172" i="1" l="1"/>
  <c r="R173" i="1"/>
  <c r="S173" i="1"/>
  <c r="N217" i="1"/>
  <c r="T173" i="1" l="1"/>
  <c r="L218" i="1"/>
  <c r="M218" i="1" s="1"/>
  <c r="U173" i="1" l="1"/>
  <c r="R174" i="1"/>
  <c r="S174" i="1"/>
  <c r="N218" i="1"/>
  <c r="L219" i="1"/>
  <c r="M219" i="1" s="1"/>
  <c r="T174" i="1" l="1"/>
  <c r="N219" i="1"/>
  <c r="L220" i="1"/>
  <c r="M220" i="1" s="1"/>
  <c r="U174" i="1" l="1"/>
  <c r="S175" i="1" s="1"/>
  <c r="R175" i="1"/>
  <c r="N220" i="1"/>
  <c r="L221" i="1"/>
  <c r="M221" i="1" s="1"/>
  <c r="T175" i="1" l="1"/>
  <c r="N221" i="1"/>
  <c r="L222" i="1"/>
  <c r="M222" i="1" s="1"/>
  <c r="U175" i="1" l="1"/>
  <c r="R176" i="1"/>
  <c r="S176" i="1"/>
  <c r="N222" i="1"/>
  <c r="L223" i="1"/>
  <c r="M223" i="1" s="1"/>
  <c r="T176" i="1" l="1"/>
  <c r="N223" i="1"/>
  <c r="U176" i="1" l="1"/>
  <c r="R177" i="1"/>
  <c r="S177" i="1"/>
  <c r="L224" i="1"/>
  <c r="M224" i="1" s="1"/>
  <c r="T177" i="1" l="1"/>
  <c r="N224" i="1"/>
  <c r="L225" i="1"/>
  <c r="M225" i="1" s="1"/>
  <c r="U177" i="1" l="1"/>
  <c r="R178" i="1"/>
  <c r="S178" i="1"/>
  <c r="N225" i="1"/>
  <c r="L226" i="1"/>
  <c r="M226" i="1" s="1"/>
  <c r="T178" i="1" l="1"/>
  <c r="N226" i="1"/>
  <c r="L227" i="1"/>
  <c r="M227" i="1" s="1"/>
  <c r="U178" i="1" l="1"/>
  <c r="R179" i="1"/>
  <c r="S179" i="1"/>
  <c r="N227" i="1"/>
  <c r="L228" i="1"/>
  <c r="M228" i="1" s="1"/>
  <c r="T179" i="1" l="1"/>
  <c r="N228" i="1"/>
  <c r="L229" i="1"/>
  <c r="M229" i="1" s="1"/>
  <c r="U179" i="1" l="1"/>
  <c r="R180" i="1"/>
  <c r="S180" i="1"/>
  <c r="N229" i="1"/>
  <c r="T180" i="1" l="1"/>
  <c r="L230" i="1"/>
  <c r="M230" i="1" s="1"/>
  <c r="U180" i="1" l="1"/>
  <c r="R181" i="1"/>
  <c r="S181" i="1"/>
  <c r="N230" i="1"/>
  <c r="T181" i="1" l="1"/>
  <c r="L231" i="1"/>
  <c r="M231" i="1" s="1"/>
  <c r="U181" i="1" l="1"/>
  <c r="R182" i="1"/>
  <c r="S182" i="1"/>
  <c r="N231" i="1"/>
  <c r="L232" i="1"/>
  <c r="M232" i="1" s="1"/>
  <c r="T182" i="1" l="1"/>
  <c r="N232" i="1"/>
  <c r="L233" i="1"/>
  <c r="M233" i="1" s="1"/>
  <c r="U182" i="1" l="1"/>
  <c r="R183" i="1"/>
  <c r="S183" i="1"/>
  <c r="N233" i="1"/>
  <c r="L234" i="1"/>
  <c r="M234" i="1" s="1"/>
  <c r="T183" i="1" l="1"/>
  <c r="N234" i="1"/>
  <c r="L235" i="1"/>
  <c r="M235" i="1" s="1"/>
  <c r="U183" i="1" l="1"/>
  <c r="R184" i="1"/>
  <c r="S184" i="1"/>
  <c r="N235" i="1"/>
  <c r="L236" i="1"/>
  <c r="M236" i="1" s="1"/>
  <c r="T184" i="1" l="1"/>
  <c r="N236" i="1"/>
  <c r="L237" i="1"/>
  <c r="M237" i="1" s="1"/>
  <c r="U184" i="1" l="1"/>
  <c r="R185" i="1"/>
  <c r="S185" i="1"/>
  <c r="N237" i="1"/>
  <c r="L238" i="1"/>
  <c r="M238" i="1" s="1"/>
  <c r="T185" i="1" l="1"/>
  <c r="N238" i="1"/>
  <c r="L239" i="1"/>
  <c r="M239" i="1" s="1"/>
  <c r="U185" i="1" l="1"/>
  <c r="R186" i="1"/>
  <c r="S186" i="1"/>
  <c r="N239" i="1"/>
  <c r="L240" i="1"/>
  <c r="M240" i="1" s="1"/>
  <c r="T186" i="1" l="1"/>
  <c r="N240" i="1"/>
  <c r="L241" i="1"/>
  <c r="M241" i="1" s="1"/>
  <c r="U186" i="1" l="1"/>
  <c r="R187" i="1"/>
  <c r="S187" i="1"/>
  <c r="N241" i="1"/>
  <c r="T187" i="1" l="1"/>
  <c r="L242" i="1"/>
  <c r="M242" i="1" s="1"/>
  <c r="U187" i="1" l="1"/>
  <c r="R188" i="1"/>
  <c r="S188" i="1"/>
  <c r="N242" i="1"/>
  <c r="L243" i="1"/>
  <c r="M243" i="1" s="1"/>
  <c r="T188" i="1" l="1"/>
  <c r="N243" i="1"/>
  <c r="L244" i="1"/>
  <c r="M244" i="1" s="1"/>
  <c r="U188" i="1" l="1"/>
  <c r="S189" i="1" s="1"/>
  <c r="R189" i="1"/>
  <c r="N244" i="1"/>
  <c r="T189" i="1" l="1"/>
  <c r="L245" i="1"/>
  <c r="M245" i="1" s="1"/>
  <c r="U189" i="1" l="1"/>
  <c r="R190" i="1"/>
  <c r="S190" i="1"/>
  <c r="N245" i="1"/>
  <c r="L246" i="1"/>
  <c r="M246" i="1" s="1"/>
  <c r="T190" i="1" l="1"/>
  <c r="N246" i="1"/>
  <c r="U190" i="1" l="1"/>
  <c r="R191" i="1"/>
  <c r="S191" i="1"/>
  <c r="L247" i="1"/>
  <c r="M247" i="1" s="1"/>
  <c r="T191" i="1" l="1"/>
  <c r="N247" i="1"/>
  <c r="U191" i="1" l="1"/>
  <c r="R192" i="1"/>
  <c r="S192" i="1"/>
  <c r="L248" i="1"/>
  <c r="M248" i="1" s="1"/>
  <c r="T192" i="1" l="1"/>
  <c r="N248" i="1"/>
  <c r="L249" i="1"/>
  <c r="M249" i="1" s="1"/>
  <c r="U192" i="1" l="1"/>
  <c r="R193" i="1"/>
  <c r="S193" i="1"/>
  <c r="N249" i="1"/>
  <c r="L250" i="1"/>
  <c r="M250" i="1" s="1"/>
  <c r="T193" i="1" l="1"/>
  <c r="N250" i="1"/>
  <c r="L251" i="1"/>
  <c r="M251" i="1" s="1"/>
  <c r="U193" i="1" l="1"/>
  <c r="R194" i="1"/>
  <c r="S194" i="1"/>
  <c r="N251" i="1"/>
  <c r="L252" i="1"/>
  <c r="M252" i="1" s="1"/>
  <c r="T194" i="1" l="1"/>
  <c r="N252" i="1"/>
  <c r="U194" i="1" l="1"/>
  <c r="R195" i="1"/>
  <c r="S195" i="1"/>
  <c r="L253" i="1"/>
  <c r="M253" i="1" s="1"/>
  <c r="T195" i="1" l="1"/>
  <c r="N253" i="1"/>
  <c r="U195" i="1" l="1"/>
  <c r="R196" i="1"/>
  <c r="S196" i="1"/>
  <c r="L254" i="1"/>
  <c r="M254" i="1" s="1"/>
  <c r="T196" i="1" l="1"/>
  <c r="N254" i="1"/>
  <c r="L255" i="1"/>
  <c r="M255" i="1" s="1"/>
  <c r="U196" i="1" l="1"/>
  <c r="R197" i="1"/>
  <c r="S197" i="1"/>
  <c r="N255" i="1"/>
  <c r="L256" i="1"/>
  <c r="M256" i="1" s="1"/>
  <c r="T197" i="1" l="1"/>
  <c r="N256" i="1"/>
  <c r="L257" i="1"/>
  <c r="M257" i="1" s="1"/>
  <c r="U197" i="1" l="1"/>
  <c r="S198" i="1" s="1"/>
  <c r="R198" i="1"/>
  <c r="N257" i="1"/>
  <c r="T198" i="1" l="1"/>
  <c r="L258" i="1"/>
  <c r="M258" i="1" s="1"/>
  <c r="U198" i="1" l="1"/>
  <c r="R199" i="1"/>
  <c r="S199" i="1"/>
  <c r="N258" i="1"/>
  <c r="L259" i="1"/>
  <c r="M259" i="1" s="1"/>
  <c r="T199" i="1" l="1"/>
  <c r="N259" i="1"/>
  <c r="U199" i="1" l="1"/>
  <c r="R200" i="1"/>
  <c r="S200" i="1"/>
  <c r="L260" i="1"/>
  <c r="M260" i="1" s="1"/>
  <c r="T200" i="1" l="1"/>
  <c r="N260" i="1"/>
  <c r="L261" i="1"/>
  <c r="M261" i="1" s="1"/>
  <c r="U200" i="1" l="1"/>
  <c r="R201" i="1"/>
  <c r="S201" i="1"/>
  <c r="N261" i="1"/>
  <c r="L262" i="1"/>
  <c r="M262" i="1" s="1"/>
  <c r="T201" i="1" l="1"/>
  <c r="N262" i="1"/>
  <c r="U201" i="1" l="1"/>
  <c r="R202" i="1"/>
  <c r="S202" i="1"/>
  <c r="L263" i="1"/>
  <c r="T202" i="1" l="1"/>
  <c r="M263" i="1"/>
  <c r="N263" i="1" s="1"/>
  <c r="U202" i="1" l="1"/>
  <c r="R203" i="1"/>
  <c r="L264" i="1"/>
  <c r="M264" i="1" s="1"/>
  <c r="S203" i="1"/>
  <c r="N264" i="1"/>
  <c r="L265" i="1"/>
  <c r="M265" i="1" s="1"/>
  <c r="T203" i="1" l="1"/>
  <c r="N265" i="1"/>
  <c r="U203" i="1" l="1"/>
  <c r="R204" i="1"/>
  <c r="S204" i="1"/>
  <c r="L266" i="1"/>
  <c r="M266" i="1" s="1"/>
  <c r="T204" i="1" l="1"/>
  <c r="N266" i="1"/>
  <c r="U204" i="1" l="1"/>
  <c r="R205" i="1"/>
  <c r="S205" i="1"/>
  <c r="L267" i="1"/>
  <c r="M267" i="1" s="1"/>
  <c r="T205" i="1" l="1"/>
  <c r="N267" i="1"/>
  <c r="L268" i="1"/>
  <c r="M268" i="1" s="1"/>
  <c r="U205" i="1" l="1"/>
  <c r="R206" i="1"/>
  <c r="S206" i="1"/>
  <c r="N268" i="1"/>
  <c r="L269" i="1"/>
  <c r="M269" i="1" s="1"/>
  <c r="T206" i="1" l="1"/>
  <c r="N269" i="1"/>
  <c r="U206" i="1" l="1"/>
  <c r="S207" i="1" s="1"/>
  <c r="R207" i="1"/>
  <c r="L270" i="1"/>
  <c r="M270" i="1" s="1"/>
  <c r="T207" i="1" l="1"/>
  <c r="N270" i="1"/>
  <c r="L271" i="1"/>
  <c r="M271" i="1" s="1"/>
  <c r="U207" i="1" l="1"/>
  <c r="R208" i="1"/>
  <c r="S208" i="1"/>
  <c r="N271" i="1"/>
  <c r="L272" i="1"/>
  <c r="M272" i="1" s="1"/>
  <c r="T208" i="1" l="1"/>
  <c r="N272" i="1"/>
  <c r="L273" i="1"/>
  <c r="M273" i="1" s="1"/>
  <c r="U208" i="1" l="1"/>
  <c r="R209" i="1"/>
  <c r="S209" i="1"/>
  <c r="N273" i="1"/>
  <c r="L274" i="1"/>
  <c r="M274" i="1" s="1"/>
  <c r="T209" i="1" l="1"/>
  <c r="N274" i="1"/>
  <c r="L275" i="1"/>
  <c r="M275" i="1" s="1"/>
  <c r="U209" i="1" l="1"/>
  <c r="R210" i="1"/>
  <c r="S210" i="1"/>
  <c r="N275" i="1"/>
  <c r="L276" i="1"/>
  <c r="M276" i="1" s="1"/>
  <c r="T210" i="1" l="1"/>
  <c r="N276" i="1"/>
  <c r="L277" i="1"/>
  <c r="M277" i="1" s="1"/>
  <c r="U210" i="1" l="1"/>
  <c r="R211" i="1"/>
  <c r="S211" i="1"/>
  <c r="N277" i="1"/>
  <c r="L278" i="1"/>
  <c r="M278" i="1" s="1"/>
  <c r="T211" i="1" l="1"/>
  <c r="N278" i="1"/>
  <c r="L279" i="1"/>
  <c r="M279" i="1" s="1"/>
  <c r="U211" i="1" l="1"/>
  <c r="R212" i="1"/>
  <c r="S212" i="1"/>
  <c r="N279" i="1"/>
  <c r="L280" i="1"/>
  <c r="M280" i="1" s="1"/>
  <c r="T212" i="1" l="1"/>
  <c r="N280" i="1"/>
  <c r="L281" i="1"/>
  <c r="M281" i="1" s="1"/>
  <c r="U212" i="1" l="1"/>
  <c r="R213" i="1"/>
  <c r="S213" i="1"/>
  <c r="N281" i="1"/>
  <c r="T213" i="1" l="1"/>
  <c r="L282" i="1"/>
  <c r="M282" i="1" s="1"/>
  <c r="U213" i="1" l="1"/>
  <c r="R214" i="1"/>
  <c r="S214" i="1"/>
  <c r="N282" i="1"/>
  <c r="T214" i="1" l="1"/>
  <c r="L283" i="1"/>
  <c r="M283" i="1" s="1"/>
  <c r="U214" i="1" l="1"/>
  <c r="R215" i="1"/>
  <c r="S215" i="1"/>
  <c r="N283" i="1"/>
  <c r="L284" i="1"/>
  <c r="M284" i="1" s="1"/>
  <c r="T215" i="1" l="1"/>
  <c r="N284" i="1"/>
  <c r="L285" i="1"/>
  <c r="M285" i="1" s="1"/>
  <c r="U215" i="1" l="1"/>
  <c r="R216" i="1"/>
  <c r="S216" i="1"/>
  <c r="N285" i="1"/>
  <c r="T216" i="1" l="1"/>
  <c r="L286" i="1"/>
  <c r="M286" i="1" s="1"/>
  <c r="U216" i="1" l="1"/>
  <c r="R217" i="1"/>
  <c r="S217" i="1"/>
  <c r="N286" i="1"/>
  <c r="L287" i="1"/>
  <c r="M287" i="1" s="1"/>
  <c r="T217" i="1" l="1"/>
  <c r="N287" i="1"/>
  <c r="L288" i="1"/>
  <c r="M288" i="1" s="1"/>
  <c r="U217" i="1" l="1"/>
  <c r="R218" i="1"/>
  <c r="S218" i="1"/>
  <c r="N288" i="1"/>
  <c r="L289" i="1"/>
  <c r="M289" i="1" s="1"/>
  <c r="T218" i="1" l="1"/>
  <c r="N289" i="1"/>
  <c r="L290" i="1"/>
  <c r="M290" i="1" s="1"/>
  <c r="U218" i="1" l="1"/>
  <c r="R219" i="1"/>
  <c r="S219" i="1"/>
  <c r="N290" i="1"/>
  <c r="L291" i="1"/>
  <c r="M291" i="1" s="1"/>
  <c r="T219" i="1" l="1"/>
  <c r="N291" i="1"/>
  <c r="L292" i="1"/>
  <c r="M292" i="1" s="1"/>
  <c r="U219" i="1" l="1"/>
  <c r="R220" i="1"/>
  <c r="S220" i="1"/>
  <c r="N292" i="1"/>
  <c r="T220" i="1" l="1"/>
  <c r="L293" i="1"/>
  <c r="M293" i="1" s="1"/>
  <c r="U220" i="1" l="1"/>
  <c r="R221" i="1"/>
  <c r="S221" i="1"/>
  <c r="N293" i="1"/>
  <c r="L294" i="1"/>
  <c r="M294" i="1" s="1"/>
  <c r="T221" i="1" l="1"/>
  <c r="N294" i="1"/>
  <c r="L295" i="1"/>
  <c r="M295" i="1" s="1"/>
  <c r="U221" i="1" l="1"/>
  <c r="S222" i="1" s="1"/>
  <c r="R222" i="1"/>
  <c r="N295" i="1"/>
  <c r="L296" i="1"/>
  <c r="M296" i="1" s="1"/>
  <c r="T222" i="1" l="1"/>
  <c r="N296" i="1"/>
  <c r="L297" i="1"/>
  <c r="M297" i="1" s="1"/>
  <c r="U222" i="1" l="1"/>
  <c r="R223" i="1"/>
  <c r="S223" i="1"/>
  <c r="N297" i="1"/>
  <c r="L298" i="1"/>
  <c r="M298" i="1" s="1"/>
  <c r="T223" i="1" l="1"/>
  <c r="N298" i="1"/>
  <c r="L299" i="1"/>
  <c r="M299" i="1" s="1"/>
  <c r="U223" i="1" l="1"/>
  <c r="R224" i="1"/>
  <c r="S224" i="1"/>
  <c r="N299" i="1"/>
  <c r="L300" i="1"/>
  <c r="M300" i="1" s="1"/>
  <c r="T224" i="1" l="1"/>
  <c r="N300" i="1"/>
  <c r="L301" i="1"/>
  <c r="M301" i="1" s="1"/>
  <c r="U224" i="1" l="1"/>
  <c r="R225" i="1"/>
  <c r="S225" i="1"/>
  <c r="N301" i="1"/>
  <c r="T225" i="1" l="1"/>
  <c r="L302" i="1"/>
  <c r="M302" i="1" s="1"/>
  <c r="U225" i="1" l="1"/>
  <c r="R226" i="1"/>
  <c r="S226" i="1"/>
  <c r="N302" i="1"/>
  <c r="L303" i="1"/>
  <c r="M303" i="1" s="1"/>
  <c r="T226" i="1" l="1"/>
  <c r="N303" i="1"/>
  <c r="L304" i="1"/>
  <c r="M304" i="1" s="1"/>
  <c r="U226" i="1" l="1"/>
  <c r="R227" i="1"/>
  <c r="S227" i="1"/>
  <c r="N304" i="1"/>
  <c r="L305" i="1"/>
  <c r="M305" i="1" s="1"/>
  <c r="T227" i="1" l="1"/>
  <c r="N305" i="1"/>
  <c r="U227" i="1" l="1"/>
  <c r="R228" i="1"/>
  <c r="S228" i="1"/>
  <c r="L306" i="1"/>
  <c r="M306" i="1" s="1"/>
  <c r="T228" i="1" l="1"/>
  <c r="N306" i="1"/>
  <c r="L307" i="1"/>
  <c r="M307" i="1" s="1"/>
  <c r="U228" i="1" l="1"/>
  <c r="R229" i="1"/>
  <c r="S229" i="1"/>
  <c r="N307" i="1"/>
  <c r="L308" i="1"/>
  <c r="M308" i="1" s="1"/>
  <c r="T229" i="1" l="1"/>
  <c r="N308" i="1"/>
  <c r="L309" i="1"/>
  <c r="M309" i="1" s="1"/>
  <c r="U229" i="1" l="1"/>
  <c r="R230" i="1"/>
  <c r="S230" i="1"/>
  <c r="N309" i="1"/>
  <c r="L310" i="1"/>
  <c r="M310" i="1" s="1"/>
  <c r="T230" i="1" l="1"/>
  <c r="N310" i="1"/>
  <c r="L311" i="1"/>
  <c r="M311" i="1" s="1"/>
  <c r="U230" i="1" l="1"/>
  <c r="R231" i="1"/>
  <c r="S231" i="1"/>
  <c r="N311" i="1"/>
  <c r="L312" i="1"/>
  <c r="M312" i="1" s="1"/>
  <c r="T231" i="1" l="1"/>
  <c r="N312" i="1"/>
  <c r="U231" i="1" l="1"/>
  <c r="S232" i="1" s="1"/>
  <c r="R232" i="1"/>
  <c r="L313" i="1"/>
  <c r="M313" i="1" s="1"/>
  <c r="T232" i="1" l="1"/>
  <c r="N313" i="1"/>
  <c r="U232" i="1" l="1"/>
  <c r="R233" i="1"/>
  <c r="S233" i="1"/>
  <c r="L314" i="1"/>
  <c r="M314" i="1" s="1"/>
  <c r="T233" i="1" l="1"/>
  <c r="N314" i="1"/>
  <c r="U233" i="1" l="1"/>
  <c r="R234" i="1"/>
  <c r="S234" i="1"/>
  <c r="L315" i="1"/>
  <c r="M315" i="1" s="1"/>
  <c r="T234" i="1" l="1"/>
  <c r="N315" i="1"/>
  <c r="U234" i="1" l="1"/>
  <c r="R235" i="1"/>
  <c r="S235" i="1"/>
  <c r="L316" i="1"/>
  <c r="M316" i="1" s="1"/>
  <c r="T235" i="1" l="1"/>
  <c r="N316" i="1"/>
  <c r="L317" i="1"/>
  <c r="M317" i="1" s="1"/>
  <c r="U235" i="1" l="1"/>
  <c r="R236" i="1"/>
  <c r="S236" i="1"/>
  <c r="N317" i="1"/>
  <c r="L318" i="1"/>
  <c r="M318" i="1" s="1"/>
  <c r="T236" i="1" l="1"/>
  <c r="N318" i="1"/>
  <c r="L319" i="1"/>
  <c r="M319" i="1" s="1"/>
  <c r="U236" i="1" l="1"/>
  <c r="R237" i="1"/>
  <c r="S237" i="1"/>
  <c r="N319" i="1"/>
  <c r="L320" i="1"/>
  <c r="M320" i="1" s="1"/>
  <c r="T237" i="1" l="1"/>
  <c r="N320" i="1"/>
  <c r="L321" i="1"/>
  <c r="M321" i="1" s="1"/>
  <c r="U237" i="1" l="1"/>
  <c r="R238" i="1"/>
  <c r="S238" i="1"/>
  <c r="N321" i="1"/>
  <c r="L322" i="1"/>
  <c r="M322" i="1" s="1"/>
  <c r="T238" i="1" l="1"/>
  <c r="N322" i="1"/>
  <c r="U238" i="1" l="1"/>
  <c r="S239" i="1" s="1"/>
  <c r="R239" i="1"/>
  <c r="L323" i="1"/>
  <c r="M323" i="1" s="1"/>
  <c r="T239" i="1" l="1"/>
  <c r="N323" i="1"/>
  <c r="L324" i="1"/>
  <c r="M324" i="1" s="1"/>
  <c r="U239" i="1" l="1"/>
  <c r="R240" i="1"/>
  <c r="S240" i="1"/>
  <c r="N324" i="1"/>
  <c r="L325" i="1"/>
  <c r="M325" i="1" s="1"/>
  <c r="T240" i="1" l="1"/>
  <c r="N325" i="1"/>
  <c r="U240" i="1" l="1"/>
  <c r="R241" i="1"/>
  <c r="S241" i="1"/>
  <c r="L326" i="1"/>
  <c r="M326" i="1" s="1"/>
  <c r="T241" i="1" l="1"/>
  <c r="N326" i="1"/>
  <c r="L327" i="1"/>
  <c r="M327" i="1" s="1"/>
  <c r="U241" i="1" l="1"/>
  <c r="R242" i="1"/>
  <c r="S242" i="1"/>
  <c r="N327" i="1"/>
  <c r="T242" i="1" l="1"/>
  <c r="L328" i="1"/>
  <c r="M328" i="1" s="1"/>
  <c r="U242" i="1" l="1"/>
  <c r="R243" i="1"/>
  <c r="S243" i="1"/>
  <c r="N328" i="1"/>
  <c r="L329" i="1"/>
  <c r="M329" i="1" s="1"/>
  <c r="T243" i="1" l="1"/>
  <c r="N329" i="1"/>
  <c r="U243" i="1" l="1"/>
  <c r="R244" i="1"/>
  <c r="S244" i="1"/>
  <c r="L330" i="1"/>
  <c r="M330" i="1" s="1"/>
  <c r="T244" i="1" l="1"/>
  <c r="N330" i="1"/>
  <c r="U244" i="1" l="1"/>
  <c r="R245" i="1"/>
  <c r="S245" i="1"/>
  <c r="L331" i="1"/>
  <c r="M331" i="1" s="1"/>
  <c r="T245" i="1" l="1"/>
  <c r="N331" i="1"/>
  <c r="L332" i="1"/>
  <c r="M332" i="1" s="1"/>
  <c r="U245" i="1" l="1"/>
  <c r="S246" i="1" s="1"/>
  <c r="R246" i="1"/>
  <c r="N332" i="1"/>
  <c r="T246" i="1" l="1"/>
  <c r="L333" i="1"/>
  <c r="M333" i="1" s="1"/>
  <c r="U246" i="1" l="1"/>
  <c r="R247" i="1"/>
  <c r="S247" i="1"/>
  <c r="N333" i="1"/>
  <c r="L334" i="1"/>
  <c r="M334" i="1" s="1"/>
  <c r="T247" i="1" l="1"/>
  <c r="N334" i="1"/>
  <c r="U247" i="1" l="1"/>
  <c r="R248" i="1"/>
  <c r="S248" i="1"/>
  <c r="L335" i="1"/>
  <c r="M335" i="1" s="1"/>
  <c r="T248" i="1" l="1"/>
  <c r="N335" i="1"/>
  <c r="L336" i="1"/>
  <c r="M336" i="1" s="1"/>
  <c r="U248" i="1" l="1"/>
  <c r="R249" i="1"/>
  <c r="S249" i="1"/>
  <c r="N336" i="1"/>
  <c r="L337" i="1"/>
  <c r="M337" i="1" s="1"/>
  <c r="T249" i="1" l="1"/>
  <c r="N337" i="1"/>
  <c r="U249" i="1" l="1"/>
  <c r="R250" i="1"/>
  <c r="S250" i="1"/>
  <c r="L338" i="1"/>
  <c r="M338" i="1" s="1"/>
  <c r="T250" i="1" l="1"/>
  <c r="N338" i="1"/>
  <c r="U250" i="1" l="1"/>
  <c r="S251" i="1" s="1"/>
  <c r="R251" i="1"/>
  <c r="L339" i="1"/>
  <c r="M339" i="1" s="1"/>
  <c r="T251" i="1" l="1"/>
  <c r="N339" i="1"/>
  <c r="L340" i="1"/>
  <c r="M340" i="1" s="1"/>
  <c r="U251" i="1" l="1"/>
  <c r="R252" i="1"/>
  <c r="S252" i="1"/>
  <c r="N340" i="1"/>
  <c r="L341" i="1"/>
  <c r="M341" i="1" s="1"/>
  <c r="T252" i="1" l="1"/>
  <c r="N341" i="1"/>
  <c r="L342" i="1"/>
  <c r="M342" i="1" s="1"/>
  <c r="U252" i="1" l="1"/>
  <c r="R253" i="1"/>
  <c r="S253" i="1"/>
  <c r="N342" i="1"/>
  <c r="L343" i="1"/>
  <c r="M343" i="1" s="1"/>
  <c r="T253" i="1" l="1"/>
  <c r="N343" i="1"/>
  <c r="L344" i="1"/>
  <c r="M344" i="1" s="1"/>
  <c r="U253" i="1" l="1"/>
  <c r="R254" i="1"/>
  <c r="S254" i="1"/>
  <c r="N344" i="1"/>
  <c r="T254" i="1" l="1"/>
  <c r="L345" i="1"/>
  <c r="M345" i="1" s="1"/>
  <c r="U254" i="1" l="1"/>
  <c r="R255" i="1"/>
  <c r="S255" i="1"/>
  <c r="N345" i="1"/>
  <c r="T255" i="1" l="1"/>
  <c r="L346" i="1"/>
  <c r="M346" i="1" s="1"/>
  <c r="U255" i="1" l="1"/>
  <c r="R256" i="1"/>
  <c r="S256" i="1"/>
  <c r="N346" i="1"/>
  <c r="T256" i="1" l="1"/>
  <c r="L347" i="1"/>
  <c r="M347" i="1" s="1"/>
  <c r="U256" i="1" l="1"/>
  <c r="R257" i="1"/>
  <c r="S257" i="1"/>
  <c r="N347" i="1"/>
  <c r="L348" i="1"/>
  <c r="M348" i="1" s="1"/>
  <c r="T257" i="1" l="1"/>
  <c r="N348" i="1"/>
  <c r="L349" i="1"/>
  <c r="M349" i="1" s="1"/>
  <c r="U257" i="1" l="1"/>
  <c r="S258" i="1" s="1"/>
  <c r="R258" i="1"/>
  <c r="N349" i="1"/>
  <c r="T258" i="1" l="1"/>
  <c r="L350" i="1"/>
  <c r="M350" i="1" s="1"/>
  <c r="U258" i="1" l="1"/>
  <c r="R259" i="1"/>
  <c r="S259" i="1"/>
  <c r="N350" i="1"/>
  <c r="T259" i="1" l="1"/>
  <c r="L351" i="1"/>
  <c r="M351" i="1" s="1"/>
  <c r="U259" i="1" l="1"/>
  <c r="R260" i="1"/>
  <c r="S260" i="1"/>
  <c r="N351" i="1"/>
  <c r="T260" i="1" l="1"/>
  <c r="L352" i="1"/>
  <c r="M352" i="1" s="1"/>
  <c r="U260" i="1" l="1"/>
  <c r="S261" i="1" s="1"/>
  <c r="R261" i="1"/>
  <c r="N352" i="1"/>
  <c r="L353" i="1"/>
  <c r="M353" i="1" s="1"/>
  <c r="T261" i="1" l="1"/>
  <c r="N353" i="1"/>
  <c r="L354" i="1"/>
  <c r="M354" i="1" s="1"/>
  <c r="U261" i="1" l="1"/>
  <c r="S262" i="1" s="1"/>
  <c r="R262" i="1"/>
  <c r="N354" i="1"/>
  <c r="L355" i="1"/>
  <c r="M355" i="1" s="1"/>
  <c r="T262" i="1" l="1"/>
  <c r="N355" i="1"/>
  <c r="L356" i="1"/>
  <c r="M356" i="1" s="1"/>
  <c r="U262" i="1" l="1"/>
  <c r="R263" i="1"/>
  <c r="S263" i="1"/>
  <c r="N356" i="1"/>
  <c r="L357" i="1"/>
  <c r="M357" i="1" s="1"/>
  <c r="T263" i="1" l="1"/>
  <c r="N357" i="1"/>
  <c r="L358" i="1"/>
  <c r="M358" i="1" s="1"/>
  <c r="U263" i="1" l="1"/>
  <c r="S264" i="1" s="1"/>
  <c r="R264" i="1"/>
  <c r="N358" i="1"/>
  <c r="L359" i="1"/>
  <c r="M359" i="1" s="1"/>
  <c r="T264" i="1" l="1"/>
  <c r="N359" i="1"/>
  <c r="U264" i="1" l="1"/>
  <c r="R265" i="1"/>
  <c r="S265" i="1"/>
  <c r="L360" i="1"/>
  <c r="M360" i="1" s="1"/>
  <c r="T265" i="1" l="1"/>
  <c r="N360" i="1"/>
  <c r="U265" i="1" l="1"/>
  <c r="R266" i="1"/>
  <c r="S266" i="1"/>
  <c r="L361" i="1"/>
  <c r="M361" i="1" s="1"/>
  <c r="T266" i="1" l="1"/>
  <c r="N361" i="1"/>
  <c r="U266" i="1" l="1"/>
  <c r="R267" i="1"/>
  <c r="S267" i="1"/>
  <c r="L362" i="1"/>
  <c r="M362" i="1" s="1"/>
  <c r="T267" i="1" l="1"/>
  <c r="N362" i="1"/>
  <c r="U267" i="1" l="1"/>
  <c r="S268" i="1" s="1"/>
  <c r="R268" i="1"/>
  <c r="L363" i="1"/>
  <c r="M363" i="1" s="1"/>
  <c r="T268" i="1" l="1"/>
  <c r="N363" i="1"/>
  <c r="L364" i="1"/>
  <c r="M364" i="1" s="1"/>
  <c r="U268" i="1" l="1"/>
  <c r="R269" i="1"/>
  <c r="S269" i="1"/>
  <c r="N364" i="1"/>
  <c r="T269" i="1" l="1"/>
  <c r="L365" i="1"/>
  <c r="M365" i="1" s="1"/>
  <c r="U269" i="1" l="1"/>
  <c r="R270" i="1"/>
  <c r="S270" i="1"/>
  <c r="N365" i="1"/>
  <c r="T270" i="1" l="1"/>
  <c r="L366" i="1"/>
  <c r="M366" i="1" s="1"/>
  <c r="U270" i="1" l="1"/>
  <c r="S271" i="1" s="1"/>
  <c r="R271" i="1"/>
  <c r="N366" i="1"/>
  <c r="L367" i="1"/>
  <c r="M367" i="1" s="1"/>
  <c r="T271" i="1" l="1"/>
  <c r="N367" i="1"/>
  <c r="U271" i="1" l="1"/>
  <c r="R272" i="1"/>
  <c r="S272" i="1"/>
  <c r="L368" i="1"/>
  <c r="M368" i="1" s="1"/>
  <c r="T272" i="1" l="1"/>
  <c r="N368" i="1"/>
  <c r="L369" i="1"/>
  <c r="M369" i="1" s="1"/>
  <c r="U272" i="1" l="1"/>
  <c r="R273" i="1"/>
  <c r="S273" i="1"/>
  <c r="N369" i="1"/>
  <c r="L370" i="1"/>
  <c r="M370" i="1" s="1"/>
  <c r="T273" i="1" l="1"/>
  <c r="N370" i="1"/>
  <c r="U273" i="1" l="1"/>
  <c r="R274" i="1"/>
  <c r="S274" i="1"/>
  <c r="L371" i="1"/>
  <c r="M371" i="1" s="1"/>
  <c r="T274" i="1" l="1"/>
  <c r="N371" i="1"/>
  <c r="L372" i="1"/>
  <c r="M372" i="1" s="1"/>
  <c r="U274" i="1" l="1"/>
  <c r="R275" i="1"/>
  <c r="S275" i="1"/>
  <c r="N372" i="1"/>
  <c r="T275" i="1" l="1"/>
  <c r="L373" i="1"/>
  <c r="M373" i="1" s="1"/>
  <c r="U275" i="1" l="1"/>
  <c r="R276" i="1"/>
  <c r="S276" i="1"/>
  <c r="N373" i="1"/>
  <c r="T276" i="1" l="1"/>
  <c r="L374" i="1"/>
  <c r="M374" i="1" s="1"/>
  <c r="U276" i="1" l="1"/>
  <c r="S277" i="1" s="1"/>
  <c r="R277" i="1"/>
  <c r="N374" i="1"/>
  <c r="T277" i="1" l="1"/>
  <c r="L375" i="1"/>
  <c r="M375" i="1" s="1"/>
  <c r="U277" i="1" l="1"/>
  <c r="R278" i="1"/>
  <c r="S278" i="1"/>
  <c r="N375" i="1"/>
  <c r="L376" i="1"/>
  <c r="M376" i="1" s="1"/>
  <c r="T278" i="1" l="1"/>
  <c r="N376" i="1"/>
  <c r="L377" i="1"/>
  <c r="M377" i="1" s="1"/>
  <c r="U278" i="1" l="1"/>
  <c r="R279" i="1"/>
  <c r="S279" i="1"/>
  <c r="N377" i="1"/>
  <c r="L378" i="1"/>
  <c r="M378" i="1" s="1"/>
  <c r="T279" i="1" l="1"/>
  <c r="N378" i="1"/>
  <c r="L379" i="1"/>
  <c r="M379" i="1" s="1"/>
  <c r="U279" i="1" l="1"/>
  <c r="R280" i="1"/>
  <c r="S280" i="1"/>
  <c r="N379" i="1"/>
  <c r="L380" i="1"/>
  <c r="M380" i="1" s="1"/>
  <c r="T280" i="1" l="1"/>
  <c r="N380" i="1"/>
  <c r="U280" i="1" l="1"/>
  <c r="R281" i="1"/>
  <c r="S281" i="1"/>
  <c r="L381" i="1"/>
  <c r="M381" i="1" s="1"/>
  <c r="T281" i="1" l="1"/>
  <c r="N381" i="1"/>
  <c r="U281" i="1" l="1"/>
  <c r="R282" i="1"/>
  <c r="S282" i="1"/>
  <c r="L382" i="1"/>
  <c r="M382" i="1" s="1"/>
  <c r="T282" i="1" l="1"/>
  <c r="N382" i="1"/>
  <c r="U282" i="1" l="1"/>
  <c r="S283" i="1" s="1"/>
  <c r="R283" i="1"/>
  <c r="L383" i="1"/>
  <c r="M383" i="1" s="1"/>
  <c r="T283" i="1" l="1"/>
  <c r="N383" i="1"/>
  <c r="L384" i="1"/>
  <c r="M384" i="1" s="1"/>
  <c r="U283" i="1" l="1"/>
  <c r="R284" i="1"/>
  <c r="S284" i="1"/>
  <c r="N384" i="1"/>
  <c r="L385" i="1"/>
  <c r="M385" i="1" s="1"/>
  <c r="T284" i="1" l="1"/>
  <c r="N385" i="1"/>
  <c r="L386" i="1"/>
  <c r="M386" i="1" s="1"/>
  <c r="U284" i="1" l="1"/>
  <c r="R285" i="1"/>
  <c r="S285" i="1"/>
  <c r="N386" i="1"/>
  <c r="T285" i="1" l="1"/>
  <c r="L387" i="1"/>
  <c r="M387" i="1" s="1"/>
  <c r="U285" i="1" l="1"/>
  <c r="R286" i="1"/>
  <c r="S286" i="1"/>
  <c r="N387" i="1"/>
  <c r="T286" i="1" l="1"/>
  <c r="L388" i="1"/>
  <c r="M388" i="1" s="1"/>
  <c r="U286" i="1" l="1"/>
  <c r="R287" i="1"/>
  <c r="S287" i="1"/>
  <c r="N388" i="1"/>
  <c r="T287" i="1" l="1"/>
  <c r="L389" i="1"/>
  <c r="M389" i="1" s="1"/>
  <c r="U287" i="1" l="1"/>
  <c r="R288" i="1"/>
  <c r="S288" i="1"/>
  <c r="N389" i="1"/>
  <c r="L390" i="1"/>
  <c r="M390" i="1" s="1"/>
  <c r="T288" i="1" l="1"/>
  <c r="N390" i="1"/>
  <c r="L391" i="1"/>
  <c r="M391" i="1" s="1"/>
  <c r="U288" i="1" l="1"/>
  <c r="R289" i="1"/>
  <c r="S289" i="1"/>
  <c r="N391" i="1"/>
  <c r="L392" i="1"/>
  <c r="M392" i="1" s="1"/>
  <c r="T289" i="1" l="1"/>
  <c r="N392" i="1"/>
  <c r="L393" i="1"/>
  <c r="M393" i="1" s="1"/>
  <c r="U289" i="1" l="1"/>
  <c r="R290" i="1"/>
  <c r="S290" i="1"/>
  <c r="N393" i="1"/>
  <c r="L394" i="1"/>
  <c r="M394" i="1" s="1"/>
  <c r="T290" i="1" l="1"/>
  <c r="N394" i="1"/>
  <c r="L395" i="1"/>
  <c r="M395" i="1" s="1"/>
  <c r="U290" i="1" l="1"/>
  <c r="R291" i="1"/>
  <c r="S291" i="1"/>
  <c r="N395" i="1"/>
  <c r="T291" i="1" l="1"/>
  <c r="L396" i="1"/>
  <c r="M396" i="1" s="1"/>
  <c r="U291" i="1" l="1"/>
  <c r="R292" i="1"/>
  <c r="S292" i="1"/>
  <c r="N396" i="1"/>
  <c r="T292" i="1" l="1"/>
  <c r="L397" i="1"/>
  <c r="M397" i="1" s="1"/>
  <c r="U292" i="1" l="1"/>
  <c r="S293" i="1" s="1"/>
  <c r="R293" i="1"/>
  <c r="N397" i="1"/>
  <c r="T293" i="1" l="1"/>
  <c r="L398" i="1"/>
  <c r="M398" i="1" s="1"/>
  <c r="U293" i="1" l="1"/>
  <c r="R294" i="1"/>
  <c r="S294" i="1"/>
  <c r="N398" i="1"/>
  <c r="T294" i="1" l="1"/>
  <c r="L399" i="1"/>
  <c r="M399" i="1" s="1"/>
  <c r="U294" i="1" l="1"/>
  <c r="R295" i="1"/>
  <c r="S295" i="1"/>
  <c r="N399" i="1"/>
  <c r="T295" i="1" l="1"/>
  <c r="L400" i="1"/>
  <c r="M400" i="1" s="1"/>
  <c r="U295" i="1" l="1"/>
  <c r="R296" i="1"/>
  <c r="S296" i="1"/>
  <c r="N400" i="1"/>
  <c r="T296" i="1" l="1"/>
  <c r="L401" i="1"/>
  <c r="M401" i="1" s="1"/>
  <c r="U296" i="1" l="1"/>
  <c r="R297" i="1"/>
  <c r="S297" i="1"/>
  <c r="N401" i="1"/>
  <c r="T297" i="1" l="1"/>
  <c r="L402" i="1"/>
  <c r="M402" i="1" s="1"/>
  <c r="U297" i="1" l="1"/>
  <c r="R298" i="1"/>
  <c r="S298" i="1"/>
  <c r="N402" i="1"/>
  <c r="T298" i="1" l="1"/>
  <c r="L403" i="1"/>
  <c r="M403" i="1" s="1"/>
  <c r="U298" i="1" l="1"/>
  <c r="R299" i="1"/>
  <c r="S299" i="1"/>
  <c r="N403" i="1"/>
  <c r="T299" i="1" l="1"/>
  <c r="L404" i="1"/>
  <c r="M404" i="1" s="1"/>
  <c r="U299" i="1" l="1"/>
  <c r="R300" i="1"/>
  <c r="S300" i="1"/>
  <c r="N404" i="1"/>
  <c r="T300" i="1" l="1"/>
  <c r="L405" i="1"/>
  <c r="M405" i="1" s="1"/>
  <c r="U300" i="1" l="1"/>
  <c r="R301" i="1"/>
  <c r="S301" i="1"/>
  <c r="N405" i="1"/>
  <c r="T301" i="1" l="1"/>
  <c r="L406" i="1"/>
  <c r="M406" i="1" s="1"/>
  <c r="U301" i="1" l="1"/>
  <c r="R302" i="1"/>
  <c r="S302" i="1"/>
  <c r="N406" i="1"/>
  <c r="L407" i="1"/>
  <c r="M407" i="1" s="1"/>
  <c r="T302" i="1" l="1"/>
  <c r="N407" i="1"/>
  <c r="L408" i="1"/>
  <c r="M408" i="1" s="1"/>
  <c r="U302" i="1" l="1"/>
  <c r="R303" i="1"/>
  <c r="S303" i="1"/>
  <c r="N408" i="1"/>
  <c r="L409" i="1"/>
  <c r="M409" i="1" s="1"/>
  <c r="T303" i="1" l="1"/>
  <c r="N409" i="1"/>
  <c r="L410" i="1"/>
  <c r="M410" i="1" s="1"/>
  <c r="U303" i="1" l="1"/>
  <c r="R304" i="1"/>
  <c r="S304" i="1"/>
  <c r="N410" i="1"/>
  <c r="L411" i="1"/>
  <c r="M411" i="1" s="1"/>
  <c r="T304" i="1" l="1"/>
  <c r="N411" i="1"/>
  <c r="U304" i="1" l="1"/>
  <c r="R305" i="1"/>
  <c r="S305" i="1"/>
  <c r="L412" i="1"/>
  <c r="M412" i="1" s="1"/>
  <c r="T305" i="1" l="1"/>
  <c r="N412" i="1"/>
  <c r="L413" i="1"/>
  <c r="M413" i="1" s="1"/>
  <c r="U305" i="1" l="1"/>
  <c r="R306" i="1"/>
  <c r="S306" i="1"/>
  <c r="N413" i="1"/>
  <c r="L414" i="1"/>
  <c r="M414" i="1" s="1"/>
  <c r="T306" i="1" l="1"/>
  <c r="N414" i="1"/>
  <c r="L415" i="1"/>
  <c r="M415" i="1" s="1"/>
  <c r="U306" i="1" l="1"/>
  <c r="R307" i="1"/>
  <c r="S307" i="1"/>
  <c r="N415" i="1"/>
  <c r="L416" i="1"/>
  <c r="M416" i="1" s="1"/>
  <c r="T307" i="1" l="1"/>
  <c r="N416" i="1"/>
  <c r="L417" i="1"/>
  <c r="M417" i="1" s="1"/>
  <c r="U307" i="1" l="1"/>
  <c r="S308" i="1" s="1"/>
  <c r="R308" i="1"/>
  <c r="N417" i="1"/>
  <c r="L418" i="1"/>
  <c r="M418" i="1" s="1"/>
  <c r="T308" i="1" l="1"/>
  <c r="N418" i="1"/>
  <c r="L419" i="1"/>
  <c r="M419" i="1" s="1"/>
  <c r="U308" i="1" l="1"/>
  <c r="R309" i="1"/>
  <c r="S309" i="1"/>
  <c r="N419" i="1"/>
  <c r="T309" i="1" l="1"/>
  <c r="L420" i="1"/>
  <c r="M420" i="1" s="1"/>
  <c r="U309" i="1" l="1"/>
  <c r="R310" i="1"/>
  <c r="S310" i="1"/>
  <c r="N420" i="1"/>
  <c r="L421" i="1"/>
  <c r="M421" i="1" s="1"/>
  <c r="T310" i="1" l="1"/>
  <c r="N421" i="1"/>
  <c r="L422" i="1"/>
  <c r="M422" i="1" s="1"/>
  <c r="U310" i="1" l="1"/>
  <c r="S311" i="1" s="1"/>
  <c r="R311" i="1"/>
  <c r="N422" i="1"/>
  <c r="L423" i="1"/>
  <c r="M423" i="1" s="1"/>
  <c r="T311" i="1" l="1"/>
  <c r="N423" i="1"/>
  <c r="L424" i="1"/>
  <c r="M424" i="1" s="1"/>
  <c r="U311" i="1" l="1"/>
  <c r="R312" i="1"/>
  <c r="S312" i="1"/>
  <c r="N424" i="1"/>
  <c r="T312" i="1" l="1"/>
  <c r="L425" i="1"/>
  <c r="M425" i="1" s="1"/>
  <c r="U312" i="1" l="1"/>
  <c r="R313" i="1"/>
  <c r="S313" i="1"/>
  <c r="N425" i="1"/>
  <c r="L426" i="1"/>
  <c r="M426" i="1" s="1"/>
  <c r="T313" i="1" l="1"/>
  <c r="N426" i="1"/>
  <c r="L427" i="1"/>
  <c r="M427" i="1" s="1"/>
  <c r="U313" i="1" l="1"/>
  <c r="R314" i="1"/>
  <c r="S314" i="1"/>
  <c r="N427" i="1"/>
  <c r="L428" i="1"/>
  <c r="M428" i="1" s="1"/>
  <c r="T314" i="1" l="1"/>
  <c r="N428" i="1"/>
  <c r="L429" i="1"/>
  <c r="M429" i="1" s="1"/>
  <c r="U314" i="1" l="1"/>
  <c r="R315" i="1"/>
  <c r="S315" i="1"/>
  <c r="N429" i="1"/>
  <c r="L430" i="1"/>
  <c r="M430" i="1" s="1"/>
  <c r="T315" i="1" l="1"/>
  <c r="N430" i="1"/>
  <c r="L431" i="1"/>
  <c r="M431" i="1" s="1"/>
  <c r="U315" i="1" l="1"/>
  <c r="R316" i="1"/>
  <c r="S316" i="1"/>
  <c r="N431" i="1"/>
  <c r="L432" i="1"/>
  <c r="M432" i="1" s="1"/>
  <c r="T316" i="1" l="1"/>
  <c r="N432" i="1"/>
  <c r="U316" i="1" l="1"/>
  <c r="R317" i="1"/>
  <c r="S317" i="1"/>
  <c r="L433" i="1"/>
  <c r="M433" i="1" s="1"/>
  <c r="T317" i="1" l="1"/>
  <c r="N433" i="1"/>
  <c r="U317" i="1" l="1"/>
  <c r="S318" i="1" s="1"/>
  <c r="R318" i="1"/>
  <c r="L434" i="1"/>
  <c r="M434" i="1" s="1"/>
  <c r="T318" i="1" l="1"/>
  <c r="N434" i="1"/>
  <c r="L435" i="1"/>
  <c r="M435" i="1" s="1"/>
  <c r="U318" i="1" l="1"/>
  <c r="R319" i="1"/>
  <c r="S319" i="1"/>
  <c r="N435" i="1"/>
  <c r="L436" i="1"/>
  <c r="M436" i="1" s="1"/>
  <c r="T319" i="1" l="1"/>
  <c r="N436" i="1"/>
  <c r="L437" i="1"/>
  <c r="M437" i="1" s="1"/>
  <c r="U319" i="1" l="1"/>
  <c r="R320" i="1"/>
  <c r="S320" i="1"/>
  <c r="N437" i="1"/>
  <c r="L438" i="1"/>
  <c r="M438" i="1" s="1"/>
  <c r="T320" i="1" l="1"/>
  <c r="N438" i="1"/>
  <c r="L439" i="1"/>
  <c r="M439" i="1" s="1"/>
  <c r="U320" i="1" l="1"/>
  <c r="R321" i="1"/>
  <c r="S321" i="1"/>
  <c r="N439" i="1"/>
  <c r="L440" i="1"/>
  <c r="M440" i="1" s="1"/>
  <c r="T321" i="1" l="1"/>
  <c r="N440" i="1"/>
  <c r="L441" i="1"/>
  <c r="M441" i="1" s="1"/>
  <c r="U321" i="1" l="1"/>
  <c r="R322" i="1"/>
  <c r="S322" i="1"/>
  <c r="N441" i="1"/>
  <c r="T322" i="1" l="1"/>
  <c r="L442" i="1"/>
  <c r="M442" i="1" s="1"/>
  <c r="U322" i="1" l="1"/>
  <c r="R323" i="1"/>
  <c r="S323" i="1"/>
  <c r="N442" i="1"/>
  <c r="L443" i="1"/>
  <c r="M443" i="1" s="1"/>
  <c r="T323" i="1" l="1"/>
  <c r="N443" i="1"/>
  <c r="L444" i="1"/>
  <c r="M444" i="1" s="1"/>
  <c r="U323" i="1" l="1"/>
  <c r="R324" i="1"/>
  <c r="S324" i="1"/>
  <c r="N444" i="1"/>
  <c r="T324" i="1" l="1"/>
  <c r="L445" i="1"/>
  <c r="M445" i="1" s="1"/>
  <c r="U324" i="1" l="1"/>
  <c r="R325" i="1"/>
  <c r="S325" i="1"/>
  <c r="N445" i="1"/>
  <c r="L446" i="1"/>
  <c r="M446" i="1" s="1"/>
  <c r="T325" i="1" l="1"/>
  <c r="N446" i="1"/>
  <c r="U325" i="1" l="1"/>
  <c r="R326" i="1"/>
  <c r="S326" i="1"/>
  <c r="L447" i="1"/>
  <c r="M447" i="1" s="1"/>
  <c r="T326" i="1" l="1"/>
  <c r="N447" i="1"/>
  <c r="L448" i="1"/>
  <c r="M448" i="1" s="1"/>
  <c r="U326" i="1" l="1"/>
  <c r="R327" i="1"/>
  <c r="S327" i="1"/>
  <c r="N448" i="1"/>
  <c r="L449" i="1"/>
  <c r="M449" i="1" s="1"/>
  <c r="T327" i="1" l="1"/>
  <c r="N449" i="1"/>
  <c r="L450" i="1"/>
  <c r="M450" i="1" s="1"/>
  <c r="U327" i="1" l="1"/>
  <c r="R328" i="1"/>
  <c r="S328" i="1"/>
  <c r="N450" i="1"/>
  <c r="L451" i="1"/>
  <c r="M451" i="1" s="1"/>
  <c r="T328" i="1" l="1"/>
  <c r="N451" i="1"/>
  <c r="U328" i="1" l="1"/>
  <c r="R329" i="1"/>
  <c r="S329" i="1"/>
  <c r="L452" i="1"/>
  <c r="M452" i="1" s="1"/>
  <c r="T329" i="1" l="1"/>
  <c r="N452" i="1"/>
  <c r="U329" i="1" l="1"/>
  <c r="R330" i="1"/>
  <c r="S330" i="1"/>
  <c r="L453" i="1"/>
  <c r="M453" i="1" s="1"/>
  <c r="T330" i="1" l="1"/>
  <c r="N453" i="1"/>
  <c r="L454" i="1"/>
  <c r="M454" i="1" s="1"/>
  <c r="U330" i="1" l="1"/>
  <c r="R331" i="1"/>
  <c r="S331" i="1"/>
  <c r="N454" i="1"/>
  <c r="L455" i="1"/>
  <c r="M455" i="1" s="1"/>
  <c r="T331" i="1" l="1"/>
  <c r="N455" i="1"/>
  <c r="L456" i="1"/>
  <c r="M456" i="1" s="1"/>
  <c r="U331" i="1" l="1"/>
  <c r="R332" i="1"/>
  <c r="S332" i="1"/>
  <c r="N456" i="1"/>
  <c r="L457" i="1"/>
  <c r="M457" i="1" s="1"/>
  <c r="T332" i="1" l="1"/>
  <c r="N457" i="1"/>
  <c r="L458" i="1"/>
  <c r="M458" i="1" s="1"/>
  <c r="U332" i="1" l="1"/>
  <c r="R333" i="1"/>
  <c r="S333" i="1"/>
  <c r="N458" i="1"/>
  <c r="L459" i="1"/>
  <c r="M459" i="1" s="1"/>
  <c r="T333" i="1" l="1"/>
  <c r="N459" i="1"/>
  <c r="L460" i="1"/>
  <c r="M460" i="1" s="1"/>
  <c r="U333" i="1" l="1"/>
  <c r="R334" i="1"/>
  <c r="S334" i="1"/>
  <c r="N460" i="1"/>
  <c r="L461" i="1"/>
  <c r="M461" i="1" s="1"/>
  <c r="T334" i="1" l="1"/>
  <c r="N461" i="1"/>
  <c r="L462" i="1"/>
  <c r="M462" i="1" s="1"/>
  <c r="U334" i="1" l="1"/>
  <c r="R335" i="1"/>
  <c r="S335" i="1"/>
  <c r="N462" i="1"/>
  <c r="L463" i="1"/>
  <c r="M463" i="1" s="1"/>
  <c r="T335" i="1" l="1"/>
  <c r="N463" i="1"/>
  <c r="L464" i="1"/>
  <c r="M464" i="1" s="1"/>
  <c r="U335" i="1" l="1"/>
  <c r="R336" i="1"/>
  <c r="S336" i="1"/>
  <c r="N464" i="1"/>
  <c r="L465" i="1"/>
  <c r="M465" i="1" s="1"/>
  <c r="T336" i="1" l="1"/>
  <c r="N465" i="1"/>
  <c r="L466" i="1"/>
  <c r="M466" i="1" s="1"/>
  <c r="U336" i="1" l="1"/>
  <c r="R337" i="1"/>
  <c r="S337" i="1"/>
  <c r="N466" i="1"/>
  <c r="L467" i="1"/>
  <c r="M467" i="1" s="1"/>
  <c r="T337" i="1" l="1"/>
  <c r="N467" i="1"/>
  <c r="L468" i="1"/>
  <c r="M468" i="1" s="1"/>
  <c r="U337" i="1" l="1"/>
  <c r="R338" i="1"/>
  <c r="S338" i="1"/>
  <c r="N468" i="1"/>
  <c r="L469" i="1"/>
  <c r="M469" i="1" s="1"/>
  <c r="T338" i="1" l="1"/>
  <c r="N469" i="1"/>
  <c r="L470" i="1"/>
  <c r="M470" i="1" s="1"/>
  <c r="U338" i="1" l="1"/>
  <c r="R339" i="1"/>
  <c r="S339" i="1"/>
  <c r="N470" i="1"/>
  <c r="T339" i="1" l="1"/>
  <c r="L471" i="1"/>
  <c r="M471" i="1" s="1"/>
  <c r="U339" i="1" l="1"/>
  <c r="R340" i="1"/>
  <c r="S340" i="1"/>
  <c r="N471" i="1"/>
  <c r="L472" i="1"/>
  <c r="M472" i="1" s="1"/>
  <c r="T340" i="1" l="1"/>
  <c r="N472" i="1"/>
  <c r="L473" i="1"/>
  <c r="M473" i="1" s="1"/>
  <c r="U340" i="1" l="1"/>
  <c r="R341" i="1"/>
  <c r="S341" i="1"/>
  <c r="N473" i="1"/>
  <c r="T341" i="1" l="1"/>
  <c r="L474" i="1"/>
  <c r="M474" i="1" s="1"/>
  <c r="U341" i="1" l="1"/>
  <c r="R342" i="1"/>
  <c r="S342" i="1"/>
  <c r="N474" i="1"/>
  <c r="L475" i="1"/>
  <c r="M475" i="1" s="1"/>
  <c r="T342" i="1" l="1"/>
  <c r="N475" i="1"/>
  <c r="L476" i="1"/>
  <c r="M476" i="1" s="1"/>
  <c r="U342" i="1" l="1"/>
  <c r="R343" i="1"/>
  <c r="S343" i="1"/>
  <c r="N476" i="1"/>
  <c r="L477" i="1"/>
  <c r="M477" i="1" s="1"/>
  <c r="T343" i="1" l="1"/>
  <c r="N477" i="1"/>
  <c r="U343" i="1" l="1"/>
  <c r="R344" i="1"/>
  <c r="S344" i="1"/>
  <c r="L478" i="1"/>
  <c r="M478" i="1" s="1"/>
  <c r="T344" i="1" l="1"/>
  <c r="N478" i="1"/>
  <c r="U344" i="1" l="1"/>
  <c r="S345" i="1" s="1"/>
  <c r="R345" i="1"/>
  <c r="L479" i="1"/>
  <c r="M479" i="1" s="1"/>
  <c r="T345" i="1" l="1"/>
  <c r="N479" i="1"/>
  <c r="U345" i="1" l="1"/>
  <c r="S346" i="1" s="1"/>
  <c r="R346" i="1"/>
  <c r="L480" i="1"/>
  <c r="M480" i="1" s="1"/>
  <c r="T346" i="1" l="1"/>
  <c r="N480" i="1"/>
  <c r="L481" i="1"/>
  <c r="M481" i="1" s="1"/>
  <c r="U346" i="1" l="1"/>
  <c r="R347" i="1"/>
  <c r="S347" i="1"/>
  <c r="N481" i="1"/>
  <c r="L482" i="1"/>
  <c r="M482" i="1" s="1"/>
  <c r="T347" i="1" l="1"/>
  <c r="N482" i="1"/>
  <c r="U347" i="1" l="1"/>
  <c r="R348" i="1"/>
  <c r="S348" i="1"/>
  <c r="L483" i="1"/>
  <c r="M483" i="1" s="1"/>
  <c r="T348" i="1" l="1"/>
  <c r="N483" i="1"/>
  <c r="U348" i="1" l="1"/>
  <c r="R349" i="1"/>
  <c r="S349" i="1"/>
  <c r="L484" i="1"/>
  <c r="M484" i="1" s="1"/>
  <c r="T349" i="1" l="1"/>
  <c r="N484" i="1"/>
  <c r="U349" i="1" l="1"/>
  <c r="R350" i="1"/>
  <c r="S350" i="1"/>
  <c r="L485" i="1"/>
  <c r="M485" i="1" s="1"/>
  <c r="T350" i="1" l="1"/>
  <c r="N485" i="1"/>
  <c r="L486" i="1"/>
  <c r="M486" i="1" s="1"/>
  <c r="U350" i="1" l="1"/>
  <c r="R351" i="1"/>
  <c r="S351" i="1"/>
  <c r="N486" i="1"/>
  <c r="L487" i="1"/>
  <c r="M487" i="1" s="1"/>
  <c r="T351" i="1" l="1"/>
  <c r="N487" i="1"/>
  <c r="L488" i="1"/>
  <c r="M488" i="1" s="1"/>
  <c r="U351" i="1" l="1"/>
  <c r="S352" i="1" s="1"/>
  <c r="R352" i="1"/>
  <c r="N488" i="1"/>
  <c r="L489" i="1"/>
  <c r="M489" i="1" s="1"/>
  <c r="T352" i="1" l="1"/>
  <c r="N489" i="1"/>
  <c r="L490" i="1"/>
  <c r="M490" i="1" s="1"/>
  <c r="U352" i="1" l="1"/>
  <c r="S353" i="1" s="1"/>
  <c r="R353" i="1"/>
  <c r="N490" i="1"/>
  <c r="L491" i="1"/>
  <c r="M491" i="1" s="1"/>
  <c r="T353" i="1" l="1"/>
  <c r="N491" i="1"/>
  <c r="L492" i="1"/>
  <c r="M492" i="1" s="1"/>
  <c r="U353" i="1" l="1"/>
  <c r="S354" i="1" s="1"/>
  <c r="R354" i="1"/>
  <c r="N492" i="1"/>
  <c r="L493" i="1"/>
  <c r="M493" i="1" s="1"/>
  <c r="T354" i="1" l="1"/>
  <c r="N493" i="1"/>
  <c r="L494" i="1"/>
  <c r="M494" i="1" s="1"/>
  <c r="U354" i="1" l="1"/>
  <c r="S355" i="1" s="1"/>
  <c r="R355" i="1"/>
  <c r="N494" i="1"/>
  <c r="T355" i="1" l="1"/>
  <c r="L495" i="1"/>
  <c r="M495" i="1" s="1"/>
  <c r="U355" i="1" l="1"/>
  <c r="S356" i="1" s="1"/>
  <c r="R356" i="1"/>
  <c r="N495" i="1"/>
  <c r="L496" i="1"/>
  <c r="M496" i="1" s="1"/>
  <c r="T356" i="1" l="1"/>
  <c r="N496" i="1"/>
  <c r="L497" i="1"/>
  <c r="M497" i="1" s="1"/>
  <c r="U356" i="1" l="1"/>
  <c r="S357" i="1" s="1"/>
  <c r="R357" i="1"/>
  <c r="N497" i="1"/>
  <c r="L498" i="1"/>
  <c r="M498" i="1" s="1"/>
  <c r="T357" i="1" l="1"/>
  <c r="N498" i="1"/>
  <c r="U357" i="1" l="1"/>
  <c r="S358" i="1" s="1"/>
  <c r="R358" i="1"/>
  <c r="L499" i="1"/>
  <c r="M499" i="1" s="1"/>
  <c r="T358" i="1" l="1"/>
  <c r="N499" i="1"/>
  <c r="L500" i="1"/>
  <c r="M500" i="1" s="1"/>
  <c r="U358" i="1" l="1"/>
  <c r="R359" i="1"/>
  <c r="S359" i="1"/>
  <c r="N500" i="1"/>
  <c r="L501" i="1"/>
  <c r="M501" i="1" s="1"/>
  <c r="T359" i="1" l="1"/>
  <c r="N501" i="1"/>
  <c r="L502" i="1"/>
  <c r="M502" i="1" s="1"/>
  <c r="U359" i="1" l="1"/>
  <c r="S360" i="1" s="1"/>
  <c r="R360" i="1"/>
  <c r="N502" i="1"/>
  <c r="L503" i="1"/>
  <c r="M503" i="1" s="1"/>
  <c r="T360" i="1" l="1"/>
  <c r="N503" i="1"/>
  <c r="U360" i="1" l="1"/>
  <c r="R361" i="1"/>
  <c r="S361" i="1"/>
  <c r="L504" i="1"/>
  <c r="M504" i="1" s="1"/>
  <c r="T361" i="1" l="1"/>
  <c r="N504" i="1"/>
  <c r="L505" i="1"/>
  <c r="M505" i="1" s="1"/>
  <c r="U361" i="1" l="1"/>
  <c r="R362" i="1"/>
  <c r="S362" i="1"/>
  <c r="N505" i="1"/>
  <c r="L506" i="1"/>
  <c r="M506" i="1" s="1"/>
  <c r="T362" i="1" l="1"/>
  <c r="N506" i="1"/>
  <c r="L507" i="1"/>
  <c r="M507" i="1" s="1"/>
  <c r="U362" i="1" l="1"/>
  <c r="R363" i="1"/>
  <c r="S363" i="1"/>
  <c r="N507" i="1"/>
  <c r="L508" i="1"/>
  <c r="M508" i="1" s="1"/>
  <c r="T363" i="1" l="1"/>
  <c r="N508" i="1"/>
  <c r="L509" i="1"/>
  <c r="M509" i="1" s="1"/>
  <c r="U363" i="1" l="1"/>
  <c r="R364" i="1"/>
  <c r="S364" i="1"/>
  <c r="N509" i="1"/>
  <c r="L510" i="1"/>
  <c r="M510" i="1" s="1"/>
  <c r="T364" i="1" l="1"/>
  <c r="N510" i="1"/>
  <c r="U364" i="1" l="1"/>
  <c r="R365" i="1"/>
  <c r="S365" i="1"/>
  <c r="L511" i="1"/>
  <c r="M511" i="1" s="1"/>
  <c r="T365" i="1" l="1"/>
  <c r="N511" i="1"/>
  <c r="L512" i="1"/>
  <c r="M512" i="1" s="1"/>
  <c r="U365" i="1" l="1"/>
  <c r="R366" i="1"/>
  <c r="S366" i="1"/>
  <c r="N512" i="1"/>
  <c r="L513" i="1"/>
  <c r="M513" i="1" s="1"/>
  <c r="T366" i="1" l="1"/>
  <c r="N513" i="1"/>
  <c r="L514" i="1"/>
  <c r="M514" i="1" s="1"/>
  <c r="U366" i="1" l="1"/>
  <c r="R367" i="1"/>
  <c r="S367" i="1"/>
  <c r="N514" i="1"/>
  <c r="L515" i="1"/>
  <c r="M515" i="1" s="1"/>
  <c r="T367" i="1" l="1"/>
  <c r="N515" i="1"/>
  <c r="U367" i="1" l="1"/>
  <c r="R368" i="1"/>
  <c r="S368" i="1"/>
  <c r="L516" i="1"/>
  <c r="M516" i="1" s="1"/>
  <c r="T368" i="1" l="1"/>
  <c r="L517" i="1"/>
  <c r="M517" i="1" s="1"/>
  <c r="U368" i="1" l="1"/>
  <c r="R369" i="1"/>
  <c r="S369" i="1"/>
  <c r="N517" i="1"/>
  <c r="N516" i="1"/>
  <c r="T369" i="1" l="1"/>
  <c r="L518" i="1"/>
  <c r="U369" i="1" l="1"/>
  <c r="R370" i="1"/>
  <c r="S370" i="1"/>
  <c r="M518" i="1"/>
  <c r="N518" i="1" s="1"/>
  <c r="T370" i="1" l="1"/>
  <c r="L519" i="1"/>
  <c r="M519" i="1" s="1"/>
  <c r="N519" i="1" s="1"/>
  <c r="U370" i="1" l="1"/>
  <c r="R371" i="1"/>
  <c r="L520" i="1"/>
  <c r="M520" i="1" s="1"/>
  <c r="N520" i="1" s="1"/>
  <c r="S371" i="1"/>
  <c r="L521" i="1" l="1"/>
  <c r="M521" i="1" s="1"/>
  <c r="T371" i="1"/>
  <c r="N521" i="1"/>
  <c r="U371" i="1" l="1"/>
  <c r="R372" i="1"/>
  <c r="S372" i="1"/>
  <c r="L522" i="1"/>
  <c r="M522" i="1" s="1"/>
  <c r="T372" i="1" l="1"/>
  <c r="N522" i="1"/>
  <c r="L523" i="1"/>
  <c r="M523" i="1" s="1"/>
  <c r="U372" i="1" l="1"/>
  <c r="R373" i="1"/>
  <c r="S373" i="1"/>
  <c r="N523" i="1"/>
  <c r="T373" i="1" l="1"/>
  <c r="L524" i="1"/>
  <c r="M524" i="1" s="1"/>
  <c r="U373" i="1" l="1"/>
  <c r="R374" i="1"/>
  <c r="S374" i="1"/>
  <c r="N524" i="1"/>
  <c r="T374" i="1" l="1"/>
  <c r="L525" i="1"/>
  <c r="M525" i="1" s="1"/>
  <c r="U374" i="1" l="1"/>
  <c r="R375" i="1"/>
  <c r="S375" i="1"/>
  <c r="N525" i="1"/>
  <c r="T375" i="1" l="1"/>
  <c r="L526" i="1"/>
  <c r="M526" i="1" s="1"/>
  <c r="U375" i="1" l="1"/>
  <c r="R376" i="1"/>
  <c r="S376" i="1"/>
  <c r="N526" i="1"/>
  <c r="L527" i="1"/>
  <c r="M527" i="1" s="1"/>
  <c r="T376" i="1" l="1"/>
  <c r="N527" i="1"/>
  <c r="U376" i="1" l="1"/>
  <c r="R377" i="1"/>
  <c r="S377" i="1"/>
  <c r="L528" i="1"/>
  <c r="M528" i="1" s="1"/>
  <c r="T377" i="1" l="1"/>
  <c r="N528" i="1"/>
  <c r="U377" i="1" l="1"/>
  <c r="R378" i="1"/>
  <c r="S378" i="1"/>
  <c r="L529" i="1"/>
  <c r="M529" i="1" s="1"/>
  <c r="T378" i="1" l="1"/>
  <c r="N529" i="1"/>
  <c r="L530" i="1"/>
  <c r="M530" i="1" s="1"/>
  <c r="U378" i="1" l="1"/>
  <c r="S379" i="1" s="1"/>
  <c r="R379" i="1"/>
  <c r="N530" i="1"/>
  <c r="T379" i="1" l="1"/>
  <c r="L531" i="1"/>
  <c r="M531" i="1" s="1"/>
  <c r="U379" i="1" l="1"/>
  <c r="R380" i="1"/>
  <c r="S380" i="1"/>
  <c r="N531" i="1"/>
  <c r="T380" i="1" l="1"/>
  <c r="L532" i="1"/>
  <c r="M532" i="1" s="1"/>
  <c r="U380" i="1" l="1"/>
  <c r="R381" i="1"/>
  <c r="S381" i="1"/>
  <c r="N532" i="1"/>
  <c r="L533" i="1"/>
  <c r="M533" i="1" s="1"/>
  <c r="T381" i="1" l="1"/>
  <c r="N533" i="1"/>
  <c r="L534" i="1"/>
  <c r="M534" i="1" s="1"/>
  <c r="U381" i="1" l="1"/>
  <c r="R382" i="1"/>
  <c r="S382" i="1"/>
  <c r="N534" i="1"/>
  <c r="L535" i="1"/>
  <c r="M535" i="1" s="1"/>
  <c r="T382" i="1" l="1"/>
  <c r="N535" i="1"/>
  <c r="U382" i="1" l="1"/>
  <c r="R383" i="1"/>
  <c r="S383" i="1"/>
  <c r="L536" i="1"/>
  <c r="M536" i="1" s="1"/>
  <c r="T383" i="1" l="1"/>
  <c r="N536" i="1"/>
  <c r="U383" i="1" l="1"/>
  <c r="R384" i="1"/>
  <c r="S384" i="1"/>
  <c r="L537" i="1"/>
  <c r="M537" i="1" s="1"/>
  <c r="T384" i="1" l="1"/>
  <c r="N537" i="1"/>
  <c r="L538" i="1"/>
  <c r="M538" i="1" s="1"/>
  <c r="U384" i="1" l="1"/>
  <c r="R385" i="1"/>
  <c r="S385" i="1"/>
  <c r="N538" i="1"/>
  <c r="L539" i="1"/>
  <c r="M539" i="1" s="1"/>
  <c r="T385" i="1" l="1"/>
  <c r="N539" i="1"/>
  <c r="U385" i="1" l="1"/>
  <c r="R386" i="1"/>
  <c r="S386" i="1"/>
  <c r="L540" i="1"/>
  <c r="M540" i="1" s="1"/>
  <c r="T386" i="1" l="1"/>
  <c r="N540" i="1"/>
  <c r="L541" i="1"/>
  <c r="M541" i="1" s="1"/>
  <c r="U386" i="1" l="1"/>
  <c r="R387" i="1"/>
  <c r="S387" i="1"/>
  <c r="N541" i="1"/>
  <c r="L542" i="1"/>
  <c r="M542" i="1" s="1"/>
  <c r="T387" i="1" l="1"/>
  <c r="N542" i="1"/>
  <c r="U387" i="1" l="1"/>
  <c r="R388" i="1"/>
  <c r="S388" i="1"/>
  <c r="L543" i="1"/>
  <c r="M543" i="1" s="1"/>
  <c r="T388" i="1" l="1"/>
  <c r="N543" i="1"/>
  <c r="L544" i="1"/>
  <c r="M544" i="1" s="1"/>
  <c r="U388" i="1" l="1"/>
  <c r="R389" i="1"/>
  <c r="S389" i="1"/>
  <c r="N544" i="1"/>
  <c r="L545" i="1"/>
  <c r="M545" i="1" s="1"/>
  <c r="T389" i="1" l="1"/>
  <c r="N545" i="1"/>
  <c r="L546" i="1"/>
  <c r="M546" i="1" s="1"/>
  <c r="U389" i="1" l="1"/>
  <c r="R390" i="1"/>
  <c r="S390" i="1"/>
  <c r="N546" i="1"/>
  <c r="T390" i="1" l="1"/>
  <c r="L547" i="1"/>
  <c r="M547" i="1" s="1"/>
  <c r="U390" i="1" l="1"/>
  <c r="R391" i="1"/>
  <c r="S391" i="1"/>
  <c r="N547" i="1"/>
  <c r="L548" i="1"/>
  <c r="M548" i="1" s="1"/>
  <c r="T391" i="1" l="1"/>
  <c r="N548" i="1"/>
  <c r="U391" i="1" l="1"/>
  <c r="R392" i="1"/>
  <c r="S392" i="1"/>
  <c r="L549" i="1"/>
  <c r="M549" i="1" s="1"/>
  <c r="T392" i="1" l="1"/>
  <c r="N549" i="1"/>
  <c r="U392" i="1" l="1"/>
  <c r="R393" i="1"/>
  <c r="S393" i="1"/>
  <c r="L550" i="1"/>
  <c r="M550" i="1" s="1"/>
  <c r="T393" i="1" l="1"/>
  <c r="N550" i="1"/>
  <c r="U393" i="1" l="1"/>
  <c r="R394" i="1"/>
  <c r="S394" i="1"/>
  <c r="L551" i="1"/>
  <c r="M551" i="1" s="1"/>
  <c r="T394" i="1" l="1"/>
  <c r="N551" i="1"/>
  <c r="L552" i="1"/>
  <c r="M552" i="1" s="1"/>
  <c r="U394" i="1" l="1"/>
  <c r="R395" i="1"/>
  <c r="S395" i="1"/>
  <c r="N552" i="1"/>
  <c r="T395" i="1" l="1"/>
  <c r="L553" i="1"/>
  <c r="M553" i="1" s="1"/>
  <c r="U395" i="1" l="1"/>
  <c r="R396" i="1"/>
  <c r="S396" i="1"/>
  <c r="N553" i="1"/>
  <c r="L554" i="1"/>
  <c r="M554" i="1" s="1"/>
  <c r="T396" i="1" l="1"/>
  <c r="N554" i="1"/>
  <c r="L555" i="1"/>
  <c r="M555" i="1" s="1"/>
  <c r="U396" i="1" l="1"/>
  <c r="R397" i="1"/>
  <c r="S397" i="1"/>
  <c r="N555" i="1"/>
  <c r="L556" i="1"/>
  <c r="M556" i="1" s="1"/>
  <c r="T397" i="1" l="1"/>
  <c r="N556" i="1"/>
  <c r="L557" i="1"/>
  <c r="M557" i="1" s="1"/>
  <c r="U397" i="1" l="1"/>
  <c r="R398" i="1"/>
  <c r="S398" i="1"/>
  <c r="N557" i="1"/>
  <c r="L558" i="1"/>
  <c r="M558" i="1" s="1"/>
  <c r="T398" i="1" l="1"/>
  <c r="N558" i="1"/>
  <c r="L559" i="1"/>
  <c r="M559" i="1" s="1"/>
  <c r="U398" i="1" l="1"/>
  <c r="R399" i="1"/>
  <c r="S399" i="1"/>
  <c r="N559" i="1"/>
  <c r="L560" i="1"/>
  <c r="M560" i="1" s="1"/>
  <c r="T399" i="1" l="1"/>
  <c r="N560" i="1"/>
  <c r="U399" i="1" l="1"/>
  <c r="R400" i="1"/>
  <c r="S400" i="1"/>
  <c r="L561" i="1"/>
  <c r="M561" i="1" s="1"/>
  <c r="T400" i="1" l="1"/>
  <c r="N561" i="1"/>
  <c r="U400" i="1" l="1"/>
  <c r="S401" i="1" s="1"/>
  <c r="R401" i="1"/>
  <c r="L562" i="1"/>
  <c r="M562" i="1" s="1"/>
  <c r="T401" i="1" l="1"/>
  <c r="N562" i="1"/>
  <c r="L563" i="1"/>
  <c r="M563" i="1" s="1"/>
  <c r="U401" i="1" l="1"/>
  <c r="R402" i="1"/>
  <c r="S402" i="1"/>
  <c r="N563" i="1"/>
  <c r="T402" i="1" l="1"/>
  <c r="L564" i="1"/>
  <c r="M564" i="1" s="1"/>
  <c r="U402" i="1" l="1"/>
  <c r="R403" i="1"/>
  <c r="S403" i="1"/>
  <c r="N564" i="1"/>
  <c r="L565" i="1"/>
  <c r="M565" i="1" s="1"/>
  <c r="T403" i="1" l="1"/>
  <c r="N565" i="1"/>
  <c r="L566" i="1"/>
  <c r="M566" i="1" s="1"/>
  <c r="U403" i="1" l="1"/>
  <c r="S404" i="1" s="1"/>
  <c r="R404" i="1"/>
  <c r="N566" i="1"/>
  <c r="L567" i="1"/>
  <c r="M567" i="1" s="1"/>
  <c r="T404" i="1" l="1"/>
  <c r="N567" i="1"/>
  <c r="L568" i="1"/>
  <c r="M568" i="1" s="1"/>
  <c r="U404" i="1" l="1"/>
  <c r="S405" i="1" s="1"/>
  <c r="R405" i="1"/>
  <c r="N568" i="1"/>
  <c r="L569" i="1"/>
  <c r="M569" i="1" s="1"/>
  <c r="T405" i="1" l="1"/>
  <c r="N569" i="1"/>
  <c r="L570" i="1"/>
  <c r="M570" i="1" s="1"/>
  <c r="U405" i="1" l="1"/>
  <c r="R406" i="1"/>
  <c r="S406" i="1"/>
  <c r="N570" i="1"/>
  <c r="L571" i="1"/>
  <c r="M571" i="1" s="1"/>
  <c r="T406" i="1" l="1"/>
  <c r="N571" i="1"/>
  <c r="L572" i="1"/>
  <c r="M572" i="1" s="1"/>
  <c r="U406" i="1" l="1"/>
  <c r="R407" i="1"/>
  <c r="S407" i="1"/>
  <c r="N572" i="1"/>
  <c r="T407" i="1" l="1"/>
  <c r="L573" i="1"/>
  <c r="M573" i="1" s="1"/>
  <c r="U407" i="1" l="1"/>
  <c r="R408" i="1"/>
  <c r="S408" i="1"/>
  <c r="N573" i="1"/>
  <c r="L574" i="1"/>
  <c r="M574" i="1" s="1"/>
  <c r="T408" i="1" l="1"/>
  <c r="N574" i="1"/>
  <c r="L575" i="1"/>
  <c r="M575" i="1" s="1"/>
  <c r="U408" i="1" l="1"/>
  <c r="R409" i="1"/>
  <c r="S409" i="1"/>
  <c r="N575" i="1"/>
  <c r="L576" i="1"/>
  <c r="M576" i="1" s="1"/>
  <c r="T409" i="1" l="1"/>
  <c r="N576" i="1"/>
  <c r="L577" i="1"/>
  <c r="M577" i="1" s="1"/>
  <c r="U409" i="1" l="1"/>
  <c r="R410" i="1"/>
  <c r="S410" i="1"/>
  <c r="N577" i="1"/>
  <c r="L578" i="1"/>
  <c r="M578" i="1" s="1"/>
  <c r="T410" i="1" l="1"/>
  <c r="N578" i="1"/>
  <c r="L579" i="1"/>
  <c r="M579" i="1" s="1"/>
  <c r="U410" i="1" l="1"/>
  <c r="R411" i="1"/>
  <c r="S411" i="1"/>
  <c r="N579" i="1"/>
  <c r="T411" i="1" l="1"/>
  <c r="L580" i="1"/>
  <c r="M580" i="1" s="1"/>
  <c r="U411" i="1" l="1"/>
  <c r="R412" i="1"/>
  <c r="S412" i="1"/>
  <c r="N580" i="1"/>
  <c r="T412" i="1" l="1"/>
  <c r="L581" i="1"/>
  <c r="M581" i="1" s="1"/>
  <c r="U412" i="1" l="1"/>
  <c r="R413" i="1"/>
  <c r="S413" i="1"/>
  <c r="N581" i="1"/>
  <c r="L582" i="1"/>
  <c r="M582" i="1" s="1"/>
  <c r="T413" i="1" l="1"/>
  <c r="N582" i="1"/>
  <c r="U413" i="1" l="1"/>
  <c r="R414" i="1"/>
  <c r="S414" i="1"/>
  <c r="L583" i="1"/>
  <c r="M583" i="1" s="1"/>
  <c r="T414" i="1" l="1"/>
  <c r="N583" i="1"/>
  <c r="U414" i="1" l="1"/>
  <c r="R415" i="1"/>
  <c r="S415" i="1"/>
  <c r="L584" i="1"/>
  <c r="M584" i="1" s="1"/>
  <c r="T415" i="1" l="1"/>
  <c r="N584" i="1"/>
  <c r="L585" i="1"/>
  <c r="M585" i="1" s="1"/>
  <c r="U415" i="1" l="1"/>
  <c r="R416" i="1"/>
  <c r="S416" i="1"/>
  <c r="N585" i="1"/>
  <c r="T416" i="1" l="1"/>
  <c r="L586" i="1"/>
  <c r="M586" i="1" s="1"/>
  <c r="U416" i="1" l="1"/>
  <c r="R417" i="1"/>
  <c r="S417" i="1"/>
  <c r="N586" i="1"/>
  <c r="T417" i="1" l="1"/>
  <c r="L587" i="1"/>
  <c r="M587" i="1" s="1"/>
  <c r="U417" i="1" l="1"/>
  <c r="R418" i="1"/>
  <c r="S418" i="1"/>
  <c r="N587" i="1"/>
  <c r="L588" i="1"/>
  <c r="M588" i="1" s="1"/>
  <c r="T418" i="1" l="1"/>
  <c r="N588" i="1"/>
  <c r="L589" i="1"/>
  <c r="M589" i="1" s="1"/>
  <c r="U418" i="1" l="1"/>
  <c r="R419" i="1"/>
  <c r="S419" i="1"/>
  <c r="N589" i="1"/>
  <c r="T419" i="1" l="1"/>
  <c r="L590" i="1"/>
  <c r="M590" i="1" s="1"/>
  <c r="U419" i="1" l="1"/>
  <c r="R420" i="1"/>
  <c r="S420" i="1"/>
  <c r="N590" i="1"/>
  <c r="L591" i="1"/>
  <c r="M591" i="1" s="1"/>
  <c r="T420" i="1" l="1"/>
  <c r="N591" i="1"/>
  <c r="L592" i="1"/>
  <c r="M592" i="1" s="1"/>
  <c r="U420" i="1" l="1"/>
  <c r="S421" i="1" s="1"/>
  <c r="R421" i="1"/>
  <c r="N592" i="1"/>
  <c r="L593" i="1"/>
  <c r="M593" i="1" s="1"/>
  <c r="T421" i="1" l="1"/>
  <c r="N593" i="1"/>
  <c r="L594" i="1"/>
  <c r="M594" i="1" s="1"/>
  <c r="U421" i="1" l="1"/>
  <c r="R422" i="1"/>
  <c r="S422" i="1"/>
  <c r="N594" i="1"/>
  <c r="L595" i="1"/>
  <c r="M595" i="1" s="1"/>
  <c r="T422" i="1" l="1"/>
  <c r="N595" i="1"/>
  <c r="L596" i="1"/>
  <c r="M596" i="1" s="1"/>
  <c r="U422" i="1" l="1"/>
  <c r="R423" i="1"/>
  <c r="S423" i="1"/>
  <c r="N596" i="1"/>
  <c r="L597" i="1"/>
  <c r="M597" i="1" s="1"/>
  <c r="T423" i="1" l="1"/>
  <c r="N597" i="1"/>
  <c r="L598" i="1"/>
  <c r="M598" i="1" s="1"/>
  <c r="U423" i="1" l="1"/>
  <c r="R424" i="1"/>
  <c r="S424" i="1"/>
  <c r="N598" i="1"/>
  <c r="L599" i="1"/>
  <c r="M599" i="1" s="1"/>
  <c r="T424" i="1" l="1"/>
  <c r="N599" i="1"/>
  <c r="L600" i="1"/>
  <c r="M600" i="1" s="1"/>
  <c r="U424" i="1" l="1"/>
  <c r="R425" i="1"/>
  <c r="S425" i="1"/>
  <c r="N600" i="1"/>
  <c r="T425" i="1" l="1"/>
  <c r="L601" i="1"/>
  <c r="U425" i="1" l="1"/>
  <c r="R426" i="1"/>
  <c r="S426" i="1"/>
  <c r="M601" i="1"/>
  <c r="L602" i="1" s="1"/>
  <c r="M602" i="1" s="1"/>
  <c r="N602" i="1" s="1"/>
  <c r="T426" i="1" l="1"/>
  <c r="L603" i="1"/>
  <c r="M603" i="1" s="1"/>
  <c r="N603" i="1" s="1"/>
  <c r="N601" i="1"/>
  <c r="U426" i="1" l="1"/>
  <c r="R427" i="1"/>
  <c r="S427" i="1"/>
  <c r="L604" i="1"/>
  <c r="M604" i="1" s="1"/>
  <c r="N604" i="1" s="1"/>
  <c r="L605" i="1" l="1"/>
  <c r="M605" i="1" s="1"/>
  <c r="T427" i="1"/>
  <c r="N605" i="1"/>
  <c r="L606" i="1"/>
  <c r="M606" i="1" s="1"/>
  <c r="U427" i="1" l="1"/>
  <c r="R428" i="1"/>
  <c r="S428" i="1"/>
  <c r="N606" i="1"/>
  <c r="L607" i="1"/>
  <c r="M607" i="1" s="1"/>
  <c r="T428" i="1" l="1"/>
  <c r="N607" i="1"/>
  <c r="L608" i="1"/>
  <c r="M608" i="1" s="1"/>
  <c r="U428" i="1" l="1"/>
  <c r="R429" i="1"/>
  <c r="S429" i="1"/>
  <c r="N608" i="1"/>
  <c r="L609" i="1"/>
  <c r="M609" i="1" s="1"/>
  <c r="T429" i="1" l="1"/>
  <c r="N609" i="1"/>
  <c r="U429" i="1" l="1"/>
  <c r="R430" i="1"/>
  <c r="S430" i="1"/>
  <c r="L610" i="1"/>
  <c r="M610" i="1" s="1"/>
  <c r="T430" i="1" l="1"/>
  <c r="N610" i="1"/>
  <c r="L611" i="1"/>
  <c r="M611" i="1" s="1"/>
  <c r="U430" i="1" l="1"/>
  <c r="R431" i="1"/>
  <c r="S431" i="1"/>
  <c r="N611" i="1"/>
  <c r="L612" i="1"/>
  <c r="M612" i="1" s="1"/>
  <c r="T431" i="1" l="1"/>
  <c r="N612" i="1"/>
  <c r="L613" i="1"/>
  <c r="M613" i="1" s="1"/>
  <c r="U431" i="1" l="1"/>
  <c r="R432" i="1"/>
  <c r="S432" i="1"/>
  <c r="N613" i="1"/>
  <c r="L614" i="1"/>
  <c r="M614" i="1" s="1"/>
  <c r="T432" i="1" l="1"/>
  <c r="N614" i="1"/>
  <c r="L615" i="1"/>
  <c r="M615" i="1" s="1"/>
  <c r="U432" i="1" l="1"/>
  <c r="R433" i="1"/>
  <c r="S433" i="1"/>
  <c r="N615" i="1"/>
  <c r="L616" i="1"/>
  <c r="M616" i="1" s="1"/>
  <c r="T433" i="1" l="1"/>
  <c r="N616" i="1"/>
  <c r="U433" i="1" l="1"/>
  <c r="R434" i="1"/>
  <c r="S434" i="1"/>
  <c r="L617" i="1"/>
  <c r="M617" i="1" s="1"/>
  <c r="T434" i="1" l="1"/>
  <c r="N617" i="1"/>
  <c r="U434" i="1" l="1"/>
  <c r="R435" i="1"/>
  <c r="S435" i="1"/>
  <c r="L618" i="1"/>
  <c r="M618" i="1" s="1"/>
  <c r="T435" i="1" l="1"/>
  <c r="N618" i="1"/>
  <c r="L619" i="1"/>
  <c r="M619" i="1" s="1"/>
  <c r="U435" i="1" l="1"/>
  <c r="R436" i="1"/>
  <c r="S436" i="1"/>
  <c r="N619" i="1"/>
  <c r="T436" i="1" l="1"/>
  <c r="L620" i="1"/>
  <c r="M620" i="1" s="1"/>
  <c r="U436" i="1" l="1"/>
  <c r="S437" i="1" s="1"/>
  <c r="R437" i="1"/>
  <c r="N620" i="1"/>
  <c r="L621" i="1"/>
  <c r="M621" i="1" s="1"/>
  <c r="T437" i="1" l="1"/>
  <c r="N621" i="1"/>
  <c r="U437" i="1" l="1"/>
  <c r="R438" i="1"/>
  <c r="S438" i="1"/>
  <c r="L622" i="1"/>
  <c r="M622" i="1" s="1"/>
  <c r="T438" i="1" l="1"/>
  <c r="N622" i="1"/>
  <c r="U438" i="1" l="1"/>
  <c r="R439" i="1"/>
  <c r="S439" i="1"/>
  <c r="L623" i="1"/>
  <c r="M623" i="1" s="1"/>
  <c r="T439" i="1" l="1"/>
  <c r="N623" i="1"/>
  <c r="U439" i="1" l="1"/>
  <c r="R440" i="1"/>
  <c r="S440" i="1"/>
  <c r="L624" i="1"/>
  <c r="M624" i="1" s="1"/>
  <c r="T440" i="1" l="1"/>
  <c r="N624" i="1"/>
  <c r="U440" i="1" l="1"/>
  <c r="R441" i="1"/>
  <c r="S441" i="1"/>
  <c r="L625" i="1"/>
  <c r="M625" i="1" s="1"/>
  <c r="T441" i="1" l="1"/>
  <c r="N625" i="1"/>
  <c r="L626" i="1"/>
  <c r="M626" i="1" s="1"/>
  <c r="U441" i="1" l="1"/>
  <c r="R442" i="1"/>
  <c r="S442" i="1"/>
  <c r="N626" i="1"/>
  <c r="T442" i="1" l="1"/>
  <c r="L627" i="1"/>
  <c r="M627" i="1" s="1"/>
  <c r="U442" i="1" l="1"/>
  <c r="R443" i="1"/>
  <c r="S443" i="1"/>
  <c r="N627" i="1"/>
  <c r="T443" i="1" l="1"/>
  <c r="L628" i="1"/>
  <c r="M628" i="1" s="1"/>
  <c r="U443" i="1" l="1"/>
  <c r="R444" i="1"/>
  <c r="S444" i="1"/>
  <c r="N628" i="1"/>
  <c r="T444" i="1" l="1"/>
  <c r="L629" i="1"/>
  <c r="M629" i="1" s="1"/>
  <c r="U444" i="1" l="1"/>
  <c r="R445" i="1"/>
  <c r="S445" i="1"/>
  <c r="N629" i="1"/>
  <c r="T445" i="1" l="1"/>
  <c r="L630" i="1"/>
  <c r="M630" i="1" s="1"/>
  <c r="U445" i="1" l="1"/>
  <c r="R446" i="1"/>
  <c r="S446" i="1"/>
  <c r="N630" i="1"/>
  <c r="T446" i="1" l="1"/>
  <c r="L631" i="1"/>
  <c r="M631" i="1" s="1"/>
  <c r="U446" i="1" l="1"/>
  <c r="R447" i="1"/>
  <c r="S447" i="1"/>
  <c r="N631" i="1"/>
  <c r="L632" i="1"/>
  <c r="M632" i="1" s="1"/>
  <c r="T447" i="1" l="1"/>
  <c r="N632" i="1"/>
  <c r="U447" i="1" l="1"/>
  <c r="R448" i="1"/>
  <c r="S448" i="1"/>
  <c r="L633" i="1"/>
  <c r="M633" i="1" s="1"/>
  <c r="T448" i="1" l="1"/>
  <c r="N633" i="1"/>
  <c r="U448" i="1" l="1"/>
  <c r="R449" i="1"/>
  <c r="S449" i="1"/>
  <c r="L634" i="1"/>
  <c r="M634" i="1" s="1"/>
  <c r="T449" i="1" l="1"/>
  <c r="N634" i="1"/>
  <c r="U449" i="1" l="1"/>
  <c r="R450" i="1"/>
  <c r="S450" i="1"/>
  <c r="L635" i="1"/>
  <c r="M635" i="1" s="1"/>
  <c r="T450" i="1" l="1"/>
  <c r="N635" i="1"/>
  <c r="U450" i="1" l="1"/>
  <c r="R451" i="1"/>
  <c r="S451" i="1"/>
  <c r="L636" i="1"/>
  <c r="M636" i="1" s="1"/>
  <c r="T451" i="1" l="1"/>
  <c r="N636" i="1"/>
  <c r="L637" i="1"/>
  <c r="M637" i="1" s="1"/>
  <c r="U451" i="1" l="1"/>
  <c r="R452" i="1"/>
  <c r="S452" i="1"/>
  <c r="N637" i="1"/>
  <c r="L638" i="1"/>
  <c r="M638" i="1" s="1"/>
  <c r="T452" i="1" l="1"/>
  <c r="N638" i="1"/>
  <c r="L639" i="1"/>
  <c r="M639" i="1" s="1"/>
  <c r="U452" i="1" l="1"/>
  <c r="R453" i="1"/>
  <c r="S453" i="1"/>
  <c r="N639" i="1"/>
  <c r="L640" i="1"/>
  <c r="M640" i="1" s="1"/>
  <c r="T453" i="1" l="1"/>
  <c r="N640" i="1"/>
  <c r="L641" i="1"/>
  <c r="M641" i="1" s="1"/>
  <c r="U453" i="1" l="1"/>
  <c r="R454" i="1"/>
  <c r="S454" i="1"/>
  <c r="N641" i="1"/>
  <c r="T454" i="1" l="1"/>
  <c r="L642" i="1"/>
  <c r="M642" i="1" s="1"/>
  <c r="U454" i="1" l="1"/>
  <c r="R455" i="1"/>
  <c r="S455" i="1"/>
  <c r="N642" i="1"/>
  <c r="T455" i="1" l="1"/>
  <c r="L643" i="1"/>
  <c r="M643" i="1" s="1"/>
  <c r="U455" i="1" l="1"/>
  <c r="R456" i="1"/>
  <c r="S456" i="1"/>
  <c r="N643" i="1"/>
  <c r="T456" i="1" l="1"/>
  <c r="L644" i="1"/>
  <c r="M644" i="1" s="1"/>
  <c r="U456" i="1" l="1"/>
  <c r="R457" i="1"/>
  <c r="S457" i="1"/>
  <c r="N644" i="1"/>
  <c r="L645" i="1"/>
  <c r="M645" i="1" s="1"/>
  <c r="T457" i="1" l="1"/>
  <c r="N645" i="1"/>
  <c r="L646" i="1"/>
  <c r="M646" i="1" s="1"/>
  <c r="U457" i="1" l="1"/>
  <c r="R458" i="1"/>
  <c r="S458" i="1"/>
  <c r="N646" i="1"/>
  <c r="L647" i="1"/>
  <c r="M647" i="1" s="1"/>
  <c r="T458" i="1" l="1"/>
  <c r="N647" i="1"/>
  <c r="U458" i="1" l="1"/>
  <c r="R459" i="1"/>
  <c r="S459" i="1"/>
  <c r="L648" i="1"/>
  <c r="M648" i="1" s="1"/>
  <c r="T459" i="1" l="1"/>
  <c r="N648" i="1"/>
  <c r="U459" i="1" l="1"/>
  <c r="R460" i="1"/>
  <c r="S460" i="1"/>
  <c r="L649" i="1"/>
  <c r="M649" i="1" s="1"/>
  <c r="T460" i="1" l="1"/>
  <c r="N649" i="1"/>
  <c r="L650" i="1"/>
  <c r="M650" i="1" s="1"/>
  <c r="U460" i="1" l="1"/>
  <c r="R461" i="1"/>
  <c r="S461" i="1"/>
  <c r="N650" i="1"/>
  <c r="L651" i="1"/>
  <c r="M651" i="1" s="1"/>
  <c r="T461" i="1" l="1"/>
  <c r="N651" i="1"/>
  <c r="U461" i="1" l="1"/>
  <c r="R462" i="1"/>
  <c r="S462" i="1"/>
  <c r="L652" i="1"/>
  <c r="M652" i="1" s="1"/>
  <c r="T462" i="1" l="1"/>
  <c r="N652" i="1"/>
  <c r="L653" i="1"/>
  <c r="M653" i="1" s="1"/>
  <c r="U462" i="1" l="1"/>
  <c r="R463" i="1"/>
  <c r="S463" i="1"/>
  <c r="N653" i="1"/>
  <c r="T463" i="1" l="1"/>
  <c r="L654" i="1"/>
  <c r="M654" i="1" s="1"/>
  <c r="U463" i="1" l="1"/>
  <c r="R464" i="1"/>
  <c r="S464" i="1"/>
  <c r="N654" i="1"/>
  <c r="T464" i="1" l="1"/>
  <c r="L655" i="1"/>
  <c r="M655" i="1" s="1"/>
  <c r="U464" i="1" l="1"/>
  <c r="R465" i="1"/>
  <c r="S465" i="1"/>
  <c r="N655" i="1"/>
  <c r="T465" i="1" l="1"/>
  <c r="L656" i="1"/>
  <c r="M656" i="1" s="1"/>
  <c r="U465" i="1" l="1"/>
  <c r="R466" i="1"/>
  <c r="S466" i="1"/>
  <c r="N656" i="1"/>
  <c r="T466" i="1" l="1"/>
  <c r="L657" i="1"/>
  <c r="M657" i="1" s="1"/>
  <c r="U466" i="1" l="1"/>
  <c r="R467" i="1"/>
  <c r="S467" i="1"/>
  <c r="N657" i="1"/>
  <c r="T467" i="1" l="1"/>
  <c r="L658" i="1"/>
  <c r="M658" i="1" s="1"/>
  <c r="U467" i="1" l="1"/>
  <c r="R468" i="1"/>
  <c r="S468" i="1"/>
  <c r="N658" i="1"/>
  <c r="L659" i="1"/>
  <c r="M659" i="1" s="1"/>
  <c r="T468" i="1" l="1"/>
  <c r="N659" i="1"/>
  <c r="L660" i="1"/>
  <c r="M660" i="1" s="1"/>
  <c r="U468" i="1" l="1"/>
  <c r="R469" i="1"/>
  <c r="S469" i="1"/>
  <c r="N660" i="1"/>
  <c r="L661" i="1"/>
  <c r="M661" i="1" s="1"/>
  <c r="T469" i="1" l="1"/>
  <c r="N661" i="1"/>
  <c r="L662" i="1"/>
  <c r="M662" i="1" s="1"/>
  <c r="U469" i="1" l="1"/>
  <c r="R470" i="1"/>
  <c r="S470" i="1"/>
  <c r="N662" i="1"/>
  <c r="L663" i="1"/>
  <c r="M663" i="1" s="1"/>
  <c r="T470" i="1" l="1"/>
  <c r="N663" i="1"/>
  <c r="U470" i="1" l="1"/>
  <c r="R471" i="1"/>
  <c r="S471" i="1"/>
  <c r="L664" i="1"/>
  <c r="M664" i="1" s="1"/>
  <c r="T471" i="1" l="1"/>
  <c r="N664" i="1"/>
  <c r="U471" i="1" l="1"/>
  <c r="R472" i="1"/>
  <c r="S472" i="1"/>
  <c r="L665" i="1"/>
  <c r="M665" i="1" s="1"/>
  <c r="T472" i="1" l="1"/>
  <c r="N665" i="1"/>
  <c r="L666" i="1"/>
  <c r="M666" i="1" s="1"/>
  <c r="U472" i="1" l="1"/>
  <c r="R473" i="1"/>
  <c r="S473" i="1"/>
  <c r="N666" i="1"/>
  <c r="T473" i="1" l="1"/>
  <c r="L667" i="1"/>
  <c r="M667" i="1" s="1"/>
  <c r="U473" i="1" l="1"/>
  <c r="R474" i="1"/>
  <c r="S474" i="1"/>
  <c r="N667" i="1"/>
  <c r="T474" i="1" l="1"/>
  <c r="L668" i="1"/>
  <c r="M668" i="1" s="1"/>
  <c r="U474" i="1" l="1"/>
  <c r="R475" i="1"/>
  <c r="S475" i="1"/>
  <c r="N668" i="1"/>
  <c r="L669" i="1"/>
  <c r="M669" i="1" s="1"/>
  <c r="T475" i="1" l="1"/>
  <c r="N669" i="1"/>
  <c r="U475" i="1" l="1"/>
  <c r="R476" i="1"/>
  <c r="S476" i="1"/>
  <c r="L670" i="1"/>
  <c r="M670" i="1" s="1"/>
  <c r="T476" i="1" l="1"/>
  <c r="N670" i="1"/>
  <c r="U476" i="1" l="1"/>
  <c r="R477" i="1"/>
  <c r="S477" i="1"/>
  <c r="L671" i="1"/>
  <c r="M671" i="1" s="1"/>
  <c r="T477" i="1" l="1"/>
  <c r="N671" i="1"/>
  <c r="L672" i="1"/>
  <c r="M672" i="1" s="1"/>
  <c r="U477" i="1" l="1"/>
  <c r="R478" i="1"/>
  <c r="S478" i="1"/>
  <c r="N672" i="1"/>
  <c r="L673" i="1"/>
  <c r="M673" i="1" s="1"/>
  <c r="T478" i="1" l="1"/>
  <c r="N673" i="1"/>
  <c r="L674" i="1"/>
  <c r="M674" i="1" s="1"/>
  <c r="U478" i="1" l="1"/>
  <c r="R479" i="1"/>
  <c r="S479" i="1"/>
  <c r="N674" i="1"/>
  <c r="L675" i="1"/>
  <c r="M675" i="1" s="1"/>
  <c r="T479" i="1" l="1"/>
  <c r="N675" i="1"/>
  <c r="L676" i="1"/>
  <c r="M676" i="1" s="1"/>
  <c r="U479" i="1" l="1"/>
  <c r="S480" i="1" s="1"/>
  <c r="R480" i="1"/>
  <c r="N676" i="1"/>
  <c r="L677" i="1"/>
  <c r="M677" i="1" s="1"/>
  <c r="T480" i="1" l="1"/>
  <c r="N677" i="1"/>
  <c r="U480" i="1" l="1"/>
  <c r="S481" i="1" s="1"/>
  <c r="R481" i="1"/>
  <c r="L678" i="1"/>
  <c r="M678" i="1" s="1"/>
  <c r="T481" i="1" l="1"/>
  <c r="N678" i="1"/>
  <c r="L679" i="1"/>
  <c r="M679" i="1" s="1"/>
  <c r="U481" i="1" l="1"/>
  <c r="S482" i="1" s="1"/>
  <c r="R482" i="1"/>
  <c r="N679" i="1"/>
  <c r="T482" i="1" l="1"/>
  <c r="L680" i="1"/>
  <c r="M680" i="1" s="1"/>
  <c r="U482" i="1" l="1"/>
  <c r="S483" i="1" s="1"/>
  <c r="R483" i="1"/>
  <c r="N680" i="1"/>
  <c r="T483" i="1" l="1"/>
  <c r="L681" i="1"/>
  <c r="M681" i="1" s="1"/>
  <c r="U483" i="1" l="1"/>
  <c r="S484" i="1" s="1"/>
  <c r="R484" i="1"/>
  <c r="N681" i="1"/>
  <c r="L682" i="1"/>
  <c r="M682" i="1" s="1"/>
  <c r="T484" i="1" l="1"/>
  <c r="N682" i="1"/>
  <c r="U484" i="1" l="1"/>
  <c r="S485" i="1" s="1"/>
  <c r="R485" i="1"/>
  <c r="L683" i="1"/>
  <c r="M683" i="1" s="1"/>
  <c r="T485" i="1" l="1"/>
  <c r="N683" i="1"/>
  <c r="U485" i="1" l="1"/>
  <c r="S486" i="1" s="1"/>
  <c r="R486" i="1"/>
  <c r="L684" i="1"/>
  <c r="M684" i="1" s="1"/>
  <c r="T486" i="1" l="1"/>
  <c r="N684" i="1"/>
  <c r="U486" i="1" l="1"/>
  <c r="S487" i="1" s="1"/>
  <c r="R487" i="1"/>
  <c r="L685" i="1"/>
  <c r="M685" i="1" s="1"/>
  <c r="T487" i="1" l="1"/>
  <c r="N685" i="1"/>
  <c r="U487" i="1" l="1"/>
  <c r="S488" i="1" s="1"/>
  <c r="R488" i="1"/>
  <c r="L686" i="1"/>
  <c r="M686" i="1" s="1"/>
  <c r="T488" i="1" l="1"/>
  <c r="N686" i="1"/>
  <c r="U488" i="1" l="1"/>
  <c r="S489" i="1" s="1"/>
  <c r="R489" i="1"/>
  <c r="L687" i="1"/>
  <c r="M687" i="1" s="1"/>
  <c r="T489" i="1" l="1"/>
  <c r="N687" i="1"/>
  <c r="L688" i="1"/>
  <c r="M688" i="1" s="1"/>
  <c r="U489" i="1" l="1"/>
  <c r="S490" i="1" s="1"/>
  <c r="R490" i="1"/>
  <c r="N688" i="1"/>
  <c r="L689" i="1"/>
  <c r="M689" i="1" s="1"/>
  <c r="T490" i="1" l="1"/>
  <c r="N689" i="1"/>
  <c r="L690" i="1"/>
  <c r="M690" i="1" s="1"/>
  <c r="U490" i="1" l="1"/>
  <c r="S491" i="1" s="1"/>
  <c r="R491" i="1"/>
  <c r="N690" i="1"/>
  <c r="L691" i="1"/>
  <c r="M691" i="1" s="1"/>
  <c r="T491" i="1" l="1"/>
  <c r="N691" i="1"/>
  <c r="L692" i="1"/>
  <c r="M692" i="1" s="1"/>
  <c r="U491" i="1" l="1"/>
  <c r="S492" i="1" s="1"/>
  <c r="R492" i="1"/>
  <c r="N692" i="1"/>
  <c r="L693" i="1"/>
  <c r="M693" i="1" s="1"/>
  <c r="T492" i="1" l="1"/>
  <c r="N693" i="1"/>
  <c r="L694" i="1"/>
  <c r="M694" i="1" s="1"/>
  <c r="U492" i="1" l="1"/>
  <c r="S493" i="1" s="1"/>
  <c r="R493" i="1"/>
  <c r="N694" i="1"/>
  <c r="L695" i="1"/>
  <c r="M695" i="1" s="1"/>
  <c r="T493" i="1" l="1"/>
  <c r="N695" i="1"/>
  <c r="U493" i="1" l="1"/>
  <c r="S494" i="1" s="1"/>
  <c r="R494" i="1"/>
  <c r="L696" i="1"/>
  <c r="M696" i="1" s="1"/>
  <c r="T494" i="1" l="1"/>
  <c r="N696" i="1"/>
  <c r="U494" i="1" l="1"/>
  <c r="S495" i="1" s="1"/>
  <c r="R495" i="1"/>
  <c r="L697" i="1"/>
  <c r="M697" i="1" s="1"/>
  <c r="T495" i="1" l="1"/>
  <c r="N697" i="1"/>
  <c r="U495" i="1" l="1"/>
  <c r="S496" i="1" s="1"/>
  <c r="R496" i="1"/>
  <c r="L698" i="1"/>
  <c r="M698" i="1" s="1"/>
  <c r="T496" i="1" l="1"/>
  <c r="N698" i="1"/>
  <c r="L699" i="1"/>
  <c r="M699" i="1" s="1"/>
  <c r="U496" i="1" l="1"/>
  <c r="R497" i="1"/>
  <c r="S497" i="1"/>
  <c r="N699" i="1"/>
  <c r="L700" i="1"/>
  <c r="M700" i="1" s="1"/>
  <c r="T497" i="1" l="1"/>
  <c r="N700" i="1"/>
  <c r="L701" i="1"/>
  <c r="M701" i="1" s="1"/>
  <c r="U497" i="1" l="1"/>
  <c r="S498" i="1" s="1"/>
  <c r="R498" i="1"/>
  <c r="N701" i="1"/>
  <c r="T498" i="1" l="1"/>
  <c r="L702" i="1"/>
  <c r="M702" i="1" s="1"/>
  <c r="U498" i="1" l="1"/>
  <c r="R499" i="1"/>
  <c r="S499" i="1"/>
  <c r="N702" i="1"/>
  <c r="L703" i="1"/>
  <c r="M703" i="1" s="1"/>
  <c r="T499" i="1" l="1"/>
  <c r="N703" i="1"/>
  <c r="U499" i="1" l="1"/>
  <c r="R500" i="1"/>
  <c r="S500" i="1"/>
  <c r="L704" i="1"/>
  <c r="M704" i="1" s="1"/>
  <c r="T500" i="1" l="1"/>
  <c r="N704" i="1"/>
  <c r="L705" i="1"/>
  <c r="M705" i="1" s="1"/>
  <c r="U500" i="1" l="1"/>
  <c r="R501" i="1"/>
  <c r="S501" i="1"/>
  <c r="N705" i="1"/>
  <c r="L706" i="1"/>
  <c r="M706" i="1" s="1"/>
  <c r="T501" i="1" l="1"/>
  <c r="N706" i="1"/>
  <c r="L707" i="1"/>
  <c r="M707" i="1" s="1"/>
  <c r="U501" i="1" l="1"/>
  <c r="R502" i="1"/>
  <c r="S502" i="1"/>
  <c r="N707" i="1"/>
  <c r="L708" i="1"/>
  <c r="M708" i="1" s="1"/>
  <c r="T502" i="1" l="1"/>
  <c r="N708" i="1"/>
  <c r="U502" i="1" l="1"/>
  <c r="S503" i="1" s="1"/>
  <c r="R503" i="1"/>
  <c r="L709" i="1"/>
  <c r="M709" i="1" s="1"/>
  <c r="T503" i="1" l="1"/>
  <c r="N709" i="1"/>
  <c r="U503" i="1" l="1"/>
  <c r="R504" i="1"/>
  <c r="S504" i="1"/>
  <c r="L710" i="1"/>
  <c r="M710" i="1" s="1"/>
  <c r="T504" i="1" l="1"/>
  <c r="N710" i="1"/>
  <c r="L711" i="1"/>
  <c r="M711" i="1" s="1"/>
  <c r="U504" i="1" l="1"/>
  <c r="R505" i="1"/>
  <c r="S505" i="1"/>
  <c r="N711" i="1"/>
  <c r="L712" i="1"/>
  <c r="M712" i="1" s="1"/>
  <c r="T505" i="1" l="1"/>
  <c r="N712" i="1"/>
  <c r="L713" i="1"/>
  <c r="M713" i="1" s="1"/>
  <c r="U505" i="1" l="1"/>
  <c r="R506" i="1"/>
  <c r="S506" i="1"/>
  <c r="N713" i="1"/>
  <c r="L714" i="1"/>
  <c r="M714" i="1" s="1"/>
  <c r="T506" i="1" l="1"/>
  <c r="N714" i="1"/>
  <c r="U506" i="1" l="1"/>
  <c r="R507" i="1"/>
  <c r="S507" i="1"/>
  <c r="L715" i="1"/>
  <c r="M715" i="1" s="1"/>
  <c r="T507" i="1" l="1"/>
  <c r="N715" i="1"/>
  <c r="L716" i="1"/>
  <c r="M716" i="1" s="1"/>
  <c r="U507" i="1" l="1"/>
  <c r="R508" i="1"/>
  <c r="S508" i="1"/>
  <c r="N716" i="1"/>
  <c r="L717" i="1"/>
  <c r="M717" i="1" s="1"/>
  <c r="T508" i="1" l="1"/>
  <c r="N717" i="1"/>
  <c r="L718" i="1"/>
  <c r="M718" i="1" s="1"/>
  <c r="U508" i="1" l="1"/>
  <c r="R509" i="1"/>
  <c r="S509" i="1"/>
  <c r="N718" i="1"/>
  <c r="L719" i="1"/>
  <c r="M719" i="1" s="1"/>
  <c r="T509" i="1" l="1"/>
  <c r="N719" i="1"/>
  <c r="L720" i="1"/>
  <c r="M720" i="1" s="1"/>
  <c r="U509" i="1" l="1"/>
  <c r="R510" i="1"/>
  <c r="S510" i="1"/>
  <c r="N720" i="1"/>
  <c r="L721" i="1"/>
  <c r="M721" i="1" s="1"/>
  <c r="T510" i="1" l="1"/>
  <c r="N721" i="1"/>
  <c r="U510" i="1" l="1"/>
  <c r="R511" i="1"/>
  <c r="S511" i="1"/>
  <c r="L722" i="1"/>
  <c r="M722" i="1" s="1"/>
  <c r="T511" i="1" l="1"/>
  <c r="N722" i="1"/>
  <c r="L723" i="1"/>
  <c r="M723" i="1" s="1"/>
  <c r="U511" i="1" l="1"/>
  <c r="R512" i="1"/>
  <c r="S512" i="1"/>
  <c r="N723" i="1"/>
  <c r="L724" i="1"/>
  <c r="M724" i="1" s="1"/>
  <c r="T512" i="1" l="1"/>
  <c r="N724" i="1"/>
  <c r="L725" i="1"/>
  <c r="M725" i="1" s="1"/>
  <c r="U512" i="1" l="1"/>
  <c r="R513" i="1"/>
  <c r="S513" i="1"/>
  <c r="N725" i="1"/>
  <c r="T513" i="1" l="1"/>
  <c r="L726" i="1"/>
  <c r="M726" i="1" s="1"/>
  <c r="U513" i="1" l="1"/>
  <c r="R514" i="1"/>
  <c r="S514" i="1"/>
  <c r="N726" i="1"/>
  <c r="L727" i="1"/>
  <c r="M727" i="1" s="1"/>
  <c r="T514" i="1" l="1"/>
  <c r="N727" i="1"/>
  <c r="L728" i="1"/>
  <c r="M728" i="1" s="1"/>
  <c r="U514" i="1" l="1"/>
  <c r="R515" i="1"/>
  <c r="S515" i="1"/>
  <c r="N728" i="1"/>
  <c r="L729" i="1"/>
  <c r="M729" i="1" s="1"/>
  <c r="T515" i="1" l="1"/>
  <c r="N729" i="1"/>
  <c r="U515" i="1" l="1"/>
  <c r="R516" i="1"/>
  <c r="S516" i="1"/>
  <c r="L730" i="1"/>
  <c r="M730" i="1" s="1"/>
  <c r="T516" i="1" l="1"/>
  <c r="N730" i="1"/>
  <c r="U516" i="1" l="1"/>
  <c r="R517" i="1"/>
  <c r="S517" i="1"/>
  <c r="L731" i="1"/>
  <c r="M731" i="1" s="1"/>
  <c r="T517" i="1" l="1"/>
  <c r="N731" i="1"/>
  <c r="L732" i="1"/>
  <c r="M732" i="1" s="1"/>
  <c r="U517" i="1" l="1"/>
  <c r="R518" i="1"/>
  <c r="S518" i="1"/>
  <c r="N732" i="1"/>
  <c r="T518" i="1" l="1"/>
  <c r="L733" i="1"/>
  <c r="M733" i="1" s="1"/>
  <c r="U518" i="1" l="1"/>
  <c r="R519" i="1"/>
  <c r="S519" i="1"/>
  <c r="N733" i="1"/>
  <c r="L734" i="1"/>
  <c r="M734" i="1" s="1"/>
  <c r="T519" i="1" l="1"/>
  <c r="N734" i="1"/>
  <c r="L735" i="1"/>
  <c r="M735" i="1" s="1"/>
  <c r="U519" i="1" l="1"/>
  <c r="R520" i="1"/>
  <c r="S520" i="1"/>
  <c r="N735" i="1"/>
  <c r="T520" i="1" l="1"/>
  <c r="L736" i="1"/>
  <c r="M736" i="1" s="1"/>
  <c r="U520" i="1" l="1"/>
  <c r="R521" i="1"/>
  <c r="S521" i="1"/>
  <c r="N736" i="1"/>
  <c r="L737" i="1"/>
  <c r="M737" i="1" s="1"/>
  <c r="T521" i="1" l="1"/>
  <c r="N737" i="1"/>
  <c r="L738" i="1"/>
  <c r="M738" i="1" s="1"/>
  <c r="U521" i="1" l="1"/>
  <c r="R522" i="1"/>
  <c r="S522" i="1"/>
  <c r="N738" i="1"/>
  <c r="L739" i="1"/>
  <c r="M739" i="1" s="1"/>
  <c r="T522" i="1" l="1"/>
  <c r="N739" i="1"/>
  <c r="L740" i="1"/>
  <c r="M740" i="1" s="1"/>
  <c r="U522" i="1" l="1"/>
  <c r="R523" i="1"/>
  <c r="S523" i="1"/>
  <c r="N740" i="1"/>
  <c r="T523" i="1" l="1"/>
  <c r="L741" i="1"/>
  <c r="M741" i="1" s="1"/>
  <c r="U523" i="1" l="1"/>
  <c r="R524" i="1"/>
  <c r="S524" i="1"/>
  <c r="N741" i="1"/>
  <c r="L742" i="1"/>
  <c r="M742" i="1" s="1"/>
  <c r="T524" i="1" l="1"/>
  <c r="N742" i="1"/>
  <c r="U524" i="1" l="1"/>
  <c r="R525" i="1"/>
  <c r="S525" i="1"/>
  <c r="L743" i="1"/>
  <c r="M743" i="1" s="1"/>
  <c r="T525" i="1" l="1"/>
  <c r="N743" i="1"/>
  <c r="L744" i="1"/>
  <c r="M744" i="1" s="1"/>
  <c r="U525" i="1" l="1"/>
  <c r="R526" i="1"/>
  <c r="S526" i="1"/>
  <c r="N744" i="1"/>
  <c r="T526" i="1" l="1"/>
  <c r="L745" i="1"/>
  <c r="M745" i="1" s="1"/>
  <c r="U526" i="1" l="1"/>
  <c r="R527" i="1"/>
  <c r="S527" i="1"/>
  <c r="N745" i="1"/>
  <c r="L746" i="1"/>
  <c r="M746" i="1" s="1"/>
  <c r="T527" i="1" l="1"/>
  <c r="N746" i="1"/>
  <c r="L747" i="1"/>
  <c r="M747" i="1" s="1"/>
  <c r="U527" i="1" l="1"/>
  <c r="R528" i="1"/>
  <c r="S528" i="1"/>
  <c r="N747" i="1"/>
  <c r="T528" i="1" l="1"/>
  <c r="L748" i="1"/>
  <c r="M748" i="1" s="1"/>
  <c r="U528" i="1" l="1"/>
  <c r="R529" i="1"/>
  <c r="S529" i="1"/>
  <c r="N748" i="1"/>
  <c r="L749" i="1"/>
  <c r="M749" i="1" s="1"/>
  <c r="T529" i="1" l="1"/>
  <c r="N749" i="1"/>
  <c r="L750" i="1"/>
  <c r="M750" i="1" s="1"/>
  <c r="U529" i="1" l="1"/>
  <c r="R530" i="1"/>
  <c r="S530" i="1"/>
  <c r="N750" i="1"/>
  <c r="L751" i="1"/>
  <c r="M751" i="1" s="1"/>
  <c r="T530" i="1" l="1"/>
  <c r="N751" i="1"/>
  <c r="L752" i="1"/>
  <c r="M752" i="1" s="1"/>
  <c r="U530" i="1" l="1"/>
  <c r="R531" i="1"/>
  <c r="S531" i="1"/>
  <c r="N752" i="1"/>
  <c r="T531" i="1" l="1"/>
  <c r="L753" i="1"/>
  <c r="M753" i="1" s="1"/>
  <c r="U531" i="1" l="1"/>
  <c r="S532" i="1" s="1"/>
  <c r="R532" i="1"/>
  <c r="N753" i="1"/>
  <c r="L754" i="1"/>
  <c r="M754" i="1" s="1"/>
  <c r="T532" i="1" l="1"/>
  <c r="N754" i="1"/>
  <c r="L755" i="1"/>
  <c r="M755" i="1" s="1"/>
  <c r="U532" i="1" l="1"/>
  <c r="R533" i="1"/>
  <c r="S533" i="1"/>
  <c r="N755" i="1"/>
  <c r="L756" i="1"/>
  <c r="M756" i="1" s="1"/>
  <c r="T533" i="1" l="1"/>
  <c r="N756" i="1"/>
  <c r="L757" i="1"/>
  <c r="M757" i="1" s="1"/>
  <c r="U533" i="1" l="1"/>
  <c r="R534" i="1"/>
  <c r="S534" i="1"/>
  <c r="N757" i="1"/>
  <c r="L758" i="1"/>
  <c r="M758" i="1" s="1"/>
  <c r="T534" i="1" l="1"/>
  <c r="N758" i="1"/>
  <c r="U534" i="1" l="1"/>
  <c r="R535" i="1"/>
  <c r="S535" i="1"/>
  <c r="L759" i="1"/>
  <c r="M759" i="1" s="1"/>
  <c r="T535" i="1" l="1"/>
  <c r="N759" i="1"/>
  <c r="L760" i="1"/>
  <c r="M760" i="1" s="1"/>
  <c r="U535" i="1" l="1"/>
  <c r="R536" i="1"/>
  <c r="S536" i="1"/>
  <c r="N760" i="1"/>
  <c r="L761" i="1"/>
  <c r="M761" i="1" s="1"/>
  <c r="T536" i="1" l="1"/>
  <c r="N761" i="1"/>
  <c r="L762" i="1"/>
  <c r="M762" i="1" s="1"/>
  <c r="U536" i="1" l="1"/>
  <c r="R537" i="1"/>
  <c r="S537" i="1"/>
  <c r="N762" i="1"/>
  <c r="T537" i="1" l="1"/>
  <c r="L763" i="1"/>
  <c r="M763" i="1" s="1"/>
  <c r="U537" i="1" l="1"/>
  <c r="R538" i="1"/>
  <c r="S538" i="1"/>
  <c r="N763" i="1"/>
  <c r="L764" i="1"/>
  <c r="M764" i="1" s="1"/>
  <c r="T538" i="1" l="1"/>
  <c r="N764" i="1"/>
  <c r="L765" i="1"/>
  <c r="M765" i="1" s="1"/>
  <c r="U538" i="1" l="1"/>
  <c r="R539" i="1"/>
  <c r="S539" i="1"/>
  <c r="N765" i="1"/>
  <c r="L766" i="1"/>
  <c r="M766" i="1" s="1"/>
  <c r="T539" i="1" l="1"/>
  <c r="N766" i="1"/>
  <c r="L767" i="1"/>
  <c r="M767" i="1" s="1"/>
  <c r="U539" i="1" l="1"/>
  <c r="R540" i="1"/>
  <c r="S540" i="1"/>
  <c r="N767" i="1"/>
  <c r="T540" i="1" l="1"/>
  <c r="L768" i="1"/>
  <c r="M768" i="1" s="1"/>
  <c r="U540" i="1" l="1"/>
  <c r="R541" i="1"/>
  <c r="S541" i="1"/>
  <c r="N768" i="1"/>
  <c r="L769" i="1"/>
  <c r="M769" i="1" s="1"/>
  <c r="T541" i="1" l="1"/>
  <c r="N769" i="1"/>
  <c r="L770" i="1"/>
  <c r="M770" i="1" s="1"/>
  <c r="U541" i="1" l="1"/>
  <c r="R542" i="1"/>
  <c r="S542" i="1"/>
  <c r="N770" i="1"/>
  <c r="T542" i="1" l="1"/>
  <c r="L771" i="1"/>
  <c r="M771" i="1" s="1"/>
  <c r="U542" i="1" l="1"/>
  <c r="R543" i="1"/>
  <c r="S543" i="1"/>
  <c r="N771" i="1"/>
  <c r="L772" i="1"/>
  <c r="M772" i="1" s="1"/>
  <c r="T543" i="1" l="1"/>
  <c r="N772" i="1"/>
  <c r="L773" i="1"/>
  <c r="M773" i="1" s="1"/>
  <c r="U543" i="1" l="1"/>
  <c r="R544" i="1"/>
  <c r="S544" i="1"/>
  <c r="N773" i="1"/>
  <c r="L774" i="1"/>
  <c r="M774" i="1" s="1"/>
  <c r="T544" i="1" l="1"/>
  <c r="N774" i="1"/>
  <c r="L775" i="1"/>
  <c r="M775" i="1" s="1"/>
  <c r="U544" i="1" l="1"/>
  <c r="S545" i="1" s="1"/>
  <c r="R545" i="1"/>
  <c r="N775" i="1"/>
  <c r="L776" i="1"/>
  <c r="M776" i="1" s="1"/>
  <c r="T545" i="1" l="1"/>
  <c r="N776" i="1"/>
  <c r="L777" i="1"/>
  <c r="M777" i="1" s="1"/>
  <c r="U545" i="1" l="1"/>
  <c r="R546" i="1"/>
  <c r="S546" i="1"/>
  <c r="N777" i="1"/>
  <c r="L778" i="1"/>
  <c r="M778" i="1" s="1"/>
  <c r="T546" i="1" l="1"/>
  <c r="N778" i="1"/>
  <c r="L779" i="1"/>
  <c r="M779" i="1" s="1"/>
  <c r="U546" i="1" l="1"/>
  <c r="R547" i="1"/>
  <c r="S547" i="1"/>
  <c r="N779" i="1"/>
  <c r="L780" i="1"/>
  <c r="M780" i="1" s="1"/>
  <c r="T547" i="1" l="1"/>
  <c r="N780" i="1"/>
  <c r="L781" i="1"/>
  <c r="M781" i="1" s="1"/>
  <c r="U547" i="1" l="1"/>
  <c r="S548" i="1" s="1"/>
  <c r="R548" i="1"/>
  <c r="N781" i="1"/>
  <c r="L782" i="1"/>
  <c r="M782" i="1" s="1"/>
  <c r="T548" i="1" l="1"/>
  <c r="N782" i="1"/>
  <c r="L783" i="1"/>
  <c r="M783" i="1" s="1"/>
  <c r="U548" i="1" l="1"/>
  <c r="R549" i="1"/>
  <c r="S549" i="1"/>
  <c r="N783" i="1"/>
  <c r="L784" i="1"/>
  <c r="M784" i="1" s="1"/>
  <c r="T549" i="1" l="1"/>
  <c r="N784" i="1"/>
  <c r="L785" i="1"/>
  <c r="M785" i="1" s="1"/>
  <c r="U549" i="1" l="1"/>
  <c r="R550" i="1"/>
  <c r="S550" i="1"/>
  <c r="N785" i="1"/>
  <c r="T550" i="1" l="1"/>
  <c r="L786" i="1"/>
  <c r="M786" i="1" s="1"/>
  <c r="U550" i="1" l="1"/>
  <c r="R551" i="1"/>
  <c r="S551" i="1"/>
  <c r="N786" i="1"/>
  <c r="L787" i="1"/>
  <c r="M787" i="1" s="1"/>
  <c r="T551" i="1" l="1"/>
  <c r="N787" i="1"/>
  <c r="L788" i="1"/>
  <c r="M788" i="1" s="1"/>
  <c r="U551" i="1" l="1"/>
  <c r="R552" i="1"/>
  <c r="S552" i="1"/>
  <c r="N788" i="1"/>
  <c r="L789" i="1"/>
  <c r="M789" i="1" s="1"/>
  <c r="T552" i="1" l="1"/>
  <c r="N789" i="1"/>
  <c r="U552" i="1" l="1"/>
  <c r="S553" i="1" s="1"/>
  <c r="R553" i="1"/>
  <c r="L790" i="1"/>
  <c r="M790" i="1" s="1"/>
  <c r="T553" i="1" l="1"/>
  <c r="N790" i="1"/>
  <c r="L791" i="1"/>
  <c r="M791" i="1" s="1"/>
  <c r="U553" i="1" l="1"/>
  <c r="R554" i="1"/>
  <c r="S554" i="1"/>
  <c r="N791" i="1"/>
  <c r="T554" i="1" l="1"/>
  <c r="R555" i="1" s="1"/>
  <c r="L792" i="1"/>
  <c r="M792" i="1" s="1"/>
  <c r="U554" i="1" l="1"/>
  <c r="S555" i="1"/>
  <c r="N792" i="1"/>
  <c r="L793" i="1"/>
  <c r="M793" i="1" s="1"/>
  <c r="T555" i="1" l="1"/>
  <c r="N793" i="1"/>
  <c r="L794" i="1"/>
  <c r="M794" i="1" s="1"/>
  <c r="U555" i="1" l="1"/>
  <c r="R556" i="1"/>
  <c r="S556" i="1"/>
  <c r="N794" i="1"/>
  <c r="T556" i="1" l="1"/>
  <c r="L795" i="1"/>
  <c r="M795" i="1" s="1"/>
  <c r="U556" i="1" l="1"/>
  <c r="R557" i="1"/>
  <c r="S557" i="1"/>
  <c r="N795" i="1"/>
  <c r="T557" i="1" l="1"/>
  <c r="L796" i="1"/>
  <c r="U557" i="1" l="1"/>
  <c r="R558" i="1"/>
  <c r="S558" i="1"/>
  <c r="M796" i="1"/>
  <c r="L797" i="1" s="1"/>
  <c r="M797" i="1" s="1"/>
  <c r="N797" i="1" s="1"/>
  <c r="T558" i="1" l="1"/>
  <c r="L798" i="1"/>
  <c r="M798" i="1" s="1"/>
  <c r="N798" i="1" s="1"/>
  <c r="N796" i="1"/>
  <c r="U558" i="1" l="1"/>
  <c r="R559" i="1"/>
  <c r="S559" i="1"/>
  <c r="L799" i="1"/>
  <c r="M799" i="1" s="1"/>
  <c r="T559" i="1" l="1"/>
  <c r="N799" i="1"/>
  <c r="L800" i="1"/>
  <c r="M800" i="1" s="1"/>
  <c r="U559" i="1" l="1"/>
  <c r="R560" i="1"/>
  <c r="S560" i="1"/>
  <c r="N800" i="1"/>
  <c r="L801" i="1"/>
  <c r="M801" i="1" s="1"/>
  <c r="T560" i="1" l="1"/>
  <c r="N801" i="1"/>
  <c r="L802" i="1"/>
  <c r="M802" i="1" s="1"/>
  <c r="U560" i="1" l="1"/>
  <c r="R561" i="1"/>
  <c r="S561" i="1"/>
  <c r="N802" i="1"/>
  <c r="L803" i="1"/>
  <c r="M803" i="1" s="1"/>
  <c r="T561" i="1" l="1"/>
  <c r="N803" i="1"/>
  <c r="L804" i="1"/>
  <c r="M804" i="1" s="1"/>
  <c r="U561" i="1" l="1"/>
  <c r="R562" i="1"/>
  <c r="S562" i="1"/>
  <c r="N804" i="1"/>
  <c r="L805" i="1"/>
  <c r="M805" i="1" s="1"/>
  <c r="T562" i="1" l="1"/>
  <c r="N805" i="1"/>
  <c r="L806" i="1"/>
  <c r="M806" i="1" s="1"/>
  <c r="U562" i="1" l="1"/>
  <c r="R563" i="1"/>
  <c r="S563" i="1"/>
  <c r="N806" i="1"/>
  <c r="L807" i="1"/>
  <c r="M807" i="1" s="1"/>
  <c r="T563" i="1" l="1"/>
  <c r="N807" i="1"/>
  <c r="L808" i="1"/>
  <c r="M808" i="1" s="1"/>
  <c r="U563" i="1" l="1"/>
  <c r="R564" i="1"/>
  <c r="S564" i="1"/>
  <c r="N808" i="1"/>
  <c r="L809" i="1"/>
  <c r="M809" i="1" s="1"/>
  <c r="T564" i="1" l="1"/>
  <c r="N809" i="1"/>
  <c r="L810" i="1"/>
  <c r="M810" i="1" s="1"/>
  <c r="U564" i="1" l="1"/>
  <c r="R565" i="1"/>
  <c r="S565" i="1"/>
  <c r="N810" i="1"/>
  <c r="L811" i="1"/>
  <c r="M811" i="1" s="1"/>
  <c r="T565" i="1" l="1"/>
  <c r="N811" i="1"/>
  <c r="L812" i="1"/>
  <c r="M812" i="1" s="1"/>
  <c r="U565" i="1" l="1"/>
  <c r="R566" i="1"/>
  <c r="S566" i="1"/>
  <c r="N812" i="1"/>
  <c r="L813" i="1"/>
  <c r="M813" i="1" s="1"/>
  <c r="T566" i="1" l="1"/>
  <c r="N813" i="1"/>
  <c r="L814" i="1"/>
  <c r="M814" i="1" s="1"/>
  <c r="U566" i="1" l="1"/>
  <c r="R567" i="1"/>
  <c r="S567" i="1"/>
  <c r="N814" i="1"/>
  <c r="L815" i="1"/>
  <c r="M815" i="1" s="1"/>
  <c r="T567" i="1" l="1"/>
  <c r="N815" i="1"/>
  <c r="L816" i="1"/>
  <c r="M816" i="1" s="1"/>
  <c r="U567" i="1" l="1"/>
  <c r="R568" i="1"/>
  <c r="S568" i="1"/>
  <c r="N816" i="1"/>
  <c r="L817" i="1"/>
  <c r="M817" i="1" s="1"/>
  <c r="T568" i="1" l="1"/>
  <c r="N817" i="1"/>
  <c r="L818" i="1"/>
  <c r="M818" i="1" s="1"/>
  <c r="U568" i="1" l="1"/>
  <c r="S569" i="1" s="1"/>
  <c r="R569" i="1"/>
  <c r="N818" i="1"/>
  <c r="T569" i="1" l="1"/>
  <c r="L819" i="1"/>
  <c r="M819" i="1" s="1"/>
  <c r="U569" i="1" l="1"/>
  <c r="R570" i="1"/>
  <c r="S570" i="1"/>
  <c r="N819" i="1"/>
  <c r="L820" i="1"/>
  <c r="M820" i="1" s="1"/>
  <c r="T570" i="1" l="1"/>
  <c r="N820" i="1"/>
  <c r="L821" i="1"/>
  <c r="M821" i="1" s="1"/>
  <c r="U570" i="1" l="1"/>
  <c r="R571" i="1"/>
  <c r="S571" i="1"/>
  <c r="N821" i="1"/>
  <c r="L822" i="1"/>
  <c r="M822" i="1" s="1"/>
  <c r="T571" i="1" l="1"/>
  <c r="N822" i="1"/>
  <c r="L823" i="1"/>
  <c r="M823" i="1" s="1"/>
  <c r="U571" i="1" l="1"/>
  <c r="R572" i="1"/>
  <c r="S572" i="1"/>
  <c r="N823" i="1"/>
  <c r="L824" i="1"/>
  <c r="M824" i="1" s="1"/>
  <c r="T572" i="1" l="1"/>
  <c r="N824" i="1"/>
  <c r="L825" i="1"/>
  <c r="M825" i="1" s="1"/>
  <c r="U572" i="1" l="1"/>
  <c r="S573" i="1" s="1"/>
  <c r="R573" i="1"/>
  <c r="N825" i="1"/>
  <c r="L826" i="1"/>
  <c r="M826" i="1" s="1"/>
  <c r="T573" i="1" l="1"/>
  <c r="N826" i="1"/>
  <c r="L827" i="1"/>
  <c r="M827" i="1" s="1"/>
  <c r="U573" i="1" l="1"/>
  <c r="R574" i="1"/>
  <c r="S574" i="1"/>
  <c r="N827" i="1"/>
  <c r="L828" i="1"/>
  <c r="M828" i="1" s="1"/>
  <c r="T574" i="1" l="1"/>
  <c r="N828" i="1"/>
  <c r="L829" i="1"/>
  <c r="M829" i="1" s="1"/>
  <c r="U574" i="1" l="1"/>
  <c r="R575" i="1"/>
  <c r="S575" i="1"/>
  <c r="N829" i="1"/>
  <c r="L830" i="1"/>
  <c r="M830" i="1" s="1"/>
  <c r="T575" i="1" l="1"/>
  <c r="N830" i="1"/>
  <c r="U575" i="1" l="1"/>
  <c r="R576" i="1"/>
  <c r="S576" i="1"/>
  <c r="L831" i="1"/>
  <c r="M831" i="1" s="1"/>
  <c r="T576" i="1" l="1"/>
  <c r="N831" i="1"/>
  <c r="L832" i="1"/>
  <c r="M832" i="1" s="1"/>
  <c r="U576" i="1" l="1"/>
  <c r="R577" i="1"/>
  <c r="S577" i="1"/>
  <c r="N832" i="1"/>
  <c r="L833" i="1"/>
  <c r="M833" i="1" s="1"/>
  <c r="T577" i="1" l="1"/>
  <c r="N833" i="1"/>
  <c r="L834" i="1"/>
  <c r="M834" i="1" s="1"/>
  <c r="U577" i="1" l="1"/>
  <c r="R578" i="1"/>
  <c r="S578" i="1"/>
  <c r="N834" i="1"/>
  <c r="L835" i="1"/>
  <c r="M835" i="1" s="1"/>
  <c r="T578" i="1" l="1"/>
  <c r="N835" i="1"/>
  <c r="U578" i="1" l="1"/>
  <c r="R579" i="1"/>
  <c r="S579" i="1"/>
  <c r="L836" i="1"/>
  <c r="M836" i="1" s="1"/>
  <c r="T579" i="1" l="1"/>
  <c r="N836" i="1"/>
  <c r="L837" i="1"/>
  <c r="M837" i="1" s="1"/>
  <c r="U579" i="1" l="1"/>
  <c r="S580" i="1" s="1"/>
  <c r="R580" i="1"/>
  <c r="N837" i="1"/>
  <c r="T580" i="1" l="1"/>
  <c r="L838" i="1"/>
  <c r="M838" i="1" s="1"/>
  <c r="U580" i="1" l="1"/>
  <c r="S581" i="1" s="1"/>
  <c r="R581" i="1"/>
  <c r="N838" i="1"/>
  <c r="L839" i="1"/>
  <c r="M839" i="1" s="1"/>
  <c r="T581" i="1" l="1"/>
  <c r="N839" i="1"/>
  <c r="L840" i="1"/>
  <c r="M840" i="1" s="1"/>
  <c r="U581" i="1" l="1"/>
  <c r="R582" i="1"/>
  <c r="S582" i="1"/>
  <c r="N840" i="1"/>
  <c r="T582" i="1" l="1"/>
  <c r="L841" i="1"/>
  <c r="M841" i="1" s="1"/>
  <c r="U582" i="1" l="1"/>
  <c r="R583" i="1"/>
  <c r="S583" i="1"/>
  <c r="N841" i="1"/>
  <c r="L842" i="1"/>
  <c r="M842" i="1" s="1"/>
  <c r="T583" i="1" l="1"/>
  <c r="N842" i="1"/>
  <c r="L843" i="1"/>
  <c r="M843" i="1" s="1"/>
  <c r="U583" i="1" l="1"/>
  <c r="R584" i="1"/>
  <c r="S584" i="1"/>
  <c r="N843" i="1"/>
  <c r="L844" i="1"/>
  <c r="M844" i="1" s="1"/>
  <c r="T584" i="1" l="1"/>
  <c r="N844" i="1"/>
  <c r="L845" i="1"/>
  <c r="M845" i="1" s="1"/>
  <c r="U584" i="1" l="1"/>
  <c r="R585" i="1"/>
  <c r="S585" i="1"/>
  <c r="N845" i="1"/>
  <c r="L846" i="1"/>
  <c r="M846" i="1" s="1"/>
  <c r="T585" i="1" l="1"/>
  <c r="N846" i="1"/>
  <c r="L847" i="1"/>
  <c r="M847" i="1" s="1"/>
  <c r="U585" i="1" l="1"/>
  <c r="R586" i="1"/>
  <c r="S586" i="1"/>
  <c r="N847" i="1"/>
  <c r="T586" i="1" l="1"/>
  <c r="L848" i="1"/>
  <c r="M848" i="1" s="1"/>
  <c r="U586" i="1" l="1"/>
  <c r="R587" i="1"/>
  <c r="S587" i="1"/>
  <c r="N848" i="1"/>
  <c r="L849" i="1"/>
  <c r="M849" i="1" s="1"/>
  <c r="T587" i="1" l="1"/>
  <c r="N849" i="1"/>
  <c r="L850" i="1"/>
  <c r="M850" i="1" s="1"/>
  <c r="U587" i="1" l="1"/>
  <c r="R588" i="1"/>
  <c r="S588" i="1"/>
  <c r="N850" i="1"/>
  <c r="L851" i="1"/>
  <c r="M851" i="1" s="1"/>
  <c r="T588" i="1" l="1"/>
  <c r="N851" i="1"/>
  <c r="U588" i="1" l="1"/>
  <c r="R589" i="1"/>
  <c r="S589" i="1"/>
  <c r="L852" i="1"/>
  <c r="M852" i="1" s="1"/>
  <c r="T589" i="1" l="1"/>
  <c r="N852" i="1"/>
  <c r="U589" i="1" l="1"/>
  <c r="R590" i="1"/>
  <c r="S590" i="1"/>
  <c r="L853" i="1"/>
  <c r="M853" i="1" s="1"/>
  <c r="T590" i="1" l="1"/>
  <c r="N853" i="1"/>
  <c r="U590" i="1" l="1"/>
  <c r="R591" i="1"/>
  <c r="S591" i="1"/>
  <c r="L854" i="1"/>
  <c r="M854" i="1" s="1"/>
  <c r="T591" i="1" l="1"/>
  <c r="N854" i="1"/>
  <c r="U591" i="1" l="1"/>
  <c r="R592" i="1"/>
  <c r="S592" i="1"/>
  <c r="L855" i="1"/>
  <c r="T592" i="1" l="1"/>
  <c r="M855" i="1"/>
  <c r="N855" i="1" s="1"/>
  <c r="U592" i="1" l="1"/>
  <c r="R593" i="1"/>
  <c r="L856" i="1"/>
  <c r="M856" i="1" s="1"/>
  <c r="S593" i="1"/>
  <c r="L857" i="1" l="1"/>
  <c r="M857" i="1" s="1"/>
  <c r="T593" i="1"/>
  <c r="N857" i="1"/>
  <c r="N856" i="1"/>
  <c r="L858" i="1"/>
  <c r="M858" i="1" s="1"/>
  <c r="U593" i="1" l="1"/>
  <c r="R594" i="1"/>
  <c r="S594" i="1"/>
  <c r="N858" i="1"/>
  <c r="L859" i="1"/>
  <c r="M859" i="1" s="1"/>
  <c r="T594" i="1" l="1"/>
  <c r="N859" i="1"/>
  <c r="L860" i="1"/>
  <c r="M860" i="1" s="1"/>
  <c r="U594" i="1" l="1"/>
  <c r="R595" i="1"/>
  <c r="S595" i="1"/>
  <c r="N860" i="1"/>
  <c r="L861" i="1"/>
  <c r="M861" i="1" s="1"/>
  <c r="T595" i="1" l="1"/>
  <c r="N861" i="1"/>
  <c r="L862" i="1"/>
  <c r="M862" i="1" s="1"/>
  <c r="U595" i="1" l="1"/>
  <c r="R596" i="1"/>
  <c r="S596" i="1"/>
  <c r="N862" i="1"/>
  <c r="L863" i="1"/>
  <c r="M863" i="1" s="1"/>
  <c r="T596" i="1" l="1"/>
  <c r="N863" i="1"/>
  <c r="U596" i="1" l="1"/>
  <c r="R597" i="1"/>
  <c r="S597" i="1"/>
  <c r="L864" i="1"/>
  <c r="M864" i="1" s="1"/>
  <c r="T597" i="1" l="1"/>
  <c r="N864" i="1"/>
  <c r="U597" i="1" l="1"/>
  <c r="R598" i="1"/>
  <c r="S598" i="1"/>
  <c r="L865" i="1"/>
  <c r="M865" i="1" s="1"/>
  <c r="T598" i="1" l="1"/>
  <c r="N865" i="1"/>
  <c r="L866" i="1"/>
  <c r="M866" i="1" s="1"/>
  <c r="U598" i="1" l="1"/>
  <c r="R599" i="1"/>
  <c r="S599" i="1"/>
  <c r="N866" i="1"/>
  <c r="L867" i="1"/>
  <c r="M867" i="1" s="1"/>
  <c r="T599" i="1" l="1"/>
  <c r="N867" i="1"/>
  <c r="L868" i="1"/>
  <c r="M868" i="1" s="1"/>
  <c r="U599" i="1" l="1"/>
  <c r="R600" i="1"/>
  <c r="S600" i="1"/>
  <c r="N868" i="1"/>
  <c r="T600" i="1" l="1"/>
  <c r="L869" i="1"/>
  <c r="M869" i="1" s="1"/>
  <c r="U600" i="1" l="1"/>
  <c r="R601" i="1"/>
  <c r="S601" i="1"/>
  <c r="N869" i="1"/>
  <c r="L870" i="1"/>
  <c r="M870" i="1" s="1"/>
  <c r="T601" i="1" l="1"/>
  <c r="N870" i="1"/>
  <c r="L871" i="1"/>
  <c r="M871" i="1" s="1"/>
  <c r="U601" i="1" l="1"/>
  <c r="R602" i="1"/>
  <c r="S602" i="1"/>
  <c r="N871" i="1"/>
  <c r="L872" i="1"/>
  <c r="M872" i="1" s="1"/>
  <c r="T602" i="1" l="1"/>
  <c r="N872" i="1"/>
  <c r="U602" i="1" l="1"/>
  <c r="R603" i="1"/>
  <c r="S603" i="1"/>
  <c r="L873" i="1"/>
  <c r="M873" i="1" s="1"/>
  <c r="T603" i="1" l="1"/>
  <c r="N873" i="1"/>
  <c r="U603" i="1" l="1"/>
  <c r="R604" i="1"/>
  <c r="S604" i="1"/>
  <c r="L874" i="1"/>
  <c r="M874" i="1" s="1"/>
  <c r="T604" i="1" l="1"/>
  <c r="N874" i="1"/>
  <c r="U604" i="1" l="1"/>
  <c r="R605" i="1"/>
  <c r="S605" i="1"/>
  <c r="L875" i="1"/>
  <c r="M875" i="1" s="1"/>
  <c r="T605" i="1" l="1"/>
  <c r="N875" i="1"/>
  <c r="U605" i="1" l="1"/>
  <c r="R606" i="1"/>
  <c r="S606" i="1"/>
  <c r="L876" i="1"/>
  <c r="M876" i="1" s="1"/>
  <c r="T606" i="1" l="1"/>
  <c r="N876" i="1"/>
  <c r="U606" i="1" l="1"/>
  <c r="R607" i="1"/>
  <c r="S607" i="1"/>
  <c r="L877" i="1"/>
  <c r="M877" i="1" s="1"/>
  <c r="T607" i="1" l="1"/>
  <c r="N877" i="1"/>
  <c r="L878" i="1"/>
  <c r="M878" i="1" s="1"/>
  <c r="U607" i="1" l="1"/>
  <c r="R608" i="1"/>
  <c r="S608" i="1"/>
  <c r="N878" i="1"/>
  <c r="T608" i="1" l="1"/>
  <c r="L879" i="1"/>
  <c r="M879" i="1" s="1"/>
  <c r="U608" i="1" l="1"/>
  <c r="R609" i="1"/>
  <c r="S609" i="1"/>
  <c r="N879" i="1"/>
  <c r="T609" i="1" l="1"/>
  <c r="L880" i="1"/>
  <c r="M880" i="1" s="1"/>
  <c r="U609" i="1" l="1"/>
  <c r="R610" i="1"/>
  <c r="S610" i="1"/>
  <c r="N880" i="1"/>
  <c r="T610" i="1" l="1"/>
  <c r="L881" i="1"/>
  <c r="M881" i="1" s="1"/>
  <c r="U610" i="1" l="1"/>
  <c r="R611" i="1"/>
  <c r="S611" i="1"/>
  <c r="N881" i="1"/>
  <c r="T611" i="1" l="1"/>
  <c r="L882" i="1"/>
  <c r="M882" i="1" s="1"/>
  <c r="U611" i="1" l="1"/>
  <c r="R612" i="1"/>
  <c r="S612" i="1"/>
  <c r="N882" i="1"/>
  <c r="T612" i="1" l="1"/>
  <c r="L883" i="1"/>
  <c r="M883" i="1" s="1"/>
  <c r="U612" i="1" l="1"/>
  <c r="R613" i="1"/>
  <c r="S613" i="1"/>
  <c r="N883" i="1"/>
  <c r="L884" i="1"/>
  <c r="M884" i="1" s="1"/>
  <c r="T613" i="1" l="1"/>
  <c r="N884" i="1"/>
  <c r="U613" i="1" l="1"/>
  <c r="R614" i="1"/>
  <c r="S614" i="1"/>
  <c r="L885" i="1"/>
  <c r="M885" i="1" s="1"/>
  <c r="T614" i="1" l="1"/>
  <c r="N885" i="1"/>
  <c r="U614" i="1" l="1"/>
  <c r="R615" i="1"/>
  <c r="S615" i="1"/>
  <c r="L886" i="1"/>
  <c r="M886" i="1" s="1"/>
  <c r="T615" i="1" l="1"/>
  <c r="N886" i="1"/>
  <c r="L887" i="1"/>
  <c r="M887" i="1" s="1"/>
  <c r="U615" i="1" l="1"/>
  <c r="R616" i="1"/>
  <c r="S616" i="1"/>
  <c r="N887" i="1"/>
  <c r="T616" i="1" l="1"/>
  <c r="L888" i="1"/>
  <c r="M888" i="1" s="1"/>
  <c r="U616" i="1" l="1"/>
  <c r="R617" i="1"/>
  <c r="S617" i="1"/>
  <c r="N888" i="1"/>
  <c r="T617" i="1" l="1"/>
  <c r="L889" i="1"/>
  <c r="M889" i="1" s="1"/>
  <c r="U617" i="1" l="1"/>
  <c r="R618" i="1"/>
  <c r="S618" i="1"/>
  <c r="N889" i="1"/>
  <c r="T618" i="1" l="1"/>
  <c r="L890" i="1"/>
  <c r="M890" i="1" s="1"/>
  <c r="U618" i="1" l="1"/>
  <c r="R619" i="1"/>
  <c r="S619" i="1"/>
  <c r="N890" i="1"/>
  <c r="T619" i="1" l="1"/>
  <c r="L891" i="1"/>
  <c r="M891" i="1" s="1"/>
  <c r="U619" i="1" l="1"/>
  <c r="R620" i="1"/>
  <c r="S620" i="1"/>
  <c r="N891" i="1"/>
  <c r="T620" i="1" l="1"/>
  <c r="L892" i="1"/>
  <c r="M892" i="1" s="1"/>
  <c r="U620" i="1" l="1"/>
  <c r="R621" i="1"/>
  <c r="S621" i="1"/>
  <c r="N892" i="1"/>
  <c r="T621" i="1" l="1"/>
  <c r="L893" i="1"/>
  <c r="M893" i="1" s="1"/>
  <c r="U621" i="1" l="1"/>
  <c r="R622" i="1"/>
  <c r="S622" i="1"/>
  <c r="N893" i="1"/>
  <c r="L894" i="1"/>
  <c r="M894" i="1" s="1"/>
  <c r="T622" i="1" l="1"/>
  <c r="N894" i="1"/>
  <c r="U622" i="1" l="1"/>
  <c r="R623" i="1"/>
  <c r="S623" i="1"/>
  <c r="L895" i="1"/>
  <c r="M895" i="1" s="1"/>
  <c r="T623" i="1" l="1"/>
  <c r="N895" i="1"/>
  <c r="U623" i="1" l="1"/>
  <c r="R624" i="1"/>
  <c r="S624" i="1"/>
  <c r="L896" i="1"/>
  <c r="M896" i="1" s="1"/>
  <c r="T624" i="1" l="1"/>
  <c r="N896" i="1"/>
  <c r="U624" i="1" l="1"/>
  <c r="S625" i="1" s="1"/>
  <c r="R625" i="1"/>
  <c r="L897" i="1"/>
  <c r="M897" i="1" s="1"/>
  <c r="T625" i="1" l="1"/>
  <c r="N897" i="1"/>
  <c r="U625" i="1" l="1"/>
  <c r="R626" i="1"/>
  <c r="S626" i="1"/>
  <c r="L898" i="1"/>
  <c r="M898" i="1" s="1"/>
  <c r="T626" i="1" l="1"/>
  <c r="N898" i="1"/>
  <c r="U626" i="1" l="1"/>
  <c r="R627" i="1"/>
  <c r="S627" i="1"/>
  <c r="L899" i="1"/>
  <c r="M899" i="1" s="1"/>
  <c r="T627" i="1" l="1"/>
  <c r="N899" i="1"/>
  <c r="L900" i="1"/>
  <c r="M900" i="1" s="1"/>
  <c r="U627" i="1" l="1"/>
  <c r="R628" i="1"/>
  <c r="S628" i="1"/>
  <c r="N900" i="1"/>
  <c r="T628" i="1" l="1"/>
  <c r="L901" i="1"/>
  <c r="M901" i="1" s="1"/>
  <c r="U628" i="1" l="1"/>
  <c r="R629" i="1"/>
  <c r="S629" i="1"/>
  <c r="N901" i="1"/>
  <c r="T629" i="1" l="1"/>
  <c r="L902" i="1"/>
  <c r="M902" i="1" s="1"/>
  <c r="U629" i="1" l="1"/>
  <c r="R630" i="1"/>
  <c r="S630" i="1"/>
  <c r="N902" i="1"/>
  <c r="L903" i="1"/>
  <c r="M903" i="1" s="1"/>
  <c r="T630" i="1" l="1"/>
  <c r="N903" i="1"/>
  <c r="U630" i="1" l="1"/>
  <c r="R631" i="1"/>
  <c r="S631" i="1"/>
  <c r="L904" i="1"/>
  <c r="M904" i="1" s="1"/>
  <c r="T631" i="1" l="1"/>
  <c r="N904" i="1"/>
  <c r="U631" i="1" l="1"/>
  <c r="R632" i="1"/>
  <c r="S632" i="1"/>
  <c r="L905" i="1"/>
  <c r="M905" i="1" s="1"/>
  <c r="T632" i="1" l="1"/>
  <c r="N905" i="1"/>
  <c r="U632" i="1" l="1"/>
  <c r="R633" i="1"/>
  <c r="S633" i="1"/>
  <c r="L906" i="1"/>
  <c r="M906" i="1" s="1"/>
  <c r="T633" i="1" l="1"/>
  <c r="N906" i="1"/>
  <c r="L907" i="1"/>
  <c r="M907" i="1" s="1"/>
  <c r="U633" i="1" l="1"/>
  <c r="R634" i="1"/>
  <c r="S634" i="1"/>
  <c r="N907" i="1"/>
  <c r="L908" i="1"/>
  <c r="M908" i="1" s="1"/>
  <c r="T634" i="1" l="1"/>
  <c r="N908" i="1"/>
  <c r="U634" i="1" l="1"/>
  <c r="S635" i="1" s="1"/>
  <c r="R635" i="1"/>
  <c r="L909" i="1"/>
  <c r="M909" i="1" s="1"/>
  <c r="T635" i="1" l="1"/>
  <c r="N909" i="1"/>
  <c r="L910" i="1"/>
  <c r="M910" i="1" s="1"/>
  <c r="U635" i="1" l="1"/>
  <c r="R636" i="1"/>
  <c r="S636" i="1"/>
  <c r="N910" i="1"/>
  <c r="T636" i="1" l="1"/>
  <c r="L911" i="1"/>
  <c r="M911" i="1" s="1"/>
  <c r="U636" i="1" l="1"/>
  <c r="R637" i="1"/>
  <c r="S637" i="1"/>
  <c r="N911" i="1"/>
  <c r="T637" i="1" l="1"/>
  <c r="L912" i="1"/>
  <c r="M912" i="1" s="1"/>
  <c r="U637" i="1" l="1"/>
  <c r="R638" i="1"/>
  <c r="S638" i="1"/>
  <c r="N912" i="1"/>
  <c r="T638" i="1" l="1"/>
  <c r="L913" i="1"/>
  <c r="M913" i="1" s="1"/>
  <c r="U638" i="1" l="1"/>
  <c r="R639" i="1"/>
  <c r="S639" i="1"/>
  <c r="N913" i="1"/>
  <c r="T639" i="1" l="1"/>
  <c r="L914" i="1"/>
  <c r="M914" i="1" s="1"/>
  <c r="U639" i="1" l="1"/>
  <c r="R640" i="1"/>
  <c r="S640" i="1"/>
  <c r="N914" i="1"/>
  <c r="L915" i="1"/>
  <c r="M915" i="1" s="1"/>
  <c r="T640" i="1" l="1"/>
  <c r="N915" i="1"/>
  <c r="U640" i="1" l="1"/>
  <c r="R641" i="1"/>
  <c r="S641" i="1"/>
  <c r="L916" i="1"/>
  <c r="M916" i="1" s="1"/>
  <c r="T641" i="1" l="1"/>
  <c r="N916" i="1"/>
  <c r="U641" i="1" l="1"/>
  <c r="R642" i="1"/>
  <c r="S642" i="1"/>
  <c r="L917" i="1"/>
  <c r="M917" i="1" s="1"/>
  <c r="T642" i="1" l="1"/>
  <c r="N917" i="1"/>
  <c r="L918" i="1"/>
  <c r="M918" i="1" s="1"/>
  <c r="U642" i="1" l="1"/>
  <c r="R643" i="1"/>
  <c r="S643" i="1"/>
  <c r="N918" i="1"/>
  <c r="T643" i="1" l="1"/>
  <c r="L919" i="1"/>
  <c r="M919" i="1" s="1"/>
  <c r="U643" i="1" l="1"/>
  <c r="R644" i="1"/>
  <c r="S644" i="1"/>
  <c r="N919" i="1"/>
  <c r="T644" i="1" l="1"/>
  <c r="L920" i="1"/>
  <c r="M920" i="1" s="1"/>
  <c r="U644" i="1" l="1"/>
  <c r="R645" i="1"/>
  <c r="S645" i="1"/>
  <c r="N920" i="1"/>
  <c r="T645" i="1" l="1"/>
  <c r="L921" i="1"/>
  <c r="M921" i="1" s="1"/>
  <c r="U645" i="1" l="1"/>
  <c r="R646" i="1"/>
  <c r="S646" i="1"/>
  <c r="N921" i="1"/>
  <c r="L922" i="1"/>
  <c r="M922" i="1" s="1"/>
  <c r="T646" i="1" l="1"/>
  <c r="N922" i="1"/>
  <c r="U646" i="1" l="1"/>
  <c r="R647" i="1"/>
  <c r="S647" i="1"/>
  <c r="L923" i="1"/>
  <c r="M923" i="1" s="1"/>
  <c r="T647" i="1" l="1"/>
  <c r="N923" i="1"/>
  <c r="U647" i="1" l="1"/>
  <c r="R648" i="1"/>
  <c r="S648" i="1"/>
  <c r="L924" i="1"/>
  <c r="M924" i="1" s="1"/>
  <c r="T648" i="1" l="1"/>
  <c r="N924" i="1"/>
  <c r="L925" i="1"/>
  <c r="M925" i="1" s="1"/>
  <c r="U648" i="1" l="1"/>
  <c r="R649" i="1"/>
  <c r="S649" i="1"/>
  <c r="N925" i="1"/>
  <c r="T649" i="1" l="1"/>
  <c r="L926" i="1"/>
  <c r="M926" i="1" s="1"/>
  <c r="U649" i="1" l="1"/>
  <c r="R650" i="1"/>
  <c r="S650" i="1"/>
  <c r="N926" i="1"/>
  <c r="T650" i="1" l="1"/>
  <c r="L927" i="1"/>
  <c r="M927" i="1" s="1"/>
  <c r="U650" i="1" l="1"/>
  <c r="R651" i="1"/>
  <c r="S651" i="1"/>
  <c r="N927" i="1"/>
  <c r="L928" i="1"/>
  <c r="M928" i="1" s="1"/>
  <c r="T651" i="1" l="1"/>
  <c r="N928" i="1"/>
  <c r="U651" i="1" l="1"/>
  <c r="R652" i="1"/>
  <c r="S652" i="1"/>
  <c r="L929" i="1"/>
  <c r="M929" i="1" s="1"/>
  <c r="T652" i="1" l="1"/>
  <c r="N929" i="1"/>
  <c r="L930" i="1"/>
  <c r="M930" i="1" s="1"/>
  <c r="U652" i="1" l="1"/>
  <c r="R653" i="1"/>
  <c r="S653" i="1"/>
  <c r="N930" i="1"/>
  <c r="L931" i="1"/>
  <c r="M931" i="1" s="1"/>
  <c r="T653" i="1" l="1"/>
  <c r="N931" i="1"/>
  <c r="U653" i="1" l="1"/>
  <c r="R654" i="1"/>
  <c r="S654" i="1"/>
  <c r="L932" i="1"/>
  <c r="M932" i="1" s="1"/>
  <c r="T654" i="1" l="1"/>
  <c r="N932" i="1"/>
  <c r="U654" i="1" l="1"/>
  <c r="R655" i="1"/>
  <c r="S655" i="1"/>
  <c r="L933" i="1"/>
  <c r="M933" i="1" s="1"/>
  <c r="T655" i="1" l="1"/>
  <c r="N933" i="1"/>
  <c r="L934" i="1"/>
  <c r="M934" i="1" s="1"/>
  <c r="U655" i="1" l="1"/>
  <c r="S656" i="1" s="1"/>
  <c r="R656" i="1"/>
  <c r="N934" i="1"/>
  <c r="T656" i="1" l="1"/>
  <c r="L935" i="1"/>
  <c r="M935" i="1" s="1"/>
  <c r="U656" i="1" l="1"/>
  <c r="S657" i="1" s="1"/>
  <c r="R657" i="1"/>
  <c r="N935" i="1"/>
  <c r="L936" i="1"/>
  <c r="M936" i="1" s="1"/>
  <c r="T657" i="1" l="1"/>
  <c r="N936" i="1"/>
  <c r="L937" i="1"/>
  <c r="M937" i="1" s="1"/>
  <c r="U657" i="1" l="1"/>
  <c r="R658" i="1"/>
  <c r="S658" i="1"/>
  <c r="N937" i="1"/>
  <c r="L938" i="1"/>
  <c r="M938" i="1" s="1"/>
  <c r="T658" i="1" l="1"/>
  <c r="N938" i="1"/>
  <c r="U658" i="1" l="1"/>
  <c r="R659" i="1"/>
  <c r="S659" i="1"/>
  <c r="L939" i="1"/>
  <c r="M939" i="1" s="1"/>
  <c r="T659" i="1" l="1"/>
  <c r="N939" i="1"/>
  <c r="U659" i="1" l="1"/>
  <c r="R660" i="1"/>
  <c r="S660" i="1"/>
  <c r="L940" i="1"/>
  <c r="M940" i="1" s="1"/>
  <c r="T660" i="1" l="1"/>
  <c r="N940" i="1"/>
  <c r="L941" i="1"/>
  <c r="M941" i="1" s="1"/>
  <c r="U660" i="1" l="1"/>
  <c r="R661" i="1"/>
  <c r="S661" i="1"/>
  <c r="N941" i="1"/>
  <c r="T661" i="1" l="1"/>
  <c r="L942" i="1"/>
  <c r="M942" i="1" s="1"/>
  <c r="U661" i="1" l="1"/>
  <c r="R662" i="1"/>
  <c r="S662" i="1"/>
  <c r="N942" i="1"/>
  <c r="L943" i="1"/>
  <c r="M943" i="1" s="1"/>
  <c r="T662" i="1" l="1"/>
  <c r="N943" i="1"/>
  <c r="L944" i="1"/>
  <c r="M944" i="1" s="1"/>
  <c r="U662" i="1" l="1"/>
  <c r="R663" i="1"/>
  <c r="S663" i="1"/>
  <c r="N944" i="1"/>
  <c r="T663" i="1" l="1"/>
  <c r="L945" i="1"/>
  <c r="M945" i="1" s="1"/>
  <c r="U663" i="1" l="1"/>
  <c r="R664" i="1"/>
  <c r="S664" i="1"/>
  <c r="N945" i="1"/>
  <c r="T664" i="1" l="1"/>
  <c r="L946" i="1"/>
  <c r="M946" i="1" s="1"/>
  <c r="U664" i="1" l="1"/>
  <c r="R665" i="1"/>
  <c r="S665" i="1"/>
  <c r="N946" i="1"/>
  <c r="T665" i="1" l="1"/>
  <c r="L947" i="1"/>
  <c r="M947" i="1" s="1"/>
  <c r="U665" i="1" l="1"/>
  <c r="R666" i="1"/>
  <c r="S666" i="1"/>
  <c r="N947" i="1"/>
  <c r="L948" i="1"/>
  <c r="M948" i="1" s="1"/>
  <c r="T666" i="1" l="1"/>
  <c r="N948" i="1"/>
  <c r="U666" i="1" l="1"/>
  <c r="R667" i="1"/>
  <c r="S667" i="1"/>
  <c r="L949" i="1"/>
  <c r="M949" i="1" s="1"/>
  <c r="T667" i="1" l="1"/>
  <c r="N949" i="1"/>
  <c r="L950" i="1"/>
  <c r="M950" i="1" s="1"/>
  <c r="U667" i="1" l="1"/>
  <c r="R668" i="1"/>
  <c r="S668" i="1"/>
  <c r="N950" i="1"/>
  <c r="T668" i="1" l="1"/>
  <c r="L951" i="1"/>
  <c r="M951" i="1" s="1"/>
  <c r="U668" i="1" l="1"/>
  <c r="S669" i="1" s="1"/>
  <c r="R669" i="1"/>
  <c r="N951" i="1"/>
  <c r="T669" i="1" l="1"/>
  <c r="L952" i="1"/>
  <c r="M952" i="1" s="1"/>
  <c r="U669" i="1" l="1"/>
  <c r="R670" i="1"/>
  <c r="S670" i="1"/>
  <c r="N952" i="1"/>
  <c r="L953" i="1"/>
  <c r="M953" i="1" s="1"/>
  <c r="T670" i="1" l="1"/>
  <c r="N953" i="1"/>
  <c r="U670" i="1" l="1"/>
  <c r="R671" i="1"/>
  <c r="S671" i="1"/>
  <c r="L954" i="1"/>
  <c r="M954" i="1" s="1"/>
  <c r="T671" i="1" l="1"/>
  <c r="N954" i="1"/>
  <c r="L955" i="1"/>
  <c r="M955" i="1" s="1"/>
  <c r="U671" i="1" l="1"/>
  <c r="R672" i="1"/>
  <c r="S672" i="1"/>
  <c r="N955" i="1"/>
  <c r="L956" i="1"/>
  <c r="M956" i="1" s="1"/>
  <c r="T672" i="1" l="1"/>
  <c r="N956" i="1"/>
  <c r="U672" i="1" l="1"/>
  <c r="R673" i="1"/>
  <c r="S673" i="1"/>
  <c r="L957" i="1"/>
  <c r="M957" i="1" s="1"/>
  <c r="T673" i="1" l="1"/>
  <c r="N957" i="1"/>
  <c r="U673" i="1" l="1"/>
  <c r="R674" i="1"/>
  <c r="S674" i="1"/>
  <c r="L958" i="1"/>
  <c r="M958" i="1" s="1"/>
  <c r="T674" i="1" l="1"/>
  <c r="N958" i="1"/>
  <c r="U674" i="1" l="1"/>
  <c r="R675" i="1"/>
  <c r="S675" i="1"/>
  <c r="L959" i="1"/>
  <c r="M959" i="1" s="1"/>
  <c r="T675" i="1" l="1"/>
  <c r="N959" i="1"/>
  <c r="L960" i="1"/>
  <c r="M960" i="1" s="1"/>
  <c r="U675" i="1" l="1"/>
  <c r="R676" i="1"/>
  <c r="S676" i="1"/>
  <c r="N960" i="1"/>
  <c r="T676" i="1" l="1"/>
  <c r="L961" i="1"/>
  <c r="M961" i="1" s="1"/>
  <c r="U676" i="1" l="1"/>
  <c r="R677" i="1"/>
  <c r="S677" i="1"/>
  <c r="N961" i="1"/>
  <c r="T677" i="1" l="1"/>
  <c r="L962" i="1"/>
  <c r="M962" i="1" s="1"/>
  <c r="U677" i="1" l="1"/>
  <c r="R678" i="1"/>
  <c r="S678" i="1"/>
  <c r="N962" i="1"/>
  <c r="L963" i="1"/>
  <c r="M963" i="1" s="1"/>
  <c r="T678" i="1" l="1"/>
  <c r="N963" i="1"/>
  <c r="U678" i="1" l="1"/>
  <c r="R679" i="1"/>
  <c r="S679" i="1"/>
  <c r="L964" i="1"/>
  <c r="M964" i="1" s="1"/>
  <c r="T679" i="1" l="1"/>
  <c r="N964" i="1"/>
  <c r="U679" i="1" l="1"/>
  <c r="R680" i="1"/>
  <c r="S680" i="1"/>
  <c r="L965" i="1"/>
  <c r="M965" i="1" s="1"/>
  <c r="T680" i="1" l="1"/>
  <c r="N965" i="1"/>
  <c r="U680" i="1" l="1"/>
  <c r="R681" i="1"/>
  <c r="S681" i="1"/>
  <c r="L966" i="1"/>
  <c r="M966" i="1" s="1"/>
  <c r="T681" i="1" l="1"/>
  <c r="N966" i="1"/>
  <c r="U681" i="1" l="1"/>
  <c r="R682" i="1"/>
  <c r="S682" i="1"/>
  <c r="L967" i="1"/>
  <c r="M967" i="1" s="1"/>
  <c r="T682" i="1" l="1"/>
  <c r="N967" i="1"/>
  <c r="L968" i="1"/>
  <c r="M968" i="1" s="1"/>
  <c r="U682" i="1" l="1"/>
  <c r="R683" i="1"/>
  <c r="S683" i="1"/>
  <c r="N968" i="1"/>
  <c r="L969" i="1"/>
  <c r="M969" i="1" s="1"/>
  <c r="T683" i="1" l="1"/>
  <c r="N969" i="1"/>
  <c r="U683" i="1" l="1"/>
  <c r="R684" i="1"/>
  <c r="S684" i="1"/>
  <c r="L970" i="1"/>
  <c r="M970" i="1" s="1"/>
  <c r="T684" i="1" l="1"/>
  <c r="N970" i="1"/>
  <c r="U684" i="1" l="1"/>
  <c r="R685" i="1"/>
  <c r="S685" i="1"/>
  <c r="L971" i="1"/>
  <c r="M971" i="1" s="1"/>
  <c r="T685" i="1" l="1"/>
  <c r="N971" i="1"/>
  <c r="U685" i="1" l="1"/>
  <c r="R686" i="1"/>
  <c r="S686" i="1"/>
  <c r="L972" i="1"/>
  <c r="M972" i="1" s="1"/>
  <c r="T686" i="1" l="1"/>
  <c r="N972" i="1"/>
  <c r="U686" i="1" l="1"/>
  <c r="R687" i="1"/>
  <c r="S687" i="1"/>
  <c r="L973" i="1"/>
  <c r="M973" i="1" s="1"/>
  <c r="T687" i="1" l="1"/>
  <c r="N973" i="1"/>
  <c r="U687" i="1" l="1"/>
  <c r="S688" i="1" s="1"/>
  <c r="R688" i="1"/>
  <c r="L974" i="1"/>
  <c r="M974" i="1" s="1"/>
  <c r="T688" i="1" l="1"/>
  <c r="N974" i="1"/>
  <c r="L975" i="1"/>
  <c r="M975" i="1" s="1"/>
  <c r="U688" i="1" l="1"/>
  <c r="R689" i="1"/>
  <c r="S689" i="1"/>
  <c r="N975" i="1"/>
  <c r="L976" i="1"/>
  <c r="M976" i="1" s="1"/>
  <c r="T689" i="1" l="1"/>
  <c r="N976" i="1"/>
  <c r="L977" i="1"/>
  <c r="M977" i="1" s="1"/>
  <c r="U689" i="1" l="1"/>
  <c r="R690" i="1"/>
  <c r="S690" i="1"/>
  <c r="N977" i="1"/>
  <c r="L978" i="1"/>
  <c r="M978" i="1" s="1"/>
  <c r="T690" i="1" l="1"/>
  <c r="N978" i="1"/>
  <c r="L979" i="1"/>
  <c r="M979" i="1" s="1"/>
  <c r="U690" i="1" l="1"/>
  <c r="R691" i="1"/>
  <c r="S691" i="1"/>
  <c r="N979" i="1"/>
  <c r="T691" i="1" l="1"/>
  <c r="L980" i="1"/>
  <c r="M980" i="1" s="1"/>
  <c r="U691" i="1" l="1"/>
  <c r="R692" i="1"/>
  <c r="S692" i="1"/>
  <c r="N980" i="1"/>
  <c r="T692" i="1" l="1"/>
  <c r="L981" i="1"/>
  <c r="M981" i="1" s="1"/>
  <c r="U692" i="1" l="1"/>
  <c r="R693" i="1"/>
  <c r="S693" i="1"/>
  <c r="N981" i="1"/>
  <c r="L982" i="1"/>
  <c r="M982" i="1" s="1"/>
  <c r="T693" i="1" l="1"/>
  <c r="N982" i="1"/>
  <c r="U693" i="1" l="1"/>
  <c r="R694" i="1"/>
  <c r="S694" i="1"/>
  <c r="L983" i="1"/>
  <c r="M983" i="1" s="1"/>
  <c r="T694" i="1" l="1"/>
  <c r="N983" i="1"/>
  <c r="U694" i="1" l="1"/>
  <c r="R695" i="1"/>
  <c r="S695" i="1"/>
  <c r="L984" i="1"/>
  <c r="M984" i="1" s="1"/>
  <c r="T695" i="1" l="1"/>
  <c r="N984" i="1"/>
  <c r="U695" i="1" l="1"/>
  <c r="R696" i="1"/>
  <c r="S696" i="1"/>
  <c r="L985" i="1"/>
  <c r="M985" i="1" s="1"/>
  <c r="T696" i="1" l="1"/>
  <c r="N985" i="1"/>
  <c r="U696" i="1" l="1"/>
  <c r="R697" i="1"/>
  <c r="S697" i="1"/>
  <c r="L986" i="1"/>
  <c r="M986" i="1" s="1"/>
  <c r="T697" i="1" l="1"/>
  <c r="N986" i="1"/>
  <c r="L987" i="1"/>
  <c r="M987" i="1" s="1"/>
  <c r="U697" i="1" l="1"/>
  <c r="S698" i="1" s="1"/>
  <c r="R698" i="1"/>
  <c r="N987" i="1"/>
  <c r="T698" i="1" l="1"/>
  <c r="L988" i="1"/>
  <c r="M988" i="1" s="1"/>
  <c r="U698" i="1" l="1"/>
  <c r="R699" i="1"/>
  <c r="S699" i="1"/>
  <c r="N988" i="1"/>
  <c r="T699" i="1" l="1"/>
  <c r="L989" i="1"/>
  <c r="M989" i="1" s="1"/>
  <c r="U699" i="1" l="1"/>
  <c r="R700" i="1"/>
  <c r="S700" i="1"/>
  <c r="N989" i="1"/>
  <c r="T700" i="1" l="1"/>
  <c r="L990" i="1"/>
  <c r="M990" i="1" s="1"/>
  <c r="U700" i="1" l="1"/>
  <c r="R701" i="1"/>
  <c r="S701" i="1"/>
  <c r="N990" i="1"/>
  <c r="T701" i="1" l="1"/>
  <c r="L991" i="1"/>
  <c r="M991" i="1" s="1"/>
  <c r="U701" i="1" l="1"/>
  <c r="R702" i="1"/>
  <c r="S702" i="1"/>
  <c r="N991" i="1"/>
  <c r="T702" i="1" l="1"/>
  <c r="L992" i="1"/>
  <c r="M992" i="1" s="1"/>
  <c r="U702" i="1" l="1"/>
  <c r="R703" i="1"/>
  <c r="S703" i="1"/>
  <c r="N992" i="1"/>
  <c r="L993" i="1"/>
  <c r="M993" i="1" s="1"/>
  <c r="T703" i="1" l="1"/>
  <c r="N993" i="1"/>
  <c r="U703" i="1" l="1"/>
  <c r="R704" i="1"/>
  <c r="S704" i="1"/>
  <c r="L994" i="1"/>
  <c r="M994" i="1" s="1"/>
  <c r="T704" i="1" l="1"/>
  <c r="N994" i="1"/>
  <c r="U704" i="1" l="1"/>
  <c r="R705" i="1"/>
  <c r="S705" i="1"/>
  <c r="L995" i="1"/>
  <c r="M995" i="1" s="1"/>
  <c r="T705" i="1" l="1"/>
  <c r="N995" i="1"/>
  <c r="L996" i="1"/>
  <c r="M996" i="1" s="1"/>
  <c r="U705" i="1" l="1"/>
  <c r="R706" i="1"/>
  <c r="S706" i="1"/>
  <c r="N996" i="1"/>
  <c r="T706" i="1" l="1"/>
  <c r="L997" i="1"/>
  <c r="M997" i="1" s="1"/>
  <c r="U706" i="1" l="1"/>
  <c r="R707" i="1"/>
  <c r="S707" i="1"/>
  <c r="N997" i="1"/>
  <c r="T707" i="1" l="1"/>
  <c r="L998" i="1"/>
  <c r="M998" i="1" s="1"/>
  <c r="U707" i="1" l="1"/>
  <c r="R708" i="1"/>
  <c r="S708" i="1"/>
  <c r="N998" i="1"/>
  <c r="T708" i="1" l="1"/>
  <c r="L999" i="1"/>
  <c r="M999" i="1" s="1"/>
  <c r="U708" i="1" l="1"/>
  <c r="R709" i="1"/>
  <c r="S709" i="1"/>
  <c r="N999" i="1"/>
  <c r="T709" i="1" l="1"/>
  <c r="L1000" i="1"/>
  <c r="M1000" i="1" s="1"/>
  <c r="U709" i="1" l="1"/>
  <c r="R710" i="1"/>
  <c r="S710" i="1"/>
  <c r="N1000" i="1"/>
  <c r="T710" i="1" l="1"/>
  <c r="L1001" i="1"/>
  <c r="M1001" i="1" s="1"/>
  <c r="U710" i="1" l="1"/>
  <c r="R711" i="1"/>
  <c r="S711" i="1"/>
  <c r="N1001" i="1"/>
  <c r="L1002" i="1"/>
  <c r="M1002" i="1" s="1"/>
  <c r="T711" i="1" l="1"/>
  <c r="N1002" i="1"/>
  <c r="U711" i="1" l="1"/>
  <c r="R712" i="1"/>
  <c r="S712" i="1"/>
  <c r="L1003" i="1"/>
  <c r="M1003" i="1" s="1"/>
  <c r="T712" i="1" l="1"/>
  <c r="N1003" i="1"/>
  <c r="U712" i="1" l="1"/>
  <c r="R713" i="1"/>
  <c r="S713" i="1"/>
  <c r="L1004" i="1"/>
  <c r="M1004" i="1" s="1"/>
  <c r="T713" i="1" l="1"/>
  <c r="N1004" i="1"/>
  <c r="U713" i="1" l="1"/>
  <c r="R714" i="1"/>
  <c r="S714" i="1"/>
  <c r="L1005" i="1"/>
  <c r="M1005" i="1" s="1"/>
  <c r="T714" i="1" l="1"/>
  <c r="N1005" i="1"/>
  <c r="L1006" i="1"/>
  <c r="M1006" i="1" s="1"/>
  <c r="U714" i="1" l="1"/>
  <c r="R715" i="1"/>
  <c r="S715" i="1"/>
  <c r="N1006" i="1"/>
  <c r="T715" i="1" l="1"/>
  <c r="L1007" i="1"/>
  <c r="M1007" i="1" s="1"/>
  <c r="U715" i="1" l="1"/>
  <c r="R716" i="1"/>
  <c r="S716" i="1"/>
  <c r="N1007" i="1"/>
  <c r="L1008" i="1"/>
  <c r="M1008" i="1" s="1"/>
  <c r="T716" i="1" l="1"/>
  <c r="N1008" i="1"/>
  <c r="U716" i="1" l="1"/>
  <c r="R717" i="1"/>
  <c r="S717" i="1"/>
  <c r="L1009" i="1"/>
  <c r="M1009" i="1" s="1"/>
  <c r="T717" i="1" l="1"/>
  <c r="N1009" i="1"/>
  <c r="U717" i="1" l="1"/>
  <c r="R718" i="1"/>
  <c r="S718" i="1"/>
  <c r="L1010" i="1"/>
  <c r="M1010" i="1" s="1"/>
  <c r="T718" i="1" l="1"/>
  <c r="N1010" i="1"/>
  <c r="U718" i="1" l="1"/>
  <c r="R719" i="1"/>
  <c r="S719" i="1"/>
  <c r="L1011" i="1"/>
  <c r="M1011" i="1" s="1"/>
  <c r="T719" i="1" l="1"/>
  <c r="N1011" i="1"/>
  <c r="L1012" i="1"/>
  <c r="M1012" i="1" s="1"/>
  <c r="U719" i="1" l="1"/>
  <c r="R720" i="1"/>
  <c r="S720" i="1"/>
  <c r="N1012" i="1"/>
  <c r="T720" i="1" l="1"/>
  <c r="L1013" i="1"/>
  <c r="M1013" i="1" s="1"/>
  <c r="U720" i="1" l="1"/>
  <c r="R721" i="1"/>
  <c r="S721" i="1"/>
  <c r="N1013" i="1"/>
  <c r="T721" i="1" l="1"/>
  <c r="L1014" i="1"/>
  <c r="M1014" i="1" s="1"/>
  <c r="U721" i="1" l="1"/>
  <c r="R722" i="1"/>
  <c r="S722" i="1"/>
  <c r="N1014" i="1"/>
  <c r="T722" i="1" l="1"/>
  <c r="L1015" i="1"/>
  <c r="M1015" i="1" s="1"/>
  <c r="U722" i="1" l="1"/>
  <c r="R723" i="1"/>
  <c r="S723" i="1"/>
  <c r="N1015" i="1"/>
  <c r="L1016" i="1"/>
  <c r="M1016" i="1" s="1"/>
  <c r="T723" i="1" l="1"/>
  <c r="N1016" i="1"/>
  <c r="U723" i="1" l="1"/>
  <c r="R724" i="1"/>
  <c r="S724" i="1"/>
  <c r="L1017" i="1"/>
  <c r="M1017" i="1" s="1"/>
  <c r="T724" i="1" l="1"/>
  <c r="N1017" i="1"/>
  <c r="U724" i="1" l="1"/>
  <c r="R725" i="1"/>
  <c r="S725" i="1"/>
  <c r="L1018" i="1"/>
  <c r="M1018" i="1" s="1"/>
  <c r="T725" i="1" l="1"/>
  <c r="N1018" i="1"/>
  <c r="L1019" i="1"/>
  <c r="M1019" i="1" s="1"/>
  <c r="U725" i="1" l="1"/>
  <c r="R726" i="1"/>
  <c r="S726" i="1"/>
  <c r="N1019" i="1"/>
  <c r="T726" i="1" l="1"/>
  <c r="L1020" i="1"/>
  <c r="M1020" i="1" s="1"/>
  <c r="U726" i="1" l="1"/>
  <c r="R727" i="1"/>
  <c r="S727" i="1"/>
  <c r="N1020" i="1"/>
  <c r="T727" i="1" l="1"/>
  <c r="L1021" i="1"/>
  <c r="M1021" i="1" s="1"/>
  <c r="U727" i="1" l="1"/>
  <c r="R728" i="1"/>
  <c r="S728" i="1"/>
  <c r="N1021" i="1"/>
  <c r="T728" i="1" l="1"/>
  <c r="L1022" i="1"/>
  <c r="M1022" i="1" s="1"/>
  <c r="U728" i="1" l="1"/>
  <c r="R729" i="1"/>
  <c r="S729" i="1"/>
  <c r="N1022" i="1"/>
  <c r="L1023" i="1"/>
  <c r="M1023" i="1" s="1"/>
  <c r="T729" i="1" l="1"/>
  <c r="N1023" i="1"/>
  <c r="U729" i="1" l="1"/>
  <c r="R730" i="1"/>
  <c r="S730" i="1"/>
  <c r="L1024" i="1"/>
  <c r="M1024" i="1" s="1"/>
  <c r="T730" i="1" l="1"/>
  <c r="N1024" i="1"/>
  <c r="U730" i="1" l="1"/>
  <c r="R731" i="1"/>
  <c r="S731" i="1"/>
  <c r="L1025" i="1"/>
  <c r="M1025" i="1" s="1"/>
  <c r="T731" i="1" l="1"/>
  <c r="N1025" i="1"/>
  <c r="U731" i="1" l="1"/>
  <c r="R732" i="1"/>
  <c r="S732" i="1"/>
  <c r="L1026" i="1"/>
  <c r="M1026" i="1" s="1"/>
  <c r="T732" i="1" l="1"/>
  <c r="N1026" i="1"/>
  <c r="L1027" i="1"/>
  <c r="M1027" i="1" s="1"/>
  <c r="U732" i="1" l="1"/>
  <c r="R733" i="1"/>
  <c r="S733" i="1"/>
  <c r="N1027" i="1"/>
  <c r="T733" i="1" l="1"/>
  <c r="L1028" i="1"/>
  <c r="M1028" i="1" s="1"/>
  <c r="U733" i="1" l="1"/>
  <c r="R734" i="1"/>
  <c r="S734" i="1"/>
  <c r="N1028" i="1"/>
  <c r="T734" i="1" l="1"/>
  <c r="L1029" i="1"/>
  <c r="M1029" i="1" s="1"/>
  <c r="U734" i="1" l="1"/>
  <c r="R735" i="1"/>
  <c r="S735" i="1"/>
  <c r="N1029" i="1"/>
  <c r="T735" i="1" l="1"/>
  <c r="L1030" i="1"/>
  <c r="M1030" i="1" s="1"/>
  <c r="U735" i="1" l="1"/>
  <c r="R736" i="1"/>
  <c r="S736" i="1"/>
  <c r="N1030" i="1"/>
  <c r="T736" i="1" l="1"/>
  <c r="L1031" i="1"/>
  <c r="M1031" i="1" s="1"/>
  <c r="U736" i="1" l="1"/>
  <c r="R737" i="1"/>
  <c r="S737" i="1"/>
  <c r="N1031" i="1"/>
  <c r="T737" i="1" l="1"/>
  <c r="L1032" i="1"/>
  <c r="M1032" i="1" s="1"/>
  <c r="U737" i="1" l="1"/>
  <c r="R738" i="1"/>
  <c r="S738" i="1"/>
  <c r="N1032" i="1"/>
  <c r="L1033" i="1"/>
  <c r="M1033" i="1" s="1"/>
  <c r="T738" i="1" l="1"/>
  <c r="N1033" i="1"/>
  <c r="U738" i="1" l="1"/>
  <c r="R739" i="1"/>
  <c r="S739" i="1"/>
  <c r="L1034" i="1"/>
  <c r="M1034" i="1" s="1"/>
  <c r="T739" i="1" l="1"/>
  <c r="N1034" i="1"/>
  <c r="L1035" i="1"/>
  <c r="M1035" i="1" s="1"/>
  <c r="U739" i="1" l="1"/>
  <c r="R740" i="1"/>
  <c r="S740" i="1"/>
  <c r="N1035" i="1"/>
  <c r="T740" i="1" l="1"/>
  <c r="L1036" i="1"/>
  <c r="M1036" i="1" s="1"/>
  <c r="U740" i="1" l="1"/>
  <c r="R741" i="1"/>
  <c r="S741" i="1"/>
  <c r="N1036" i="1"/>
  <c r="T741" i="1" l="1"/>
  <c r="L1037" i="1"/>
  <c r="M1037" i="1" s="1"/>
  <c r="U741" i="1" l="1"/>
  <c r="R742" i="1"/>
  <c r="S742" i="1"/>
  <c r="N1037" i="1"/>
  <c r="T742" i="1" l="1"/>
  <c r="L1038" i="1"/>
  <c r="M1038" i="1" s="1"/>
  <c r="U742" i="1" l="1"/>
  <c r="R743" i="1"/>
  <c r="S743" i="1"/>
  <c r="N1038" i="1"/>
  <c r="L1039" i="1"/>
  <c r="M1039" i="1" s="1"/>
  <c r="T743" i="1" l="1"/>
  <c r="N1039" i="1"/>
  <c r="U743" i="1" l="1"/>
  <c r="R744" i="1"/>
  <c r="S744" i="1"/>
  <c r="L1040" i="1"/>
  <c r="M1040" i="1" s="1"/>
  <c r="T744" i="1" l="1"/>
  <c r="N1040" i="1"/>
  <c r="U744" i="1" l="1"/>
  <c r="R745" i="1"/>
  <c r="S745" i="1"/>
  <c r="L1041" i="1"/>
  <c r="M1041" i="1" s="1"/>
  <c r="T745" i="1" l="1"/>
  <c r="N1041" i="1"/>
  <c r="U745" i="1" l="1"/>
  <c r="R746" i="1"/>
  <c r="S746" i="1"/>
  <c r="L1042" i="1"/>
  <c r="M1042" i="1" s="1"/>
  <c r="T746" i="1" l="1"/>
  <c r="N1042" i="1"/>
  <c r="U746" i="1" l="1"/>
  <c r="R747" i="1"/>
  <c r="S747" i="1"/>
  <c r="L1043" i="1"/>
  <c r="M1043" i="1" s="1"/>
  <c r="T747" i="1" l="1"/>
  <c r="N1043" i="1"/>
  <c r="L1044" i="1"/>
  <c r="M1044" i="1" s="1"/>
  <c r="U747" i="1" l="1"/>
  <c r="R748" i="1"/>
  <c r="S748" i="1"/>
  <c r="N1044" i="1"/>
  <c r="T748" i="1" l="1"/>
  <c r="L1045" i="1"/>
  <c r="M1045" i="1" s="1"/>
  <c r="U748" i="1" l="1"/>
  <c r="R749" i="1"/>
  <c r="S749" i="1"/>
  <c r="N1045" i="1"/>
  <c r="T749" i="1" l="1"/>
  <c r="L1046" i="1"/>
  <c r="M1046" i="1" s="1"/>
  <c r="U749" i="1" l="1"/>
  <c r="R750" i="1"/>
  <c r="S750" i="1"/>
  <c r="N1046" i="1"/>
  <c r="T750" i="1" l="1"/>
  <c r="L1047" i="1"/>
  <c r="M1047" i="1" s="1"/>
  <c r="U750" i="1" l="1"/>
  <c r="R751" i="1"/>
  <c r="S751" i="1"/>
  <c r="N1047" i="1"/>
  <c r="L1048" i="1"/>
  <c r="M1048" i="1" s="1"/>
  <c r="T751" i="1" l="1"/>
  <c r="N1048" i="1"/>
  <c r="U751" i="1" l="1"/>
  <c r="R752" i="1"/>
  <c r="S752" i="1"/>
  <c r="L1049" i="1"/>
  <c r="M1049" i="1" s="1"/>
  <c r="T752" i="1" l="1"/>
  <c r="N1049" i="1"/>
  <c r="U752" i="1" l="1"/>
  <c r="R753" i="1"/>
  <c r="S753" i="1"/>
  <c r="L1050" i="1"/>
  <c r="M1050" i="1" s="1"/>
  <c r="T753" i="1" l="1"/>
  <c r="N1050" i="1"/>
  <c r="L1051" i="1"/>
  <c r="M1051" i="1" s="1"/>
  <c r="U753" i="1" l="1"/>
  <c r="R754" i="1"/>
  <c r="S754" i="1"/>
  <c r="N1051" i="1"/>
  <c r="T754" i="1" l="1"/>
  <c r="L1052" i="1"/>
  <c r="M1052" i="1" s="1"/>
  <c r="U754" i="1" l="1"/>
  <c r="R755" i="1"/>
  <c r="S755" i="1"/>
  <c r="N1052" i="1"/>
  <c r="T755" i="1" l="1"/>
  <c r="L1053" i="1"/>
  <c r="M1053" i="1" s="1"/>
  <c r="U755" i="1" l="1"/>
  <c r="R756" i="1"/>
  <c r="S756" i="1"/>
  <c r="N1053" i="1"/>
  <c r="T756" i="1" l="1"/>
  <c r="L1054" i="1"/>
  <c r="M1054" i="1" s="1"/>
  <c r="U756" i="1" l="1"/>
  <c r="R757" i="1"/>
  <c r="S757" i="1"/>
  <c r="N1054" i="1"/>
  <c r="L1055" i="1"/>
  <c r="M1055" i="1" s="1"/>
  <c r="T757" i="1" l="1"/>
  <c r="N1055" i="1"/>
  <c r="U757" i="1" l="1"/>
  <c r="R758" i="1"/>
  <c r="S758" i="1"/>
  <c r="L1056" i="1"/>
  <c r="M1056" i="1" s="1"/>
  <c r="T758" i="1" l="1"/>
  <c r="N1056" i="1"/>
  <c r="L1057" i="1"/>
  <c r="M1057" i="1" s="1"/>
  <c r="U758" i="1" l="1"/>
  <c r="R759" i="1"/>
  <c r="S759" i="1"/>
  <c r="N1057" i="1"/>
  <c r="T759" i="1" l="1"/>
  <c r="L1058" i="1"/>
  <c r="M1058" i="1" s="1"/>
  <c r="U759" i="1" l="1"/>
  <c r="R760" i="1"/>
  <c r="S760" i="1"/>
  <c r="N1058" i="1"/>
  <c r="T760" i="1" l="1"/>
  <c r="L1059" i="1"/>
  <c r="M1059" i="1" s="1"/>
  <c r="U760" i="1" l="1"/>
  <c r="R761" i="1"/>
  <c r="S761" i="1"/>
  <c r="N1059" i="1"/>
  <c r="T761" i="1" l="1"/>
  <c r="L1060" i="1"/>
  <c r="M1060" i="1" s="1"/>
  <c r="U761" i="1" l="1"/>
  <c r="R762" i="1"/>
  <c r="S762" i="1"/>
  <c r="N1060" i="1"/>
  <c r="T762" i="1" l="1"/>
  <c r="L1061" i="1"/>
  <c r="M1061" i="1" s="1"/>
  <c r="U762" i="1" l="1"/>
  <c r="R763" i="1"/>
  <c r="S763" i="1"/>
  <c r="N1061" i="1"/>
  <c r="T763" i="1" l="1"/>
  <c r="L1062" i="1"/>
  <c r="M1062" i="1" s="1"/>
  <c r="U763" i="1" l="1"/>
  <c r="S764" i="1" s="1"/>
  <c r="R764" i="1"/>
  <c r="N1062" i="1"/>
  <c r="T764" i="1" l="1"/>
  <c r="L1063" i="1"/>
  <c r="M1063" i="1" s="1"/>
  <c r="U764" i="1" l="1"/>
  <c r="R765" i="1"/>
  <c r="S765" i="1"/>
  <c r="N1063" i="1"/>
  <c r="L1064" i="1"/>
  <c r="M1064" i="1" s="1"/>
  <c r="T765" i="1" l="1"/>
  <c r="N1064" i="1"/>
  <c r="U765" i="1" l="1"/>
  <c r="R766" i="1"/>
  <c r="S766" i="1"/>
  <c r="L1065" i="1"/>
  <c r="M1065" i="1" s="1"/>
  <c r="T766" i="1" l="1"/>
  <c r="N1065" i="1"/>
  <c r="U766" i="1" l="1"/>
  <c r="R767" i="1"/>
  <c r="S767" i="1"/>
  <c r="L1066" i="1"/>
  <c r="M1066" i="1" s="1"/>
  <c r="T767" i="1" l="1"/>
  <c r="N1066" i="1"/>
  <c r="U767" i="1" l="1"/>
  <c r="R768" i="1"/>
  <c r="S768" i="1"/>
  <c r="L1067" i="1"/>
  <c r="M1067" i="1" s="1"/>
  <c r="T768" i="1" l="1"/>
  <c r="N1067" i="1"/>
  <c r="U768" i="1" l="1"/>
  <c r="R769" i="1"/>
  <c r="S769" i="1"/>
  <c r="L1068" i="1"/>
  <c r="M1068" i="1" s="1"/>
  <c r="T769" i="1" l="1"/>
  <c r="N1068" i="1"/>
  <c r="U769" i="1" l="1"/>
  <c r="R770" i="1"/>
  <c r="S770" i="1"/>
  <c r="L1069" i="1"/>
  <c r="M1069" i="1" s="1"/>
  <c r="T770" i="1" l="1"/>
  <c r="N1069" i="1"/>
  <c r="U770" i="1" l="1"/>
  <c r="R771" i="1"/>
  <c r="S771" i="1"/>
  <c r="L1070" i="1"/>
  <c r="M1070" i="1" s="1"/>
  <c r="T771" i="1" l="1"/>
  <c r="N1070" i="1"/>
  <c r="U771" i="1" l="1"/>
  <c r="R772" i="1"/>
  <c r="S772" i="1"/>
  <c r="L1071" i="1"/>
  <c r="M1071" i="1" s="1"/>
  <c r="T772" i="1" l="1"/>
  <c r="N1071" i="1"/>
  <c r="L1072" i="1"/>
  <c r="M1072" i="1" s="1"/>
  <c r="U772" i="1" l="1"/>
  <c r="R773" i="1"/>
  <c r="S773" i="1"/>
  <c r="N1072" i="1"/>
  <c r="T773" i="1" l="1"/>
  <c r="L1073" i="1"/>
  <c r="M1073" i="1" s="1"/>
  <c r="U773" i="1" l="1"/>
  <c r="R774" i="1"/>
  <c r="S774" i="1"/>
  <c r="N1073" i="1"/>
  <c r="L1074" i="1"/>
  <c r="M1074" i="1" s="1"/>
  <c r="T774" i="1" l="1"/>
  <c r="N1074" i="1"/>
  <c r="U774" i="1" l="1"/>
  <c r="R775" i="1"/>
  <c r="S775" i="1"/>
  <c r="L1075" i="1"/>
  <c r="M1075" i="1" s="1"/>
  <c r="T775" i="1" l="1"/>
  <c r="N1075" i="1"/>
  <c r="L1076" i="1"/>
  <c r="M1076" i="1" s="1"/>
  <c r="U775" i="1" l="1"/>
  <c r="R776" i="1"/>
  <c r="S776" i="1"/>
  <c r="N1076" i="1"/>
  <c r="T776" i="1" l="1"/>
  <c r="L1077" i="1"/>
  <c r="M1077" i="1" s="1"/>
  <c r="U776" i="1" l="1"/>
  <c r="R777" i="1"/>
  <c r="S777" i="1"/>
  <c r="N1077" i="1"/>
  <c r="T777" i="1" l="1"/>
  <c r="L1078" i="1"/>
  <c r="M1078" i="1" s="1"/>
  <c r="U777" i="1" l="1"/>
  <c r="R778" i="1"/>
  <c r="S778" i="1"/>
  <c r="N1078" i="1"/>
  <c r="T778" i="1" l="1"/>
  <c r="L1079" i="1"/>
  <c r="M1079" i="1" s="1"/>
  <c r="U778" i="1" l="1"/>
  <c r="S779" i="1" s="1"/>
  <c r="R779" i="1"/>
  <c r="N1079" i="1"/>
  <c r="T779" i="1" l="1"/>
  <c r="L1080" i="1"/>
  <c r="M1080" i="1" s="1"/>
  <c r="U779" i="1" l="1"/>
  <c r="R780" i="1"/>
  <c r="S780" i="1"/>
  <c r="N1080" i="1"/>
  <c r="T780" i="1" l="1"/>
  <c r="L1081" i="1"/>
  <c r="M1081" i="1" s="1"/>
  <c r="U780" i="1" l="1"/>
  <c r="R781" i="1"/>
  <c r="S781" i="1"/>
  <c r="N1081" i="1"/>
  <c r="T781" i="1" l="1"/>
  <c r="L1082" i="1"/>
  <c r="M1082" i="1" s="1"/>
  <c r="U781" i="1" l="1"/>
  <c r="R782" i="1"/>
  <c r="S782" i="1"/>
  <c r="N1082" i="1"/>
  <c r="T782" i="1" l="1"/>
  <c r="L1083" i="1"/>
  <c r="M1083" i="1" s="1"/>
  <c r="U782" i="1" l="1"/>
  <c r="R783" i="1"/>
  <c r="S783" i="1"/>
  <c r="N1083" i="1"/>
  <c r="T783" i="1" l="1"/>
  <c r="L1084" i="1"/>
  <c r="M1084" i="1" s="1"/>
  <c r="U783" i="1" l="1"/>
  <c r="R784" i="1"/>
  <c r="S784" i="1"/>
  <c r="N1084" i="1"/>
  <c r="L1085" i="1"/>
  <c r="M1085" i="1" s="1"/>
  <c r="T784" i="1" l="1"/>
  <c r="N1085" i="1"/>
  <c r="L1086" i="1"/>
  <c r="M1086" i="1" s="1"/>
  <c r="U784" i="1" l="1"/>
  <c r="S785" i="1" s="1"/>
  <c r="R785" i="1"/>
  <c r="N1086" i="1"/>
  <c r="L1087" i="1"/>
  <c r="M1087" i="1" s="1"/>
  <c r="T785" i="1" l="1"/>
  <c r="N1087" i="1"/>
  <c r="L1088" i="1"/>
  <c r="M1088" i="1" s="1"/>
  <c r="U785" i="1" l="1"/>
  <c r="R786" i="1"/>
  <c r="S786" i="1"/>
  <c r="N1088" i="1"/>
  <c r="T786" i="1" l="1"/>
  <c r="L1089" i="1"/>
  <c r="M1089" i="1" s="1"/>
  <c r="U786" i="1" l="1"/>
  <c r="R787" i="1"/>
  <c r="S787" i="1"/>
  <c r="N1089" i="1"/>
  <c r="T787" i="1" l="1"/>
  <c r="L1090" i="1"/>
  <c r="M1090" i="1" s="1"/>
  <c r="U787" i="1" l="1"/>
  <c r="R788" i="1"/>
  <c r="S788" i="1"/>
  <c r="N1090" i="1"/>
  <c r="L1091" i="1"/>
  <c r="M1091" i="1" s="1"/>
  <c r="T788" i="1" l="1"/>
  <c r="N1091" i="1"/>
  <c r="U788" i="1" l="1"/>
  <c r="R789" i="1"/>
  <c r="S789" i="1"/>
  <c r="L1092" i="1"/>
  <c r="M1092" i="1" s="1"/>
  <c r="T789" i="1" l="1"/>
  <c r="N1092" i="1"/>
  <c r="L1093" i="1"/>
  <c r="M1093" i="1" s="1"/>
  <c r="U789" i="1" l="1"/>
  <c r="R790" i="1"/>
  <c r="S790" i="1"/>
  <c r="N1093" i="1"/>
  <c r="T790" i="1" l="1"/>
  <c r="L1094" i="1"/>
  <c r="M1094" i="1" s="1"/>
  <c r="U790" i="1" l="1"/>
  <c r="R791" i="1"/>
  <c r="S791" i="1"/>
  <c r="N1094" i="1"/>
  <c r="T791" i="1" l="1"/>
  <c r="L1095" i="1"/>
  <c r="M1095" i="1" s="1"/>
  <c r="U791" i="1" l="1"/>
  <c r="R792" i="1"/>
  <c r="S792" i="1"/>
  <c r="N1095" i="1"/>
  <c r="T792" i="1" l="1"/>
  <c r="L1096" i="1"/>
  <c r="M1096" i="1" s="1"/>
  <c r="U792" i="1" l="1"/>
  <c r="S793" i="1" s="1"/>
  <c r="R793" i="1"/>
  <c r="N1096" i="1"/>
  <c r="T793" i="1" l="1"/>
  <c r="L1097" i="1"/>
  <c r="M1097" i="1" s="1"/>
  <c r="U793" i="1" l="1"/>
  <c r="S794" i="1" s="1"/>
  <c r="R794" i="1"/>
  <c r="N1097" i="1"/>
  <c r="T794" i="1" l="1"/>
  <c r="L1098" i="1"/>
  <c r="M1098" i="1" s="1"/>
  <c r="U794" i="1" l="1"/>
  <c r="R795" i="1"/>
  <c r="S795" i="1"/>
  <c r="N1098" i="1"/>
  <c r="L1099" i="1"/>
  <c r="M1099" i="1" s="1"/>
  <c r="T795" i="1" l="1"/>
  <c r="N1099" i="1"/>
  <c r="U795" i="1" l="1"/>
  <c r="R796" i="1"/>
  <c r="S796" i="1"/>
  <c r="L1100" i="1"/>
  <c r="M1100" i="1" s="1"/>
  <c r="T796" i="1" l="1"/>
  <c r="N1100" i="1"/>
  <c r="U796" i="1" l="1"/>
  <c r="R797" i="1"/>
  <c r="S797" i="1"/>
  <c r="L1101" i="1"/>
  <c r="M1101" i="1" s="1"/>
  <c r="T797" i="1" l="1"/>
  <c r="N1101" i="1"/>
  <c r="U797" i="1" l="1"/>
  <c r="R798" i="1"/>
  <c r="S798" i="1"/>
  <c r="L1102" i="1"/>
  <c r="M1102" i="1" s="1"/>
  <c r="T798" i="1" l="1"/>
  <c r="N1102" i="1"/>
  <c r="L1103" i="1"/>
  <c r="M1103" i="1" s="1"/>
  <c r="U798" i="1" l="1"/>
  <c r="R799" i="1"/>
  <c r="S799" i="1"/>
  <c r="N1103" i="1"/>
  <c r="T799" i="1" l="1"/>
  <c r="L1104" i="1"/>
  <c r="M1104" i="1" s="1"/>
  <c r="U799" i="1" l="1"/>
  <c r="R800" i="1"/>
  <c r="S800" i="1"/>
  <c r="N1104" i="1"/>
  <c r="T800" i="1" l="1"/>
  <c r="L1105" i="1"/>
  <c r="M1105" i="1" s="1"/>
  <c r="U800" i="1" l="1"/>
  <c r="R801" i="1"/>
  <c r="S801" i="1"/>
  <c r="N1105" i="1"/>
  <c r="T801" i="1" l="1"/>
  <c r="L1106" i="1"/>
  <c r="M1106" i="1" s="1"/>
  <c r="U801" i="1" l="1"/>
  <c r="R802" i="1"/>
  <c r="S802" i="1"/>
  <c r="N1106" i="1"/>
  <c r="T802" i="1" l="1"/>
  <c r="L1107" i="1"/>
  <c r="M1107" i="1" s="1"/>
  <c r="U802" i="1" l="1"/>
  <c r="R803" i="1"/>
  <c r="S803" i="1"/>
  <c r="N1107" i="1"/>
  <c r="T803" i="1" l="1"/>
  <c r="L1108" i="1"/>
  <c r="M1108" i="1" s="1"/>
  <c r="U803" i="1" l="1"/>
  <c r="R804" i="1"/>
  <c r="S804" i="1"/>
  <c r="N1108" i="1"/>
  <c r="T804" i="1" l="1"/>
  <c r="L1109" i="1"/>
  <c r="M1109" i="1" s="1"/>
  <c r="U804" i="1" l="1"/>
  <c r="R805" i="1"/>
  <c r="S805" i="1"/>
  <c r="N1109" i="1"/>
  <c r="T805" i="1" l="1"/>
  <c r="L1110" i="1"/>
  <c r="M1110" i="1" s="1"/>
  <c r="U805" i="1" l="1"/>
  <c r="R806" i="1"/>
  <c r="S806" i="1"/>
  <c r="N1110" i="1"/>
  <c r="L1111" i="1"/>
  <c r="M1111" i="1" s="1"/>
  <c r="T806" i="1" l="1"/>
  <c r="N1111" i="1"/>
  <c r="U806" i="1" l="1"/>
  <c r="R807" i="1"/>
  <c r="S807" i="1"/>
  <c r="L1112" i="1"/>
  <c r="M1112" i="1" s="1"/>
  <c r="T807" i="1" l="1"/>
  <c r="N1112" i="1"/>
  <c r="U807" i="1" l="1"/>
  <c r="R808" i="1"/>
  <c r="S808" i="1"/>
  <c r="L1113" i="1"/>
  <c r="M1113" i="1" s="1"/>
  <c r="T808" i="1" l="1"/>
  <c r="N1113" i="1"/>
  <c r="U808" i="1" l="1"/>
  <c r="R809" i="1"/>
  <c r="S809" i="1"/>
  <c r="L1114" i="1"/>
  <c r="M1114" i="1" s="1"/>
  <c r="T809" i="1" l="1"/>
  <c r="N1114" i="1"/>
  <c r="U809" i="1" l="1"/>
  <c r="R810" i="1"/>
  <c r="S810" i="1"/>
  <c r="L1115" i="1"/>
  <c r="M1115" i="1" s="1"/>
  <c r="T810" i="1" l="1"/>
  <c r="N1115" i="1"/>
  <c r="L1116" i="1"/>
  <c r="M1116" i="1" s="1"/>
  <c r="U810" i="1" l="1"/>
  <c r="R811" i="1"/>
  <c r="S811" i="1"/>
  <c r="N1116" i="1"/>
  <c r="T811" i="1" l="1"/>
  <c r="L1117" i="1"/>
  <c r="M1117" i="1" s="1"/>
  <c r="U811" i="1" l="1"/>
  <c r="R812" i="1"/>
  <c r="S812" i="1"/>
  <c r="N1117" i="1"/>
  <c r="L1118" i="1"/>
  <c r="M1118" i="1" s="1"/>
  <c r="T812" i="1" l="1"/>
  <c r="N1118" i="1"/>
  <c r="U812" i="1" l="1"/>
  <c r="R813" i="1"/>
  <c r="S813" i="1"/>
  <c r="L1119" i="1"/>
  <c r="M1119" i="1" s="1"/>
  <c r="T813" i="1" l="1"/>
  <c r="N1119" i="1"/>
  <c r="L1120" i="1"/>
  <c r="M1120" i="1" s="1"/>
  <c r="U813" i="1" l="1"/>
  <c r="R814" i="1"/>
  <c r="S814" i="1"/>
  <c r="N1120" i="1"/>
  <c r="T814" i="1" l="1"/>
  <c r="L1121" i="1"/>
  <c r="M1121" i="1" s="1"/>
  <c r="U814" i="1" l="1"/>
  <c r="R815" i="1"/>
  <c r="S815" i="1"/>
  <c r="N1121" i="1"/>
  <c r="T815" i="1" l="1"/>
  <c r="L1122" i="1"/>
  <c r="M1122" i="1" s="1"/>
  <c r="U815" i="1" l="1"/>
  <c r="R816" i="1"/>
  <c r="S816" i="1"/>
  <c r="N1122" i="1"/>
  <c r="T816" i="1" l="1"/>
  <c r="L1123" i="1"/>
  <c r="M1123" i="1" s="1"/>
  <c r="U816" i="1" l="1"/>
  <c r="R817" i="1"/>
  <c r="S817" i="1"/>
  <c r="N1123" i="1"/>
  <c r="T817" i="1" l="1"/>
  <c r="L1124" i="1"/>
  <c r="M1124" i="1" s="1"/>
  <c r="U817" i="1" l="1"/>
  <c r="R818" i="1"/>
  <c r="S818" i="1"/>
  <c r="N1124" i="1"/>
  <c r="T818" i="1" l="1"/>
  <c r="L1125" i="1"/>
  <c r="M1125" i="1" s="1"/>
  <c r="U818" i="1" l="1"/>
  <c r="R819" i="1"/>
  <c r="S819" i="1"/>
  <c r="N1125" i="1"/>
  <c r="L1126" i="1"/>
  <c r="M1126" i="1" s="1"/>
  <c r="T819" i="1" l="1"/>
  <c r="N1126" i="1"/>
  <c r="U819" i="1" l="1"/>
  <c r="R820" i="1"/>
  <c r="S820" i="1"/>
  <c r="L1127" i="1"/>
  <c r="M1127" i="1" s="1"/>
  <c r="T820" i="1" l="1"/>
  <c r="N1127" i="1"/>
  <c r="U820" i="1" l="1"/>
  <c r="R821" i="1"/>
  <c r="S821" i="1"/>
  <c r="L1128" i="1"/>
  <c r="M1128" i="1" s="1"/>
  <c r="T821" i="1" l="1"/>
  <c r="N1128" i="1"/>
  <c r="U821" i="1" l="1"/>
  <c r="R822" i="1"/>
  <c r="S822" i="1"/>
  <c r="L1129" i="1"/>
  <c r="M1129" i="1" s="1"/>
  <c r="T822" i="1" l="1"/>
  <c r="N1129" i="1"/>
  <c r="L1130" i="1"/>
  <c r="M1130" i="1" s="1"/>
  <c r="U822" i="1" l="1"/>
  <c r="R823" i="1"/>
  <c r="S823" i="1"/>
  <c r="N1130" i="1"/>
  <c r="T823" i="1" l="1"/>
  <c r="L1131" i="1"/>
  <c r="M1131" i="1" s="1"/>
  <c r="U823" i="1" l="1"/>
  <c r="R824" i="1"/>
  <c r="S824" i="1"/>
  <c r="N1131" i="1"/>
  <c r="T824" i="1" l="1"/>
  <c r="L1132" i="1"/>
  <c r="M1132" i="1" s="1"/>
  <c r="U824" i="1" l="1"/>
  <c r="R825" i="1"/>
  <c r="S825" i="1"/>
  <c r="N1132" i="1"/>
  <c r="L1133" i="1"/>
  <c r="M1133" i="1" s="1"/>
  <c r="T825" i="1" l="1"/>
  <c r="N1133" i="1"/>
  <c r="U825" i="1" l="1"/>
  <c r="S826" i="1" s="1"/>
  <c r="R826" i="1"/>
  <c r="L1134" i="1"/>
  <c r="M1134" i="1" s="1"/>
  <c r="T826" i="1" l="1"/>
  <c r="N1134" i="1"/>
  <c r="L1135" i="1"/>
  <c r="M1135" i="1" s="1"/>
  <c r="U826" i="1" l="1"/>
  <c r="R827" i="1"/>
  <c r="S827" i="1"/>
  <c r="N1135" i="1"/>
  <c r="L1136" i="1"/>
  <c r="M1136" i="1" s="1"/>
  <c r="T827" i="1" l="1"/>
  <c r="N1136" i="1"/>
  <c r="U827" i="1" l="1"/>
  <c r="R828" i="1"/>
  <c r="S828" i="1"/>
  <c r="L1137" i="1"/>
  <c r="M1137" i="1" s="1"/>
  <c r="T828" i="1" l="1"/>
  <c r="N1137" i="1"/>
  <c r="L1138" i="1"/>
  <c r="M1138" i="1" s="1"/>
  <c r="U828" i="1" l="1"/>
  <c r="R829" i="1"/>
  <c r="S829" i="1"/>
  <c r="N1138" i="1"/>
  <c r="T829" i="1" l="1"/>
  <c r="L1139" i="1"/>
  <c r="M1139" i="1" s="1"/>
  <c r="U829" i="1" l="1"/>
  <c r="R830" i="1"/>
  <c r="S830" i="1"/>
  <c r="N1139" i="1"/>
  <c r="T830" i="1" l="1"/>
  <c r="L1140" i="1"/>
  <c r="M1140" i="1" s="1"/>
  <c r="U830" i="1" l="1"/>
  <c r="R831" i="1"/>
  <c r="S831" i="1"/>
  <c r="N1140" i="1"/>
  <c r="T831" i="1" l="1"/>
  <c r="L1141" i="1"/>
  <c r="M1141" i="1" s="1"/>
  <c r="U831" i="1" l="1"/>
  <c r="R832" i="1"/>
  <c r="S832" i="1"/>
  <c r="N1141" i="1"/>
  <c r="L1142" i="1"/>
  <c r="M1142" i="1" s="1"/>
  <c r="T832" i="1" l="1"/>
  <c r="N1142" i="1"/>
  <c r="U832" i="1" l="1"/>
  <c r="R833" i="1"/>
  <c r="S833" i="1"/>
  <c r="L1143" i="1"/>
  <c r="M1143" i="1" s="1"/>
  <c r="T833" i="1" l="1"/>
  <c r="N1143" i="1"/>
  <c r="U833" i="1" l="1"/>
  <c r="R834" i="1"/>
  <c r="S834" i="1"/>
  <c r="L1144" i="1"/>
  <c r="M1144" i="1" s="1"/>
  <c r="T834" i="1" l="1"/>
  <c r="N1144" i="1"/>
  <c r="U834" i="1" l="1"/>
  <c r="R835" i="1"/>
  <c r="S835" i="1"/>
  <c r="L1145" i="1"/>
  <c r="M1145" i="1" s="1"/>
  <c r="T835" i="1" l="1"/>
  <c r="N1145" i="1"/>
  <c r="U835" i="1" l="1"/>
  <c r="R836" i="1"/>
  <c r="S836" i="1"/>
  <c r="L1146" i="1"/>
  <c r="M1146" i="1" s="1"/>
  <c r="T836" i="1" l="1"/>
  <c r="N1146" i="1"/>
  <c r="U836" i="1" l="1"/>
  <c r="R837" i="1"/>
  <c r="S837" i="1"/>
  <c r="L1147" i="1"/>
  <c r="M1147" i="1" s="1"/>
  <c r="T837" i="1" l="1"/>
  <c r="N1147" i="1"/>
  <c r="U837" i="1" l="1"/>
  <c r="R838" i="1"/>
  <c r="S838" i="1"/>
  <c r="L1148" i="1"/>
  <c r="M1148" i="1" s="1"/>
  <c r="T838" i="1" l="1"/>
  <c r="N1148" i="1"/>
  <c r="U838" i="1" l="1"/>
  <c r="R839" i="1"/>
  <c r="S839" i="1"/>
  <c r="L1149" i="1"/>
  <c r="M1149" i="1" s="1"/>
  <c r="T839" i="1" l="1"/>
  <c r="N1149" i="1"/>
  <c r="U839" i="1" l="1"/>
  <c r="R840" i="1"/>
  <c r="S840" i="1"/>
  <c r="L1150" i="1"/>
  <c r="M1150" i="1" s="1"/>
  <c r="T840" i="1" l="1"/>
  <c r="N1150" i="1"/>
  <c r="U840" i="1" l="1"/>
  <c r="S841" i="1" s="1"/>
  <c r="R841" i="1"/>
  <c r="L1151" i="1"/>
  <c r="M1151" i="1" s="1"/>
  <c r="T841" i="1" l="1"/>
  <c r="N1151" i="1"/>
  <c r="U841" i="1" l="1"/>
  <c r="R842" i="1"/>
  <c r="S842" i="1"/>
  <c r="L1152" i="1"/>
  <c r="M1152" i="1" s="1"/>
  <c r="T842" i="1" l="1"/>
  <c r="N1152" i="1"/>
  <c r="U842" i="1" l="1"/>
  <c r="R843" i="1"/>
  <c r="S843" i="1"/>
  <c r="L1153" i="1"/>
  <c r="M1153" i="1" s="1"/>
  <c r="T843" i="1" l="1"/>
  <c r="N1153" i="1"/>
  <c r="U843" i="1" l="1"/>
  <c r="R844" i="1"/>
  <c r="S844" i="1"/>
  <c r="L1154" i="1"/>
  <c r="M1154" i="1" s="1"/>
  <c r="T844" i="1" l="1"/>
  <c r="N1154" i="1"/>
  <c r="U844" i="1" l="1"/>
  <c r="R845" i="1"/>
  <c r="S845" i="1"/>
  <c r="L1155" i="1"/>
  <c r="M1155" i="1" s="1"/>
  <c r="T845" i="1" l="1"/>
  <c r="N1155" i="1"/>
  <c r="U845" i="1" l="1"/>
  <c r="R846" i="1"/>
  <c r="S846" i="1"/>
  <c r="L1156" i="1"/>
  <c r="M1156" i="1" s="1"/>
  <c r="T846" i="1" l="1"/>
  <c r="N1156" i="1"/>
  <c r="U846" i="1" l="1"/>
  <c r="R847" i="1"/>
  <c r="S847" i="1"/>
  <c r="L1157" i="1"/>
  <c r="M1157" i="1" s="1"/>
  <c r="T847" i="1" l="1"/>
  <c r="N1157" i="1"/>
  <c r="U847" i="1" l="1"/>
  <c r="R848" i="1"/>
  <c r="S848" i="1"/>
  <c r="L1158" i="1"/>
  <c r="M1158" i="1" s="1"/>
  <c r="T848" i="1" l="1"/>
  <c r="N1158" i="1"/>
  <c r="U848" i="1" l="1"/>
  <c r="R849" i="1"/>
  <c r="S849" i="1"/>
  <c r="L1159" i="1"/>
  <c r="M1159" i="1" s="1"/>
  <c r="T849" i="1" l="1"/>
  <c r="N1159" i="1"/>
  <c r="U849" i="1" l="1"/>
  <c r="R850" i="1"/>
  <c r="S850" i="1"/>
  <c r="L1160" i="1"/>
  <c r="M1160" i="1" s="1"/>
  <c r="T850" i="1" l="1"/>
  <c r="N1160" i="1"/>
  <c r="L1161" i="1"/>
  <c r="M1161" i="1" s="1"/>
  <c r="U850" i="1" l="1"/>
  <c r="R851" i="1"/>
  <c r="S851" i="1"/>
  <c r="N1161" i="1"/>
  <c r="T851" i="1" l="1"/>
  <c r="L1162" i="1"/>
  <c r="M1162" i="1" s="1"/>
  <c r="U851" i="1" l="1"/>
  <c r="R852" i="1"/>
  <c r="S852" i="1"/>
  <c r="N1162" i="1"/>
  <c r="T852" i="1" l="1"/>
  <c r="L1163" i="1"/>
  <c r="M1163" i="1" s="1"/>
  <c r="U852" i="1" l="1"/>
  <c r="R853" i="1"/>
  <c r="S853" i="1"/>
  <c r="N1163" i="1"/>
  <c r="T853" i="1" l="1"/>
  <c r="L1164" i="1"/>
  <c r="M1164" i="1" s="1"/>
  <c r="U853" i="1" l="1"/>
  <c r="R854" i="1"/>
  <c r="S854" i="1"/>
  <c r="N1164" i="1"/>
  <c r="T854" i="1" l="1"/>
  <c r="L1165" i="1"/>
  <c r="M1165" i="1" s="1"/>
  <c r="U854" i="1" l="1"/>
  <c r="R855" i="1"/>
  <c r="S855" i="1"/>
  <c r="N1165" i="1"/>
  <c r="L1166" i="1"/>
  <c r="M1166" i="1" s="1"/>
  <c r="T855" i="1" l="1"/>
  <c r="N1166" i="1"/>
  <c r="U855" i="1" l="1"/>
  <c r="R856" i="1"/>
  <c r="S856" i="1"/>
  <c r="L1167" i="1"/>
  <c r="M1167" i="1" s="1"/>
  <c r="T856" i="1" l="1"/>
  <c r="N1167" i="1"/>
  <c r="L1168" i="1"/>
  <c r="M1168" i="1" s="1"/>
  <c r="U856" i="1" l="1"/>
  <c r="R857" i="1"/>
  <c r="S857" i="1"/>
  <c r="N1168" i="1"/>
  <c r="T857" i="1" l="1"/>
  <c r="L1169" i="1"/>
  <c r="M1169" i="1" s="1"/>
  <c r="U857" i="1" l="1"/>
  <c r="R858" i="1"/>
  <c r="S858" i="1"/>
  <c r="N1169" i="1"/>
  <c r="T858" i="1" l="1"/>
  <c r="L1170" i="1"/>
  <c r="M1170" i="1" s="1"/>
  <c r="U858" i="1" l="1"/>
  <c r="R859" i="1"/>
  <c r="S859" i="1"/>
  <c r="N1170" i="1"/>
  <c r="L1171" i="1"/>
  <c r="M1171" i="1" s="1"/>
  <c r="T859" i="1" l="1"/>
  <c r="N1171" i="1"/>
  <c r="U859" i="1" l="1"/>
  <c r="R860" i="1"/>
  <c r="S860" i="1"/>
  <c r="L1172" i="1"/>
  <c r="M1172" i="1" s="1"/>
  <c r="T860" i="1" l="1"/>
  <c r="N1172" i="1"/>
  <c r="U860" i="1" l="1"/>
  <c r="R861" i="1"/>
  <c r="S861" i="1"/>
  <c r="L1173" i="1"/>
  <c r="M1173" i="1" s="1"/>
  <c r="T861" i="1" l="1"/>
  <c r="N1173" i="1"/>
  <c r="U861" i="1" l="1"/>
  <c r="R862" i="1"/>
  <c r="S862" i="1"/>
  <c r="L1174" i="1"/>
  <c r="M1174" i="1" s="1"/>
  <c r="T862" i="1" l="1"/>
  <c r="N1174" i="1"/>
  <c r="L1175" i="1"/>
  <c r="M1175" i="1" s="1"/>
  <c r="U862" i="1" l="1"/>
  <c r="R863" i="1"/>
  <c r="S863" i="1"/>
  <c r="N1175" i="1"/>
  <c r="T863" i="1" l="1"/>
  <c r="L1176" i="1"/>
  <c r="M1176" i="1" s="1"/>
  <c r="U863" i="1" l="1"/>
  <c r="R864" i="1"/>
  <c r="S864" i="1"/>
  <c r="N1176" i="1"/>
  <c r="L1177" i="1"/>
  <c r="M1177" i="1" s="1"/>
  <c r="T864" i="1" l="1"/>
  <c r="N1177" i="1"/>
  <c r="U864" i="1" l="1"/>
  <c r="R865" i="1"/>
  <c r="S865" i="1"/>
  <c r="L1178" i="1"/>
  <c r="M1178" i="1" s="1"/>
  <c r="T865" i="1" l="1"/>
  <c r="N1178" i="1"/>
  <c r="L1179" i="1"/>
  <c r="M1179" i="1" s="1"/>
  <c r="U865" i="1" l="1"/>
  <c r="R866" i="1"/>
  <c r="S866" i="1"/>
  <c r="N1179" i="1"/>
  <c r="T866" i="1" l="1"/>
  <c r="L1180" i="1"/>
  <c r="M1180" i="1" s="1"/>
  <c r="U866" i="1" l="1"/>
  <c r="R867" i="1"/>
  <c r="S867" i="1"/>
  <c r="N1180" i="1"/>
  <c r="T867" i="1" l="1"/>
  <c r="L1181" i="1"/>
  <c r="M1181" i="1" s="1"/>
  <c r="U867" i="1" l="1"/>
  <c r="R868" i="1"/>
  <c r="S868" i="1"/>
  <c r="N1181" i="1"/>
  <c r="T868" i="1" l="1"/>
  <c r="L1182" i="1"/>
  <c r="M1182" i="1" s="1"/>
  <c r="U868" i="1" l="1"/>
  <c r="R869" i="1"/>
  <c r="S869" i="1"/>
  <c r="N1182" i="1"/>
  <c r="L1183" i="1"/>
  <c r="M1183" i="1" s="1"/>
  <c r="T869" i="1" l="1"/>
  <c r="N1183" i="1"/>
  <c r="U869" i="1" l="1"/>
  <c r="R870" i="1"/>
  <c r="S870" i="1"/>
  <c r="L1184" i="1"/>
  <c r="M1184" i="1" s="1"/>
  <c r="T870" i="1" l="1"/>
  <c r="N1184" i="1"/>
  <c r="U870" i="1" l="1"/>
  <c r="R871" i="1"/>
  <c r="S871" i="1"/>
  <c r="L1185" i="1"/>
  <c r="M1185" i="1" s="1"/>
  <c r="T871" i="1" l="1"/>
  <c r="N1185" i="1"/>
  <c r="U871" i="1" l="1"/>
  <c r="R872" i="1"/>
  <c r="S872" i="1"/>
  <c r="L1186" i="1"/>
  <c r="M1186" i="1" s="1"/>
  <c r="T872" i="1" l="1"/>
  <c r="N1186" i="1"/>
  <c r="U872" i="1" l="1"/>
  <c r="R873" i="1"/>
  <c r="S873" i="1"/>
  <c r="L1187" i="1"/>
  <c r="M1187" i="1" s="1"/>
  <c r="T873" i="1" l="1"/>
  <c r="N1187" i="1"/>
  <c r="L1188" i="1"/>
  <c r="M1188" i="1" s="1"/>
  <c r="U873" i="1" l="1"/>
  <c r="R874" i="1"/>
  <c r="S874" i="1"/>
  <c r="N1188" i="1"/>
  <c r="L1189" i="1"/>
  <c r="M1189" i="1" s="1"/>
  <c r="T874" i="1" l="1"/>
  <c r="N1189" i="1"/>
  <c r="U874" i="1" l="1"/>
  <c r="R875" i="1"/>
  <c r="S875" i="1"/>
  <c r="L1190" i="1"/>
  <c r="M1190" i="1" s="1"/>
  <c r="T875" i="1" l="1"/>
  <c r="N1190" i="1"/>
  <c r="U875" i="1" l="1"/>
  <c r="R876" i="1"/>
  <c r="S876" i="1"/>
  <c r="L1191" i="1"/>
  <c r="M1191" i="1" s="1"/>
  <c r="T876" i="1" l="1"/>
  <c r="N1191" i="1"/>
  <c r="U876" i="1" l="1"/>
  <c r="R877" i="1"/>
  <c r="S877" i="1"/>
  <c r="L1192" i="1"/>
  <c r="M1192" i="1" s="1"/>
  <c r="T877" i="1" l="1"/>
  <c r="N1192" i="1"/>
  <c r="U877" i="1" l="1"/>
  <c r="R878" i="1"/>
  <c r="S878" i="1"/>
  <c r="L1193" i="1"/>
  <c r="M1193" i="1" s="1"/>
  <c r="T878" i="1" l="1"/>
  <c r="N1193" i="1"/>
  <c r="U878" i="1" l="1"/>
  <c r="R879" i="1"/>
  <c r="S879" i="1"/>
  <c r="L1194" i="1"/>
  <c r="M1194" i="1" s="1"/>
  <c r="T879" i="1" l="1"/>
  <c r="N1194" i="1"/>
  <c r="L1195" i="1"/>
  <c r="M1195" i="1" s="1"/>
  <c r="U879" i="1" l="1"/>
  <c r="R880" i="1"/>
  <c r="S880" i="1"/>
  <c r="N1195" i="1"/>
  <c r="T880" i="1" l="1"/>
  <c r="L1196" i="1"/>
  <c r="M1196" i="1" s="1"/>
  <c r="U880" i="1" l="1"/>
  <c r="R881" i="1"/>
  <c r="S881" i="1"/>
  <c r="N1196" i="1"/>
  <c r="T881" i="1" l="1"/>
  <c r="L1197" i="1"/>
  <c r="M1197" i="1" s="1"/>
  <c r="U881" i="1" l="1"/>
  <c r="R882" i="1"/>
  <c r="S882" i="1"/>
  <c r="N1197" i="1"/>
  <c r="T882" i="1" l="1"/>
  <c r="L1198" i="1"/>
  <c r="M1198" i="1" s="1"/>
  <c r="U882" i="1" l="1"/>
  <c r="R883" i="1"/>
  <c r="S883" i="1"/>
  <c r="N1198" i="1"/>
  <c r="L1199" i="1"/>
  <c r="M1199" i="1" s="1"/>
  <c r="T883" i="1" l="1"/>
  <c r="N1199" i="1"/>
  <c r="U883" i="1" l="1"/>
  <c r="R884" i="1"/>
  <c r="S884" i="1"/>
  <c r="L1200" i="1"/>
  <c r="M1200" i="1" s="1"/>
  <c r="T884" i="1" l="1"/>
  <c r="N1200" i="1"/>
  <c r="U884" i="1" l="1"/>
  <c r="R885" i="1"/>
  <c r="S885" i="1"/>
  <c r="L1201" i="1"/>
  <c r="M1201" i="1" s="1"/>
  <c r="T885" i="1" l="1"/>
  <c r="N1201" i="1"/>
  <c r="U885" i="1" l="1"/>
  <c r="R886" i="1"/>
  <c r="S886" i="1"/>
  <c r="L1202" i="1"/>
  <c r="M1202" i="1" s="1"/>
  <c r="T886" i="1" l="1"/>
  <c r="N1202" i="1"/>
  <c r="U886" i="1" l="1"/>
  <c r="R887" i="1"/>
  <c r="S887" i="1"/>
  <c r="L1203" i="1"/>
  <c r="M1203" i="1" s="1"/>
  <c r="T887" i="1" l="1"/>
  <c r="N1203" i="1"/>
  <c r="L1204" i="1"/>
  <c r="M1204" i="1" s="1"/>
  <c r="U887" i="1" l="1"/>
  <c r="R888" i="1"/>
  <c r="S888" i="1"/>
  <c r="N1204" i="1"/>
  <c r="T888" i="1" l="1"/>
  <c r="L1205" i="1"/>
  <c r="M1205" i="1" s="1"/>
  <c r="U888" i="1" l="1"/>
  <c r="R889" i="1"/>
  <c r="S889" i="1"/>
  <c r="N1205" i="1"/>
  <c r="T889" i="1" l="1"/>
  <c r="L1206" i="1"/>
  <c r="M1206" i="1" s="1"/>
  <c r="U889" i="1" l="1"/>
  <c r="R890" i="1"/>
  <c r="S890" i="1"/>
  <c r="N1206" i="1"/>
  <c r="T890" i="1" l="1"/>
  <c r="L1207" i="1"/>
  <c r="M1207" i="1" s="1"/>
  <c r="U890" i="1" l="1"/>
  <c r="R891" i="1"/>
  <c r="S891" i="1"/>
  <c r="N1207" i="1"/>
  <c r="T891" i="1" l="1"/>
  <c r="L1208" i="1"/>
  <c r="M1208" i="1" s="1"/>
  <c r="U891" i="1" l="1"/>
  <c r="R892" i="1"/>
  <c r="S892" i="1"/>
  <c r="N1208" i="1"/>
  <c r="T892" i="1" l="1"/>
  <c r="L1209" i="1"/>
  <c r="M1209" i="1" s="1"/>
  <c r="U892" i="1" l="1"/>
  <c r="R893" i="1"/>
  <c r="S893" i="1"/>
  <c r="N1209" i="1"/>
  <c r="T893" i="1" l="1"/>
  <c r="L1210" i="1"/>
  <c r="M1210" i="1" s="1"/>
  <c r="U893" i="1" l="1"/>
  <c r="R894" i="1"/>
  <c r="S894" i="1"/>
  <c r="N1210" i="1"/>
  <c r="T894" i="1" l="1"/>
  <c r="L1211" i="1"/>
  <c r="M1211" i="1" s="1"/>
  <c r="U894" i="1" l="1"/>
  <c r="R895" i="1"/>
  <c r="S895" i="1"/>
  <c r="N1211" i="1"/>
  <c r="T895" i="1" l="1"/>
  <c r="L1212" i="1"/>
  <c r="M1212" i="1" s="1"/>
  <c r="U895" i="1" l="1"/>
  <c r="R896" i="1"/>
  <c r="S896" i="1"/>
  <c r="N1212" i="1"/>
  <c r="T896" i="1" l="1"/>
  <c r="L1213" i="1"/>
  <c r="M1213" i="1" s="1"/>
  <c r="U896" i="1" l="1"/>
  <c r="R897" i="1"/>
  <c r="S897" i="1"/>
  <c r="N1213" i="1"/>
  <c r="T897" i="1" l="1"/>
  <c r="L1214" i="1"/>
  <c r="M1214" i="1" s="1"/>
  <c r="U897" i="1" l="1"/>
  <c r="R898" i="1"/>
  <c r="S898" i="1"/>
  <c r="N1214" i="1"/>
  <c r="T898" i="1" l="1"/>
  <c r="L1215" i="1"/>
  <c r="M1215" i="1" s="1"/>
  <c r="U898" i="1" l="1"/>
  <c r="S899" i="1" s="1"/>
  <c r="R899" i="1"/>
  <c r="N1215" i="1"/>
  <c r="T899" i="1" l="1"/>
  <c r="L1216" i="1"/>
  <c r="M1216" i="1" s="1"/>
  <c r="U899" i="1" l="1"/>
  <c r="R900" i="1"/>
  <c r="S900" i="1"/>
  <c r="N1216" i="1"/>
  <c r="T900" i="1" l="1"/>
  <c r="L1217" i="1"/>
  <c r="M1217" i="1" s="1"/>
  <c r="U900" i="1" l="1"/>
  <c r="R901" i="1"/>
  <c r="S901" i="1"/>
  <c r="N1217" i="1"/>
  <c r="T901" i="1" l="1"/>
  <c r="L1218" i="1"/>
  <c r="M1218" i="1" s="1"/>
  <c r="U901" i="1" l="1"/>
  <c r="R902" i="1"/>
  <c r="S902" i="1"/>
  <c r="N1218" i="1"/>
  <c r="T902" i="1" l="1"/>
  <c r="L1219" i="1"/>
  <c r="M1219" i="1" s="1"/>
  <c r="U902" i="1" l="1"/>
  <c r="R903" i="1"/>
  <c r="S903" i="1"/>
  <c r="N1219" i="1"/>
  <c r="L1220" i="1"/>
  <c r="M1220" i="1" s="1"/>
  <c r="T903" i="1" l="1"/>
  <c r="N1220" i="1"/>
  <c r="U903" i="1" l="1"/>
  <c r="R904" i="1"/>
  <c r="S904" i="1"/>
  <c r="L1221" i="1"/>
  <c r="M1221" i="1" s="1"/>
  <c r="T904" i="1" l="1"/>
  <c r="N1221" i="1"/>
  <c r="U904" i="1" l="1"/>
  <c r="R905" i="1"/>
  <c r="S905" i="1"/>
  <c r="L1222" i="1"/>
  <c r="M1222" i="1" s="1"/>
  <c r="T905" i="1" l="1"/>
  <c r="N1222" i="1"/>
  <c r="U905" i="1" l="1"/>
  <c r="R906" i="1"/>
  <c r="S906" i="1"/>
  <c r="L1223" i="1"/>
  <c r="M1223" i="1" s="1"/>
  <c r="T906" i="1" l="1"/>
  <c r="N1223" i="1"/>
  <c r="U906" i="1" l="1"/>
  <c r="R907" i="1"/>
  <c r="S907" i="1"/>
  <c r="L1224" i="1"/>
  <c r="M1224" i="1" s="1"/>
  <c r="T907" i="1" l="1"/>
  <c r="N1224" i="1"/>
  <c r="U907" i="1" l="1"/>
  <c r="R908" i="1"/>
  <c r="S908" i="1"/>
  <c r="L1225" i="1"/>
  <c r="M1225" i="1" s="1"/>
  <c r="T908" i="1" l="1"/>
  <c r="N1225" i="1"/>
  <c r="U908" i="1" l="1"/>
  <c r="R909" i="1"/>
  <c r="S909" i="1"/>
  <c r="L1226" i="1"/>
  <c r="M1226" i="1" s="1"/>
  <c r="T909" i="1" l="1"/>
  <c r="N1226" i="1"/>
  <c r="L1227" i="1"/>
  <c r="M1227" i="1" s="1"/>
  <c r="U909" i="1" l="1"/>
  <c r="R910" i="1"/>
  <c r="S910" i="1"/>
  <c r="N1227" i="1"/>
  <c r="T910" i="1" l="1"/>
  <c r="L1228" i="1"/>
  <c r="M1228" i="1" s="1"/>
  <c r="U910" i="1" l="1"/>
  <c r="R911" i="1"/>
  <c r="S911" i="1"/>
  <c r="N1228" i="1"/>
  <c r="T911" i="1" l="1"/>
  <c r="L1229" i="1"/>
  <c r="M1229" i="1" s="1"/>
  <c r="U911" i="1" l="1"/>
  <c r="R912" i="1"/>
  <c r="S912" i="1"/>
  <c r="N1229" i="1"/>
  <c r="T912" i="1" l="1"/>
  <c r="L1230" i="1"/>
  <c r="M1230" i="1" s="1"/>
  <c r="U912" i="1" l="1"/>
  <c r="R913" i="1"/>
  <c r="S913" i="1"/>
  <c r="N1230" i="1"/>
  <c r="T913" i="1" l="1"/>
  <c r="L1231" i="1"/>
  <c r="M1231" i="1" s="1"/>
  <c r="U913" i="1" l="1"/>
  <c r="R914" i="1"/>
  <c r="S914" i="1"/>
  <c r="N1231" i="1"/>
  <c r="T914" i="1" l="1"/>
  <c r="L1232" i="1"/>
  <c r="M1232" i="1" s="1"/>
  <c r="U914" i="1" l="1"/>
  <c r="R915" i="1"/>
  <c r="S915" i="1"/>
  <c r="N1232" i="1"/>
  <c r="L1233" i="1"/>
  <c r="M1233" i="1" s="1"/>
  <c r="T915" i="1" l="1"/>
  <c r="N1233" i="1"/>
  <c r="U915" i="1" l="1"/>
  <c r="R916" i="1"/>
  <c r="S916" i="1"/>
  <c r="L1234" i="1"/>
  <c r="M1234" i="1" s="1"/>
  <c r="T916" i="1" l="1"/>
  <c r="N1234" i="1"/>
  <c r="U916" i="1" l="1"/>
  <c r="R917" i="1"/>
  <c r="S917" i="1"/>
  <c r="L1235" i="1"/>
  <c r="M1235" i="1" s="1"/>
  <c r="T917" i="1" l="1"/>
  <c r="N1235" i="1"/>
  <c r="L1236" i="1"/>
  <c r="M1236" i="1" s="1"/>
  <c r="U917" i="1" l="1"/>
  <c r="S918" i="1" s="1"/>
  <c r="R918" i="1"/>
  <c r="N1236" i="1"/>
  <c r="T918" i="1" l="1"/>
  <c r="L1237" i="1"/>
  <c r="M1237" i="1" s="1"/>
  <c r="U918" i="1" l="1"/>
  <c r="R919" i="1"/>
  <c r="S919" i="1"/>
  <c r="N1237" i="1"/>
  <c r="T919" i="1" l="1"/>
  <c r="L1238" i="1"/>
  <c r="M1238" i="1" s="1"/>
  <c r="U919" i="1" l="1"/>
  <c r="S920" i="1" s="1"/>
  <c r="R920" i="1"/>
  <c r="N1238" i="1"/>
  <c r="L1239" i="1"/>
  <c r="M1239" i="1" s="1"/>
  <c r="T920" i="1" l="1"/>
  <c r="N1239" i="1"/>
  <c r="U920" i="1" l="1"/>
  <c r="R921" i="1"/>
  <c r="S921" i="1"/>
  <c r="L1240" i="1"/>
  <c r="M1240" i="1" s="1"/>
  <c r="T921" i="1" l="1"/>
  <c r="N1240" i="1"/>
  <c r="L1241" i="1"/>
  <c r="M1241" i="1" s="1"/>
  <c r="U921" i="1" l="1"/>
  <c r="R922" i="1"/>
  <c r="S922" i="1"/>
  <c r="N1241" i="1"/>
  <c r="T922" i="1" l="1"/>
  <c r="L1242" i="1"/>
  <c r="M1242" i="1" s="1"/>
  <c r="U922" i="1" l="1"/>
  <c r="R923" i="1"/>
  <c r="S923" i="1"/>
  <c r="N1242" i="1"/>
  <c r="T923" i="1" l="1"/>
  <c r="L1243" i="1"/>
  <c r="M1243" i="1" s="1"/>
  <c r="U923" i="1" l="1"/>
  <c r="R924" i="1"/>
  <c r="S924" i="1"/>
  <c r="N1243" i="1"/>
  <c r="L1244" i="1"/>
  <c r="M1244" i="1" s="1"/>
  <c r="T924" i="1" l="1"/>
  <c r="N1244" i="1"/>
  <c r="U924" i="1" l="1"/>
  <c r="R925" i="1"/>
  <c r="S925" i="1"/>
  <c r="L1245" i="1"/>
  <c r="M1245" i="1" s="1"/>
  <c r="T925" i="1" l="1"/>
  <c r="N1245" i="1"/>
  <c r="U925" i="1" l="1"/>
  <c r="R926" i="1"/>
  <c r="S926" i="1"/>
  <c r="L1246" i="1"/>
  <c r="M1246" i="1" s="1"/>
  <c r="T926" i="1" l="1"/>
  <c r="N1246" i="1"/>
  <c r="L1247" i="1"/>
  <c r="M1247" i="1" s="1"/>
  <c r="U926" i="1" l="1"/>
  <c r="R927" i="1"/>
  <c r="S927" i="1"/>
  <c r="N1247" i="1"/>
  <c r="L1248" i="1"/>
  <c r="M1248" i="1" s="1"/>
  <c r="T927" i="1" l="1"/>
  <c r="N1248" i="1"/>
  <c r="L1249" i="1"/>
  <c r="M1249" i="1" s="1"/>
  <c r="U927" i="1" l="1"/>
  <c r="R928" i="1"/>
  <c r="S928" i="1"/>
  <c r="N1249" i="1"/>
  <c r="L1250" i="1"/>
  <c r="M1250" i="1" s="1"/>
  <c r="T928" i="1" l="1"/>
  <c r="N1250" i="1"/>
  <c r="U928" i="1" l="1"/>
  <c r="R929" i="1"/>
  <c r="S929" i="1"/>
  <c r="L1251" i="1"/>
  <c r="M1251" i="1" s="1"/>
  <c r="T929" i="1" l="1"/>
  <c r="N1251" i="1"/>
  <c r="L1252" i="1"/>
  <c r="M1252" i="1" s="1"/>
  <c r="U929" i="1" l="1"/>
  <c r="R930" i="1"/>
  <c r="S930" i="1"/>
  <c r="N1252" i="1"/>
  <c r="T930" i="1" l="1"/>
  <c r="L1253" i="1"/>
  <c r="M1253" i="1" s="1"/>
  <c r="U930" i="1" l="1"/>
  <c r="R931" i="1"/>
  <c r="S931" i="1"/>
  <c r="N1253" i="1"/>
  <c r="T931" i="1" l="1"/>
  <c r="L1254" i="1"/>
  <c r="M1254" i="1" s="1"/>
  <c r="U931" i="1" l="1"/>
  <c r="R932" i="1"/>
  <c r="S932" i="1"/>
  <c r="N1254" i="1"/>
  <c r="T932" i="1" l="1"/>
  <c r="L1255" i="1"/>
  <c r="M1255" i="1" s="1"/>
  <c r="U932" i="1" l="1"/>
  <c r="R933" i="1"/>
  <c r="S933" i="1"/>
  <c r="N1255" i="1"/>
  <c r="T933" i="1" l="1"/>
  <c r="L1256" i="1"/>
  <c r="M1256" i="1" s="1"/>
  <c r="U933" i="1" l="1"/>
  <c r="R934" i="1"/>
  <c r="S934" i="1"/>
  <c r="N1256" i="1"/>
  <c r="T934" i="1" l="1"/>
  <c r="L1257" i="1"/>
  <c r="M1257" i="1" s="1"/>
  <c r="U934" i="1" l="1"/>
  <c r="R935" i="1"/>
  <c r="S935" i="1"/>
  <c r="N1257" i="1"/>
  <c r="T935" i="1" l="1"/>
  <c r="L1258" i="1"/>
  <c r="M1258" i="1" s="1"/>
  <c r="U935" i="1" l="1"/>
  <c r="R936" i="1"/>
  <c r="S936" i="1"/>
  <c r="N1258" i="1"/>
  <c r="L1259" i="1"/>
  <c r="M1259" i="1" s="1"/>
  <c r="T936" i="1" l="1"/>
  <c r="N1259" i="1"/>
  <c r="U936" i="1" l="1"/>
  <c r="R937" i="1"/>
  <c r="S937" i="1"/>
  <c r="L1260" i="1"/>
  <c r="M1260" i="1" s="1"/>
  <c r="T937" i="1" l="1"/>
  <c r="N1260" i="1"/>
  <c r="U937" i="1" l="1"/>
  <c r="R938" i="1"/>
  <c r="S938" i="1"/>
  <c r="L1261" i="1"/>
  <c r="M1261" i="1" s="1"/>
  <c r="T938" i="1" l="1"/>
  <c r="N1261" i="1"/>
  <c r="U938" i="1" l="1"/>
  <c r="R939" i="1"/>
  <c r="S939" i="1"/>
  <c r="L1262" i="1"/>
  <c r="M1262" i="1" s="1"/>
  <c r="T939" i="1" l="1"/>
  <c r="N1262" i="1"/>
  <c r="U939" i="1" l="1"/>
  <c r="R940" i="1"/>
  <c r="S940" i="1"/>
  <c r="L1263" i="1"/>
  <c r="M1263" i="1" s="1"/>
  <c r="T940" i="1" l="1"/>
  <c r="N1263" i="1"/>
  <c r="U940" i="1" l="1"/>
  <c r="R941" i="1"/>
  <c r="S941" i="1"/>
  <c r="L1264" i="1"/>
  <c r="M1264" i="1" s="1"/>
  <c r="T941" i="1" l="1"/>
  <c r="N1264" i="1"/>
  <c r="U941" i="1" l="1"/>
  <c r="R942" i="1"/>
  <c r="S942" i="1"/>
  <c r="L1265" i="1"/>
  <c r="M1265" i="1" s="1"/>
  <c r="T942" i="1" l="1"/>
  <c r="N1265" i="1"/>
  <c r="U942" i="1" l="1"/>
  <c r="R943" i="1"/>
  <c r="S943" i="1"/>
  <c r="L1266" i="1"/>
  <c r="M1266" i="1" s="1"/>
  <c r="T943" i="1" l="1"/>
  <c r="N1266" i="1"/>
  <c r="U943" i="1" l="1"/>
  <c r="R944" i="1"/>
  <c r="S944" i="1"/>
  <c r="L1267" i="1"/>
  <c r="M1267" i="1" s="1"/>
  <c r="T944" i="1" l="1"/>
  <c r="N1267" i="1"/>
  <c r="L1268" i="1"/>
  <c r="M1268" i="1" s="1"/>
  <c r="U944" i="1" l="1"/>
  <c r="R945" i="1"/>
  <c r="S945" i="1"/>
  <c r="N1268" i="1"/>
  <c r="T945" i="1" l="1"/>
  <c r="L1269" i="1"/>
  <c r="M1269" i="1" s="1"/>
  <c r="U945" i="1" l="1"/>
  <c r="R946" i="1"/>
  <c r="S946" i="1"/>
  <c r="N1269" i="1"/>
  <c r="T946" i="1" l="1"/>
  <c r="L1270" i="1"/>
  <c r="M1270" i="1" s="1"/>
  <c r="U946" i="1" l="1"/>
  <c r="R947" i="1"/>
  <c r="S947" i="1"/>
  <c r="N1270" i="1"/>
  <c r="L1271" i="1"/>
  <c r="M1271" i="1" s="1"/>
  <c r="T947" i="1" l="1"/>
  <c r="N1271" i="1"/>
  <c r="L1272" i="1"/>
  <c r="M1272" i="1" s="1"/>
  <c r="U947" i="1" l="1"/>
  <c r="R948" i="1"/>
  <c r="S948" i="1"/>
  <c r="N1272" i="1"/>
  <c r="T948" i="1" l="1"/>
  <c r="L1273" i="1"/>
  <c r="M1273" i="1" s="1"/>
  <c r="U948" i="1" l="1"/>
  <c r="R949" i="1"/>
  <c r="S949" i="1"/>
  <c r="N1273" i="1"/>
  <c r="T949" i="1" l="1"/>
  <c r="L1274" i="1"/>
  <c r="M1274" i="1" s="1"/>
  <c r="U949" i="1" l="1"/>
  <c r="R950" i="1"/>
  <c r="S950" i="1"/>
  <c r="N1274" i="1"/>
  <c r="T950" i="1" l="1"/>
  <c r="L1275" i="1"/>
  <c r="M1275" i="1" s="1"/>
  <c r="U950" i="1" l="1"/>
  <c r="R951" i="1"/>
  <c r="S951" i="1"/>
  <c r="N1275" i="1"/>
  <c r="T951" i="1" l="1"/>
  <c r="L1276" i="1"/>
  <c r="M1276" i="1" s="1"/>
  <c r="U951" i="1" l="1"/>
  <c r="R952" i="1"/>
  <c r="S952" i="1"/>
  <c r="N1276" i="1"/>
  <c r="T952" i="1" l="1"/>
  <c r="L1277" i="1"/>
  <c r="M1277" i="1" s="1"/>
  <c r="U952" i="1" l="1"/>
  <c r="R953" i="1"/>
  <c r="S953" i="1"/>
  <c r="N1277" i="1"/>
  <c r="L1278" i="1"/>
  <c r="M1278" i="1" s="1"/>
  <c r="T953" i="1" l="1"/>
  <c r="N1278" i="1"/>
  <c r="U953" i="1" l="1"/>
  <c r="R954" i="1"/>
  <c r="S954" i="1"/>
  <c r="L1279" i="1"/>
  <c r="M1279" i="1" s="1"/>
  <c r="T954" i="1" l="1"/>
  <c r="N1279" i="1"/>
  <c r="U954" i="1" l="1"/>
  <c r="R955" i="1"/>
  <c r="S955" i="1"/>
  <c r="L1280" i="1"/>
  <c r="M1280" i="1" s="1"/>
  <c r="T955" i="1" l="1"/>
  <c r="N1280" i="1"/>
  <c r="U955" i="1" l="1"/>
  <c r="R956" i="1"/>
  <c r="S956" i="1"/>
  <c r="L1281" i="1"/>
  <c r="M1281" i="1" s="1"/>
  <c r="T956" i="1" l="1"/>
  <c r="N1281" i="1"/>
  <c r="L1282" i="1"/>
  <c r="M1282" i="1" s="1"/>
  <c r="U956" i="1" l="1"/>
  <c r="R957" i="1"/>
  <c r="S957" i="1"/>
  <c r="N1282" i="1"/>
  <c r="T957" i="1" l="1"/>
  <c r="L1283" i="1"/>
  <c r="M1283" i="1" s="1"/>
  <c r="U957" i="1" l="1"/>
  <c r="R958" i="1"/>
  <c r="S958" i="1"/>
  <c r="N1283" i="1"/>
  <c r="T958" i="1" l="1"/>
  <c r="L1284" i="1"/>
  <c r="M1284" i="1" s="1"/>
  <c r="U958" i="1" l="1"/>
  <c r="R959" i="1"/>
  <c r="S959" i="1"/>
  <c r="N1284" i="1"/>
  <c r="L1285" i="1"/>
  <c r="M1285" i="1" s="1"/>
  <c r="T959" i="1" l="1"/>
  <c r="N1285" i="1"/>
  <c r="U959" i="1" l="1"/>
  <c r="R960" i="1"/>
  <c r="S960" i="1"/>
  <c r="L1286" i="1"/>
  <c r="M1286" i="1" s="1"/>
  <c r="T960" i="1" l="1"/>
  <c r="N1286" i="1"/>
  <c r="U960" i="1" l="1"/>
  <c r="R961" i="1"/>
  <c r="S961" i="1"/>
  <c r="L1287" i="1"/>
  <c r="M1287" i="1" s="1"/>
  <c r="T961" i="1" l="1"/>
  <c r="N1287" i="1"/>
  <c r="U961" i="1" l="1"/>
  <c r="R962" i="1"/>
  <c r="S962" i="1"/>
  <c r="L1288" i="1"/>
  <c r="M1288" i="1" s="1"/>
  <c r="T962" i="1" l="1"/>
  <c r="N1288" i="1"/>
  <c r="U962" i="1" l="1"/>
  <c r="R963" i="1"/>
  <c r="S963" i="1"/>
  <c r="L1289" i="1"/>
  <c r="M1289" i="1" s="1"/>
  <c r="T963" i="1" l="1"/>
  <c r="N1289" i="1"/>
  <c r="U963" i="1" l="1"/>
  <c r="R964" i="1"/>
  <c r="S964" i="1"/>
  <c r="L1290" i="1"/>
  <c r="M1290" i="1" s="1"/>
  <c r="T964" i="1" l="1"/>
  <c r="N1290" i="1"/>
  <c r="U964" i="1" l="1"/>
  <c r="S965" i="1" s="1"/>
  <c r="R965" i="1"/>
  <c r="L1291" i="1"/>
  <c r="M1291" i="1" s="1"/>
  <c r="T965" i="1" l="1"/>
  <c r="N1291" i="1"/>
  <c r="U965" i="1" l="1"/>
  <c r="R966" i="1"/>
  <c r="S966" i="1"/>
  <c r="L1292" i="1"/>
  <c r="M1292" i="1" s="1"/>
  <c r="T966" i="1" l="1"/>
  <c r="N1292" i="1"/>
  <c r="U966" i="1" l="1"/>
  <c r="R967" i="1"/>
  <c r="S967" i="1"/>
  <c r="L1293" i="1"/>
  <c r="M1293" i="1" s="1"/>
  <c r="T967" i="1" l="1"/>
  <c r="N1293" i="1"/>
  <c r="U967" i="1" l="1"/>
  <c r="R968" i="1"/>
  <c r="S968" i="1"/>
  <c r="L1294" i="1"/>
  <c r="M1294" i="1" s="1"/>
  <c r="T968" i="1" l="1"/>
  <c r="N1294" i="1"/>
  <c r="L1295" i="1"/>
  <c r="M1295" i="1" s="1"/>
  <c r="U968" i="1" l="1"/>
  <c r="R969" i="1"/>
  <c r="S969" i="1"/>
  <c r="N1295" i="1"/>
  <c r="T969" i="1" l="1"/>
  <c r="L1296" i="1"/>
  <c r="M1296" i="1" s="1"/>
  <c r="U969" i="1" l="1"/>
  <c r="R970" i="1"/>
  <c r="S970" i="1"/>
  <c r="N1296" i="1"/>
  <c r="T970" i="1" l="1"/>
  <c r="L1297" i="1"/>
  <c r="M1297" i="1" s="1"/>
  <c r="U970" i="1" l="1"/>
  <c r="R971" i="1"/>
  <c r="S971" i="1"/>
  <c r="N1297" i="1"/>
  <c r="T971" i="1" l="1"/>
  <c r="L1298" i="1"/>
  <c r="M1298" i="1" s="1"/>
  <c r="U971" i="1" l="1"/>
  <c r="R972" i="1"/>
  <c r="S972" i="1"/>
  <c r="N1298" i="1"/>
  <c r="T972" i="1" l="1"/>
  <c r="L1299" i="1"/>
  <c r="M1299" i="1" s="1"/>
  <c r="U972" i="1" l="1"/>
  <c r="R973" i="1"/>
  <c r="S973" i="1"/>
  <c r="N1299" i="1"/>
  <c r="T973" i="1" l="1"/>
  <c r="L1300" i="1"/>
  <c r="M1300" i="1" s="1"/>
  <c r="U973" i="1" l="1"/>
  <c r="R974" i="1"/>
  <c r="S974" i="1"/>
  <c r="N1300" i="1"/>
  <c r="L1301" i="1"/>
  <c r="M1301" i="1" s="1"/>
  <c r="T974" i="1" l="1"/>
  <c r="N1301" i="1"/>
  <c r="U974" i="1" l="1"/>
  <c r="R975" i="1"/>
  <c r="S975" i="1"/>
  <c r="L1302" i="1"/>
  <c r="M1302" i="1" s="1"/>
  <c r="T975" i="1" l="1"/>
  <c r="N1302" i="1"/>
  <c r="U975" i="1" l="1"/>
  <c r="R976" i="1"/>
  <c r="S976" i="1"/>
  <c r="L1303" i="1"/>
  <c r="M1303" i="1" s="1"/>
  <c r="T976" i="1" l="1"/>
  <c r="N1303" i="1"/>
  <c r="U976" i="1" l="1"/>
  <c r="R977" i="1"/>
  <c r="S977" i="1"/>
  <c r="L1304" i="1"/>
  <c r="M1304" i="1" s="1"/>
  <c r="T977" i="1" l="1"/>
  <c r="N1304" i="1"/>
  <c r="U977" i="1" l="1"/>
  <c r="R978" i="1"/>
  <c r="S978" i="1"/>
  <c r="L1305" i="1"/>
  <c r="M1305" i="1" s="1"/>
  <c r="T978" i="1" l="1"/>
  <c r="N1305" i="1"/>
  <c r="U978" i="1" l="1"/>
  <c r="R979" i="1"/>
  <c r="S979" i="1"/>
  <c r="L1306" i="1"/>
  <c r="M1306" i="1" s="1"/>
  <c r="T979" i="1" l="1"/>
  <c r="N1306" i="1"/>
  <c r="U979" i="1" l="1"/>
  <c r="R980" i="1"/>
  <c r="S980" i="1"/>
  <c r="L1307" i="1"/>
  <c r="M1307" i="1" s="1"/>
  <c r="T980" i="1" l="1"/>
  <c r="N1307" i="1"/>
  <c r="L1308" i="1"/>
  <c r="M1308" i="1" s="1"/>
  <c r="U980" i="1" l="1"/>
  <c r="R981" i="1"/>
  <c r="S981" i="1"/>
  <c r="N1308" i="1"/>
  <c r="T981" i="1" l="1"/>
  <c r="L1309" i="1"/>
  <c r="M1309" i="1" s="1"/>
  <c r="U981" i="1" l="1"/>
  <c r="R982" i="1"/>
  <c r="S982" i="1"/>
  <c r="N1309" i="1"/>
  <c r="T982" i="1" l="1"/>
  <c r="L1310" i="1"/>
  <c r="M1310" i="1" s="1"/>
  <c r="U982" i="1" l="1"/>
  <c r="R983" i="1"/>
  <c r="S983" i="1"/>
  <c r="N1310" i="1"/>
  <c r="T983" i="1" l="1"/>
  <c r="L1311" i="1"/>
  <c r="M1311" i="1" s="1"/>
  <c r="U983" i="1" l="1"/>
  <c r="R984" i="1"/>
  <c r="S984" i="1"/>
  <c r="N1311" i="1"/>
  <c r="T984" i="1" l="1"/>
  <c r="L1312" i="1"/>
  <c r="M1312" i="1" s="1"/>
  <c r="U984" i="1" l="1"/>
  <c r="R985" i="1"/>
  <c r="S985" i="1"/>
  <c r="N1312" i="1"/>
  <c r="T985" i="1" l="1"/>
  <c r="L1313" i="1"/>
  <c r="M1313" i="1" s="1"/>
  <c r="U985" i="1" l="1"/>
  <c r="R986" i="1"/>
  <c r="S986" i="1"/>
  <c r="N1313" i="1"/>
  <c r="T986" i="1" l="1"/>
  <c r="L1314" i="1"/>
  <c r="M1314" i="1" s="1"/>
  <c r="U986" i="1" l="1"/>
  <c r="R987" i="1"/>
  <c r="S987" i="1"/>
  <c r="N1314" i="1"/>
  <c r="T987" i="1" l="1"/>
  <c r="L1315" i="1"/>
  <c r="M1315" i="1" s="1"/>
  <c r="U987" i="1" l="1"/>
  <c r="R988" i="1"/>
  <c r="S988" i="1"/>
  <c r="N1315" i="1"/>
  <c r="T988" i="1" l="1"/>
  <c r="L1316" i="1"/>
  <c r="M1316" i="1" s="1"/>
  <c r="U988" i="1" l="1"/>
  <c r="S989" i="1" s="1"/>
  <c r="R989" i="1"/>
  <c r="N1316" i="1"/>
  <c r="T989" i="1" l="1"/>
  <c r="L1317" i="1"/>
  <c r="M1317" i="1" s="1"/>
  <c r="U989" i="1" l="1"/>
  <c r="R990" i="1"/>
  <c r="S990" i="1"/>
  <c r="N1317" i="1"/>
  <c r="T990" i="1" l="1"/>
  <c r="L1318" i="1"/>
  <c r="M1318" i="1" s="1"/>
  <c r="U990" i="1" l="1"/>
  <c r="R991" i="1"/>
  <c r="S991" i="1"/>
  <c r="N1318" i="1"/>
  <c r="T991" i="1" l="1"/>
  <c r="L1319" i="1"/>
  <c r="M1319" i="1" s="1"/>
  <c r="U991" i="1" l="1"/>
  <c r="R992" i="1"/>
  <c r="S992" i="1"/>
  <c r="N1319" i="1"/>
  <c r="L1320" i="1"/>
  <c r="M1320" i="1" s="1"/>
  <c r="T992" i="1" l="1"/>
  <c r="N1320" i="1"/>
  <c r="L1321" i="1"/>
  <c r="M1321" i="1" s="1"/>
  <c r="U992" i="1" l="1"/>
  <c r="S993" i="1" s="1"/>
  <c r="R993" i="1"/>
  <c r="N1321" i="1"/>
  <c r="L1322" i="1"/>
  <c r="M1322" i="1" s="1"/>
  <c r="T993" i="1" l="1"/>
  <c r="N1322" i="1"/>
  <c r="U993" i="1" l="1"/>
  <c r="R994" i="1"/>
  <c r="S994" i="1"/>
  <c r="L1323" i="1"/>
  <c r="M1323" i="1" s="1"/>
  <c r="T994" i="1" l="1"/>
  <c r="N1323" i="1"/>
  <c r="U994" i="1" l="1"/>
  <c r="R995" i="1"/>
  <c r="S995" i="1"/>
  <c r="L1324" i="1"/>
  <c r="M1324" i="1" s="1"/>
  <c r="T995" i="1" l="1"/>
  <c r="N1324" i="1"/>
  <c r="L1325" i="1"/>
  <c r="M1325" i="1" s="1"/>
  <c r="U995" i="1" l="1"/>
  <c r="R996" i="1"/>
  <c r="S996" i="1"/>
  <c r="N1325" i="1"/>
  <c r="T996" i="1" l="1"/>
  <c r="L1326" i="1"/>
  <c r="M1326" i="1" s="1"/>
  <c r="U996" i="1" l="1"/>
  <c r="R997" i="1"/>
  <c r="S997" i="1"/>
  <c r="N1326" i="1"/>
  <c r="T997" i="1" l="1"/>
  <c r="L1327" i="1"/>
  <c r="M1327" i="1" s="1"/>
  <c r="U997" i="1" l="1"/>
  <c r="R998" i="1"/>
  <c r="S998" i="1"/>
  <c r="N1327" i="1"/>
  <c r="L1328" i="1"/>
  <c r="M1328" i="1" s="1"/>
  <c r="T998" i="1" l="1"/>
  <c r="N1328" i="1"/>
  <c r="U998" i="1" l="1"/>
  <c r="R999" i="1"/>
  <c r="S999" i="1"/>
  <c r="L1329" i="1"/>
  <c r="M1329" i="1" s="1"/>
  <c r="T999" i="1" l="1"/>
  <c r="N1329" i="1"/>
  <c r="L1330" i="1"/>
  <c r="M1330" i="1" s="1"/>
  <c r="U999" i="1" l="1"/>
  <c r="R1000" i="1"/>
  <c r="S1000" i="1"/>
  <c r="N1330" i="1"/>
  <c r="T1000" i="1" l="1"/>
  <c r="L1331" i="1"/>
  <c r="M1331" i="1" s="1"/>
  <c r="U1000" i="1" l="1"/>
  <c r="R1001" i="1"/>
  <c r="S1001" i="1"/>
  <c r="N1331" i="1"/>
  <c r="T1001" i="1" l="1"/>
  <c r="L1332" i="1"/>
  <c r="M1332" i="1" s="1"/>
  <c r="U1001" i="1" l="1"/>
  <c r="R1002" i="1"/>
  <c r="S1002" i="1"/>
  <c r="N1332" i="1"/>
  <c r="L1333" i="1"/>
  <c r="M1333" i="1" s="1"/>
  <c r="T1002" i="1" l="1"/>
  <c r="N1333" i="1"/>
  <c r="U1002" i="1" l="1"/>
  <c r="R1003" i="1"/>
  <c r="S1003" i="1"/>
  <c r="L1334" i="1"/>
  <c r="M1334" i="1" s="1"/>
  <c r="T1003" i="1" l="1"/>
  <c r="N1334" i="1"/>
  <c r="L1335" i="1"/>
  <c r="M1335" i="1" s="1"/>
  <c r="U1003" i="1" l="1"/>
  <c r="R1004" i="1"/>
  <c r="S1004" i="1"/>
  <c r="N1335" i="1"/>
  <c r="T1004" i="1" l="1"/>
  <c r="L1336" i="1"/>
  <c r="M1336" i="1" s="1"/>
  <c r="U1004" i="1" l="1"/>
  <c r="R1005" i="1"/>
  <c r="S1005" i="1"/>
  <c r="N1336" i="1"/>
  <c r="T1005" i="1" l="1"/>
  <c r="L1337" i="1"/>
  <c r="M1337" i="1" s="1"/>
  <c r="U1005" i="1" l="1"/>
  <c r="R1006" i="1"/>
  <c r="S1006" i="1"/>
  <c r="N1337" i="1"/>
  <c r="T1006" i="1" l="1"/>
  <c r="L1338" i="1"/>
  <c r="M1338" i="1" s="1"/>
  <c r="U1006" i="1" l="1"/>
  <c r="R1007" i="1"/>
  <c r="S1007" i="1"/>
  <c r="N1338" i="1"/>
  <c r="L1339" i="1"/>
  <c r="M1339" i="1" s="1"/>
  <c r="T1007" i="1" l="1"/>
  <c r="N1339" i="1"/>
  <c r="U1007" i="1" l="1"/>
  <c r="R1008" i="1"/>
  <c r="S1008" i="1"/>
  <c r="L1340" i="1"/>
  <c r="M1340" i="1" s="1"/>
  <c r="T1008" i="1" l="1"/>
  <c r="N1340" i="1"/>
  <c r="U1008" i="1" l="1"/>
  <c r="R1009" i="1"/>
  <c r="S1009" i="1"/>
  <c r="L1341" i="1"/>
  <c r="M1341" i="1" s="1"/>
  <c r="T1009" i="1" l="1"/>
  <c r="N1341" i="1"/>
  <c r="U1009" i="1" l="1"/>
  <c r="S1010" i="1" s="1"/>
  <c r="R1010" i="1"/>
  <c r="L1342" i="1"/>
  <c r="M1342" i="1" s="1"/>
  <c r="T1010" i="1" l="1"/>
  <c r="N1342" i="1"/>
  <c r="L1343" i="1"/>
  <c r="M1343" i="1" s="1"/>
  <c r="U1010" i="1" l="1"/>
  <c r="R1011" i="1"/>
  <c r="S1011" i="1"/>
  <c r="N1343" i="1"/>
  <c r="T1011" i="1" l="1"/>
  <c r="L1344" i="1"/>
  <c r="M1344" i="1" s="1"/>
  <c r="U1011" i="1" l="1"/>
  <c r="R1012" i="1"/>
  <c r="S1012" i="1"/>
  <c r="N1344" i="1"/>
  <c r="T1012" i="1" l="1"/>
  <c r="L1345" i="1"/>
  <c r="M1345" i="1" s="1"/>
  <c r="U1012" i="1" l="1"/>
  <c r="R1013" i="1"/>
  <c r="S1013" i="1"/>
  <c r="N1345" i="1"/>
  <c r="T1013" i="1" l="1"/>
  <c r="L1346" i="1"/>
  <c r="M1346" i="1" s="1"/>
  <c r="U1013" i="1" l="1"/>
  <c r="R1014" i="1"/>
  <c r="S1014" i="1"/>
  <c r="N1346" i="1"/>
  <c r="T1014" i="1" l="1"/>
  <c r="L1347" i="1"/>
  <c r="M1347" i="1" s="1"/>
  <c r="U1014" i="1" l="1"/>
  <c r="R1015" i="1"/>
  <c r="S1015" i="1"/>
  <c r="N1347" i="1"/>
  <c r="T1015" i="1" l="1"/>
  <c r="L1348" i="1"/>
  <c r="M1348" i="1" s="1"/>
  <c r="U1015" i="1" l="1"/>
  <c r="R1016" i="1"/>
  <c r="S1016" i="1"/>
  <c r="N1348" i="1"/>
  <c r="L1349" i="1"/>
  <c r="M1349" i="1" s="1"/>
  <c r="T1016" i="1" l="1"/>
  <c r="N1349" i="1"/>
  <c r="U1016" i="1" l="1"/>
  <c r="R1017" i="1"/>
  <c r="S1017" i="1"/>
  <c r="L1350" i="1"/>
  <c r="M1350" i="1" s="1"/>
  <c r="T1017" i="1" l="1"/>
  <c r="N1350" i="1"/>
  <c r="L1351" i="1"/>
  <c r="M1351" i="1" s="1"/>
  <c r="U1017" i="1" l="1"/>
  <c r="R1018" i="1"/>
  <c r="S1018" i="1"/>
  <c r="N1351" i="1"/>
  <c r="T1018" i="1" l="1"/>
  <c r="L1352" i="1"/>
  <c r="M1352" i="1" s="1"/>
  <c r="U1018" i="1" l="1"/>
  <c r="R1019" i="1"/>
  <c r="S1019" i="1"/>
  <c r="N1352" i="1"/>
  <c r="L1353" i="1"/>
  <c r="M1353" i="1" s="1"/>
  <c r="T1019" i="1" l="1"/>
  <c r="N1353" i="1"/>
  <c r="U1019" i="1" l="1"/>
  <c r="R1020" i="1"/>
  <c r="S1020" i="1"/>
  <c r="L1354" i="1"/>
  <c r="M1354" i="1" s="1"/>
  <c r="T1020" i="1" l="1"/>
  <c r="N1354" i="1"/>
  <c r="L1355" i="1"/>
  <c r="M1355" i="1" s="1"/>
  <c r="U1020" i="1" l="1"/>
  <c r="R1021" i="1"/>
  <c r="S1021" i="1"/>
  <c r="N1355" i="1"/>
  <c r="T1021" i="1" l="1"/>
  <c r="L1356" i="1"/>
  <c r="M1356" i="1" s="1"/>
  <c r="U1021" i="1" l="1"/>
  <c r="S1022" i="1" s="1"/>
  <c r="R1022" i="1"/>
  <c r="N1356" i="1"/>
  <c r="T1022" i="1" l="1"/>
  <c r="L1357" i="1"/>
  <c r="M1357" i="1" s="1"/>
  <c r="U1022" i="1" l="1"/>
  <c r="R1023" i="1"/>
  <c r="S1023" i="1"/>
  <c r="N1357" i="1"/>
  <c r="L1358" i="1"/>
  <c r="M1358" i="1" s="1"/>
  <c r="T1023" i="1" l="1"/>
  <c r="N1358" i="1"/>
  <c r="L1359" i="1"/>
  <c r="M1359" i="1" s="1"/>
  <c r="U1023" i="1" l="1"/>
  <c r="R1024" i="1"/>
  <c r="S1024" i="1"/>
  <c r="N1359" i="1"/>
  <c r="T1024" i="1" l="1"/>
  <c r="L1360" i="1"/>
  <c r="M1360" i="1" s="1"/>
  <c r="U1024" i="1" l="1"/>
  <c r="R1025" i="1"/>
  <c r="S1025" i="1"/>
  <c r="N1360" i="1"/>
  <c r="T1025" i="1" l="1"/>
  <c r="L1361" i="1"/>
  <c r="M1361" i="1" s="1"/>
  <c r="U1025" i="1" l="1"/>
  <c r="R1026" i="1"/>
  <c r="S1026" i="1"/>
  <c r="N1361" i="1"/>
  <c r="T1026" i="1" l="1"/>
  <c r="L1362" i="1"/>
  <c r="M1362" i="1" s="1"/>
  <c r="U1026" i="1" l="1"/>
  <c r="R1027" i="1"/>
  <c r="S1027" i="1"/>
  <c r="N1362" i="1"/>
  <c r="T1027" i="1" l="1"/>
  <c r="L1363" i="1"/>
  <c r="M1363" i="1" s="1"/>
  <c r="U1027" i="1" l="1"/>
  <c r="R1028" i="1"/>
  <c r="S1028" i="1"/>
  <c r="N1363" i="1"/>
  <c r="L1364" i="1"/>
  <c r="M1364" i="1" s="1"/>
  <c r="T1028" i="1" l="1"/>
  <c r="N1364" i="1"/>
  <c r="U1028" i="1" l="1"/>
  <c r="R1029" i="1"/>
  <c r="S1029" i="1"/>
  <c r="L1365" i="1"/>
  <c r="M1365" i="1" s="1"/>
  <c r="T1029" i="1" l="1"/>
  <c r="N1365" i="1"/>
  <c r="U1029" i="1" l="1"/>
  <c r="R1030" i="1"/>
  <c r="S1030" i="1"/>
  <c r="L1366" i="1"/>
  <c r="M1366" i="1" s="1"/>
  <c r="T1030" i="1" l="1"/>
  <c r="N1366" i="1"/>
  <c r="U1030" i="1" l="1"/>
  <c r="R1031" i="1"/>
  <c r="S1031" i="1"/>
  <c r="L1367" i="1"/>
  <c r="M1367" i="1" s="1"/>
  <c r="T1031" i="1" l="1"/>
  <c r="N1367" i="1"/>
  <c r="U1031" i="1" l="1"/>
  <c r="R1032" i="1"/>
  <c r="S1032" i="1"/>
  <c r="L1368" i="1"/>
  <c r="M1368" i="1" s="1"/>
  <c r="T1032" i="1" l="1"/>
  <c r="N1368" i="1"/>
  <c r="L1369" i="1"/>
  <c r="M1369" i="1" s="1"/>
  <c r="U1032" i="1" l="1"/>
  <c r="R1033" i="1"/>
  <c r="S1033" i="1"/>
  <c r="N1369" i="1"/>
  <c r="T1033" i="1" l="1"/>
  <c r="L1370" i="1"/>
  <c r="M1370" i="1" s="1"/>
  <c r="U1033" i="1" l="1"/>
  <c r="R1034" i="1"/>
  <c r="S1034" i="1"/>
  <c r="N1370" i="1"/>
  <c r="T1034" i="1" l="1"/>
  <c r="L1371" i="1"/>
  <c r="M1371" i="1" s="1"/>
  <c r="U1034" i="1" l="1"/>
  <c r="R1035" i="1"/>
  <c r="S1035" i="1"/>
  <c r="N1371" i="1"/>
  <c r="L1372" i="1"/>
  <c r="M1372" i="1" s="1"/>
  <c r="T1035" i="1" l="1"/>
  <c r="N1372" i="1"/>
  <c r="U1035" i="1" l="1"/>
  <c r="R1036" i="1"/>
  <c r="S1036" i="1"/>
  <c r="L1373" i="1"/>
  <c r="M1373" i="1" s="1"/>
  <c r="T1036" i="1" l="1"/>
  <c r="N1373" i="1"/>
  <c r="L1374" i="1"/>
  <c r="M1374" i="1" s="1"/>
  <c r="U1036" i="1" l="1"/>
  <c r="R1037" i="1"/>
  <c r="S1037" i="1"/>
  <c r="N1374" i="1"/>
  <c r="T1037" i="1" l="1"/>
  <c r="L1375" i="1"/>
  <c r="M1375" i="1" s="1"/>
  <c r="U1037" i="1" l="1"/>
  <c r="R1038" i="1"/>
  <c r="S1038" i="1"/>
  <c r="N1375" i="1"/>
  <c r="T1038" i="1" l="1"/>
  <c r="L1376" i="1"/>
  <c r="M1376" i="1" s="1"/>
  <c r="U1038" i="1" l="1"/>
  <c r="R1039" i="1"/>
  <c r="S1039" i="1"/>
  <c r="N1376" i="1"/>
  <c r="L1377" i="1"/>
  <c r="M1377" i="1" s="1"/>
  <c r="T1039" i="1" l="1"/>
  <c r="N1377" i="1"/>
  <c r="L1378" i="1"/>
  <c r="M1378" i="1" s="1"/>
  <c r="U1039" i="1" l="1"/>
  <c r="R1040" i="1"/>
  <c r="S1040" i="1"/>
  <c r="N1378" i="1"/>
  <c r="L1379" i="1"/>
  <c r="M1379" i="1" s="1"/>
  <c r="T1040" i="1" l="1"/>
  <c r="N1379" i="1"/>
  <c r="U1040" i="1" l="1"/>
  <c r="R1041" i="1"/>
  <c r="S1041" i="1"/>
  <c r="L1380" i="1"/>
  <c r="M1380" i="1" s="1"/>
  <c r="T1041" i="1" l="1"/>
  <c r="N1380" i="1"/>
  <c r="U1041" i="1" l="1"/>
  <c r="R1042" i="1"/>
  <c r="S1042" i="1"/>
  <c r="L1381" i="1"/>
  <c r="M1381" i="1" s="1"/>
  <c r="T1042" i="1" l="1"/>
  <c r="N1381" i="1"/>
  <c r="U1042" i="1" l="1"/>
  <c r="R1043" i="1"/>
  <c r="S1043" i="1"/>
  <c r="L1382" i="1"/>
  <c r="M1382" i="1" s="1"/>
  <c r="T1043" i="1" l="1"/>
  <c r="N1382" i="1"/>
  <c r="U1043" i="1" l="1"/>
  <c r="R1044" i="1"/>
  <c r="S1044" i="1"/>
  <c r="L1383" i="1"/>
  <c r="M1383" i="1" s="1"/>
  <c r="T1044" i="1" l="1"/>
  <c r="N1383" i="1"/>
  <c r="L1384" i="1"/>
  <c r="M1384" i="1" s="1"/>
  <c r="U1044" i="1" l="1"/>
  <c r="R1045" i="1"/>
  <c r="S1045" i="1"/>
  <c r="N1384" i="1"/>
  <c r="T1045" i="1" l="1"/>
  <c r="L1385" i="1"/>
  <c r="M1385" i="1" s="1"/>
  <c r="U1045" i="1" l="1"/>
  <c r="R1046" i="1"/>
  <c r="S1046" i="1"/>
  <c r="N1385" i="1"/>
  <c r="T1046" i="1" l="1"/>
  <c r="L1386" i="1"/>
  <c r="M1386" i="1" s="1"/>
  <c r="U1046" i="1" l="1"/>
  <c r="R1047" i="1"/>
  <c r="S1047" i="1"/>
  <c r="N1386" i="1"/>
  <c r="T1047" i="1" l="1"/>
  <c r="L1387" i="1"/>
  <c r="M1387" i="1" s="1"/>
  <c r="U1047" i="1" l="1"/>
  <c r="R1048" i="1"/>
  <c r="S1048" i="1"/>
  <c r="N1387" i="1"/>
  <c r="L1388" i="1"/>
  <c r="M1388" i="1" s="1"/>
  <c r="T1048" i="1" l="1"/>
  <c r="N1388" i="1"/>
  <c r="U1048" i="1" l="1"/>
  <c r="S1049" i="1" s="1"/>
  <c r="R1049" i="1"/>
  <c r="L1389" i="1"/>
  <c r="M1389" i="1" s="1"/>
  <c r="T1049" i="1" l="1"/>
  <c r="N1389" i="1"/>
  <c r="L1390" i="1"/>
  <c r="M1390" i="1" s="1"/>
  <c r="U1049" i="1" l="1"/>
  <c r="R1050" i="1"/>
  <c r="S1050" i="1"/>
  <c r="N1390" i="1"/>
  <c r="L1391" i="1"/>
  <c r="M1391" i="1" s="1"/>
  <c r="T1050" i="1" l="1"/>
  <c r="N1391" i="1"/>
  <c r="U1050" i="1" l="1"/>
  <c r="R1051" i="1"/>
  <c r="S1051" i="1"/>
  <c r="L1392" i="1"/>
  <c r="M1392" i="1" s="1"/>
  <c r="T1051" i="1" l="1"/>
  <c r="N1392" i="1"/>
  <c r="U1051" i="1" l="1"/>
  <c r="R1052" i="1"/>
  <c r="S1052" i="1"/>
  <c r="L1393" i="1"/>
  <c r="M1393" i="1" s="1"/>
  <c r="T1052" i="1" l="1"/>
  <c r="N1393" i="1"/>
  <c r="U1052" i="1" l="1"/>
  <c r="R1053" i="1"/>
  <c r="S1053" i="1"/>
  <c r="L1394" i="1"/>
  <c r="M1394" i="1" s="1"/>
  <c r="T1053" i="1" l="1"/>
  <c r="N1394" i="1"/>
  <c r="U1053" i="1" l="1"/>
  <c r="R1054" i="1"/>
  <c r="S1054" i="1"/>
  <c r="L1395" i="1"/>
  <c r="M1395" i="1" s="1"/>
  <c r="T1054" i="1" l="1"/>
  <c r="N1395" i="1"/>
  <c r="U1054" i="1" l="1"/>
  <c r="R1055" i="1"/>
  <c r="S1055" i="1"/>
  <c r="L1396" i="1"/>
  <c r="M1396" i="1" s="1"/>
  <c r="T1055" i="1" l="1"/>
  <c r="N1396" i="1"/>
  <c r="U1055" i="1" l="1"/>
  <c r="R1056" i="1"/>
  <c r="S1056" i="1"/>
  <c r="L1397" i="1"/>
  <c r="M1397" i="1" s="1"/>
  <c r="T1056" i="1" l="1"/>
  <c r="N1397" i="1"/>
  <c r="U1056" i="1" l="1"/>
  <c r="R1057" i="1"/>
  <c r="S1057" i="1"/>
  <c r="L1398" i="1"/>
  <c r="M1398" i="1" s="1"/>
  <c r="T1057" i="1" l="1"/>
  <c r="N1398" i="1"/>
  <c r="L1399" i="1"/>
  <c r="M1399" i="1" s="1"/>
  <c r="U1057" i="1" l="1"/>
  <c r="R1058" i="1"/>
  <c r="S1058" i="1"/>
  <c r="N1399" i="1"/>
  <c r="T1058" i="1" l="1"/>
  <c r="L1400" i="1"/>
  <c r="M1400" i="1" s="1"/>
  <c r="U1058" i="1" l="1"/>
  <c r="R1059" i="1"/>
  <c r="S1059" i="1"/>
  <c r="N1400" i="1"/>
  <c r="T1059" i="1" l="1"/>
  <c r="L1401" i="1"/>
  <c r="M1401" i="1" s="1"/>
  <c r="U1059" i="1" l="1"/>
  <c r="R1060" i="1"/>
  <c r="S1060" i="1"/>
  <c r="N1401" i="1"/>
  <c r="T1060" i="1" l="1"/>
  <c r="L1402" i="1"/>
  <c r="M1402" i="1" s="1"/>
  <c r="U1060" i="1" l="1"/>
  <c r="S1061" i="1" s="1"/>
  <c r="R1061" i="1"/>
  <c r="N1402" i="1"/>
  <c r="T1061" i="1" l="1"/>
  <c r="L1403" i="1"/>
  <c r="M1403" i="1" s="1"/>
  <c r="U1061" i="1" l="1"/>
  <c r="R1062" i="1"/>
  <c r="S1062" i="1"/>
  <c r="N1403" i="1"/>
  <c r="T1062" i="1" l="1"/>
  <c r="L1404" i="1"/>
  <c r="M1404" i="1" s="1"/>
  <c r="U1062" i="1" l="1"/>
  <c r="R1063" i="1"/>
  <c r="S1063" i="1"/>
  <c r="N1404" i="1"/>
  <c r="T1063" i="1" l="1"/>
  <c r="L1405" i="1"/>
  <c r="M1405" i="1" s="1"/>
  <c r="U1063" i="1" l="1"/>
  <c r="R1064" i="1"/>
  <c r="S1064" i="1"/>
  <c r="N1405" i="1"/>
  <c r="T1064" i="1" l="1"/>
  <c r="L1406" i="1"/>
  <c r="M1406" i="1" s="1"/>
  <c r="U1064" i="1" l="1"/>
  <c r="R1065" i="1"/>
  <c r="S1065" i="1"/>
  <c r="N1406" i="1"/>
  <c r="L1407" i="1"/>
  <c r="M1407" i="1" s="1"/>
  <c r="T1065" i="1" l="1"/>
  <c r="N1407" i="1"/>
  <c r="U1065" i="1" l="1"/>
  <c r="R1066" i="1"/>
  <c r="S1066" i="1"/>
  <c r="L1408" i="1"/>
  <c r="M1408" i="1" s="1"/>
  <c r="T1066" i="1" l="1"/>
  <c r="N1408" i="1"/>
  <c r="U1066" i="1" l="1"/>
  <c r="R1067" i="1"/>
  <c r="S1067" i="1"/>
  <c r="L1409" i="1"/>
  <c r="M1409" i="1" s="1"/>
  <c r="T1067" i="1" l="1"/>
  <c r="N1409" i="1"/>
  <c r="U1067" i="1" l="1"/>
  <c r="R1068" i="1"/>
  <c r="S1068" i="1"/>
  <c r="L1410" i="1"/>
  <c r="M1410" i="1" s="1"/>
  <c r="T1068" i="1" l="1"/>
  <c r="N1410" i="1"/>
  <c r="U1068" i="1" l="1"/>
  <c r="R1069" i="1"/>
  <c r="S1069" i="1"/>
  <c r="L1411" i="1"/>
  <c r="M1411" i="1" s="1"/>
  <c r="T1069" i="1" l="1"/>
  <c r="N1411" i="1"/>
  <c r="L1412" i="1"/>
  <c r="M1412" i="1" s="1"/>
  <c r="U1069" i="1" l="1"/>
  <c r="R1070" i="1"/>
  <c r="S1070" i="1"/>
  <c r="N1412" i="1"/>
  <c r="T1070" i="1" l="1"/>
  <c r="L1413" i="1"/>
  <c r="M1413" i="1" s="1"/>
  <c r="U1070" i="1" l="1"/>
  <c r="R1071" i="1"/>
  <c r="S1071" i="1"/>
  <c r="N1413" i="1"/>
  <c r="T1071" i="1" l="1"/>
  <c r="L1414" i="1"/>
  <c r="M1414" i="1" s="1"/>
  <c r="U1071" i="1" l="1"/>
  <c r="R1072" i="1"/>
  <c r="S1072" i="1"/>
  <c r="N1414" i="1"/>
  <c r="L1415" i="1"/>
  <c r="M1415" i="1" s="1"/>
  <c r="T1072" i="1" l="1"/>
  <c r="N1415" i="1"/>
  <c r="U1072" i="1" l="1"/>
  <c r="R1073" i="1"/>
  <c r="S1073" i="1"/>
  <c r="L1416" i="1"/>
  <c r="M1416" i="1" s="1"/>
  <c r="T1073" i="1" l="1"/>
  <c r="N1416" i="1"/>
  <c r="L1417" i="1"/>
  <c r="M1417" i="1" s="1"/>
  <c r="U1073" i="1" l="1"/>
  <c r="R1074" i="1"/>
  <c r="S1074" i="1"/>
  <c r="N1417" i="1"/>
  <c r="T1074" i="1" l="1"/>
  <c r="L1418" i="1"/>
  <c r="M1418" i="1" s="1"/>
  <c r="U1074" i="1" l="1"/>
  <c r="R1075" i="1"/>
  <c r="S1075" i="1"/>
  <c r="N1418" i="1"/>
  <c r="T1075" i="1" l="1"/>
  <c r="L1419" i="1"/>
  <c r="M1419" i="1" s="1"/>
  <c r="U1075" i="1" l="1"/>
  <c r="R1076" i="1"/>
  <c r="S1076" i="1"/>
  <c r="N1419" i="1"/>
  <c r="T1076" i="1" l="1"/>
  <c r="L1420" i="1"/>
  <c r="M1420" i="1" s="1"/>
  <c r="U1076" i="1" l="1"/>
  <c r="R1077" i="1"/>
  <c r="S1077" i="1"/>
  <c r="N1420" i="1"/>
  <c r="T1077" i="1" l="1"/>
  <c r="L1421" i="1"/>
  <c r="M1421" i="1" s="1"/>
  <c r="U1077" i="1" l="1"/>
  <c r="R1078" i="1"/>
  <c r="S1078" i="1"/>
  <c r="N1421" i="1"/>
  <c r="T1078" i="1" l="1"/>
  <c r="L1422" i="1"/>
  <c r="M1422" i="1" s="1"/>
  <c r="U1078" i="1" l="1"/>
  <c r="R1079" i="1"/>
  <c r="S1079" i="1"/>
  <c r="N1422" i="1"/>
  <c r="T1079" i="1" l="1"/>
  <c r="L1423" i="1"/>
  <c r="M1423" i="1" s="1"/>
  <c r="U1079" i="1" l="1"/>
  <c r="R1080" i="1"/>
  <c r="S1080" i="1"/>
  <c r="N1423" i="1"/>
  <c r="L1424" i="1"/>
  <c r="M1424" i="1" s="1"/>
  <c r="T1080" i="1" l="1"/>
  <c r="N1424" i="1"/>
  <c r="U1080" i="1" l="1"/>
  <c r="R1081" i="1"/>
  <c r="S1081" i="1"/>
  <c r="L1425" i="1"/>
  <c r="M1425" i="1" s="1"/>
  <c r="T1081" i="1" l="1"/>
  <c r="N1425" i="1"/>
  <c r="L1426" i="1"/>
  <c r="M1426" i="1" s="1"/>
  <c r="U1081" i="1" l="1"/>
  <c r="R1082" i="1"/>
  <c r="S1082" i="1"/>
  <c r="N1426" i="1"/>
  <c r="T1082" i="1" l="1"/>
  <c r="L1427" i="1"/>
  <c r="M1427" i="1" s="1"/>
  <c r="U1082" i="1" l="1"/>
  <c r="R1083" i="1"/>
  <c r="S1083" i="1"/>
  <c r="N1427" i="1"/>
  <c r="T1083" i="1" l="1"/>
  <c r="L1428" i="1"/>
  <c r="M1428" i="1" s="1"/>
  <c r="U1083" i="1" l="1"/>
  <c r="R1084" i="1"/>
  <c r="S1084" i="1"/>
  <c r="N1428" i="1"/>
  <c r="T1084" i="1" l="1"/>
  <c r="L1429" i="1"/>
  <c r="M1429" i="1" s="1"/>
  <c r="U1084" i="1" l="1"/>
  <c r="R1085" i="1"/>
  <c r="S1085" i="1"/>
  <c r="N1429" i="1"/>
  <c r="T1085" i="1" l="1"/>
  <c r="L1430" i="1"/>
  <c r="M1430" i="1" s="1"/>
  <c r="U1085" i="1" l="1"/>
  <c r="R1086" i="1"/>
  <c r="S1086" i="1"/>
  <c r="N1430" i="1"/>
  <c r="T1086" i="1" l="1"/>
  <c r="L1431" i="1"/>
  <c r="M1431" i="1" s="1"/>
  <c r="U1086" i="1" l="1"/>
  <c r="R1087" i="1"/>
  <c r="S1087" i="1"/>
  <c r="N1431" i="1"/>
  <c r="L1432" i="1"/>
  <c r="M1432" i="1" s="1"/>
  <c r="T1087" i="1" l="1"/>
  <c r="N1432" i="1"/>
  <c r="U1087" i="1" l="1"/>
  <c r="R1088" i="1"/>
  <c r="S1088" i="1"/>
  <c r="L1433" i="1"/>
  <c r="M1433" i="1" s="1"/>
  <c r="T1088" i="1" l="1"/>
  <c r="N1433" i="1"/>
  <c r="U1088" i="1" l="1"/>
  <c r="R1089" i="1"/>
  <c r="S1089" i="1"/>
  <c r="L1434" i="1"/>
  <c r="M1434" i="1" s="1"/>
  <c r="T1089" i="1" l="1"/>
  <c r="N1434" i="1"/>
  <c r="U1089" i="1" l="1"/>
  <c r="R1090" i="1"/>
  <c r="S1090" i="1"/>
  <c r="L1435" i="1"/>
  <c r="M1435" i="1" s="1"/>
  <c r="T1090" i="1" l="1"/>
  <c r="N1435" i="1"/>
  <c r="L1436" i="1"/>
  <c r="M1436" i="1" s="1"/>
  <c r="U1090" i="1" l="1"/>
  <c r="R1091" i="1"/>
  <c r="S1091" i="1"/>
  <c r="N1436" i="1"/>
  <c r="T1091" i="1" l="1"/>
  <c r="L1437" i="1"/>
  <c r="M1437" i="1" s="1"/>
  <c r="U1091" i="1" l="1"/>
  <c r="R1092" i="1"/>
  <c r="S1092" i="1"/>
  <c r="N1437" i="1"/>
  <c r="T1092" i="1" l="1"/>
  <c r="L1438" i="1"/>
  <c r="M1438" i="1" s="1"/>
  <c r="U1092" i="1" l="1"/>
  <c r="R1093" i="1"/>
  <c r="S1093" i="1"/>
  <c r="N1438" i="1"/>
  <c r="T1093" i="1" l="1"/>
  <c r="L1439" i="1"/>
  <c r="M1439" i="1" s="1"/>
  <c r="U1093" i="1" l="1"/>
  <c r="R1094" i="1"/>
  <c r="S1094" i="1"/>
  <c r="N1439" i="1"/>
  <c r="T1094" i="1" l="1"/>
  <c r="L1440" i="1"/>
  <c r="M1440" i="1" s="1"/>
  <c r="U1094" i="1" l="1"/>
  <c r="R1095" i="1"/>
  <c r="S1095" i="1"/>
  <c r="N1440" i="1"/>
  <c r="T1095" i="1" l="1"/>
  <c r="L1441" i="1"/>
  <c r="M1441" i="1" s="1"/>
  <c r="U1095" i="1" l="1"/>
  <c r="R1096" i="1"/>
  <c r="S1096" i="1"/>
  <c r="N1441" i="1"/>
  <c r="T1096" i="1" l="1"/>
  <c r="L1442" i="1"/>
  <c r="M1442" i="1" s="1"/>
  <c r="U1096" i="1" l="1"/>
  <c r="R1097" i="1"/>
  <c r="S1097" i="1"/>
  <c r="N1442" i="1"/>
  <c r="T1097" i="1" l="1"/>
  <c r="L1443" i="1"/>
  <c r="M1443" i="1" s="1"/>
  <c r="U1097" i="1" l="1"/>
  <c r="R1098" i="1"/>
  <c r="S1098" i="1"/>
  <c r="N1443" i="1"/>
  <c r="L1444" i="1"/>
  <c r="M1444" i="1" s="1"/>
  <c r="T1098" i="1" l="1"/>
  <c r="N1444" i="1"/>
  <c r="L1445" i="1"/>
  <c r="M1445" i="1" s="1"/>
  <c r="U1098" i="1" l="1"/>
  <c r="R1099" i="1"/>
  <c r="S1099" i="1"/>
  <c r="N1445" i="1"/>
  <c r="T1099" i="1" l="1"/>
  <c r="L1446" i="1"/>
  <c r="M1446" i="1" s="1"/>
  <c r="U1099" i="1" l="1"/>
  <c r="S1100" i="1" s="1"/>
  <c r="R1100" i="1"/>
  <c r="N1446" i="1"/>
  <c r="L1447" i="1"/>
  <c r="M1447" i="1" s="1"/>
  <c r="T1100" i="1" l="1"/>
  <c r="N1447" i="1"/>
  <c r="U1100" i="1" l="1"/>
  <c r="R1101" i="1"/>
  <c r="S1101" i="1"/>
  <c r="L1448" i="1"/>
  <c r="M1448" i="1" s="1"/>
  <c r="T1101" i="1" l="1"/>
  <c r="N1448" i="1"/>
  <c r="U1101" i="1" l="1"/>
  <c r="R1102" i="1"/>
  <c r="S1102" i="1"/>
  <c r="L1449" i="1"/>
  <c r="M1449" i="1" s="1"/>
  <c r="T1102" i="1" l="1"/>
  <c r="N1449" i="1"/>
  <c r="U1102" i="1" l="1"/>
  <c r="R1103" i="1"/>
  <c r="S1103" i="1"/>
  <c r="L1450" i="1"/>
  <c r="M1450" i="1" s="1"/>
  <c r="T1103" i="1" l="1"/>
  <c r="N1450" i="1"/>
  <c r="L1451" i="1"/>
  <c r="M1451" i="1" s="1"/>
  <c r="U1103" i="1" l="1"/>
  <c r="R1104" i="1"/>
  <c r="S1104" i="1"/>
  <c r="N1451" i="1"/>
  <c r="T1104" i="1" l="1"/>
  <c r="L1452" i="1"/>
  <c r="M1452" i="1" s="1"/>
  <c r="U1104" i="1" l="1"/>
  <c r="R1105" i="1"/>
  <c r="S1105" i="1"/>
  <c r="N1452" i="1"/>
  <c r="L1453" i="1"/>
  <c r="M1453" i="1" s="1"/>
  <c r="T1105" i="1" l="1"/>
  <c r="N1453" i="1"/>
  <c r="U1105" i="1" l="1"/>
  <c r="R1106" i="1"/>
  <c r="S1106" i="1"/>
  <c r="L1454" i="1"/>
  <c r="M1454" i="1" s="1"/>
  <c r="T1106" i="1" l="1"/>
  <c r="N1454" i="1"/>
  <c r="L1455" i="1"/>
  <c r="M1455" i="1" s="1"/>
  <c r="U1106" i="1" l="1"/>
  <c r="R1107" i="1"/>
  <c r="S1107" i="1"/>
  <c r="N1455" i="1"/>
  <c r="T1107" i="1" l="1"/>
  <c r="L1456" i="1"/>
  <c r="M1456" i="1" s="1"/>
  <c r="U1107" i="1" l="1"/>
  <c r="R1108" i="1"/>
  <c r="S1108" i="1"/>
  <c r="N1456" i="1"/>
  <c r="T1108" i="1" l="1"/>
  <c r="L1457" i="1"/>
  <c r="M1457" i="1" s="1"/>
  <c r="U1108" i="1" l="1"/>
  <c r="R1109" i="1"/>
  <c r="S1109" i="1"/>
  <c r="N1457" i="1"/>
  <c r="T1109" i="1" l="1"/>
  <c r="L1458" i="1"/>
  <c r="M1458" i="1" s="1"/>
  <c r="U1109" i="1" l="1"/>
  <c r="R1110" i="1"/>
  <c r="S1110" i="1"/>
  <c r="N1458" i="1"/>
  <c r="T1110" i="1" l="1"/>
  <c r="L1459" i="1"/>
  <c r="M1459" i="1" s="1"/>
  <c r="U1110" i="1" l="1"/>
  <c r="R1111" i="1"/>
  <c r="S1111" i="1"/>
  <c r="N1459" i="1"/>
  <c r="L1460" i="1"/>
  <c r="M1460" i="1" s="1"/>
  <c r="T1111" i="1" l="1"/>
  <c r="N1460" i="1"/>
  <c r="U1111" i="1" l="1"/>
  <c r="R1112" i="1"/>
  <c r="S1112" i="1"/>
  <c r="L1461" i="1"/>
  <c r="M1461" i="1" s="1"/>
  <c r="T1112" i="1" l="1"/>
  <c r="N1461" i="1"/>
  <c r="U1112" i="1" l="1"/>
  <c r="R1113" i="1"/>
  <c r="S1113" i="1"/>
  <c r="L1462" i="1"/>
  <c r="M1462" i="1" s="1"/>
  <c r="T1113" i="1" l="1"/>
  <c r="N1462" i="1"/>
  <c r="L1463" i="1"/>
  <c r="M1463" i="1" s="1"/>
  <c r="U1113" i="1" l="1"/>
  <c r="R1114" i="1"/>
  <c r="S1114" i="1"/>
  <c r="N1463" i="1"/>
  <c r="T1114" i="1" l="1"/>
  <c r="L1464" i="1"/>
  <c r="M1464" i="1" s="1"/>
  <c r="U1114" i="1" l="1"/>
  <c r="R1115" i="1"/>
  <c r="S1115" i="1"/>
  <c r="N1464" i="1"/>
  <c r="L1465" i="1"/>
  <c r="M1465" i="1" s="1"/>
  <c r="T1115" i="1" l="1"/>
  <c r="N1465" i="1"/>
  <c r="U1115" i="1" l="1"/>
  <c r="R1116" i="1"/>
  <c r="S1116" i="1"/>
  <c r="L1466" i="1"/>
  <c r="M1466" i="1" s="1"/>
  <c r="T1116" i="1" l="1"/>
  <c r="N1466" i="1"/>
  <c r="U1116" i="1" l="1"/>
  <c r="R1117" i="1"/>
  <c r="S1117" i="1"/>
  <c r="L1467" i="1"/>
  <c r="M1467" i="1" s="1"/>
  <c r="T1117" i="1" l="1"/>
  <c r="N1467" i="1"/>
  <c r="U1117" i="1" l="1"/>
  <c r="R1118" i="1"/>
  <c r="S1118" i="1"/>
  <c r="L1468" i="1"/>
  <c r="M1468" i="1" s="1"/>
  <c r="T1118" i="1" l="1"/>
  <c r="N1468" i="1"/>
  <c r="L1469" i="1"/>
  <c r="M1469" i="1" s="1"/>
  <c r="U1118" i="1" l="1"/>
  <c r="R1119" i="1"/>
  <c r="S1119" i="1"/>
  <c r="N1469" i="1"/>
  <c r="T1119" i="1" l="1"/>
  <c r="L1470" i="1"/>
  <c r="M1470" i="1" s="1"/>
  <c r="U1119" i="1" l="1"/>
  <c r="R1120" i="1"/>
  <c r="S1120" i="1"/>
  <c r="N1470" i="1"/>
  <c r="T1120" i="1" l="1"/>
  <c r="L1471" i="1"/>
  <c r="M1471" i="1" s="1"/>
  <c r="U1120" i="1" l="1"/>
  <c r="R1121" i="1"/>
  <c r="S1121" i="1"/>
  <c r="N1471" i="1"/>
  <c r="L1472" i="1"/>
  <c r="M1472" i="1" s="1"/>
  <c r="T1121" i="1" l="1"/>
  <c r="N1472" i="1"/>
  <c r="U1121" i="1" l="1"/>
  <c r="R1122" i="1"/>
  <c r="S1122" i="1"/>
  <c r="L1473" i="1"/>
  <c r="M1473" i="1" s="1"/>
  <c r="T1122" i="1" l="1"/>
  <c r="N1473" i="1"/>
  <c r="L1474" i="1"/>
  <c r="M1474" i="1" s="1"/>
  <c r="U1122" i="1" l="1"/>
  <c r="R1123" i="1"/>
  <c r="S1123" i="1"/>
  <c r="N1474" i="1"/>
  <c r="T1123" i="1" l="1"/>
  <c r="L1475" i="1"/>
  <c r="M1475" i="1" s="1"/>
  <c r="U1123" i="1" l="1"/>
  <c r="R1124" i="1"/>
  <c r="S1124" i="1"/>
  <c r="N1475" i="1"/>
  <c r="L1476" i="1"/>
  <c r="M1476" i="1" s="1"/>
  <c r="T1124" i="1" l="1"/>
  <c r="N1476" i="1"/>
  <c r="U1124" i="1" l="1"/>
  <c r="R1125" i="1"/>
  <c r="S1125" i="1"/>
  <c r="L1477" i="1"/>
  <c r="M1477" i="1" s="1"/>
  <c r="T1125" i="1" l="1"/>
  <c r="N1477" i="1"/>
  <c r="U1125" i="1" l="1"/>
  <c r="R1126" i="1"/>
  <c r="S1126" i="1"/>
  <c r="L1478" i="1"/>
  <c r="M1478" i="1" s="1"/>
  <c r="T1126" i="1" l="1"/>
  <c r="N1478" i="1"/>
  <c r="L1479" i="1"/>
  <c r="M1479" i="1" s="1"/>
  <c r="U1126" i="1" l="1"/>
  <c r="R1127" i="1"/>
  <c r="S1127" i="1"/>
  <c r="N1479" i="1"/>
  <c r="T1127" i="1" l="1"/>
  <c r="L1480" i="1"/>
  <c r="M1480" i="1" s="1"/>
  <c r="U1127" i="1" l="1"/>
  <c r="R1128" i="1"/>
  <c r="S1128" i="1"/>
  <c r="N1480" i="1"/>
  <c r="T1128" i="1" l="1"/>
  <c r="L1481" i="1"/>
  <c r="M1481" i="1" s="1"/>
  <c r="U1128" i="1" l="1"/>
  <c r="R1129" i="1"/>
  <c r="S1129" i="1"/>
  <c r="N1481" i="1"/>
  <c r="T1129" i="1" l="1"/>
  <c r="L1482" i="1"/>
  <c r="M1482" i="1" s="1"/>
  <c r="U1129" i="1" l="1"/>
  <c r="R1130" i="1"/>
  <c r="S1130" i="1"/>
  <c r="N1482" i="1"/>
  <c r="T1130" i="1" l="1"/>
  <c r="L1483" i="1"/>
  <c r="M1483" i="1" s="1"/>
  <c r="U1130" i="1" l="1"/>
  <c r="R1131" i="1"/>
  <c r="S1131" i="1"/>
  <c r="N1483" i="1"/>
  <c r="T1131" i="1" l="1"/>
  <c r="L1484" i="1"/>
  <c r="M1484" i="1" s="1"/>
  <c r="U1131" i="1" l="1"/>
  <c r="R1132" i="1"/>
  <c r="S1132" i="1"/>
  <c r="N1484" i="1"/>
  <c r="T1132" i="1" l="1"/>
  <c r="L1485" i="1"/>
  <c r="M1485" i="1" s="1"/>
  <c r="U1132" i="1" l="1"/>
  <c r="R1133" i="1"/>
  <c r="S1133" i="1"/>
  <c r="N1485" i="1"/>
  <c r="L1486" i="1"/>
  <c r="M1486" i="1" s="1"/>
  <c r="T1133" i="1" l="1"/>
  <c r="N1486" i="1"/>
  <c r="U1133" i="1" l="1"/>
  <c r="R1134" i="1"/>
  <c r="S1134" i="1"/>
  <c r="L1487" i="1"/>
  <c r="M1487" i="1" s="1"/>
  <c r="T1134" i="1" l="1"/>
  <c r="N1487" i="1"/>
  <c r="L1488" i="1"/>
  <c r="M1488" i="1" s="1"/>
  <c r="U1134" i="1" l="1"/>
  <c r="R1135" i="1"/>
  <c r="S1135" i="1"/>
  <c r="N1488" i="1"/>
  <c r="T1135" i="1" l="1"/>
  <c r="L1489" i="1"/>
  <c r="M1489" i="1" s="1"/>
  <c r="U1135" i="1" l="1"/>
  <c r="R1136" i="1"/>
  <c r="S1136" i="1"/>
  <c r="N1489" i="1"/>
  <c r="L1490" i="1"/>
  <c r="M1490" i="1" s="1"/>
  <c r="T1136" i="1" l="1"/>
  <c r="N1490" i="1"/>
  <c r="U1136" i="1" l="1"/>
  <c r="S1137" i="1" s="1"/>
  <c r="R1137" i="1"/>
  <c r="L1491" i="1"/>
  <c r="M1491" i="1" s="1"/>
  <c r="T1137" i="1" l="1"/>
  <c r="N1491" i="1"/>
  <c r="U1137" i="1" l="1"/>
  <c r="R1138" i="1"/>
  <c r="S1138" i="1"/>
  <c r="L1492" i="1"/>
  <c r="M1492" i="1" s="1"/>
  <c r="T1138" i="1" l="1"/>
  <c r="N1492" i="1"/>
  <c r="L1493" i="1"/>
  <c r="M1493" i="1" s="1"/>
  <c r="U1138" i="1" l="1"/>
  <c r="R1139" i="1"/>
  <c r="S1139" i="1"/>
  <c r="N1493" i="1"/>
  <c r="T1139" i="1" l="1"/>
  <c r="L1494" i="1"/>
  <c r="M1494" i="1" s="1"/>
  <c r="U1139" i="1" l="1"/>
  <c r="R1140" i="1"/>
  <c r="S1140" i="1"/>
  <c r="N1494" i="1"/>
  <c r="L1495" i="1"/>
  <c r="M1495" i="1" s="1"/>
  <c r="T1140" i="1" l="1"/>
  <c r="N1495" i="1"/>
  <c r="U1140" i="1" l="1"/>
  <c r="R1141" i="1"/>
  <c r="S1141" i="1"/>
  <c r="L1496" i="1"/>
  <c r="M1496" i="1" s="1"/>
  <c r="T1141" i="1" l="1"/>
  <c r="N1496" i="1"/>
  <c r="U1141" i="1" l="1"/>
  <c r="R1142" i="1"/>
  <c r="S1142" i="1"/>
  <c r="L1497" i="1"/>
  <c r="M1497" i="1" s="1"/>
  <c r="T1142" i="1" l="1"/>
  <c r="N1497" i="1"/>
  <c r="U1142" i="1" l="1"/>
  <c r="R1143" i="1"/>
  <c r="S1143" i="1"/>
  <c r="L1498" i="1"/>
  <c r="M1498" i="1" s="1"/>
  <c r="T1143" i="1" l="1"/>
  <c r="N1498" i="1"/>
  <c r="L1499" i="1"/>
  <c r="M1499" i="1" s="1"/>
  <c r="U1143" i="1" l="1"/>
  <c r="R1144" i="1"/>
  <c r="S1144" i="1"/>
  <c r="N1499" i="1"/>
  <c r="T1144" i="1" l="1"/>
  <c r="L1500" i="1"/>
  <c r="M1500" i="1" s="1"/>
  <c r="U1144" i="1" l="1"/>
  <c r="R1145" i="1"/>
  <c r="S1145" i="1"/>
  <c r="N1500" i="1"/>
  <c r="T1145" i="1" l="1"/>
  <c r="L1501" i="1"/>
  <c r="M1501" i="1" s="1"/>
  <c r="U1145" i="1" l="1"/>
  <c r="R1146" i="1"/>
  <c r="S1146" i="1"/>
  <c r="N1501" i="1"/>
  <c r="L1502" i="1"/>
  <c r="M1502" i="1" s="1"/>
  <c r="T1146" i="1" l="1"/>
  <c r="N1502" i="1"/>
  <c r="U1146" i="1" l="1"/>
  <c r="S1147" i="1" s="1"/>
  <c r="R1147" i="1"/>
  <c r="L1503" i="1"/>
  <c r="M1503" i="1" s="1"/>
  <c r="T1147" i="1" l="1"/>
  <c r="N1503" i="1"/>
  <c r="U1147" i="1" l="1"/>
  <c r="R1148" i="1"/>
  <c r="S1148" i="1"/>
  <c r="L1504" i="1"/>
  <c r="M1504" i="1" s="1"/>
  <c r="T1148" i="1" l="1"/>
  <c r="N1504" i="1"/>
  <c r="L1505" i="1"/>
  <c r="M1505" i="1" s="1"/>
  <c r="U1148" i="1" l="1"/>
  <c r="R1149" i="1"/>
  <c r="S1149" i="1"/>
  <c r="N1505" i="1"/>
  <c r="T1149" i="1" l="1"/>
  <c r="L1506" i="1"/>
  <c r="M1506" i="1" s="1"/>
  <c r="U1149" i="1" l="1"/>
  <c r="S1150" i="1" s="1"/>
  <c r="R1150" i="1"/>
  <c r="N1506" i="1"/>
  <c r="L1507" i="1"/>
  <c r="M1507" i="1" s="1"/>
  <c r="T1150" i="1" l="1"/>
  <c r="N1507" i="1"/>
  <c r="U1150" i="1" l="1"/>
  <c r="R1151" i="1"/>
  <c r="S1151" i="1"/>
  <c r="L1508" i="1"/>
  <c r="M1508" i="1" s="1"/>
  <c r="T1151" i="1" l="1"/>
  <c r="N1508" i="1"/>
  <c r="U1151" i="1" l="1"/>
  <c r="R1152" i="1"/>
  <c r="S1152" i="1"/>
  <c r="L1509" i="1"/>
  <c r="M1509" i="1" s="1"/>
  <c r="T1152" i="1" l="1"/>
  <c r="N1509" i="1"/>
  <c r="U1152" i="1" l="1"/>
  <c r="R1153" i="1"/>
  <c r="S1153" i="1"/>
  <c r="L1510" i="1"/>
  <c r="M1510" i="1" s="1"/>
  <c r="T1153" i="1" l="1"/>
  <c r="N1510" i="1"/>
  <c r="U1153" i="1" l="1"/>
  <c r="R1154" i="1"/>
  <c r="S1154" i="1"/>
  <c r="L1511" i="1"/>
  <c r="M1511" i="1" s="1"/>
  <c r="T1154" i="1" l="1"/>
  <c r="N1511" i="1"/>
  <c r="U1154" i="1" l="1"/>
  <c r="R1155" i="1"/>
  <c r="S1155" i="1"/>
  <c r="L1512" i="1"/>
  <c r="M1512" i="1" s="1"/>
  <c r="T1155" i="1" l="1"/>
  <c r="N1512" i="1"/>
  <c r="U1155" i="1" l="1"/>
  <c r="R1156" i="1"/>
  <c r="S1156" i="1"/>
  <c r="L1513" i="1"/>
  <c r="M1513" i="1" s="1"/>
  <c r="T1156" i="1" l="1"/>
  <c r="N1513" i="1"/>
  <c r="L1514" i="1"/>
  <c r="M1514" i="1" s="1"/>
  <c r="U1156" i="1" l="1"/>
  <c r="R1157" i="1"/>
  <c r="S1157" i="1"/>
  <c r="N1514" i="1"/>
  <c r="T1157" i="1" l="1"/>
  <c r="L1515" i="1"/>
  <c r="M1515" i="1" s="1"/>
  <c r="U1157" i="1" l="1"/>
  <c r="R1158" i="1"/>
  <c r="S1158" i="1"/>
  <c r="N1515" i="1"/>
  <c r="T1158" i="1" l="1"/>
  <c r="L1516" i="1"/>
  <c r="M1516" i="1" s="1"/>
  <c r="U1158" i="1" l="1"/>
  <c r="R1159" i="1"/>
  <c r="S1159" i="1"/>
  <c r="N1516" i="1"/>
  <c r="T1159" i="1" l="1"/>
  <c r="L1517" i="1"/>
  <c r="M1517" i="1" s="1"/>
  <c r="U1159" i="1" l="1"/>
  <c r="R1160" i="1"/>
  <c r="S1160" i="1"/>
  <c r="N1517" i="1"/>
  <c r="L1518" i="1"/>
  <c r="M1518" i="1" s="1"/>
  <c r="T1160" i="1" l="1"/>
  <c r="N1518" i="1"/>
  <c r="U1160" i="1" l="1"/>
  <c r="R1161" i="1"/>
  <c r="S1161" i="1"/>
  <c r="L1519" i="1"/>
  <c r="M1519" i="1" s="1"/>
  <c r="T1161" i="1" l="1"/>
  <c r="N1519" i="1"/>
  <c r="U1161" i="1" l="1"/>
  <c r="R1162" i="1"/>
  <c r="S1162" i="1"/>
  <c r="L1520" i="1"/>
  <c r="M1520" i="1" s="1"/>
  <c r="T1162" i="1" l="1"/>
  <c r="N1520" i="1"/>
  <c r="L1521" i="1"/>
  <c r="M1521" i="1" s="1"/>
  <c r="U1162" i="1" l="1"/>
  <c r="R1163" i="1"/>
  <c r="S1163" i="1"/>
  <c r="N1521" i="1"/>
  <c r="T1163" i="1" l="1"/>
  <c r="L1522" i="1"/>
  <c r="M1522" i="1" s="1"/>
  <c r="U1163" i="1" l="1"/>
  <c r="R1164" i="1"/>
  <c r="S1164" i="1"/>
  <c r="N1522" i="1"/>
  <c r="T1164" i="1" l="1"/>
  <c r="L1523" i="1"/>
  <c r="M1523" i="1" s="1"/>
  <c r="U1164" i="1" l="1"/>
  <c r="R1165" i="1"/>
  <c r="S1165" i="1"/>
  <c r="N1523" i="1"/>
  <c r="T1165" i="1" l="1"/>
  <c r="L1524" i="1"/>
  <c r="M1524" i="1" s="1"/>
  <c r="U1165" i="1" l="1"/>
  <c r="R1166" i="1"/>
  <c r="S1166" i="1"/>
  <c r="N1524" i="1"/>
  <c r="T1166" i="1" l="1"/>
  <c r="L1525" i="1"/>
  <c r="M1525" i="1" s="1"/>
  <c r="U1166" i="1" l="1"/>
  <c r="R1167" i="1"/>
  <c r="S1167" i="1"/>
  <c r="N1525" i="1"/>
  <c r="L1526" i="1"/>
  <c r="M1526" i="1" s="1"/>
  <c r="T1167" i="1" l="1"/>
  <c r="N1526" i="1"/>
  <c r="U1167" i="1" l="1"/>
  <c r="R1168" i="1"/>
  <c r="S1168" i="1"/>
  <c r="L1527" i="1"/>
  <c r="M1527" i="1" s="1"/>
  <c r="T1168" i="1" l="1"/>
  <c r="N1527" i="1"/>
  <c r="L1528" i="1"/>
  <c r="M1528" i="1" s="1"/>
  <c r="U1168" i="1" l="1"/>
  <c r="R1169" i="1"/>
  <c r="S1169" i="1"/>
  <c r="N1528" i="1"/>
  <c r="T1169" i="1" l="1"/>
  <c r="L1529" i="1"/>
  <c r="M1529" i="1" s="1"/>
  <c r="U1169" i="1" l="1"/>
  <c r="S1170" i="1" s="1"/>
  <c r="R1170" i="1"/>
  <c r="N1529" i="1"/>
  <c r="T1170" i="1" l="1"/>
  <c r="L1530" i="1"/>
  <c r="M1530" i="1" s="1"/>
  <c r="U1170" i="1" l="1"/>
  <c r="R1171" i="1"/>
  <c r="S1171" i="1"/>
  <c r="N1530" i="1"/>
  <c r="T1171" i="1" l="1"/>
  <c r="L1531" i="1"/>
  <c r="M1531" i="1" s="1"/>
  <c r="U1171" i="1" l="1"/>
  <c r="R1172" i="1"/>
  <c r="S1172" i="1"/>
  <c r="N1531" i="1"/>
  <c r="T1172" i="1" l="1"/>
  <c r="L1532" i="1"/>
  <c r="M1532" i="1" s="1"/>
  <c r="U1172" i="1" l="1"/>
  <c r="S1173" i="1" s="1"/>
  <c r="R1173" i="1"/>
  <c r="N1532" i="1"/>
  <c r="T1173" i="1" l="1"/>
  <c r="L1533" i="1"/>
  <c r="M1533" i="1" s="1"/>
  <c r="U1173" i="1" l="1"/>
  <c r="R1174" i="1"/>
  <c r="S1174" i="1"/>
  <c r="N1533" i="1"/>
  <c r="T1174" i="1" l="1"/>
  <c r="L1534" i="1"/>
  <c r="M1534" i="1" s="1"/>
  <c r="U1174" i="1" l="1"/>
  <c r="S1175" i="1" s="1"/>
  <c r="R1175" i="1"/>
  <c r="N1534" i="1"/>
  <c r="L1535" i="1"/>
  <c r="M1535" i="1" s="1"/>
  <c r="T1175" i="1" l="1"/>
  <c r="N1535" i="1"/>
  <c r="U1175" i="1" l="1"/>
  <c r="S1176" i="1" s="1"/>
  <c r="R1176" i="1"/>
  <c r="L1536" i="1"/>
  <c r="M1536" i="1" s="1"/>
  <c r="T1176" i="1" l="1"/>
  <c r="N1536" i="1"/>
  <c r="U1176" i="1" l="1"/>
  <c r="R1177" i="1"/>
  <c r="S1177" i="1"/>
  <c r="L1537" i="1"/>
  <c r="M1537" i="1" s="1"/>
  <c r="T1177" i="1" l="1"/>
  <c r="N1537" i="1"/>
  <c r="L1538" i="1"/>
  <c r="M1538" i="1" s="1"/>
  <c r="U1177" i="1" l="1"/>
  <c r="S1178" i="1" s="1"/>
  <c r="R1178" i="1"/>
  <c r="N1538" i="1"/>
  <c r="T1178" i="1" l="1"/>
  <c r="L1539" i="1"/>
  <c r="M1539" i="1" s="1"/>
  <c r="U1178" i="1" l="1"/>
  <c r="R1179" i="1"/>
  <c r="S1179" i="1"/>
  <c r="N1539" i="1"/>
  <c r="T1179" i="1" l="1"/>
  <c r="L1540" i="1"/>
  <c r="M1540" i="1" s="1"/>
  <c r="U1179" i="1" l="1"/>
  <c r="R1180" i="1"/>
  <c r="S1180" i="1"/>
  <c r="N1540" i="1"/>
  <c r="T1180" i="1" l="1"/>
  <c r="L1541" i="1"/>
  <c r="M1541" i="1" s="1"/>
  <c r="U1180" i="1" l="1"/>
  <c r="R1181" i="1"/>
  <c r="S1181" i="1"/>
  <c r="N1541" i="1"/>
  <c r="T1181" i="1" l="1"/>
  <c r="L1542" i="1"/>
  <c r="M1542" i="1" s="1"/>
  <c r="U1181" i="1" l="1"/>
  <c r="R1182" i="1"/>
  <c r="S1182" i="1"/>
  <c r="N1542" i="1"/>
  <c r="T1182" i="1" l="1"/>
  <c r="L1543" i="1"/>
  <c r="M1543" i="1" s="1"/>
  <c r="U1182" i="1" l="1"/>
  <c r="R1183" i="1"/>
  <c r="S1183" i="1"/>
  <c r="N1543" i="1"/>
  <c r="L1544" i="1"/>
  <c r="M1544" i="1" s="1"/>
  <c r="T1183" i="1" l="1"/>
  <c r="N1544" i="1"/>
  <c r="U1183" i="1" l="1"/>
  <c r="R1184" i="1"/>
  <c r="S1184" i="1"/>
  <c r="L1545" i="1"/>
  <c r="M1545" i="1" s="1"/>
  <c r="T1184" i="1" l="1"/>
  <c r="N1545" i="1"/>
  <c r="L1546" i="1"/>
  <c r="M1546" i="1" s="1"/>
  <c r="U1184" i="1" l="1"/>
  <c r="S1185" i="1" s="1"/>
  <c r="R1185" i="1"/>
  <c r="N1546" i="1"/>
  <c r="T1185" i="1" l="1"/>
  <c r="L1547" i="1"/>
  <c r="M1547" i="1" s="1"/>
  <c r="U1185" i="1" l="1"/>
  <c r="R1186" i="1"/>
  <c r="S1186" i="1"/>
  <c r="N1547" i="1"/>
  <c r="T1186" i="1" l="1"/>
  <c r="L1548" i="1"/>
  <c r="M1548" i="1" s="1"/>
  <c r="U1186" i="1" l="1"/>
  <c r="R1187" i="1"/>
  <c r="S1187" i="1"/>
  <c r="N1548" i="1"/>
  <c r="T1187" i="1" l="1"/>
  <c r="L1549" i="1"/>
  <c r="M1549" i="1" s="1"/>
  <c r="U1187" i="1" l="1"/>
  <c r="R1188" i="1"/>
  <c r="S1188" i="1"/>
  <c r="N1549" i="1"/>
  <c r="T1188" i="1" l="1"/>
  <c r="L1550" i="1"/>
  <c r="M1550" i="1" s="1"/>
  <c r="U1188" i="1" l="1"/>
  <c r="R1189" i="1"/>
  <c r="S1189" i="1"/>
  <c r="N1550" i="1"/>
  <c r="T1189" i="1" l="1"/>
  <c r="L1551" i="1"/>
  <c r="M1551" i="1" s="1"/>
  <c r="U1189" i="1" l="1"/>
  <c r="R1190" i="1"/>
  <c r="S1190" i="1"/>
  <c r="N1551" i="1"/>
  <c r="T1190" i="1" l="1"/>
  <c r="L1552" i="1"/>
  <c r="M1552" i="1" s="1"/>
  <c r="U1190" i="1" l="1"/>
  <c r="R1191" i="1"/>
  <c r="S1191" i="1"/>
  <c r="N1552" i="1"/>
  <c r="L1553" i="1"/>
  <c r="M1553" i="1" s="1"/>
  <c r="T1191" i="1" l="1"/>
  <c r="N1553" i="1"/>
  <c r="U1191" i="1" l="1"/>
  <c r="R1192" i="1"/>
  <c r="S1192" i="1"/>
  <c r="L1554" i="1"/>
  <c r="M1554" i="1" s="1"/>
  <c r="T1192" i="1" l="1"/>
  <c r="N1554" i="1"/>
  <c r="U1192" i="1" l="1"/>
  <c r="R1193" i="1"/>
  <c r="S1193" i="1"/>
  <c r="L1555" i="1"/>
  <c r="M1555" i="1" s="1"/>
  <c r="T1193" i="1" l="1"/>
  <c r="N1555" i="1"/>
  <c r="U1193" i="1" l="1"/>
  <c r="R1194" i="1"/>
  <c r="S1194" i="1"/>
  <c r="L1556" i="1"/>
  <c r="M1556" i="1" s="1"/>
  <c r="T1194" i="1" l="1"/>
  <c r="N1556" i="1"/>
  <c r="U1194" i="1" l="1"/>
  <c r="R1195" i="1"/>
  <c r="S1195" i="1"/>
  <c r="L1557" i="1"/>
  <c r="M1557" i="1" s="1"/>
  <c r="T1195" i="1" l="1"/>
  <c r="N1557" i="1"/>
  <c r="U1195" i="1" l="1"/>
  <c r="R1196" i="1"/>
  <c r="S1196" i="1"/>
  <c r="L1558" i="1"/>
  <c r="M1558" i="1" s="1"/>
  <c r="T1196" i="1" l="1"/>
  <c r="N1558" i="1"/>
  <c r="U1196" i="1" l="1"/>
  <c r="R1197" i="1"/>
  <c r="S1197" i="1"/>
  <c r="L1559" i="1"/>
  <c r="M1559" i="1" s="1"/>
  <c r="T1197" i="1" l="1"/>
  <c r="N1559" i="1"/>
  <c r="U1197" i="1" l="1"/>
  <c r="R1198" i="1"/>
  <c r="S1198" i="1"/>
  <c r="L1560" i="1"/>
  <c r="M1560" i="1" s="1"/>
  <c r="T1198" i="1" l="1"/>
  <c r="N1560" i="1"/>
  <c r="U1198" i="1" l="1"/>
  <c r="R1199" i="1"/>
  <c r="S1199" i="1"/>
  <c r="L1561" i="1"/>
  <c r="M1561" i="1" s="1"/>
  <c r="T1199" i="1" l="1"/>
  <c r="N1561" i="1"/>
  <c r="L1562" i="1"/>
  <c r="M1562" i="1" s="1"/>
  <c r="U1199" i="1" l="1"/>
  <c r="R1200" i="1"/>
  <c r="S1200" i="1"/>
  <c r="N1562" i="1"/>
  <c r="T1200" i="1" l="1"/>
  <c r="L1563" i="1"/>
  <c r="M1563" i="1" s="1"/>
  <c r="U1200" i="1" l="1"/>
  <c r="R1201" i="1"/>
  <c r="S1201" i="1"/>
  <c r="N1563" i="1"/>
  <c r="T1201" i="1" l="1"/>
  <c r="L1564" i="1"/>
  <c r="M1564" i="1" s="1"/>
  <c r="U1201" i="1" l="1"/>
  <c r="R1202" i="1"/>
  <c r="S1202" i="1"/>
  <c r="N1564" i="1"/>
  <c r="T1202" i="1" l="1"/>
  <c r="L1565" i="1"/>
  <c r="M1565" i="1" s="1"/>
  <c r="U1202" i="1" l="1"/>
  <c r="R1203" i="1"/>
  <c r="S1203" i="1"/>
  <c r="N1565" i="1"/>
  <c r="L1566" i="1"/>
  <c r="M1566" i="1" s="1"/>
  <c r="T1203" i="1" l="1"/>
  <c r="N1566" i="1"/>
  <c r="U1203" i="1" l="1"/>
  <c r="R1204" i="1"/>
  <c r="S1204" i="1"/>
  <c r="L1567" i="1"/>
  <c r="M1567" i="1" s="1"/>
  <c r="T1204" i="1" l="1"/>
  <c r="N1567" i="1"/>
  <c r="U1204" i="1" l="1"/>
  <c r="R1205" i="1"/>
  <c r="S1205" i="1"/>
  <c r="L1568" i="1"/>
  <c r="M1568" i="1" s="1"/>
  <c r="T1205" i="1" l="1"/>
  <c r="N1568" i="1"/>
  <c r="L1569" i="1"/>
  <c r="M1569" i="1" s="1"/>
  <c r="U1205" i="1" l="1"/>
  <c r="R1206" i="1"/>
  <c r="S1206" i="1"/>
  <c r="N1569" i="1"/>
  <c r="T1206" i="1" l="1"/>
  <c r="L1570" i="1"/>
  <c r="M1570" i="1" s="1"/>
  <c r="U1206" i="1" l="1"/>
  <c r="R1207" i="1"/>
  <c r="S1207" i="1"/>
  <c r="N1570" i="1"/>
  <c r="T1207" i="1" l="1"/>
  <c r="L1571" i="1"/>
  <c r="M1571" i="1" s="1"/>
  <c r="U1207" i="1" l="1"/>
  <c r="R1208" i="1"/>
  <c r="S1208" i="1"/>
  <c r="N1571" i="1"/>
  <c r="T1208" i="1" l="1"/>
  <c r="L1572" i="1"/>
  <c r="M1572" i="1" s="1"/>
  <c r="U1208" i="1" l="1"/>
  <c r="R1209" i="1"/>
  <c r="S1209" i="1"/>
  <c r="N1572" i="1"/>
  <c r="T1209" i="1" l="1"/>
  <c r="L1573" i="1"/>
  <c r="M1573" i="1" s="1"/>
  <c r="U1209" i="1" l="1"/>
  <c r="R1210" i="1"/>
  <c r="S1210" i="1"/>
  <c r="N1573" i="1"/>
  <c r="T1210" i="1" l="1"/>
  <c r="L1574" i="1"/>
  <c r="M1574" i="1" s="1"/>
  <c r="U1210" i="1" l="1"/>
  <c r="R1211" i="1"/>
  <c r="S1211" i="1"/>
  <c r="N1574" i="1"/>
  <c r="T1211" i="1" l="1"/>
  <c r="L1575" i="1"/>
  <c r="M1575" i="1" s="1"/>
  <c r="U1211" i="1" l="1"/>
  <c r="R1212" i="1"/>
  <c r="S1212" i="1"/>
  <c r="N1575" i="1"/>
  <c r="L1576" i="1"/>
  <c r="M1576" i="1" s="1"/>
  <c r="T1212" i="1" l="1"/>
  <c r="N1576" i="1"/>
  <c r="U1212" i="1" l="1"/>
  <c r="R1213" i="1"/>
  <c r="S1213" i="1"/>
  <c r="L1577" i="1"/>
  <c r="M1577" i="1" s="1"/>
  <c r="T1213" i="1" l="1"/>
  <c r="N1577" i="1"/>
  <c r="U1213" i="1" l="1"/>
  <c r="R1214" i="1"/>
  <c r="S1214" i="1"/>
  <c r="L1578" i="1"/>
  <c r="M1578" i="1" s="1"/>
  <c r="T1214" i="1" l="1"/>
  <c r="N1578" i="1"/>
  <c r="L1579" i="1"/>
  <c r="M1579" i="1" s="1"/>
  <c r="U1214" i="1" l="1"/>
  <c r="R1215" i="1"/>
  <c r="S1215" i="1"/>
  <c r="N1579" i="1"/>
  <c r="T1215" i="1" l="1"/>
  <c r="L1580" i="1"/>
  <c r="M1580" i="1" s="1"/>
  <c r="U1215" i="1" l="1"/>
  <c r="R1216" i="1"/>
  <c r="S1216" i="1"/>
  <c r="N1580" i="1"/>
  <c r="T1216" i="1" l="1"/>
  <c r="L1581" i="1"/>
  <c r="M1581" i="1" s="1"/>
  <c r="U1216" i="1" l="1"/>
  <c r="R1217" i="1"/>
  <c r="S1217" i="1"/>
  <c r="N1581" i="1"/>
  <c r="T1217" i="1" l="1"/>
  <c r="L1582" i="1"/>
  <c r="M1582" i="1" s="1"/>
  <c r="U1217" i="1" l="1"/>
  <c r="R1218" i="1"/>
  <c r="S1218" i="1"/>
  <c r="N1582" i="1"/>
  <c r="T1218" i="1" l="1"/>
  <c r="L1583" i="1"/>
  <c r="M1583" i="1" s="1"/>
  <c r="U1218" i="1" l="1"/>
  <c r="R1219" i="1"/>
  <c r="S1219" i="1"/>
  <c r="N1583" i="1"/>
  <c r="T1219" i="1" l="1"/>
  <c r="L1584" i="1"/>
  <c r="M1584" i="1" s="1"/>
  <c r="U1219" i="1" l="1"/>
  <c r="R1220" i="1"/>
  <c r="S1220" i="1"/>
  <c r="N1584" i="1"/>
  <c r="T1220" i="1" l="1"/>
  <c r="L1585" i="1"/>
  <c r="M1585" i="1" s="1"/>
  <c r="U1220" i="1" l="1"/>
  <c r="R1221" i="1"/>
  <c r="S1221" i="1"/>
  <c r="N1585" i="1"/>
  <c r="T1221" i="1" l="1"/>
  <c r="L1586" i="1"/>
  <c r="M1586" i="1" s="1"/>
  <c r="U1221" i="1" l="1"/>
  <c r="R1222" i="1"/>
  <c r="S1222" i="1"/>
  <c r="N1586" i="1"/>
  <c r="T1222" i="1" l="1"/>
  <c r="L1587" i="1"/>
  <c r="M1587" i="1" s="1"/>
  <c r="U1222" i="1" l="1"/>
  <c r="R1223" i="1"/>
  <c r="S1223" i="1"/>
  <c r="N1587" i="1"/>
  <c r="L1588" i="1"/>
  <c r="M1588" i="1" s="1"/>
  <c r="T1223" i="1" l="1"/>
  <c r="N1588" i="1"/>
  <c r="U1223" i="1" l="1"/>
  <c r="R1224" i="1"/>
  <c r="S1224" i="1"/>
  <c r="L1589" i="1"/>
  <c r="M1589" i="1" s="1"/>
  <c r="T1224" i="1" l="1"/>
  <c r="N1589" i="1"/>
  <c r="U1224" i="1" l="1"/>
  <c r="R1225" i="1"/>
  <c r="S1225" i="1"/>
  <c r="L1590" i="1"/>
  <c r="M1590" i="1" s="1"/>
  <c r="T1225" i="1" l="1"/>
  <c r="N1590" i="1"/>
  <c r="U1225" i="1" l="1"/>
  <c r="S1226" i="1" s="1"/>
  <c r="R1226" i="1"/>
  <c r="L1591" i="1"/>
  <c r="M1591" i="1" s="1"/>
  <c r="T1226" i="1" l="1"/>
  <c r="N1591" i="1"/>
  <c r="L1592" i="1"/>
  <c r="M1592" i="1" s="1"/>
  <c r="U1226" i="1" l="1"/>
  <c r="R1227" i="1"/>
  <c r="S1227" i="1"/>
  <c r="N1592" i="1"/>
  <c r="T1227" i="1" l="1"/>
  <c r="L1593" i="1"/>
  <c r="M1593" i="1" s="1"/>
  <c r="U1227" i="1" l="1"/>
  <c r="R1228" i="1"/>
  <c r="S1228" i="1"/>
  <c r="N1593" i="1"/>
  <c r="T1228" i="1" l="1"/>
  <c r="L1594" i="1"/>
  <c r="M1594" i="1" s="1"/>
  <c r="U1228" i="1" l="1"/>
  <c r="R1229" i="1"/>
  <c r="S1229" i="1"/>
  <c r="N1594" i="1"/>
  <c r="L1595" i="1"/>
  <c r="M1595" i="1" s="1"/>
  <c r="T1229" i="1" l="1"/>
  <c r="N1595" i="1"/>
  <c r="U1229" i="1" l="1"/>
  <c r="R1230" i="1"/>
  <c r="S1230" i="1"/>
  <c r="L1596" i="1"/>
  <c r="M1596" i="1" s="1"/>
  <c r="T1230" i="1" l="1"/>
  <c r="N1596" i="1"/>
  <c r="L1597" i="1"/>
  <c r="M1597" i="1" s="1"/>
  <c r="U1230" i="1" l="1"/>
  <c r="R1231" i="1"/>
  <c r="S1231" i="1"/>
  <c r="N1597" i="1"/>
  <c r="T1231" i="1" l="1"/>
  <c r="L1598" i="1"/>
  <c r="M1598" i="1" s="1"/>
  <c r="U1231" i="1" l="1"/>
  <c r="R1232" i="1"/>
  <c r="S1232" i="1"/>
  <c r="N1598" i="1"/>
  <c r="T1232" i="1" l="1"/>
  <c r="L1599" i="1"/>
  <c r="M1599" i="1" s="1"/>
  <c r="U1232" i="1" l="1"/>
  <c r="R1233" i="1"/>
  <c r="S1233" i="1"/>
  <c r="N1599" i="1"/>
  <c r="T1233" i="1" l="1"/>
  <c r="L1600" i="1"/>
  <c r="M1600" i="1" s="1"/>
  <c r="U1233" i="1" l="1"/>
  <c r="R1234" i="1"/>
  <c r="S1234" i="1"/>
  <c r="N1600" i="1"/>
  <c r="T1234" i="1" l="1"/>
  <c r="L1601" i="1"/>
  <c r="M1601" i="1" s="1"/>
  <c r="U1234" i="1" l="1"/>
  <c r="R1235" i="1"/>
  <c r="S1235" i="1"/>
  <c r="N1601" i="1"/>
  <c r="T1235" i="1" l="1"/>
  <c r="L1602" i="1"/>
  <c r="M1602" i="1" s="1"/>
  <c r="U1235" i="1" l="1"/>
  <c r="R1236" i="1"/>
  <c r="S1236" i="1"/>
  <c r="N1602" i="1"/>
  <c r="T1236" i="1" l="1"/>
  <c r="L1603" i="1"/>
  <c r="M1603" i="1" s="1"/>
  <c r="U1236" i="1" l="1"/>
  <c r="S1237" i="1" s="1"/>
  <c r="R1237" i="1"/>
  <c r="N1603" i="1"/>
  <c r="T1237" i="1" l="1"/>
  <c r="L1604" i="1"/>
  <c r="M1604" i="1" s="1"/>
  <c r="U1237" i="1" l="1"/>
  <c r="R1238" i="1"/>
  <c r="S1238" i="1"/>
  <c r="N1604" i="1"/>
  <c r="L1605" i="1"/>
  <c r="M1605" i="1" s="1"/>
  <c r="T1238" i="1" l="1"/>
  <c r="N1605" i="1"/>
  <c r="L1606" i="1"/>
  <c r="M1606" i="1" s="1"/>
  <c r="U1238" i="1" l="1"/>
  <c r="R1239" i="1"/>
  <c r="S1239" i="1"/>
  <c r="N1606" i="1"/>
  <c r="T1239" i="1" l="1"/>
  <c r="L1607" i="1"/>
  <c r="M1607" i="1" s="1"/>
  <c r="U1239" i="1" l="1"/>
  <c r="R1240" i="1"/>
  <c r="S1240" i="1"/>
  <c r="N1607" i="1"/>
  <c r="L1608" i="1"/>
  <c r="M1608" i="1" s="1"/>
  <c r="T1240" i="1" l="1"/>
  <c r="N1608" i="1"/>
  <c r="U1240" i="1" l="1"/>
  <c r="R1241" i="1"/>
  <c r="S1241" i="1"/>
  <c r="L1609" i="1"/>
  <c r="M1609" i="1" s="1"/>
  <c r="T1241" i="1" l="1"/>
  <c r="N1609" i="1"/>
  <c r="U1241" i="1" l="1"/>
  <c r="R1242" i="1"/>
  <c r="S1242" i="1"/>
  <c r="L1610" i="1"/>
  <c r="M1610" i="1" s="1"/>
  <c r="T1242" i="1" l="1"/>
  <c r="N1610" i="1"/>
  <c r="U1242" i="1" l="1"/>
  <c r="R1243" i="1"/>
  <c r="S1243" i="1"/>
  <c r="L1611" i="1"/>
  <c r="M1611" i="1" s="1"/>
  <c r="T1243" i="1" l="1"/>
  <c r="N1611" i="1"/>
  <c r="L1612" i="1"/>
  <c r="M1612" i="1" s="1"/>
  <c r="U1243" i="1" l="1"/>
  <c r="R1244" i="1"/>
  <c r="S1244" i="1"/>
  <c r="N1612" i="1"/>
  <c r="T1244" i="1" l="1"/>
  <c r="L1613" i="1"/>
  <c r="M1613" i="1" s="1"/>
  <c r="U1244" i="1" l="1"/>
  <c r="R1245" i="1"/>
  <c r="S1245" i="1"/>
  <c r="N1613" i="1"/>
  <c r="L1614" i="1"/>
  <c r="M1614" i="1" s="1"/>
  <c r="T1245" i="1" l="1"/>
  <c r="N1614" i="1"/>
  <c r="U1245" i="1" l="1"/>
  <c r="R1246" i="1"/>
  <c r="S1246" i="1"/>
  <c r="L1615" i="1"/>
  <c r="M1615" i="1" s="1"/>
  <c r="T1246" i="1" l="1"/>
  <c r="N1615" i="1"/>
  <c r="U1246" i="1" l="1"/>
  <c r="R1247" i="1"/>
  <c r="S1247" i="1"/>
  <c r="L1616" i="1"/>
  <c r="M1616" i="1" s="1"/>
  <c r="T1247" i="1" l="1"/>
  <c r="N1616" i="1"/>
  <c r="U1247" i="1" l="1"/>
  <c r="R1248" i="1"/>
  <c r="S1248" i="1"/>
  <c r="L1617" i="1"/>
  <c r="M1617" i="1" s="1"/>
  <c r="T1248" i="1" l="1"/>
  <c r="N1617" i="1"/>
  <c r="L1618" i="1"/>
  <c r="M1618" i="1" s="1"/>
  <c r="U1248" i="1" l="1"/>
  <c r="S1249" i="1" s="1"/>
  <c r="R1249" i="1"/>
  <c r="N1618" i="1"/>
  <c r="T1249" i="1" l="1"/>
  <c r="L1619" i="1"/>
  <c r="M1619" i="1" s="1"/>
  <c r="U1249" i="1" l="1"/>
  <c r="R1250" i="1"/>
  <c r="S1250" i="1"/>
  <c r="N1619" i="1"/>
  <c r="T1250" i="1" l="1"/>
  <c r="L1620" i="1"/>
  <c r="M1620" i="1" s="1"/>
  <c r="U1250" i="1" l="1"/>
  <c r="R1251" i="1"/>
  <c r="S1251" i="1"/>
  <c r="N1620" i="1"/>
  <c r="L1621" i="1"/>
  <c r="M1621" i="1" s="1"/>
  <c r="T1251" i="1" l="1"/>
  <c r="N1621" i="1"/>
  <c r="U1251" i="1" l="1"/>
  <c r="R1252" i="1"/>
  <c r="S1252" i="1"/>
  <c r="L1622" i="1"/>
  <c r="M1622" i="1" s="1"/>
  <c r="T1252" i="1" l="1"/>
  <c r="N1622" i="1"/>
  <c r="L1623" i="1"/>
  <c r="M1623" i="1" s="1"/>
  <c r="U1252" i="1" l="1"/>
  <c r="R1253" i="1"/>
  <c r="S1253" i="1"/>
  <c r="N1623" i="1"/>
  <c r="T1253" i="1" l="1"/>
  <c r="L1624" i="1"/>
  <c r="M1624" i="1" s="1"/>
  <c r="U1253" i="1" l="1"/>
  <c r="R1254" i="1"/>
  <c r="S1254" i="1"/>
  <c r="N1624" i="1"/>
  <c r="T1254" i="1" l="1"/>
  <c r="L1625" i="1"/>
  <c r="M1625" i="1" s="1"/>
  <c r="U1254" i="1" l="1"/>
  <c r="R1255" i="1"/>
  <c r="S1255" i="1"/>
  <c r="N1625" i="1"/>
  <c r="T1255" i="1" l="1"/>
  <c r="L1626" i="1"/>
  <c r="M1626" i="1" s="1"/>
  <c r="U1255" i="1" l="1"/>
  <c r="R1256" i="1"/>
  <c r="S1256" i="1"/>
  <c r="N1626" i="1"/>
  <c r="L1627" i="1"/>
  <c r="M1627" i="1" s="1"/>
  <c r="T1256" i="1" l="1"/>
  <c r="N1627" i="1"/>
  <c r="U1256" i="1" l="1"/>
  <c r="R1257" i="1"/>
  <c r="S1257" i="1"/>
  <c r="L1628" i="1"/>
  <c r="M1628" i="1" s="1"/>
  <c r="T1257" i="1" l="1"/>
  <c r="N1628" i="1"/>
  <c r="L1629" i="1"/>
  <c r="M1629" i="1" s="1"/>
  <c r="U1257" i="1" l="1"/>
  <c r="R1258" i="1"/>
  <c r="S1258" i="1"/>
  <c r="N1629" i="1"/>
  <c r="T1258" i="1" l="1"/>
  <c r="L1630" i="1"/>
  <c r="M1630" i="1" s="1"/>
  <c r="U1258" i="1" l="1"/>
  <c r="R1259" i="1"/>
  <c r="S1259" i="1"/>
  <c r="N1630" i="1"/>
  <c r="T1259" i="1" l="1"/>
  <c r="L1631" i="1"/>
  <c r="M1631" i="1" s="1"/>
  <c r="U1259" i="1" l="1"/>
  <c r="R1260" i="1"/>
  <c r="S1260" i="1"/>
  <c r="N1631" i="1"/>
  <c r="T1260" i="1" l="1"/>
  <c r="L1632" i="1"/>
  <c r="M1632" i="1" s="1"/>
  <c r="U1260" i="1" l="1"/>
  <c r="S1261" i="1" s="1"/>
  <c r="R1261" i="1"/>
  <c r="N1632" i="1"/>
  <c r="T1261" i="1" l="1"/>
  <c r="L1633" i="1"/>
  <c r="M1633" i="1" s="1"/>
  <c r="U1261" i="1" l="1"/>
  <c r="R1262" i="1"/>
  <c r="S1262" i="1"/>
  <c r="N1633" i="1"/>
  <c r="L1634" i="1"/>
  <c r="M1634" i="1" s="1"/>
  <c r="T1262" i="1" l="1"/>
  <c r="N1634" i="1"/>
  <c r="U1262" i="1" l="1"/>
  <c r="R1263" i="1"/>
  <c r="S1263" i="1"/>
  <c r="L1635" i="1"/>
  <c r="M1635" i="1" s="1"/>
  <c r="T1263" i="1" l="1"/>
  <c r="N1635" i="1"/>
  <c r="U1263" i="1" l="1"/>
  <c r="R1264" i="1"/>
  <c r="S1264" i="1"/>
  <c r="L1636" i="1"/>
  <c r="M1636" i="1" s="1"/>
  <c r="T1264" i="1" l="1"/>
  <c r="N1636" i="1"/>
  <c r="L1637" i="1"/>
  <c r="M1637" i="1" s="1"/>
  <c r="U1264" i="1" l="1"/>
  <c r="R1265" i="1"/>
  <c r="S1265" i="1"/>
  <c r="N1637" i="1"/>
  <c r="T1265" i="1" l="1"/>
  <c r="L1638" i="1"/>
  <c r="M1638" i="1" s="1"/>
  <c r="U1265" i="1" l="1"/>
  <c r="R1266" i="1"/>
  <c r="S1266" i="1"/>
  <c r="N1638" i="1"/>
  <c r="L1639" i="1"/>
  <c r="M1639" i="1" s="1"/>
  <c r="T1266" i="1" l="1"/>
  <c r="N1639" i="1"/>
  <c r="U1266" i="1" l="1"/>
  <c r="R1267" i="1"/>
  <c r="S1267" i="1"/>
  <c r="L1640" i="1"/>
  <c r="M1640" i="1" s="1"/>
  <c r="T1267" i="1" l="1"/>
  <c r="N1640" i="1"/>
  <c r="L1641" i="1"/>
  <c r="M1641" i="1" s="1"/>
  <c r="U1267" i="1" l="1"/>
  <c r="R1268" i="1"/>
  <c r="S1268" i="1"/>
  <c r="N1641" i="1"/>
  <c r="T1268" i="1" l="1"/>
  <c r="L1642" i="1"/>
  <c r="M1642" i="1" s="1"/>
  <c r="U1268" i="1" l="1"/>
  <c r="R1269" i="1"/>
  <c r="S1269" i="1"/>
  <c r="N1642" i="1"/>
  <c r="T1269" i="1" l="1"/>
  <c r="L1643" i="1"/>
  <c r="M1643" i="1" s="1"/>
  <c r="U1269" i="1" l="1"/>
  <c r="R1270" i="1"/>
  <c r="S1270" i="1"/>
  <c r="N1643" i="1"/>
  <c r="T1270" i="1" l="1"/>
  <c r="L1644" i="1"/>
  <c r="M1644" i="1" s="1"/>
  <c r="U1270" i="1" l="1"/>
  <c r="R1271" i="1"/>
  <c r="S1271" i="1"/>
  <c r="N1644" i="1"/>
  <c r="T1271" i="1" l="1"/>
  <c r="L1645" i="1"/>
  <c r="M1645" i="1" s="1"/>
  <c r="U1271" i="1" l="1"/>
  <c r="R1272" i="1"/>
  <c r="S1272" i="1"/>
  <c r="N1645" i="1"/>
  <c r="L1646" i="1"/>
  <c r="M1646" i="1" s="1"/>
  <c r="T1272" i="1" l="1"/>
  <c r="N1646" i="1"/>
  <c r="U1272" i="1" l="1"/>
  <c r="R1273" i="1"/>
  <c r="S1273" i="1"/>
  <c r="L1647" i="1"/>
  <c r="M1647" i="1" s="1"/>
  <c r="T1273" i="1" l="1"/>
  <c r="N1647" i="1"/>
  <c r="U1273" i="1" l="1"/>
  <c r="R1274" i="1"/>
  <c r="S1274" i="1"/>
  <c r="L1648" i="1"/>
  <c r="M1648" i="1" s="1"/>
  <c r="T1274" i="1" l="1"/>
  <c r="N1648" i="1"/>
  <c r="U1274" i="1" l="1"/>
  <c r="R1275" i="1"/>
  <c r="S1275" i="1"/>
  <c r="L1649" i="1"/>
  <c r="M1649" i="1" s="1"/>
  <c r="T1275" i="1" l="1"/>
  <c r="N1649" i="1"/>
  <c r="U1275" i="1" l="1"/>
  <c r="R1276" i="1"/>
  <c r="S1276" i="1"/>
  <c r="L1650" i="1"/>
  <c r="M1650" i="1" s="1"/>
  <c r="T1276" i="1" l="1"/>
  <c r="N1650" i="1"/>
  <c r="U1276" i="1" l="1"/>
  <c r="R1277" i="1"/>
  <c r="S1277" i="1"/>
  <c r="L1651" i="1"/>
  <c r="M1651" i="1" s="1"/>
  <c r="T1277" i="1" l="1"/>
  <c r="N1651" i="1"/>
  <c r="L1652" i="1"/>
  <c r="M1652" i="1" s="1"/>
  <c r="U1277" i="1" l="1"/>
  <c r="R1278" i="1"/>
  <c r="S1278" i="1"/>
  <c r="N1652" i="1"/>
  <c r="L1653" i="1"/>
  <c r="M1653" i="1" s="1"/>
  <c r="T1278" i="1" l="1"/>
  <c r="N1653" i="1"/>
  <c r="L1654" i="1"/>
  <c r="M1654" i="1" s="1"/>
  <c r="U1278" i="1" l="1"/>
  <c r="R1279" i="1"/>
  <c r="S1279" i="1"/>
  <c r="N1654" i="1"/>
  <c r="L1655" i="1"/>
  <c r="M1655" i="1" s="1"/>
  <c r="T1279" i="1" l="1"/>
  <c r="N1655" i="1"/>
  <c r="U1279" i="1" l="1"/>
  <c r="R1280" i="1"/>
  <c r="S1280" i="1"/>
  <c r="L1656" i="1"/>
  <c r="M1656" i="1" s="1"/>
  <c r="T1280" i="1" l="1"/>
  <c r="N1656" i="1"/>
  <c r="U1280" i="1" l="1"/>
  <c r="S1281" i="1" s="1"/>
  <c r="R1281" i="1"/>
  <c r="L1657" i="1"/>
  <c r="M1657" i="1" s="1"/>
  <c r="T1281" i="1" l="1"/>
  <c r="N1657" i="1"/>
  <c r="U1281" i="1" l="1"/>
  <c r="R1282" i="1"/>
  <c r="S1282" i="1"/>
  <c r="L1658" i="1"/>
  <c r="M1658" i="1" s="1"/>
  <c r="T1282" i="1" l="1"/>
  <c r="N1658" i="1"/>
  <c r="L1659" i="1"/>
  <c r="M1659" i="1" s="1"/>
  <c r="U1282" i="1" l="1"/>
  <c r="R1283" i="1"/>
  <c r="S1283" i="1"/>
  <c r="N1659" i="1"/>
  <c r="T1283" i="1" l="1"/>
  <c r="L1660" i="1"/>
  <c r="M1660" i="1" s="1"/>
  <c r="U1283" i="1" l="1"/>
  <c r="R1284" i="1"/>
  <c r="S1284" i="1"/>
  <c r="N1660" i="1"/>
  <c r="T1284" i="1" l="1"/>
  <c r="L1661" i="1"/>
  <c r="M1661" i="1" s="1"/>
  <c r="U1284" i="1" l="1"/>
  <c r="R1285" i="1"/>
  <c r="S1285" i="1"/>
  <c r="N1661" i="1"/>
  <c r="T1285" i="1" l="1"/>
  <c r="L1662" i="1"/>
  <c r="M1662" i="1" s="1"/>
  <c r="U1285" i="1" l="1"/>
  <c r="S1286" i="1" s="1"/>
  <c r="R1286" i="1"/>
  <c r="N1662" i="1"/>
  <c r="L1663" i="1"/>
  <c r="M1663" i="1" s="1"/>
  <c r="T1286" i="1" l="1"/>
  <c r="N1663" i="1"/>
  <c r="U1286" i="1" l="1"/>
  <c r="R1287" i="1"/>
  <c r="S1287" i="1"/>
  <c r="L1664" i="1"/>
  <c r="M1664" i="1" s="1"/>
  <c r="T1287" i="1" l="1"/>
  <c r="N1664" i="1"/>
  <c r="L1665" i="1"/>
  <c r="M1665" i="1" s="1"/>
  <c r="U1287" i="1" l="1"/>
  <c r="R1288" i="1"/>
  <c r="S1288" i="1"/>
  <c r="N1665" i="1"/>
  <c r="L1666" i="1"/>
  <c r="M1666" i="1" s="1"/>
  <c r="T1288" i="1" l="1"/>
  <c r="N1666" i="1"/>
  <c r="L1667" i="1"/>
  <c r="M1667" i="1" s="1"/>
  <c r="U1288" i="1" l="1"/>
  <c r="R1289" i="1"/>
  <c r="S1289" i="1"/>
  <c r="N1667" i="1"/>
  <c r="T1289" i="1" l="1"/>
  <c r="L1668" i="1"/>
  <c r="M1668" i="1" s="1"/>
  <c r="U1289" i="1" l="1"/>
  <c r="R1290" i="1"/>
  <c r="S1290" i="1"/>
  <c r="N1668" i="1"/>
  <c r="T1290" i="1" l="1"/>
  <c r="L1669" i="1"/>
  <c r="M1669" i="1" s="1"/>
  <c r="U1290" i="1" l="1"/>
  <c r="R1291" i="1"/>
  <c r="S1291" i="1"/>
  <c r="N1669" i="1"/>
  <c r="L1670" i="1"/>
  <c r="M1670" i="1" s="1"/>
  <c r="T1291" i="1" l="1"/>
  <c r="N1670" i="1"/>
  <c r="U1291" i="1" l="1"/>
  <c r="R1292" i="1"/>
  <c r="S1292" i="1"/>
  <c r="L1671" i="1"/>
  <c r="M1671" i="1" s="1"/>
  <c r="T1292" i="1" l="1"/>
  <c r="N1671" i="1"/>
  <c r="U1292" i="1" l="1"/>
  <c r="R1293" i="1"/>
  <c r="S1293" i="1"/>
  <c r="L1672" i="1"/>
  <c r="M1672" i="1" s="1"/>
  <c r="T1293" i="1" l="1"/>
  <c r="N1672" i="1"/>
  <c r="U1293" i="1" l="1"/>
  <c r="R1294" i="1"/>
  <c r="S1294" i="1"/>
  <c r="L1673" i="1"/>
  <c r="M1673" i="1" s="1"/>
  <c r="T1294" i="1" l="1"/>
  <c r="N1673" i="1"/>
  <c r="U1294" i="1" l="1"/>
  <c r="R1295" i="1"/>
  <c r="S1295" i="1"/>
  <c r="L1674" i="1"/>
  <c r="M1674" i="1" s="1"/>
  <c r="T1295" i="1" l="1"/>
  <c r="N1674" i="1"/>
  <c r="U1295" i="1" l="1"/>
  <c r="R1296" i="1"/>
  <c r="S1296" i="1"/>
  <c r="L1675" i="1"/>
  <c r="M1675" i="1" s="1"/>
  <c r="T1296" i="1" l="1"/>
  <c r="N1675" i="1"/>
  <c r="U1296" i="1" l="1"/>
  <c r="R1297" i="1"/>
  <c r="S1297" i="1"/>
  <c r="L1676" i="1"/>
  <c r="M1676" i="1" s="1"/>
  <c r="T1297" i="1" l="1"/>
  <c r="N1676" i="1"/>
  <c r="U1297" i="1" l="1"/>
  <c r="R1298" i="1"/>
  <c r="S1298" i="1"/>
  <c r="L1677" i="1"/>
  <c r="M1677" i="1" s="1"/>
  <c r="T1298" i="1" l="1"/>
  <c r="N1677" i="1"/>
  <c r="U1298" i="1" l="1"/>
  <c r="R1299" i="1"/>
  <c r="S1299" i="1"/>
  <c r="L1678" i="1"/>
  <c r="M1678" i="1" s="1"/>
  <c r="T1299" i="1" l="1"/>
  <c r="N1678" i="1"/>
  <c r="U1299" i="1" l="1"/>
  <c r="R1300" i="1"/>
  <c r="S1300" i="1"/>
  <c r="L1679" i="1"/>
  <c r="M1679" i="1" s="1"/>
  <c r="T1300" i="1" l="1"/>
  <c r="N1679" i="1"/>
  <c r="L1680" i="1"/>
  <c r="M1680" i="1" s="1"/>
  <c r="U1300" i="1" l="1"/>
  <c r="R1301" i="1"/>
  <c r="S1301" i="1"/>
  <c r="N1680" i="1"/>
  <c r="T1301" i="1" l="1"/>
  <c r="L1681" i="1"/>
  <c r="M1681" i="1" s="1"/>
  <c r="U1301" i="1" l="1"/>
  <c r="R1302" i="1"/>
  <c r="S1302" i="1"/>
  <c r="N1681" i="1"/>
  <c r="T1302" i="1" l="1"/>
  <c r="L1682" i="1"/>
  <c r="M1682" i="1" s="1"/>
  <c r="U1302" i="1" l="1"/>
  <c r="R1303" i="1"/>
  <c r="S1303" i="1"/>
  <c r="N1682" i="1"/>
  <c r="T1303" i="1" l="1"/>
  <c r="L1683" i="1"/>
  <c r="M1683" i="1" s="1"/>
  <c r="U1303" i="1" l="1"/>
  <c r="R1304" i="1"/>
  <c r="S1304" i="1"/>
  <c r="N1683" i="1"/>
  <c r="T1304" i="1" l="1"/>
  <c r="L1684" i="1"/>
  <c r="M1684" i="1" s="1"/>
  <c r="U1304" i="1" l="1"/>
  <c r="R1305" i="1"/>
  <c r="S1305" i="1"/>
  <c r="N1684" i="1"/>
  <c r="T1305" i="1" l="1"/>
  <c r="L1685" i="1"/>
  <c r="M1685" i="1" s="1"/>
  <c r="U1305" i="1" l="1"/>
  <c r="R1306" i="1"/>
  <c r="S1306" i="1"/>
  <c r="N1685" i="1"/>
  <c r="T1306" i="1" l="1"/>
  <c r="L1686" i="1"/>
  <c r="M1686" i="1" s="1"/>
  <c r="U1306" i="1" l="1"/>
  <c r="S1307" i="1" s="1"/>
  <c r="R1307" i="1"/>
  <c r="N1686" i="1"/>
  <c r="T1307" i="1" l="1"/>
  <c r="L1687" i="1"/>
  <c r="M1687" i="1" s="1"/>
  <c r="U1307" i="1" l="1"/>
  <c r="R1308" i="1"/>
  <c r="S1308" i="1"/>
  <c r="N1687" i="1"/>
  <c r="L1688" i="1"/>
  <c r="M1688" i="1" s="1"/>
  <c r="T1308" i="1" l="1"/>
  <c r="N1688" i="1"/>
  <c r="U1308" i="1" l="1"/>
  <c r="S1309" i="1" s="1"/>
  <c r="R1309" i="1"/>
  <c r="L1689" i="1"/>
  <c r="M1689" i="1" s="1"/>
  <c r="T1309" i="1" l="1"/>
  <c r="N1689" i="1"/>
  <c r="L1690" i="1"/>
  <c r="M1690" i="1" s="1"/>
  <c r="U1309" i="1" l="1"/>
  <c r="R1310" i="1"/>
  <c r="S1310" i="1"/>
  <c r="N1690" i="1"/>
  <c r="T1310" i="1" l="1"/>
  <c r="L1691" i="1"/>
  <c r="M1691" i="1" s="1"/>
  <c r="U1310" i="1" l="1"/>
  <c r="R1311" i="1"/>
  <c r="S1311" i="1"/>
  <c r="N1691" i="1"/>
  <c r="T1311" i="1" l="1"/>
  <c r="L1692" i="1"/>
  <c r="M1692" i="1" s="1"/>
  <c r="U1311" i="1" l="1"/>
  <c r="R1312" i="1"/>
  <c r="S1312" i="1"/>
  <c r="N1692" i="1"/>
  <c r="T1312" i="1" l="1"/>
  <c r="L1693" i="1"/>
  <c r="M1693" i="1" s="1"/>
  <c r="U1312" i="1" l="1"/>
  <c r="R1313" i="1"/>
  <c r="S1313" i="1"/>
  <c r="N1693" i="1"/>
  <c r="L1694" i="1"/>
  <c r="M1694" i="1" s="1"/>
  <c r="T1313" i="1" l="1"/>
  <c r="N1694" i="1"/>
  <c r="U1313" i="1" l="1"/>
  <c r="R1314" i="1"/>
  <c r="S1314" i="1"/>
  <c r="L1695" i="1"/>
  <c r="M1695" i="1" s="1"/>
  <c r="T1314" i="1" l="1"/>
  <c r="N1695" i="1"/>
  <c r="L1696" i="1"/>
  <c r="M1696" i="1" s="1"/>
  <c r="U1314" i="1" l="1"/>
  <c r="R1315" i="1"/>
  <c r="S1315" i="1"/>
  <c r="N1696" i="1"/>
  <c r="T1315" i="1" l="1"/>
  <c r="L1697" i="1"/>
  <c r="M1697" i="1" s="1"/>
  <c r="U1315" i="1" l="1"/>
  <c r="R1316" i="1"/>
  <c r="S1316" i="1"/>
  <c r="N1697" i="1"/>
  <c r="L1698" i="1"/>
  <c r="M1698" i="1" s="1"/>
  <c r="T1316" i="1" l="1"/>
  <c r="N1698" i="1"/>
  <c r="U1316" i="1" l="1"/>
  <c r="R1317" i="1"/>
  <c r="S1317" i="1"/>
  <c r="L1699" i="1"/>
  <c r="M1699" i="1" s="1"/>
  <c r="T1317" i="1" l="1"/>
  <c r="N1699" i="1"/>
  <c r="U1317" i="1" l="1"/>
  <c r="R1318" i="1"/>
  <c r="S1318" i="1"/>
  <c r="L1700" i="1"/>
  <c r="M1700" i="1" s="1"/>
  <c r="T1318" i="1" l="1"/>
  <c r="N1700" i="1"/>
  <c r="U1318" i="1" l="1"/>
  <c r="R1319" i="1"/>
  <c r="S1319" i="1"/>
  <c r="L1701" i="1"/>
  <c r="M1701" i="1" s="1"/>
  <c r="T1319" i="1" l="1"/>
  <c r="N1701" i="1"/>
  <c r="U1319" i="1" l="1"/>
  <c r="R1320" i="1"/>
  <c r="S1320" i="1"/>
  <c r="L1702" i="1"/>
  <c r="M1702" i="1" s="1"/>
  <c r="T1320" i="1" l="1"/>
  <c r="N1702" i="1"/>
  <c r="U1320" i="1" l="1"/>
  <c r="R1321" i="1"/>
  <c r="S1321" i="1"/>
  <c r="L1703" i="1"/>
  <c r="M1703" i="1" s="1"/>
  <c r="T1321" i="1" l="1"/>
  <c r="N1703" i="1"/>
  <c r="U1321" i="1" l="1"/>
  <c r="R1322" i="1"/>
  <c r="S1322" i="1"/>
  <c r="L1704" i="1"/>
  <c r="M1704" i="1" s="1"/>
  <c r="T1322" i="1" l="1"/>
  <c r="N1704" i="1"/>
  <c r="U1322" i="1" l="1"/>
  <c r="R1323" i="1"/>
  <c r="S1323" i="1"/>
  <c r="L1705" i="1"/>
  <c r="M1705" i="1" s="1"/>
  <c r="T1323" i="1" l="1"/>
  <c r="N1705" i="1"/>
  <c r="U1323" i="1" l="1"/>
  <c r="R1324" i="1"/>
  <c r="S1324" i="1"/>
  <c r="L1706" i="1"/>
  <c r="M1706" i="1" s="1"/>
  <c r="T1324" i="1" l="1"/>
  <c r="N1706" i="1"/>
  <c r="U1324" i="1" l="1"/>
  <c r="R1325" i="1"/>
  <c r="S1325" i="1"/>
  <c r="L1707" i="1"/>
  <c r="M1707" i="1" s="1"/>
  <c r="T1325" i="1" l="1"/>
  <c r="N1707" i="1"/>
  <c r="U1325" i="1" l="1"/>
  <c r="R1326" i="1"/>
  <c r="S1326" i="1"/>
  <c r="L1708" i="1"/>
  <c r="M1708" i="1" s="1"/>
  <c r="T1326" i="1" l="1"/>
  <c r="N1708" i="1"/>
  <c r="L1709" i="1"/>
  <c r="M1709" i="1" s="1"/>
  <c r="U1326" i="1" l="1"/>
  <c r="R1327" i="1"/>
  <c r="S1327" i="1"/>
  <c r="N1709" i="1"/>
  <c r="T1327" i="1" l="1"/>
  <c r="L1710" i="1"/>
  <c r="M1710" i="1" s="1"/>
  <c r="U1327" i="1" l="1"/>
  <c r="R1328" i="1"/>
  <c r="S1328" i="1"/>
  <c r="N1710" i="1"/>
  <c r="T1328" i="1" l="1"/>
  <c r="L1711" i="1"/>
  <c r="M1711" i="1" s="1"/>
  <c r="U1328" i="1" l="1"/>
  <c r="R1329" i="1"/>
  <c r="S1329" i="1"/>
  <c r="N1711" i="1"/>
  <c r="T1329" i="1" l="1"/>
  <c r="L1712" i="1"/>
  <c r="M1712" i="1" s="1"/>
  <c r="U1329" i="1" l="1"/>
  <c r="R1330" i="1"/>
  <c r="S1330" i="1"/>
  <c r="N1712" i="1"/>
  <c r="L1713" i="1"/>
  <c r="M1713" i="1" s="1"/>
  <c r="T1330" i="1" l="1"/>
  <c r="N1713" i="1"/>
  <c r="U1330" i="1" l="1"/>
  <c r="R1331" i="1"/>
  <c r="S1331" i="1"/>
  <c r="L1714" i="1"/>
  <c r="M1714" i="1" s="1"/>
  <c r="T1331" i="1" l="1"/>
  <c r="N1714" i="1"/>
  <c r="L1715" i="1"/>
  <c r="M1715" i="1" s="1"/>
  <c r="U1331" i="1" l="1"/>
  <c r="R1332" i="1"/>
  <c r="S1332" i="1"/>
  <c r="N1715" i="1"/>
  <c r="T1332" i="1" l="1"/>
  <c r="L1716" i="1"/>
  <c r="M1716" i="1" s="1"/>
  <c r="U1332" i="1" l="1"/>
  <c r="R1333" i="1"/>
  <c r="S1333" i="1"/>
  <c r="N1716" i="1"/>
  <c r="T1333" i="1" l="1"/>
  <c r="L1717" i="1"/>
  <c r="M1717" i="1" s="1"/>
  <c r="U1333" i="1" l="1"/>
  <c r="R1334" i="1"/>
  <c r="S1334" i="1"/>
  <c r="N1717" i="1"/>
  <c r="T1334" i="1" l="1"/>
  <c r="L1718" i="1"/>
  <c r="M1718" i="1" s="1"/>
  <c r="U1334" i="1" l="1"/>
  <c r="R1335" i="1"/>
  <c r="S1335" i="1"/>
  <c r="N1718" i="1"/>
  <c r="T1335" i="1" l="1"/>
  <c r="L1719" i="1"/>
  <c r="M1719" i="1" s="1"/>
  <c r="U1335" i="1" l="1"/>
  <c r="R1336" i="1"/>
  <c r="S1336" i="1"/>
  <c r="N1719" i="1"/>
  <c r="T1336" i="1" l="1"/>
  <c r="L1720" i="1"/>
  <c r="M1720" i="1" s="1"/>
  <c r="U1336" i="1" l="1"/>
  <c r="R1337" i="1"/>
  <c r="S1337" i="1"/>
  <c r="N1720" i="1"/>
  <c r="T1337" i="1" l="1"/>
  <c r="L1721" i="1"/>
  <c r="M1721" i="1" s="1"/>
  <c r="U1337" i="1" l="1"/>
  <c r="R1338" i="1"/>
  <c r="S1338" i="1"/>
  <c r="N1721" i="1"/>
  <c r="L1722" i="1"/>
  <c r="M1722" i="1" s="1"/>
  <c r="T1338" i="1" l="1"/>
  <c r="N1722" i="1"/>
  <c r="U1338" i="1" l="1"/>
  <c r="R1339" i="1"/>
  <c r="S1339" i="1"/>
  <c r="L1723" i="1"/>
  <c r="M1723" i="1" s="1"/>
  <c r="T1339" i="1" l="1"/>
  <c r="N1723" i="1"/>
  <c r="U1339" i="1" l="1"/>
  <c r="R1340" i="1"/>
  <c r="S1340" i="1"/>
  <c r="L1724" i="1"/>
  <c r="M1724" i="1" s="1"/>
  <c r="T1340" i="1" l="1"/>
  <c r="N1724" i="1"/>
  <c r="U1340" i="1" l="1"/>
  <c r="R1341" i="1"/>
  <c r="S1341" i="1"/>
  <c r="L1725" i="1"/>
  <c r="M1725" i="1" s="1"/>
  <c r="T1341" i="1" l="1"/>
  <c r="N1725" i="1"/>
  <c r="U1341" i="1" l="1"/>
  <c r="R1342" i="1"/>
  <c r="S1342" i="1"/>
  <c r="L1726" i="1"/>
  <c r="M1726" i="1" s="1"/>
  <c r="T1342" i="1" l="1"/>
  <c r="N1726" i="1"/>
  <c r="U1342" i="1" l="1"/>
  <c r="R1343" i="1"/>
  <c r="S1343" i="1"/>
  <c r="L1727" i="1"/>
  <c r="M1727" i="1" s="1"/>
  <c r="T1343" i="1" l="1"/>
  <c r="N1727" i="1"/>
  <c r="U1343" i="1" l="1"/>
  <c r="R1344" i="1"/>
  <c r="S1344" i="1"/>
  <c r="L1728" i="1"/>
  <c r="M1728" i="1" s="1"/>
  <c r="T1344" i="1" l="1"/>
  <c r="N1728" i="1"/>
  <c r="L1729" i="1"/>
  <c r="M1729" i="1" s="1"/>
  <c r="U1344" i="1" l="1"/>
  <c r="R1345" i="1"/>
  <c r="S1345" i="1"/>
  <c r="N1729" i="1"/>
  <c r="T1345" i="1" l="1"/>
  <c r="L1730" i="1"/>
  <c r="M1730" i="1" s="1"/>
  <c r="U1345" i="1" l="1"/>
  <c r="R1346" i="1"/>
  <c r="S1346" i="1"/>
  <c r="N1730" i="1"/>
  <c r="T1346" i="1" l="1"/>
  <c r="L1731" i="1"/>
  <c r="M1731" i="1" s="1"/>
  <c r="U1346" i="1" l="1"/>
  <c r="R1347" i="1"/>
  <c r="S1347" i="1"/>
  <c r="N1731" i="1"/>
  <c r="T1347" i="1" l="1"/>
  <c r="L1732" i="1"/>
  <c r="M1732" i="1" s="1"/>
  <c r="U1347" i="1" l="1"/>
  <c r="R1348" i="1"/>
  <c r="S1348" i="1"/>
  <c r="N1732" i="1"/>
  <c r="T1348" i="1" l="1"/>
  <c r="L1733" i="1"/>
  <c r="M1733" i="1" s="1"/>
  <c r="U1348" i="1" l="1"/>
  <c r="R1349" i="1"/>
  <c r="S1349" i="1"/>
  <c r="N1733" i="1"/>
  <c r="T1349" i="1" l="1"/>
  <c r="L1734" i="1"/>
  <c r="M1734" i="1" s="1"/>
  <c r="U1349" i="1" l="1"/>
  <c r="R1350" i="1"/>
  <c r="S1350" i="1"/>
  <c r="N1734" i="1"/>
  <c r="T1350" i="1" l="1"/>
  <c r="L1735" i="1"/>
  <c r="M1735" i="1" s="1"/>
  <c r="U1350" i="1" l="1"/>
  <c r="R1351" i="1"/>
  <c r="S1351" i="1"/>
  <c r="N1735" i="1"/>
  <c r="L1736" i="1"/>
  <c r="M1736" i="1" s="1"/>
  <c r="T1351" i="1" l="1"/>
  <c r="N1736" i="1"/>
  <c r="U1351" i="1" l="1"/>
  <c r="R1352" i="1"/>
  <c r="S1352" i="1"/>
  <c r="L1737" i="1"/>
  <c r="M1737" i="1" s="1"/>
  <c r="T1352" i="1" l="1"/>
  <c r="N1737" i="1"/>
  <c r="U1352" i="1" l="1"/>
  <c r="R1353" i="1"/>
  <c r="S1353" i="1"/>
  <c r="L1738" i="1"/>
  <c r="M1738" i="1" s="1"/>
  <c r="T1353" i="1" l="1"/>
  <c r="N1738" i="1"/>
  <c r="U1353" i="1" l="1"/>
  <c r="R1354" i="1"/>
  <c r="S1354" i="1"/>
  <c r="L1739" i="1"/>
  <c r="M1739" i="1" s="1"/>
  <c r="T1354" i="1" l="1"/>
  <c r="N1739" i="1"/>
  <c r="U1354" i="1" l="1"/>
  <c r="R1355" i="1"/>
  <c r="S1355" i="1"/>
  <c r="L1740" i="1"/>
  <c r="M1740" i="1" s="1"/>
  <c r="T1355" i="1" l="1"/>
  <c r="N1740" i="1"/>
  <c r="U1355" i="1" l="1"/>
  <c r="R1356" i="1"/>
  <c r="S1356" i="1"/>
  <c r="L1741" i="1"/>
  <c r="M1741" i="1" s="1"/>
  <c r="T1356" i="1" l="1"/>
  <c r="N1741" i="1"/>
  <c r="U1356" i="1" l="1"/>
  <c r="R1357" i="1"/>
  <c r="S1357" i="1"/>
  <c r="L1742" i="1"/>
  <c r="M1742" i="1" s="1"/>
  <c r="T1357" i="1" l="1"/>
  <c r="N1742" i="1"/>
  <c r="U1357" i="1" l="1"/>
  <c r="R1358" i="1"/>
  <c r="S1358" i="1"/>
  <c r="L1743" i="1"/>
  <c r="M1743" i="1" s="1"/>
  <c r="T1358" i="1" l="1"/>
  <c r="N1743" i="1"/>
  <c r="U1358" i="1" l="1"/>
  <c r="R1359" i="1"/>
  <c r="S1359" i="1"/>
  <c r="L1744" i="1"/>
  <c r="M1744" i="1" s="1"/>
  <c r="T1359" i="1" l="1"/>
  <c r="N1744" i="1"/>
  <c r="L1745" i="1"/>
  <c r="M1745" i="1" s="1"/>
  <c r="U1359" i="1" l="1"/>
  <c r="S1360" i="1" s="1"/>
  <c r="R1360" i="1"/>
  <c r="N1745" i="1"/>
  <c r="T1360" i="1" l="1"/>
  <c r="L1746" i="1"/>
  <c r="M1746" i="1" s="1"/>
  <c r="U1360" i="1" l="1"/>
  <c r="R1361" i="1"/>
  <c r="S1361" i="1"/>
  <c r="N1746" i="1"/>
  <c r="L1747" i="1"/>
  <c r="M1747" i="1" s="1"/>
  <c r="T1361" i="1" l="1"/>
  <c r="N1747" i="1"/>
  <c r="L1748" i="1"/>
  <c r="M1748" i="1" s="1"/>
  <c r="U1361" i="1" l="1"/>
  <c r="R1362" i="1"/>
  <c r="S1362" i="1"/>
  <c r="N1748" i="1"/>
  <c r="L1749" i="1"/>
  <c r="M1749" i="1" s="1"/>
  <c r="T1362" i="1" l="1"/>
  <c r="N1749" i="1"/>
  <c r="U1362" i="1" l="1"/>
  <c r="R1363" i="1"/>
  <c r="S1363" i="1"/>
  <c r="L1750" i="1"/>
  <c r="M1750" i="1" s="1"/>
  <c r="T1363" i="1" l="1"/>
  <c r="N1750" i="1"/>
  <c r="U1363" i="1" l="1"/>
  <c r="R1364" i="1"/>
  <c r="S1364" i="1"/>
  <c r="L1751" i="1"/>
  <c r="M1751" i="1" s="1"/>
  <c r="T1364" i="1" l="1"/>
  <c r="N1751" i="1"/>
  <c r="U1364" i="1" l="1"/>
  <c r="R1365" i="1"/>
  <c r="S1365" i="1"/>
  <c r="L1752" i="1"/>
  <c r="M1752" i="1" s="1"/>
  <c r="T1365" i="1" l="1"/>
  <c r="N1752" i="1"/>
  <c r="U1365" i="1" l="1"/>
  <c r="R1366" i="1"/>
  <c r="S1366" i="1"/>
  <c r="L1753" i="1"/>
  <c r="M1753" i="1" s="1"/>
  <c r="T1366" i="1" l="1"/>
  <c r="N1753" i="1"/>
  <c r="U1366" i="1" l="1"/>
  <c r="R1367" i="1"/>
  <c r="S1367" i="1"/>
  <c r="L1754" i="1"/>
  <c r="M1754" i="1" s="1"/>
  <c r="T1367" i="1" l="1"/>
  <c r="N1754" i="1"/>
  <c r="L1755" i="1"/>
  <c r="M1755" i="1" s="1"/>
  <c r="U1367" i="1" l="1"/>
  <c r="R1368" i="1"/>
  <c r="S1368" i="1"/>
  <c r="N1755" i="1"/>
  <c r="T1368" i="1" l="1"/>
  <c r="L1756" i="1"/>
  <c r="M1756" i="1" s="1"/>
  <c r="U1368" i="1" l="1"/>
  <c r="R1369" i="1"/>
  <c r="S1369" i="1"/>
  <c r="N1756" i="1"/>
  <c r="T1369" i="1" l="1"/>
  <c r="L1757" i="1"/>
  <c r="M1757" i="1" s="1"/>
  <c r="U1369" i="1" l="1"/>
  <c r="R1370" i="1"/>
  <c r="S1370" i="1"/>
  <c r="N1757" i="1"/>
  <c r="T1370" i="1" l="1"/>
  <c r="L1758" i="1"/>
  <c r="M1758" i="1" s="1"/>
  <c r="U1370" i="1" l="1"/>
  <c r="R1371" i="1"/>
  <c r="S1371" i="1"/>
  <c r="N1758" i="1"/>
  <c r="L1759" i="1"/>
  <c r="M1759" i="1" s="1"/>
  <c r="T1371" i="1" l="1"/>
  <c r="N1759" i="1"/>
  <c r="U1371" i="1" l="1"/>
  <c r="R1372" i="1"/>
  <c r="S1372" i="1"/>
  <c r="L1760" i="1"/>
  <c r="M1760" i="1" s="1"/>
  <c r="T1372" i="1" l="1"/>
  <c r="N1760" i="1"/>
  <c r="U1372" i="1" l="1"/>
  <c r="R1373" i="1"/>
  <c r="S1373" i="1"/>
  <c r="L1761" i="1"/>
  <c r="M1761" i="1" s="1"/>
  <c r="T1373" i="1" l="1"/>
  <c r="N1761" i="1"/>
  <c r="U1373" i="1" l="1"/>
  <c r="R1374" i="1"/>
  <c r="S1374" i="1"/>
  <c r="L1762" i="1"/>
  <c r="M1762" i="1" s="1"/>
  <c r="T1374" i="1" l="1"/>
  <c r="N1762" i="1"/>
  <c r="U1374" i="1" l="1"/>
  <c r="R1375" i="1"/>
  <c r="S1375" i="1"/>
  <c r="L1763" i="1"/>
  <c r="M1763" i="1" s="1"/>
  <c r="T1375" i="1" l="1"/>
  <c r="N1763" i="1"/>
  <c r="U1375" i="1" l="1"/>
  <c r="R1376" i="1"/>
  <c r="S1376" i="1"/>
  <c r="L1764" i="1"/>
  <c r="M1764" i="1" s="1"/>
  <c r="T1376" i="1" l="1"/>
  <c r="N1764" i="1"/>
  <c r="L1765" i="1"/>
  <c r="M1765" i="1" s="1"/>
  <c r="U1376" i="1" l="1"/>
  <c r="R1377" i="1"/>
  <c r="S1377" i="1"/>
  <c r="N1765" i="1"/>
  <c r="T1377" i="1" l="1"/>
  <c r="L1766" i="1"/>
  <c r="M1766" i="1" s="1"/>
  <c r="U1377" i="1" l="1"/>
  <c r="R1378" i="1"/>
  <c r="S1378" i="1"/>
  <c r="N1766" i="1"/>
  <c r="T1378" i="1" l="1"/>
  <c r="L1767" i="1"/>
  <c r="M1767" i="1" s="1"/>
  <c r="U1378" i="1" l="1"/>
  <c r="R1379" i="1"/>
  <c r="S1379" i="1"/>
  <c r="N1767" i="1"/>
  <c r="T1379" i="1" l="1"/>
  <c r="L1768" i="1"/>
  <c r="M1768" i="1" s="1"/>
  <c r="U1379" i="1" l="1"/>
  <c r="R1380" i="1"/>
  <c r="S1380" i="1"/>
  <c r="N1768" i="1"/>
  <c r="T1380" i="1" l="1"/>
  <c r="L1769" i="1"/>
  <c r="M1769" i="1" s="1"/>
  <c r="U1380" i="1" l="1"/>
  <c r="R1381" i="1"/>
  <c r="S1381" i="1"/>
  <c r="N1769" i="1"/>
  <c r="L1770" i="1"/>
  <c r="M1770" i="1" s="1"/>
  <c r="T1381" i="1" l="1"/>
  <c r="N1770" i="1"/>
  <c r="U1381" i="1" l="1"/>
  <c r="R1382" i="1"/>
  <c r="S1382" i="1"/>
  <c r="L1771" i="1"/>
  <c r="M1771" i="1" s="1"/>
  <c r="T1382" i="1" l="1"/>
  <c r="N1771" i="1"/>
  <c r="U1382" i="1" l="1"/>
  <c r="R1383" i="1"/>
  <c r="S1383" i="1"/>
  <c r="L1772" i="1"/>
  <c r="M1772" i="1" s="1"/>
  <c r="T1383" i="1" l="1"/>
  <c r="N1772" i="1"/>
  <c r="L1773" i="1"/>
  <c r="M1773" i="1" s="1"/>
  <c r="U1383" i="1" l="1"/>
  <c r="S1384" i="1" s="1"/>
  <c r="R1384" i="1"/>
  <c r="N1773" i="1"/>
  <c r="L1774" i="1"/>
  <c r="M1774" i="1" s="1"/>
  <c r="T1384" i="1" l="1"/>
  <c r="N1774" i="1"/>
  <c r="U1384" i="1" l="1"/>
  <c r="R1385" i="1"/>
  <c r="S1385" i="1"/>
  <c r="L1775" i="1"/>
  <c r="M1775" i="1" s="1"/>
  <c r="T1385" i="1" l="1"/>
  <c r="N1775" i="1"/>
  <c r="U1385" i="1" l="1"/>
  <c r="R1386" i="1"/>
  <c r="S1386" i="1"/>
  <c r="L1776" i="1"/>
  <c r="M1776" i="1" s="1"/>
  <c r="T1386" i="1" l="1"/>
  <c r="N1776" i="1"/>
  <c r="U1386" i="1" l="1"/>
  <c r="R1387" i="1"/>
  <c r="S1387" i="1"/>
  <c r="L1777" i="1"/>
  <c r="M1777" i="1" s="1"/>
  <c r="T1387" i="1" l="1"/>
  <c r="N1777" i="1"/>
  <c r="U1387" i="1" l="1"/>
  <c r="R1388" i="1"/>
  <c r="S1388" i="1"/>
  <c r="L1778" i="1"/>
  <c r="M1778" i="1" s="1"/>
  <c r="T1388" i="1" l="1"/>
  <c r="N1778" i="1"/>
  <c r="U1388" i="1" l="1"/>
  <c r="R1389" i="1"/>
  <c r="S1389" i="1"/>
  <c r="L1779" i="1"/>
  <c r="M1779" i="1" s="1"/>
  <c r="T1389" i="1" l="1"/>
  <c r="N1779" i="1"/>
  <c r="L1780" i="1"/>
  <c r="M1780" i="1" s="1"/>
  <c r="U1389" i="1" l="1"/>
  <c r="R1390" i="1"/>
  <c r="S1390" i="1"/>
  <c r="N1780" i="1"/>
  <c r="T1390" i="1" l="1"/>
  <c r="L1781" i="1"/>
  <c r="M1781" i="1" s="1"/>
  <c r="U1390" i="1" l="1"/>
  <c r="R1391" i="1"/>
  <c r="S1391" i="1"/>
  <c r="N1781" i="1"/>
  <c r="T1391" i="1" l="1"/>
  <c r="L1782" i="1"/>
  <c r="M1782" i="1" s="1"/>
  <c r="U1391" i="1" l="1"/>
  <c r="S1392" i="1" s="1"/>
  <c r="R1392" i="1"/>
  <c r="N1782" i="1"/>
  <c r="T1392" i="1" l="1"/>
  <c r="L1783" i="1"/>
  <c r="M1783" i="1" s="1"/>
  <c r="U1392" i="1" l="1"/>
  <c r="R1393" i="1"/>
  <c r="S1393" i="1"/>
  <c r="N1783" i="1"/>
  <c r="T1393" i="1" l="1"/>
  <c r="L1784" i="1"/>
  <c r="M1784" i="1" s="1"/>
  <c r="N1784" i="1" s="1"/>
  <c r="U1393" i="1" l="1"/>
  <c r="R1394" i="1"/>
  <c r="S1394" i="1"/>
  <c r="L1785" i="1"/>
  <c r="M1785" i="1" s="1"/>
  <c r="T1394" i="1" l="1"/>
  <c r="N1785" i="1"/>
  <c r="L1786" i="1"/>
  <c r="M1786" i="1" s="1"/>
  <c r="U1394" i="1" l="1"/>
  <c r="R1395" i="1"/>
  <c r="S1395" i="1"/>
  <c r="N1786" i="1"/>
  <c r="T1395" i="1" l="1"/>
  <c r="L1787" i="1"/>
  <c r="M1787" i="1" s="1"/>
  <c r="U1395" i="1" l="1"/>
  <c r="R1396" i="1"/>
  <c r="S1396" i="1"/>
  <c r="N1787" i="1"/>
  <c r="L1788" i="1"/>
  <c r="M1788" i="1" s="1"/>
  <c r="T1396" i="1" l="1"/>
  <c r="N1788" i="1"/>
  <c r="U1396" i="1" l="1"/>
  <c r="R1397" i="1"/>
  <c r="S1397" i="1"/>
  <c r="L1789" i="1"/>
  <c r="M1789" i="1" s="1"/>
  <c r="T1397" i="1" l="1"/>
  <c r="N1789" i="1"/>
  <c r="U1397" i="1" l="1"/>
  <c r="R1398" i="1"/>
  <c r="S1398" i="1"/>
  <c r="L1790" i="1"/>
  <c r="M1790" i="1" s="1"/>
  <c r="T1398" i="1" l="1"/>
  <c r="N1790" i="1"/>
  <c r="U1398" i="1" l="1"/>
  <c r="R1399" i="1"/>
  <c r="S1399" i="1"/>
  <c r="L1791" i="1"/>
  <c r="M1791" i="1" s="1"/>
  <c r="T1399" i="1" l="1"/>
  <c r="N1791" i="1"/>
  <c r="U1399" i="1" l="1"/>
  <c r="S1400" i="1" s="1"/>
  <c r="R1400" i="1"/>
  <c r="L1792" i="1"/>
  <c r="M1792" i="1" s="1"/>
  <c r="T1400" i="1" l="1"/>
  <c r="N1792" i="1"/>
  <c r="U1400" i="1" l="1"/>
  <c r="R1401" i="1"/>
  <c r="S1401" i="1"/>
  <c r="L1793" i="1"/>
  <c r="M1793" i="1" s="1"/>
  <c r="T1401" i="1" l="1"/>
  <c r="N1793" i="1"/>
  <c r="L1794" i="1"/>
  <c r="M1794" i="1" s="1"/>
  <c r="U1401" i="1" l="1"/>
  <c r="R1402" i="1"/>
  <c r="S1402" i="1"/>
  <c r="N1794" i="1"/>
  <c r="T1402" i="1" l="1"/>
  <c r="L1795" i="1"/>
  <c r="M1795" i="1" s="1"/>
  <c r="U1402" i="1" l="1"/>
  <c r="R1403" i="1"/>
  <c r="S1403" i="1"/>
  <c r="N1795" i="1"/>
  <c r="T1403" i="1" l="1"/>
  <c r="L1796" i="1"/>
  <c r="M1796" i="1" s="1"/>
  <c r="U1403" i="1" l="1"/>
  <c r="R1404" i="1"/>
  <c r="S1404" i="1"/>
  <c r="N1796" i="1"/>
  <c r="T1404" i="1" l="1"/>
  <c r="L1797" i="1"/>
  <c r="M1797" i="1" s="1"/>
  <c r="U1404" i="1" l="1"/>
  <c r="S1405" i="1" s="1"/>
  <c r="R1405" i="1"/>
  <c r="N1797" i="1"/>
  <c r="T1405" i="1" l="1"/>
  <c r="L1798" i="1"/>
  <c r="M1798" i="1" s="1"/>
  <c r="U1405" i="1" l="1"/>
  <c r="R1406" i="1"/>
  <c r="S1406" i="1"/>
  <c r="N1798" i="1"/>
  <c r="T1406" i="1" l="1"/>
  <c r="L1799" i="1"/>
  <c r="M1799" i="1" s="1"/>
  <c r="U1406" i="1" l="1"/>
  <c r="R1407" i="1"/>
  <c r="S1407" i="1"/>
  <c r="N1799" i="1"/>
  <c r="T1407" i="1" l="1"/>
  <c r="L1800" i="1"/>
  <c r="M1800" i="1" s="1"/>
  <c r="U1407" i="1" l="1"/>
  <c r="R1408" i="1"/>
  <c r="S1408" i="1"/>
  <c r="N1800" i="1"/>
  <c r="L1801" i="1"/>
  <c r="M1801" i="1" s="1"/>
  <c r="T1408" i="1" l="1"/>
  <c r="N1801" i="1"/>
  <c r="U1408" i="1" l="1"/>
  <c r="R1409" i="1"/>
  <c r="S1409" i="1"/>
  <c r="L1802" i="1"/>
  <c r="M1802" i="1" s="1"/>
  <c r="T1409" i="1" l="1"/>
  <c r="N1802" i="1"/>
  <c r="L1803" i="1"/>
  <c r="M1803" i="1" s="1"/>
  <c r="U1409" i="1" l="1"/>
  <c r="R1410" i="1"/>
  <c r="S1410" i="1"/>
  <c r="N1803" i="1"/>
  <c r="T1410" i="1" l="1"/>
  <c r="L1804" i="1"/>
  <c r="M1804" i="1" s="1"/>
  <c r="U1410" i="1" l="1"/>
  <c r="R1411" i="1"/>
  <c r="S1411" i="1"/>
  <c r="N1804" i="1"/>
  <c r="L1805" i="1"/>
  <c r="M1805" i="1" s="1"/>
  <c r="T1411" i="1" l="1"/>
  <c r="N1805" i="1"/>
  <c r="U1411" i="1" l="1"/>
  <c r="R1412" i="1"/>
  <c r="S1412" i="1"/>
  <c r="L1806" i="1"/>
  <c r="M1806" i="1" s="1"/>
  <c r="T1412" i="1" l="1"/>
  <c r="N1806" i="1"/>
  <c r="U1412" i="1" l="1"/>
  <c r="R1413" i="1"/>
  <c r="S1413" i="1"/>
  <c r="L1807" i="1"/>
  <c r="M1807" i="1" s="1"/>
  <c r="T1413" i="1" l="1"/>
  <c r="N1807" i="1"/>
  <c r="U1413" i="1" l="1"/>
  <c r="S1414" i="1" s="1"/>
  <c r="R1414" i="1"/>
  <c r="L1808" i="1"/>
  <c r="M1808" i="1" s="1"/>
  <c r="T1414" i="1" l="1"/>
  <c r="N1808" i="1"/>
  <c r="U1414" i="1" l="1"/>
  <c r="R1415" i="1"/>
  <c r="S1415" i="1"/>
  <c r="L1809" i="1"/>
  <c r="M1809" i="1" s="1"/>
  <c r="T1415" i="1" l="1"/>
  <c r="N1809" i="1"/>
  <c r="U1415" i="1" l="1"/>
  <c r="R1416" i="1"/>
  <c r="S1416" i="1"/>
  <c r="L1810" i="1"/>
  <c r="M1810" i="1" s="1"/>
  <c r="T1416" i="1" l="1"/>
  <c r="N1810" i="1"/>
  <c r="U1416" i="1" l="1"/>
  <c r="R1417" i="1"/>
  <c r="S1417" i="1"/>
  <c r="L1811" i="1"/>
  <c r="M1811" i="1" s="1"/>
  <c r="T1417" i="1" l="1"/>
  <c r="N1811" i="1"/>
  <c r="U1417" i="1" l="1"/>
  <c r="R1418" i="1"/>
  <c r="S1418" i="1"/>
  <c r="L1812" i="1"/>
  <c r="M1812" i="1" s="1"/>
  <c r="T1418" i="1" l="1"/>
  <c r="N1812" i="1"/>
  <c r="U1418" i="1" l="1"/>
  <c r="R1419" i="1"/>
  <c r="S1419" i="1"/>
  <c r="L1813" i="1"/>
  <c r="M1813" i="1" s="1"/>
  <c r="T1419" i="1" l="1"/>
  <c r="N1813" i="1"/>
  <c r="U1419" i="1" l="1"/>
  <c r="R1420" i="1"/>
  <c r="S1420" i="1"/>
  <c r="L1814" i="1"/>
  <c r="M1814" i="1" s="1"/>
  <c r="T1420" i="1" l="1"/>
  <c r="N1814" i="1"/>
  <c r="U1420" i="1" l="1"/>
  <c r="R1421" i="1"/>
  <c r="S1421" i="1"/>
  <c r="L1815" i="1"/>
  <c r="M1815" i="1" s="1"/>
  <c r="T1421" i="1" l="1"/>
  <c r="N1815" i="1"/>
  <c r="U1421" i="1" l="1"/>
  <c r="R1422" i="1"/>
  <c r="S1422" i="1"/>
  <c r="L1816" i="1"/>
  <c r="M1816" i="1" s="1"/>
  <c r="T1422" i="1" l="1"/>
  <c r="N1816" i="1"/>
  <c r="U1422" i="1" l="1"/>
  <c r="R1423" i="1"/>
  <c r="S1423" i="1"/>
  <c r="L1817" i="1"/>
  <c r="M1817" i="1" s="1"/>
  <c r="T1423" i="1" l="1"/>
  <c r="N1817" i="1"/>
  <c r="L1818" i="1"/>
  <c r="M1818" i="1" s="1"/>
  <c r="U1423" i="1" l="1"/>
  <c r="R1424" i="1"/>
  <c r="S1424" i="1"/>
  <c r="N1818" i="1"/>
  <c r="T1424" i="1" l="1"/>
  <c r="L1819" i="1"/>
  <c r="M1819" i="1" s="1"/>
  <c r="U1424" i="1" l="1"/>
  <c r="R1425" i="1"/>
  <c r="S1425" i="1"/>
  <c r="N1819" i="1"/>
  <c r="L1820" i="1"/>
  <c r="M1820" i="1" s="1"/>
  <c r="T1425" i="1" l="1"/>
  <c r="N1820" i="1"/>
  <c r="U1425" i="1" l="1"/>
  <c r="R1426" i="1"/>
  <c r="S1426" i="1"/>
  <c r="L1821" i="1"/>
  <c r="M1821" i="1" s="1"/>
  <c r="T1426" i="1" l="1"/>
  <c r="N1821" i="1"/>
  <c r="U1426" i="1" l="1"/>
  <c r="R1427" i="1"/>
  <c r="S1427" i="1"/>
  <c r="L1822" i="1"/>
  <c r="M1822" i="1" s="1"/>
  <c r="T1427" i="1" l="1"/>
  <c r="N1822" i="1"/>
  <c r="U1427" i="1" l="1"/>
  <c r="R1428" i="1"/>
  <c r="S1428" i="1"/>
  <c r="L1823" i="1"/>
  <c r="M1823" i="1" s="1"/>
  <c r="T1428" i="1" l="1"/>
  <c r="N1823" i="1"/>
  <c r="U1428" i="1" l="1"/>
  <c r="R1429" i="1"/>
  <c r="S1429" i="1"/>
  <c r="L1824" i="1"/>
  <c r="M1824" i="1" s="1"/>
  <c r="T1429" i="1" l="1"/>
  <c r="N1824" i="1"/>
  <c r="U1429" i="1" l="1"/>
  <c r="R1430" i="1"/>
  <c r="S1430" i="1"/>
  <c r="L1825" i="1"/>
  <c r="M1825" i="1" s="1"/>
  <c r="T1430" i="1" l="1"/>
  <c r="N1825" i="1"/>
  <c r="L1826" i="1"/>
  <c r="M1826" i="1" s="1"/>
  <c r="U1430" i="1" l="1"/>
  <c r="R1431" i="1"/>
  <c r="S1431" i="1"/>
  <c r="N1826" i="1"/>
  <c r="T1431" i="1" l="1"/>
  <c r="L1827" i="1"/>
  <c r="M1827" i="1" s="1"/>
  <c r="U1431" i="1" l="1"/>
  <c r="R1432" i="1"/>
  <c r="S1432" i="1"/>
  <c r="N1827" i="1"/>
  <c r="L1828" i="1"/>
  <c r="M1828" i="1" s="1"/>
  <c r="T1432" i="1" l="1"/>
  <c r="N1828" i="1"/>
  <c r="U1432" i="1" l="1"/>
  <c r="R1433" i="1"/>
  <c r="S1433" i="1"/>
  <c r="L1829" i="1"/>
  <c r="M1829" i="1" s="1"/>
  <c r="T1433" i="1" l="1"/>
  <c r="N1829" i="1"/>
  <c r="U1433" i="1" l="1"/>
  <c r="R1434" i="1"/>
  <c r="S1434" i="1"/>
  <c r="L1830" i="1"/>
  <c r="M1830" i="1" s="1"/>
  <c r="T1434" i="1" l="1"/>
  <c r="N1830" i="1"/>
  <c r="U1434" i="1" l="1"/>
  <c r="R1435" i="1"/>
  <c r="S1435" i="1"/>
  <c r="L1831" i="1"/>
  <c r="M1831" i="1" s="1"/>
  <c r="T1435" i="1" l="1"/>
  <c r="N1831" i="1"/>
  <c r="L1832" i="1"/>
  <c r="M1832" i="1" s="1"/>
  <c r="U1435" i="1" l="1"/>
  <c r="R1436" i="1"/>
  <c r="S1436" i="1"/>
  <c r="N1832" i="1"/>
  <c r="L1833" i="1"/>
  <c r="M1833" i="1" s="1"/>
  <c r="T1436" i="1" l="1"/>
  <c r="N1833" i="1"/>
  <c r="L1834" i="1"/>
  <c r="M1834" i="1" s="1"/>
  <c r="U1436" i="1" l="1"/>
  <c r="R1437" i="1"/>
  <c r="S1437" i="1"/>
  <c r="N1834" i="1"/>
  <c r="T1437" i="1" l="1"/>
  <c r="L1835" i="1"/>
  <c r="M1835" i="1" s="1"/>
  <c r="U1437" i="1" l="1"/>
  <c r="R1438" i="1"/>
  <c r="S1438" i="1"/>
  <c r="N1835" i="1"/>
  <c r="T1438" i="1" l="1"/>
  <c r="L1836" i="1"/>
  <c r="M1836" i="1" s="1"/>
  <c r="U1438" i="1" l="1"/>
  <c r="R1439" i="1"/>
  <c r="S1439" i="1"/>
  <c r="N1836" i="1"/>
  <c r="T1439" i="1" l="1"/>
  <c r="L1837" i="1"/>
  <c r="M1837" i="1" s="1"/>
  <c r="U1439" i="1" l="1"/>
  <c r="R1440" i="1"/>
  <c r="S1440" i="1"/>
  <c r="N1837" i="1"/>
  <c r="T1440" i="1" l="1"/>
  <c r="L1838" i="1"/>
  <c r="M1838" i="1" s="1"/>
  <c r="U1440" i="1" l="1"/>
  <c r="R1441" i="1"/>
  <c r="S1441" i="1"/>
  <c r="N1838" i="1"/>
  <c r="T1441" i="1" l="1"/>
  <c r="L1839" i="1"/>
  <c r="M1839" i="1" s="1"/>
  <c r="U1441" i="1" l="1"/>
  <c r="R1442" i="1"/>
  <c r="S1442" i="1"/>
  <c r="N1839" i="1"/>
  <c r="L1840" i="1"/>
  <c r="M1840" i="1" s="1"/>
  <c r="T1442" i="1" l="1"/>
  <c r="N1840" i="1"/>
  <c r="U1442" i="1" l="1"/>
  <c r="S1443" i="1" s="1"/>
  <c r="R1443" i="1"/>
  <c r="L1841" i="1"/>
  <c r="M1841" i="1" s="1"/>
  <c r="T1443" i="1" l="1"/>
  <c r="N1841" i="1"/>
  <c r="U1443" i="1" l="1"/>
  <c r="R1444" i="1"/>
  <c r="S1444" i="1"/>
  <c r="L1842" i="1"/>
  <c r="M1842" i="1" s="1"/>
  <c r="T1444" i="1" l="1"/>
  <c r="N1842" i="1"/>
  <c r="U1444" i="1" l="1"/>
  <c r="R1445" i="1"/>
  <c r="S1445" i="1"/>
  <c r="L1843" i="1"/>
  <c r="M1843" i="1" s="1"/>
  <c r="T1445" i="1" l="1"/>
  <c r="N1843" i="1"/>
  <c r="U1445" i="1" l="1"/>
  <c r="R1446" i="1"/>
  <c r="S1446" i="1"/>
  <c r="L1844" i="1"/>
  <c r="M1844" i="1" s="1"/>
  <c r="T1446" i="1" l="1"/>
  <c r="N1844" i="1"/>
  <c r="U1446" i="1" l="1"/>
  <c r="R1447" i="1"/>
  <c r="S1447" i="1"/>
  <c r="L1845" i="1"/>
  <c r="M1845" i="1" s="1"/>
  <c r="T1447" i="1" l="1"/>
  <c r="N1845" i="1"/>
  <c r="L1846" i="1"/>
  <c r="M1846" i="1" s="1"/>
  <c r="U1447" i="1" l="1"/>
  <c r="R1448" i="1"/>
  <c r="S1448" i="1"/>
  <c r="N1846" i="1"/>
  <c r="T1448" i="1" l="1"/>
  <c r="L1847" i="1"/>
  <c r="M1847" i="1" s="1"/>
  <c r="U1448" i="1" l="1"/>
  <c r="R1449" i="1"/>
  <c r="S1449" i="1"/>
  <c r="N1847" i="1"/>
  <c r="L1848" i="1"/>
  <c r="M1848" i="1" s="1"/>
  <c r="T1449" i="1" l="1"/>
  <c r="N1848" i="1"/>
  <c r="U1449" i="1" l="1"/>
  <c r="R1450" i="1"/>
  <c r="S1450" i="1"/>
  <c r="L1849" i="1"/>
  <c r="M1849" i="1" s="1"/>
  <c r="T1450" i="1" l="1"/>
  <c r="N1849" i="1"/>
  <c r="L1850" i="1"/>
  <c r="M1850" i="1" s="1"/>
  <c r="U1450" i="1" l="1"/>
  <c r="R1451" i="1"/>
  <c r="S1451" i="1"/>
  <c r="N1850" i="1"/>
  <c r="T1451" i="1" l="1"/>
  <c r="L1851" i="1"/>
  <c r="M1851" i="1" s="1"/>
  <c r="U1451" i="1" l="1"/>
  <c r="R1452" i="1"/>
  <c r="S1452" i="1"/>
  <c r="N1851" i="1"/>
  <c r="T1452" i="1" l="1"/>
  <c r="L1852" i="1"/>
  <c r="M1852" i="1" s="1"/>
  <c r="U1452" i="1" l="1"/>
  <c r="R1453" i="1"/>
  <c r="S1453" i="1"/>
  <c r="N1852" i="1"/>
  <c r="T1453" i="1" l="1"/>
  <c r="L1853" i="1"/>
  <c r="M1853" i="1" s="1"/>
  <c r="U1453" i="1" l="1"/>
  <c r="R1454" i="1"/>
  <c r="S1454" i="1"/>
  <c r="N1853" i="1"/>
  <c r="T1454" i="1" l="1"/>
  <c r="L1854" i="1"/>
  <c r="M1854" i="1" s="1"/>
  <c r="U1454" i="1" l="1"/>
  <c r="R1455" i="1"/>
  <c r="S1455" i="1"/>
  <c r="N1854" i="1"/>
  <c r="L1855" i="1"/>
  <c r="M1855" i="1" s="1"/>
  <c r="T1455" i="1" l="1"/>
  <c r="N1855" i="1"/>
  <c r="U1455" i="1" l="1"/>
  <c r="R1456" i="1"/>
  <c r="S1456" i="1"/>
  <c r="L1856" i="1"/>
  <c r="M1856" i="1" s="1"/>
  <c r="T1456" i="1" l="1"/>
  <c r="N1856" i="1"/>
  <c r="U1456" i="1" l="1"/>
  <c r="R1457" i="1"/>
  <c r="S1457" i="1"/>
  <c r="L1857" i="1"/>
  <c r="M1857" i="1" s="1"/>
  <c r="T1457" i="1" l="1"/>
  <c r="N1857" i="1"/>
  <c r="U1457" i="1" l="1"/>
  <c r="R1458" i="1"/>
  <c r="S1458" i="1"/>
  <c r="L1858" i="1"/>
  <c r="M1858" i="1" s="1"/>
  <c r="T1458" i="1" l="1"/>
  <c r="N1858" i="1"/>
  <c r="U1458" i="1" l="1"/>
  <c r="S1459" i="1" s="1"/>
  <c r="R1459" i="1"/>
  <c r="L1859" i="1"/>
  <c r="M1859" i="1" s="1"/>
  <c r="T1459" i="1" l="1"/>
  <c r="N1859" i="1"/>
  <c r="U1459" i="1" l="1"/>
  <c r="R1460" i="1"/>
  <c r="S1460" i="1"/>
  <c r="L1860" i="1"/>
  <c r="M1860" i="1" s="1"/>
  <c r="T1460" i="1" l="1"/>
  <c r="N1860" i="1"/>
  <c r="U1460" i="1" l="1"/>
  <c r="R1461" i="1"/>
  <c r="S1461" i="1"/>
  <c r="L1861" i="1"/>
  <c r="M1861" i="1" s="1"/>
  <c r="T1461" i="1" l="1"/>
  <c r="N1861" i="1"/>
  <c r="U1461" i="1" l="1"/>
  <c r="R1462" i="1"/>
  <c r="S1462" i="1"/>
  <c r="L1862" i="1"/>
  <c r="M1862" i="1" s="1"/>
  <c r="T1462" i="1" l="1"/>
  <c r="N1862" i="1"/>
  <c r="U1462" i="1" l="1"/>
  <c r="R1463" i="1"/>
  <c r="S1463" i="1"/>
  <c r="L1863" i="1"/>
  <c r="M1863" i="1" s="1"/>
  <c r="T1463" i="1" l="1"/>
  <c r="N1863" i="1"/>
  <c r="U1463" i="1" l="1"/>
  <c r="R1464" i="1"/>
  <c r="S1464" i="1"/>
  <c r="L1864" i="1"/>
  <c r="M1864" i="1" s="1"/>
  <c r="T1464" i="1" l="1"/>
  <c r="N1864" i="1"/>
  <c r="L1865" i="1"/>
  <c r="M1865" i="1" s="1"/>
  <c r="U1464" i="1" l="1"/>
  <c r="R1465" i="1"/>
  <c r="S1465" i="1"/>
  <c r="N1865" i="1"/>
  <c r="T1465" i="1" l="1"/>
  <c r="L1866" i="1"/>
  <c r="M1866" i="1" s="1"/>
  <c r="U1465" i="1" l="1"/>
  <c r="R1466" i="1"/>
  <c r="S1466" i="1"/>
  <c r="N1866" i="1"/>
  <c r="T1466" i="1" l="1"/>
  <c r="L1867" i="1"/>
  <c r="M1867" i="1" s="1"/>
  <c r="U1466" i="1" l="1"/>
  <c r="R1467" i="1"/>
  <c r="S1467" i="1"/>
  <c r="N1867" i="1"/>
  <c r="T1467" i="1" l="1"/>
  <c r="L1868" i="1"/>
  <c r="M1868" i="1" s="1"/>
  <c r="U1467" i="1" l="1"/>
  <c r="R1468" i="1"/>
  <c r="S1468" i="1"/>
  <c r="N1868" i="1"/>
  <c r="T1468" i="1" l="1"/>
  <c r="L1869" i="1"/>
  <c r="M1869" i="1" s="1"/>
  <c r="U1468" i="1" l="1"/>
  <c r="R1469" i="1"/>
  <c r="S1469" i="1"/>
  <c r="N1869" i="1"/>
  <c r="T1469" i="1" l="1"/>
  <c r="L1870" i="1"/>
  <c r="M1870" i="1" s="1"/>
  <c r="U1469" i="1" l="1"/>
  <c r="R1470" i="1"/>
  <c r="S1470" i="1"/>
  <c r="N1870" i="1"/>
  <c r="T1470" i="1" l="1"/>
  <c r="L1871" i="1"/>
  <c r="M1871" i="1" s="1"/>
  <c r="U1470" i="1" l="1"/>
  <c r="R1471" i="1"/>
  <c r="S1471" i="1"/>
  <c r="N1871" i="1"/>
  <c r="T1471" i="1" l="1"/>
  <c r="L1872" i="1"/>
  <c r="M1872" i="1" s="1"/>
  <c r="U1471" i="1" l="1"/>
  <c r="R1472" i="1"/>
  <c r="S1472" i="1"/>
  <c r="N1872" i="1"/>
  <c r="T1472" i="1" l="1"/>
  <c r="L1873" i="1"/>
  <c r="M1873" i="1" s="1"/>
  <c r="U1472" i="1" l="1"/>
  <c r="R1473" i="1"/>
  <c r="S1473" i="1"/>
  <c r="N1873" i="1"/>
  <c r="T1473" i="1" l="1"/>
  <c r="L1874" i="1"/>
  <c r="M1874" i="1" s="1"/>
  <c r="U1473" i="1" l="1"/>
  <c r="R1474" i="1"/>
  <c r="S1474" i="1"/>
  <c r="N1874" i="1"/>
  <c r="L1875" i="1"/>
  <c r="M1875" i="1" s="1"/>
  <c r="T1474" i="1" l="1"/>
  <c r="N1875" i="1"/>
  <c r="U1474" i="1" l="1"/>
  <c r="R1475" i="1"/>
  <c r="S1475" i="1"/>
  <c r="L1876" i="1"/>
  <c r="M1876" i="1" s="1"/>
  <c r="T1475" i="1" l="1"/>
  <c r="N1876" i="1"/>
  <c r="L1877" i="1"/>
  <c r="M1877" i="1" s="1"/>
  <c r="U1475" i="1" l="1"/>
  <c r="R1476" i="1"/>
  <c r="S1476" i="1"/>
  <c r="N1877" i="1"/>
  <c r="T1476" i="1" l="1"/>
  <c r="L1878" i="1"/>
  <c r="M1878" i="1" s="1"/>
  <c r="U1476" i="1" l="1"/>
  <c r="R1477" i="1"/>
  <c r="S1477" i="1"/>
  <c r="N1878" i="1"/>
  <c r="T1477" i="1" l="1"/>
  <c r="L1879" i="1"/>
  <c r="M1879" i="1" s="1"/>
  <c r="U1477" i="1" l="1"/>
  <c r="S1478" i="1" s="1"/>
  <c r="R1478" i="1"/>
  <c r="N1879" i="1"/>
  <c r="T1478" i="1" l="1"/>
  <c r="L1880" i="1"/>
  <c r="M1880" i="1" s="1"/>
  <c r="U1478" i="1" l="1"/>
  <c r="R1479" i="1"/>
  <c r="S1479" i="1"/>
  <c r="N1880" i="1"/>
  <c r="T1479" i="1" l="1"/>
  <c r="L1881" i="1"/>
  <c r="M1881" i="1" s="1"/>
  <c r="U1479" i="1" l="1"/>
  <c r="R1480" i="1"/>
  <c r="S1480" i="1"/>
  <c r="N1881" i="1"/>
  <c r="T1480" i="1" l="1"/>
  <c r="L1882" i="1"/>
  <c r="M1882" i="1" s="1"/>
  <c r="U1480" i="1" l="1"/>
  <c r="R1481" i="1"/>
  <c r="S1481" i="1"/>
  <c r="N1882" i="1"/>
  <c r="T1481" i="1" l="1"/>
  <c r="L1883" i="1"/>
  <c r="M1883" i="1" s="1"/>
  <c r="U1481" i="1" l="1"/>
  <c r="R1482" i="1"/>
  <c r="S1482" i="1"/>
  <c r="N1883" i="1"/>
  <c r="T1482" i="1" l="1"/>
  <c r="L1884" i="1"/>
  <c r="M1884" i="1" s="1"/>
  <c r="U1482" i="1" l="1"/>
  <c r="R1483" i="1"/>
  <c r="S1483" i="1"/>
  <c r="N1884" i="1"/>
  <c r="T1483" i="1" l="1"/>
  <c r="L1885" i="1"/>
  <c r="M1885" i="1" s="1"/>
  <c r="U1483" i="1" l="1"/>
  <c r="R1484" i="1"/>
  <c r="S1484" i="1"/>
  <c r="N1885" i="1"/>
  <c r="T1484" i="1" l="1"/>
  <c r="L1886" i="1"/>
  <c r="M1886" i="1" s="1"/>
  <c r="U1484" i="1" l="1"/>
  <c r="R1485" i="1"/>
  <c r="S1485" i="1"/>
  <c r="N1886" i="1"/>
  <c r="T1485" i="1" l="1"/>
  <c r="L1887" i="1"/>
  <c r="M1887" i="1" s="1"/>
  <c r="U1485" i="1" l="1"/>
  <c r="S1486" i="1" s="1"/>
  <c r="R1486" i="1"/>
  <c r="N1887" i="1"/>
  <c r="T1486" i="1" l="1"/>
  <c r="L1888" i="1"/>
  <c r="M1888" i="1" s="1"/>
  <c r="U1486" i="1" l="1"/>
  <c r="R1487" i="1"/>
  <c r="S1487" i="1"/>
  <c r="N1888" i="1"/>
  <c r="L1889" i="1"/>
  <c r="M1889" i="1" s="1"/>
  <c r="T1487" i="1" l="1"/>
  <c r="N1889" i="1"/>
  <c r="U1487" i="1" l="1"/>
  <c r="R1488" i="1"/>
  <c r="S1488" i="1"/>
  <c r="L1890" i="1"/>
  <c r="M1890" i="1" s="1"/>
  <c r="T1488" i="1" l="1"/>
  <c r="N1890" i="1"/>
  <c r="U1488" i="1" l="1"/>
  <c r="R1489" i="1"/>
  <c r="S1489" i="1"/>
  <c r="L1891" i="1"/>
  <c r="M1891" i="1" s="1"/>
  <c r="T1489" i="1" l="1"/>
  <c r="N1891" i="1"/>
  <c r="U1489" i="1" l="1"/>
  <c r="R1490" i="1"/>
  <c r="S1490" i="1"/>
  <c r="L1892" i="1"/>
  <c r="M1892" i="1" s="1"/>
  <c r="T1490" i="1" l="1"/>
  <c r="N1892" i="1"/>
  <c r="L1893" i="1"/>
  <c r="M1893" i="1" s="1"/>
  <c r="U1490" i="1" l="1"/>
  <c r="R1491" i="1"/>
  <c r="S1491" i="1"/>
  <c r="N1893" i="1"/>
  <c r="T1491" i="1" l="1"/>
  <c r="L1894" i="1"/>
  <c r="M1894" i="1" s="1"/>
  <c r="U1491" i="1" l="1"/>
  <c r="R1492" i="1"/>
  <c r="S1492" i="1"/>
  <c r="N1894" i="1"/>
  <c r="T1492" i="1" l="1"/>
  <c r="L1895" i="1"/>
  <c r="M1895" i="1" s="1"/>
  <c r="U1492" i="1" l="1"/>
  <c r="R1493" i="1"/>
  <c r="S1493" i="1"/>
  <c r="N1895" i="1"/>
  <c r="T1493" i="1" l="1"/>
  <c r="L1896" i="1"/>
  <c r="M1896" i="1" s="1"/>
  <c r="U1493" i="1" l="1"/>
  <c r="R1494" i="1"/>
  <c r="S1494" i="1"/>
  <c r="N1896" i="1"/>
  <c r="L1897" i="1"/>
  <c r="M1897" i="1" s="1"/>
  <c r="T1494" i="1" l="1"/>
  <c r="N1897" i="1"/>
  <c r="U1494" i="1" l="1"/>
  <c r="R1495" i="1"/>
  <c r="S1495" i="1"/>
  <c r="L1898" i="1"/>
  <c r="M1898" i="1" s="1"/>
  <c r="T1495" i="1" l="1"/>
  <c r="N1898" i="1"/>
  <c r="U1495" i="1" l="1"/>
  <c r="R1496" i="1"/>
  <c r="S1496" i="1"/>
  <c r="L1899" i="1"/>
  <c r="M1899" i="1" s="1"/>
  <c r="T1496" i="1" l="1"/>
  <c r="N1899" i="1"/>
  <c r="U1496" i="1" l="1"/>
  <c r="R1497" i="1"/>
  <c r="S1497" i="1"/>
  <c r="L1900" i="1"/>
  <c r="M1900" i="1" s="1"/>
  <c r="T1497" i="1" l="1"/>
  <c r="N1900" i="1"/>
  <c r="U1497" i="1" l="1"/>
  <c r="R1498" i="1"/>
  <c r="S1498" i="1"/>
  <c r="L1901" i="1"/>
  <c r="M1901" i="1" s="1"/>
  <c r="T1498" i="1" l="1"/>
  <c r="N1901" i="1"/>
  <c r="U1498" i="1" l="1"/>
  <c r="R1499" i="1"/>
  <c r="S1499" i="1"/>
  <c r="L1902" i="1"/>
  <c r="M1902" i="1" s="1"/>
  <c r="T1499" i="1" l="1"/>
  <c r="N1902" i="1"/>
  <c r="L1903" i="1"/>
  <c r="M1903" i="1" s="1"/>
  <c r="U1499" i="1" l="1"/>
  <c r="R1500" i="1"/>
  <c r="S1500" i="1"/>
  <c r="N1903" i="1"/>
  <c r="T1500" i="1" l="1"/>
  <c r="L1904" i="1"/>
  <c r="M1904" i="1" s="1"/>
  <c r="U1500" i="1" l="1"/>
  <c r="R1501" i="1"/>
  <c r="S1501" i="1"/>
  <c r="N1904" i="1"/>
  <c r="T1501" i="1" l="1"/>
  <c r="L1905" i="1"/>
  <c r="M1905" i="1" s="1"/>
  <c r="U1501" i="1" l="1"/>
  <c r="R1502" i="1"/>
  <c r="S1502" i="1"/>
  <c r="N1905" i="1"/>
  <c r="T1502" i="1" l="1"/>
  <c r="L1906" i="1"/>
  <c r="M1906" i="1" s="1"/>
  <c r="U1502" i="1" l="1"/>
  <c r="S1503" i="1" s="1"/>
  <c r="R1503" i="1"/>
  <c r="N1906" i="1"/>
  <c r="T1503" i="1" l="1"/>
  <c r="L1907" i="1"/>
  <c r="M1907" i="1" s="1"/>
  <c r="U1503" i="1" l="1"/>
  <c r="R1504" i="1"/>
  <c r="S1504" i="1"/>
  <c r="N1907" i="1"/>
  <c r="L1908" i="1"/>
  <c r="M1908" i="1" s="1"/>
  <c r="T1504" i="1" l="1"/>
  <c r="N1908" i="1"/>
  <c r="U1504" i="1" l="1"/>
  <c r="R1505" i="1"/>
  <c r="S1505" i="1"/>
  <c r="L1909" i="1"/>
  <c r="M1909" i="1" s="1"/>
  <c r="T1505" i="1" l="1"/>
  <c r="N1909" i="1"/>
  <c r="U1505" i="1" l="1"/>
  <c r="R1506" i="1"/>
  <c r="S1506" i="1"/>
  <c r="L1910" i="1"/>
  <c r="M1910" i="1" s="1"/>
  <c r="T1506" i="1" l="1"/>
  <c r="N1910" i="1"/>
  <c r="U1506" i="1" l="1"/>
  <c r="R1507" i="1"/>
  <c r="S1507" i="1"/>
  <c r="L1911" i="1"/>
  <c r="M1911" i="1" s="1"/>
  <c r="T1507" i="1" l="1"/>
  <c r="N1911" i="1"/>
  <c r="U1507" i="1" l="1"/>
  <c r="R1508" i="1"/>
  <c r="S1508" i="1"/>
  <c r="L1912" i="1"/>
  <c r="M1912" i="1" s="1"/>
  <c r="T1508" i="1" l="1"/>
  <c r="N1912" i="1"/>
  <c r="U1508" i="1" l="1"/>
  <c r="S1509" i="1" s="1"/>
  <c r="R1509" i="1"/>
  <c r="L1913" i="1"/>
  <c r="M1913" i="1" s="1"/>
  <c r="T1509" i="1" l="1"/>
  <c r="N1913" i="1"/>
  <c r="L1914" i="1"/>
  <c r="M1914" i="1" s="1"/>
  <c r="U1509" i="1" l="1"/>
  <c r="R1510" i="1"/>
  <c r="S1510" i="1"/>
  <c r="N1914" i="1"/>
  <c r="L1915" i="1"/>
  <c r="M1915" i="1" s="1"/>
  <c r="T1510" i="1" l="1"/>
  <c r="N1915" i="1"/>
  <c r="L1916" i="1"/>
  <c r="M1916" i="1" s="1"/>
  <c r="U1510" i="1" l="1"/>
  <c r="R1511" i="1"/>
  <c r="S1511" i="1"/>
  <c r="N1916" i="1"/>
  <c r="T1511" i="1" l="1"/>
  <c r="L1917" i="1"/>
  <c r="M1917" i="1" s="1"/>
  <c r="U1511" i="1" l="1"/>
  <c r="R1512" i="1"/>
  <c r="S1512" i="1"/>
  <c r="N1917" i="1"/>
  <c r="T1512" i="1" l="1"/>
  <c r="L1918" i="1"/>
  <c r="M1918" i="1" s="1"/>
  <c r="U1512" i="1" l="1"/>
  <c r="R1513" i="1"/>
  <c r="S1513" i="1"/>
  <c r="N1918" i="1"/>
  <c r="T1513" i="1" l="1"/>
  <c r="L1919" i="1"/>
  <c r="M1919" i="1" s="1"/>
  <c r="U1513" i="1" l="1"/>
  <c r="R1514" i="1"/>
  <c r="S1514" i="1"/>
  <c r="N1919" i="1"/>
  <c r="L1920" i="1"/>
  <c r="M1920" i="1" s="1"/>
  <c r="T1514" i="1" l="1"/>
  <c r="N1920" i="1"/>
  <c r="U1514" i="1" l="1"/>
  <c r="R1515" i="1"/>
  <c r="S1515" i="1"/>
  <c r="L1921" i="1"/>
  <c r="M1921" i="1" s="1"/>
  <c r="T1515" i="1" l="1"/>
  <c r="N1921" i="1"/>
  <c r="U1515" i="1" l="1"/>
  <c r="R1516" i="1"/>
  <c r="S1516" i="1"/>
  <c r="L1922" i="1"/>
  <c r="M1922" i="1" s="1"/>
  <c r="T1516" i="1" l="1"/>
  <c r="N1922" i="1"/>
  <c r="L1923" i="1"/>
  <c r="M1923" i="1" s="1"/>
  <c r="U1516" i="1" l="1"/>
  <c r="R1517" i="1"/>
  <c r="S1517" i="1"/>
  <c r="N1923" i="1"/>
  <c r="T1517" i="1" l="1"/>
  <c r="L1924" i="1"/>
  <c r="M1924" i="1" s="1"/>
  <c r="U1517" i="1" l="1"/>
  <c r="R1518" i="1"/>
  <c r="S1518" i="1"/>
  <c r="N1924" i="1"/>
  <c r="T1518" i="1" l="1"/>
  <c r="L1925" i="1"/>
  <c r="M1925" i="1" s="1"/>
  <c r="U1518" i="1" l="1"/>
  <c r="R1519" i="1"/>
  <c r="S1519" i="1"/>
  <c r="N1925" i="1"/>
  <c r="T1519" i="1" l="1"/>
  <c r="L1926" i="1"/>
  <c r="M1926" i="1" s="1"/>
  <c r="U1519" i="1" l="1"/>
  <c r="R1520" i="1"/>
  <c r="S1520" i="1"/>
  <c r="N1926" i="1"/>
  <c r="L1927" i="1"/>
  <c r="M1927" i="1" s="1"/>
  <c r="T1520" i="1" l="1"/>
  <c r="N1927" i="1"/>
  <c r="U1520" i="1" l="1"/>
  <c r="R1521" i="1"/>
  <c r="S1521" i="1"/>
  <c r="L1928" i="1"/>
  <c r="M1928" i="1" s="1"/>
  <c r="T1521" i="1" l="1"/>
  <c r="N1928" i="1"/>
  <c r="L1929" i="1"/>
  <c r="M1929" i="1" s="1"/>
  <c r="U1521" i="1" l="1"/>
  <c r="R1522" i="1"/>
  <c r="S1522" i="1"/>
  <c r="N1929" i="1"/>
  <c r="L1930" i="1"/>
  <c r="M1930" i="1" s="1"/>
  <c r="T1522" i="1" l="1"/>
  <c r="N1930" i="1"/>
  <c r="L1931" i="1"/>
  <c r="M1931" i="1" s="1"/>
  <c r="U1522" i="1" l="1"/>
  <c r="R1523" i="1"/>
  <c r="S1523" i="1"/>
  <c r="N1931" i="1"/>
  <c r="T1523" i="1" l="1"/>
  <c r="L1932" i="1"/>
  <c r="M1932" i="1" s="1"/>
  <c r="U1523" i="1" l="1"/>
  <c r="R1524" i="1"/>
  <c r="S1524" i="1"/>
  <c r="N1932" i="1"/>
  <c r="T1524" i="1" l="1"/>
  <c r="L1933" i="1"/>
  <c r="M1933" i="1" s="1"/>
  <c r="U1524" i="1" l="1"/>
  <c r="R1525" i="1"/>
  <c r="S1525" i="1"/>
  <c r="N1933" i="1"/>
  <c r="T1525" i="1" l="1"/>
  <c r="L1934" i="1"/>
  <c r="M1934" i="1" s="1"/>
  <c r="U1525" i="1" l="1"/>
  <c r="R1526" i="1"/>
  <c r="S1526" i="1"/>
  <c r="N1934" i="1"/>
  <c r="L1935" i="1"/>
  <c r="M1935" i="1" s="1"/>
  <c r="T1526" i="1" l="1"/>
  <c r="N1935" i="1"/>
  <c r="L1936" i="1"/>
  <c r="M1936" i="1" s="1"/>
  <c r="U1526" i="1" l="1"/>
  <c r="R1527" i="1"/>
  <c r="S1527" i="1"/>
  <c r="N1936" i="1"/>
  <c r="T1527" i="1" l="1"/>
  <c r="L1937" i="1"/>
  <c r="M1937" i="1" s="1"/>
  <c r="U1527" i="1" l="1"/>
  <c r="R1528" i="1"/>
  <c r="S1528" i="1"/>
  <c r="N1937" i="1"/>
  <c r="T1528" i="1" l="1"/>
  <c r="L1938" i="1"/>
  <c r="M1938" i="1" s="1"/>
  <c r="U1528" i="1" l="1"/>
  <c r="R1529" i="1"/>
  <c r="S1529" i="1"/>
  <c r="N1938" i="1"/>
  <c r="T1529" i="1" l="1"/>
  <c r="L1939" i="1"/>
  <c r="M1939" i="1" s="1"/>
  <c r="U1529" i="1" l="1"/>
  <c r="R1530" i="1"/>
  <c r="S1530" i="1"/>
  <c r="N1939" i="1"/>
  <c r="T1530" i="1" l="1"/>
  <c r="L1940" i="1"/>
  <c r="M1940" i="1" s="1"/>
  <c r="U1530" i="1" l="1"/>
  <c r="R1531" i="1"/>
  <c r="S1531" i="1"/>
  <c r="N1940" i="1"/>
  <c r="T1531" i="1" l="1"/>
  <c r="L1941" i="1"/>
  <c r="M1941" i="1" s="1"/>
  <c r="U1531" i="1" l="1"/>
  <c r="R1532" i="1"/>
  <c r="S1532" i="1"/>
  <c r="N1941" i="1"/>
  <c r="T1532" i="1" l="1"/>
  <c r="L1942" i="1"/>
  <c r="M1942" i="1" s="1"/>
  <c r="U1532" i="1" l="1"/>
  <c r="R1533" i="1"/>
  <c r="S1533" i="1"/>
  <c r="N1942" i="1"/>
  <c r="L1943" i="1"/>
  <c r="M1943" i="1" s="1"/>
  <c r="T1533" i="1" l="1"/>
  <c r="N1943" i="1"/>
  <c r="U1533" i="1" l="1"/>
  <c r="R1534" i="1"/>
  <c r="S1534" i="1"/>
  <c r="L1944" i="1"/>
  <c r="M1944" i="1" s="1"/>
  <c r="T1534" i="1" l="1"/>
  <c r="N1944" i="1"/>
  <c r="L1945" i="1"/>
  <c r="M1945" i="1" s="1"/>
  <c r="U1534" i="1" l="1"/>
  <c r="R1535" i="1"/>
  <c r="S1535" i="1"/>
  <c r="N1945" i="1"/>
  <c r="T1535" i="1" l="1"/>
  <c r="L1946" i="1"/>
  <c r="M1946" i="1" s="1"/>
  <c r="U1535" i="1" l="1"/>
  <c r="R1536" i="1"/>
  <c r="S1536" i="1"/>
  <c r="N1946" i="1"/>
  <c r="L1947" i="1"/>
  <c r="M1947" i="1" s="1"/>
  <c r="T1536" i="1" l="1"/>
  <c r="N1947" i="1"/>
  <c r="L1948" i="1"/>
  <c r="M1948" i="1" s="1"/>
  <c r="U1536" i="1" l="1"/>
  <c r="R1537" i="1"/>
  <c r="S1537" i="1"/>
  <c r="N1948" i="1"/>
  <c r="T1537" i="1" l="1"/>
  <c r="L1949" i="1"/>
  <c r="M1949" i="1" s="1"/>
  <c r="U1537" i="1" l="1"/>
  <c r="R1538" i="1"/>
  <c r="S1538" i="1"/>
  <c r="N1949" i="1"/>
  <c r="L1950" i="1"/>
  <c r="M1950" i="1" s="1"/>
  <c r="T1538" i="1" l="1"/>
  <c r="N1950" i="1"/>
  <c r="U1538" i="1" l="1"/>
  <c r="R1539" i="1"/>
  <c r="S1539" i="1"/>
  <c r="L1951" i="1"/>
  <c r="M1951" i="1" s="1"/>
  <c r="T1539" i="1" l="1"/>
  <c r="N1951" i="1"/>
  <c r="L1952" i="1"/>
  <c r="M1952" i="1" s="1"/>
  <c r="U1539" i="1" l="1"/>
  <c r="R1540" i="1"/>
  <c r="S1540" i="1"/>
  <c r="N1952" i="1"/>
  <c r="T1540" i="1" l="1"/>
  <c r="L1953" i="1"/>
  <c r="M1953" i="1" s="1"/>
  <c r="U1540" i="1" l="1"/>
  <c r="R1541" i="1"/>
  <c r="S1541" i="1"/>
  <c r="N1953" i="1"/>
  <c r="L1954" i="1"/>
  <c r="M1954" i="1" s="1"/>
  <c r="T1541" i="1" l="1"/>
  <c r="N1954" i="1"/>
  <c r="U1541" i="1" l="1"/>
  <c r="R1542" i="1"/>
  <c r="S1542" i="1"/>
  <c r="L1955" i="1"/>
  <c r="M1955" i="1" s="1"/>
  <c r="T1542" i="1" l="1"/>
  <c r="N1955" i="1"/>
  <c r="U1542" i="1" l="1"/>
  <c r="R1543" i="1"/>
  <c r="S1543" i="1"/>
  <c r="L1956" i="1"/>
  <c r="M1956" i="1" s="1"/>
  <c r="T1543" i="1" l="1"/>
  <c r="N1956" i="1"/>
  <c r="U1543" i="1" l="1"/>
  <c r="R1544" i="1"/>
  <c r="S1544" i="1"/>
  <c r="L1957" i="1"/>
  <c r="M1957" i="1" s="1"/>
  <c r="T1544" i="1" l="1"/>
  <c r="N1957" i="1"/>
  <c r="U1544" i="1" l="1"/>
  <c r="R1545" i="1"/>
  <c r="S1545" i="1"/>
  <c r="L1958" i="1"/>
  <c r="M1958" i="1" s="1"/>
  <c r="T1545" i="1" l="1"/>
  <c r="N1958" i="1"/>
  <c r="U1545" i="1" l="1"/>
  <c r="R1546" i="1"/>
  <c r="S1546" i="1"/>
  <c r="L1959" i="1"/>
  <c r="M1959" i="1" s="1"/>
  <c r="T1546" i="1" l="1"/>
  <c r="N1959" i="1"/>
  <c r="U1546" i="1" l="1"/>
  <c r="R1547" i="1"/>
  <c r="S1547" i="1"/>
  <c r="L1960" i="1"/>
  <c r="M1960" i="1" s="1"/>
  <c r="T1547" i="1" l="1"/>
  <c r="N1960" i="1"/>
  <c r="U1547" i="1" l="1"/>
  <c r="R1548" i="1"/>
  <c r="S1548" i="1"/>
  <c r="L1961" i="1"/>
  <c r="M1961" i="1" s="1"/>
  <c r="T1548" i="1" l="1"/>
  <c r="N1961" i="1"/>
  <c r="L1962" i="1"/>
  <c r="M1962" i="1" s="1"/>
  <c r="U1548" i="1" l="1"/>
  <c r="R1549" i="1"/>
  <c r="S1549" i="1"/>
  <c r="N1962" i="1"/>
  <c r="T1549" i="1" l="1"/>
  <c r="L1963" i="1"/>
  <c r="M1963" i="1" s="1"/>
  <c r="U1549" i="1" l="1"/>
  <c r="R1550" i="1"/>
  <c r="S1550" i="1"/>
  <c r="N1963" i="1"/>
  <c r="L1964" i="1"/>
  <c r="M1964" i="1" s="1"/>
  <c r="T1550" i="1" l="1"/>
  <c r="N1964" i="1"/>
  <c r="U1550" i="1" l="1"/>
  <c r="R1551" i="1"/>
  <c r="S1551" i="1"/>
  <c r="L1965" i="1"/>
  <c r="M1965" i="1" s="1"/>
  <c r="T1551" i="1" l="1"/>
  <c r="N1965" i="1"/>
  <c r="U1551" i="1" l="1"/>
  <c r="R1552" i="1"/>
  <c r="S1552" i="1"/>
  <c r="L1966" i="1"/>
  <c r="M1966" i="1" s="1"/>
  <c r="T1552" i="1" l="1"/>
  <c r="N1966" i="1"/>
  <c r="U1552" i="1" l="1"/>
  <c r="R1553" i="1"/>
  <c r="S1553" i="1"/>
  <c r="L1967" i="1"/>
  <c r="M1967" i="1" s="1"/>
  <c r="T1553" i="1" l="1"/>
  <c r="N1967" i="1"/>
  <c r="U1553" i="1" l="1"/>
  <c r="R1554" i="1"/>
  <c r="S1554" i="1"/>
  <c r="L1968" i="1"/>
  <c r="M1968" i="1" s="1"/>
  <c r="T1554" i="1" l="1"/>
  <c r="N1968" i="1"/>
  <c r="L1969" i="1"/>
  <c r="M1969" i="1" s="1"/>
  <c r="U1554" i="1" l="1"/>
  <c r="R1555" i="1"/>
  <c r="S1555" i="1"/>
  <c r="N1969" i="1"/>
  <c r="T1555" i="1" l="1"/>
  <c r="L1970" i="1"/>
  <c r="M1970" i="1" s="1"/>
  <c r="U1555" i="1" l="1"/>
  <c r="R1556" i="1"/>
  <c r="S1556" i="1"/>
  <c r="N1970" i="1"/>
  <c r="T1556" i="1" l="1"/>
  <c r="L1971" i="1"/>
  <c r="M1971" i="1" s="1"/>
  <c r="U1556" i="1" l="1"/>
  <c r="R1557" i="1"/>
  <c r="S1557" i="1"/>
  <c r="N1971" i="1"/>
  <c r="L1972" i="1"/>
  <c r="M1972" i="1" s="1"/>
  <c r="T1557" i="1" l="1"/>
  <c r="N1972" i="1"/>
  <c r="L1973" i="1"/>
  <c r="M1973" i="1" s="1"/>
  <c r="U1557" i="1" l="1"/>
  <c r="R1558" i="1"/>
  <c r="S1558" i="1"/>
  <c r="N1973" i="1"/>
  <c r="T1558" i="1" l="1"/>
  <c r="L1974" i="1"/>
  <c r="M1974" i="1" s="1"/>
  <c r="U1558" i="1" l="1"/>
  <c r="R1559" i="1"/>
  <c r="S1559" i="1"/>
  <c r="N1974" i="1"/>
  <c r="L1975" i="1"/>
  <c r="M1975" i="1" s="1"/>
  <c r="T1559" i="1" l="1"/>
  <c r="N1975" i="1"/>
  <c r="U1559" i="1" l="1"/>
  <c r="R1560" i="1"/>
  <c r="S1560" i="1"/>
  <c r="L1976" i="1"/>
  <c r="M1976" i="1" s="1"/>
  <c r="T1560" i="1" l="1"/>
  <c r="N1976" i="1"/>
  <c r="U1560" i="1" l="1"/>
  <c r="R1561" i="1"/>
  <c r="S1561" i="1"/>
  <c r="L1977" i="1"/>
  <c r="M1977" i="1" s="1"/>
  <c r="T1561" i="1" l="1"/>
  <c r="N1977" i="1"/>
  <c r="U1561" i="1" l="1"/>
  <c r="R1562" i="1"/>
  <c r="S1562" i="1"/>
  <c r="L1978" i="1"/>
  <c r="M1978" i="1" s="1"/>
  <c r="T1562" i="1" l="1"/>
  <c r="N1978" i="1"/>
  <c r="U1562" i="1" l="1"/>
  <c r="R1563" i="1"/>
  <c r="S1563" i="1"/>
  <c r="L1979" i="1"/>
  <c r="M1979" i="1" s="1"/>
  <c r="T1563" i="1" l="1"/>
  <c r="N1979" i="1"/>
  <c r="U1563" i="1" l="1"/>
  <c r="R1564" i="1"/>
  <c r="S1564" i="1"/>
  <c r="L1980" i="1"/>
  <c r="M1980" i="1" s="1"/>
  <c r="T1564" i="1" l="1"/>
  <c r="N1980" i="1"/>
  <c r="U1564" i="1" l="1"/>
  <c r="R1565" i="1"/>
  <c r="S1565" i="1"/>
  <c r="L1981" i="1"/>
  <c r="M1981" i="1" s="1"/>
  <c r="T1565" i="1" l="1"/>
  <c r="N1981" i="1"/>
  <c r="U1565" i="1" l="1"/>
  <c r="R1566" i="1"/>
  <c r="S1566" i="1"/>
  <c r="L1982" i="1"/>
  <c r="M1982" i="1" s="1"/>
  <c r="T1566" i="1" l="1"/>
  <c r="N1982" i="1"/>
  <c r="L1983" i="1"/>
  <c r="M1983" i="1" s="1"/>
  <c r="U1566" i="1" l="1"/>
  <c r="R1567" i="1"/>
  <c r="S1567" i="1"/>
  <c r="N1983" i="1"/>
  <c r="T1567" i="1" l="1"/>
  <c r="L1984" i="1"/>
  <c r="M1984" i="1" s="1"/>
  <c r="U1567" i="1" l="1"/>
  <c r="R1568" i="1"/>
  <c r="S1568" i="1"/>
  <c r="N1984" i="1"/>
  <c r="L1985" i="1"/>
  <c r="M1985" i="1" s="1"/>
  <c r="T1568" i="1" l="1"/>
  <c r="N1985" i="1"/>
  <c r="U1568" i="1" l="1"/>
  <c r="R1569" i="1"/>
  <c r="S1569" i="1"/>
  <c r="L1986" i="1"/>
  <c r="M1986" i="1" s="1"/>
  <c r="T1569" i="1" l="1"/>
  <c r="N1986" i="1"/>
  <c r="U1569" i="1" l="1"/>
  <c r="R1570" i="1"/>
  <c r="S1570" i="1"/>
  <c r="L1987" i="1"/>
  <c r="M1987" i="1" s="1"/>
  <c r="T1570" i="1" l="1"/>
  <c r="N1987" i="1"/>
  <c r="U1570" i="1" l="1"/>
  <c r="R1571" i="1"/>
  <c r="S1571" i="1"/>
  <c r="L1988" i="1"/>
  <c r="M1988" i="1" s="1"/>
  <c r="T1571" i="1" l="1"/>
  <c r="N1988" i="1"/>
  <c r="U1571" i="1" l="1"/>
  <c r="R1572" i="1"/>
  <c r="S1572" i="1"/>
  <c r="L1989" i="1"/>
  <c r="M1989" i="1" s="1"/>
  <c r="T1572" i="1" l="1"/>
  <c r="N1989" i="1"/>
  <c r="U1572" i="1" l="1"/>
  <c r="R1573" i="1"/>
  <c r="S1573" i="1"/>
  <c r="L1990" i="1"/>
  <c r="M1990" i="1" s="1"/>
  <c r="T1573" i="1" l="1"/>
  <c r="N1990" i="1"/>
  <c r="L1991" i="1"/>
  <c r="M1991" i="1" s="1"/>
  <c r="U1573" i="1" l="1"/>
  <c r="R1574" i="1"/>
  <c r="S1574" i="1"/>
  <c r="N1991" i="1"/>
  <c r="L1992" i="1"/>
  <c r="M1992" i="1" s="1"/>
  <c r="T1574" i="1" l="1"/>
  <c r="N1992" i="1"/>
  <c r="U1574" i="1" l="1"/>
  <c r="R1575" i="1"/>
  <c r="S1575" i="1"/>
  <c r="L1993" i="1"/>
  <c r="M1993" i="1" s="1"/>
  <c r="T1575" i="1" l="1"/>
  <c r="N1993" i="1"/>
  <c r="L1994" i="1"/>
  <c r="M1994" i="1" s="1"/>
  <c r="U1575" i="1" l="1"/>
  <c r="R1576" i="1"/>
  <c r="S1576" i="1"/>
  <c r="N1994" i="1"/>
  <c r="T1576" i="1" l="1"/>
  <c r="L1995" i="1"/>
  <c r="M1995" i="1" s="1"/>
  <c r="U1576" i="1" l="1"/>
  <c r="S1577" i="1" s="1"/>
  <c r="R1577" i="1"/>
  <c r="N1995" i="1"/>
  <c r="L1996" i="1"/>
  <c r="M1996" i="1" s="1"/>
  <c r="T1577" i="1" l="1"/>
  <c r="N1996" i="1"/>
  <c r="U1577" i="1" l="1"/>
  <c r="R1578" i="1"/>
  <c r="S1578" i="1"/>
  <c r="L1997" i="1"/>
  <c r="M1997" i="1" s="1"/>
  <c r="T1578" i="1" l="1"/>
  <c r="N1997" i="1"/>
  <c r="U1578" i="1" l="1"/>
  <c r="S1579" i="1" s="1"/>
  <c r="R1579" i="1"/>
  <c r="L1998" i="1"/>
  <c r="M1998" i="1" s="1"/>
  <c r="T1579" i="1" l="1"/>
  <c r="N1998" i="1"/>
  <c r="U1579" i="1" l="1"/>
  <c r="R1580" i="1"/>
  <c r="S1580" i="1"/>
  <c r="L1999" i="1"/>
  <c r="M1999" i="1" s="1"/>
  <c r="T1580" i="1" l="1"/>
  <c r="N1999" i="1"/>
  <c r="L2000" i="1"/>
  <c r="M2000" i="1" s="1"/>
  <c r="U1580" i="1" l="1"/>
  <c r="R1581" i="1"/>
  <c r="S1581" i="1"/>
  <c r="N2000" i="1"/>
  <c r="T1581" i="1" l="1"/>
  <c r="L2001" i="1"/>
  <c r="M2001" i="1" s="1"/>
  <c r="U1581" i="1" l="1"/>
  <c r="R1582" i="1"/>
  <c r="S1582" i="1"/>
  <c r="N2001" i="1"/>
  <c r="T1582" i="1" l="1"/>
  <c r="L2002" i="1"/>
  <c r="M2002" i="1" s="1"/>
  <c r="U1582" i="1" l="1"/>
  <c r="R1583" i="1"/>
  <c r="S1583" i="1"/>
  <c r="N2002" i="1"/>
  <c r="T1583" i="1" l="1"/>
  <c r="L2003" i="1"/>
  <c r="M2003" i="1" s="1"/>
  <c r="U1583" i="1" l="1"/>
  <c r="R1584" i="1"/>
  <c r="S1584" i="1"/>
  <c r="N2003" i="1"/>
  <c r="T1584" i="1" l="1"/>
  <c r="L2004" i="1"/>
  <c r="M2004" i="1" s="1"/>
  <c r="U1584" i="1" l="1"/>
  <c r="R1585" i="1"/>
  <c r="S1585" i="1"/>
  <c r="N2004" i="1"/>
  <c r="L2005" i="1"/>
  <c r="M2005" i="1" s="1"/>
  <c r="T1585" i="1" l="1"/>
  <c r="N2005" i="1"/>
  <c r="U1585" i="1" l="1"/>
  <c r="R1586" i="1"/>
  <c r="S1586" i="1"/>
  <c r="L2006" i="1"/>
  <c r="M2006" i="1" s="1"/>
  <c r="T1586" i="1" l="1"/>
  <c r="N2006" i="1"/>
  <c r="U1586" i="1" l="1"/>
  <c r="R1587" i="1"/>
  <c r="S1587" i="1"/>
  <c r="L2007" i="1"/>
  <c r="M2007" i="1" s="1"/>
  <c r="T1587" i="1" l="1"/>
  <c r="N2007" i="1"/>
  <c r="U1587" i="1" l="1"/>
  <c r="R1588" i="1"/>
  <c r="S1588" i="1"/>
  <c r="L2008" i="1"/>
  <c r="M2008" i="1" s="1"/>
  <c r="T1588" i="1" l="1"/>
  <c r="N2008" i="1"/>
  <c r="U1588" i="1" l="1"/>
  <c r="R1589" i="1"/>
  <c r="S1589" i="1"/>
  <c r="L2009" i="1"/>
  <c r="M2009" i="1" s="1"/>
  <c r="T1589" i="1" l="1"/>
  <c r="N2009" i="1"/>
  <c r="U1589" i="1" l="1"/>
  <c r="R1590" i="1"/>
  <c r="S1590" i="1"/>
  <c r="L2010" i="1"/>
  <c r="M2010" i="1" s="1"/>
  <c r="T1590" i="1" l="1"/>
  <c r="N2010" i="1"/>
  <c r="L2011" i="1"/>
  <c r="M2011" i="1" s="1"/>
  <c r="U1590" i="1" l="1"/>
  <c r="R1591" i="1"/>
  <c r="S1591" i="1"/>
  <c r="N2011" i="1"/>
  <c r="T1591" i="1" l="1"/>
  <c r="L2012" i="1"/>
  <c r="M2012" i="1" s="1"/>
  <c r="U1591" i="1" l="1"/>
  <c r="R1592" i="1"/>
  <c r="S1592" i="1"/>
  <c r="N2012" i="1"/>
  <c r="T1592" i="1" l="1"/>
  <c r="L2013" i="1"/>
  <c r="M2013" i="1" s="1"/>
  <c r="U1592" i="1" l="1"/>
  <c r="R1593" i="1"/>
  <c r="S1593" i="1"/>
  <c r="N2013" i="1"/>
  <c r="T1593" i="1" l="1"/>
  <c r="L2014" i="1"/>
  <c r="M2014" i="1" s="1"/>
  <c r="U1593" i="1" l="1"/>
  <c r="R1594" i="1"/>
  <c r="S1594" i="1"/>
  <c r="N2014" i="1"/>
  <c r="T1594" i="1" l="1"/>
  <c r="L2015" i="1"/>
  <c r="M2015" i="1" s="1"/>
  <c r="U1594" i="1" l="1"/>
  <c r="R1595" i="1"/>
  <c r="S1595" i="1"/>
  <c r="N2015" i="1"/>
  <c r="T1595" i="1" l="1"/>
  <c r="L2016" i="1"/>
  <c r="M2016" i="1" s="1"/>
  <c r="U1595" i="1" l="1"/>
  <c r="R1596" i="1"/>
  <c r="S1596" i="1"/>
  <c r="N2016" i="1"/>
  <c r="T1596" i="1" l="1"/>
  <c r="L2017" i="1"/>
  <c r="M2017" i="1" s="1"/>
  <c r="U1596" i="1" l="1"/>
  <c r="R1597" i="1"/>
  <c r="S1597" i="1"/>
  <c r="N2017" i="1"/>
  <c r="T1597" i="1" l="1"/>
  <c r="L2018" i="1"/>
  <c r="M2018" i="1" s="1"/>
  <c r="U1597" i="1" l="1"/>
  <c r="R1598" i="1"/>
  <c r="S1598" i="1"/>
  <c r="N2018" i="1"/>
  <c r="L2019" i="1"/>
  <c r="M2019" i="1" s="1"/>
  <c r="T1598" i="1" l="1"/>
  <c r="N2019" i="1"/>
  <c r="U1598" i="1" l="1"/>
  <c r="R1599" i="1"/>
  <c r="S1599" i="1"/>
  <c r="L2020" i="1"/>
  <c r="M2020" i="1" s="1"/>
  <c r="T1599" i="1" l="1"/>
  <c r="N2020" i="1"/>
  <c r="U1599" i="1" l="1"/>
  <c r="R1600" i="1"/>
  <c r="S1600" i="1"/>
  <c r="L2021" i="1"/>
  <c r="M2021" i="1" s="1"/>
  <c r="T1600" i="1" l="1"/>
  <c r="N2021" i="1"/>
  <c r="U1600" i="1" l="1"/>
  <c r="R1601" i="1"/>
  <c r="S1601" i="1"/>
  <c r="L2022" i="1"/>
  <c r="M2022" i="1" s="1"/>
  <c r="T1601" i="1" l="1"/>
  <c r="N2022" i="1"/>
  <c r="U1601" i="1" l="1"/>
  <c r="R1602" i="1"/>
  <c r="S1602" i="1"/>
  <c r="L2023" i="1"/>
  <c r="M2023" i="1" s="1"/>
  <c r="N2023" i="1" s="1"/>
  <c r="T1602" i="1" l="1"/>
  <c r="L2024" i="1"/>
  <c r="M2024" i="1" s="1"/>
  <c r="U1602" i="1" l="1"/>
  <c r="R1603" i="1"/>
  <c r="S1603" i="1"/>
  <c r="N2024" i="1"/>
  <c r="T1603" i="1" l="1"/>
  <c r="L2025" i="1"/>
  <c r="M2025" i="1" s="1"/>
  <c r="U1603" i="1" l="1"/>
  <c r="S1604" i="1" s="1"/>
  <c r="R1604" i="1"/>
  <c r="N2025" i="1"/>
  <c r="T1604" i="1" l="1"/>
  <c r="L2026" i="1"/>
  <c r="M2026" i="1" s="1"/>
  <c r="U1604" i="1" l="1"/>
  <c r="R1605" i="1"/>
  <c r="S1605" i="1"/>
  <c r="N2026" i="1"/>
  <c r="T1605" i="1" l="1"/>
  <c r="L2027" i="1"/>
  <c r="M2027" i="1" s="1"/>
  <c r="U1605" i="1" l="1"/>
  <c r="R1606" i="1"/>
  <c r="S1606" i="1"/>
  <c r="N2027" i="1"/>
  <c r="L2028" i="1"/>
  <c r="M2028" i="1" s="1"/>
  <c r="T1606" i="1" l="1"/>
  <c r="N2028" i="1"/>
  <c r="U1606" i="1" l="1"/>
  <c r="R1607" i="1"/>
  <c r="S1607" i="1"/>
  <c r="L2029" i="1"/>
  <c r="M2029" i="1" s="1"/>
  <c r="T1607" i="1" l="1"/>
  <c r="N2029" i="1"/>
  <c r="U1607" i="1" l="1"/>
  <c r="R1608" i="1"/>
  <c r="S1608" i="1"/>
  <c r="L2030" i="1"/>
  <c r="M2030" i="1" s="1"/>
  <c r="T1608" i="1" l="1"/>
  <c r="N2030" i="1"/>
  <c r="U1608" i="1" l="1"/>
  <c r="R1609" i="1"/>
  <c r="S1609" i="1"/>
  <c r="L2031" i="1"/>
  <c r="M2031" i="1" s="1"/>
  <c r="T1609" i="1" l="1"/>
  <c r="N2031" i="1"/>
  <c r="U1609" i="1" l="1"/>
  <c r="R1610" i="1"/>
  <c r="S1610" i="1"/>
  <c r="L2032" i="1"/>
  <c r="M2032" i="1" s="1"/>
  <c r="T1610" i="1" l="1"/>
  <c r="N2032" i="1"/>
  <c r="U1610" i="1" l="1"/>
  <c r="R1611" i="1"/>
  <c r="S1611" i="1"/>
  <c r="L2033" i="1"/>
  <c r="M2033" i="1" s="1"/>
  <c r="T1611" i="1" l="1"/>
  <c r="N2033" i="1"/>
  <c r="L2034" i="1"/>
  <c r="M2034" i="1" s="1"/>
  <c r="U1611" i="1" l="1"/>
  <c r="R1612" i="1"/>
  <c r="S1612" i="1"/>
  <c r="N2034" i="1"/>
  <c r="T1612" i="1" l="1"/>
  <c r="L2035" i="1"/>
  <c r="M2035" i="1" s="1"/>
  <c r="U1612" i="1" l="1"/>
  <c r="R1613" i="1"/>
  <c r="S1613" i="1"/>
  <c r="N2035" i="1"/>
  <c r="L2036" i="1"/>
  <c r="M2036" i="1" s="1"/>
  <c r="T1613" i="1" l="1"/>
  <c r="N2036" i="1"/>
  <c r="U1613" i="1" l="1"/>
  <c r="R1614" i="1"/>
  <c r="S1614" i="1"/>
  <c r="L2037" i="1"/>
  <c r="M2037" i="1" s="1"/>
  <c r="T1614" i="1" l="1"/>
  <c r="N2037" i="1"/>
  <c r="U1614" i="1" l="1"/>
  <c r="R1615" i="1"/>
  <c r="S1615" i="1"/>
  <c r="L2038" i="1"/>
  <c r="M2038" i="1" s="1"/>
  <c r="T1615" i="1" l="1"/>
  <c r="N2038" i="1"/>
  <c r="U1615" i="1" l="1"/>
  <c r="R1616" i="1"/>
  <c r="S1616" i="1"/>
  <c r="L2039" i="1"/>
  <c r="M2039" i="1" s="1"/>
  <c r="T1616" i="1" l="1"/>
  <c r="N2039" i="1"/>
  <c r="U1616" i="1" l="1"/>
  <c r="R1617" i="1"/>
  <c r="S1617" i="1"/>
  <c r="L2040" i="1"/>
  <c r="M2040" i="1" s="1"/>
  <c r="T1617" i="1" l="1"/>
  <c r="N2040" i="1"/>
  <c r="U1617" i="1" l="1"/>
  <c r="R1618" i="1"/>
  <c r="S1618" i="1"/>
  <c r="L2041" i="1"/>
  <c r="M2041" i="1" s="1"/>
  <c r="T1618" i="1" l="1"/>
  <c r="N2041" i="1"/>
  <c r="L2042" i="1"/>
  <c r="M2042" i="1" s="1"/>
  <c r="U1618" i="1" l="1"/>
  <c r="R1619" i="1"/>
  <c r="S1619" i="1"/>
  <c r="N2042" i="1"/>
  <c r="L2043" i="1"/>
  <c r="M2043" i="1" s="1"/>
  <c r="T1619" i="1" l="1"/>
  <c r="N2043" i="1"/>
  <c r="U1619" i="1" l="1"/>
  <c r="R1620" i="1"/>
  <c r="S1620" i="1"/>
  <c r="L2044" i="1"/>
  <c r="M2044" i="1" s="1"/>
  <c r="T1620" i="1" l="1"/>
  <c r="N2044" i="1"/>
  <c r="U1620" i="1" l="1"/>
  <c r="R1621" i="1"/>
  <c r="S1621" i="1"/>
  <c r="L2045" i="1"/>
  <c r="M2045" i="1" s="1"/>
  <c r="T1621" i="1" l="1"/>
  <c r="N2045" i="1"/>
  <c r="U1621" i="1" l="1"/>
  <c r="R1622" i="1"/>
  <c r="S1622" i="1"/>
  <c r="L2046" i="1"/>
  <c r="M2046" i="1" s="1"/>
  <c r="T1622" i="1" l="1"/>
  <c r="N2046" i="1"/>
  <c r="U1622" i="1" l="1"/>
  <c r="R1623" i="1"/>
  <c r="S1623" i="1"/>
  <c r="L2047" i="1"/>
  <c r="M2047" i="1" s="1"/>
  <c r="T1623" i="1" l="1"/>
  <c r="N2047" i="1"/>
  <c r="U1623" i="1" l="1"/>
  <c r="R1624" i="1"/>
  <c r="S1624" i="1"/>
  <c r="L2048" i="1"/>
  <c r="M2048" i="1" s="1"/>
  <c r="T1624" i="1" l="1"/>
  <c r="N2048" i="1"/>
  <c r="L2049" i="1"/>
  <c r="M2049" i="1" s="1"/>
  <c r="U1624" i="1" l="1"/>
  <c r="R1625" i="1"/>
  <c r="S1625" i="1"/>
  <c r="N2049" i="1"/>
  <c r="T1625" i="1" l="1"/>
  <c r="L2050" i="1"/>
  <c r="M2050" i="1" s="1"/>
  <c r="U1625" i="1" l="1"/>
  <c r="R1626" i="1"/>
  <c r="S1626" i="1"/>
  <c r="N2050" i="1"/>
  <c r="T1626" i="1" l="1"/>
  <c r="L2051" i="1"/>
  <c r="M2051" i="1" s="1"/>
  <c r="U1626" i="1" l="1"/>
  <c r="R1627" i="1"/>
  <c r="S1627" i="1"/>
  <c r="N2051" i="1"/>
  <c r="L2052" i="1"/>
  <c r="M2052" i="1" s="1"/>
  <c r="T1627" i="1" l="1"/>
  <c r="N2052" i="1"/>
  <c r="U1627" i="1" l="1"/>
  <c r="R1628" i="1"/>
  <c r="S1628" i="1"/>
  <c r="L2053" i="1"/>
  <c r="M2053" i="1" s="1"/>
  <c r="T1628" i="1" l="1"/>
  <c r="N2053" i="1"/>
  <c r="L2054" i="1"/>
  <c r="M2054" i="1" s="1"/>
  <c r="U1628" i="1" l="1"/>
  <c r="R1629" i="1"/>
  <c r="S1629" i="1"/>
  <c r="N2054" i="1"/>
  <c r="T1629" i="1" l="1"/>
  <c r="L2055" i="1"/>
  <c r="M2055" i="1" s="1"/>
  <c r="U1629" i="1" l="1"/>
  <c r="R1630" i="1"/>
  <c r="S1630" i="1"/>
  <c r="N2055" i="1"/>
  <c r="T1630" i="1" l="1"/>
  <c r="L2056" i="1"/>
  <c r="M2056" i="1" s="1"/>
  <c r="U1630" i="1" l="1"/>
  <c r="R1631" i="1"/>
  <c r="S1631" i="1"/>
  <c r="N2056" i="1"/>
  <c r="T1631" i="1" l="1"/>
  <c r="L2057" i="1"/>
  <c r="M2057" i="1" s="1"/>
  <c r="U1631" i="1" l="1"/>
  <c r="R1632" i="1"/>
  <c r="S1632" i="1"/>
  <c r="N2057" i="1"/>
  <c r="T1632" i="1" l="1"/>
  <c r="L2058" i="1"/>
  <c r="M2058" i="1" s="1"/>
  <c r="U1632" i="1" l="1"/>
  <c r="R1633" i="1"/>
  <c r="S1633" i="1"/>
  <c r="N2058" i="1"/>
  <c r="T1633" i="1" l="1"/>
  <c r="L2059" i="1"/>
  <c r="M2059" i="1" s="1"/>
  <c r="U1633" i="1" l="1"/>
  <c r="R1634" i="1"/>
  <c r="S1634" i="1"/>
  <c r="N2059" i="1"/>
  <c r="L2060" i="1"/>
  <c r="M2060" i="1" s="1"/>
  <c r="T1634" i="1" l="1"/>
  <c r="N2060" i="1"/>
  <c r="U1634" i="1" l="1"/>
  <c r="R1635" i="1"/>
  <c r="S1635" i="1"/>
  <c r="L2061" i="1"/>
  <c r="M2061" i="1" s="1"/>
  <c r="T1635" i="1" l="1"/>
  <c r="N2061" i="1"/>
  <c r="U1635" i="1" l="1"/>
  <c r="R1636" i="1"/>
  <c r="S1636" i="1"/>
  <c r="L2062" i="1"/>
  <c r="M2062" i="1" s="1"/>
  <c r="T1636" i="1" l="1"/>
  <c r="N2062" i="1"/>
  <c r="U1636" i="1" l="1"/>
  <c r="R1637" i="1"/>
  <c r="S1637" i="1"/>
  <c r="L2063" i="1"/>
  <c r="M2063" i="1" s="1"/>
  <c r="T1637" i="1" l="1"/>
  <c r="N2063" i="1"/>
  <c r="L2064" i="1"/>
  <c r="M2064" i="1" s="1"/>
  <c r="U1637" i="1" l="1"/>
  <c r="R1638" i="1"/>
  <c r="S1638" i="1"/>
  <c r="N2064" i="1"/>
  <c r="T1638" i="1" l="1"/>
  <c r="L2065" i="1"/>
  <c r="M2065" i="1" s="1"/>
  <c r="U1638" i="1" l="1"/>
  <c r="R1639" i="1"/>
  <c r="S1639" i="1"/>
  <c r="N2065" i="1"/>
  <c r="L2066" i="1"/>
  <c r="M2066" i="1" s="1"/>
  <c r="T1639" i="1" l="1"/>
  <c r="N2066" i="1"/>
  <c r="U1639" i="1" l="1"/>
  <c r="R1640" i="1"/>
  <c r="S1640" i="1"/>
  <c r="L2067" i="1"/>
  <c r="M2067" i="1" s="1"/>
  <c r="T1640" i="1" l="1"/>
  <c r="N2067" i="1"/>
  <c r="L2068" i="1"/>
  <c r="M2068" i="1" s="1"/>
  <c r="U1640" i="1" l="1"/>
  <c r="R1641" i="1"/>
  <c r="S1641" i="1"/>
  <c r="N2068" i="1"/>
  <c r="T1641" i="1" l="1"/>
  <c r="L2069" i="1"/>
  <c r="M2069" i="1" s="1"/>
  <c r="U1641" i="1" l="1"/>
  <c r="R1642" i="1"/>
  <c r="S1642" i="1"/>
  <c r="N2069" i="1"/>
  <c r="T1642" i="1" l="1"/>
  <c r="L2070" i="1"/>
  <c r="M2070" i="1" s="1"/>
  <c r="U1642" i="1" l="1"/>
  <c r="R1643" i="1"/>
  <c r="S1643" i="1"/>
  <c r="N2070" i="1"/>
  <c r="T1643" i="1" l="1"/>
  <c r="L2071" i="1"/>
  <c r="M2071" i="1" s="1"/>
  <c r="U1643" i="1" l="1"/>
  <c r="R1644" i="1"/>
  <c r="S1644" i="1"/>
  <c r="N2071" i="1"/>
  <c r="L2072" i="1"/>
  <c r="M2072" i="1" s="1"/>
  <c r="T1644" i="1" l="1"/>
  <c r="N2072" i="1"/>
  <c r="U1644" i="1" l="1"/>
  <c r="R1645" i="1"/>
  <c r="S1645" i="1"/>
  <c r="L2073" i="1"/>
  <c r="M2073" i="1" s="1"/>
  <c r="T1645" i="1" l="1"/>
  <c r="N2073" i="1"/>
  <c r="L2074" i="1"/>
  <c r="M2074" i="1" s="1"/>
  <c r="U1645" i="1" l="1"/>
  <c r="R1646" i="1"/>
  <c r="S1646" i="1"/>
  <c r="N2074" i="1"/>
  <c r="T1646" i="1" l="1"/>
  <c r="L2075" i="1"/>
  <c r="M2075" i="1" s="1"/>
  <c r="U1646" i="1" l="1"/>
  <c r="R1647" i="1"/>
  <c r="S1647" i="1"/>
  <c r="N2075" i="1"/>
  <c r="T1647" i="1" l="1"/>
  <c r="L2076" i="1"/>
  <c r="M2076" i="1" s="1"/>
  <c r="U1647" i="1" l="1"/>
  <c r="S1648" i="1" s="1"/>
  <c r="R1648" i="1"/>
  <c r="N2076" i="1"/>
  <c r="T1648" i="1" l="1"/>
  <c r="L2077" i="1"/>
  <c r="M2077" i="1" s="1"/>
  <c r="U1648" i="1" l="1"/>
  <c r="R1649" i="1"/>
  <c r="S1649" i="1"/>
  <c r="N2077" i="1"/>
  <c r="T1649" i="1" l="1"/>
  <c r="L2078" i="1"/>
  <c r="M2078" i="1" s="1"/>
  <c r="U1649" i="1" l="1"/>
  <c r="R1650" i="1"/>
  <c r="S1650" i="1"/>
  <c r="N2078" i="1"/>
  <c r="T1650" i="1" l="1"/>
  <c r="L2079" i="1"/>
  <c r="M2079" i="1" s="1"/>
  <c r="U1650" i="1" l="1"/>
  <c r="R1651" i="1"/>
  <c r="S1651" i="1"/>
  <c r="N2079" i="1"/>
  <c r="T1651" i="1" l="1"/>
  <c r="L2080" i="1"/>
  <c r="M2080" i="1" s="1"/>
  <c r="U1651" i="1" l="1"/>
  <c r="R1652" i="1"/>
  <c r="S1652" i="1"/>
  <c r="N2080" i="1"/>
  <c r="T1652" i="1" l="1"/>
  <c r="L2081" i="1"/>
  <c r="M2081" i="1" s="1"/>
  <c r="U1652" i="1" l="1"/>
  <c r="R1653" i="1"/>
  <c r="S1653" i="1"/>
  <c r="N2081" i="1"/>
  <c r="T1653" i="1" l="1"/>
  <c r="L2082" i="1"/>
  <c r="M2082" i="1" s="1"/>
  <c r="U1653" i="1" l="1"/>
  <c r="R1654" i="1"/>
  <c r="S1654" i="1"/>
  <c r="N2082" i="1"/>
  <c r="L2083" i="1"/>
  <c r="M2083" i="1" s="1"/>
  <c r="T1654" i="1" l="1"/>
  <c r="N2083" i="1"/>
  <c r="U1654" i="1" l="1"/>
  <c r="R1655" i="1"/>
  <c r="S1655" i="1"/>
  <c r="L2084" i="1"/>
  <c r="M2084" i="1" s="1"/>
  <c r="T1655" i="1" l="1"/>
  <c r="N2084" i="1"/>
  <c r="L2085" i="1"/>
  <c r="M2085" i="1" s="1"/>
  <c r="U1655" i="1" l="1"/>
  <c r="R1656" i="1"/>
  <c r="S1656" i="1"/>
  <c r="N2085" i="1"/>
  <c r="T1656" i="1" l="1"/>
  <c r="L2086" i="1"/>
  <c r="M2086" i="1" s="1"/>
  <c r="U1656" i="1" l="1"/>
  <c r="R1657" i="1"/>
  <c r="S1657" i="1"/>
  <c r="N2086" i="1"/>
  <c r="T1657" i="1" l="1"/>
  <c r="L2087" i="1"/>
  <c r="M2087" i="1" s="1"/>
  <c r="U1657" i="1" l="1"/>
  <c r="R1658" i="1"/>
  <c r="S1658" i="1"/>
  <c r="N2087" i="1"/>
  <c r="T1658" i="1" l="1"/>
  <c r="L2088" i="1"/>
  <c r="M2088" i="1" s="1"/>
  <c r="U1658" i="1" l="1"/>
  <c r="R1659" i="1"/>
  <c r="S1659" i="1"/>
  <c r="N2088" i="1"/>
  <c r="T1659" i="1" l="1"/>
  <c r="L2089" i="1"/>
  <c r="M2089" i="1" s="1"/>
  <c r="U1659" i="1" l="1"/>
  <c r="R1660" i="1"/>
  <c r="S1660" i="1"/>
  <c r="N2089" i="1"/>
  <c r="T1660" i="1" l="1"/>
  <c r="L2090" i="1"/>
  <c r="M2090" i="1" s="1"/>
  <c r="U1660" i="1" l="1"/>
  <c r="R1661" i="1"/>
  <c r="S1661" i="1"/>
  <c r="N2090" i="1"/>
  <c r="T1661" i="1" l="1"/>
  <c r="L2091" i="1"/>
  <c r="M2091" i="1" s="1"/>
  <c r="U1661" i="1" l="1"/>
  <c r="R1662" i="1"/>
  <c r="S1662" i="1"/>
  <c r="N2091" i="1"/>
  <c r="T1662" i="1" l="1"/>
  <c r="L2092" i="1"/>
  <c r="M2092" i="1" s="1"/>
  <c r="U1662" i="1" l="1"/>
  <c r="R1663" i="1"/>
  <c r="S1663" i="1"/>
  <c r="N2092" i="1"/>
  <c r="L2093" i="1"/>
  <c r="M2093" i="1" s="1"/>
  <c r="T1663" i="1" l="1"/>
  <c r="N2093" i="1"/>
  <c r="U1663" i="1" l="1"/>
  <c r="R1664" i="1"/>
  <c r="S1664" i="1"/>
  <c r="L2094" i="1"/>
  <c r="M2094" i="1" s="1"/>
  <c r="T1664" i="1" l="1"/>
  <c r="N2094" i="1"/>
  <c r="U1664" i="1" l="1"/>
  <c r="R1665" i="1"/>
  <c r="S1665" i="1"/>
  <c r="L2095" i="1"/>
  <c r="M2095" i="1" s="1"/>
  <c r="T1665" i="1" l="1"/>
  <c r="N2095" i="1"/>
  <c r="U1665" i="1" l="1"/>
  <c r="R1666" i="1"/>
  <c r="S1666" i="1"/>
  <c r="L2096" i="1"/>
  <c r="M2096" i="1" s="1"/>
  <c r="T1666" i="1" l="1"/>
  <c r="N2096" i="1"/>
  <c r="L2097" i="1"/>
  <c r="M2097" i="1" s="1"/>
  <c r="U1666" i="1" l="1"/>
  <c r="R1667" i="1"/>
  <c r="S1667" i="1"/>
  <c r="N2097" i="1"/>
  <c r="T1667" i="1" l="1"/>
  <c r="L2098" i="1"/>
  <c r="M2098" i="1" s="1"/>
  <c r="U1667" i="1" l="1"/>
  <c r="R1668" i="1"/>
  <c r="S1668" i="1"/>
  <c r="N2098" i="1"/>
  <c r="T1668" i="1" l="1"/>
  <c r="L2099" i="1"/>
  <c r="M2099" i="1" s="1"/>
  <c r="U1668" i="1" l="1"/>
  <c r="R1669" i="1"/>
  <c r="S1669" i="1"/>
  <c r="N2099" i="1"/>
  <c r="L2100" i="1"/>
  <c r="M2100" i="1" s="1"/>
  <c r="T1669" i="1" l="1"/>
  <c r="N2100" i="1"/>
  <c r="U1669" i="1" l="1"/>
  <c r="R1670" i="1"/>
  <c r="S1670" i="1"/>
  <c r="L2101" i="1"/>
  <c r="M2101" i="1" s="1"/>
  <c r="T1670" i="1" l="1"/>
  <c r="N2101" i="1"/>
  <c r="L2102" i="1"/>
  <c r="M2102" i="1" s="1"/>
  <c r="U1670" i="1" l="1"/>
  <c r="R1671" i="1"/>
  <c r="S1671" i="1"/>
  <c r="N2102" i="1"/>
  <c r="T1671" i="1" l="1"/>
  <c r="L2103" i="1"/>
  <c r="M2103" i="1" s="1"/>
  <c r="U1671" i="1" l="1"/>
  <c r="S1672" i="1" s="1"/>
  <c r="R1672" i="1"/>
  <c r="N2103" i="1"/>
  <c r="T1672" i="1" l="1"/>
  <c r="L2104" i="1"/>
  <c r="M2104" i="1" s="1"/>
  <c r="U1672" i="1" l="1"/>
  <c r="R1673" i="1"/>
  <c r="S1673" i="1"/>
  <c r="N2104" i="1"/>
  <c r="T1673" i="1" l="1"/>
  <c r="L2105" i="1"/>
  <c r="M2105" i="1" s="1"/>
  <c r="U1673" i="1" l="1"/>
  <c r="R1674" i="1"/>
  <c r="S1674" i="1"/>
  <c r="N2105" i="1"/>
  <c r="L2106" i="1"/>
  <c r="M2106" i="1" s="1"/>
  <c r="T1674" i="1" l="1"/>
  <c r="N2106" i="1"/>
  <c r="U1674" i="1" l="1"/>
  <c r="R1675" i="1"/>
  <c r="S1675" i="1"/>
  <c r="L2107" i="1"/>
  <c r="M2107" i="1" s="1"/>
  <c r="T1675" i="1" l="1"/>
  <c r="N2107" i="1"/>
  <c r="U1675" i="1" l="1"/>
  <c r="R1676" i="1"/>
  <c r="S1676" i="1"/>
  <c r="L2108" i="1"/>
  <c r="M2108" i="1" s="1"/>
  <c r="T1676" i="1" l="1"/>
  <c r="N2108" i="1"/>
  <c r="L2109" i="1"/>
  <c r="M2109" i="1" s="1"/>
  <c r="U1676" i="1" l="1"/>
  <c r="R1677" i="1"/>
  <c r="S1677" i="1"/>
  <c r="N2109" i="1"/>
  <c r="T1677" i="1" l="1"/>
  <c r="L2110" i="1"/>
  <c r="M2110" i="1" s="1"/>
  <c r="U1677" i="1" l="1"/>
  <c r="R1678" i="1"/>
  <c r="S1678" i="1"/>
  <c r="N2110" i="1"/>
  <c r="T1678" i="1" l="1"/>
  <c r="L2111" i="1"/>
  <c r="M2111" i="1" s="1"/>
  <c r="U1678" i="1" l="1"/>
  <c r="R1679" i="1"/>
  <c r="S1679" i="1"/>
  <c r="N2111" i="1"/>
  <c r="T1679" i="1" l="1"/>
  <c r="L2112" i="1"/>
  <c r="M2112" i="1" s="1"/>
  <c r="U1679" i="1" l="1"/>
  <c r="R1680" i="1"/>
  <c r="S1680" i="1"/>
  <c r="N2112" i="1"/>
  <c r="L2113" i="1"/>
  <c r="M2113" i="1" s="1"/>
  <c r="T1680" i="1" l="1"/>
  <c r="N2113" i="1"/>
  <c r="U1680" i="1" l="1"/>
  <c r="R1681" i="1"/>
  <c r="S1681" i="1"/>
  <c r="L2114" i="1"/>
  <c r="M2114" i="1" s="1"/>
  <c r="T1681" i="1" l="1"/>
  <c r="N2114" i="1"/>
  <c r="U1681" i="1" l="1"/>
  <c r="R1682" i="1"/>
  <c r="S1682" i="1"/>
  <c r="L2115" i="1"/>
  <c r="M2115" i="1" s="1"/>
  <c r="T1682" i="1" l="1"/>
  <c r="N2115" i="1"/>
  <c r="U1682" i="1" l="1"/>
  <c r="R1683" i="1"/>
  <c r="S1683" i="1"/>
  <c r="L2116" i="1"/>
  <c r="M2116" i="1" s="1"/>
  <c r="T1683" i="1" l="1"/>
  <c r="N2116" i="1"/>
  <c r="L2117" i="1"/>
  <c r="M2117" i="1" s="1"/>
  <c r="U1683" i="1" l="1"/>
  <c r="R1684" i="1"/>
  <c r="S1684" i="1"/>
  <c r="N2117" i="1"/>
  <c r="L2118" i="1"/>
  <c r="M2118" i="1" s="1"/>
  <c r="T1684" i="1" l="1"/>
  <c r="N2118" i="1"/>
  <c r="U1684" i="1" l="1"/>
  <c r="R1685" i="1"/>
  <c r="S1685" i="1"/>
  <c r="L2119" i="1"/>
  <c r="M2119" i="1" s="1"/>
  <c r="T1685" i="1" l="1"/>
  <c r="N2119" i="1"/>
  <c r="U1685" i="1" l="1"/>
  <c r="R1686" i="1"/>
  <c r="S1686" i="1"/>
  <c r="L2120" i="1"/>
  <c r="M2120" i="1" s="1"/>
  <c r="T1686" i="1" l="1"/>
  <c r="N2120" i="1"/>
  <c r="U1686" i="1" l="1"/>
  <c r="R1687" i="1"/>
  <c r="S1687" i="1"/>
  <c r="L2121" i="1"/>
  <c r="M2121" i="1" s="1"/>
  <c r="T1687" i="1" l="1"/>
  <c r="N2121" i="1"/>
  <c r="L2122" i="1"/>
  <c r="M2122" i="1" s="1"/>
  <c r="U1687" i="1" l="1"/>
  <c r="R1688" i="1"/>
  <c r="S1688" i="1"/>
  <c r="N2122" i="1"/>
  <c r="T1688" i="1" l="1"/>
  <c r="L2123" i="1"/>
  <c r="M2123" i="1" s="1"/>
  <c r="U1688" i="1" l="1"/>
  <c r="R1689" i="1"/>
  <c r="S1689" i="1"/>
  <c r="N2123" i="1"/>
  <c r="L2124" i="1"/>
  <c r="M2124" i="1" s="1"/>
  <c r="T1689" i="1" l="1"/>
  <c r="N2124" i="1"/>
  <c r="U1689" i="1" l="1"/>
  <c r="R1690" i="1"/>
  <c r="S1690" i="1"/>
  <c r="L2125" i="1"/>
  <c r="M2125" i="1" s="1"/>
  <c r="T1690" i="1" l="1"/>
  <c r="N2125" i="1"/>
  <c r="U1690" i="1" l="1"/>
  <c r="R1691" i="1"/>
  <c r="S1691" i="1"/>
  <c r="L2126" i="1"/>
  <c r="M2126" i="1" s="1"/>
  <c r="T1691" i="1" l="1"/>
  <c r="N2126" i="1"/>
  <c r="U1691" i="1" l="1"/>
  <c r="R1692" i="1"/>
  <c r="S1692" i="1"/>
  <c r="L2127" i="1"/>
  <c r="M2127" i="1" s="1"/>
  <c r="T1692" i="1" l="1"/>
  <c r="N2127" i="1"/>
  <c r="U1692" i="1" l="1"/>
  <c r="R1693" i="1"/>
  <c r="S1693" i="1"/>
  <c r="L2128" i="1"/>
  <c r="M2128" i="1" s="1"/>
  <c r="T1693" i="1" l="1"/>
  <c r="N2128" i="1"/>
  <c r="U1693" i="1" l="1"/>
  <c r="R1694" i="1"/>
  <c r="S1694" i="1"/>
  <c r="L2129" i="1"/>
  <c r="M2129" i="1" s="1"/>
  <c r="T1694" i="1" l="1"/>
  <c r="N2129" i="1"/>
  <c r="U1694" i="1" l="1"/>
  <c r="R1695" i="1"/>
  <c r="S1695" i="1"/>
  <c r="L2130" i="1"/>
  <c r="M2130" i="1" s="1"/>
  <c r="T1695" i="1" l="1"/>
  <c r="N2130" i="1"/>
  <c r="U1695" i="1" l="1"/>
  <c r="R1696" i="1"/>
  <c r="S1696" i="1"/>
  <c r="L2131" i="1"/>
  <c r="M2131" i="1" s="1"/>
  <c r="T1696" i="1" l="1"/>
  <c r="N2131" i="1"/>
  <c r="U1696" i="1" l="1"/>
  <c r="R1697" i="1"/>
  <c r="S1697" i="1"/>
  <c r="L2132" i="1"/>
  <c r="M2132" i="1" s="1"/>
  <c r="T1697" i="1" l="1"/>
  <c r="N2132" i="1"/>
  <c r="L2133" i="1"/>
  <c r="M2133" i="1" s="1"/>
  <c r="U1697" i="1" l="1"/>
  <c r="R1698" i="1"/>
  <c r="S1698" i="1"/>
  <c r="N2133" i="1"/>
  <c r="T1698" i="1" l="1"/>
  <c r="L2134" i="1"/>
  <c r="M2134" i="1" s="1"/>
  <c r="U1698" i="1" l="1"/>
  <c r="R1699" i="1"/>
  <c r="S1699" i="1"/>
  <c r="N2134" i="1"/>
  <c r="T1699" i="1" l="1"/>
  <c r="L2135" i="1"/>
  <c r="M2135" i="1" s="1"/>
  <c r="U1699" i="1" l="1"/>
  <c r="R1700" i="1"/>
  <c r="S1700" i="1"/>
  <c r="N2135" i="1"/>
  <c r="T1700" i="1" l="1"/>
  <c r="L2136" i="1"/>
  <c r="M2136" i="1" s="1"/>
  <c r="U1700" i="1" l="1"/>
  <c r="R1701" i="1"/>
  <c r="S1701" i="1"/>
  <c r="N2136" i="1"/>
  <c r="L2137" i="1"/>
  <c r="M2137" i="1" s="1"/>
  <c r="T1701" i="1" l="1"/>
  <c r="N2137" i="1"/>
  <c r="U1701" i="1" l="1"/>
  <c r="R1702" i="1"/>
  <c r="S1702" i="1"/>
  <c r="L2138" i="1"/>
  <c r="M2138" i="1" s="1"/>
  <c r="T1702" i="1" l="1"/>
  <c r="N2138" i="1"/>
  <c r="L2139" i="1"/>
  <c r="M2139" i="1" s="1"/>
  <c r="U1702" i="1" l="1"/>
  <c r="R1703" i="1"/>
  <c r="S1703" i="1"/>
  <c r="N2139" i="1"/>
  <c r="T1703" i="1" l="1"/>
  <c r="L2140" i="1"/>
  <c r="M2140" i="1" s="1"/>
  <c r="U1703" i="1" l="1"/>
  <c r="R1704" i="1"/>
  <c r="S1704" i="1"/>
  <c r="N2140" i="1"/>
  <c r="T1704" i="1" l="1"/>
  <c r="L2141" i="1"/>
  <c r="M2141" i="1" s="1"/>
  <c r="U1704" i="1" l="1"/>
  <c r="R1705" i="1"/>
  <c r="S1705" i="1"/>
  <c r="N2141" i="1"/>
  <c r="L2142" i="1"/>
  <c r="M2142" i="1" s="1"/>
  <c r="T1705" i="1" l="1"/>
  <c r="N2142" i="1"/>
  <c r="U1705" i="1" l="1"/>
  <c r="R1706" i="1"/>
  <c r="S1706" i="1"/>
  <c r="L2143" i="1"/>
  <c r="M2143" i="1" s="1"/>
  <c r="T1706" i="1" l="1"/>
  <c r="N2143" i="1"/>
  <c r="L2144" i="1"/>
  <c r="M2144" i="1" s="1"/>
  <c r="U1706" i="1" l="1"/>
  <c r="R1707" i="1"/>
  <c r="S1707" i="1"/>
  <c r="N2144" i="1"/>
  <c r="T1707" i="1" l="1"/>
  <c r="L2145" i="1"/>
  <c r="M2145" i="1" s="1"/>
  <c r="U1707" i="1" l="1"/>
  <c r="R1708" i="1"/>
  <c r="S1708" i="1"/>
  <c r="N2145" i="1"/>
  <c r="T1708" i="1" l="1"/>
  <c r="L2146" i="1"/>
  <c r="M2146" i="1" s="1"/>
  <c r="U1708" i="1" l="1"/>
  <c r="R1709" i="1"/>
  <c r="S1709" i="1"/>
  <c r="N2146" i="1"/>
  <c r="L2147" i="1"/>
  <c r="M2147" i="1" s="1"/>
  <c r="T1709" i="1" l="1"/>
  <c r="N2147" i="1"/>
  <c r="U1709" i="1" l="1"/>
  <c r="R1710" i="1"/>
  <c r="S1710" i="1"/>
  <c r="L2148" i="1"/>
  <c r="M2148" i="1" s="1"/>
  <c r="T1710" i="1" l="1"/>
  <c r="N2148" i="1"/>
  <c r="U1710" i="1" l="1"/>
  <c r="R1711" i="1"/>
  <c r="S1711" i="1"/>
  <c r="L2149" i="1"/>
  <c r="M2149" i="1" s="1"/>
  <c r="T1711" i="1" l="1"/>
  <c r="N2149" i="1"/>
  <c r="L2150" i="1"/>
  <c r="M2150" i="1" s="1"/>
  <c r="U1711" i="1" l="1"/>
  <c r="R1712" i="1"/>
  <c r="S1712" i="1"/>
  <c r="N2150" i="1"/>
  <c r="T1712" i="1" l="1"/>
  <c r="L2151" i="1"/>
  <c r="M2151" i="1" s="1"/>
  <c r="U1712" i="1" l="1"/>
  <c r="R1713" i="1"/>
  <c r="S1713" i="1"/>
  <c r="N2151" i="1"/>
  <c r="L2152" i="1"/>
  <c r="M2152" i="1" s="1"/>
  <c r="T1713" i="1" l="1"/>
  <c r="N2152" i="1"/>
  <c r="U1713" i="1" l="1"/>
  <c r="R1714" i="1"/>
  <c r="S1714" i="1"/>
  <c r="L2153" i="1"/>
  <c r="M2153" i="1" s="1"/>
  <c r="T1714" i="1" l="1"/>
  <c r="N2153" i="1"/>
  <c r="U1714" i="1" l="1"/>
  <c r="R1715" i="1"/>
  <c r="S1715" i="1"/>
  <c r="L2154" i="1"/>
  <c r="M2154" i="1" s="1"/>
  <c r="T1715" i="1" l="1"/>
  <c r="N2154" i="1"/>
  <c r="U1715" i="1" l="1"/>
  <c r="R1716" i="1"/>
  <c r="S1716" i="1"/>
  <c r="L2155" i="1"/>
  <c r="M2155" i="1" s="1"/>
  <c r="T1716" i="1" l="1"/>
  <c r="N2155" i="1"/>
  <c r="L2156" i="1"/>
  <c r="M2156" i="1" s="1"/>
  <c r="U1716" i="1" l="1"/>
  <c r="R1717" i="1"/>
  <c r="S1717" i="1"/>
  <c r="N2156" i="1"/>
  <c r="T1717" i="1" l="1"/>
  <c r="L2157" i="1"/>
  <c r="M2157" i="1" s="1"/>
  <c r="U1717" i="1" l="1"/>
  <c r="R1718" i="1"/>
  <c r="S1718" i="1"/>
  <c r="N2157" i="1"/>
  <c r="T1718" i="1" l="1"/>
  <c r="L2158" i="1"/>
  <c r="M2158" i="1" s="1"/>
  <c r="U1718" i="1" l="1"/>
  <c r="R1719" i="1"/>
  <c r="S1719" i="1"/>
  <c r="N2158" i="1"/>
  <c r="T1719" i="1" l="1"/>
  <c r="L2159" i="1"/>
  <c r="M2159" i="1" s="1"/>
  <c r="U1719" i="1" l="1"/>
  <c r="R1720" i="1"/>
  <c r="S1720" i="1"/>
  <c r="N2159" i="1"/>
  <c r="L2160" i="1"/>
  <c r="M2160" i="1" s="1"/>
  <c r="T1720" i="1" l="1"/>
  <c r="N2160" i="1"/>
  <c r="U1720" i="1" l="1"/>
  <c r="R1721" i="1"/>
  <c r="S1721" i="1"/>
  <c r="L2161" i="1"/>
  <c r="M2161" i="1" s="1"/>
  <c r="T1721" i="1" l="1"/>
  <c r="N2161" i="1"/>
  <c r="U1721" i="1" l="1"/>
  <c r="R1722" i="1"/>
  <c r="S1722" i="1"/>
  <c r="L2162" i="1"/>
  <c r="M2162" i="1" s="1"/>
  <c r="T1722" i="1" l="1"/>
  <c r="N2162" i="1"/>
  <c r="U1722" i="1" l="1"/>
  <c r="R1723" i="1"/>
  <c r="S1723" i="1"/>
  <c r="L2163" i="1"/>
  <c r="M2163" i="1" s="1"/>
  <c r="T1723" i="1" l="1"/>
  <c r="N2163" i="1"/>
  <c r="L2164" i="1"/>
  <c r="M2164" i="1" s="1"/>
  <c r="U1723" i="1" l="1"/>
  <c r="R1724" i="1"/>
  <c r="S1724" i="1"/>
  <c r="N2164" i="1"/>
  <c r="T1724" i="1" l="1"/>
  <c r="L2165" i="1"/>
  <c r="M2165" i="1" s="1"/>
  <c r="U1724" i="1" l="1"/>
  <c r="R1725" i="1"/>
  <c r="S1725" i="1"/>
  <c r="N2165" i="1"/>
  <c r="T1725" i="1" l="1"/>
  <c r="L2166" i="1"/>
  <c r="M2166" i="1" s="1"/>
  <c r="U1725" i="1" l="1"/>
  <c r="R1726" i="1"/>
  <c r="S1726" i="1"/>
  <c r="N2166" i="1"/>
  <c r="T1726" i="1" l="1"/>
  <c r="L2167" i="1"/>
  <c r="M2167" i="1" s="1"/>
  <c r="U1726" i="1" l="1"/>
  <c r="R1727" i="1"/>
  <c r="S1727" i="1"/>
  <c r="N2167" i="1"/>
  <c r="L2168" i="1"/>
  <c r="M2168" i="1" s="1"/>
  <c r="T1727" i="1" l="1"/>
  <c r="N2168" i="1"/>
  <c r="U1727" i="1" l="1"/>
  <c r="R1728" i="1"/>
  <c r="S1728" i="1"/>
  <c r="L2169" i="1"/>
  <c r="M2169" i="1" s="1"/>
  <c r="T1728" i="1" l="1"/>
  <c r="N2169" i="1"/>
  <c r="L2170" i="1"/>
  <c r="M2170" i="1" s="1"/>
  <c r="U1728" i="1" l="1"/>
  <c r="R1729" i="1"/>
  <c r="S1729" i="1"/>
  <c r="N2170" i="1"/>
  <c r="T1729" i="1" l="1"/>
  <c r="L2171" i="1"/>
  <c r="M2171" i="1" s="1"/>
  <c r="U1729" i="1" l="1"/>
  <c r="R1730" i="1"/>
  <c r="S1730" i="1"/>
  <c r="N2171" i="1"/>
  <c r="T1730" i="1" l="1"/>
  <c r="L2172" i="1"/>
  <c r="M2172" i="1" s="1"/>
  <c r="U1730" i="1" l="1"/>
  <c r="R1731" i="1"/>
  <c r="S1731" i="1"/>
  <c r="N2172" i="1"/>
  <c r="T1731" i="1" l="1"/>
  <c r="L2173" i="1"/>
  <c r="M2173" i="1" s="1"/>
  <c r="U1731" i="1" l="1"/>
  <c r="R1732" i="1"/>
  <c r="S1732" i="1"/>
  <c r="N2173" i="1"/>
  <c r="T1732" i="1" l="1"/>
  <c r="L2174" i="1"/>
  <c r="M2174" i="1" s="1"/>
  <c r="U1732" i="1" l="1"/>
  <c r="R1733" i="1"/>
  <c r="S1733" i="1"/>
  <c r="N2174" i="1"/>
  <c r="L2175" i="1"/>
  <c r="M2175" i="1" s="1"/>
  <c r="T1733" i="1" l="1"/>
  <c r="N2175" i="1"/>
  <c r="U1733" i="1" l="1"/>
  <c r="R1734" i="1"/>
  <c r="S1734" i="1"/>
  <c r="L2176" i="1"/>
  <c r="M2176" i="1" s="1"/>
  <c r="T1734" i="1" l="1"/>
  <c r="N2176" i="1"/>
  <c r="L2177" i="1"/>
  <c r="M2177" i="1" s="1"/>
  <c r="U1734" i="1" l="1"/>
  <c r="R1735" i="1"/>
  <c r="S1735" i="1"/>
  <c r="N2177" i="1"/>
  <c r="T1735" i="1" l="1"/>
  <c r="L2178" i="1"/>
  <c r="M2178" i="1" s="1"/>
  <c r="U1735" i="1" l="1"/>
  <c r="R1736" i="1"/>
  <c r="S1736" i="1"/>
  <c r="N2178" i="1"/>
  <c r="L2179" i="1"/>
  <c r="M2179" i="1" s="1"/>
  <c r="T1736" i="1" l="1"/>
  <c r="N2179" i="1"/>
  <c r="U1736" i="1" l="1"/>
  <c r="R1737" i="1"/>
  <c r="S1737" i="1"/>
  <c r="L2180" i="1"/>
  <c r="M2180" i="1" s="1"/>
  <c r="T1737" i="1" l="1"/>
  <c r="N2180" i="1"/>
  <c r="L2181" i="1"/>
  <c r="M2181" i="1" s="1"/>
  <c r="U1737" i="1" l="1"/>
  <c r="R1738" i="1"/>
  <c r="S1738" i="1"/>
  <c r="N2181" i="1"/>
  <c r="T1738" i="1" l="1"/>
  <c r="L2182" i="1"/>
  <c r="M2182" i="1" s="1"/>
  <c r="U1738" i="1" l="1"/>
  <c r="R1739" i="1"/>
  <c r="S1739" i="1"/>
  <c r="N2182" i="1"/>
  <c r="L2183" i="1"/>
  <c r="M2183" i="1" s="1"/>
  <c r="T1739" i="1" l="1"/>
  <c r="N2183" i="1"/>
  <c r="U1739" i="1" l="1"/>
  <c r="R1740" i="1"/>
  <c r="S1740" i="1"/>
  <c r="L2184" i="1"/>
  <c r="M2184" i="1" s="1"/>
  <c r="T1740" i="1" l="1"/>
  <c r="N2184" i="1"/>
  <c r="L2185" i="1"/>
  <c r="M2185" i="1" s="1"/>
  <c r="U1740" i="1" l="1"/>
  <c r="R1741" i="1"/>
  <c r="S1741" i="1"/>
  <c r="N2185" i="1"/>
  <c r="T1741" i="1" l="1"/>
  <c r="L2186" i="1"/>
  <c r="M2186" i="1" s="1"/>
  <c r="U1741" i="1" l="1"/>
  <c r="R1742" i="1"/>
  <c r="S1742" i="1"/>
  <c r="N2186" i="1"/>
  <c r="L2187" i="1"/>
  <c r="M2187" i="1" s="1"/>
  <c r="T1742" i="1" l="1"/>
  <c r="N2187" i="1"/>
  <c r="U1742" i="1" l="1"/>
  <c r="R1743" i="1"/>
  <c r="S1743" i="1"/>
  <c r="L2188" i="1"/>
  <c r="M2188" i="1" s="1"/>
  <c r="T1743" i="1" l="1"/>
  <c r="N2188" i="1"/>
  <c r="U1743" i="1" l="1"/>
  <c r="R1744" i="1"/>
  <c r="S1744" i="1"/>
  <c r="L2189" i="1"/>
  <c r="M2189" i="1" s="1"/>
  <c r="T1744" i="1" l="1"/>
  <c r="N2189" i="1"/>
  <c r="U1744" i="1" l="1"/>
  <c r="R1745" i="1"/>
  <c r="S1745" i="1"/>
  <c r="L2190" i="1"/>
  <c r="M2190" i="1" s="1"/>
  <c r="T1745" i="1" l="1"/>
  <c r="N2190" i="1"/>
  <c r="L2191" i="1"/>
  <c r="M2191" i="1" s="1"/>
  <c r="U1745" i="1" l="1"/>
  <c r="R1746" i="1"/>
  <c r="S1746" i="1"/>
  <c r="N2191" i="1"/>
  <c r="T1746" i="1" l="1"/>
  <c r="L2192" i="1"/>
  <c r="M2192" i="1" s="1"/>
  <c r="U1746" i="1" l="1"/>
  <c r="S1747" i="1" s="1"/>
  <c r="R1747" i="1"/>
  <c r="N2192" i="1"/>
  <c r="T1747" i="1" l="1"/>
  <c r="L2193" i="1"/>
  <c r="M2193" i="1" s="1"/>
  <c r="U1747" i="1" l="1"/>
  <c r="R1748" i="1"/>
  <c r="S1748" i="1"/>
  <c r="N2193" i="1"/>
  <c r="T1748" i="1" l="1"/>
  <c r="L2194" i="1"/>
  <c r="M2194" i="1" s="1"/>
  <c r="U1748" i="1" l="1"/>
  <c r="R1749" i="1"/>
  <c r="S1749" i="1"/>
  <c r="N2194" i="1"/>
  <c r="T1749" i="1" l="1"/>
  <c r="L2195" i="1"/>
  <c r="M2195" i="1" s="1"/>
  <c r="U1749" i="1" l="1"/>
  <c r="R1750" i="1"/>
  <c r="S1750" i="1"/>
  <c r="N2195" i="1"/>
  <c r="L2196" i="1"/>
  <c r="M2196" i="1" s="1"/>
  <c r="T1750" i="1" l="1"/>
  <c r="N2196" i="1"/>
  <c r="U1750" i="1" l="1"/>
  <c r="R1751" i="1"/>
  <c r="S1751" i="1"/>
  <c r="L2197" i="1"/>
  <c r="M2197" i="1" s="1"/>
  <c r="T1751" i="1" l="1"/>
  <c r="N2197" i="1"/>
  <c r="L2198" i="1"/>
  <c r="M2198" i="1" s="1"/>
  <c r="U1751" i="1" l="1"/>
  <c r="R1752" i="1"/>
  <c r="S1752" i="1"/>
  <c r="N2198" i="1"/>
  <c r="T1752" i="1" l="1"/>
  <c r="L2199" i="1"/>
  <c r="M2199" i="1" s="1"/>
  <c r="U1752" i="1" l="1"/>
  <c r="R1753" i="1"/>
  <c r="S1753" i="1"/>
  <c r="N2199" i="1"/>
  <c r="T1753" i="1" l="1"/>
  <c r="L2200" i="1"/>
  <c r="M2200" i="1" s="1"/>
  <c r="U1753" i="1" l="1"/>
  <c r="R1754" i="1"/>
  <c r="S1754" i="1"/>
  <c r="N2200" i="1"/>
  <c r="L2201" i="1"/>
  <c r="M2201" i="1" s="1"/>
  <c r="T1754" i="1" l="1"/>
  <c r="N2201" i="1"/>
  <c r="U1754" i="1" l="1"/>
  <c r="R1755" i="1"/>
  <c r="S1755" i="1"/>
  <c r="L2202" i="1"/>
  <c r="M2202" i="1" s="1"/>
  <c r="T1755" i="1" l="1"/>
  <c r="N2202" i="1"/>
  <c r="L2203" i="1"/>
  <c r="M2203" i="1" s="1"/>
  <c r="U1755" i="1" l="1"/>
  <c r="R1756" i="1"/>
  <c r="S1756" i="1"/>
  <c r="N2203" i="1"/>
  <c r="L2204" i="1"/>
  <c r="M2204" i="1" s="1"/>
  <c r="T1756" i="1" l="1"/>
  <c r="N2204" i="1"/>
  <c r="U1756" i="1" l="1"/>
  <c r="R1757" i="1"/>
  <c r="S1757" i="1"/>
  <c r="L2205" i="1"/>
  <c r="M2205" i="1" s="1"/>
  <c r="T1757" i="1" l="1"/>
  <c r="N2205" i="1"/>
  <c r="U1757" i="1" l="1"/>
  <c r="S1758" i="1" s="1"/>
  <c r="R1758" i="1"/>
  <c r="L2206" i="1"/>
  <c r="M2206" i="1" s="1"/>
  <c r="T1758" i="1" l="1"/>
  <c r="N2206" i="1"/>
  <c r="U1758" i="1" l="1"/>
  <c r="R1759" i="1"/>
  <c r="S1759" i="1"/>
  <c r="L2207" i="1"/>
  <c r="M2207" i="1" s="1"/>
  <c r="T1759" i="1" l="1"/>
  <c r="N2207" i="1"/>
  <c r="U1759" i="1" l="1"/>
  <c r="R1760" i="1"/>
  <c r="S1760" i="1"/>
  <c r="L2208" i="1"/>
  <c r="M2208" i="1" s="1"/>
  <c r="T1760" i="1" l="1"/>
  <c r="N2208" i="1"/>
  <c r="U1760" i="1" l="1"/>
  <c r="R1761" i="1"/>
  <c r="S1761" i="1"/>
  <c r="L2209" i="1"/>
  <c r="M2209" i="1" s="1"/>
  <c r="T1761" i="1" l="1"/>
  <c r="N2209" i="1"/>
  <c r="L2210" i="1"/>
  <c r="M2210" i="1" s="1"/>
  <c r="U1761" i="1" l="1"/>
  <c r="R1762" i="1"/>
  <c r="S1762" i="1"/>
  <c r="N2210" i="1"/>
  <c r="L2211" i="1"/>
  <c r="M2211" i="1" s="1"/>
  <c r="T1762" i="1" l="1"/>
  <c r="N2211" i="1"/>
  <c r="U1762" i="1" l="1"/>
  <c r="R1763" i="1"/>
  <c r="S1763" i="1"/>
  <c r="L2212" i="1"/>
  <c r="M2212" i="1" s="1"/>
  <c r="T1763" i="1" l="1"/>
  <c r="N2212" i="1"/>
  <c r="U1763" i="1" l="1"/>
  <c r="R1764" i="1"/>
  <c r="S1764" i="1"/>
  <c r="L2213" i="1"/>
  <c r="M2213" i="1" s="1"/>
  <c r="T1764" i="1" l="1"/>
  <c r="N2213" i="1"/>
  <c r="L2214" i="1"/>
  <c r="M2214" i="1" s="1"/>
  <c r="U1764" i="1" l="1"/>
  <c r="R1765" i="1"/>
  <c r="S1765" i="1"/>
  <c r="N2214" i="1"/>
  <c r="T1765" i="1" l="1"/>
  <c r="L2215" i="1"/>
  <c r="M2215" i="1" s="1"/>
  <c r="U1765" i="1" l="1"/>
  <c r="R1766" i="1"/>
  <c r="S1766" i="1"/>
  <c r="N2215" i="1"/>
  <c r="T1766" i="1" l="1"/>
  <c r="L2216" i="1"/>
  <c r="M2216" i="1" s="1"/>
  <c r="U1766" i="1" l="1"/>
  <c r="R1767" i="1"/>
  <c r="S1767" i="1"/>
  <c r="N2216" i="1"/>
  <c r="T1767" i="1" l="1"/>
  <c r="L2217" i="1"/>
  <c r="M2217" i="1" s="1"/>
  <c r="U1767" i="1" l="1"/>
  <c r="R1768" i="1"/>
  <c r="S1768" i="1"/>
  <c r="N2217" i="1"/>
  <c r="T1768" i="1" l="1"/>
  <c r="L2218" i="1"/>
  <c r="M2218" i="1" s="1"/>
  <c r="U1768" i="1" l="1"/>
  <c r="R1769" i="1"/>
  <c r="S1769" i="1"/>
  <c r="N2218" i="1"/>
  <c r="T1769" i="1" l="1"/>
  <c r="L2219" i="1"/>
  <c r="M2219" i="1" s="1"/>
  <c r="U1769" i="1" l="1"/>
  <c r="R1770" i="1"/>
  <c r="S1770" i="1"/>
  <c r="N2219" i="1"/>
  <c r="T1770" i="1" l="1"/>
  <c r="L2220" i="1"/>
  <c r="M2220" i="1" s="1"/>
  <c r="U1770" i="1" l="1"/>
  <c r="R1771" i="1"/>
  <c r="S1771" i="1"/>
  <c r="N2220" i="1"/>
  <c r="T1771" i="1" l="1"/>
  <c r="L2221" i="1"/>
  <c r="M2221" i="1" s="1"/>
  <c r="U1771" i="1" l="1"/>
  <c r="R1772" i="1"/>
  <c r="S1772" i="1"/>
  <c r="N2221" i="1"/>
  <c r="T1772" i="1" l="1"/>
  <c r="L2222" i="1"/>
  <c r="M2222" i="1" s="1"/>
  <c r="U1772" i="1" l="1"/>
  <c r="R1773" i="1"/>
  <c r="S1773" i="1"/>
  <c r="N2222" i="1"/>
  <c r="T1773" i="1" l="1"/>
  <c r="L2223" i="1"/>
  <c r="M2223" i="1" s="1"/>
  <c r="U1773" i="1" l="1"/>
  <c r="R1774" i="1"/>
  <c r="S1774" i="1"/>
  <c r="N2223" i="1"/>
  <c r="T1774" i="1" l="1"/>
  <c r="L2224" i="1"/>
  <c r="M2224" i="1" s="1"/>
  <c r="U1774" i="1" l="1"/>
  <c r="R1775" i="1"/>
  <c r="S1775" i="1"/>
  <c r="N2224" i="1"/>
  <c r="L2225" i="1"/>
  <c r="M2225" i="1" s="1"/>
  <c r="T1775" i="1" l="1"/>
  <c r="N2225" i="1"/>
  <c r="U1775" i="1" l="1"/>
  <c r="R1776" i="1"/>
  <c r="S1776" i="1"/>
  <c r="L2226" i="1"/>
  <c r="M2226" i="1" s="1"/>
  <c r="T1776" i="1" l="1"/>
  <c r="N2226" i="1"/>
  <c r="L2227" i="1"/>
  <c r="M2227" i="1" s="1"/>
  <c r="U1776" i="1" l="1"/>
  <c r="R1777" i="1"/>
  <c r="S1777" i="1"/>
  <c r="N2227" i="1"/>
  <c r="T1777" i="1" l="1"/>
  <c r="L2228" i="1"/>
  <c r="M2228" i="1" s="1"/>
  <c r="U1777" i="1" l="1"/>
  <c r="R1778" i="1"/>
  <c r="S1778" i="1"/>
  <c r="N2228" i="1"/>
  <c r="L2229" i="1"/>
  <c r="M2229" i="1" s="1"/>
  <c r="T1778" i="1" l="1"/>
  <c r="N2229" i="1"/>
  <c r="U1778" i="1" l="1"/>
  <c r="R1779" i="1"/>
  <c r="S1779" i="1"/>
  <c r="L2230" i="1"/>
  <c r="M2230" i="1" s="1"/>
  <c r="T1779" i="1" l="1"/>
  <c r="N2230" i="1"/>
  <c r="U1779" i="1" l="1"/>
  <c r="S1780" i="1" s="1"/>
  <c r="R1780" i="1"/>
  <c r="L2231" i="1"/>
  <c r="M2231" i="1" s="1"/>
  <c r="T1780" i="1" l="1"/>
  <c r="N2231" i="1"/>
  <c r="U1780" i="1" l="1"/>
  <c r="R1781" i="1"/>
  <c r="S1781" i="1"/>
  <c r="L2232" i="1"/>
  <c r="M2232" i="1" s="1"/>
  <c r="T1781" i="1" l="1"/>
  <c r="N2232" i="1"/>
  <c r="L2233" i="1"/>
  <c r="M2233" i="1" s="1"/>
  <c r="U1781" i="1" l="1"/>
  <c r="R1782" i="1"/>
  <c r="S1782" i="1"/>
  <c r="N2233" i="1"/>
  <c r="T1782" i="1" l="1"/>
  <c r="L2234" i="1"/>
  <c r="M2234" i="1" s="1"/>
  <c r="U1782" i="1" l="1"/>
  <c r="S1783" i="1" s="1"/>
  <c r="R1783" i="1"/>
  <c r="N2234" i="1"/>
  <c r="T1783" i="1" l="1"/>
  <c r="L2235" i="1"/>
  <c r="M2235" i="1" s="1"/>
  <c r="U1783" i="1" l="1"/>
  <c r="R1784" i="1"/>
  <c r="S1784" i="1"/>
  <c r="N2235" i="1"/>
  <c r="L2236" i="1"/>
  <c r="M2236" i="1" s="1"/>
  <c r="T1784" i="1" l="1"/>
  <c r="N2236" i="1"/>
  <c r="L2237" i="1"/>
  <c r="M2237" i="1" s="1"/>
  <c r="U1784" i="1" l="1"/>
  <c r="R1785" i="1"/>
  <c r="S1785" i="1"/>
  <c r="N2237" i="1"/>
  <c r="T1785" i="1" l="1"/>
  <c r="L2238" i="1"/>
  <c r="M2238" i="1" s="1"/>
  <c r="U1785" i="1" l="1"/>
  <c r="R1786" i="1"/>
  <c r="S1786" i="1"/>
  <c r="N2238" i="1"/>
  <c r="T1786" i="1" l="1"/>
  <c r="L2239" i="1"/>
  <c r="M2239" i="1" s="1"/>
  <c r="U1786" i="1" l="1"/>
  <c r="R1787" i="1"/>
  <c r="S1787" i="1"/>
  <c r="N2239" i="1"/>
  <c r="T1787" i="1" l="1"/>
  <c r="L2240" i="1"/>
  <c r="M2240" i="1" s="1"/>
  <c r="U1787" i="1" l="1"/>
  <c r="R1788" i="1"/>
  <c r="S1788" i="1"/>
  <c r="N2240" i="1"/>
  <c r="L2241" i="1"/>
  <c r="M2241" i="1" s="1"/>
  <c r="T1788" i="1" l="1"/>
  <c r="N2241" i="1"/>
  <c r="U1788" i="1" l="1"/>
  <c r="R1789" i="1"/>
  <c r="S1789" i="1"/>
  <c r="L2242" i="1"/>
  <c r="M2242" i="1" s="1"/>
  <c r="T1789" i="1" l="1"/>
  <c r="N2242" i="1"/>
  <c r="U1789" i="1" l="1"/>
  <c r="R1790" i="1"/>
  <c r="S1790" i="1"/>
  <c r="L2243" i="1"/>
  <c r="M2243" i="1" s="1"/>
  <c r="T1790" i="1" l="1"/>
  <c r="N2243" i="1"/>
  <c r="U1790" i="1" l="1"/>
  <c r="R1791" i="1"/>
  <c r="S1791" i="1"/>
  <c r="L2244" i="1"/>
  <c r="M2244" i="1" s="1"/>
  <c r="T1791" i="1" l="1"/>
  <c r="N2244" i="1"/>
  <c r="U1791" i="1" l="1"/>
  <c r="R1792" i="1"/>
  <c r="S1792" i="1"/>
  <c r="L2245" i="1"/>
  <c r="M2245" i="1" s="1"/>
  <c r="T1792" i="1" l="1"/>
  <c r="N2245" i="1"/>
  <c r="L2246" i="1"/>
  <c r="M2246" i="1" s="1"/>
  <c r="U1792" i="1" l="1"/>
  <c r="R1793" i="1"/>
  <c r="S1793" i="1"/>
  <c r="N2246" i="1"/>
  <c r="T1793" i="1" l="1"/>
  <c r="L2247" i="1"/>
  <c r="M2247" i="1" s="1"/>
  <c r="U1793" i="1" l="1"/>
  <c r="R1794" i="1"/>
  <c r="S1794" i="1"/>
  <c r="N2247" i="1"/>
  <c r="T1794" i="1" l="1"/>
  <c r="L2248" i="1"/>
  <c r="M2248" i="1" s="1"/>
  <c r="U1794" i="1" l="1"/>
  <c r="R1795" i="1"/>
  <c r="S1795" i="1"/>
  <c r="N2248" i="1"/>
  <c r="T1795" i="1" l="1"/>
  <c r="L2249" i="1"/>
  <c r="M2249" i="1" s="1"/>
  <c r="U1795" i="1" l="1"/>
  <c r="R1796" i="1"/>
  <c r="S1796" i="1"/>
  <c r="N2249" i="1"/>
  <c r="T1796" i="1" l="1"/>
  <c r="L2250" i="1"/>
  <c r="M2250" i="1" s="1"/>
  <c r="U1796" i="1" l="1"/>
  <c r="R1797" i="1"/>
  <c r="S1797" i="1"/>
  <c r="N2250" i="1"/>
  <c r="T1797" i="1" l="1"/>
  <c r="L2251" i="1"/>
  <c r="M2251" i="1" s="1"/>
  <c r="U1797" i="1" l="1"/>
  <c r="R1798" i="1"/>
  <c r="S1798" i="1"/>
  <c r="N2251" i="1"/>
  <c r="L2252" i="1"/>
  <c r="M2252" i="1" s="1"/>
  <c r="T1798" i="1" l="1"/>
  <c r="N2252" i="1"/>
  <c r="U1798" i="1" l="1"/>
  <c r="R1799" i="1"/>
  <c r="S1799" i="1"/>
  <c r="L2253" i="1"/>
  <c r="M2253" i="1" s="1"/>
  <c r="T1799" i="1" l="1"/>
  <c r="N2253" i="1"/>
  <c r="U1799" i="1" l="1"/>
  <c r="R1800" i="1"/>
  <c r="S1800" i="1"/>
  <c r="L2254" i="1"/>
  <c r="M2254" i="1" s="1"/>
  <c r="T1800" i="1" l="1"/>
  <c r="N2254" i="1"/>
  <c r="U1800" i="1" l="1"/>
  <c r="R1801" i="1"/>
  <c r="S1801" i="1"/>
  <c r="L2255" i="1"/>
  <c r="M2255" i="1" s="1"/>
  <c r="T1801" i="1" l="1"/>
  <c r="N2255" i="1"/>
  <c r="U1801" i="1" l="1"/>
  <c r="R1802" i="1"/>
  <c r="S1802" i="1"/>
  <c r="L2256" i="1"/>
  <c r="M2256" i="1" s="1"/>
  <c r="T1802" i="1" l="1"/>
  <c r="N2256" i="1"/>
  <c r="U1802" i="1" l="1"/>
  <c r="R1803" i="1"/>
  <c r="S1803" i="1"/>
  <c r="L2257" i="1"/>
  <c r="M2257" i="1" s="1"/>
  <c r="T1803" i="1" l="1"/>
  <c r="N2257" i="1"/>
  <c r="U1803" i="1" l="1"/>
  <c r="R1804" i="1"/>
  <c r="S1804" i="1"/>
  <c r="L2258" i="1"/>
  <c r="M2258" i="1" s="1"/>
  <c r="T1804" i="1" l="1"/>
  <c r="N2258" i="1"/>
  <c r="U1804" i="1" l="1"/>
  <c r="R1805" i="1"/>
  <c r="S1805" i="1"/>
  <c r="L2259" i="1"/>
  <c r="M2259" i="1" s="1"/>
  <c r="T1805" i="1" l="1"/>
  <c r="N2259" i="1"/>
  <c r="L2260" i="1"/>
  <c r="M2260" i="1" s="1"/>
  <c r="U1805" i="1" l="1"/>
  <c r="R1806" i="1"/>
  <c r="S1806" i="1"/>
  <c r="N2260" i="1"/>
  <c r="T1806" i="1" l="1"/>
  <c r="L2261" i="1"/>
  <c r="M2261" i="1" s="1"/>
  <c r="U1806" i="1" l="1"/>
  <c r="R1807" i="1"/>
  <c r="S1807" i="1"/>
  <c r="N2261" i="1"/>
  <c r="T1807" i="1" l="1"/>
  <c r="L2262" i="1"/>
  <c r="M2262" i="1" s="1"/>
  <c r="U1807" i="1" l="1"/>
  <c r="R1808" i="1"/>
  <c r="S1808" i="1"/>
  <c r="N2262" i="1"/>
  <c r="T1808" i="1" l="1"/>
  <c r="L2263" i="1"/>
  <c r="M2263" i="1" s="1"/>
  <c r="U1808" i="1" l="1"/>
  <c r="R1809" i="1"/>
  <c r="S1809" i="1"/>
  <c r="N2263" i="1"/>
  <c r="T1809" i="1" l="1"/>
  <c r="L2264" i="1"/>
  <c r="M2264" i="1" s="1"/>
  <c r="U1809" i="1" l="1"/>
  <c r="R1810" i="1"/>
  <c r="S1810" i="1"/>
  <c r="N2264" i="1"/>
  <c r="T1810" i="1" l="1"/>
  <c r="L2265" i="1"/>
  <c r="M2265" i="1" s="1"/>
  <c r="U1810" i="1" l="1"/>
  <c r="R1811" i="1"/>
  <c r="S1811" i="1"/>
  <c r="N2265" i="1"/>
  <c r="T1811" i="1" l="1"/>
  <c r="L2266" i="1"/>
  <c r="M2266" i="1" s="1"/>
  <c r="U1811" i="1" l="1"/>
  <c r="R1812" i="1"/>
  <c r="S1812" i="1"/>
  <c r="N2266" i="1"/>
  <c r="L2267" i="1"/>
  <c r="M2267" i="1" s="1"/>
  <c r="T1812" i="1" l="1"/>
  <c r="N2267" i="1"/>
  <c r="U1812" i="1" l="1"/>
  <c r="R1813" i="1"/>
  <c r="S1813" i="1"/>
  <c r="L2268" i="1"/>
  <c r="M2268" i="1" s="1"/>
  <c r="T1813" i="1" l="1"/>
  <c r="N2268" i="1"/>
  <c r="L2269" i="1"/>
  <c r="M2269" i="1" s="1"/>
  <c r="U1813" i="1" l="1"/>
  <c r="R1814" i="1"/>
  <c r="S1814" i="1"/>
  <c r="N2269" i="1"/>
  <c r="L2270" i="1"/>
  <c r="M2270" i="1" s="1"/>
  <c r="T1814" i="1" l="1"/>
  <c r="N2270" i="1"/>
  <c r="U1814" i="1" l="1"/>
  <c r="R1815" i="1"/>
  <c r="S1815" i="1"/>
  <c r="L2271" i="1"/>
  <c r="M2271" i="1" s="1"/>
  <c r="T1815" i="1" l="1"/>
  <c r="N2271" i="1"/>
  <c r="L2272" i="1"/>
  <c r="M2272" i="1" s="1"/>
  <c r="U1815" i="1" l="1"/>
  <c r="R1816" i="1"/>
  <c r="S1816" i="1"/>
  <c r="N2272" i="1"/>
  <c r="T1816" i="1" l="1"/>
  <c r="L2273" i="1"/>
  <c r="M2273" i="1" s="1"/>
  <c r="U1816" i="1" l="1"/>
  <c r="R1817" i="1"/>
  <c r="S1817" i="1"/>
  <c r="N2273" i="1"/>
  <c r="T1817" i="1" l="1"/>
  <c r="L2274" i="1"/>
  <c r="M2274" i="1" s="1"/>
  <c r="U1817" i="1" l="1"/>
  <c r="R1818" i="1"/>
  <c r="S1818" i="1"/>
  <c r="N2274" i="1"/>
  <c r="T1818" i="1" l="1"/>
  <c r="L2275" i="1"/>
  <c r="M2275" i="1" s="1"/>
  <c r="U1818" i="1" l="1"/>
  <c r="R1819" i="1"/>
  <c r="S1819" i="1"/>
  <c r="N2275" i="1"/>
  <c r="T1819" i="1" l="1"/>
  <c r="L2276" i="1"/>
  <c r="M2276" i="1" s="1"/>
  <c r="U1819" i="1" l="1"/>
  <c r="R1820" i="1"/>
  <c r="S1820" i="1"/>
  <c r="N2276" i="1"/>
  <c r="T1820" i="1" l="1"/>
  <c r="L2277" i="1"/>
  <c r="M2277" i="1" s="1"/>
  <c r="U1820" i="1" l="1"/>
  <c r="R1821" i="1"/>
  <c r="S1821" i="1"/>
  <c r="N2277" i="1"/>
  <c r="T1821" i="1" l="1"/>
  <c r="L2278" i="1"/>
  <c r="M2278" i="1" s="1"/>
  <c r="U1821" i="1" l="1"/>
  <c r="R1822" i="1"/>
  <c r="S1822" i="1"/>
  <c r="N2278" i="1"/>
  <c r="T1822" i="1" l="1"/>
  <c r="L2279" i="1"/>
  <c r="M2279" i="1" s="1"/>
  <c r="U1822" i="1" l="1"/>
  <c r="R1823" i="1"/>
  <c r="S1823" i="1"/>
  <c r="N2279" i="1"/>
  <c r="T1823" i="1" l="1"/>
  <c r="L2280" i="1"/>
  <c r="M2280" i="1" s="1"/>
  <c r="U1823" i="1" l="1"/>
  <c r="R1824" i="1"/>
  <c r="S1824" i="1"/>
  <c r="N2280" i="1"/>
  <c r="L2281" i="1"/>
  <c r="M2281" i="1" s="1"/>
  <c r="T1824" i="1" l="1"/>
  <c r="N2281" i="1"/>
  <c r="U1824" i="1" l="1"/>
  <c r="R1825" i="1"/>
  <c r="S1825" i="1"/>
  <c r="L2282" i="1"/>
  <c r="M2282" i="1" s="1"/>
  <c r="T1825" i="1" l="1"/>
  <c r="N2282" i="1"/>
  <c r="U1825" i="1" l="1"/>
  <c r="R1826" i="1"/>
  <c r="S1826" i="1"/>
  <c r="L2283" i="1"/>
  <c r="M2283" i="1" s="1"/>
  <c r="T1826" i="1" l="1"/>
  <c r="N2283" i="1"/>
  <c r="L2284" i="1"/>
  <c r="M2284" i="1" s="1"/>
  <c r="U1826" i="1" l="1"/>
  <c r="R1827" i="1"/>
  <c r="S1827" i="1"/>
  <c r="N2284" i="1"/>
  <c r="T1827" i="1" l="1"/>
  <c r="L2285" i="1"/>
  <c r="M2285" i="1" s="1"/>
  <c r="U1827" i="1" l="1"/>
  <c r="R1828" i="1"/>
  <c r="S1828" i="1"/>
  <c r="N2285" i="1"/>
  <c r="L2286" i="1"/>
  <c r="M2286" i="1" s="1"/>
  <c r="T1828" i="1" l="1"/>
  <c r="N2286" i="1"/>
  <c r="U1828" i="1" l="1"/>
  <c r="R1829" i="1"/>
  <c r="S1829" i="1"/>
  <c r="L2287" i="1"/>
  <c r="M2287" i="1" s="1"/>
  <c r="T1829" i="1" l="1"/>
  <c r="N2287" i="1"/>
  <c r="U1829" i="1" l="1"/>
  <c r="R1830" i="1"/>
  <c r="S1830" i="1"/>
  <c r="L2288" i="1"/>
  <c r="M2288" i="1" s="1"/>
  <c r="T1830" i="1" l="1"/>
  <c r="N2288" i="1"/>
  <c r="L2289" i="1"/>
  <c r="M2289" i="1" s="1"/>
  <c r="U1830" i="1" l="1"/>
  <c r="R1831" i="1"/>
  <c r="S1831" i="1"/>
  <c r="N2289" i="1"/>
  <c r="T1831" i="1" l="1"/>
  <c r="L2290" i="1"/>
  <c r="M2290" i="1" s="1"/>
  <c r="U1831" i="1" l="1"/>
  <c r="R1832" i="1"/>
  <c r="S1832" i="1"/>
  <c r="N2290" i="1"/>
  <c r="L2291" i="1"/>
  <c r="M2291" i="1" s="1"/>
  <c r="T1832" i="1" l="1"/>
  <c r="N2291" i="1"/>
  <c r="U1832" i="1" l="1"/>
  <c r="R1833" i="1"/>
  <c r="S1833" i="1"/>
  <c r="L2292" i="1"/>
  <c r="M2292" i="1" s="1"/>
  <c r="T1833" i="1" l="1"/>
  <c r="N2292" i="1"/>
  <c r="U1833" i="1" l="1"/>
  <c r="R1834" i="1"/>
  <c r="S1834" i="1"/>
  <c r="L2293" i="1"/>
  <c r="M2293" i="1" s="1"/>
  <c r="T1834" i="1" l="1"/>
  <c r="N2293" i="1"/>
  <c r="U1834" i="1" l="1"/>
  <c r="R1835" i="1"/>
  <c r="S1835" i="1"/>
  <c r="L2294" i="1"/>
  <c r="M2294" i="1" s="1"/>
  <c r="T1835" i="1" l="1"/>
  <c r="N2294" i="1"/>
  <c r="L2295" i="1"/>
  <c r="M2295" i="1" s="1"/>
  <c r="U1835" i="1" l="1"/>
  <c r="R1836" i="1"/>
  <c r="S1836" i="1"/>
  <c r="N2295" i="1"/>
  <c r="T1836" i="1" l="1"/>
  <c r="L2296" i="1"/>
  <c r="M2296" i="1" s="1"/>
  <c r="U1836" i="1" l="1"/>
  <c r="R1837" i="1"/>
  <c r="S1837" i="1"/>
  <c r="N2296" i="1"/>
  <c r="T1837" i="1" l="1"/>
  <c r="L2297" i="1"/>
  <c r="M2297" i="1" s="1"/>
  <c r="U1837" i="1" l="1"/>
  <c r="R1838" i="1"/>
  <c r="S1838" i="1"/>
  <c r="N2297" i="1"/>
  <c r="T1838" i="1" l="1"/>
  <c r="L2298" i="1"/>
  <c r="M2298" i="1" s="1"/>
  <c r="U1838" i="1" l="1"/>
  <c r="S1839" i="1" s="1"/>
  <c r="R1839" i="1"/>
  <c r="N2298" i="1"/>
  <c r="T1839" i="1" l="1"/>
  <c r="L2299" i="1"/>
  <c r="M2299" i="1" s="1"/>
  <c r="U1839" i="1" l="1"/>
  <c r="R1840" i="1"/>
  <c r="S1840" i="1"/>
  <c r="N2299" i="1"/>
  <c r="T1840" i="1" l="1"/>
  <c r="L2300" i="1"/>
  <c r="M2300" i="1" s="1"/>
  <c r="U1840" i="1" l="1"/>
  <c r="R1841" i="1"/>
  <c r="S1841" i="1"/>
  <c r="N2300" i="1"/>
  <c r="L2301" i="1"/>
  <c r="M2301" i="1" s="1"/>
  <c r="T1841" i="1" l="1"/>
  <c r="N2301" i="1"/>
  <c r="U1841" i="1" l="1"/>
  <c r="S1842" i="1" s="1"/>
  <c r="R1842" i="1"/>
  <c r="L2302" i="1"/>
  <c r="M2302" i="1" s="1"/>
  <c r="T1842" i="1" l="1"/>
  <c r="N2302" i="1"/>
  <c r="L2303" i="1"/>
  <c r="M2303" i="1" s="1"/>
  <c r="U1842" i="1" l="1"/>
  <c r="R1843" i="1"/>
  <c r="S1843" i="1"/>
  <c r="N2303" i="1"/>
  <c r="T1843" i="1" l="1"/>
  <c r="L2304" i="1"/>
  <c r="M2304" i="1" s="1"/>
  <c r="U1843" i="1" l="1"/>
  <c r="R1844" i="1"/>
  <c r="S1844" i="1"/>
  <c r="N2304" i="1"/>
  <c r="T1844" i="1" l="1"/>
  <c r="L2305" i="1"/>
  <c r="M2305" i="1" s="1"/>
  <c r="U1844" i="1" l="1"/>
  <c r="R1845" i="1"/>
  <c r="S1845" i="1"/>
  <c r="N2305" i="1"/>
  <c r="T1845" i="1" l="1"/>
  <c r="L2306" i="1"/>
  <c r="M2306" i="1" s="1"/>
  <c r="U1845" i="1" l="1"/>
  <c r="R1846" i="1"/>
  <c r="S1846" i="1"/>
  <c r="N2306" i="1"/>
  <c r="L2307" i="1"/>
  <c r="M2307" i="1" s="1"/>
  <c r="T1846" i="1" l="1"/>
  <c r="N2307" i="1"/>
  <c r="U1846" i="1" l="1"/>
  <c r="R1847" i="1"/>
  <c r="S1847" i="1"/>
  <c r="L2308" i="1"/>
  <c r="M2308" i="1" s="1"/>
  <c r="T1847" i="1" l="1"/>
  <c r="N2308" i="1"/>
  <c r="U1847" i="1" l="1"/>
  <c r="R1848" i="1"/>
  <c r="S1848" i="1"/>
  <c r="L2309" i="1"/>
  <c r="M2309" i="1" s="1"/>
  <c r="T1848" i="1" l="1"/>
  <c r="N2309" i="1"/>
  <c r="U1848" i="1" l="1"/>
  <c r="S1849" i="1" s="1"/>
  <c r="R1849" i="1"/>
  <c r="L2310" i="1"/>
  <c r="M2310" i="1" s="1"/>
  <c r="T1849" i="1" l="1"/>
  <c r="N2310" i="1"/>
  <c r="U1849" i="1" l="1"/>
  <c r="R1850" i="1"/>
  <c r="S1850" i="1"/>
  <c r="L2311" i="1"/>
  <c r="M2311" i="1" s="1"/>
  <c r="T1850" i="1" l="1"/>
  <c r="N2311" i="1"/>
  <c r="L2312" i="1"/>
  <c r="M2312" i="1" s="1"/>
  <c r="U1850" i="1" l="1"/>
  <c r="R1851" i="1"/>
  <c r="S1851" i="1"/>
  <c r="N2312" i="1"/>
  <c r="T1851" i="1" l="1"/>
  <c r="L2313" i="1"/>
  <c r="M2313" i="1" s="1"/>
  <c r="U1851" i="1" l="1"/>
  <c r="R1852" i="1"/>
  <c r="S1852" i="1"/>
  <c r="N2313" i="1"/>
  <c r="L2314" i="1"/>
  <c r="M2314" i="1" s="1"/>
  <c r="T1852" i="1" l="1"/>
  <c r="N2314" i="1"/>
  <c r="U1852" i="1" l="1"/>
  <c r="R1853" i="1"/>
  <c r="S1853" i="1"/>
  <c r="L2315" i="1"/>
  <c r="M2315" i="1" s="1"/>
  <c r="T1853" i="1" l="1"/>
  <c r="N2315" i="1"/>
  <c r="U1853" i="1" l="1"/>
  <c r="R1854" i="1"/>
  <c r="S1854" i="1"/>
  <c r="L2316" i="1"/>
  <c r="M2316" i="1" s="1"/>
  <c r="T1854" i="1" l="1"/>
  <c r="N2316" i="1"/>
  <c r="U1854" i="1" l="1"/>
  <c r="R1855" i="1"/>
  <c r="S1855" i="1"/>
  <c r="L2317" i="1"/>
  <c r="M2317" i="1" s="1"/>
  <c r="T1855" i="1" l="1"/>
  <c r="N2317" i="1"/>
  <c r="L2318" i="1"/>
  <c r="M2318" i="1" s="1"/>
  <c r="U1855" i="1" l="1"/>
  <c r="S1856" i="1" s="1"/>
  <c r="R1856" i="1"/>
  <c r="N2318" i="1"/>
  <c r="T1856" i="1" l="1"/>
  <c r="L2319" i="1"/>
  <c r="M2319" i="1" s="1"/>
  <c r="U1856" i="1" l="1"/>
  <c r="R1857" i="1"/>
  <c r="S1857" i="1"/>
  <c r="N2319" i="1"/>
  <c r="L2320" i="1"/>
  <c r="M2320" i="1" s="1"/>
  <c r="T1857" i="1" l="1"/>
  <c r="N2320" i="1"/>
  <c r="U1857" i="1" l="1"/>
  <c r="R1858" i="1"/>
  <c r="S1858" i="1"/>
  <c r="L2321" i="1"/>
  <c r="M2321" i="1" s="1"/>
  <c r="T1858" i="1" l="1"/>
  <c r="N2321" i="1"/>
  <c r="L2322" i="1"/>
  <c r="M2322" i="1" s="1"/>
  <c r="U1858" i="1" l="1"/>
  <c r="R1859" i="1"/>
  <c r="S1859" i="1"/>
  <c r="N2322" i="1"/>
  <c r="T1859" i="1" l="1"/>
  <c r="L2323" i="1"/>
  <c r="M2323" i="1" s="1"/>
  <c r="U1859" i="1" l="1"/>
  <c r="R1860" i="1"/>
  <c r="S1860" i="1"/>
  <c r="N2323" i="1"/>
  <c r="L2324" i="1"/>
  <c r="M2324" i="1" s="1"/>
  <c r="T1860" i="1" l="1"/>
  <c r="N2324" i="1"/>
  <c r="U1860" i="1" l="1"/>
  <c r="R1861" i="1"/>
  <c r="S1861" i="1"/>
  <c r="L2325" i="1"/>
  <c r="M2325" i="1" s="1"/>
  <c r="T1861" i="1" l="1"/>
  <c r="N2325" i="1"/>
  <c r="U1861" i="1" l="1"/>
  <c r="R1862" i="1"/>
  <c r="S1862" i="1"/>
  <c r="L2326" i="1"/>
  <c r="M2326" i="1" s="1"/>
  <c r="T1862" i="1" l="1"/>
  <c r="N2326" i="1"/>
  <c r="U1862" i="1" l="1"/>
  <c r="R1863" i="1"/>
  <c r="S1863" i="1"/>
  <c r="L2327" i="1"/>
  <c r="M2327" i="1" s="1"/>
  <c r="T1863" i="1" l="1"/>
  <c r="N2327" i="1"/>
  <c r="L2328" i="1"/>
  <c r="M2328" i="1" s="1"/>
  <c r="U1863" i="1" l="1"/>
  <c r="R1864" i="1"/>
  <c r="S1864" i="1"/>
  <c r="N2328" i="1"/>
  <c r="T1864" i="1" l="1"/>
  <c r="L2329" i="1"/>
  <c r="M2329" i="1" s="1"/>
  <c r="U1864" i="1" l="1"/>
  <c r="R1865" i="1"/>
  <c r="S1865" i="1"/>
  <c r="N2329" i="1"/>
  <c r="T1865" i="1" l="1"/>
  <c r="L2330" i="1"/>
  <c r="M2330" i="1" s="1"/>
  <c r="U1865" i="1" l="1"/>
  <c r="R1866" i="1"/>
  <c r="S1866" i="1"/>
  <c r="N2330" i="1"/>
  <c r="T1866" i="1" l="1"/>
  <c r="L2331" i="1"/>
  <c r="M2331" i="1" s="1"/>
  <c r="U1866" i="1" l="1"/>
  <c r="R1867" i="1"/>
  <c r="S1867" i="1"/>
  <c r="N2331" i="1"/>
  <c r="T1867" i="1" l="1"/>
  <c r="L2332" i="1"/>
  <c r="M2332" i="1" s="1"/>
  <c r="U1867" i="1" l="1"/>
  <c r="R1868" i="1"/>
  <c r="S1868" i="1"/>
  <c r="N2332" i="1"/>
  <c r="T1868" i="1" l="1"/>
  <c r="L2333" i="1"/>
  <c r="M2333" i="1" s="1"/>
  <c r="U1868" i="1" l="1"/>
  <c r="R1869" i="1"/>
  <c r="S1869" i="1"/>
  <c r="N2333" i="1"/>
  <c r="L2334" i="1"/>
  <c r="M2334" i="1" s="1"/>
  <c r="T1869" i="1" l="1"/>
  <c r="N2334" i="1"/>
  <c r="U1869" i="1" l="1"/>
  <c r="R1870" i="1"/>
  <c r="S1870" i="1"/>
  <c r="L2335" i="1"/>
  <c r="M2335" i="1" s="1"/>
  <c r="T1870" i="1" l="1"/>
  <c r="N2335" i="1"/>
  <c r="U1870" i="1" l="1"/>
  <c r="R1871" i="1"/>
  <c r="S1871" i="1"/>
  <c r="L2336" i="1"/>
  <c r="M2336" i="1" s="1"/>
  <c r="T1871" i="1" l="1"/>
  <c r="N2336" i="1"/>
  <c r="U1871" i="1" l="1"/>
  <c r="R1872" i="1"/>
  <c r="S1872" i="1"/>
  <c r="L2337" i="1"/>
  <c r="M2337" i="1" s="1"/>
  <c r="T1872" i="1" l="1"/>
  <c r="N2337" i="1"/>
  <c r="U1872" i="1" l="1"/>
  <c r="R1873" i="1"/>
  <c r="S1873" i="1"/>
  <c r="L2338" i="1"/>
  <c r="M2338" i="1" s="1"/>
  <c r="T1873" i="1" l="1"/>
  <c r="N2338" i="1"/>
  <c r="U1873" i="1" l="1"/>
  <c r="R1874" i="1"/>
  <c r="S1874" i="1"/>
  <c r="L2339" i="1"/>
  <c r="M2339" i="1" s="1"/>
  <c r="T1874" i="1" l="1"/>
  <c r="N2339" i="1"/>
  <c r="L2340" i="1"/>
  <c r="M2340" i="1" s="1"/>
  <c r="U1874" i="1" l="1"/>
  <c r="R1875" i="1"/>
  <c r="S1875" i="1"/>
  <c r="N2340" i="1"/>
  <c r="T1875" i="1" l="1"/>
  <c r="L2341" i="1"/>
  <c r="M2341" i="1" s="1"/>
  <c r="U1875" i="1" l="1"/>
  <c r="R1876" i="1"/>
  <c r="S1876" i="1"/>
  <c r="N2341" i="1"/>
  <c r="T1876" i="1" l="1"/>
  <c r="L2342" i="1"/>
  <c r="M2342" i="1" s="1"/>
  <c r="U1876" i="1" l="1"/>
  <c r="R1877" i="1"/>
  <c r="S1877" i="1"/>
  <c r="N2342" i="1"/>
  <c r="L2343" i="1"/>
  <c r="M2343" i="1" s="1"/>
  <c r="T1877" i="1" l="1"/>
  <c r="N2343" i="1"/>
  <c r="L2344" i="1"/>
  <c r="M2344" i="1" s="1"/>
  <c r="U1877" i="1" l="1"/>
  <c r="R1878" i="1"/>
  <c r="S1878" i="1"/>
  <c r="N2344" i="1"/>
  <c r="L2345" i="1"/>
  <c r="M2345" i="1" s="1"/>
  <c r="T1878" i="1" l="1"/>
  <c r="N2345" i="1"/>
  <c r="U1878" i="1" l="1"/>
  <c r="R1879" i="1"/>
  <c r="S1879" i="1"/>
  <c r="L2346" i="1"/>
  <c r="M2346" i="1" s="1"/>
  <c r="T1879" i="1" l="1"/>
  <c r="N2346" i="1"/>
  <c r="L2347" i="1"/>
  <c r="M2347" i="1" s="1"/>
  <c r="U1879" i="1" l="1"/>
  <c r="R1880" i="1"/>
  <c r="S1880" i="1"/>
  <c r="N2347" i="1"/>
  <c r="L2348" i="1"/>
  <c r="M2348" i="1" s="1"/>
  <c r="T1880" i="1" l="1"/>
  <c r="N2348" i="1"/>
  <c r="U1880" i="1" l="1"/>
  <c r="R1881" i="1"/>
  <c r="S1881" i="1"/>
  <c r="L2349" i="1"/>
  <c r="M2349" i="1" s="1"/>
  <c r="T1881" i="1" l="1"/>
  <c r="N2349" i="1"/>
  <c r="L2350" i="1"/>
  <c r="M2350" i="1" s="1"/>
  <c r="U1881" i="1" l="1"/>
  <c r="R1882" i="1"/>
  <c r="S1882" i="1"/>
  <c r="N2350" i="1"/>
  <c r="T1882" i="1" l="1"/>
  <c r="L2351" i="1"/>
  <c r="M2351" i="1" s="1"/>
  <c r="U1882" i="1" l="1"/>
  <c r="R1883" i="1"/>
  <c r="S1883" i="1"/>
  <c r="N2351" i="1"/>
  <c r="T1883" i="1" l="1"/>
  <c r="L2352" i="1"/>
  <c r="M2352" i="1" s="1"/>
  <c r="U1883" i="1" l="1"/>
  <c r="R1884" i="1"/>
  <c r="S1884" i="1"/>
  <c r="N2352" i="1"/>
  <c r="T1884" i="1" l="1"/>
  <c r="L2353" i="1"/>
  <c r="M2353" i="1" s="1"/>
  <c r="U1884" i="1" l="1"/>
  <c r="R1885" i="1"/>
  <c r="S1885" i="1"/>
  <c r="N2353" i="1"/>
  <c r="T1885" i="1" l="1"/>
  <c r="L2354" i="1"/>
  <c r="M2354" i="1" s="1"/>
  <c r="U1885" i="1" l="1"/>
  <c r="R1886" i="1"/>
  <c r="S1886" i="1"/>
  <c r="N2354" i="1"/>
  <c r="T1886" i="1" l="1"/>
  <c r="L2355" i="1"/>
  <c r="M2355" i="1" s="1"/>
  <c r="U1886" i="1" l="1"/>
  <c r="R1887" i="1"/>
  <c r="S1887" i="1"/>
  <c r="N2355" i="1"/>
  <c r="T1887" i="1" l="1"/>
  <c r="L2356" i="1"/>
  <c r="M2356" i="1" s="1"/>
  <c r="U1887" i="1" l="1"/>
  <c r="R1888" i="1"/>
  <c r="S1888" i="1"/>
  <c r="N2356" i="1"/>
  <c r="T1888" i="1" l="1"/>
  <c r="L2357" i="1"/>
  <c r="M2357" i="1" s="1"/>
  <c r="U1888" i="1" l="1"/>
  <c r="R1889" i="1"/>
  <c r="S1889" i="1"/>
  <c r="N2357" i="1"/>
  <c r="T1889" i="1" l="1"/>
  <c r="L2358" i="1"/>
  <c r="M2358" i="1" s="1"/>
  <c r="U1889" i="1" l="1"/>
  <c r="R1890" i="1"/>
  <c r="S1890" i="1"/>
  <c r="N2358" i="1"/>
  <c r="L2359" i="1"/>
  <c r="M2359" i="1" s="1"/>
  <c r="T1890" i="1" l="1"/>
  <c r="N2359" i="1"/>
  <c r="L2360" i="1"/>
  <c r="M2360" i="1" s="1"/>
  <c r="U1890" i="1" l="1"/>
  <c r="R1891" i="1"/>
  <c r="S1891" i="1"/>
  <c r="N2360" i="1"/>
  <c r="T1891" i="1" l="1"/>
  <c r="L2361" i="1"/>
  <c r="M2361" i="1" s="1"/>
  <c r="U1891" i="1" l="1"/>
  <c r="R1892" i="1"/>
  <c r="S1892" i="1"/>
  <c r="N2361" i="1"/>
  <c r="T1892" i="1" l="1"/>
  <c r="L2362" i="1"/>
  <c r="M2362" i="1" s="1"/>
  <c r="U1892" i="1" l="1"/>
  <c r="R1893" i="1"/>
  <c r="S1893" i="1"/>
  <c r="N2362" i="1"/>
  <c r="L2363" i="1"/>
  <c r="M2363" i="1" s="1"/>
  <c r="T1893" i="1" l="1"/>
  <c r="N2363" i="1"/>
  <c r="U1893" i="1" l="1"/>
  <c r="R1894" i="1"/>
  <c r="S1894" i="1"/>
  <c r="L2364" i="1"/>
  <c r="M2364" i="1" s="1"/>
  <c r="T1894" i="1" l="1"/>
  <c r="N2364" i="1"/>
  <c r="U1894" i="1" l="1"/>
  <c r="R1895" i="1"/>
  <c r="S1895" i="1"/>
  <c r="L2365" i="1"/>
  <c r="M2365" i="1" s="1"/>
  <c r="T1895" i="1" l="1"/>
  <c r="N2365" i="1"/>
  <c r="U1895" i="1" l="1"/>
  <c r="R1896" i="1"/>
  <c r="S1896" i="1"/>
  <c r="L2366" i="1"/>
  <c r="M2366" i="1" s="1"/>
  <c r="T1896" i="1" l="1"/>
  <c r="N2366" i="1"/>
  <c r="U1896" i="1" l="1"/>
  <c r="R1897" i="1"/>
  <c r="S1897" i="1"/>
  <c r="L2367" i="1"/>
  <c r="M2367" i="1" s="1"/>
  <c r="T1897" i="1" l="1"/>
  <c r="N2367" i="1"/>
  <c r="L2368" i="1"/>
  <c r="M2368" i="1" s="1"/>
  <c r="U1897" i="1" l="1"/>
  <c r="R1898" i="1"/>
  <c r="S1898" i="1"/>
  <c r="N2368" i="1"/>
  <c r="T1898" i="1" l="1"/>
  <c r="L2369" i="1"/>
  <c r="M2369" i="1" s="1"/>
  <c r="U1898" i="1" l="1"/>
  <c r="R1899" i="1"/>
  <c r="S1899" i="1"/>
  <c r="N2369" i="1"/>
  <c r="T1899" i="1" l="1"/>
  <c r="L2370" i="1"/>
  <c r="M2370" i="1" s="1"/>
  <c r="U1899" i="1" l="1"/>
  <c r="R1900" i="1"/>
  <c r="S1900" i="1"/>
  <c r="N2370" i="1"/>
  <c r="T1900" i="1" l="1"/>
  <c r="L2371" i="1"/>
  <c r="M2371" i="1" s="1"/>
  <c r="U1900" i="1" l="1"/>
  <c r="R1901" i="1"/>
  <c r="S1901" i="1"/>
  <c r="N2371" i="1"/>
  <c r="L2372" i="1"/>
  <c r="M2372" i="1" s="1"/>
  <c r="T1901" i="1" l="1"/>
  <c r="N2372" i="1"/>
  <c r="U1901" i="1" l="1"/>
  <c r="R1902" i="1"/>
  <c r="S1902" i="1"/>
  <c r="L2373" i="1"/>
  <c r="M2373" i="1" s="1"/>
  <c r="T1902" i="1" l="1"/>
  <c r="N2373" i="1"/>
  <c r="L2374" i="1"/>
  <c r="M2374" i="1" s="1"/>
  <c r="U1902" i="1" l="1"/>
  <c r="R1903" i="1"/>
  <c r="S1903" i="1"/>
  <c r="N2374" i="1"/>
  <c r="T1903" i="1" l="1"/>
  <c r="L2375" i="1"/>
  <c r="M2375" i="1" s="1"/>
  <c r="U1903" i="1" l="1"/>
  <c r="S1904" i="1" s="1"/>
  <c r="R1904" i="1"/>
  <c r="N2375" i="1"/>
  <c r="T1904" i="1" l="1"/>
  <c r="L2376" i="1"/>
  <c r="M2376" i="1" s="1"/>
  <c r="U1904" i="1" l="1"/>
  <c r="R1905" i="1"/>
  <c r="S1905" i="1"/>
  <c r="N2376" i="1"/>
  <c r="T1905" i="1" l="1"/>
  <c r="L2377" i="1"/>
  <c r="M2377" i="1" s="1"/>
  <c r="U1905" i="1" l="1"/>
  <c r="R1906" i="1"/>
  <c r="S1906" i="1"/>
  <c r="N2377" i="1"/>
  <c r="T1906" i="1" l="1"/>
  <c r="L2378" i="1"/>
  <c r="M2378" i="1" s="1"/>
  <c r="U1906" i="1" l="1"/>
  <c r="R1907" i="1"/>
  <c r="S1907" i="1"/>
  <c r="N2378" i="1"/>
  <c r="T1907" i="1" l="1"/>
  <c r="L2379" i="1"/>
  <c r="M2379" i="1" s="1"/>
  <c r="U1907" i="1" l="1"/>
  <c r="R1908" i="1"/>
  <c r="S1908" i="1"/>
  <c r="N2379" i="1"/>
  <c r="L2380" i="1"/>
  <c r="M2380" i="1" s="1"/>
  <c r="T1908" i="1" l="1"/>
  <c r="N2380" i="1"/>
  <c r="L2381" i="1"/>
  <c r="M2381" i="1" s="1"/>
  <c r="U1908" i="1" l="1"/>
  <c r="R1909" i="1"/>
  <c r="S1909" i="1"/>
  <c r="N2381" i="1"/>
  <c r="T1909" i="1" l="1"/>
  <c r="L2382" i="1"/>
  <c r="M2382" i="1" s="1"/>
  <c r="U1909" i="1" l="1"/>
  <c r="R1910" i="1"/>
  <c r="S1910" i="1"/>
  <c r="N2382" i="1"/>
  <c r="L2383" i="1"/>
  <c r="M2383" i="1" s="1"/>
  <c r="T1910" i="1" l="1"/>
  <c r="N2383" i="1"/>
  <c r="U1910" i="1" l="1"/>
  <c r="R1911" i="1"/>
  <c r="S1911" i="1"/>
  <c r="L2384" i="1"/>
  <c r="M2384" i="1" s="1"/>
  <c r="T1911" i="1" l="1"/>
  <c r="N2384" i="1"/>
  <c r="U1911" i="1" l="1"/>
  <c r="R1912" i="1"/>
  <c r="S1912" i="1"/>
  <c r="L2385" i="1"/>
  <c r="M2385" i="1" s="1"/>
  <c r="T1912" i="1" l="1"/>
  <c r="N2385" i="1"/>
  <c r="U1912" i="1" l="1"/>
  <c r="R1913" i="1"/>
  <c r="S1913" i="1"/>
  <c r="L2386" i="1"/>
  <c r="M2386" i="1" s="1"/>
  <c r="T1913" i="1" l="1"/>
  <c r="N2386" i="1"/>
  <c r="U1913" i="1" l="1"/>
  <c r="R1914" i="1"/>
  <c r="S1914" i="1"/>
  <c r="L2387" i="1"/>
  <c r="M2387" i="1" s="1"/>
  <c r="T1914" i="1" l="1"/>
  <c r="N2387" i="1"/>
  <c r="L2388" i="1"/>
  <c r="M2388" i="1" s="1"/>
  <c r="U1914" i="1" l="1"/>
  <c r="R1915" i="1"/>
  <c r="S1915" i="1"/>
  <c r="N2388" i="1"/>
  <c r="T1915" i="1" l="1"/>
  <c r="L2389" i="1"/>
  <c r="M2389" i="1" s="1"/>
  <c r="U1915" i="1" l="1"/>
  <c r="R1916" i="1"/>
  <c r="S1916" i="1"/>
  <c r="N2389" i="1"/>
  <c r="L2390" i="1"/>
  <c r="M2390" i="1" s="1"/>
  <c r="T1916" i="1" l="1"/>
  <c r="N2390" i="1"/>
  <c r="U1916" i="1" l="1"/>
  <c r="R1917" i="1"/>
  <c r="S1917" i="1"/>
  <c r="L2391" i="1"/>
  <c r="M2391" i="1" s="1"/>
  <c r="T1917" i="1" l="1"/>
  <c r="N2391" i="1"/>
  <c r="U1917" i="1" l="1"/>
  <c r="R1918" i="1"/>
  <c r="S1918" i="1"/>
  <c r="L2392" i="1"/>
  <c r="M2392" i="1" s="1"/>
  <c r="T1918" i="1" l="1"/>
  <c r="N2392" i="1"/>
  <c r="L2393" i="1"/>
  <c r="M2393" i="1" s="1"/>
  <c r="U1918" i="1" l="1"/>
  <c r="R1919" i="1"/>
  <c r="S1919" i="1"/>
  <c r="N2393" i="1"/>
  <c r="L2394" i="1"/>
  <c r="M2394" i="1" s="1"/>
  <c r="T1919" i="1" l="1"/>
  <c r="N2394" i="1"/>
  <c r="L2395" i="1"/>
  <c r="M2395" i="1" s="1"/>
  <c r="U1919" i="1" l="1"/>
  <c r="R1920" i="1"/>
  <c r="S1920" i="1"/>
  <c r="N2395" i="1"/>
  <c r="T1920" i="1" l="1"/>
  <c r="L2396" i="1"/>
  <c r="M2396" i="1" s="1"/>
  <c r="U1920" i="1" l="1"/>
  <c r="R1921" i="1"/>
  <c r="S1921" i="1"/>
  <c r="N2396" i="1"/>
  <c r="L2397" i="1"/>
  <c r="M2397" i="1" s="1"/>
  <c r="T1921" i="1" l="1"/>
  <c r="N2397" i="1"/>
  <c r="U1921" i="1" l="1"/>
  <c r="S1922" i="1" s="1"/>
  <c r="R1922" i="1"/>
  <c r="L2398" i="1"/>
  <c r="M2398" i="1" s="1"/>
  <c r="T1922" i="1" l="1"/>
  <c r="N2398" i="1"/>
  <c r="U1922" i="1" l="1"/>
  <c r="R1923" i="1"/>
  <c r="S1923" i="1"/>
  <c r="L2399" i="1"/>
  <c r="M2399" i="1" s="1"/>
  <c r="T1923" i="1" l="1"/>
  <c r="N2399" i="1"/>
  <c r="U1923" i="1" l="1"/>
  <c r="R1924" i="1"/>
  <c r="S1924" i="1"/>
  <c r="L2400" i="1"/>
  <c r="M2400" i="1" s="1"/>
  <c r="T1924" i="1" l="1"/>
  <c r="N2400" i="1"/>
  <c r="U1924" i="1" l="1"/>
  <c r="R1925" i="1"/>
  <c r="S1925" i="1"/>
  <c r="L2401" i="1"/>
  <c r="M2401" i="1" s="1"/>
  <c r="T1925" i="1" l="1"/>
  <c r="N2401" i="1"/>
  <c r="U1925" i="1" l="1"/>
  <c r="R1926" i="1"/>
  <c r="S1926" i="1"/>
  <c r="L2402" i="1"/>
  <c r="M2402" i="1" s="1"/>
  <c r="T1926" i="1" l="1"/>
  <c r="N2402" i="1"/>
  <c r="L2403" i="1"/>
  <c r="M2403" i="1" s="1"/>
  <c r="U1926" i="1" l="1"/>
  <c r="R1927" i="1"/>
  <c r="S1927" i="1"/>
  <c r="N2403" i="1"/>
  <c r="T1927" i="1" l="1"/>
  <c r="L2404" i="1"/>
  <c r="M2404" i="1" s="1"/>
  <c r="U1927" i="1" l="1"/>
  <c r="R1928" i="1"/>
  <c r="S1928" i="1"/>
  <c r="N2404" i="1"/>
  <c r="T1928" i="1" l="1"/>
  <c r="L2405" i="1"/>
  <c r="M2405" i="1" s="1"/>
  <c r="U1928" i="1" l="1"/>
  <c r="R1929" i="1"/>
  <c r="S1929" i="1"/>
  <c r="N2405" i="1"/>
  <c r="T1929" i="1" l="1"/>
  <c r="L2406" i="1"/>
  <c r="M2406" i="1" s="1"/>
  <c r="U1929" i="1" l="1"/>
  <c r="R1930" i="1"/>
  <c r="S1930" i="1"/>
  <c r="N2406" i="1"/>
  <c r="T1930" i="1" l="1"/>
  <c r="L2407" i="1"/>
  <c r="M2407" i="1" s="1"/>
  <c r="U1930" i="1" l="1"/>
  <c r="R1931" i="1"/>
  <c r="S1931" i="1"/>
  <c r="N2407" i="1"/>
  <c r="T1931" i="1" l="1"/>
  <c r="L2408" i="1"/>
  <c r="M2408" i="1" s="1"/>
  <c r="U1931" i="1" l="1"/>
  <c r="R1932" i="1"/>
  <c r="S1932" i="1"/>
  <c r="N2408" i="1"/>
  <c r="L2409" i="1"/>
  <c r="M2409" i="1" s="1"/>
  <c r="T1932" i="1" l="1"/>
  <c r="N2409" i="1"/>
  <c r="U1932" i="1" l="1"/>
  <c r="R1933" i="1"/>
  <c r="S1933" i="1"/>
  <c r="L2410" i="1"/>
  <c r="M2410" i="1" s="1"/>
  <c r="T1933" i="1" l="1"/>
  <c r="N2410" i="1"/>
  <c r="U1933" i="1" l="1"/>
  <c r="R1934" i="1"/>
  <c r="S1934" i="1"/>
  <c r="L2411" i="1"/>
  <c r="M2411" i="1" s="1"/>
  <c r="T1934" i="1" l="1"/>
  <c r="N2411" i="1"/>
  <c r="U1934" i="1" l="1"/>
  <c r="R1935" i="1"/>
  <c r="S1935" i="1"/>
  <c r="L2412" i="1"/>
  <c r="M2412" i="1" s="1"/>
  <c r="T1935" i="1" l="1"/>
  <c r="N2412" i="1"/>
  <c r="L2413" i="1"/>
  <c r="M2413" i="1" s="1"/>
  <c r="U1935" i="1" l="1"/>
  <c r="R1936" i="1"/>
  <c r="S1936" i="1"/>
  <c r="N2413" i="1"/>
  <c r="T1936" i="1" l="1"/>
  <c r="L2414" i="1"/>
  <c r="M2414" i="1" s="1"/>
  <c r="U1936" i="1" l="1"/>
  <c r="R1937" i="1"/>
  <c r="S1937" i="1"/>
  <c r="N2414" i="1"/>
  <c r="T1937" i="1" l="1"/>
  <c r="L2415" i="1"/>
  <c r="M2415" i="1" s="1"/>
  <c r="U1937" i="1" l="1"/>
  <c r="R1938" i="1"/>
  <c r="S1938" i="1"/>
  <c r="N2415" i="1"/>
  <c r="T1938" i="1" l="1"/>
  <c r="L2416" i="1"/>
  <c r="M2416" i="1" s="1"/>
  <c r="U1938" i="1" l="1"/>
  <c r="R1939" i="1"/>
  <c r="S1939" i="1"/>
  <c r="N2416" i="1"/>
  <c r="T1939" i="1" l="1"/>
  <c r="L2417" i="1"/>
  <c r="M2417" i="1" s="1"/>
  <c r="U1939" i="1" l="1"/>
  <c r="R1940" i="1"/>
  <c r="S1940" i="1"/>
  <c r="N2417" i="1"/>
  <c r="T1940" i="1" l="1"/>
  <c r="L2418" i="1"/>
  <c r="M2418" i="1" s="1"/>
  <c r="U1940" i="1" l="1"/>
  <c r="R1941" i="1"/>
  <c r="S1941" i="1"/>
  <c r="N2418" i="1"/>
  <c r="T1941" i="1" l="1"/>
  <c r="L2419" i="1"/>
  <c r="M2419" i="1" s="1"/>
  <c r="U1941" i="1" l="1"/>
  <c r="R1942" i="1"/>
  <c r="S1942" i="1"/>
  <c r="N2419" i="1"/>
  <c r="L2420" i="1"/>
  <c r="M2420" i="1" s="1"/>
  <c r="T1942" i="1" l="1"/>
  <c r="N2420" i="1"/>
  <c r="U1942" i="1" l="1"/>
  <c r="R1943" i="1"/>
  <c r="S1943" i="1"/>
  <c r="L2421" i="1"/>
  <c r="M2421" i="1" s="1"/>
  <c r="T1943" i="1" l="1"/>
  <c r="N2421" i="1"/>
  <c r="U1943" i="1" l="1"/>
  <c r="R1944" i="1"/>
  <c r="S1944" i="1"/>
  <c r="L2422" i="1"/>
  <c r="M2422" i="1" s="1"/>
  <c r="T1944" i="1" l="1"/>
  <c r="N2422" i="1"/>
  <c r="U1944" i="1" l="1"/>
  <c r="R1945" i="1"/>
  <c r="S1945" i="1"/>
  <c r="L2423" i="1"/>
  <c r="M2423" i="1" s="1"/>
  <c r="T1945" i="1" l="1"/>
  <c r="N2423" i="1"/>
  <c r="U1945" i="1" l="1"/>
  <c r="R1946" i="1"/>
  <c r="S1946" i="1"/>
  <c r="L2424" i="1"/>
  <c r="M2424" i="1" s="1"/>
  <c r="T1946" i="1" l="1"/>
  <c r="N2424" i="1"/>
  <c r="L2425" i="1"/>
  <c r="M2425" i="1" s="1"/>
  <c r="U1946" i="1" l="1"/>
  <c r="R1947" i="1"/>
  <c r="S1947" i="1"/>
  <c r="N2425" i="1"/>
  <c r="T1947" i="1" l="1"/>
  <c r="L2426" i="1"/>
  <c r="M2426" i="1" s="1"/>
  <c r="U1947" i="1" l="1"/>
  <c r="R1948" i="1"/>
  <c r="S1948" i="1"/>
  <c r="N2426" i="1"/>
  <c r="L2427" i="1"/>
  <c r="M2427" i="1" s="1"/>
  <c r="T1948" i="1" l="1"/>
  <c r="N2427" i="1"/>
  <c r="U1948" i="1" l="1"/>
  <c r="R1949" i="1"/>
  <c r="S1949" i="1"/>
  <c r="L2428" i="1"/>
  <c r="M2428" i="1" s="1"/>
  <c r="T1949" i="1" l="1"/>
  <c r="N2428" i="1"/>
  <c r="U1949" i="1" l="1"/>
  <c r="R1950" i="1"/>
  <c r="S1950" i="1"/>
  <c r="L2429" i="1"/>
  <c r="M2429" i="1" s="1"/>
  <c r="T1950" i="1" l="1"/>
  <c r="N2429" i="1"/>
  <c r="L2430" i="1"/>
  <c r="M2430" i="1" s="1"/>
  <c r="U1950" i="1" l="1"/>
  <c r="R1951" i="1"/>
  <c r="S1951" i="1"/>
  <c r="N2430" i="1"/>
  <c r="T1951" i="1" l="1"/>
  <c r="L2431" i="1"/>
  <c r="M2431" i="1" s="1"/>
  <c r="U1951" i="1" l="1"/>
  <c r="R1952" i="1"/>
  <c r="S1952" i="1"/>
  <c r="N2431" i="1"/>
  <c r="T1952" i="1" l="1"/>
  <c r="L2432" i="1"/>
  <c r="M2432" i="1" s="1"/>
  <c r="U1952" i="1" l="1"/>
  <c r="R1953" i="1"/>
  <c r="S1953" i="1"/>
  <c r="N2432" i="1"/>
  <c r="T1953" i="1" l="1"/>
  <c r="L2433" i="1"/>
  <c r="M2433" i="1" s="1"/>
  <c r="U1953" i="1" l="1"/>
  <c r="R1954" i="1"/>
  <c r="S1954" i="1"/>
  <c r="N2433" i="1"/>
  <c r="T1954" i="1" l="1"/>
  <c r="L2434" i="1"/>
  <c r="M2434" i="1" s="1"/>
  <c r="U1954" i="1" l="1"/>
  <c r="S1955" i="1" s="1"/>
  <c r="R1955" i="1"/>
  <c r="N2434" i="1"/>
  <c r="L2435" i="1"/>
  <c r="M2435" i="1" s="1"/>
  <c r="T1955" i="1" l="1"/>
  <c r="N2435" i="1"/>
  <c r="L2436" i="1"/>
  <c r="M2436" i="1" s="1"/>
  <c r="U1955" i="1" l="1"/>
  <c r="R1956" i="1"/>
  <c r="S1956" i="1"/>
  <c r="N2436" i="1"/>
  <c r="T1956" i="1" l="1"/>
  <c r="L2437" i="1"/>
  <c r="M2437" i="1" s="1"/>
  <c r="U1956" i="1" l="1"/>
  <c r="R1957" i="1"/>
  <c r="S1957" i="1"/>
  <c r="N2437" i="1"/>
  <c r="T1957" i="1" l="1"/>
  <c r="L2438" i="1"/>
  <c r="M2438" i="1" s="1"/>
  <c r="U1957" i="1" l="1"/>
  <c r="R1958" i="1"/>
  <c r="S1958" i="1"/>
  <c r="N2438" i="1"/>
  <c r="T1958" i="1" l="1"/>
  <c r="L2439" i="1"/>
  <c r="M2439" i="1" s="1"/>
  <c r="U1958" i="1" l="1"/>
  <c r="R1959" i="1"/>
  <c r="S1959" i="1"/>
  <c r="N2439" i="1"/>
  <c r="T1959" i="1" l="1"/>
  <c r="L2440" i="1"/>
  <c r="M2440" i="1" s="1"/>
  <c r="U1959" i="1" l="1"/>
  <c r="R1960" i="1"/>
  <c r="S1960" i="1"/>
  <c r="N2440" i="1"/>
  <c r="T1960" i="1" l="1"/>
  <c r="L2441" i="1"/>
  <c r="M2441" i="1" s="1"/>
  <c r="U1960" i="1" l="1"/>
  <c r="R1961" i="1"/>
  <c r="S1961" i="1"/>
  <c r="N2441" i="1"/>
  <c r="L2442" i="1"/>
  <c r="M2442" i="1" s="1"/>
  <c r="T1961" i="1" l="1"/>
  <c r="N2442" i="1"/>
  <c r="U1961" i="1" l="1"/>
  <c r="R1962" i="1"/>
  <c r="S1962" i="1"/>
  <c r="L2443" i="1"/>
  <c r="M2443" i="1" s="1"/>
  <c r="T1962" i="1" l="1"/>
  <c r="N2443" i="1"/>
  <c r="U1962" i="1" l="1"/>
  <c r="R1963" i="1"/>
  <c r="S1963" i="1"/>
  <c r="L2444" i="1"/>
  <c r="M2444" i="1" s="1"/>
  <c r="T1963" i="1" l="1"/>
  <c r="N2444" i="1"/>
  <c r="U1963" i="1" l="1"/>
  <c r="R1964" i="1"/>
  <c r="S1964" i="1"/>
  <c r="L2445" i="1"/>
  <c r="M2445" i="1" s="1"/>
  <c r="T1964" i="1" l="1"/>
  <c r="N2445" i="1"/>
  <c r="L2446" i="1"/>
  <c r="M2446" i="1" s="1"/>
  <c r="U1964" i="1" l="1"/>
  <c r="R1965" i="1"/>
  <c r="S1965" i="1"/>
  <c r="N2446" i="1"/>
  <c r="T1965" i="1" l="1"/>
  <c r="L2447" i="1"/>
  <c r="M2447" i="1" s="1"/>
  <c r="U1965" i="1" l="1"/>
  <c r="R1966" i="1"/>
  <c r="S1966" i="1"/>
  <c r="N2447" i="1"/>
  <c r="T1966" i="1" l="1"/>
  <c r="L2448" i="1"/>
  <c r="M2448" i="1" s="1"/>
  <c r="U1966" i="1" l="1"/>
  <c r="R1967" i="1"/>
  <c r="S1967" i="1"/>
  <c r="N2448" i="1"/>
  <c r="T1967" i="1" l="1"/>
  <c r="L2449" i="1"/>
  <c r="M2449" i="1" s="1"/>
  <c r="U1967" i="1" l="1"/>
  <c r="R1968" i="1"/>
  <c r="S1968" i="1"/>
  <c r="N2449" i="1"/>
  <c r="T1968" i="1" l="1"/>
  <c r="L2450" i="1"/>
  <c r="M2450" i="1" s="1"/>
  <c r="U1968" i="1" l="1"/>
  <c r="R1969" i="1"/>
  <c r="S1969" i="1"/>
  <c r="N2450" i="1"/>
  <c r="L2451" i="1"/>
  <c r="M2451" i="1" s="1"/>
  <c r="T1969" i="1" l="1"/>
  <c r="N2451" i="1"/>
  <c r="U1969" i="1" l="1"/>
  <c r="R1970" i="1"/>
  <c r="S1970" i="1"/>
  <c r="L2452" i="1"/>
  <c r="M2452" i="1" s="1"/>
  <c r="T1970" i="1" l="1"/>
  <c r="N2452" i="1"/>
  <c r="U1970" i="1" l="1"/>
  <c r="R1971" i="1"/>
  <c r="S1971" i="1"/>
  <c r="L2453" i="1"/>
  <c r="M2453" i="1" s="1"/>
  <c r="T1971" i="1" l="1"/>
  <c r="N2453" i="1"/>
  <c r="L2454" i="1"/>
  <c r="M2454" i="1" s="1"/>
  <c r="U1971" i="1" l="1"/>
  <c r="S1972" i="1" s="1"/>
  <c r="R1972" i="1"/>
  <c r="N2454" i="1"/>
  <c r="T1972" i="1" l="1"/>
  <c r="L2455" i="1"/>
  <c r="M2455" i="1" s="1"/>
  <c r="U1972" i="1" l="1"/>
  <c r="R1973" i="1"/>
  <c r="S1973" i="1"/>
  <c r="N2455" i="1"/>
  <c r="T1973" i="1" l="1"/>
  <c r="L2456" i="1"/>
  <c r="M2456" i="1" s="1"/>
  <c r="U1973" i="1" l="1"/>
  <c r="R1974" i="1"/>
  <c r="S1974" i="1"/>
  <c r="N2456" i="1"/>
  <c r="T1974" i="1" l="1"/>
  <c r="L2457" i="1"/>
  <c r="M2457" i="1" s="1"/>
  <c r="U1974" i="1" l="1"/>
  <c r="R1975" i="1"/>
  <c r="S1975" i="1"/>
  <c r="N2457" i="1"/>
  <c r="T1975" i="1" l="1"/>
  <c r="L2458" i="1"/>
  <c r="M2458" i="1" s="1"/>
  <c r="U1975" i="1" l="1"/>
  <c r="R1976" i="1"/>
  <c r="S1976" i="1"/>
  <c r="N2458" i="1"/>
  <c r="L2459" i="1"/>
  <c r="M2459" i="1" s="1"/>
  <c r="T1976" i="1" l="1"/>
  <c r="N2459" i="1"/>
  <c r="U1976" i="1" l="1"/>
  <c r="R1977" i="1"/>
  <c r="S1977" i="1"/>
  <c r="L2460" i="1"/>
  <c r="M2460" i="1" s="1"/>
  <c r="T1977" i="1" l="1"/>
  <c r="N2460" i="1"/>
  <c r="L2461" i="1"/>
  <c r="M2461" i="1" s="1"/>
  <c r="U1977" i="1" l="1"/>
  <c r="R1978" i="1"/>
  <c r="S1978" i="1"/>
  <c r="N2461" i="1"/>
  <c r="T1978" i="1" l="1"/>
  <c r="L2462" i="1"/>
  <c r="M2462" i="1" s="1"/>
  <c r="U1978" i="1" l="1"/>
  <c r="R1979" i="1"/>
  <c r="S1979" i="1"/>
  <c r="N2462" i="1"/>
  <c r="T1979" i="1" l="1"/>
  <c r="L2463" i="1"/>
  <c r="M2463" i="1" s="1"/>
  <c r="U1979" i="1" l="1"/>
  <c r="R1980" i="1"/>
  <c r="S1980" i="1"/>
  <c r="N2463" i="1"/>
  <c r="T1980" i="1" l="1"/>
  <c r="L2464" i="1"/>
  <c r="M2464" i="1" s="1"/>
  <c r="U1980" i="1" l="1"/>
  <c r="R1981" i="1"/>
  <c r="S1981" i="1"/>
  <c r="N2464" i="1"/>
  <c r="T1981" i="1" l="1"/>
  <c r="L2465" i="1"/>
  <c r="M2465" i="1" s="1"/>
  <c r="U1981" i="1" l="1"/>
  <c r="S1982" i="1" s="1"/>
  <c r="R1982" i="1"/>
  <c r="N2465" i="1"/>
  <c r="T1982" i="1" l="1"/>
  <c r="L2466" i="1"/>
  <c r="M2466" i="1" s="1"/>
  <c r="U1982" i="1" l="1"/>
  <c r="S1983" i="1" s="1"/>
  <c r="R1983" i="1"/>
  <c r="N2466" i="1"/>
  <c r="T1983" i="1" l="1"/>
  <c r="L2467" i="1"/>
  <c r="M2467" i="1" s="1"/>
  <c r="U1983" i="1" l="1"/>
  <c r="R1984" i="1"/>
  <c r="S1984" i="1"/>
  <c r="N2467" i="1"/>
  <c r="L2468" i="1"/>
  <c r="M2468" i="1" s="1"/>
  <c r="T1984" i="1" l="1"/>
  <c r="N2468" i="1"/>
  <c r="U1984" i="1" l="1"/>
  <c r="R1985" i="1"/>
  <c r="S1985" i="1"/>
  <c r="L2469" i="1"/>
  <c r="M2469" i="1" s="1"/>
  <c r="T1985" i="1" l="1"/>
  <c r="N2469" i="1"/>
  <c r="U1985" i="1" l="1"/>
  <c r="R1986" i="1"/>
  <c r="S1986" i="1"/>
  <c r="L2470" i="1"/>
  <c r="M2470" i="1" s="1"/>
  <c r="T1986" i="1" l="1"/>
  <c r="N2470" i="1"/>
  <c r="U1986" i="1" l="1"/>
  <c r="R1987" i="1"/>
  <c r="S1987" i="1"/>
  <c r="L2471" i="1"/>
  <c r="M2471" i="1" s="1"/>
  <c r="T1987" i="1" l="1"/>
  <c r="N2471" i="1"/>
  <c r="U1987" i="1" l="1"/>
  <c r="R1988" i="1"/>
  <c r="S1988" i="1"/>
  <c r="L2472" i="1"/>
  <c r="M2472" i="1" s="1"/>
  <c r="T1988" i="1" l="1"/>
  <c r="N2472" i="1"/>
  <c r="U1988" i="1" l="1"/>
  <c r="R1989" i="1"/>
  <c r="S1989" i="1"/>
  <c r="L2473" i="1"/>
  <c r="M2473" i="1" s="1"/>
  <c r="T1989" i="1" l="1"/>
  <c r="N2473" i="1"/>
  <c r="U1989" i="1" l="1"/>
  <c r="R1990" i="1"/>
  <c r="S1990" i="1"/>
  <c r="L2474" i="1"/>
  <c r="M2474" i="1" s="1"/>
  <c r="T1990" i="1" l="1"/>
  <c r="N2474" i="1"/>
  <c r="U1990" i="1" l="1"/>
  <c r="S1991" i="1" s="1"/>
  <c r="R1991" i="1"/>
  <c r="L2475" i="1"/>
  <c r="M2475" i="1" s="1"/>
  <c r="T1991" i="1" l="1"/>
  <c r="N2475" i="1"/>
  <c r="L2476" i="1"/>
  <c r="M2476" i="1" s="1"/>
  <c r="U1991" i="1" l="1"/>
  <c r="S1992" i="1" s="1"/>
  <c r="R1992" i="1"/>
  <c r="N2476" i="1"/>
  <c r="T1992" i="1" l="1"/>
  <c r="L2477" i="1"/>
  <c r="M2477" i="1" s="1"/>
  <c r="U1992" i="1" l="1"/>
  <c r="R1993" i="1"/>
  <c r="S1993" i="1"/>
  <c r="N2477" i="1"/>
  <c r="L2478" i="1"/>
  <c r="M2478" i="1" s="1"/>
  <c r="T1993" i="1" l="1"/>
  <c r="N2478" i="1"/>
  <c r="U1993" i="1" l="1"/>
  <c r="R1994" i="1"/>
  <c r="S1994" i="1"/>
  <c r="L2479" i="1"/>
  <c r="M2479" i="1" s="1"/>
  <c r="T1994" i="1" l="1"/>
  <c r="N2479" i="1"/>
  <c r="L2480" i="1"/>
  <c r="M2480" i="1" s="1"/>
  <c r="U1994" i="1" l="1"/>
  <c r="R1995" i="1"/>
  <c r="S1995" i="1"/>
  <c r="N2480" i="1"/>
  <c r="T1995" i="1" l="1"/>
  <c r="L2481" i="1"/>
  <c r="M2481" i="1" s="1"/>
  <c r="U1995" i="1" l="1"/>
  <c r="R1996" i="1"/>
  <c r="S1996" i="1"/>
  <c r="N2481" i="1"/>
  <c r="T1996" i="1" l="1"/>
  <c r="L2482" i="1"/>
  <c r="M2482" i="1" s="1"/>
  <c r="U1996" i="1" l="1"/>
  <c r="R1997" i="1"/>
  <c r="S1997" i="1"/>
  <c r="N2482" i="1"/>
  <c r="T1997" i="1" l="1"/>
  <c r="L2483" i="1"/>
  <c r="M2483" i="1" s="1"/>
  <c r="U1997" i="1" l="1"/>
  <c r="R1998" i="1"/>
  <c r="S1998" i="1"/>
  <c r="N2483" i="1"/>
  <c r="T1998" i="1" l="1"/>
  <c r="L2484" i="1"/>
  <c r="M2484" i="1" s="1"/>
  <c r="U1998" i="1" l="1"/>
  <c r="R1999" i="1"/>
  <c r="S1999" i="1"/>
  <c r="N2484" i="1"/>
  <c r="T1999" i="1" l="1"/>
  <c r="L2485" i="1"/>
  <c r="M2485" i="1" s="1"/>
  <c r="U1999" i="1" l="1"/>
  <c r="R2000" i="1"/>
  <c r="S2000" i="1"/>
  <c r="N2485" i="1"/>
  <c r="L2486" i="1"/>
  <c r="M2486" i="1" s="1"/>
  <c r="T2000" i="1" l="1"/>
  <c r="N2486" i="1"/>
  <c r="U2000" i="1" l="1"/>
  <c r="R2001" i="1"/>
  <c r="S2001" i="1"/>
  <c r="L2487" i="1"/>
  <c r="M2487" i="1" s="1"/>
  <c r="T2001" i="1" l="1"/>
  <c r="N2487" i="1"/>
  <c r="U2001" i="1" l="1"/>
  <c r="R2002" i="1"/>
  <c r="S2002" i="1"/>
  <c r="L2488" i="1"/>
  <c r="M2488" i="1" s="1"/>
  <c r="T2002" i="1" l="1"/>
  <c r="N2488" i="1"/>
  <c r="L2489" i="1"/>
  <c r="M2489" i="1" s="1"/>
  <c r="U2002" i="1" l="1"/>
  <c r="R2003" i="1"/>
  <c r="S2003" i="1"/>
  <c r="N2489" i="1"/>
  <c r="T2003" i="1" l="1"/>
  <c r="L2490" i="1"/>
  <c r="M2490" i="1" s="1"/>
  <c r="U2003" i="1" l="1"/>
  <c r="R2004" i="1"/>
  <c r="S2004" i="1"/>
  <c r="N2490" i="1"/>
  <c r="T2004" i="1" l="1"/>
  <c r="L2491" i="1"/>
  <c r="M2491" i="1" s="1"/>
  <c r="U2004" i="1" l="1"/>
  <c r="R2005" i="1"/>
  <c r="S2005" i="1"/>
  <c r="N2491" i="1"/>
  <c r="T2005" i="1" l="1"/>
  <c r="L2492" i="1"/>
  <c r="M2492" i="1" s="1"/>
  <c r="U2005" i="1" l="1"/>
  <c r="R2006" i="1"/>
  <c r="S2006" i="1"/>
  <c r="N2492" i="1"/>
  <c r="L2493" i="1"/>
  <c r="M2493" i="1" s="1"/>
  <c r="T2006" i="1" l="1"/>
  <c r="N2493" i="1"/>
  <c r="L2494" i="1"/>
  <c r="M2494" i="1" s="1"/>
  <c r="U2006" i="1" l="1"/>
  <c r="R2007" i="1"/>
  <c r="S2007" i="1"/>
  <c r="N2494" i="1"/>
  <c r="T2007" i="1" l="1"/>
  <c r="L2495" i="1"/>
  <c r="M2495" i="1" s="1"/>
  <c r="U2007" i="1" l="1"/>
  <c r="R2008" i="1"/>
  <c r="S2008" i="1"/>
  <c r="N2495" i="1"/>
  <c r="L2496" i="1"/>
  <c r="M2496" i="1" s="1"/>
  <c r="T2008" i="1" l="1"/>
  <c r="N2496" i="1"/>
  <c r="U2008" i="1" l="1"/>
  <c r="R2009" i="1"/>
  <c r="S2009" i="1"/>
  <c r="L2497" i="1"/>
  <c r="M2497" i="1" s="1"/>
  <c r="T2009" i="1" l="1"/>
  <c r="N2497" i="1"/>
  <c r="U2009" i="1" l="1"/>
  <c r="R2010" i="1"/>
  <c r="S2010" i="1"/>
  <c r="L2498" i="1"/>
  <c r="M2498" i="1" s="1"/>
  <c r="T2010" i="1" l="1"/>
  <c r="N2498" i="1"/>
  <c r="U2010" i="1" l="1"/>
  <c r="R2011" i="1"/>
  <c r="S2011" i="1"/>
  <c r="L2499" i="1"/>
  <c r="M2499" i="1" s="1"/>
  <c r="T2011" i="1" l="1"/>
  <c r="N2499" i="1"/>
  <c r="L2500" i="1"/>
  <c r="M2500" i="1" s="1"/>
  <c r="U2011" i="1" l="1"/>
  <c r="R2012" i="1"/>
  <c r="S2012" i="1"/>
  <c r="N2500" i="1"/>
  <c r="T2012" i="1" l="1"/>
  <c r="L2501" i="1"/>
  <c r="M2501" i="1" s="1"/>
  <c r="U2012" i="1" l="1"/>
  <c r="R2013" i="1"/>
  <c r="S2013" i="1"/>
  <c r="N2501" i="1"/>
  <c r="T2013" i="1" l="1"/>
  <c r="L2502" i="1"/>
  <c r="M2502" i="1" s="1"/>
  <c r="U2013" i="1" l="1"/>
  <c r="R2014" i="1"/>
  <c r="S2014" i="1"/>
  <c r="N2502" i="1"/>
  <c r="L2503" i="1"/>
  <c r="M2503" i="1" s="1"/>
  <c r="T2014" i="1" l="1"/>
  <c r="N2503" i="1"/>
  <c r="U2014" i="1" l="1"/>
  <c r="R2015" i="1"/>
  <c r="S2015" i="1"/>
  <c r="L2504" i="1"/>
  <c r="M2504" i="1" s="1"/>
  <c r="T2015" i="1" l="1"/>
  <c r="N2504" i="1"/>
  <c r="U2015" i="1" l="1"/>
  <c r="R2016" i="1"/>
  <c r="S2016" i="1"/>
  <c r="L2505" i="1"/>
  <c r="M2505" i="1" s="1"/>
  <c r="T2016" i="1" l="1"/>
  <c r="N2505" i="1"/>
  <c r="L2506" i="1"/>
  <c r="M2506" i="1" s="1"/>
  <c r="U2016" i="1" l="1"/>
  <c r="S2017" i="1" s="1"/>
  <c r="R2017" i="1"/>
  <c r="N2506" i="1"/>
  <c r="T2017" i="1" l="1"/>
  <c r="L2507" i="1"/>
  <c r="M2507" i="1" s="1"/>
  <c r="U2017" i="1" l="1"/>
  <c r="R2018" i="1"/>
  <c r="S2018" i="1"/>
  <c r="N2507" i="1"/>
  <c r="T2018" i="1" l="1"/>
  <c r="L2508" i="1"/>
  <c r="M2508" i="1" s="1"/>
  <c r="U2018" i="1" l="1"/>
  <c r="R2019" i="1"/>
  <c r="S2019" i="1"/>
  <c r="N2508" i="1"/>
  <c r="T2019" i="1" l="1"/>
  <c r="L2509" i="1"/>
  <c r="M2509" i="1" s="1"/>
  <c r="U2019" i="1" l="1"/>
  <c r="R2020" i="1"/>
  <c r="S2020" i="1"/>
  <c r="N2509" i="1"/>
  <c r="T2020" i="1" l="1"/>
  <c r="L2510" i="1"/>
  <c r="M2510" i="1" s="1"/>
  <c r="U2020" i="1" l="1"/>
  <c r="R2021" i="1"/>
  <c r="S2021" i="1"/>
  <c r="N2510" i="1"/>
  <c r="T2021" i="1" l="1"/>
  <c r="L2511" i="1"/>
  <c r="M2511" i="1" s="1"/>
  <c r="U2021" i="1" l="1"/>
  <c r="R2022" i="1"/>
  <c r="S2022" i="1"/>
  <c r="N2511" i="1"/>
  <c r="L2512" i="1"/>
  <c r="M2512" i="1" s="1"/>
  <c r="T2022" i="1" l="1"/>
  <c r="N2512" i="1"/>
  <c r="U2022" i="1" l="1"/>
  <c r="R2023" i="1"/>
  <c r="S2023" i="1"/>
  <c r="L2513" i="1"/>
  <c r="M2513" i="1" s="1"/>
  <c r="T2023" i="1" l="1"/>
  <c r="N2513" i="1"/>
  <c r="U2023" i="1" l="1"/>
  <c r="S2024" i="1" s="1"/>
  <c r="R2024" i="1"/>
  <c r="L2514" i="1"/>
  <c r="M2514" i="1" s="1"/>
  <c r="T2024" i="1" l="1"/>
  <c r="N2514" i="1"/>
  <c r="U2024" i="1" l="1"/>
  <c r="S2025" i="1" s="1"/>
  <c r="R2025" i="1"/>
  <c r="L2515" i="1"/>
  <c r="M2515" i="1" s="1"/>
  <c r="T2025" i="1" l="1"/>
  <c r="N2515" i="1"/>
  <c r="L2516" i="1"/>
  <c r="M2516" i="1" s="1"/>
  <c r="U2025" i="1" l="1"/>
  <c r="S2026" i="1" s="1"/>
  <c r="R2026" i="1"/>
  <c r="N2516" i="1"/>
  <c r="T2026" i="1" l="1"/>
  <c r="L2517" i="1"/>
  <c r="M2517" i="1" s="1"/>
  <c r="U2026" i="1" l="1"/>
  <c r="S2027" i="1" s="1"/>
  <c r="R2027" i="1"/>
  <c r="N2517" i="1"/>
  <c r="T2027" i="1" l="1"/>
  <c r="L2518" i="1"/>
  <c r="M2518" i="1" s="1"/>
  <c r="U2027" i="1" l="1"/>
  <c r="R2028" i="1"/>
  <c r="S2028" i="1"/>
  <c r="N2518" i="1"/>
  <c r="L2519" i="1"/>
  <c r="M2519" i="1" s="1"/>
  <c r="T2028" i="1" l="1"/>
  <c r="N2519" i="1"/>
  <c r="U2028" i="1" l="1"/>
  <c r="R2029" i="1"/>
  <c r="S2029" i="1"/>
  <c r="L2520" i="1"/>
  <c r="M2520" i="1" s="1"/>
  <c r="T2029" i="1" l="1"/>
  <c r="N2520" i="1"/>
  <c r="L2521" i="1"/>
  <c r="M2521" i="1" s="1"/>
  <c r="U2029" i="1" l="1"/>
  <c r="R2030" i="1"/>
  <c r="S2030" i="1"/>
  <c r="N2521" i="1"/>
  <c r="T2030" i="1" l="1"/>
  <c r="L2522" i="1"/>
  <c r="M2522" i="1" s="1"/>
  <c r="U2030" i="1" l="1"/>
  <c r="R2031" i="1"/>
  <c r="S2031" i="1"/>
  <c r="N2522" i="1"/>
  <c r="T2031" i="1" l="1"/>
  <c r="L2523" i="1"/>
  <c r="M2523" i="1" s="1"/>
  <c r="U2031" i="1" l="1"/>
  <c r="S2032" i="1" s="1"/>
  <c r="R2032" i="1"/>
  <c r="N2523" i="1"/>
  <c r="T2032" i="1" l="1"/>
  <c r="L2524" i="1"/>
  <c r="M2524" i="1" s="1"/>
  <c r="U2032" i="1" l="1"/>
  <c r="R2033" i="1"/>
  <c r="S2033" i="1"/>
  <c r="N2524" i="1"/>
  <c r="L2525" i="1"/>
  <c r="M2525" i="1" s="1"/>
  <c r="T2033" i="1" l="1"/>
  <c r="N2525" i="1"/>
  <c r="U2033" i="1" l="1"/>
  <c r="R2034" i="1"/>
  <c r="S2034" i="1"/>
  <c r="L2526" i="1"/>
  <c r="M2526" i="1" s="1"/>
  <c r="T2034" i="1" l="1"/>
  <c r="N2526" i="1"/>
  <c r="U2034" i="1" l="1"/>
  <c r="S2035" i="1" s="1"/>
  <c r="R2035" i="1"/>
  <c r="L2527" i="1"/>
  <c r="M2527" i="1" s="1"/>
  <c r="T2035" i="1" l="1"/>
  <c r="N2527" i="1"/>
  <c r="L2528" i="1"/>
  <c r="M2528" i="1" s="1"/>
  <c r="U2035" i="1" l="1"/>
  <c r="R2036" i="1"/>
  <c r="S2036" i="1"/>
  <c r="N2528" i="1"/>
  <c r="T2036" i="1" l="1"/>
  <c r="L2529" i="1"/>
  <c r="M2529" i="1" s="1"/>
  <c r="U2036" i="1" l="1"/>
  <c r="R2037" i="1"/>
  <c r="S2037" i="1"/>
  <c r="N2529" i="1"/>
  <c r="L2530" i="1"/>
  <c r="M2530" i="1" s="1"/>
  <c r="T2037" i="1" l="1"/>
  <c r="N2530" i="1"/>
  <c r="U2037" i="1" l="1"/>
  <c r="R2038" i="1"/>
  <c r="S2038" i="1"/>
  <c r="L2531" i="1"/>
  <c r="M2531" i="1" s="1"/>
  <c r="T2038" i="1" l="1"/>
  <c r="N2531" i="1"/>
  <c r="U2038" i="1" l="1"/>
  <c r="R2039" i="1"/>
  <c r="S2039" i="1"/>
  <c r="L2532" i="1"/>
  <c r="M2532" i="1" s="1"/>
  <c r="T2039" i="1" l="1"/>
  <c r="N2532" i="1"/>
  <c r="L2533" i="1"/>
  <c r="M2533" i="1" s="1"/>
  <c r="U2039" i="1" l="1"/>
  <c r="S2040" i="1" s="1"/>
  <c r="R2040" i="1"/>
  <c r="N2533" i="1"/>
  <c r="L2534" i="1"/>
  <c r="M2534" i="1" s="1"/>
  <c r="T2040" i="1" l="1"/>
  <c r="N2534" i="1"/>
  <c r="L2535" i="1"/>
  <c r="M2535" i="1" s="1"/>
  <c r="U2040" i="1" l="1"/>
  <c r="R2041" i="1"/>
  <c r="S2041" i="1"/>
  <c r="N2535" i="1"/>
  <c r="T2041" i="1" l="1"/>
  <c r="L2536" i="1"/>
  <c r="M2536" i="1" s="1"/>
  <c r="U2041" i="1" l="1"/>
  <c r="R2042" i="1"/>
  <c r="S2042" i="1"/>
  <c r="N2536" i="1"/>
  <c r="T2042" i="1" l="1"/>
  <c r="L2537" i="1"/>
  <c r="M2537" i="1" s="1"/>
  <c r="U2042" i="1" l="1"/>
  <c r="S2043" i="1" s="1"/>
  <c r="R2043" i="1"/>
  <c r="N2537" i="1"/>
  <c r="T2043" i="1" l="1"/>
  <c r="L2538" i="1"/>
  <c r="M2538" i="1" s="1"/>
  <c r="U2043" i="1" l="1"/>
  <c r="R2044" i="1"/>
  <c r="S2044" i="1"/>
  <c r="N2538" i="1"/>
  <c r="T2044" i="1" l="1"/>
  <c r="L2539" i="1"/>
  <c r="M2539" i="1" s="1"/>
  <c r="U2044" i="1" l="1"/>
  <c r="R2045" i="1"/>
  <c r="S2045" i="1"/>
  <c r="N2539" i="1"/>
  <c r="T2045" i="1" l="1"/>
  <c r="L2540" i="1"/>
  <c r="M2540" i="1" s="1"/>
  <c r="U2045" i="1" l="1"/>
  <c r="R2046" i="1"/>
  <c r="S2046" i="1"/>
  <c r="N2540" i="1"/>
  <c r="T2046" i="1" l="1"/>
  <c r="L2541" i="1"/>
  <c r="M2541" i="1" s="1"/>
  <c r="U2046" i="1" l="1"/>
  <c r="S2047" i="1" s="1"/>
  <c r="R2047" i="1"/>
  <c r="N2541" i="1"/>
  <c r="T2047" i="1" l="1"/>
  <c r="L2542" i="1"/>
  <c r="M2542" i="1" s="1"/>
  <c r="U2047" i="1" l="1"/>
  <c r="R2048" i="1"/>
  <c r="S2048" i="1"/>
  <c r="N2542" i="1"/>
  <c r="T2048" i="1" l="1"/>
  <c r="L2543" i="1"/>
  <c r="M2543" i="1" s="1"/>
  <c r="U2048" i="1" l="1"/>
  <c r="R2049" i="1"/>
  <c r="S2049" i="1"/>
  <c r="N2543" i="1"/>
  <c r="L2544" i="1"/>
  <c r="M2544" i="1" s="1"/>
  <c r="T2049" i="1" l="1"/>
  <c r="N2544" i="1"/>
  <c r="U2049" i="1" l="1"/>
  <c r="R2050" i="1"/>
  <c r="S2050" i="1"/>
  <c r="L2545" i="1"/>
  <c r="M2545" i="1" s="1"/>
  <c r="T2050" i="1" l="1"/>
  <c r="N2545" i="1"/>
  <c r="U2050" i="1" l="1"/>
  <c r="R2051" i="1"/>
  <c r="S2051" i="1"/>
  <c r="L2546" i="1"/>
  <c r="M2546" i="1" s="1"/>
  <c r="T2051" i="1" l="1"/>
  <c r="N2546" i="1"/>
  <c r="U2051" i="1" l="1"/>
  <c r="R2052" i="1"/>
  <c r="S2052" i="1"/>
  <c r="L2547" i="1"/>
  <c r="M2547" i="1" s="1"/>
  <c r="T2052" i="1" l="1"/>
  <c r="N2547" i="1"/>
  <c r="U2052" i="1" l="1"/>
  <c r="R2053" i="1"/>
  <c r="S2053" i="1"/>
  <c r="L2548" i="1"/>
  <c r="M2548" i="1" s="1"/>
  <c r="T2053" i="1" l="1"/>
  <c r="N2548" i="1"/>
  <c r="U2053" i="1" l="1"/>
  <c r="S2054" i="1" s="1"/>
  <c r="R2054" i="1"/>
  <c r="L2549" i="1"/>
  <c r="T2054" i="1" l="1"/>
  <c r="M2549" i="1"/>
  <c r="N2549" i="1" s="1"/>
  <c r="U2054" i="1" l="1"/>
  <c r="R2055" i="1"/>
  <c r="S2055" i="1"/>
  <c r="L2550" i="1"/>
  <c r="M2550" i="1" s="1"/>
  <c r="N2550" i="1" s="1"/>
  <c r="T2055" i="1" l="1"/>
  <c r="L2551" i="1"/>
  <c r="M2551" i="1" s="1"/>
  <c r="U2055" i="1" l="1"/>
  <c r="R2056" i="1"/>
  <c r="S2056" i="1"/>
  <c r="N2551" i="1"/>
  <c r="T2056" i="1" l="1"/>
  <c r="L2552" i="1"/>
  <c r="M2552" i="1" s="1"/>
  <c r="U2056" i="1" l="1"/>
  <c r="R2057" i="1"/>
  <c r="S2057" i="1"/>
  <c r="N2552" i="1"/>
  <c r="T2057" i="1" l="1"/>
  <c r="L2553" i="1"/>
  <c r="M2553" i="1" s="1"/>
  <c r="U2057" i="1" l="1"/>
  <c r="R2058" i="1"/>
  <c r="S2058" i="1"/>
  <c r="N2553" i="1"/>
  <c r="L2554" i="1"/>
  <c r="M2554" i="1" s="1"/>
  <c r="T2058" i="1" l="1"/>
  <c r="N2554" i="1"/>
  <c r="U2058" i="1" l="1"/>
  <c r="R2059" i="1"/>
  <c r="S2059" i="1"/>
  <c r="L2555" i="1"/>
  <c r="M2555" i="1" s="1"/>
  <c r="T2059" i="1" l="1"/>
  <c r="N2555" i="1"/>
  <c r="U2059" i="1" l="1"/>
  <c r="R2060" i="1"/>
  <c r="S2060" i="1"/>
  <c r="L2556" i="1"/>
  <c r="M2556" i="1" s="1"/>
  <c r="T2060" i="1" l="1"/>
  <c r="N2556" i="1"/>
  <c r="U2060" i="1" l="1"/>
  <c r="R2061" i="1"/>
  <c r="S2061" i="1"/>
  <c r="L2557" i="1"/>
  <c r="M2557" i="1" s="1"/>
  <c r="T2061" i="1" l="1"/>
  <c r="N2557" i="1"/>
  <c r="U2061" i="1" l="1"/>
  <c r="R2062" i="1"/>
  <c r="S2062" i="1"/>
  <c r="L2558" i="1"/>
  <c r="M2558" i="1" s="1"/>
  <c r="T2062" i="1" l="1"/>
  <c r="N2558" i="1"/>
  <c r="U2062" i="1" l="1"/>
  <c r="R2063" i="1"/>
  <c r="S2063" i="1"/>
  <c r="L2559" i="1"/>
  <c r="M2559" i="1" s="1"/>
  <c r="T2063" i="1" l="1"/>
  <c r="N2559" i="1"/>
  <c r="L2560" i="1"/>
  <c r="M2560" i="1" s="1"/>
  <c r="U2063" i="1" l="1"/>
  <c r="R2064" i="1"/>
  <c r="S2064" i="1"/>
  <c r="N2560" i="1"/>
  <c r="T2064" i="1" l="1"/>
  <c r="L2561" i="1"/>
  <c r="M2561" i="1" s="1"/>
  <c r="U2064" i="1" l="1"/>
  <c r="R2065" i="1"/>
  <c r="S2065" i="1"/>
  <c r="N2561" i="1"/>
  <c r="T2065" i="1" l="1"/>
  <c r="L2562" i="1"/>
  <c r="M2562" i="1" s="1"/>
  <c r="U2065" i="1" l="1"/>
  <c r="R2066" i="1"/>
  <c r="S2066" i="1"/>
  <c r="N2562" i="1"/>
  <c r="T2066" i="1" l="1"/>
  <c r="L2563" i="1"/>
  <c r="M2563" i="1" s="1"/>
  <c r="U2066" i="1" l="1"/>
  <c r="R2067" i="1"/>
  <c r="S2067" i="1"/>
  <c r="N2563" i="1"/>
  <c r="L2564" i="1"/>
  <c r="M2564" i="1" s="1"/>
  <c r="T2067" i="1" l="1"/>
  <c r="N2564" i="1"/>
  <c r="U2067" i="1" l="1"/>
  <c r="R2068" i="1"/>
  <c r="S2068" i="1"/>
  <c r="L2565" i="1"/>
  <c r="M2565" i="1" s="1"/>
  <c r="T2068" i="1" l="1"/>
  <c r="N2565" i="1"/>
  <c r="U2068" i="1" l="1"/>
  <c r="R2069" i="1"/>
  <c r="S2069" i="1"/>
  <c r="L2566" i="1"/>
  <c r="M2566" i="1" s="1"/>
  <c r="T2069" i="1" l="1"/>
  <c r="N2566" i="1"/>
  <c r="L2567" i="1"/>
  <c r="M2567" i="1" s="1"/>
  <c r="U2069" i="1" l="1"/>
  <c r="R2070" i="1"/>
  <c r="S2070" i="1"/>
  <c r="N2567" i="1"/>
  <c r="T2070" i="1" l="1"/>
  <c r="L2568" i="1"/>
  <c r="M2568" i="1" s="1"/>
  <c r="U2070" i="1" l="1"/>
  <c r="R2071" i="1"/>
  <c r="S2071" i="1"/>
  <c r="N2568" i="1"/>
  <c r="T2071" i="1" l="1"/>
  <c r="L2569" i="1"/>
  <c r="M2569" i="1" s="1"/>
  <c r="U2071" i="1" l="1"/>
  <c r="R2072" i="1"/>
  <c r="S2072" i="1"/>
  <c r="N2569" i="1"/>
  <c r="T2072" i="1" l="1"/>
  <c r="L2570" i="1"/>
  <c r="M2570" i="1" s="1"/>
  <c r="U2072" i="1" l="1"/>
  <c r="R2073" i="1"/>
  <c r="S2073" i="1"/>
  <c r="N2570" i="1"/>
  <c r="T2073" i="1" l="1"/>
  <c r="L2571" i="1"/>
  <c r="M2571" i="1" s="1"/>
  <c r="U2073" i="1" l="1"/>
  <c r="R2074" i="1"/>
  <c r="S2074" i="1"/>
  <c r="N2571" i="1"/>
  <c r="T2074" i="1" l="1"/>
  <c r="L2572" i="1"/>
  <c r="M2572" i="1" s="1"/>
  <c r="U2074" i="1" l="1"/>
  <c r="R2075" i="1"/>
  <c r="S2075" i="1"/>
  <c r="N2572" i="1"/>
  <c r="L2573" i="1"/>
  <c r="M2573" i="1" s="1"/>
  <c r="T2075" i="1" l="1"/>
  <c r="N2573" i="1"/>
  <c r="U2075" i="1" l="1"/>
  <c r="R2076" i="1"/>
  <c r="S2076" i="1"/>
  <c r="L2574" i="1"/>
  <c r="M2574" i="1" s="1"/>
  <c r="T2076" i="1" l="1"/>
  <c r="N2574" i="1"/>
  <c r="U2076" i="1" l="1"/>
  <c r="R2077" i="1"/>
  <c r="S2077" i="1"/>
  <c r="L2575" i="1"/>
  <c r="M2575" i="1" s="1"/>
  <c r="T2077" i="1" l="1"/>
  <c r="N2575" i="1"/>
  <c r="L2576" i="1"/>
  <c r="M2576" i="1" s="1"/>
  <c r="U2077" i="1" l="1"/>
  <c r="R2078" i="1"/>
  <c r="S2078" i="1"/>
  <c r="N2576" i="1"/>
  <c r="T2078" i="1" l="1"/>
  <c r="L2577" i="1"/>
  <c r="M2577" i="1" s="1"/>
  <c r="U2078" i="1" l="1"/>
  <c r="R2079" i="1"/>
  <c r="S2079" i="1"/>
  <c r="N2577" i="1"/>
  <c r="T2079" i="1" l="1"/>
  <c r="L2578" i="1"/>
  <c r="M2578" i="1" s="1"/>
  <c r="U2079" i="1" l="1"/>
  <c r="R2080" i="1"/>
  <c r="S2080" i="1"/>
  <c r="N2578" i="1"/>
  <c r="L2579" i="1"/>
  <c r="M2579" i="1" s="1"/>
  <c r="T2080" i="1" l="1"/>
  <c r="N2579" i="1"/>
  <c r="U2080" i="1" l="1"/>
  <c r="R2081" i="1"/>
  <c r="S2081" i="1"/>
  <c r="L2580" i="1"/>
  <c r="M2580" i="1" s="1"/>
  <c r="T2081" i="1" l="1"/>
  <c r="N2580" i="1"/>
  <c r="L2581" i="1"/>
  <c r="M2581" i="1" s="1"/>
  <c r="U2081" i="1" l="1"/>
  <c r="R2082" i="1"/>
  <c r="S2082" i="1"/>
  <c r="N2581" i="1"/>
  <c r="L2582" i="1"/>
  <c r="M2582" i="1" s="1"/>
  <c r="T2082" i="1" l="1"/>
  <c r="N2582" i="1"/>
  <c r="U2082" i="1" l="1"/>
  <c r="R2083" i="1"/>
  <c r="S2083" i="1"/>
  <c r="L2583" i="1"/>
  <c r="M2583" i="1" s="1"/>
  <c r="T2083" i="1" l="1"/>
  <c r="N2583" i="1"/>
  <c r="U2083" i="1" l="1"/>
  <c r="R2084" i="1"/>
  <c r="S2084" i="1"/>
  <c r="L2584" i="1"/>
  <c r="M2584" i="1" s="1"/>
  <c r="T2084" i="1" l="1"/>
  <c r="N2584" i="1"/>
  <c r="U2084" i="1" l="1"/>
  <c r="R2085" i="1"/>
  <c r="S2085" i="1"/>
  <c r="L2585" i="1"/>
  <c r="M2585" i="1" s="1"/>
  <c r="T2085" i="1" l="1"/>
  <c r="N2585" i="1"/>
  <c r="U2085" i="1" l="1"/>
  <c r="R2086" i="1"/>
  <c r="S2086" i="1"/>
  <c r="L2586" i="1"/>
  <c r="M2586" i="1" s="1"/>
  <c r="T2086" i="1" l="1"/>
  <c r="N2586" i="1"/>
  <c r="U2086" i="1" l="1"/>
  <c r="R2087" i="1"/>
  <c r="S2087" i="1"/>
  <c r="L2587" i="1"/>
  <c r="M2587" i="1" s="1"/>
  <c r="T2087" i="1" l="1"/>
  <c r="N2587" i="1"/>
  <c r="U2087" i="1" l="1"/>
  <c r="R2088" i="1"/>
  <c r="S2088" i="1"/>
  <c r="L2588" i="1"/>
  <c r="M2588" i="1" s="1"/>
  <c r="T2088" i="1" l="1"/>
  <c r="N2588" i="1"/>
  <c r="U2088" i="1" l="1"/>
  <c r="R2089" i="1"/>
  <c r="S2089" i="1"/>
  <c r="L2589" i="1"/>
  <c r="M2589" i="1" s="1"/>
  <c r="T2089" i="1" l="1"/>
  <c r="N2589" i="1"/>
  <c r="U2089" i="1" l="1"/>
  <c r="R2090" i="1"/>
  <c r="S2090" i="1"/>
  <c r="L2590" i="1"/>
  <c r="M2590" i="1" s="1"/>
  <c r="T2090" i="1" l="1"/>
  <c r="N2590" i="1"/>
  <c r="L2591" i="1"/>
  <c r="M2591" i="1" s="1"/>
  <c r="U2090" i="1" l="1"/>
  <c r="R2091" i="1"/>
  <c r="S2091" i="1"/>
  <c r="N2591" i="1"/>
  <c r="T2091" i="1" l="1"/>
  <c r="L2592" i="1"/>
  <c r="M2592" i="1" s="1"/>
  <c r="U2091" i="1" l="1"/>
  <c r="R2092" i="1"/>
  <c r="S2092" i="1"/>
  <c r="N2592" i="1"/>
  <c r="T2092" i="1" l="1"/>
  <c r="L2593" i="1"/>
  <c r="M2593" i="1" s="1"/>
  <c r="U2092" i="1" l="1"/>
  <c r="R2093" i="1"/>
  <c r="S2093" i="1"/>
  <c r="N2593" i="1"/>
  <c r="T2093" i="1" l="1"/>
  <c r="L2594" i="1"/>
  <c r="M2594" i="1" s="1"/>
  <c r="U2093" i="1" l="1"/>
  <c r="R2094" i="1"/>
  <c r="S2094" i="1"/>
  <c r="N2594" i="1"/>
  <c r="L2595" i="1"/>
  <c r="M2595" i="1" s="1"/>
  <c r="T2094" i="1" l="1"/>
  <c r="N2595" i="1"/>
  <c r="U2094" i="1" l="1"/>
  <c r="R2095" i="1"/>
  <c r="S2095" i="1"/>
  <c r="L2596" i="1"/>
  <c r="M2596" i="1" s="1"/>
  <c r="T2095" i="1" l="1"/>
  <c r="N2596" i="1"/>
  <c r="L2597" i="1"/>
  <c r="M2597" i="1" s="1"/>
  <c r="U2095" i="1" l="1"/>
  <c r="R2096" i="1"/>
  <c r="S2096" i="1"/>
  <c r="N2597" i="1"/>
  <c r="T2096" i="1" l="1"/>
  <c r="L2598" i="1"/>
  <c r="M2598" i="1" s="1"/>
  <c r="U2096" i="1" l="1"/>
  <c r="R2097" i="1"/>
  <c r="S2097" i="1"/>
  <c r="N2598" i="1"/>
  <c r="T2097" i="1" l="1"/>
  <c r="L2599" i="1"/>
  <c r="M2599" i="1" s="1"/>
  <c r="U2097" i="1" l="1"/>
  <c r="R2098" i="1"/>
  <c r="S2098" i="1"/>
  <c r="N2599" i="1"/>
  <c r="T2098" i="1" l="1"/>
  <c r="L2600" i="1"/>
  <c r="M2600" i="1" s="1"/>
  <c r="U2098" i="1" l="1"/>
  <c r="R2099" i="1"/>
  <c r="S2099" i="1"/>
  <c r="N2600" i="1"/>
  <c r="T2099" i="1" l="1"/>
  <c r="L2601" i="1"/>
  <c r="M2601" i="1" s="1"/>
  <c r="U2099" i="1" l="1"/>
  <c r="R2100" i="1"/>
  <c r="S2100" i="1"/>
  <c r="N2601" i="1"/>
  <c r="T2100" i="1" l="1"/>
  <c r="L2602" i="1"/>
  <c r="M2602" i="1" s="1"/>
  <c r="U2100" i="1" l="1"/>
  <c r="R2101" i="1"/>
  <c r="S2101" i="1"/>
  <c r="N2602" i="1"/>
  <c r="L2603" i="1"/>
  <c r="M2603" i="1" s="1"/>
  <c r="T2101" i="1" l="1"/>
  <c r="N2603" i="1"/>
  <c r="U2101" i="1" l="1"/>
  <c r="R2102" i="1"/>
  <c r="S2102" i="1"/>
  <c r="L2604" i="1"/>
  <c r="M2604" i="1" s="1"/>
  <c r="T2102" i="1" l="1"/>
  <c r="N2604" i="1"/>
  <c r="U2102" i="1" l="1"/>
  <c r="R2103" i="1"/>
  <c r="S2103" i="1"/>
  <c r="L2605" i="1"/>
  <c r="M2605" i="1" s="1"/>
  <c r="T2103" i="1" l="1"/>
  <c r="N2605" i="1"/>
  <c r="L2606" i="1"/>
  <c r="M2606" i="1" s="1"/>
  <c r="U2103" i="1" l="1"/>
  <c r="R2104" i="1"/>
  <c r="S2104" i="1"/>
  <c r="N2606" i="1"/>
  <c r="T2104" i="1" l="1"/>
  <c r="L2607" i="1"/>
  <c r="M2607" i="1" s="1"/>
  <c r="U2104" i="1" l="1"/>
  <c r="R2105" i="1"/>
  <c r="S2105" i="1"/>
  <c r="N2607" i="1"/>
  <c r="T2105" i="1" l="1"/>
  <c r="L2608" i="1"/>
  <c r="M2608" i="1" s="1"/>
  <c r="U2105" i="1" l="1"/>
  <c r="R2106" i="1"/>
  <c r="S2106" i="1"/>
  <c r="N2608" i="1"/>
  <c r="T2106" i="1" l="1"/>
  <c r="L2609" i="1"/>
  <c r="M2609" i="1" s="1"/>
  <c r="U2106" i="1" l="1"/>
  <c r="R2107" i="1"/>
  <c r="S2107" i="1"/>
  <c r="N2609" i="1"/>
  <c r="L2610" i="1"/>
  <c r="M2610" i="1" s="1"/>
  <c r="T2107" i="1" l="1"/>
  <c r="N2610" i="1"/>
  <c r="U2107" i="1" l="1"/>
  <c r="R2108" i="1"/>
  <c r="S2108" i="1"/>
  <c r="L2611" i="1"/>
  <c r="M2611" i="1" s="1"/>
  <c r="T2108" i="1" l="1"/>
  <c r="N2611" i="1"/>
  <c r="U2108" i="1" l="1"/>
  <c r="R2109" i="1"/>
  <c r="S2109" i="1"/>
  <c r="L2612" i="1"/>
  <c r="M2612" i="1" s="1"/>
  <c r="T2109" i="1" l="1"/>
  <c r="N2612" i="1"/>
  <c r="L2613" i="1"/>
  <c r="M2613" i="1" s="1"/>
  <c r="U2109" i="1" l="1"/>
  <c r="R2110" i="1"/>
  <c r="S2110" i="1"/>
  <c r="N2613" i="1"/>
  <c r="T2110" i="1" l="1"/>
  <c r="L2614" i="1"/>
  <c r="M2614" i="1" s="1"/>
  <c r="U2110" i="1" l="1"/>
  <c r="R2111" i="1"/>
  <c r="S2111" i="1"/>
  <c r="N2614" i="1"/>
  <c r="T2111" i="1" l="1"/>
  <c r="L2615" i="1"/>
  <c r="M2615" i="1" s="1"/>
  <c r="U2111" i="1" l="1"/>
  <c r="R2112" i="1"/>
  <c r="S2112" i="1"/>
  <c r="N2615" i="1"/>
  <c r="T2112" i="1" l="1"/>
  <c r="L2616" i="1"/>
  <c r="M2616" i="1" s="1"/>
  <c r="U2112" i="1" l="1"/>
  <c r="R2113" i="1"/>
  <c r="S2113" i="1"/>
  <c r="N2616" i="1"/>
  <c r="L2617" i="1"/>
  <c r="M2617" i="1" s="1"/>
  <c r="T2113" i="1" l="1"/>
  <c r="N2617" i="1"/>
  <c r="L2618" i="1"/>
  <c r="M2618" i="1" s="1"/>
  <c r="U2113" i="1" l="1"/>
  <c r="R2114" i="1"/>
  <c r="S2114" i="1"/>
  <c r="N2618" i="1"/>
  <c r="T2114" i="1" l="1"/>
  <c r="L2619" i="1"/>
  <c r="M2619" i="1" s="1"/>
  <c r="U2114" i="1" l="1"/>
  <c r="R2115" i="1"/>
  <c r="S2115" i="1"/>
  <c r="N2619" i="1"/>
  <c r="T2115" i="1" l="1"/>
  <c r="L2620" i="1"/>
  <c r="M2620" i="1" s="1"/>
  <c r="U2115" i="1" l="1"/>
  <c r="R2116" i="1"/>
  <c r="S2116" i="1"/>
  <c r="N2620" i="1"/>
  <c r="L2621" i="1"/>
  <c r="M2621" i="1" s="1"/>
  <c r="T2116" i="1" l="1"/>
  <c r="N2621" i="1"/>
  <c r="U2116" i="1" l="1"/>
  <c r="R2117" i="1"/>
  <c r="S2117" i="1"/>
  <c r="L2622" i="1"/>
  <c r="M2622" i="1" s="1"/>
  <c r="T2117" i="1" l="1"/>
  <c r="N2622" i="1"/>
  <c r="U2117" i="1" l="1"/>
  <c r="R2118" i="1"/>
  <c r="S2118" i="1"/>
  <c r="L2623" i="1"/>
  <c r="M2623" i="1" s="1"/>
  <c r="T2118" i="1" l="1"/>
  <c r="N2623" i="1"/>
  <c r="U2118" i="1" l="1"/>
  <c r="R2119" i="1"/>
  <c r="S2119" i="1"/>
  <c r="L2624" i="1"/>
  <c r="M2624" i="1" s="1"/>
  <c r="T2119" i="1" l="1"/>
  <c r="N2624" i="1"/>
  <c r="L2625" i="1"/>
  <c r="M2625" i="1" s="1"/>
  <c r="U2119" i="1" l="1"/>
  <c r="R2120" i="1"/>
  <c r="S2120" i="1"/>
  <c r="N2625" i="1"/>
  <c r="T2120" i="1" l="1"/>
  <c r="L2626" i="1"/>
  <c r="M2626" i="1" s="1"/>
  <c r="U2120" i="1" l="1"/>
  <c r="R2121" i="1"/>
  <c r="S2121" i="1"/>
  <c r="N2626" i="1"/>
  <c r="T2121" i="1" l="1"/>
  <c r="L2627" i="1"/>
  <c r="M2627" i="1" s="1"/>
  <c r="U2121" i="1" l="1"/>
  <c r="R2122" i="1"/>
  <c r="S2122" i="1"/>
  <c r="N2627" i="1"/>
  <c r="L2628" i="1"/>
  <c r="M2628" i="1" s="1"/>
  <c r="T2122" i="1" l="1"/>
  <c r="N2628" i="1"/>
  <c r="U2122" i="1" l="1"/>
  <c r="R2123" i="1"/>
  <c r="S2123" i="1"/>
  <c r="L2629" i="1"/>
  <c r="M2629" i="1" s="1"/>
  <c r="T2123" i="1" l="1"/>
  <c r="N2629" i="1"/>
  <c r="U2123" i="1" l="1"/>
  <c r="R2124" i="1"/>
  <c r="S2124" i="1"/>
  <c r="L2630" i="1"/>
  <c r="M2630" i="1" s="1"/>
  <c r="T2124" i="1" l="1"/>
  <c r="N2630" i="1"/>
  <c r="U2124" i="1" l="1"/>
  <c r="R2125" i="1"/>
  <c r="S2125" i="1"/>
  <c r="L2631" i="1"/>
  <c r="M2631" i="1" s="1"/>
  <c r="T2125" i="1" l="1"/>
  <c r="N2631" i="1"/>
  <c r="U2125" i="1" l="1"/>
  <c r="R2126" i="1"/>
  <c r="S2126" i="1"/>
  <c r="L2632" i="1"/>
  <c r="M2632" i="1" s="1"/>
  <c r="T2126" i="1" l="1"/>
  <c r="N2632" i="1"/>
  <c r="U2126" i="1" l="1"/>
  <c r="R2127" i="1"/>
  <c r="S2127" i="1"/>
  <c r="L2633" i="1"/>
  <c r="M2633" i="1" s="1"/>
  <c r="T2127" i="1" l="1"/>
  <c r="N2633" i="1"/>
  <c r="L2634" i="1"/>
  <c r="M2634" i="1" s="1"/>
  <c r="U2127" i="1" l="1"/>
  <c r="R2128" i="1"/>
  <c r="S2128" i="1"/>
  <c r="N2634" i="1"/>
  <c r="T2128" i="1" l="1"/>
  <c r="L2635" i="1"/>
  <c r="M2635" i="1" s="1"/>
  <c r="U2128" i="1" l="1"/>
  <c r="R2129" i="1"/>
  <c r="S2129" i="1"/>
  <c r="N2635" i="1"/>
  <c r="T2129" i="1" l="1"/>
  <c r="L2636" i="1"/>
  <c r="M2636" i="1" s="1"/>
  <c r="U2129" i="1" l="1"/>
  <c r="R2130" i="1"/>
  <c r="S2130" i="1"/>
  <c r="N2636" i="1"/>
  <c r="L2637" i="1"/>
  <c r="M2637" i="1" s="1"/>
  <c r="T2130" i="1" l="1"/>
  <c r="N2637" i="1"/>
  <c r="U2130" i="1" l="1"/>
  <c r="R2131" i="1"/>
  <c r="S2131" i="1"/>
  <c r="L2638" i="1"/>
  <c r="M2638" i="1" s="1"/>
  <c r="T2131" i="1" l="1"/>
  <c r="N2638" i="1"/>
  <c r="U2131" i="1" l="1"/>
  <c r="R2132" i="1"/>
  <c r="S2132" i="1"/>
  <c r="L2639" i="1"/>
  <c r="M2639" i="1" s="1"/>
  <c r="T2132" i="1" l="1"/>
  <c r="N2639" i="1"/>
  <c r="U2132" i="1" l="1"/>
  <c r="R2133" i="1"/>
  <c r="S2133" i="1"/>
  <c r="L2640" i="1"/>
  <c r="M2640" i="1" s="1"/>
  <c r="T2133" i="1" l="1"/>
  <c r="N2640" i="1"/>
  <c r="L2641" i="1"/>
  <c r="M2641" i="1" s="1"/>
  <c r="U2133" i="1" l="1"/>
  <c r="R2134" i="1"/>
  <c r="S2134" i="1"/>
  <c r="N2641" i="1"/>
  <c r="T2134" i="1" l="1"/>
  <c r="L2642" i="1"/>
  <c r="M2642" i="1" s="1"/>
  <c r="U2134" i="1" l="1"/>
  <c r="R2135" i="1"/>
  <c r="S2135" i="1"/>
  <c r="N2642" i="1"/>
  <c r="T2135" i="1" l="1"/>
  <c r="L2643" i="1"/>
  <c r="M2643" i="1" s="1"/>
  <c r="U2135" i="1" l="1"/>
  <c r="R2136" i="1"/>
  <c r="S2136" i="1"/>
  <c r="N2643" i="1"/>
  <c r="T2136" i="1" l="1"/>
  <c r="L2644" i="1"/>
  <c r="M2644" i="1" s="1"/>
  <c r="U2136" i="1" l="1"/>
  <c r="R2137" i="1"/>
  <c r="S2137" i="1"/>
  <c r="N2644" i="1"/>
  <c r="T2137" i="1" l="1"/>
  <c r="L2645" i="1"/>
  <c r="M2645" i="1" s="1"/>
  <c r="U2137" i="1" l="1"/>
  <c r="R2138" i="1"/>
  <c r="S2138" i="1"/>
  <c r="N2645" i="1"/>
  <c r="T2138" i="1" l="1"/>
  <c r="L2646" i="1"/>
  <c r="M2646" i="1" s="1"/>
  <c r="U2138" i="1" l="1"/>
  <c r="S2139" i="1" s="1"/>
  <c r="R2139" i="1"/>
  <c r="N2646" i="1"/>
  <c r="T2139" i="1" l="1"/>
  <c r="L2647" i="1"/>
  <c r="M2647" i="1" s="1"/>
  <c r="U2139" i="1" l="1"/>
  <c r="R2140" i="1"/>
  <c r="S2140" i="1"/>
  <c r="N2647" i="1"/>
  <c r="T2140" i="1" l="1"/>
  <c r="L2648" i="1"/>
  <c r="M2648" i="1" s="1"/>
  <c r="U2140" i="1" l="1"/>
  <c r="R2141" i="1"/>
  <c r="S2141" i="1"/>
  <c r="N2648" i="1"/>
  <c r="T2141" i="1" l="1"/>
  <c r="L2649" i="1"/>
  <c r="M2649" i="1" s="1"/>
  <c r="U2141" i="1" l="1"/>
  <c r="R2142" i="1"/>
  <c r="S2142" i="1"/>
  <c r="N2649" i="1"/>
  <c r="T2142" i="1" l="1"/>
  <c r="L2650" i="1"/>
  <c r="M2650" i="1" s="1"/>
  <c r="U2142" i="1" l="1"/>
  <c r="R2143" i="1"/>
  <c r="S2143" i="1"/>
  <c r="N2650" i="1"/>
  <c r="T2143" i="1" l="1"/>
  <c r="L2651" i="1"/>
  <c r="M2651" i="1" s="1"/>
  <c r="U2143" i="1" l="1"/>
  <c r="R2144" i="1"/>
  <c r="S2144" i="1"/>
  <c r="N2651" i="1"/>
  <c r="T2144" i="1" l="1"/>
  <c r="L2652" i="1"/>
  <c r="M2652" i="1" s="1"/>
  <c r="U2144" i="1" l="1"/>
  <c r="S2145" i="1" s="1"/>
  <c r="R2145" i="1"/>
  <c r="N2652" i="1"/>
  <c r="T2145" i="1" l="1"/>
  <c r="L2653" i="1"/>
  <c r="M2653" i="1" s="1"/>
  <c r="U2145" i="1" l="1"/>
  <c r="R2146" i="1"/>
  <c r="S2146" i="1"/>
  <c r="N2653" i="1"/>
  <c r="T2146" i="1" l="1"/>
  <c r="L2654" i="1"/>
  <c r="M2654" i="1" s="1"/>
  <c r="U2146" i="1" l="1"/>
  <c r="S2147" i="1" s="1"/>
  <c r="R2147" i="1"/>
  <c r="N2654" i="1"/>
  <c r="T2147" i="1" l="1"/>
  <c r="L2655" i="1"/>
  <c r="M2655" i="1" s="1"/>
  <c r="U2147" i="1" l="1"/>
  <c r="R2148" i="1"/>
  <c r="S2148" i="1"/>
  <c r="N2655" i="1"/>
  <c r="T2148" i="1" l="1"/>
  <c r="L2656" i="1"/>
  <c r="M2656" i="1" s="1"/>
  <c r="U2148" i="1" l="1"/>
  <c r="S2149" i="1" s="1"/>
  <c r="R2149" i="1"/>
  <c r="N2656" i="1"/>
  <c r="L2657" i="1"/>
  <c r="M2657" i="1" s="1"/>
  <c r="T2149" i="1" l="1"/>
  <c r="N2657" i="1"/>
  <c r="U2149" i="1" l="1"/>
  <c r="R2150" i="1"/>
  <c r="S2150" i="1"/>
  <c r="L2658" i="1"/>
  <c r="M2658" i="1" s="1"/>
  <c r="T2150" i="1" l="1"/>
  <c r="N2658" i="1"/>
  <c r="L2659" i="1"/>
  <c r="M2659" i="1" s="1"/>
  <c r="U2150" i="1" l="1"/>
  <c r="S2151" i="1" s="1"/>
  <c r="R2151" i="1"/>
  <c r="N2659" i="1"/>
  <c r="T2151" i="1" l="1"/>
  <c r="L2660" i="1"/>
  <c r="M2660" i="1" s="1"/>
  <c r="U2151" i="1" l="1"/>
  <c r="S2152" i="1" s="1"/>
  <c r="R2152" i="1"/>
  <c r="N2660" i="1"/>
  <c r="T2152" i="1" l="1"/>
  <c r="L2661" i="1"/>
  <c r="M2661" i="1" s="1"/>
  <c r="U2152" i="1" l="1"/>
  <c r="R2153" i="1"/>
  <c r="S2153" i="1"/>
  <c r="N2661" i="1"/>
  <c r="T2153" i="1" l="1"/>
  <c r="L2662" i="1"/>
  <c r="M2662" i="1" s="1"/>
  <c r="U2153" i="1" l="1"/>
  <c r="S2154" i="1" s="1"/>
  <c r="R2154" i="1"/>
  <c r="N2662" i="1"/>
  <c r="T2154" i="1" l="1"/>
  <c r="L2663" i="1"/>
  <c r="M2663" i="1" s="1"/>
  <c r="U2154" i="1" l="1"/>
  <c r="R2155" i="1"/>
  <c r="S2155" i="1"/>
  <c r="N2663" i="1"/>
  <c r="L2664" i="1"/>
  <c r="M2664" i="1" s="1"/>
  <c r="T2155" i="1" l="1"/>
  <c r="N2664" i="1"/>
  <c r="U2155" i="1" l="1"/>
  <c r="S2156" i="1" s="1"/>
  <c r="R2156" i="1"/>
  <c r="L2665" i="1"/>
  <c r="M2665" i="1" s="1"/>
  <c r="T2156" i="1" l="1"/>
  <c r="N2665" i="1"/>
  <c r="U2156" i="1" l="1"/>
  <c r="S2157" i="1" s="1"/>
  <c r="R2157" i="1"/>
  <c r="L2666" i="1"/>
  <c r="M2666" i="1" s="1"/>
  <c r="T2157" i="1" l="1"/>
  <c r="N2666" i="1"/>
  <c r="U2157" i="1" l="1"/>
  <c r="R2158" i="1"/>
  <c r="S2158" i="1"/>
  <c r="L2667" i="1"/>
  <c r="M2667" i="1" s="1"/>
  <c r="T2158" i="1" l="1"/>
  <c r="N2667" i="1"/>
  <c r="U2158" i="1" l="1"/>
  <c r="R2159" i="1"/>
  <c r="S2159" i="1"/>
  <c r="L2668" i="1"/>
  <c r="M2668" i="1" s="1"/>
  <c r="T2159" i="1" l="1"/>
  <c r="N2668" i="1"/>
  <c r="U2159" i="1" l="1"/>
  <c r="S2160" i="1" s="1"/>
  <c r="R2160" i="1"/>
  <c r="L2669" i="1"/>
  <c r="M2669" i="1" s="1"/>
  <c r="T2160" i="1" l="1"/>
  <c r="N2669" i="1"/>
  <c r="U2160" i="1" l="1"/>
  <c r="S2161" i="1" s="1"/>
  <c r="R2161" i="1"/>
  <c r="L2670" i="1"/>
  <c r="M2670" i="1" s="1"/>
  <c r="T2161" i="1" l="1"/>
  <c r="N2670" i="1"/>
  <c r="L2671" i="1"/>
  <c r="M2671" i="1" s="1"/>
  <c r="U2161" i="1" l="1"/>
  <c r="R2162" i="1"/>
  <c r="S2162" i="1"/>
  <c r="N2671" i="1"/>
  <c r="T2162" i="1" l="1"/>
  <c r="L2672" i="1"/>
  <c r="M2672" i="1" s="1"/>
  <c r="U2162" i="1" l="1"/>
  <c r="R2163" i="1"/>
  <c r="S2163" i="1"/>
  <c r="N2672" i="1"/>
  <c r="T2163" i="1" l="1"/>
  <c r="L2673" i="1"/>
  <c r="M2673" i="1" s="1"/>
  <c r="U2163" i="1" l="1"/>
  <c r="S2164" i="1" s="1"/>
  <c r="R2164" i="1"/>
  <c r="N2673" i="1"/>
  <c r="L2674" i="1"/>
  <c r="M2674" i="1" s="1"/>
  <c r="T2164" i="1" l="1"/>
  <c r="N2674" i="1"/>
  <c r="U2164" i="1" l="1"/>
  <c r="R2165" i="1"/>
  <c r="S2165" i="1"/>
  <c r="L2675" i="1"/>
  <c r="M2675" i="1" s="1"/>
  <c r="T2165" i="1" l="1"/>
  <c r="N2675" i="1"/>
  <c r="U2165" i="1" l="1"/>
  <c r="R2166" i="1"/>
  <c r="S2166" i="1"/>
  <c r="L2676" i="1"/>
  <c r="M2676" i="1" s="1"/>
  <c r="T2166" i="1" l="1"/>
  <c r="N2676" i="1"/>
  <c r="U2166" i="1" l="1"/>
  <c r="S2167" i="1" s="1"/>
  <c r="R2167" i="1"/>
  <c r="L2677" i="1"/>
  <c r="M2677" i="1" s="1"/>
  <c r="T2167" i="1" l="1"/>
  <c r="N2677" i="1"/>
  <c r="U2167" i="1" l="1"/>
  <c r="S2168" i="1" s="1"/>
  <c r="R2168" i="1"/>
  <c r="L2678" i="1"/>
  <c r="M2678" i="1" s="1"/>
  <c r="T2168" i="1" l="1"/>
  <c r="N2678" i="1"/>
  <c r="U2168" i="1" l="1"/>
  <c r="S2169" i="1" s="1"/>
  <c r="R2169" i="1"/>
  <c r="L2679" i="1"/>
  <c r="M2679" i="1" s="1"/>
  <c r="T2169" i="1" l="1"/>
  <c r="N2679" i="1"/>
  <c r="L2680" i="1"/>
  <c r="M2680" i="1" s="1"/>
  <c r="U2169" i="1" l="1"/>
  <c r="S2170" i="1" s="1"/>
  <c r="R2170" i="1"/>
  <c r="N2680" i="1"/>
  <c r="T2170" i="1" l="1"/>
  <c r="L2681" i="1"/>
  <c r="M2681" i="1" s="1"/>
  <c r="U2170" i="1" l="1"/>
  <c r="S2171" i="1" s="1"/>
  <c r="R2171" i="1"/>
  <c r="N2681" i="1"/>
  <c r="T2171" i="1" l="1"/>
  <c r="L2682" i="1"/>
  <c r="M2682" i="1" s="1"/>
  <c r="U2171" i="1" l="1"/>
  <c r="S2172" i="1" s="1"/>
  <c r="R2172" i="1"/>
  <c r="N2682" i="1"/>
  <c r="L2683" i="1"/>
  <c r="M2683" i="1" s="1"/>
  <c r="T2172" i="1" l="1"/>
  <c r="N2683" i="1"/>
  <c r="L2684" i="1"/>
  <c r="M2684" i="1" s="1"/>
  <c r="U2172" i="1" l="1"/>
  <c r="S2173" i="1" s="1"/>
  <c r="R2173" i="1"/>
  <c r="N2684" i="1"/>
  <c r="T2173" i="1" l="1"/>
  <c r="L2685" i="1"/>
  <c r="M2685" i="1" s="1"/>
  <c r="U2173" i="1" l="1"/>
  <c r="S2174" i="1" s="1"/>
  <c r="R2174" i="1"/>
  <c r="N2685" i="1"/>
  <c r="L2686" i="1"/>
  <c r="M2686" i="1" s="1"/>
  <c r="T2174" i="1" l="1"/>
  <c r="N2686" i="1"/>
  <c r="U2174" i="1" l="1"/>
  <c r="S2175" i="1" s="1"/>
  <c r="R2175" i="1"/>
  <c r="L2687" i="1"/>
  <c r="M2687" i="1" s="1"/>
  <c r="T2175" i="1" l="1"/>
  <c r="N2687" i="1"/>
  <c r="U2175" i="1" l="1"/>
  <c r="S2176" i="1" s="1"/>
  <c r="R2176" i="1"/>
  <c r="L2688" i="1"/>
  <c r="M2688" i="1" s="1"/>
  <c r="T2176" i="1" l="1"/>
  <c r="N2688" i="1"/>
  <c r="L2689" i="1"/>
  <c r="M2689" i="1" s="1"/>
  <c r="U2176" i="1" l="1"/>
  <c r="S2177" i="1" s="1"/>
  <c r="R2177" i="1"/>
  <c r="N2689" i="1"/>
  <c r="T2177" i="1" l="1"/>
  <c r="L2690" i="1"/>
  <c r="M2690" i="1" s="1"/>
  <c r="U2177" i="1" l="1"/>
  <c r="S2178" i="1" s="1"/>
  <c r="R2178" i="1"/>
  <c r="N2690" i="1"/>
  <c r="T2178" i="1" l="1"/>
  <c r="L2691" i="1"/>
  <c r="M2691" i="1" s="1"/>
  <c r="U2178" i="1" l="1"/>
  <c r="S2179" i="1" s="1"/>
  <c r="R2179" i="1"/>
  <c r="N2691" i="1"/>
  <c r="L2692" i="1"/>
  <c r="M2692" i="1" s="1"/>
  <c r="T2179" i="1" l="1"/>
  <c r="N2692" i="1"/>
  <c r="U2179" i="1" l="1"/>
  <c r="S2180" i="1" s="1"/>
  <c r="R2180" i="1"/>
  <c r="L2693" i="1"/>
  <c r="M2693" i="1" s="1"/>
  <c r="T2180" i="1" l="1"/>
  <c r="N2693" i="1"/>
  <c r="U2180" i="1" l="1"/>
  <c r="S2181" i="1" s="1"/>
  <c r="R2181" i="1"/>
  <c r="L2694" i="1"/>
  <c r="M2694" i="1" s="1"/>
  <c r="T2181" i="1" l="1"/>
  <c r="N2694" i="1"/>
  <c r="L2695" i="1"/>
  <c r="M2695" i="1" s="1"/>
  <c r="U2181" i="1" l="1"/>
  <c r="R2182" i="1"/>
  <c r="S2182" i="1"/>
  <c r="N2695" i="1"/>
  <c r="T2182" i="1" l="1"/>
  <c r="L2696" i="1"/>
  <c r="M2696" i="1" s="1"/>
  <c r="U2182" i="1" l="1"/>
  <c r="S2183" i="1" s="1"/>
  <c r="R2183" i="1"/>
  <c r="N2696" i="1"/>
  <c r="L2697" i="1"/>
  <c r="M2697" i="1" s="1"/>
  <c r="T2183" i="1" l="1"/>
  <c r="N2697" i="1"/>
  <c r="U2183" i="1" l="1"/>
  <c r="S2184" i="1" s="1"/>
  <c r="R2184" i="1"/>
  <c r="L2698" i="1"/>
  <c r="M2698" i="1" s="1"/>
  <c r="T2184" i="1" l="1"/>
  <c r="N2698" i="1"/>
  <c r="L2699" i="1"/>
  <c r="M2699" i="1" s="1"/>
  <c r="U2184" i="1" l="1"/>
  <c r="R2185" i="1"/>
  <c r="S2185" i="1"/>
  <c r="N2699" i="1"/>
  <c r="T2185" i="1" l="1"/>
  <c r="L2700" i="1"/>
  <c r="M2700" i="1" s="1"/>
  <c r="U2185" i="1" l="1"/>
  <c r="S2186" i="1" s="1"/>
  <c r="R2186" i="1"/>
  <c r="N2700" i="1"/>
  <c r="T2186" i="1" l="1"/>
  <c r="L2701" i="1"/>
  <c r="M2701" i="1" s="1"/>
  <c r="U2186" i="1" l="1"/>
  <c r="R2187" i="1"/>
  <c r="S2187" i="1"/>
  <c r="N2701" i="1"/>
  <c r="L2702" i="1"/>
  <c r="M2702" i="1" s="1"/>
  <c r="T2187" i="1" l="1"/>
  <c r="N2702" i="1"/>
  <c r="U2187" i="1" l="1"/>
  <c r="R2188" i="1"/>
  <c r="S2188" i="1"/>
  <c r="L2703" i="1"/>
  <c r="M2703" i="1" s="1"/>
  <c r="T2188" i="1" l="1"/>
  <c r="N2703" i="1"/>
  <c r="U2188" i="1" l="1"/>
  <c r="R2189" i="1"/>
  <c r="S2189" i="1"/>
  <c r="L2704" i="1"/>
  <c r="M2704" i="1" s="1"/>
  <c r="T2189" i="1" l="1"/>
  <c r="N2704" i="1"/>
  <c r="L2705" i="1"/>
  <c r="M2705" i="1" s="1"/>
  <c r="U2189" i="1" l="1"/>
  <c r="R2190" i="1"/>
  <c r="S2190" i="1"/>
  <c r="N2705" i="1"/>
  <c r="T2190" i="1" l="1"/>
  <c r="L2706" i="1"/>
  <c r="M2706" i="1" s="1"/>
  <c r="U2190" i="1" l="1"/>
  <c r="R2191" i="1"/>
  <c r="S2191" i="1"/>
  <c r="N2706" i="1"/>
  <c r="T2191" i="1" l="1"/>
  <c r="L2707" i="1"/>
  <c r="M2707" i="1" s="1"/>
  <c r="U2191" i="1" l="1"/>
  <c r="R2192" i="1"/>
  <c r="S2192" i="1"/>
  <c r="N2707" i="1"/>
  <c r="T2192" i="1" l="1"/>
  <c r="L2708" i="1"/>
  <c r="M2708" i="1" s="1"/>
  <c r="U2192" i="1" l="1"/>
  <c r="R2193" i="1"/>
  <c r="S2193" i="1"/>
  <c r="N2708" i="1"/>
  <c r="T2193" i="1" l="1"/>
  <c r="L2709" i="1"/>
  <c r="M2709" i="1" s="1"/>
  <c r="U2193" i="1" l="1"/>
  <c r="R2194" i="1"/>
  <c r="S2194" i="1"/>
  <c r="N2709" i="1"/>
  <c r="L2710" i="1"/>
  <c r="M2710" i="1" s="1"/>
  <c r="T2194" i="1" l="1"/>
  <c r="N2710" i="1"/>
  <c r="U2194" i="1" l="1"/>
  <c r="R2195" i="1"/>
  <c r="S2195" i="1"/>
  <c r="L2711" i="1"/>
  <c r="M2711" i="1" s="1"/>
  <c r="T2195" i="1" l="1"/>
  <c r="N2711" i="1"/>
  <c r="U2195" i="1" l="1"/>
  <c r="R2196" i="1"/>
  <c r="S2196" i="1"/>
  <c r="L2712" i="1"/>
  <c r="M2712" i="1" s="1"/>
  <c r="T2196" i="1" l="1"/>
  <c r="N2712" i="1"/>
  <c r="U2196" i="1" l="1"/>
  <c r="R2197" i="1"/>
  <c r="S2197" i="1"/>
  <c r="L2713" i="1"/>
  <c r="M2713" i="1" s="1"/>
  <c r="T2197" i="1" l="1"/>
  <c r="N2713" i="1"/>
  <c r="U2197" i="1" l="1"/>
  <c r="R2198" i="1"/>
  <c r="S2198" i="1"/>
  <c r="L2714" i="1"/>
  <c r="M2714" i="1" s="1"/>
  <c r="T2198" i="1" l="1"/>
  <c r="N2714" i="1"/>
  <c r="U2198" i="1" l="1"/>
  <c r="R2199" i="1"/>
  <c r="S2199" i="1"/>
  <c r="L2715" i="1"/>
  <c r="M2715" i="1" s="1"/>
  <c r="T2199" i="1" l="1"/>
  <c r="N2715" i="1"/>
  <c r="L2716" i="1"/>
  <c r="M2716" i="1" s="1"/>
  <c r="U2199" i="1" l="1"/>
  <c r="R2200" i="1"/>
  <c r="S2200" i="1"/>
  <c r="N2716" i="1"/>
  <c r="T2200" i="1" l="1"/>
  <c r="L2717" i="1"/>
  <c r="M2717" i="1" s="1"/>
  <c r="U2200" i="1" l="1"/>
  <c r="R2201" i="1"/>
  <c r="S2201" i="1"/>
  <c r="N2717" i="1"/>
  <c r="L2718" i="1"/>
  <c r="M2718" i="1" s="1"/>
  <c r="T2201" i="1" l="1"/>
  <c r="N2718" i="1"/>
  <c r="L2719" i="1"/>
  <c r="M2719" i="1" s="1"/>
  <c r="U2201" i="1" l="1"/>
  <c r="R2202" i="1"/>
  <c r="S2202" i="1"/>
  <c r="N2719" i="1"/>
  <c r="T2202" i="1" l="1"/>
  <c r="L2720" i="1"/>
  <c r="M2720" i="1" s="1"/>
  <c r="U2202" i="1" l="1"/>
  <c r="R2203" i="1"/>
  <c r="S2203" i="1"/>
  <c r="N2720" i="1"/>
  <c r="T2203" i="1" l="1"/>
  <c r="L2721" i="1"/>
  <c r="M2721" i="1" s="1"/>
  <c r="U2203" i="1" l="1"/>
  <c r="R2204" i="1"/>
  <c r="S2204" i="1"/>
  <c r="N2721" i="1"/>
  <c r="T2204" i="1" l="1"/>
  <c r="L2722" i="1"/>
  <c r="M2722" i="1" s="1"/>
  <c r="U2204" i="1" l="1"/>
  <c r="R2205" i="1"/>
  <c r="S2205" i="1"/>
  <c r="N2722" i="1"/>
  <c r="T2205" i="1" l="1"/>
  <c r="L2723" i="1"/>
  <c r="M2723" i="1" s="1"/>
  <c r="U2205" i="1" l="1"/>
  <c r="R2206" i="1"/>
  <c r="S2206" i="1"/>
  <c r="N2723" i="1"/>
  <c r="T2206" i="1" l="1"/>
  <c r="L2724" i="1"/>
  <c r="M2724" i="1" s="1"/>
  <c r="U2206" i="1" l="1"/>
  <c r="S2207" i="1" s="1"/>
  <c r="R2207" i="1"/>
  <c r="N2724" i="1"/>
  <c r="L2725" i="1"/>
  <c r="M2725" i="1" s="1"/>
  <c r="T2207" i="1" l="1"/>
  <c r="N2725" i="1"/>
  <c r="U2207" i="1" l="1"/>
  <c r="R2208" i="1"/>
  <c r="S2208" i="1"/>
  <c r="L2726" i="1"/>
  <c r="M2726" i="1" s="1"/>
  <c r="T2208" i="1" l="1"/>
  <c r="N2726" i="1"/>
  <c r="L2727" i="1"/>
  <c r="M2727" i="1" s="1"/>
  <c r="U2208" i="1" l="1"/>
  <c r="S2209" i="1" s="1"/>
  <c r="R2209" i="1"/>
  <c r="N2727" i="1"/>
  <c r="T2209" i="1" l="1"/>
  <c r="L2728" i="1"/>
  <c r="M2728" i="1" s="1"/>
  <c r="U2209" i="1" l="1"/>
  <c r="S2210" i="1" s="1"/>
  <c r="R2210" i="1"/>
  <c r="N2728" i="1"/>
  <c r="T2210" i="1" l="1"/>
  <c r="L2729" i="1"/>
  <c r="M2729" i="1" s="1"/>
  <c r="U2210" i="1" l="1"/>
  <c r="S2211" i="1" s="1"/>
  <c r="R2211" i="1"/>
  <c r="N2729" i="1"/>
  <c r="T2211" i="1" l="1"/>
  <c r="L2730" i="1"/>
  <c r="M2730" i="1" s="1"/>
  <c r="U2211" i="1" l="1"/>
  <c r="S2212" i="1" s="1"/>
  <c r="R2212" i="1"/>
  <c r="N2730" i="1"/>
  <c r="L2731" i="1"/>
  <c r="M2731" i="1" s="1"/>
  <c r="T2212" i="1" l="1"/>
  <c r="N2731" i="1"/>
  <c r="U2212" i="1" l="1"/>
  <c r="R2213" i="1"/>
  <c r="S2213" i="1"/>
  <c r="L2732" i="1"/>
  <c r="M2732" i="1" s="1"/>
  <c r="T2213" i="1" l="1"/>
  <c r="N2732" i="1"/>
  <c r="U2213" i="1" l="1"/>
  <c r="R2214" i="1"/>
  <c r="S2214" i="1"/>
  <c r="L2733" i="1"/>
  <c r="M2733" i="1" s="1"/>
  <c r="T2214" i="1" l="1"/>
  <c r="N2733" i="1"/>
  <c r="U2214" i="1" l="1"/>
  <c r="R2215" i="1"/>
  <c r="S2215" i="1"/>
  <c r="L2734" i="1"/>
  <c r="M2734" i="1" s="1"/>
  <c r="T2215" i="1" l="1"/>
  <c r="N2734" i="1"/>
  <c r="L2735" i="1"/>
  <c r="M2735" i="1" s="1"/>
  <c r="U2215" i="1" l="1"/>
  <c r="R2216" i="1"/>
  <c r="S2216" i="1"/>
  <c r="N2735" i="1"/>
  <c r="T2216" i="1" l="1"/>
  <c r="L2736" i="1"/>
  <c r="M2736" i="1" s="1"/>
  <c r="U2216" i="1" l="1"/>
  <c r="R2217" i="1"/>
  <c r="S2217" i="1"/>
  <c r="N2736" i="1"/>
  <c r="T2217" i="1" l="1"/>
  <c r="L2737" i="1"/>
  <c r="M2737" i="1" s="1"/>
  <c r="U2217" i="1" l="1"/>
  <c r="R2218" i="1"/>
  <c r="S2218" i="1"/>
  <c r="N2737" i="1"/>
  <c r="L2738" i="1"/>
  <c r="M2738" i="1" s="1"/>
  <c r="T2218" i="1" l="1"/>
  <c r="N2738" i="1"/>
  <c r="U2218" i="1" l="1"/>
  <c r="R2219" i="1"/>
  <c r="S2219" i="1"/>
  <c r="L2739" i="1"/>
  <c r="M2739" i="1" s="1"/>
  <c r="T2219" i="1" l="1"/>
  <c r="N2739" i="1"/>
  <c r="U2219" i="1" l="1"/>
  <c r="R2220" i="1"/>
  <c r="S2220" i="1"/>
  <c r="L2740" i="1"/>
  <c r="M2740" i="1" s="1"/>
  <c r="T2220" i="1" l="1"/>
  <c r="N2740" i="1"/>
  <c r="U2220" i="1" l="1"/>
  <c r="R2221" i="1"/>
  <c r="S2221" i="1"/>
  <c r="L2741" i="1"/>
  <c r="M2741" i="1" s="1"/>
  <c r="T2221" i="1" l="1"/>
  <c r="N2741" i="1"/>
  <c r="L2742" i="1"/>
  <c r="M2742" i="1" s="1"/>
  <c r="U2221" i="1" l="1"/>
  <c r="R2222" i="1"/>
  <c r="S2222" i="1"/>
  <c r="N2742" i="1"/>
  <c r="T2222" i="1" l="1"/>
  <c r="L2743" i="1"/>
  <c r="M2743" i="1" s="1"/>
  <c r="U2222" i="1" l="1"/>
  <c r="R2223" i="1"/>
  <c r="S2223" i="1"/>
  <c r="N2743" i="1"/>
  <c r="T2223" i="1" l="1"/>
  <c r="L2744" i="1"/>
  <c r="M2744" i="1" s="1"/>
  <c r="U2223" i="1" l="1"/>
  <c r="R2224" i="1"/>
  <c r="S2224" i="1"/>
  <c r="N2744" i="1"/>
  <c r="T2224" i="1" l="1"/>
  <c r="L2745" i="1"/>
  <c r="M2745" i="1" s="1"/>
  <c r="U2224" i="1" l="1"/>
  <c r="R2225" i="1"/>
  <c r="S2225" i="1"/>
  <c r="N2745" i="1"/>
  <c r="T2225" i="1" l="1"/>
  <c r="L2746" i="1"/>
  <c r="M2746" i="1" s="1"/>
  <c r="U2225" i="1" l="1"/>
  <c r="S2226" i="1" s="1"/>
  <c r="R2226" i="1"/>
  <c r="N2746" i="1"/>
  <c r="T2226" i="1" l="1"/>
  <c r="L2747" i="1"/>
  <c r="M2747" i="1" s="1"/>
  <c r="U2226" i="1" l="1"/>
  <c r="R2227" i="1"/>
  <c r="S2227" i="1"/>
  <c r="N2747" i="1"/>
  <c r="T2227" i="1" l="1"/>
  <c r="L2748" i="1"/>
  <c r="M2748" i="1" s="1"/>
  <c r="U2227" i="1" l="1"/>
  <c r="S2228" i="1" s="1"/>
  <c r="R2228" i="1"/>
  <c r="N2748" i="1"/>
  <c r="T2228" i="1" l="1"/>
  <c r="L2749" i="1"/>
  <c r="M2749" i="1" s="1"/>
  <c r="U2228" i="1" l="1"/>
  <c r="R2229" i="1"/>
  <c r="S2229" i="1"/>
  <c r="N2749" i="1"/>
  <c r="T2229" i="1" l="1"/>
  <c r="L2750" i="1"/>
  <c r="M2750" i="1" s="1"/>
  <c r="U2229" i="1" l="1"/>
  <c r="R2230" i="1"/>
  <c r="S2230" i="1"/>
  <c r="N2750" i="1"/>
  <c r="T2230" i="1" l="1"/>
  <c r="L2751" i="1"/>
  <c r="M2751" i="1" s="1"/>
  <c r="U2230" i="1" l="1"/>
  <c r="R2231" i="1"/>
  <c r="S2231" i="1"/>
  <c r="N2751" i="1"/>
  <c r="T2231" i="1" l="1"/>
  <c r="L2752" i="1"/>
  <c r="M2752" i="1" s="1"/>
  <c r="U2231" i="1" l="1"/>
  <c r="S2232" i="1" s="1"/>
  <c r="R2232" i="1"/>
  <c r="N2752" i="1"/>
  <c r="T2232" i="1" l="1"/>
  <c r="L2753" i="1"/>
  <c r="M2753" i="1" s="1"/>
  <c r="U2232" i="1" l="1"/>
  <c r="R2233" i="1"/>
  <c r="S2233" i="1"/>
  <c r="N2753" i="1"/>
  <c r="T2233" i="1" l="1"/>
  <c r="L2754" i="1"/>
  <c r="M2754" i="1" s="1"/>
  <c r="U2233" i="1" l="1"/>
  <c r="S2234" i="1" s="1"/>
  <c r="R2234" i="1"/>
  <c r="N2754" i="1"/>
  <c r="T2234" i="1" l="1"/>
  <c r="L2755" i="1"/>
  <c r="M2755" i="1" s="1"/>
  <c r="U2234" i="1" l="1"/>
  <c r="R2235" i="1"/>
  <c r="S2235" i="1"/>
  <c r="N2755" i="1"/>
  <c r="T2235" i="1" l="1"/>
  <c r="L2756" i="1"/>
  <c r="M2756" i="1" s="1"/>
  <c r="U2235" i="1" l="1"/>
  <c r="R2236" i="1"/>
  <c r="S2236" i="1"/>
  <c r="N2756" i="1"/>
  <c r="T2236" i="1" l="1"/>
  <c r="L2757" i="1"/>
  <c r="M2757" i="1" s="1"/>
  <c r="U2236" i="1" l="1"/>
  <c r="R2237" i="1"/>
  <c r="S2237" i="1"/>
  <c r="N2757" i="1"/>
  <c r="T2237" i="1" l="1"/>
  <c r="L2758" i="1"/>
  <c r="M2758" i="1" s="1"/>
  <c r="U2237" i="1" l="1"/>
  <c r="S2238" i="1" s="1"/>
  <c r="R2238" i="1"/>
  <c r="N2758" i="1"/>
  <c r="T2238" i="1" l="1"/>
  <c r="L2759" i="1"/>
  <c r="M2759" i="1" s="1"/>
  <c r="U2238" i="1" l="1"/>
  <c r="R2239" i="1"/>
  <c r="S2239" i="1"/>
  <c r="N2759" i="1"/>
  <c r="T2239" i="1" l="1"/>
  <c r="L2760" i="1"/>
  <c r="M2760" i="1" s="1"/>
  <c r="U2239" i="1" l="1"/>
  <c r="R2240" i="1"/>
  <c r="S2240" i="1"/>
  <c r="N2760" i="1"/>
  <c r="L2761" i="1"/>
  <c r="M2761" i="1" s="1"/>
  <c r="T2240" i="1" l="1"/>
  <c r="N2761" i="1"/>
  <c r="U2240" i="1" l="1"/>
  <c r="R2241" i="1"/>
  <c r="S2241" i="1"/>
  <c r="L2762" i="1"/>
  <c r="M2762" i="1" s="1"/>
  <c r="T2241" i="1" l="1"/>
  <c r="N2762" i="1"/>
  <c r="U2241" i="1" l="1"/>
  <c r="S2242" i="1" s="1"/>
  <c r="R2242" i="1"/>
  <c r="L2763" i="1"/>
  <c r="M2763" i="1" s="1"/>
  <c r="T2242" i="1" l="1"/>
  <c r="N2763" i="1"/>
  <c r="U2242" i="1" l="1"/>
  <c r="S2243" i="1" s="1"/>
  <c r="R2243" i="1"/>
  <c r="L2764" i="1"/>
  <c r="M2764" i="1" s="1"/>
  <c r="T2243" i="1" l="1"/>
  <c r="N2764" i="1"/>
  <c r="U2243" i="1" l="1"/>
  <c r="R2244" i="1"/>
  <c r="S2244" i="1"/>
  <c r="L2765" i="1"/>
  <c r="M2765" i="1" s="1"/>
  <c r="T2244" i="1" l="1"/>
  <c r="N2765" i="1"/>
  <c r="U2244" i="1" l="1"/>
  <c r="S2245" i="1" s="1"/>
  <c r="R2245" i="1"/>
  <c r="L2766" i="1"/>
  <c r="M2766" i="1" s="1"/>
  <c r="T2245" i="1" l="1"/>
  <c r="N2766" i="1"/>
  <c r="L2767" i="1"/>
  <c r="M2767" i="1" s="1"/>
  <c r="U2245" i="1" l="1"/>
  <c r="S2246" i="1" s="1"/>
  <c r="R2246" i="1"/>
  <c r="N2767" i="1"/>
  <c r="T2246" i="1" l="1"/>
  <c r="L2768" i="1"/>
  <c r="M2768" i="1" s="1"/>
  <c r="U2246" i="1" l="1"/>
  <c r="S2247" i="1" s="1"/>
  <c r="R2247" i="1"/>
  <c r="N2768" i="1"/>
  <c r="T2247" i="1" l="1"/>
  <c r="L2769" i="1"/>
  <c r="M2769" i="1" s="1"/>
  <c r="U2247" i="1" l="1"/>
  <c r="S2248" i="1" s="1"/>
  <c r="R2248" i="1"/>
  <c r="N2769" i="1"/>
  <c r="T2248" i="1" l="1"/>
  <c r="L2770" i="1"/>
  <c r="M2770" i="1" s="1"/>
  <c r="U2248" i="1" l="1"/>
  <c r="S2249" i="1" s="1"/>
  <c r="R2249" i="1"/>
  <c r="N2770" i="1"/>
  <c r="L2771" i="1"/>
  <c r="M2771" i="1" s="1"/>
  <c r="T2249" i="1" l="1"/>
  <c r="N2771" i="1"/>
  <c r="U2249" i="1" l="1"/>
  <c r="S2250" i="1" s="1"/>
  <c r="R2250" i="1"/>
  <c r="L2772" i="1"/>
  <c r="M2772" i="1" s="1"/>
  <c r="T2250" i="1" l="1"/>
  <c r="N2772" i="1"/>
  <c r="L2773" i="1"/>
  <c r="M2773" i="1" s="1"/>
  <c r="U2250" i="1" l="1"/>
  <c r="R2251" i="1"/>
  <c r="S2251" i="1"/>
  <c r="N2773" i="1"/>
  <c r="T2251" i="1" l="1"/>
  <c r="L2774" i="1"/>
  <c r="M2774" i="1" s="1"/>
  <c r="U2251" i="1" l="1"/>
  <c r="R2252" i="1"/>
  <c r="S2252" i="1"/>
  <c r="N2774" i="1"/>
  <c r="L2775" i="1"/>
  <c r="M2775" i="1" s="1"/>
  <c r="T2252" i="1" l="1"/>
  <c r="N2775" i="1"/>
  <c r="U2252" i="1" l="1"/>
  <c r="R2253" i="1"/>
  <c r="S2253" i="1"/>
  <c r="L2776" i="1"/>
  <c r="M2776" i="1" s="1"/>
  <c r="T2253" i="1" l="1"/>
  <c r="N2776" i="1"/>
  <c r="U2253" i="1" l="1"/>
  <c r="R2254" i="1"/>
  <c r="S2254" i="1"/>
  <c r="L2777" i="1"/>
  <c r="M2777" i="1" s="1"/>
  <c r="T2254" i="1" l="1"/>
  <c r="N2777" i="1"/>
  <c r="U2254" i="1" l="1"/>
  <c r="S2255" i="1" s="1"/>
  <c r="R2255" i="1"/>
  <c r="L2778" i="1"/>
  <c r="M2778" i="1" s="1"/>
  <c r="T2255" i="1" l="1"/>
  <c r="N2778" i="1"/>
  <c r="U2255" i="1" l="1"/>
  <c r="R2256" i="1"/>
  <c r="S2256" i="1"/>
  <c r="L2779" i="1"/>
  <c r="M2779" i="1" s="1"/>
  <c r="T2256" i="1" l="1"/>
  <c r="N2779" i="1"/>
  <c r="U2256" i="1" l="1"/>
  <c r="R2257" i="1"/>
  <c r="S2257" i="1"/>
  <c r="L2780" i="1"/>
  <c r="M2780" i="1" s="1"/>
  <c r="T2257" i="1" l="1"/>
  <c r="N2780" i="1"/>
  <c r="L2781" i="1"/>
  <c r="M2781" i="1" s="1"/>
  <c r="U2257" i="1" l="1"/>
  <c r="R2258" i="1"/>
  <c r="S2258" i="1"/>
  <c r="N2781" i="1"/>
  <c r="T2258" i="1" l="1"/>
  <c r="L2782" i="1"/>
  <c r="M2782" i="1" s="1"/>
  <c r="U2258" i="1" l="1"/>
  <c r="R2259" i="1"/>
  <c r="S2259" i="1"/>
  <c r="N2782" i="1"/>
  <c r="T2259" i="1" l="1"/>
  <c r="L2783" i="1"/>
  <c r="M2783" i="1" s="1"/>
  <c r="U2259" i="1" l="1"/>
  <c r="R2260" i="1"/>
  <c r="S2260" i="1"/>
  <c r="N2783" i="1"/>
  <c r="T2260" i="1" l="1"/>
  <c r="L2784" i="1"/>
  <c r="M2784" i="1" s="1"/>
  <c r="U2260" i="1" l="1"/>
  <c r="R2261" i="1"/>
  <c r="S2261" i="1"/>
  <c r="N2784" i="1"/>
  <c r="L2785" i="1"/>
  <c r="M2785" i="1" s="1"/>
  <c r="T2261" i="1" l="1"/>
  <c r="N2785" i="1"/>
  <c r="U2261" i="1" l="1"/>
  <c r="R2262" i="1"/>
  <c r="S2262" i="1"/>
  <c r="L2786" i="1"/>
  <c r="M2786" i="1" s="1"/>
  <c r="T2262" i="1" l="1"/>
  <c r="N2786" i="1"/>
  <c r="U2262" i="1" l="1"/>
  <c r="R2263" i="1"/>
  <c r="S2263" i="1"/>
  <c r="L2787" i="1"/>
  <c r="M2787" i="1" s="1"/>
  <c r="T2263" i="1" l="1"/>
  <c r="N2787" i="1"/>
  <c r="U2263" i="1" l="1"/>
  <c r="R2264" i="1"/>
  <c r="S2264" i="1"/>
  <c r="L2788" i="1"/>
  <c r="M2788" i="1" s="1"/>
  <c r="T2264" i="1" l="1"/>
  <c r="N2788" i="1"/>
  <c r="U2264" i="1" l="1"/>
  <c r="R2265" i="1"/>
  <c r="S2265" i="1"/>
  <c r="L2789" i="1"/>
  <c r="M2789" i="1" s="1"/>
  <c r="T2265" i="1" l="1"/>
  <c r="N2789" i="1"/>
  <c r="U2265" i="1" l="1"/>
  <c r="R2266" i="1"/>
  <c r="S2266" i="1"/>
  <c r="L2790" i="1"/>
  <c r="M2790" i="1" s="1"/>
  <c r="T2266" i="1" l="1"/>
  <c r="N2790" i="1"/>
  <c r="U2266" i="1" l="1"/>
  <c r="R2267" i="1"/>
  <c r="S2267" i="1"/>
  <c r="L2791" i="1"/>
  <c r="M2791" i="1" s="1"/>
  <c r="T2267" i="1" l="1"/>
  <c r="N2791" i="1"/>
  <c r="U2267" i="1" l="1"/>
  <c r="S2268" i="1" s="1"/>
  <c r="R2268" i="1"/>
  <c r="L2792" i="1"/>
  <c r="M2792" i="1" s="1"/>
  <c r="T2268" i="1" l="1"/>
  <c r="N2792" i="1"/>
  <c r="L2793" i="1"/>
  <c r="M2793" i="1" s="1"/>
  <c r="U2268" i="1" l="1"/>
  <c r="S2269" i="1" s="1"/>
  <c r="R2269" i="1"/>
  <c r="N2793" i="1"/>
  <c r="T2269" i="1" l="1"/>
  <c r="L2794" i="1"/>
  <c r="M2794" i="1" s="1"/>
  <c r="U2269" i="1" l="1"/>
  <c r="S2270" i="1" s="1"/>
  <c r="R2270" i="1"/>
  <c r="N2794" i="1"/>
  <c r="T2270" i="1" l="1"/>
  <c r="L2795" i="1"/>
  <c r="M2795" i="1" s="1"/>
  <c r="U2270" i="1" l="1"/>
  <c r="R2271" i="1"/>
  <c r="S2271" i="1"/>
  <c r="N2795" i="1"/>
  <c r="T2271" i="1" l="1"/>
  <c r="L2796" i="1"/>
  <c r="M2796" i="1" s="1"/>
  <c r="U2271" i="1" l="1"/>
  <c r="S2272" i="1" s="1"/>
  <c r="R2272" i="1"/>
  <c r="N2796" i="1"/>
  <c r="T2272" i="1" l="1"/>
  <c r="L2797" i="1"/>
  <c r="M2797" i="1" s="1"/>
  <c r="U2272" i="1" l="1"/>
  <c r="R2273" i="1"/>
  <c r="S2273" i="1"/>
  <c r="N2797" i="1"/>
  <c r="T2273" i="1" l="1"/>
  <c r="L2798" i="1"/>
  <c r="M2798" i="1" s="1"/>
  <c r="U2273" i="1" l="1"/>
  <c r="R2274" i="1"/>
  <c r="S2274" i="1"/>
  <c r="N2798" i="1"/>
  <c r="L2799" i="1"/>
  <c r="M2799" i="1" s="1"/>
  <c r="T2274" i="1" l="1"/>
  <c r="N2799" i="1"/>
  <c r="U2274" i="1" l="1"/>
  <c r="R2275" i="1"/>
  <c r="S2275" i="1"/>
  <c r="L2800" i="1"/>
  <c r="M2800" i="1" s="1"/>
  <c r="T2275" i="1" l="1"/>
  <c r="N2800" i="1"/>
  <c r="U2275" i="1" l="1"/>
  <c r="R2276" i="1"/>
  <c r="S2276" i="1"/>
  <c r="L2801" i="1"/>
  <c r="M2801" i="1" s="1"/>
  <c r="T2276" i="1" l="1"/>
  <c r="N2801" i="1"/>
  <c r="U2276" i="1" l="1"/>
  <c r="R2277" i="1"/>
  <c r="S2277" i="1"/>
  <c r="L2802" i="1"/>
  <c r="M2802" i="1" s="1"/>
  <c r="T2277" i="1" l="1"/>
  <c r="N2802" i="1"/>
  <c r="U2277" i="1" l="1"/>
  <c r="S2278" i="1" s="1"/>
  <c r="R2278" i="1"/>
  <c r="L2803" i="1"/>
  <c r="M2803" i="1" s="1"/>
  <c r="T2278" i="1" l="1"/>
  <c r="N2803" i="1"/>
  <c r="U2278" i="1" l="1"/>
  <c r="S2279" i="1" s="1"/>
  <c r="R2279" i="1"/>
  <c r="L2804" i="1"/>
  <c r="M2804" i="1" s="1"/>
  <c r="T2279" i="1" l="1"/>
  <c r="N2804" i="1"/>
  <c r="U2279" i="1" l="1"/>
  <c r="R2280" i="1"/>
  <c r="S2280" i="1"/>
  <c r="L2805" i="1"/>
  <c r="M2805" i="1" s="1"/>
  <c r="T2280" i="1" l="1"/>
  <c r="N2805" i="1"/>
  <c r="L2806" i="1"/>
  <c r="M2806" i="1" s="1"/>
  <c r="U2280" i="1" l="1"/>
  <c r="S2281" i="1" s="1"/>
  <c r="R2281" i="1"/>
  <c r="N2806" i="1"/>
  <c r="T2281" i="1" l="1"/>
  <c r="L2807" i="1"/>
  <c r="M2807" i="1" s="1"/>
  <c r="U2281" i="1" l="1"/>
  <c r="S2282" i="1" s="1"/>
  <c r="R2282" i="1"/>
  <c r="N2807" i="1"/>
  <c r="T2282" i="1" l="1"/>
  <c r="L2808" i="1"/>
  <c r="M2808" i="1" s="1"/>
  <c r="U2282" i="1" l="1"/>
  <c r="R2283" i="1"/>
  <c r="S2283" i="1"/>
  <c r="N2808" i="1"/>
  <c r="T2283" i="1" l="1"/>
  <c r="L2809" i="1"/>
  <c r="M2809" i="1" s="1"/>
  <c r="U2283" i="1" l="1"/>
  <c r="S2284" i="1" s="1"/>
  <c r="R2284" i="1"/>
  <c r="N2809" i="1"/>
  <c r="T2284" i="1" l="1"/>
  <c r="L2810" i="1"/>
  <c r="M2810" i="1" s="1"/>
  <c r="U2284" i="1" l="1"/>
  <c r="S2285" i="1" s="1"/>
  <c r="R2285" i="1"/>
  <c r="N2810" i="1"/>
  <c r="T2285" i="1" l="1"/>
  <c r="L2811" i="1"/>
  <c r="M2811" i="1" s="1"/>
  <c r="U2285" i="1" l="1"/>
  <c r="S2286" i="1" s="1"/>
  <c r="R2286" i="1"/>
  <c r="N2811" i="1"/>
  <c r="T2286" i="1" l="1"/>
  <c r="L2812" i="1"/>
  <c r="M2812" i="1" s="1"/>
  <c r="U2286" i="1" l="1"/>
  <c r="R2287" i="1"/>
  <c r="S2287" i="1"/>
  <c r="N2812" i="1"/>
  <c r="T2287" i="1" l="1"/>
  <c r="L2813" i="1"/>
  <c r="M2813" i="1" s="1"/>
  <c r="U2287" i="1" l="1"/>
  <c r="R2288" i="1"/>
  <c r="S2288" i="1"/>
  <c r="N2813" i="1"/>
  <c r="T2288" i="1" l="1"/>
  <c r="L2814" i="1"/>
  <c r="M2814" i="1" s="1"/>
  <c r="U2288" i="1" l="1"/>
  <c r="R2289" i="1"/>
  <c r="S2289" i="1"/>
  <c r="N2814" i="1"/>
  <c r="T2289" i="1" l="1"/>
  <c r="L2815" i="1"/>
  <c r="M2815" i="1" s="1"/>
  <c r="U2289" i="1" l="1"/>
  <c r="R2290" i="1"/>
  <c r="S2290" i="1"/>
  <c r="N2815" i="1"/>
  <c r="T2290" i="1" l="1"/>
  <c r="L2816" i="1"/>
  <c r="M2816" i="1" s="1"/>
  <c r="U2290" i="1" l="1"/>
  <c r="S2291" i="1" s="1"/>
  <c r="R2291" i="1"/>
  <c r="N2816" i="1"/>
  <c r="T2291" i="1" l="1"/>
  <c r="L2817" i="1"/>
  <c r="M2817" i="1" s="1"/>
  <c r="U2291" i="1" l="1"/>
  <c r="R2292" i="1"/>
  <c r="S2292" i="1"/>
  <c r="N2817" i="1"/>
  <c r="L2818" i="1"/>
  <c r="M2818" i="1" s="1"/>
  <c r="T2292" i="1" l="1"/>
  <c r="N2818" i="1"/>
  <c r="U2292" i="1" l="1"/>
  <c r="R2293" i="1"/>
  <c r="S2293" i="1"/>
  <c r="L2819" i="1"/>
  <c r="M2819" i="1" s="1"/>
  <c r="T2293" i="1" l="1"/>
  <c r="N2819" i="1"/>
  <c r="U2293" i="1" l="1"/>
  <c r="S2294" i="1" s="1"/>
  <c r="R2294" i="1"/>
  <c r="L2820" i="1"/>
  <c r="M2820" i="1" s="1"/>
  <c r="T2294" i="1" l="1"/>
  <c r="N2820" i="1"/>
  <c r="U2294" i="1" l="1"/>
  <c r="S2295" i="1" s="1"/>
  <c r="R2295" i="1"/>
  <c r="L2821" i="1"/>
  <c r="M2821" i="1" s="1"/>
  <c r="T2295" i="1" l="1"/>
  <c r="N2821" i="1"/>
  <c r="L2822" i="1"/>
  <c r="M2822" i="1" s="1"/>
  <c r="U2295" i="1" l="1"/>
  <c r="R2296" i="1"/>
  <c r="S2296" i="1"/>
  <c r="N2822" i="1"/>
  <c r="T2296" i="1" l="1"/>
  <c r="L2823" i="1"/>
  <c r="M2823" i="1" s="1"/>
  <c r="U2296" i="1" l="1"/>
  <c r="R2297" i="1"/>
  <c r="S2297" i="1"/>
  <c r="N2823" i="1"/>
  <c r="T2297" i="1" l="1"/>
  <c r="L2824" i="1"/>
  <c r="M2824" i="1" s="1"/>
  <c r="U2297" i="1" l="1"/>
  <c r="R2298" i="1"/>
  <c r="S2298" i="1"/>
  <c r="N2824" i="1"/>
  <c r="L2825" i="1"/>
  <c r="M2825" i="1" s="1"/>
  <c r="T2298" i="1" l="1"/>
  <c r="N2825" i="1"/>
  <c r="U2298" i="1" l="1"/>
  <c r="R2299" i="1"/>
  <c r="S2299" i="1"/>
  <c r="L2826" i="1"/>
  <c r="M2826" i="1" s="1"/>
  <c r="T2299" i="1" l="1"/>
  <c r="N2826" i="1"/>
  <c r="U2299" i="1" l="1"/>
  <c r="R2300" i="1"/>
  <c r="S2300" i="1"/>
  <c r="L2827" i="1"/>
  <c r="M2827" i="1" s="1"/>
  <c r="T2300" i="1" l="1"/>
  <c r="N2827" i="1"/>
  <c r="L2828" i="1"/>
  <c r="M2828" i="1" s="1"/>
  <c r="U2300" i="1" l="1"/>
  <c r="R2301" i="1"/>
  <c r="S2301" i="1"/>
  <c r="N2828" i="1"/>
  <c r="T2301" i="1" l="1"/>
  <c r="L2829" i="1"/>
  <c r="M2829" i="1" s="1"/>
  <c r="U2301" i="1" l="1"/>
  <c r="R2302" i="1"/>
  <c r="S2302" i="1"/>
  <c r="N2829" i="1"/>
  <c r="T2302" i="1" l="1"/>
  <c r="L2830" i="1"/>
  <c r="M2830" i="1" s="1"/>
  <c r="U2302" i="1" l="1"/>
  <c r="R2303" i="1"/>
  <c r="S2303" i="1"/>
  <c r="N2830" i="1"/>
  <c r="L2831" i="1"/>
  <c r="M2831" i="1" s="1"/>
  <c r="T2303" i="1" l="1"/>
  <c r="N2831" i="1"/>
  <c r="U2303" i="1" l="1"/>
  <c r="R2304" i="1"/>
  <c r="S2304" i="1"/>
  <c r="L2832" i="1"/>
  <c r="M2832" i="1" s="1"/>
  <c r="T2304" i="1" l="1"/>
  <c r="N2832" i="1"/>
  <c r="U2304" i="1" l="1"/>
  <c r="R2305" i="1"/>
  <c r="S2305" i="1"/>
  <c r="L2833" i="1"/>
  <c r="M2833" i="1" s="1"/>
  <c r="T2305" i="1" l="1"/>
  <c r="N2833" i="1"/>
  <c r="U2305" i="1" l="1"/>
  <c r="R2306" i="1"/>
  <c r="S2306" i="1"/>
  <c r="L2834" i="1"/>
  <c r="M2834" i="1" s="1"/>
  <c r="T2306" i="1" l="1"/>
  <c r="N2834" i="1"/>
  <c r="L2835" i="1"/>
  <c r="M2835" i="1" s="1"/>
  <c r="U2306" i="1" l="1"/>
  <c r="R2307" i="1"/>
  <c r="S2307" i="1"/>
  <c r="N2835" i="1"/>
  <c r="T2307" i="1" l="1"/>
  <c r="L2836" i="1"/>
  <c r="M2836" i="1" s="1"/>
  <c r="U2307" i="1" l="1"/>
  <c r="R2308" i="1"/>
  <c r="S2308" i="1"/>
  <c r="N2836" i="1"/>
  <c r="T2308" i="1" l="1"/>
  <c r="L2837" i="1"/>
  <c r="M2837" i="1" s="1"/>
  <c r="U2308" i="1" l="1"/>
  <c r="R2309" i="1"/>
  <c r="S2309" i="1"/>
  <c r="N2837" i="1"/>
  <c r="L2838" i="1"/>
  <c r="M2838" i="1" s="1"/>
  <c r="T2309" i="1" l="1"/>
  <c r="N2838" i="1"/>
  <c r="U2309" i="1" l="1"/>
  <c r="R2310" i="1"/>
  <c r="S2310" i="1"/>
  <c r="L2839" i="1"/>
  <c r="M2839" i="1" s="1"/>
  <c r="T2310" i="1" l="1"/>
  <c r="N2839" i="1"/>
  <c r="U2310" i="1" l="1"/>
  <c r="R2311" i="1"/>
  <c r="S2311" i="1"/>
  <c r="L2840" i="1"/>
  <c r="M2840" i="1" s="1"/>
  <c r="T2311" i="1" l="1"/>
  <c r="N2840" i="1"/>
  <c r="U2311" i="1" l="1"/>
  <c r="R2312" i="1"/>
  <c r="S2312" i="1"/>
  <c r="L2841" i="1"/>
  <c r="M2841" i="1" s="1"/>
  <c r="T2312" i="1" l="1"/>
  <c r="N2841" i="1"/>
  <c r="U2312" i="1" l="1"/>
  <c r="R2313" i="1"/>
  <c r="S2313" i="1"/>
  <c r="L2842" i="1"/>
  <c r="M2842" i="1" s="1"/>
  <c r="T2313" i="1" l="1"/>
  <c r="N2842" i="1"/>
  <c r="U2313" i="1" l="1"/>
  <c r="R2314" i="1"/>
  <c r="S2314" i="1"/>
  <c r="L2843" i="1"/>
  <c r="M2843" i="1" s="1"/>
  <c r="T2314" i="1" l="1"/>
  <c r="N2843" i="1"/>
  <c r="U2314" i="1" l="1"/>
  <c r="R2315" i="1"/>
  <c r="S2315" i="1"/>
  <c r="L2844" i="1"/>
  <c r="M2844" i="1" s="1"/>
  <c r="T2315" i="1" l="1"/>
  <c r="N2844" i="1"/>
  <c r="L2845" i="1"/>
  <c r="M2845" i="1" s="1"/>
  <c r="U2315" i="1" l="1"/>
  <c r="R2316" i="1"/>
  <c r="S2316" i="1"/>
  <c r="N2845" i="1"/>
  <c r="T2316" i="1" l="1"/>
  <c r="L2846" i="1"/>
  <c r="M2846" i="1" s="1"/>
  <c r="U2316" i="1" l="1"/>
  <c r="R2317" i="1"/>
  <c r="S2317" i="1"/>
  <c r="N2846" i="1"/>
  <c r="T2317" i="1" l="1"/>
  <c r="L2847" i="1"/>
  <c r="M2847" i="1" s="1"/>
  <c r="U2317" i="1" l="1"/>
  <c r="R2318" i="1"/>
  <c r="S2318" i="1"/>
  <c r="N2847" i="1"/>
  <c r="T2318" i="1" l="1"/>
  <c r="L2848" i="1"/>
  <c r="M2848" i="1" s="1"/>
  <c r="U2318" i="1" l="1"/>
  <c r="R2319" i="1"/>
  <c r="S2319" i="1"/>
  <c r="N2848" i="1"/>
  <c r="L2849" i="1"/>
  <c r="M2849" i="1" s="1"/>
  <c r="T2319" i="1" l="1"/>
  <c r="N2849" i="1"/>
  <c r="U2319" i="1" l="1"/>
  <c r="R2320" i="1"/>
  <c r="S2320" i="1"/>
  <c r="L2850" i="1"/>
  <c r="M2850" i="1" s="1"/>
  <c r="T2320" i="1" l="1"/>
  <c r="N2850" i="1"/>
  <c r="L2851" i="1"/>
  <c r="M2851" i="1" s="1"/>
  <c r="U2320" i="1" l="1"/>
  <c r="R2321" i="1"/>
  <c r="S2321" i="1"/>
  <c r="N2851" i="1"/>
  <c r="L2852" i="1"/>
  <c r="M2852" i="1" s="1"/>
  <c r="T2321" i="1" l="1"/>
  <c r="N2852" i="1"/>
  <c r="U2321" i="1" l="1"/>
  <c r="R2322" i="1"/>
  <c r="S2322" i="1"/>
  <c r="L2853" i="1"/>
  <c r="M2853" i="1" s="1"/>
  <c r="T2322" i="1" l="1"/>
  <c r="N2853" i="1"/>
  <c r="U2322" i="1" l="1"/>
  <c r="R2323" i="1"/>
  <c r="S2323" i="1"/>
  <c r="L2854" i="1"/>
  <c r="M2854" i="1" s="1"/>
  <c r="T2323" i="1" l="1"/>
  <c r="N2854" i="1"/>
  <c r="U2323" i="1" l="1"/>
  <c r="R2324" i="1"/>
  <c r="S2324" i="1"/>
  <c r="L2855" i="1"/>
  <c r="M2855" i="1" s="1"/>
  <c r="T2324" i="1" l="1"/>
  <c r="N2855" i="1"/>
  <c r="L2856" i="1"/>
  <c r="M2856" i="1" s="1"/>
  <c r="U2324" i="1" l="1"/>
  <c r="R2325" i="1"/>
  <c r="S2325" i="1"/>
  <c r="N2856" i="1"/>
  <c r="T2325" i="1" l="1"/>
  <c r="L2857" i="1"/>
  <c r="M2857" i="1" s="1"/>
  <c r="U2325" i="1" l="1"/>
  <c r="R2326" i="1"/>
  <c r="S2326" i="1"/>
  <c r="N2857" i="1"/>
  <c r="L2858" i="1"/>
  <c r="M2858" i="1" s="1"/>
  <c r="T2326" i="1" l="1"/>
  <c r="N2858" i="1"/>
  <c r="L2859" i="1"/>
  <c r="M2859" i="1" s="1"/>
  <c r="U2326" i="1" l="1"/>
  <c r="R2327" i="1"/>
  <c r="S2327" i="1"/>
  <c r="N2859" i="1"/>
  <c r="T2327" i="1" l="1"/>
  <c r="L2860" i="1"/>
  <c r="M2860" i="1" s="1"/>
  <c r="U2327" i="1" l="1"/>
  <c r="S2328" i="1" s="1"/>
  <c r="R2328" i="1"/>
  <c r="N2860" i="1"/>
  <c r="T2328" i="1" l="1"/>
  <c r="L2861" i="1"/>
  <c r="M2861" i="1" s="1"/>
  <c r="U2328" i="1" l="1"/>
  <c r="R2329" i="1"/>
  <c r="S2329" i="1"/>
  <c r="N2861" i="1"/>
  <c r="T2329" i="1" l="1"/>
  <c r="L2862" i="1"/>
  <c r="M2862" i="1" s="1"/>
  <c r="U2329" i="1" l="1"/>
  <c r="R2330" i="1"/>
  <c r="S2330" i="1"/>
  <c r="N2862" i="1"/>
  <c r="T2330" i="1" l="1"/>
  <c r="L2863" i="1"/>
  <c r="M2863" i="1" s="1"/>
  <c r="U2330" i="1" l="1"/>
  <c r="R2331" i="1"/>
  <c r="S2331" i="1"/>
  <c r="N2863" i="1"/>
  <c r="T2331" i="1" l="1"/>
  <c r="L2864" i="1"/>
  <c r="M2864" i="1" s="1"/>
  <c r="U2331" i="1" l="1"/>
  <c r="R2332" i="1"/>
  <c r="S2332" i="1"/>
  <c r="N2864" i="1"/>
  <c r="L2865" i="1"/>
  <c r="M2865" i="1" s="1"/>
  <c r="T2332" i="1" l="1"/>
  <c r="N2865" i="1"/>
  <c r="U2332" i="1" l="1"/>
  <c r="R2333" i="1"/>
  <c r="S2333" i="1"/>
  <c r="L2866" i="1"/>
  <c r="M2866" i="1" s="1"/>
  <c r="T2333" i="1" l="1"/>
  <c r="N2866" i="1"/>
  <c r="U2333" i="1" l="1"/>
  <c r="R2334" i="1"/>
  <c r="S2334" i="1"/>
  <c r="L2867" i="1"/>
  <c r="M2867" i="1" s="1"/>
  <c r="T2334" i="1" l="1"/>
  <c r="N2867" i="1"/>
  <c r="L2868" i="1"/>
  <c r="M2868" i="1" s="1"/>
  <c r="U2334" i="1" l="1"/>
  <c r="R2335" i="1"/>
  <c r="S2335" i="1"/>
  <c r="N2868" i="1"/>
  <c r="T2335" i="1" l="1"/>
  <c r="L2869" i="1"/>
  <c r="M2869" i="1" s="1"/>
  <c r="U2335" i="1" l="1"/>
  <c r="R2336" i="1"/>
  <c r="S2336" i="1"/>
  <c r="N2869" i="1"/>
  <c r="T2336" i="1" l="1"/>
  <c r="L2870" i="1"/>
  <c r="M2870" i="1" s="1"/>
  <c r="U2336" i="1" l="1"/>
  <c r="R2337" i="1"/>
  <c r="S2337" i="1"/>
  <c r="N2870" i="1"/>
  <c r="T2337" i="1" l="1"/>
  <c r="L2871" i="1"/>
  <c r="M2871" i="1" s="1"/>
  <c r="U2337" i="1" l="1"/>
  <c r="R2338" i="1"/>
  <c r="S2338" i="1"/>
  <c r="N2871" i="1"/>
  <c r="T2338" i="1" l="1"/>
  <c r="L2872" i="1"/>
  <c r="M2872" i="1" s="1"/>
  <c r="U2338" i="1" l="1"/>
  <c r="R2339" i="1"/>
  <c r="S2339" i="1"/>
  <c r="N2872" i="1"/>
  <c r="T2339" i="1" l="1"/>
  <c r="L2873" i="1"/>
  <c r="M2873" i="1" s="1"/>
  <c r="U2339" i="1" l="1"/>
  <c r="R2340" i="1"/>
  <c r="S2340" i="1"/>
  <c r="N2873" i="1"/>
  <c r="T2340" i="1" l="1"/>
  <c r="L2874" i="1"/>
  <c r="M2874" i="1" s="1"/>
  <c r="U2340" i="1" l="1"/>
  <c r="R2341" i="1"/>
  <c r="S2341" i="1"/>
  <c r="N2874" i="1"/>
  <c r="L2875" i="1"/>
  <c r="M2875" i="1" s="1"/>
  <c r="T2341" i="1" l="1"/>
  <c r="N2875" i="1"/>
  <c r="U2341" i="1" l="1"/>
  <c r="R2342" i="1"/>
  <c r="S2342" i="1"/>
  <c r="L2876" i="1"/>
  <c r="M2876" i="1" s="1"/>
  <c r="T2342" i="1" l="1"/>
  <c r="N2876" i="1"/>
  <c r="L2877" i="1"/>
  <c r="M2877" i="1" s="1"/>
  <c r="U2342" i="1" l="1"/>
  <c r="R2343" i="1"/>
  <c r="S2343" i="1"/>
  <c r="N2877" i="1"/>
  <c r="T2343" i="1" l="1"/>
  <c r="L2878" i="1"/>
  <c r="M2878" i="1" s="1"/>
  <c r="U2343" i="1" l="1"/>
  <c r="R2344" i="1"/>
  <c r="S2344" i="1"/>
  <c r="N2878" i="1"/>
  <c r="T2344" i="1" l="1"/>
  <c r="L2879" i="1"/>
  <c r="M2879" i="1" s="1"/>
  <c r="U2344" i="1" l="1"/>
  <c r="R2345" i="1"/>
  <c r="S2345" i="1"/>
  <c r="N2879" i="1"/>
  <c r="T2345" i="1" l="1"/>
  <c r="L2880" i="1"/>
  <c r="M2880" i="1" s="1"/>
  <c r="U2345" i="1" l="1"/>
  <c r="R2346" i="1"/>
  <c r="S2346" i="1"/>
  <c r="N2880" i="1"/>
  <c r="T2346" i="1" l="1"/>
  <c r="L2881" i="1"/>
  <c r="M2881" i="1" s="1"/>
  <c r="U2346" i="1" l="1"/>
  <c r="R2347" i="1"/>
  <c r="S2347" i="1"/>
  <c r="N2881" i="1"/>
  <c r="T2347" i="1" l="1"/>
  <c r="L2882" i="1"/>
  <c r="M2882" i="1" s="1"/>
  <c r="U2347" i="1" l="1"/>
  <c r="R2348" i="1"/>
  <c r="S2348" i="1"/>
  <c r="N2882" i="1"/>
  <c r="T2348" i="1" l="1"/>
  <c r="L2883" i="1"/>
  <c r="M2883" i="1" s="1"/>
  <c r="U2348" i="1" l="1"/>
  <c r="R2349" i="1"/>
  <c r="S2349" i="1"/>
  <c r="N2883" i="1"/>
  <c r="L2884" i="1"/>
  <c r="M2884" i="1" s="1"/>
  <c r="T2349" i="1" l="1"/>
  <c r="N2884" i="1"/>
  <c r="L2885" i="1"/>
  <c r="M2885" i="1" s="1"/>
  <c r="U2349" i="1" l="1"/>
  <c r="R2350" i="1"/>
  <c r="S2350" i="1"/>
  <c r="N2885" i="1"/>
  <c r="T2350" i="1" l="1"/>
  <c r="L2886" i="1"/>
  <c r="M2886" i="1" s="1"/>
  <c r="U2350" i="1" l="1"/>
  <c r="R2351" i="1"/>
  <c r="S2351" i="1"/>
  <c r="N2886" i="1"/>
  <c r="T2351" i="1" l="1"/>
  <c r="L2887" i="1"/>
  <c r="M2887" i="1" s="1"/>
  <c r="U2351" i="1" l="1"/>
  <c r="R2352" i="1"/>
  <c r="S2352" i="1"/>
  <c r="N2887" i="1"/>
  <c r="T2352" i="1" l="1"/>
  <c r="L2888" i="1"/>
  <c r="M2888" i="1" s="1"/>
  <c r="U2352" i="1" l="1"/>
  <c r="R2353" i="1"/>
  <c r="S2353" i="1"/>
  <c r="N2888" i="1"/>
  <c r="T2353" i="1" l="1"/>
  <c r="L2889" i="1"/>
  <c r="M2889" i="1" s="1"/>
  <c r="U2353" i="1" l="1"/>
  <c r="R2354" i="1"/>
  <c r="S2354" i="1"/>
  <c r="N2889" i="1"/>
  <c r="T2354" i="1" l="1"/>
  <c r="L2890" i="1"/>
  <c r="M2890" i="1" s="1"/>
  <c r="U2354" i="1" l="1"/>
  <c r="S2355" i="1" s="1"/>
  <c r="R2355" i="1"/>
  <c r="N2890" i="1"/>
  <c r="T2355" i="1" l="1"/>
  <c r="L2891" i="1"/>
  <c r="M2891" i="1" s="1"/>
  <c r="U2355" i="1" l="1"/>
  <c r="R2356" i="1"/>
  <c r="S2356" i="1"/>
  <c r="N2891" i="1"/>
  <c r="L2892" i="1"/>
  <c r="M2892" i="1" s="1"/>
  <c r="T2356" i="1" l="1"/>
  <c r="N2892" i="1"/>
  <c r="U2356" i="1" l="1"/>
  <c r="R2357" i="1"/>
  <c r="S2357" i="1"/>
  <c r="L2893" i="1"/>
  <c r="M2893" i="1" s="1"/>
  <c r="T2357" i="1" l="1"/>
  <c r="N2893" i="1"/>
  <c r="U2357" i="1" l="1"/>
  <c r="S2358" i="1" s="1"/>
  <c r="R2358" i="1"/>
  <c r="L2894" i="1"/>
  <c r="M2894" i="1" s="1"/>
  <c r="T2358" i="1" l="1"/>
  <c r="N2894" i="1"/>
  <c r="U2358" i="1" l="1"/>
  <c r="R2359" i="1"/>
  <c r="S2359" i="1"/>
  <c r="L2895" i="1"/>
  <c r="M2895" i="1" s="1"/>
  <c r="T2359" i="1" l="1"/>
  <c r="N2895" i="1"/>
  <c r="L2896" i="1"/>
  <c r="M2896" i="1" s="1"/>
  <c r="U2359" i="1" l="1"/>
  <c r="S2360" i="1" s="1"/>
  <c r="R2360" i="1"/>
  <c r="N2896" i="1"/>
  <c r="T2360" i="1" l="1"/>
  <c r="L2897" i="1"/>
  <c r="M2897" i="1" s="1"/>
  <c r="U2360" i="1" l="1"/>
  <c r="R2361" i="1"/>
  <c r="S2361" i="1"/>
  <c r="N2897" i="1"/>
  <c r="T2361" i="1" l="1"/>
  <c r="L2898" i="1"/>
  <c r="M2898" i="1" s="1"/>
  <c r="U2361" i="1" l="1"/>
  <c r="R2362" i="1"/>
  <c r="S2362" i="1"/>
  <c r="N2898" i="1"/>
  <c r="L2899" i="1"/>
  <c r="M2899" i="1" s="1"/>
  <c r="T2362" i="1" l="1"/>
  <c r="N2899" i="1"/>
  <c r="L2900" i="1"/>
  <c r="M2900" i="1" s="1"/>
  <c r="U2362" i="1" l="1"/>
  <c r="R2363" i="1"/>
  <c r="S2363" i="1"/>
  <c r="N2900" i="1"/>
  <c r="T2363" i="1" l="1"/>
  <c r="L2901" i="1"/>
  <c r="M2901" i="1" s="1"/>
  <c r="U2363" i="1" l="1"/>
  <c r="R2364" i="1"/>
  <c r="S2364" i="1"/>
  <c r="N2901" i="1"/>
  <c r="T2364" i="1" l="1"/>
  <c r="L2902" i="1"/>
  <c r="M2902" i="1" s="1"/>
  <c r="U2364" i="1" l="1"/>
  <c r="R2365" i="1"/>
  <c r="S2365" i="1"/>
  <c r="N2902" i="1"/>
  <c r="T2365" i="1" l="1"/>
  <c r="L2903" i="1"/>
  <c r="M2903" i="1" s="1"/>
  <c r="U2365" i="1" l="1"/>
  <c r="R2366" i="1"/>
  <c r="S2366" i="1"/>
  <c r="N2903" i="1"/>
  <c r="T2366" i="1" l="1"/>
  <c r="L2904" i="1"/>
  <c r="M2904" i="1" s="1"/>
  <c r="U2366" i="1" l="1"/>
  <c r="R2367" i="1"/>
  <c r="S2367" i="1"/>
  <c r="N2904" i="1"/>
  <c r="L2905" i="1"/>
  <c r="M2905" i="1" s="1"/>
  <c r="T2367" i="1" l="1"/>
  <c r="N2905" i="1"/>
  <c r="U2367" i="1" l="1"/>
  <c r="R2368" i="1"/>
  <c r="S2368" i="1"/>
  <c r="L2906" i="1"/>
  <c r="M2906" i="1" s="1"/>
  <c r="T2368" i="1" l="1"/>
  <c r="N2906" i="1"/>
  <c r="U2368" i="1" l="1"/>
  <c r="R2369" i="1"/>
  <c r="S2369" i="1"/>
  <c r="L2907" i="1"/>
  <c r="M2907" i="1" s="1"/>
  <c r="T2369" i="1" l="1"/>
  <c r="N2907" i="1"/>
  <c r="U2369" i="1" l="1"/>
  <c r="R2370" i="1"/>
  <c r="S2370" i="1"/>
  <c r="L2908" i="1"/>
  <c r="M2908" i="1" s="1"/>
  <c r="T2370" i="1" l="1"/>
  <c r="N2908" i="1"/>
  <c r="L2909" i="1"/>
  <c r="M2909" i="1" s="1"/>
  <c r="U2370" i="1" l="1"/>
  <c r="R2371" i="1"/>
  <c r="S2371" i="1"/>
  <c r="N2909" i="1"/>
  <c r="L2910" i="1"/>
  <c r="M2910" i="1" s="1"/>
  <c r="T2371" i="1" l="1"/>
  <c r="N2910" i="1"/>
  <c r="U2371" i="1" l="1"/>
  <c r="R2372" i="1"/>
  <c r="S2372" i="1"/>
  <c r="L2911" i="1"/>
  <c r="M2911" i="1" s="1"/>
  <c r="T2372" i="1" l="1"/>
  <c r="N2911" i="1"/>
  <c r="U2372" i="1" l="1"/>
  <c r="R2373" i="1"/>
  <c r="S2373" i="1"/>
  <c r="L2912" i="1"/>
  <c r="M2912" i="1" s="1"/>
  <c r="T2373" i="1" l="1"/>
  <c r="N2912" i="1"/>
  <c r="L2913" i="1"/>
  <c r="M2913" i="1" s="1"/>
  <c r="U2373" i="1" l="1"/>
  <c r="R2374" i="1"/>
  <c r="S2374" i="1"/>
  <c r="N2913" i="1"/>
  <c r="T2374" i="1" l="1"/>
  <c r="L2914" i="1"/>
  <c r="M2914" i="1" s="1"/>
  <c r="U2374" i="1" l="1"/>
  <c r="R2375" i="1"/>
  <c r="S2375" i="1"/>
  <c r="N2914" i="1"/>
  <c r="T2375" i="1" l="1"/>
  <c r="L2915" i="1"/>
  <c r="M2915" i="1" s="1"/>
  <c r="U2375" i="1" l="1"/>
  <c r="R2376" i="1"/>
  <c r="S2376" i="1"/>
  <c r="N2915" i="1"/>
  <c r="L2916" i="1"/>
  <c r="M2916" i="1" s="1"/>
  <c r="T2376" i="1" l="1"/>
  <c r="N2916" i="1"/>
  <c r="U2376" i="1" l="1"/>
  <c r="R2377" i="1"/>
  <c r="S2377" i="1"/>
  <c r="L2917" i="1"/>
  <c r="M2917" i="1" s="1"/>
  <c r="T2377" i="1" l="1"/>
  <c r="N2917" i="1"/>
  <c r="U2377" i="1" l="1"/>
  <c r="R2378" i="1"/>
  <c r="S2378" i="1"/>
  <c r="L2918" i="1"/>
  <c r="M2918" i="1" s="1"/>
  <c r="T2378" i="1" l="1"/>
  <c r="N2918" i="1"/>
  <c r="U2378" i="1" l="1"/>
  <c r="R2379" i="1"/>
  <c r="S2379" i="1"/>
  <c r="L2919" i="1"/>
  <c r="M2919" i="1" s="1"/>
  <c r="T2379" i="1" l="1"/>
  <c r="N2919" i="1"/>
  <c r="L2920" i="1"/>
  <c r="M2920" i="1" s="1"/>
  <c r="U2379" i="1" l="1"/>
  <c r="R2380" i="1"/>
  <c r="S2380" i="1"/>
  <c r="N2920" i="1"/>
  <c r="T2380" i="1" l="1"/>
  <c r="L2921" i="1"/>
  <c r="M2921" i="1" s="1"/>
  <c r="U2380" i="1" l="1"/>
  <c r="R2381" i="1"/>
  <c r="S2381" i="1"/>
  <c r="N2921" i="1"/>
  <c r="T2381" i="1" l="1"/>
  <c r="L2922" i="1"/>
  <c r="M2922" i="1" s="1"/>
  <c r="U2381" i="1" l="1"/>
  <c r="R2382" i="1"/>
  <c r="S2382" i="1"/>
  <c r="N2922" i="1"/>
  <c r="T2382" i="1" l="1"/>
  <c r="L2923" i="1"/>
  <c r="M2923" i="1" s="1"/>
  <c r="U2382" i="1" l="1"/>
  <c r="R2383" i="1"/>
  <c r="S2383" i="1"/>
  <c r="N2923" i="1"/>
  <c r="T2383" i="1" l="1"/>
  <c r="L2924" i="1"/>
  <c r="M2924" i="1" s="1"/>
  <c r="U2383" i="1" l="1"/>
  <c r="R2384" i="1"/>
  <c r="S2384" i="1"/>
  <c r="N2924" i="1"/>
  <c r="L2925" i="1"/>
  <c r="M2925" i="1" s="1"/>
  <c r="T2384" i="1" l="1"/>
  <c r="N2925" i="1"/>
  <c r="U2384" i="1" l="1"/>
  <c r="R2385" i="1"/>
  <c r="S2385" i="1"/>
  <c r="L2926" i="1"/>
  <c r="M2926" i="1" s="1"/>
  <c r="T2385" i="1" l="1"/>
  <c r="N2926" i="1"/>
  <c r="U2385" i="1" l="1"/>
  <c r="R2386" i="1"/>
  <c r="S2386" i="1"/>
  <c r="L2927" i="1"/>
  <c r="M2927" i="1" s="1"/>
  <c r="T2386" i="1" l="1"/>
  <c r="N2927" i="1"/>
  <c r="U2386" i="1" l="1"/>
  <c r="R2387" i="1"/>
  <c r="S2387" i="1"/>
  <c r="L2928" i="1"/>
  <c r="M2928" i="1" s="1"/>
  <c r="T2387" i="1" l="1"/>
  <c r="N2928" i="1"/>
  <c r="L2929" i="1"/>
  <c r="M2929" i="1" s="1"/>
  <c r="U2387" i="1" l="1"/>
  <c r="R2388" i="1"/>
  <c r="S2388" i="1"/>
  <c r="N2929" i="1"/>
  <c r="T2388" i="1" l="1"/>
  <c r="L2930" i="1"/>
  <c r="M2930" i="1" s="1"/>
  <c r="U2388" i="1" l="1"/>
  <c r="R2389" i="1"/>
  <c r="S2389" i="1"/>
  <c r="N2930" i="1"/>
  <c r="T2389" i="1" l="1"/>
  <c r="L2931" i="1"/>
  <c r="M2931" i="1" s="1"/>
  <c r="U2389" i="1" l="1"/>
  <c r="R2390" i="1"/>
  <c r="S2390" i="1"/>
  <c r="N2931" i="1"/>
  <c r="T2390" i="1" l="1"/>
  <c r="L2932" i="1"/>
  <c r="M2932" i="1" s="1"/>
  <c r="U2390" i="1" l="1"/>
  <c r="S2391" i="1" s="1"/>
  <c r="R2391" i="1"/>
  <c r="N2932" i="1"/>
  <c r="L2933" i="1"/>
  <c r="M2933" i="1" s="1"/>
  <c r="T2391" i="1" l="1"/>
  <c r="N2933" i="1"/>
  <c r="U2391" i="1" l="1"/>
  <c r="R2392" i="1"/>
  <c r="S2392" i="1"/>
  <c r="L2934" i="1"/>
  <c r="M2934" i="1" s="1"/>
  <c r="T2392" i="1" l="1"/>
  <c r="N2934" i="1"/>
  <c r="U2392" i="1" l="1"/>
  <c r="R2393" i="1"/>
  <c r="S2393" i="1"/>
  <c r="L2935" i="1"/>
  <c r="M2935" i="1" s="1"/>
  <c r="T2393" i="1" l="1"/>
  <c r="N2935" i="1"/>
  <c r="L2936" i="1"/>
  <c r="M2936" i="1" s="1"/>
  <c r="U2393" i="1" l="1"/>
  <c r="R2394" i="1"/>
  <c r="S2394" i="1"/>
  <c r="N2936" i="1"/>
  <c r="T2394" i="1" l="1"/>
  <c r="L2937" i="1"/>
  <c r="M2937" i="1" s="1"/>
  <c r="U2394" i="1" l="1"/>
  <c r="R2395" i="1"/>
  <c r="S2395" i="1"/>
  <c r="N2937" i="1"/>
  <c r="T2395" i="1" l="1"/>
  <c r="L2938" i="1"/>
  <c r="M2938" i="1" s="1"/>
  <c r="U2395" i="1" l="1"/>
  <c r="R2396" i="1"/>
  <c r="S2396" i="1"/>
  <c r="N2938" i="1"/>
  <c r="T2396" i="1" l="1"/>
  <c r="L2939" i="1"/>
  <c r="M2939" i="1" s="1"/>
  <c r="U2396" i="1" l="1"/>
  <c r="R2397" i="1"/>
  <c r="S2397" i="1"/>
  <c r="N2939" i="1"/>
  <c r="T2397" i="1" l="1"/>
  <c r="L2940" i="1"/>
  <c r="M2940" i="1" s="1"/>
  <c r="U2397" i="1" l="1"/>
  <c r="R2398" i="1"/>
  <c r="S2398" i="1"/>
  <c r="N2940" i="1"/>
  <c r="T2398" i="1" l="1"/>
  <c r="L2941" i="1"/>
  <c r="M2941" i="1" s="1"/>
  <c r="U2398" i="1" l="1"/>
  <c r="R2399" i="1"/>
  <c r="S2399" i="1"/>
  <c r="N2941" i="1"/>
  <c r="T2399" i="1" l="1"/>
  <c r="L2942" i="1"/>
  <c r="M2942" i="1" s="1"/>
  <c r="U2399" i="1" l="1"/>
  <c r="R2400" i="1"/>
  <c r="S2400" i="1"/>
  <c r="N2942" i="1"/>
  <c r="T2400" i="1" l="1"/>
  <c r="L2943" i="1"/>
  <c r="M2943" i="1" s="1"/>
  <c r="U2400" i="1" l="1"/>
  <c r="R2401" i="1"/>
  <c r="S2401" i="1"/>
  <c r="N2943" i="1"/>
  <c r="T2401" i="1" l="1"/>
  <c r="L2944" i="1"/>
  <c r="M2944" i="1" s="1"/>
  <c r="U2401" i="1" l="1"/>
  <c r="R2402" i="1"/>
  <c r="S2402" i="1"/>
  <c r="N2944" i="1"/>
  <c r="T2402" i="1" l="1"/>
  <c r="L2945" i="1"/>
  <c r="M2945" i="1" s="1"/>
  <c r="U2402" i="1" l="1"/>
  <c r="R2403" i="1"/>
  <c r="S2403" i="1"/>
  <c r="N2945" i="1"/>
  <c r="T2403" i="1" l="1"/>
  <c r="L2946" i="1"/>
  <c r="M2946" i="1" s="1"/>
  <c r="U2403" i="1" l="1"/>
  <c r="R2404" i="1"/>
  <c r="S2404" i="1"/>
  <c r="N2946" i="1"/>
  <c r="T2404" i="1" l="1"/>
  <c r="L2947" i="1"/>
  <c r="M2947" i="1" s="1"/>
  <c r="U2404" i="1" l="1"/>
  <c r="R2405" i="1"/>
  <c r="S2405" i="1"/>
  <c r="N2947" i="1"/>
  <c r="T2405" i="1" l="1"/>
  <c r="L2948" i="1"/>
  <c r="M2948" i="1" s="1"/>
  <c r="U2405" i="1" l="1"/>
  <c r="R2406" i="1"/>
  <c r="S2406" i="1"/>
  <c r="N2948" i="1"/>
  <c r="L2949" i="1"/>
  <c r="M2949" i="1" s="1"/>
  <c r="T2406" i="1" l="1"/>
  <c r="N2949" i="1"/>
  <c r="L2950" i="1"/>
  <c r="M2950" i="1" s="1"/>
  <c r="U2406" i="1" l="1"/>
  <c r="R2407" i="1"/>
  <c r="S2407" i="1"/>
  <c r="N2950" i="1"/>
  <c r="T2407" i="1" l="1"/>
  <c r="L2951" i="1"/>
  <c r="M2951" i="1" s="1"/>
  <c r="U2407" i="1" l="1"/>
  <c r="R2408" i="1"/>
  <c r="S2408" i="1"/>
  <c r="N2951" i="1"/>
  <c r="T2408" i="1" l="1"/>
  <c r="L2952" i="1"/>
  <c r="M2952" i="1" s="1"/>
  <c r="U2408" i="1" l="1"/>
  <c r="R2409" i="1"/>
  <c r="S2409" i="1"/>
  <c r="N2952" i="1"/>
  <c r="T2409" i="1" l="1"/>
  <c r="L2953" i="1"/>
  <c r="M2953" i="1" s="1"/>
  <c r="U2409" i="1" l="1"/>
  <c r="R2410" i="1"/>
  <c r="S2410" i="1"/>
  <c r="N2953" i="1"/>
  <c r="T2410" i="1" l="1"/>
  <c r="L2954" i="1"/>
  <c r="M2954" i="1" s="1"/>
  <c r="U2410" i="1" l="1"/>
  <c r="R2411" i="1"/>
  <c r="S2411" i="1"/>
  <c r="N2954" i="1"/>
  <c r="L2955" i="1"/>
  <c r="M2955" i="1" s="1"/>
  <c r="T2411" i="1" l="1"/>
  <c r="N2955" i="1"/>
  <c r="U2411" i="1" l="1"/>
  <c r="R2412" i="1"/>
  <c r="S2412" i="1"/>
  <c r="L2956" i="1"/>
  <c r="M2956" i="1" s="1"/>
  <c r="T2412" i="1" l="1"/>
  <c r="N2956" i="1"/>
  <c r="U2412" i="1" l="1"/>
  <c r="R2413" i="1"/>
  <c r="S2413" i="1"/>
  <c r="L2957" i="1"/>
  <c r="M2957" i="1" s="1"/>
  <c r="T2413" i="1" l="1"/>
  <c r="N2957" i="1"/>
  <c r="L2958" i="1"/>
  <c r="M2958" i="1" s="1"/>
  <c r="U2413" i="1" l="1"/>
  <c r="R2414" i="1"/>
  <c r="S2414" i="1"/>
  <c r="N2958" i="1"/>
  <c r="T2414" i="1" l="1"/>
  <c r="L2959" i="1"/>
  <c r="M2959" i="1" s="1"/>
  <c r="U2414" i="1" l="1"/>
  <c r="R2415" i="1"/>
  <c r="S2415" i="1"/>
  <c r="N2959" i="1"/>
  <c r="T2415" i="1" l="1"/>
  <c r="L2960" i="1"/>
  <c r="M2960" i="1" s="1"/>
  <c r="U2415" i="1" l="1"/>
  <c r="R2416" i="1"/>
  <c r="S2416" i="1"/>
  <c r="N2960" i="1"/>
  <c r="T2416" i="1" l="1"/>
  <c r="L2961" i="1"/>
  <c r="M2961" i="1" s="1"/>
  <c r="U2416" i="1" l="1"/>
  <c r="R2417" i="1"/>
  <c r="S2417" i="1"/>
  <c r="N2961" i="1"/>
  <c r="L2962" i="1"/>
  <c r="M2962" i="1" s="1"/>
  <c r="T2417" i="1" l="1"/>
  <c r="N2962" i="1"/>
  <c r="L2963" i="1"/>
  <c r="M2963" i="1" s="1"/>
  <c r="U2417" i="1" l="1"/>
  <c r="R2418" i="1"/>
  <c r="S2418" i="1"/>
  <c r="N2963" i="1"/>
  <c r="T2418" i="1" l="1"/>
  <c r="L2964" i="1"/>
  <c r="M2964" i="1" s="1"/>
  <c r="U2418" i="1" l="1"/>
  <c r="R2419" i="1"/>
  <c r="S2419" i="1"/>
  <c r="N2964" i="1"/>
  <c r="L2965" i="1"/>
  <c r="M2965" i="1" s="1"/>
  <c r="T2419" i="1" l="1"/>
  <c r="N2965" i="1"/>
  <c r="U2419" i="1" l="1"/>
  <c r="R2420" i="1"/>
  <c r="S2420" i="1"/>
  <c r="L2966" i="1"/>
  <c r="M2966" i="1" s="1"/>
  <c r="T2420" i="1" l="1"/>
  <c r="N2966" i="1"/>
  <c r="U2420" i="1" l="1"/>
  <c r="R2421" i="1"/>
  <c r="S2421" i="1"/>
  <c r="L2967" i="1"/>
  <c r="M2967" i="1" s="1"/>
  <c r="T2421" i="1" l="1"/>
  <c r="N2967" i="1"/>
  <c r="U2421" i="1" l="1"/>
  <c r="R2422" i="1"/>
  <c r="S2422" i="1"/>
  <c r="L2968" i="1"/>
  <c r="M2968" i="1" s="1"/>
  <c r="T2422" i="1" l="1"/>
  <c r="N2968" i="1"/>
  <c r="U2422" i="1" l="1"/>
  <c r="R2423" i="1"/>
  <c r="S2423" i="1"/>
  <c r="L2969" i="1"/>
  <c r="M2969" i="1" s="1"/>
  <c r="T2423" i="1" l="1"/>
  <c r="N2969" i="1"/>
  <c r="U2423" i="1" l="1"/>
  <c r="R2424" i="1"/>
  <c r="S2424" i="1"/>
  <c r="L2970" i="1"/>
  <c r="M2970" i="1" s="1"/>
  <c r="T2424" i="1" l="1"/>
  <c r="N2970" i="1"/>
  <c r="U2424" i="1" l="1"/>
  <c r="R2425" i="1"/>
  <c r="S2425" i="1"/>
  <c r="L2971" i="1"/>
  <c r="M2971" i="1" s="1"/>
  <c r="T2425" i="1" l="1"/>
  <c r="N2971" i="1"/>
  <c r="U2425" i="1" l="1"/>
  <c r="R2426" i="1"/>
  <c r="S2426" i="1"/>
  <c r="L2972" i="1"/>
  <c r="M2972" i="1" s="1"/>
  <c r="T2426" i="1" l="1"/>
  <c r="N2972" i="1"/>
  <c r="U2426" i="1" l="1"/>
  <c r="R2427" i="1"/>
  <c r="S2427" i="1"/>
  <c r="L2973" i="1"/>
  <c r="M2973" i="1" s="1"/>
  <c r="T2427" i="1" l="1"/>
  <c r="N2973" i="1"/>
  <c r="L2974" i="1"/>
  <c r="M2974" i="1" s="1"/>
  <c r="U2427" i="1" l="1"/>
  <c r="S2428" i="1" s="1"/>
  <c r="R2428" i="1"/>
  <c r="N2974" i="1"/>
  <c r="T2428" i="1" l="1"/>
  <c r="L2975" i="1"/>
  <c r="M2975" i="1" s="1"/>
  <c r="U2428" i="1" l="1"/>
  <c r="R2429" i="1"/>
  <c r="S2429" i="1"/>
  <c r="N2975" i="1"/>
  <c r="T2429" i="1" l="1"/>
  <c r="L2976" i="1"/>
  <c r="M2976" i="1" s="1"/>
  <c r="U2429" i="1" l="1"/>
  <c r="R2430" i="1"/>
  <c r="S2430" i="1"/>
  <c r="N2976" i="1"/>
  <c r="T2430" i="1" l="1"/>
  <c r="L2977" i="1"/>
  <c r="M2977" i="1" s="1"/>
  <c r="U2430" i="1" l="1"/>
  <c r="R2431" i="1"/>
  <c r="S2431" i="1"/>
  <c r="N2977" i="1"/>
  <c r="T2431" i="1" l="1"/>
  <c r="L2978" i="1"/>
  <c r="M2978" i="1" s="1"/>
  <c r="U2431" i="1" l="1"/>
  <c r="R2432" i="1"/>
  <c r="S2432" i="1"/>
  <c r="N2978" i="1"/>
  <c r="T2432" i="1" l="1"/>
  <c r="L2979" i="1"/>
  <c r="M2979" i="1" s="1"/>
  <c r="U2432" i="1" l="1"/>
  <c r="R2433" i="1"/>
  <c r="S2433" i="1"/>
  <c r="N2979" i="1"/>
  <c r="T2433" i="1" l="1"/>
  <c r="L2980" i="1"/>
  <c r="M2980" i="1" s="1"/>
  <c r="U2433" i="1" l="1"/>
  <c r="S2434" i="1" s="1"/>
  <c r="R2434" i="1"/>
  <c r="N2980" i="1"/>
  <c r="T2434" i="1" l="1"/>
  <c r="L2981" i="1"/>
  <c r="M2981" i="1" s="1"/>
  <c r="U2434" i="1" l="1"/>
  <c r="R2435" i="1"/>
  <c r="S2435" i="1"/>
  <c r="N2981" i="1"/>
  <c r="L2982" i="1"/>
  <c r="M2982" i="1" s="1"/>
  <c r="T2435" i="1" l="1"/>
  <c r="N2982" i="1"/>
  <c r="L2983" i="1"/>
  <c r="M2983" i="1" s="1"/>
  <c r="U2435" i="1" l="1"/>
  <c r="S2436" i="1" s="1"/>
  <c r="R2436" i="1"/>
  <c r="N2983" i="1"/>
  <c r="T2436" i="1" l="1"/>
  <c r="L2984" i="1"/>
  <c r="M2984" i="1" s="1"/>
  <c r="U2436" i="1" l="1"/>
  <c r="S2437" i="1" s="1"/>
  <c r="R2437" i="1"/>
  <c r="N2984" i="1"/>
  <c r="L2985" i="1"/>
  <c r="M2985" i="1" s="1"/>
  <c r="T2437" i="1" l="1"/>
  <c r="N2985" i="1"/>
  <c r="U2437" i="1" l="1"/>
  <c r="R2438" i="1"/>
  <c r="S2438" i="1"/>
  <c r="L2986" i="1"/>
  <c r="M2986" i="1" s="1"/>
  <c r="T2438" i="1" l="1"/>
  <c r="N2986" i="1"/>
  <c r="U2438" i="1" l="1"/>
  <c r="R2439" i="1"/>
  <c r="S2439" i="1"/>
  <c r="L2987" i="1"/>
  <c r="M2987" i="1" s="1"/>
  <c r="T2439" i="1" l="1"/>
  <c r="N2987" i="1"/>
  <c r="U2439" i="1" l="1"/>
  <c r="R2440" i="1"/>
  <c r="S2440" i="1"/>
  <c r="L2988" i="1"/>
  <c r="M2988" i="1" s="1"/>
  <c r="T2440" i="1" l="1"/>
  <c r="N2988" i="1"/>
  <c r="L2989" i="1"/>
  <c r="M2989" i="1" s="1"/>
  <c r="U2440" i="1" l="1"/>
  <c r="R2441" i="1"/>
  <c r="S2441" i="1"/>
  <c r="N2989" i="1"/>
  <c r="T2441" i="1" l="1"/>
  <c r="L2990" i="1"/>
  <c r="M2990" i="1" s="1"/>
  <c r="U2441" i="1" l="1"/>
  <c r="R2442" i="1"/>
  <c r="S2442" i="1"/>
  <c r="N2990" i="1"/>
  <c r="T2442" i="1" l="1"/>
  <c r="L2991" i="1"/>
  <c r="M2991" i="1" s="1"/>
  <c r="U2442" i="1" l="1"/>
  <c r="R2443" i="1"/>
  <c r="S2443" i="1"/>
  <c r="N2991" i="1"/>
  <c r="T2443" i="1" l="1"/>
  <c r="L2992" i="1"/>
  <c r="M2992" i="1" s="1"/>
  <c r="U2443" i="1" l="1"/>
  <c r="R2444" i="1"/>
  <c r="S2444" i="1"/>
  <c r="N2992" i="1"/>
  <c r="T2444" i="1" l="1"/>
  <c r="L2993" i="1"/>
  <c r="M2993" i="1" s="1"/>
  <c r="U2444" i="1" l="1"/>
  <c r="R2445" i="1"/>
  <c r="S2445" i="1"/>
  <c r="N2993" i="1"/>
  <c r="T2445" i="1" l="1"/>
  <c r="L2994" i="1"/>
  <c r="M2994" i="1" s="1"/>
  <c r="U2445" i="1" l="1"/>
  <c r="R2446" i="1"/>
  <c r="S2446" i="1"/>
  <c r="N2994" i="1"/>
  <c r="T2446" i="1" l="1"/>
  <c r="L2995" i="1"/>
  <c r="M2995" i="1" s="1"/>
  <c r="U2446" i="1" l="1"/>
  <c r="R2447" i="1"/>
  <c r="S2447" i="1"/>
  <c r="N2995" i="1"/>
  <c r="T2447" i="1" l="1"/>
  <c r="L2996" i="1"/>
  <c r="M2996" i="1" s="1"/>
  <c r="U2447" i="1" l="1"/>
  <c r="R2448" i="1"/>
  <c r="S2448" i="1"/>
  <c r="N2996" i="1"/>
  <c r="T2448" i="1" l="1"/>
  <c r="L2997" i="1"/>
  <c r="M2997" i="1" s="1"/>
  <c r="U2448" i="1" l="1"/>
  <c r="R2449" i="1"/>
  <c r="S2449" i="1"/>
  <c r="N2997" i="1"/>
  <c r="L2998" i="1"/>
  <c r="M2998" i="1" s="1"/>
  <c r="T2449" i="1" l="1"/>
  <c r="N2998" i="1"/>
  <c r="U2449" i="1" l="1"/>
  <c r="R2450" i="1"/>
  <c r="S2450" i="1"/>
  <c r="L2999" i="1"/>
  <c r="M2999" i="1" s="1"/>
  <c r="T2450" i="1" l="1"/>
  <c r="N2999" i="1"/>
  <c r="U2450" i="1" l="1"/>
  <c r="R2451" i="1"/>
  <c r="S2451" i="1"/>
  <c r="L3000" i="1"/>
  <c r="M3000" i="1" s="1"/>
  <c r="T2451" i="1" l="1"/>
  <c r="N3000" i="1"/>
  <c r="U2451" i="1" l="1"/>
  <c r="R2452" i="1"/>
  <c r="S2452" i="1"/>
  <c r="L3001" i="1"/>
  <c r="M3001" i="1" s="1"/>
  <c r="T2452" i="1" l="1"/>
  <c r="N3001" i="1"/>
  <c r="U2452" i="1" l="1"/>
  <c r="R2453" i="1"/>
  <c r="S2453" i="1"/>
  <c r="L3002" i="1"/>
  <c r="M3002" i="1" s="1"/>
  <c r="T2453" i="1" l="1"/>
  <c r="N3002" i="1"/>
  <c r="L3003" i="1"/>
  <c r="M3003" i="1" s="1"/>
  <c r="U2453" i="1" l="1"/>
  <c r="S2454" i="1" s="1"/>
  <c r="R2454" i="1"/>
  <c r="N3003" i="1"/>
  <c r="T2454" i="1" l="1"/>
  <c r="L3004" i="1"/>
  <c r="M3004" i="1" s="1"/>
  <c r="U2454" i="1" l="1"/>
  <c r="R2455" i="1"/>
  <c r="S2455" i="1"/>
  <c r="N3004" i="1"/>
  <c r="T2455" i="1" l="1"/>
  <c r="L3005" i="1"/>
  <c r="M3005" i="1" s="1"/>
  <c r="U2455" i="1" l="1"/>
  <c r="R2456" i="1"/>
  <c r="S2456" i="1"/>
  <c r="N3005" i="1"/>
  <c r="T2456" i="1" l="1"/>
  <c r="L3006" i="1"/>
  <c r="M3006" i="1" s="1"/>
  <c r="U2456" i="1" l="1"/>
  <c r="R2457" i="1"/>
  <c r="S2457" i="1"/>
  <c r="N3006" i="1"/>
  <c r="T2457" i="1" l="1"/>
  <c r="L3007" i="1"/>
  <c r="M3007" i="1" s="1"/>
  <c r="U2457" i="1" l="1"/>
  <c r="R2458" i="1"/>
  <c r="S2458" i="1"/>
  <c r="N3007" i="1"/>
  <c r="T2458" i="1" l="1"/>
  <c r="L3008" i="1"/>
  <c r="M3008" i="1" s="1"/>
  <c r="U2458" i="1" l="1"/>
  <c r="R2459" i="1"/>
  <c r="S2459" i="1"/>
  <c r="N3008" i="1"/>
  <c r="L3009" i="1"/>
  <c r="M3009" i="1" s="1"/>
  <c r="T2459" i="1" l="1"/>
  <c r="N3009" i="1"/>
  <c r="U2459" i="1" l="1"/>
  <c r="R2460" i="1"/>
  <c r="S2460" i="1"/>
  <c r="L3010" i="1"/>
  <c r="M3010" i="1" s="1"/>
  <c r="T2460" i="1" l="1"/>
  <c r="N3010" i="1"/>
  <c r="U2460" i="1" l="1"/>
  <c r="R2461" i="1"/>
  <c r="S2461" i="1"/>
  <c r="L3011" i="1"/>
  <c r="M3011" i="1" s="1"/>
  <c r="T2461" i="1" l="1"/>
  <c r="N3011" i="1"/>
  <c r="L3012" i="1"/>
  <c r="M3012" i="1" s="1"/>
  <c r="U2461" i="1" l="1"/>
  <c r="R2462" i="1"/>
  <c r="S2462" i="1"/>
  <c r="N3012" i="1"/>
  <c r="T2462" i="1" l="1"/>
  <c r="L3013" i="1"/>
  <c r="M3013" i="1" s="1"/>
  <c r="U2462" i="1" l="1"/>
  <c r="R2463" i="1"/>
  <c r="S2463" i="1"/>
  <c r="N3013" i="1"/>
  <c r="T2463" i="1" l="1"/>
  <c r="L3014" i="1"/>
  <c r="M3014" i="1" s="1"/>
  <c r="U2463" i="1" l="1"/>
  <c r="R2464" i="1"/>
  <c r="S2464" i="1"/>
  <c r="N3014" i="1"/>
  <c r="T2464" i="1" l="1"/>
  <c r="L3015" i="1"/>
  <c r="M3015" i="1" s="1"/>
  <c r="U2464" i="1" l="1"/>
  <c r="R2465" i="1"/>
  <c r="S2465" i="1"/>
  <c r="N3015" i="1"/>
  <c r="T2465" i="1" l="1"/>
  <c r="L3016" i="1"/>
  <c r="M3016" i="1" s="1"/>
  <c r="U2465" i="1" l="1"/>
  <c r="R2466" i="1"/>
  <c r="S2466" i="1"/>
  <c r="N3016" i="1"/>
  <c r="T2466" i="1" l="1"/>
  <c r="L3017" i="1"/>
  <c r="M3017" i="1" s="1"/>
  <c r="U2466" i="1" l="1"/>
  <c r="R2467" i="1"/>
  <c r="S2467" i="1"/>
  <c r="N3017" i="1"/>
  <c r="T2467" i="1" l="1"/>
  <c r="L3018" i="1"/>
  <c r="M3018" i="1" s="1"/>
  <c r="U2467" i="1" l="1"/>
  <c r="R2468" i="1"/>
  <c r="S2468" i="1"/>
  <c r="N3018" i="1"/>
  <c r="L3019" i="1"/>
  <c r="M3019" i="1" s="1"/>
  <c r="T2468" i="1" l="1"/>
  <c r="N3019" i="1"/>
  <c r="L3020" i="1"/>
  <c r="M3020" i="1" s="1"/>
  <c r="U2468" i="1" l="1"/>
  <c r="S2469" i="1" s="1"/>
  <c r="R2469" i="1"/>
  <c r="N3020" i="1"/>
  <c r="T2469" i="1" l="1"/>
  <c r="L3021" i="1"/>
  <c r="M3021" i="1" s="1"/>
  <c r="U2469" i="1" l="1"/>
  <c r="R2470" i="1"/>
  <c r="S2470" i="1"/>
  <c r="N3021" i="1"/>
  <c r="T2470" i="1" l="1"/>
  <c r="L3022" i="1"/>
  <c r="M3022" i="1" s="1"/>
  <c r="U2470" i="1" l="1"/>
  <c r="R2471" i="1"/>
  <c r="S2471" i="1"/>
  <c r="N3022" i="1"/>
  <c r="T2471" i="1" l="1"/>
  <c r="L3023" i="1"/>
  <c r="M3023" i="1" s="1"/>
  <c r="U2471" i="1" l="1"/>
  <c r="R2472" i="1"/>
  <c r="S2472" i="1"/>
  <c r="N3023" i="1"/>
  <c r="L3024" i="1"/>
  <c r="M3024" i="1" s="1"/>
  <c r="T2472" i="1" l="1"/>
  <c r="N3024" i="1"/>
  <c r="U2472" i="1" l="1"/>
  <c r="R2473" i="1"/>
  <c r="S2473" i="1"/>
  <c r="L3025" i="1"/>
  <c r="M3025" i="1" s="1"/>
  <c r="T2473" i="1" l="1"/>
  <c r="N3025" i="1"/>
  <c r="U2473" i="1" l="1"/>
  <c r="R2474" i="1"/>
  <c r="S2474" i="1"/>
  <c r="L3026" i="1"/>
  <c r="M3026" i="1" s="1"/>
  <c r="T2474" i="1" l="1"/>
  <c r="N3026" i="1"/>
  <c r="L3027" i="1"/>
  <c r="M3027" i="1" s="1"/>
  <c r="U2474" i="1" l="1"/>
  <c r="R2475" i="1"/>
  <c r="S2475" i="1"/>
  <c r="N3027" i="1"/>
  <c r="T2475" i="1" l="1"/>
  <c r="L3028" i="1"/>
  <c r="M3028" i="1" s="1"/>
  <c r="U2475" i="1" l="1"/>
  <c r="R2476" i="1"/>
  <c r="S2476" i="1"/>
  <c r="N3028" i="1"/>
  <c r="T2476" i="1" l="1"/>
  <c r="L3029" i="1"/>
  <c r="M3029" i="1" s="1"/>
  <c r="U2476" i="1" l="1"/>
  <c r="R2477" i="1"/>
  <c r="S2477" i="1"/>
  <c r="N3029" i="1"/>
  <c r="T2477" i="1" l="1"/>
  <c r="L3030" i="1"/>
  <c r="M3030" i="1" s="1"/>
  <c r="U2477" i="1" l="1"/>
  <c r="S2478" i="1" s="1"/>
  <c r="R2478" i="1"/>
  <c r="N3030" i="1"/>
  <c r="L3031" i="1"/>
  <c r="M3031" i="1" s="1"/>
  <c r="T2478" i="1" l="1"/>
  <c r="N3031" i="1"/>
  <c r="U2478" i="1" l="1"/>
  <c r="S2479" i="1" s="1"/>
  <c r="R2479" i="1"/>
  <c r="L3032" i="1"/>
  <c r="M3032" i="1" s="1"/>
  <c r="T2479" i="1" l="1"/>
  <c r="N3032" i="1"/>
  <c r="U2479" i="1" l="1"/>
  <c r="S2480" i="1" s="1"/>
  <c r="R2480" i="1"/>
  <c r="L3033" i="1"/>
  <c r="M3033" i="1" s="1"/>
  <c r="T2480" i="1" l="1"/>
  <c r="N3033" i="1"/>
  <c r="U2480" i="1" l="1"/>
  <c r="R2481" i="1"/>
  <c r="S2481" i="1"/>
  <c r="L3034" i="1"/>
  <c r="M3034" i="1" s="1"/>
  <c r="T2481" i="1" l="1"/>
  <c r="N3034" i="1"/>
  <c r="U2481" i="1" l="1"/>
  <c r="R2482" i="1"/>
  <c r="S2482" i="1"/>
  <c r="L3035" i="1"/>
  <c r="M3035" i="1" s="1"/>
  <c r="T2482" i="1" l="1"/>
  <c r="N3035" i="1"/>
  <c r="U2482" i="1" l="1"/>
  <c r="R2483" i="1"/>
  <c r="S2483" i="1"/>
  <c r="L3036" i="1"/>
  <c r="M3036" i="1" s="1"/>
  <c r="T2483" i="1" l="1"/>
  <c r="N3036" i="1"/>
  <c r="U2483" i="1" l="1"/>
  <c r="R2484" i="1"/>
  <c r="S2484" i="1"/>
  <c r="L3037" i="1"/>
  <c r="M3037" i="1" s="1"/>
  <c r="T2484" i="1" l="1"/>
  <c r="N3037" i="1"/>
  <c r="U2484" i="1" l="1"/>
  <c r="S2485" i="1" s="1"/>
  <c r="R2485" i="1"/>
  <c r="L3038" i="1"/>
  <c r="M3038" i="1" s="1"/>
  <c r="T2485" i="1" l="1"/>
  <c r="N3038" i="1"/>
  <c r="U2485" i="1" l="1"/>
  <c r="R2486" i="1"/>
  <c r="S2486" i="1"/>
  <c r="L3039" i="1"/>
  <c r="M3039" i="1" s="1"/>
  <c r="T2486" i="1" l="1"/>
  <c r="N3039" i="1"/>
  <c r="U2486" i="1" l="1"/>
  <c r="R2487" i="1"/>
  <c r="S2487" i="1"/>
  <c r="L3040" i="1"/>
  <c r="M3040" i="1" s="1"/>
  <c r="T2487" i="1" l="1"/>
  <c r="N3040" i="1"/>
  <c r="U2487" i="1" l="1"/>
  <c r="R2488" i="1"/>
  <c r="S2488" i="1"/>
  <c r="L3041" i="1"/>
  <c r="M3041" i="1" s="1"/>
  <c r="T2488" i="1" l="1"/>
  <c r="N3041" i="1"/>
  <c r="U2488" i="1" l="1"/>
  <c r="R2489" i="1"/>
  <c r="S2489" i="1"/>
  <c r="L3042" i="1"/>
  <c r="M3042" i="1" s="1"/>
  <c r="T2489" i="1" l="1"/>
  <c r="N3042" i="1"/>
  <c r="U2489" i="1" l="1"/>
  <c r="R2490" i="1"/>
  <c r="S2490" i="1"/>
  <c r="L3043" i="1"/>
  <c r="M3043" i="1" s="1"/>
  <c r="T2490" i="1" l="1"/>
  <c r="N3043" i="1"/>
  <c r="U2490" i="1" l="1"/>
  <c r="R2491" i="1"/>
  <c r="S2491" i="1"/>
  <c r="L3044" i="1"/>
  <c r="M3044" i="1" s="1"/>
  <c r="T2491" i="1" l="1"/>
  <c r="N3044" i="1"/>
  <c r="L3045" i="1"/>
  <c r="M3045" i="1" s="1"/>
  <c r="U2491" i="1" l="1"/>
  <c r="R2492" i="1"/>
  <c r="S2492" i="1"/>
  <c r="N3045" i="1"/>
  <c r="L3046" i="1"/>
  <c r="M3046" i="1" s="1"/>
  <c r="T2492" i="1" l="1"/>
  <c r="N3046" i="1"/>
  <c r="U2492" i="1" l="1"/>
  <c r="S2493" i="1" s="1"/>
  <c r="R2493" i="1"/>
  <c r="L3047" i="1"/>
  <c r="M3047" i="1" s="1"/>
  <c r="T2493" i="1" l="1"/>
  <c r="N3047" i="1"/>
  <c r="U2493" i="1" l="1"/>
  <c r="R2494" i="1"/>
  <c r="S2494" i="1"/>
  <c r="L3048" i="1"/>
  <c r="M3048" i="1" s="1"/>
  <c r="T2494" i="1" l="1"/>
  <c r="N3048" i="1"/>
  <c r="U2494" i="1" l="1"/>
  <c r="R2495" i="1"/>
  <c r="S2495" i="1"/>
  <c r="L3049" i="1"/>
  <c r="M3049" i="1" s="1"/>
  <c r="T2495" i="1" l="1"/>
  <c r="N3049" i="1"/>
  <c r="U2495" i="1" l="1"/>
  <c r="S2496" i="1" s="1"/>
  <c r="R2496" i="1"/>
  <c r="L3050" i="1"/>
  <c r="M3050" i="1" s="1"/>
  <c r="T2496" i="1" l="1"/>
  <c r="N3050" i="1"/>
  <c r="L3051" i="1"/>
  <c r="M3051" i="1" s="1"/>
  <c r="U2496" i="1" l="1"/>
  <c r="R2497" i="1"/>
  <c r="S2497" i="1"/>
  <c r="N3051" i="1"/>
  <c r="T2497" i="1" l="1"/>
  <c r="L3052" i="1"/>
  <c r="M3052" i="1" s="1"/>
  <c r="U2497" i="1" l="1"/>
  <c r="R2498" i="1"/>
  <c r="S2498" i="1"/>
  <c r="N3052" i="1"/>
  <c r="T2498" i="1" l="1"/>
  <c r="L3053" i="1"/>
  <c r="M3053" i="1" s="1"/>
  <c r="U2498" i="1" l="1"/>
  <c r="R2499" i="1"/>
  <c r="S2499" i="1"/>
  <c r="N3053" i="1"/>
  <c r="L3054" i="1"/>
  <c r="M3054" i="1" s="1"/>
  <c r="T2499" i="1" l="1"/>
  <c r="N3054" i="1"/>
  <c r="L3055" i="1"/>
  <c r="M3055" i="1" s="1"/>
  <c r="U2499" i="1" l="1"/>
  <c r="R2500" i="1"/>
  <c r="S2500" i="1"/>
  <c r="N3055" i="1"/>
  <c r="T2500" i="1" l="1"/>
  <c r="L3056" i="1"/>
  <c r="M3056" i="1" s="1"/>
  <c r="U2500" i="1" l="1"/>
  <c r="R2501" i="1"/>
  <c r="S2501" i="1"/>
  <c r="N3056" i="1"/>
  <c r="T2501" i="1" l="1"/>
  <c r="L3057" i="1"/>
  <c r="M3057" i="1" s="1"/>
  <c r="U2501" i="1" l="1"/>
  <c r="R2502" i="1"/>
  <c r="S2502" i="1"/>
  <c r="N3057" i="1"/>
  <c r="T2502" i="1" l="1"/>
  <c r="L3058" i="1"/>
  <c r="M3058" i="1" s="1"/>
  <c r="U2502" i="1" l="1"/>
  <c r="R2503" i="1"/>
  <c r="S2503" i="1"/>
  <c r="N3058" i="1"/>
  <c r="L3059" i="1"/>
  <c r="M3059" i="1" s="1"/>
  <c r="T2503" i="1" l="1"/>
  <c r="N3059" i="1"/>
  <c r="U2503" i="1" l="1"/>
  <c r="R2504" i="1"/>
  <c r="S2504" i="1"/>
  <c r="L3060" i="1"/>
  <c r="M3060" i="1" s="1"/>
  <c r="T2504" i="1" l="1"/>
  <c r="N3060" i="1"/>
  <c r="L3061" i="1"/>
  <c r="M3061" i="1" s="1"/>
  <c r="U2504" i="1" l="1"/>
  <c r="R2505" i="1"/>
  <c r="S2505" i="1"/>
  <c r="N3061" i="1"/>
  <c r="T2505" i="1" l="1"/>
  <c r="L3062" i="1"/>
  <c r="M3062" i="1" s="1"/>
  <c r="U2505" i="1" l="1"/>
  <c r="R2506" i="1"/>
  <c r="S2506" i="1"/>
  <c r="N3062" i="1"/>
  <c r="L3063" i="1"/>
  <c r="M3063" i="1" s="1"/>
  <c r="T2506" i="1" l="1"/>
  <c r="N3063" i="1"/>
  <c r="U2506" i="1" l="1"/>
  <c r="R2507" i="1"/>
  <c r="S2507" i="1"/>
  <c r="L3064" i="1"/>
  <c r="M3064" i="1" s="1"/>
  <c r="T2507" i="1" l="1"/>
  <c r="N3064" i="1"/>
  <c r="U2507" i="1" l="1"/>
  <c r="R2508" i="1"/>
  <c r="S2508" i="1"/>
  <c r="L3065" i="1"/>
  <c r="M3065" i="1" s="1"/>
  <c r="T2508" i="1" l="1"/>
  <c r="N3065" i="1"/>
  <c r="U2508" i="1" l="1"/>
  <c r="R2509" i="1"/>
  <c r="S2509" i="1"/>
  <c r="L3066" i="1"/>
  <c r="M3066" i="1" s="1"/>
  <c r="T2509" i="1" l="1"/>
  <c r="N3066" i="1"/>
  <c r="U2509" i="1" l="1"/>
  <c r="R2510" i="1"/>
  <c r="S2510" i="1"/>
  <c r="L3067" i="1"/>
  <c r="M3067" i="1" s="1"/>
  <c r="T2510" i="1" l="1"/>
  <c r="N3067" i="1"/>
  <c r="U2510" i="1" l="1"/>
  <c r="R2511" i="1"/>
  <c r="S2511" i="1"/>
  <c r="L3068" i="1"/>
  <c r="M3068" i="1" s="1"/>
  <c r="T2511" i="1" l="1"/>
  <c r="N3068" i="1"/>
  <c r="U2511" i="1" l="1"/>
  <c r="R2512" i="1"/>
  <c r="S2512" i="1"/>
  <c r="L3069" i="1"/>
  <c r="M3069" i="1" s="1"/>
  <c r="T2512" i="1" l="1"/>
  <c r="N3069" i="1"/>
  <c r="L3070" i="1"/>
  <c r="M3070" i="1" s="1"/>
  <c r="U2512" i="1" l="1"/>
  <c r="R2513" i="1"/>
  <c r="S2513" i="1"/>
  <c r="N3070" i="1"/>
  <c r="T2513" i="1" l="1"/>
  <c r="L3071" i="1"/>
  <c r="M3071" i="1" s="1"/>
  <c r="U2513" i="1" l="1"/>
  <c r="R2514" i="1"/>
  <c r="S2514" i="1"/>
  <c r="N3071" i="1"/>
  <c r="T2514" i="1" l="1"/>
  <c r="L3072" i="1"/>
  <c r="M3072" i="1" s="1"/>
  <c r="U2514" i="1" l="1"/>
  <c r="R2515" i="1"/>
  <c r="S2515" i="1"/>
  <c r="N3072" i="1"/>
  <c r="T2515" i="1" l="1"/>
  <c r="L3073" i="1"/>
  <c r="M3073" i="1" s="1"/>
  <c r="U2515" i="1" l="1"/>
  <c r="R2516" i="1"/>
  <c r="S2516" i="1"/>
  <c r="N3073" i="1"/>
  <c r="T2516" i="1" l="1"/>
  <c r="L3074" i="1"/>
  <c r="M3074" i="1" s="1"/>
  <c r="U2516" i="1" l="1"/>
  <c r="S2517" i="1" s="1"/>
  <c r="R2517" i="1"/>
  <c r="N3074" i="1"/>
  <c r="T2517" i="1" l="1"/>
  <c r="L3075" i="1"/>
  <c r="M3075" i="1" s="1"/>
  <c r="U2517" i="1" l="1"/>
  <c r="R2518" i="1"/>
  <c r="S2518" i="1"/>
  <c r="N3075" i="1"/>
  <c r="T2518" i="1" l="1"/>
  <c r="L3076" i="1"/>
  <c r="M3076" i="1" s="1"/>
  <c r="U2518" i="1" l="1"/>
  <c r="R2519" i="1"/>
  <c r="S2519" i="1"/>
  <c r="N3076" i="1"/>
  <c r="T2519" i="1" l="1"/>
  <c r="L3077" i="1"/>
  <c r="M3077" i="1" s="1"/>
  <c r="U2519" i="1" l="1"/>
  <c r="R2520" i="1"/>
  <c r="S2520" i="1"/>
  <c r="N3077" i="1"/>
  <c r="L3078" i="1"/>
  <c r="M3078" i="1" s="1"/>
  <c r="T2520" i="1" l="1"/>
  <c r="N3078" i="1"/>
  <c r="U2520" i="1" l="1"/>
  <c r="R2521" i="1"/>
  <c r="S2521" i="1"/>
  <c r="L3079" i="1"/>
  <c r="M3079" i="1" s="1"/>
  <c r="T2521" i="1" l="1"/>
  <c r="N3079" i="1"/>
  <c r="L3080" i="1"/>
  <c r="M3080" i="1" s="1"/>
  <c r="U2521" i="1" l="1"/>
  <c r="S2522" i="1" s="1"/>
  <c r="R2522" i="1"/>
  <c r="N3080" i="1"/>
  <c r="T2522" i="1" l="1"/>
  <c r="L3081" i="1"/>
  <c r="M3081" i="1" s="1"/>
  <c r="U2522" i="1" l="1"/>
  <c r="R2523" i="1"/>
  <c r="S2523" i="1"/>
  <c r="N3081" i="1"/>
  <c r="T2523" i="1" l="1"/>
  <c r="L3082" i="1"/>
  <c r="M3082" i="1" s="1"/>
  <c r="U2523" i="1" l="1"/>
  <c r="R2524" i="1"/>
  <c r="S2524" i="1"/>
  <c r="N3082" i="1"/>
  <c r="T2524" i="1" l="1"/>
  <c r="L3083" i="1"/>
  <c r="M3083" i="1" s="1"/>
  <c r="U2524" i="1" l="1"/>
  <c r="R2525" i="1"/>
  <c r="S2525" i="1"/>
  <c r="N3083" i="1"/>
  <c r="L3084" i="1"/>
  <c r="M3084" i="1" s="1"/>
  <c r="T2525" i="1" l="1"/>
  <c r="N3084" i="1"/>
  <c r="U2525" i="1" l="1"/>
  <c r="R2526" i="1"/>
  <c r="S2526" i="1"/>
  <c r="L3085" i="1"/>
  <c r="M3085" i="1" s="1"/>
  <c r="T2526" i="1" l="1"/>
  <c r="N3085" i="1"/>
  <c r="U2526" i="1" l="1"/>
  <c r="S2527" i="1" s="1"/>
  <c r="R2527" i="1"/>
  <c r="L3086" i="1"/>
  <c r="M3086" i="1" s="1"/>
  <c r="T2527" i="1" l="1"/>
  <c r="N3086" i="1"/>
  <c r="L3087" i="1"/>
  <c r="M3087" i="1" s="1"/>
  <c r="U2527" i="1" l="1"/>
  <c r="S2528" i="1" s="1"/>
  <c r="R2528" i="1"/>
  <c r="N3087" i="1"/>
  <c r="T2528" i="1" l="1"/>
  <c r="L3088" i="1"/>
  <c r="M3088" i="1" s="1"/>
  <c r="U2528" i="1" l="1"/>
  <c r="R2529" i="1"/>
  <c r="S2529" i="1"/>
  <c r="N3088" i="1"/>
  <c r="T2529" i="1" l="1"/>
  <c r="L3089" i="1"/>
  <c r="M3089" i="1" s="1"/>
  <c r="U2529" i="1" l="1"/>
  <c r="R2530" i="1"/>
  <c r="S2530" i="1"/>
  <c r="N3089" i="1"/>
  <c r="T2530" i="1" l="1"/>
  <c r="L3090" i="1"/>
  <c r="M3090" i="1" s="1"/>
  <c r="U2530" i="1" l="1"/>
  <c r="R2531" i="1"/>
  <c r="S2531" i="1"/>
  <c r="N3090" i="1"/>
  <c r="T2531" i="1" l="1"/>
  <c r="L3091" i="1"/>
  <c r="M3091" i="1" s="1"/>
  <c r="U2531" i="1" l="1"/>
  <c r="S2532" i="1" s="1"/>
  <c r="R2532" i="1"/>
  <c r="N3091" i="1"/>
  <c r="T2532" i="1" l="1"/>
  <c r="L3092" i="1"/>
  <c r="M3092" i="1" s="1"/>
  <c r="U2532" i="1" l="1"/>
  <c r="R2533" i="1"/>
  <c r="S2533" i="1"/>
  <c r="N3092" i="1"/>
  <c r="L3093" i="1"/>
  <c r="M3093" i="1" s="1"/>
  <c r="T2533" i="1" l="1"/>
  <c r="N3093" i="1"/>
  <c r="U2533" i="1" l="1"/>
  <c r="R2534" i="1"/>
  <c r="S2534" i="1"/>
  <c r="L3094" i="1"/>
  <c r="M3094" i="1" s="1"/>
  <c r="T2534" i="1" l="1"/>
  <c r="N3094" i="1"/>
  <c r="U2534" i="1" l="1"/>
  <c r="R2535" i="1"/>
  <c r="S2535" i="1"/>
  <c r="L3095" i="1"/>
  <c r="M3095" i="1" s="1"/>
  <c r="T2535" i="1" l="1"/>
  <c r="N3095" i="1"/>
  <c r="L3096" i="1"/>
  <c r="M3096" i="1" s="1"/>
  <c r="U2535" i="1" l="1"/>
  <c r="R2536" i="1"/>
  <c r="S2536" i="1"/>
  <c r="N3096" i="1"/>
  <c r="T2536" i="1" l="1"/>
  <c r="L3097" i="1"/>
  <c r="M3097" i="1" s="1"/>
  <c r="U2536" i="1" l="1"/>
  <c r="R2537" i="1"/>
  <c r="S2537" i="1"/>
  <c r="N3097" i="1"/>
  <c r="T2537" i="1" l="1"/>
  <c r="L3098" i="1"/>
  <c r="M3098" i="1" s="1"/>
  <c r="U2537" i="1" l="1"/>
  <c r="R2538" i="1"/>
  <c r="S2538" i="1"/>
  <c r="N3098" i="1"/>
  <c r="T2538" i="1" l="1"/>
  <c r="L3099" i="1"/>
  <c r="M3099" i="1" s="1"/>
  <c r="U2538" i="1" l="1"/>
  <c r="R2539" i="1"/>
  <c r="S2539" i="1"/>
  <c r="N3099" i="1"/>
  <c r="T2539" i="1" l="1"/>
  <c r="L3100" i="1"/>
  <c r="M3100" i="1" s="1"/>
  <c r="U2539" i="1" l="1"/>
  <c r="R2540" i="1"/>
  <c r="S2540" i="1"/>
  <c r="N3100" i="1"/>
  <c r="T2540" i="1" l="1"/>
  <c r="L3101" i="1"/>
  <c r="M3101" i="1" s="1"/>
  <c r="U2540" i="1" l="1"/>
  <c r="R2541" i="1"/>
  <c r="S2541" i="1"/>
  <c r="N3101" i="1"/>
  <c r="T2541" i="1" l="1"/>
  <c r="L3102" i="1"/>
  <c r="M3102" i="1" s="1"/>
  <c r="U2541" i="1" l="1"/>
  <c r="R2542" i="1"/>
  <c r="S2542" i="1"/>
  <c r="N3102" i="1"/>
  <c r="L3103" i="1"/>
  <c r="M3103" i="1" s="1"/>
  <c r="T2542" i="1" l="1"/>
  <c r="N3103" i="1"/>
  <c r="U2542" i="1" l="1"/>
  <c r="R2543" i="1"/>
  <c r="S2543" i="1"/>
  <c r="L3104" i="1"/>
  <c r="M3104" i="1" s="1"/>
  <c r="T2543" i="1" l="1"/>
  <c r="N3104" i="1"/>
  <c r="U2543" i="1" l="1"/>
  <c r="R2544" i="1"/>
  <c r="S2544" i="1"/>
  <c r="L3105" i="1"/>
  <c r="M3105" i="1" s="1"/>
  <c r="T2544" i="1" l="1"/>
  <c r="N3105" i="1"/>
  <c r="L3106" i="1"/>
  <c r="M3106" i="1" s="1"/>
  <c r="U2544" i="1" l="1"/>
  <c r="R2545" i="1"/>
  <c r="S2545" i="1"/>
  <c r="N3106" i="1"/>
  <c r="T2545" i="1" l="1"/>
  <c r="L3107" i="1"/>
  <c r="M3107" i="1" s="1"/>
  <c r="U2545" i="1" l="1"/>
  <c r="R2546" i="1"/>
  <c r="S2546" i="1"/>
  <c r="N3107" i="1"/>
  <c r="T2546" i="1" l="1"/>
  <c r="L3108" i="1"/>
  <c r="M3108" i="1" s="1"/>
  <c r="U2546" i="1" l="1"/>
  <c r="R2547" i="1"/>
  <c r="S2547" i="1"/>
  <c r="N3108" i="1"/>
  <c r="T2547" i="1" l="1"/>
  <c r="L3109" i="1"/>
  <c r="M3109" i="1" s="1"/>
  <c r="U2547" i="1" l="1"/>
  <c r="R2548" i="1"/>
  <c r="S2548" i="1"/>
  <c r="N3109" i="1"/>
  <c r="L3110" i="1"/>
  <c r="M3110" i="1" s="1"/>
  <c r="T2548" i="1" l="1"/>
  <c r="N3110" i="1"/>
  <c r="U2548" i="1" l="1"/>
  <c r="R2549" i="1"/>
  <c r="S2549" i="1"/>
  <c r="L3111" i="1"/>
  <c r="M3111" i="1" s="1"/>
  <c r="T2549" i="1" l="1"/>
  <c r="N3111" i="1"/>
  <c r="U2549" i="1" l="1"/>
  <c r="S2550" i="1" s="1"/>
  <c r="R2550" i="1"/>
  <c r="L3112" i="1"/>
  <c r="M3112" i="1" s="1"/>
  <c r="T2550" i="1" l="1"/>
  <c r="N3112" i="1"/>
  <c r="L3113" i="1"/>
  <c r="M3113" i="1" s="1"/>
  <c r="U2550" i="1" l="1"/>
  <c r="R2551" i="1"/>
  <c r="S2551" i="1"/>
  <c r="N3113" i="1"/>
  <c r="T2551" i="1" l="1"/>
  <c r="L3114" i="1"/>
  <c r="M3114" i="1" s="1"/>
  <c r="U2551" i="1" l="1"/>
  <c r="R2552" i="1"/>
  <c r="S2552" i="1"/>
  <c r="N3114" i="1"/>
  <c r="T2552" i="1" l="1"/>
  <c r="L3115" i="1"/>
  <c r="M3115" i="1" s="1"/>
  <c r="U2552" i="1" l="1"/>
  <c r="R2553" i="1"/>
  <c r="S2553" i="1"/>
  <c r="N3115" i="1"/>
  <c r="L3116" i="1"/>
  <c r="M3116" i="1" s="1"/>
  <c r="T2553" i="1" l="1"/>
  <c r="N3116" i="1"/>
  <c r="U2553" i="1" l="1"/>
  <c r="S2554" i="1" s="1"/>
  <c r="R2554" i="1"/>
  <c r="L3117" i="1"/>
  <c r="M3117" i="1" s="1"/>
  <c r="T2554" i="1" l="1"/>
  <c r="N3117" i="1"/>
  <c r="U2554" i="1" l="1"/>
  <c r="R2555" i="1"/>
  <c r="S2555" i="1"/>
  <c r="L3118" i="1"/>
  <c r="M3118" i="1" s="1"/>
  <c r="T2555" i="1" l="1"/>
  <c r="N3118" i="1"/>
  <c r="L3119" i="1"/>
  <c r="M3119" i="1" s="1"/>
  <c r="U2555" i="1" l="1"/>
  <c r="R2556" i="1"/>
  <c r="S2556" i="1"/>
  <c r="N3119" i="1"/>
  <c r="L3120" i="1"/>
  <c r="M3120" i="1" s="1"/>
  <c r="T2556" i="1" l="1"/>
  <c r="N3120" i="1"/>
  <c r="L3121" i="1"/>
  <c r="M3121" i="1" s="1"/>
  <c r="U2556" i="1" l="1"/>
  <c r="R2557" i="1"/>
  <c r="S2557" i="1"/>
  <c r="N3121" i="1"/>
  <c r="T2557" i="1" l="1"/>
  <c r="L3122" i="1"/>
  <c r="M3122" i="1" s="1"/>
  <c r="U2557" i="1" l="1"/>
  <c r="S2558" i="1" s="1"/>
  <c r="R2558" i="1"/>
  <c r="N3122" i="1"/>
  <c r="T2558" i="1" l="1"/>
  <c r="L3123" i="1"/>
  <c r="M3123" i="1" s="1"/>
  <c r="U2558" i="1" l="1"/>
  <c r="R2559" i="1"/>
  <c r="S2559" i="1"/>
  <c r="N3123" i="1"/>
  <c r="T2559" i="1" l="1"/>
  <c r="L3124" i="1"/>
  <c r="M3124" i="1" s="1"/>
  <c r="U2559" i="1" l="1"/>
  <c r="R2560" i="1"/>
  <c r="S2560" i="1"/>
  <c r="N3124" i="1"/>
  <c r="L3125" i="1"/>
  <c r="M3125" i="1" s="1"/>
  <c r="T2560" i="1" l="1"/>
  <c r="N3125" i="1"/>
  <c r="L3126" i="1"/>
  <c r="M3126" i="1" s="1"/>
  <c r="U2560" i="1" l="1"/>
  <c r="R2561" i="1"/>
  <c r="S2561" i="1"/>
  <c r="N3126" i="1"/>
  <c r="T2561" i="1" l="1"/>
  <c r="L3127" i="1"/>
  <c r="M3127" i="1" s="1"/>
  <c r="U2561" i="1" l="1"/>
  <c r="R2562" i="1"/>
  <c r="S2562" i="1"/>
  <c r="N3127" i="1"/>
  <c r="L3128" i="1"/>
  <c r="M3128" i="1" s="1"/>
  <c r="T2562" i="1" l="1"/>
  <c r="N3128" i="1"/>
  <c r="U2562" i="1" l="1"/>
  <c r="R2563" i="1"/>
  <c r="S2563" i="1"/>
  <c r="L3129" i="1"/>
  <c r="M3129" i="1" s="1"/>
  <c r="T2563" i="1" l="1"/>
  <c r="N3129" i="1"/>
  <c r="U2563" i="1" l="1"/>
  <c r="R2564" i="1"/>
  <c r="S2564" i="1"/>
  <c r="L3130" i="1"/>
  <c r="M3130" i="1" s="1"/>
  <c r="T2564" i="1" l="1"/>
  <c r="N3130" i="1"/>
  <c r="U2564" i="1" l="1"/>
  <c r="R2565" i="1"/>
  <c r="S2565" i="1"/>
  <c r="L3131" i="1"/>
  <c r="M3131" i="1" s="1"/>
  <c r="T2565" i="1" l="1"/>
  <c r="N3131" i="1"/>
  <c r="U2565" i="1" l="1"/>
  <c r="R2566" i="1"/>
  <c r="S2566" i="1"/>
  <c r="L3132" i="1"/>
  <c r="M3132" i="1" s="1"/>
  <c r="T2566" i="1" l="1"/>
  <c r="N3132" i="1"/>
  <c r="U2566" i="1" l="1"/>
  <c r="R2567" i="1"/>
  <c r="S2567" i="1"/>
  <c r="L3133" i="1"/>
  <c r="M3133" i="1" s="1"/>
  <c r="T2567" i="1" l="1"/>
  <c r="N3133" i="1"/>
  <c r="U2567" i="1" l="1"/>
  <c r="R2568" i="1"/>
  <c r="S2568" i="1"/>
  <c r="L3134" i="1"/>
  <c r="M3134" i="1" s="1"/>
  <c r="T2568" i="1" l="1"/>
  <c r="N3134" i="1"/>
  <c r="U2568" i="1" l="1"/>
  <c r="R2569" i="1"/>
  <c r="S2569" i="1"/>
  <c r="L3135" i="1"/>
  <c r="M3135" i="1" s="1"/>
  <c r="T2569" i="1" l="1"/>
  <c r="N3135" i="1"/>
  <c r="L3136" i="1"/>
  <c r="M3136" i="1" s="1"/>
  <c r="U2569" i="1" l="1"/>
  <c r="R2570" i="1"/>
  <c r="S2570" i="1"/>
  <c r="N3136" i="1"/>
  <c r="T2570" i="1" l="1"/>
  <c r="L3137" i="1"/>
  <c r="M3137" i="1" s="1"/>
  <c r="U2570" i="1" l="1"/>
  <c r="R2571" i="1"/>
  <c r="S2571" i="1"/>
  <c r="N3137" i="1"/>
  <c r="T2571" i="1" l="1"/>
  <c r="L3138" i="1"/>
  <c r="M3138" i="1" s="1"/>
  <c r="U2571" i="1" l="1"/>
  <c r="S2572" i="1" s="1"/>
  <c r="R2572" i="1"/>
  <c r="N3138" i="1"/>
  <c r="L3139" i="1"/>
  <c r="M3139" i="1" s="1"/>
  <c r="T2572" i="1" l="1"/>
  <c r="N3139" i="1"/>
  <c r="U2572" i="1" l="1"/>
  <c r="R2573" i="1"/>
  <c r="S2573" i="1"/>
  <c r="L3140" i="1"/>
  <c r="M3140" i="1" s="1"/>
  <c r="T2573" i="1" l="1"/>
  <c r="N3140" i="1"/>
  <c r="U2573" i="1" l="1"/>
  <c r="R2574" i="1"/>
  <c r="S2574" i="1"/>
  <c r="L3141" i="1"/>
  <c r="M3141" i="1" s="1"/>
  <c r="T2574" i="1" l="1"/>
  <c r="N3141" i="1"/>
  <c r="U2574" i="1" l="1"/>
  <c r="R2575" i="1"/>
  <c r="S2575" i="1"/>
  <c r="L3142" i="1"/>
  <c r="M3142" i="1" s="1"/>
  <c r="T2575" i="1" l="1"/>
  <c r="N3142" i="1"/>
  <c r="U2575" i="1" l="1"/>
  <c r="R2576" i="1"/>
  <c r="S2576" i="1"/>
  <c r="L3143" i="1"/>
  <c r="M3143" i="1" s="1"/>
  <c r="T2576" i="1" l="1"/>
  <c r="N3143" i="1"/>
  <c r="L3144" i="1"/>
  <c r="M3144" i="1" s="1"/>
  <c r="U2576" i="1" l="1"/>
  <c r="R2577" i="1"/>
  <c r="S2577" i="1"/>
  <c r="N3144" i="1"/>
  <c r="T2577" i="1" l="1"/>
  <c r="L3145" i="1"/>
  <c r="M3145" i="1" s="1"/>
  <c r="U2577" i="1" l="1"/>
  <c r="R2578" i="1"/>
  <c r="S2578" i="1"/>
  <c r="N3145" i="1"/>
  <c r="T2578" i="1" l="1"/>
  <c r="L3146" i="1"/>
  <c r="M3146" i="1" s="1"/>
  <c r="U2578" i="1" l="1"/>
  <c r="R2579" i="1"/>
  <c r="S2579" i="1"/>
  <c r="N3146" i="1"/>
  <c r="T2579" i="1" l="1"/>
  <c r="L3147" i="1"/>
  <c r="M3147" i="1" s="1"/>
  <c r="U2579" i="1" l="1"/>
  <c r="R2580" i="1"/>
  <c r="S2580" i="1"/>
  <c r="N3147" i="1"/>
  <c r="T2580" i="1" l="1"/>
  <c r="L3148" i="1"/>
  <c r="M3148" i="1" s="1"/>
  <c r="U2580" i="1" l="1"/>
  <c r="R2581" i="1"/>
  <c r="S2581" i="1"/>
  <c r="N3148" i="1"/>
  <c r="T2581" i="1" l="1"/>
  <c r="L3149" i="1"/>
  <c r="M3149" i="1" s="1"/>
  <c r="U2581" i="1" l="1"/>
  <c r="R2582" i="1"/>
  <c r="S2582" i="1"/>
  <c r="N3149" i="1"/>
  <c r="L3150" i="1"/>
  <c r="M3150" i="1" s="1"/>
  <c r="T2582" i="1" l="1"/>
  <c r="N3150" i="1"/>
  <c r="U2582" i="1" l="1"/>
  <c r="R2583" i="1"/>
  <c r="S2583" i="1"/>
  <c r="L3151" i="1"/>
  <c r="M3151" i="1" s="1"/>
  <c r="T2583" i="1" l="1"/>
  <c r="N3151" i="1"/>
  <c r="L3152" i="1"/>
  <c r="M3152" i="1" s="1"/>
  <c r="U2583" i="1" l="1"/>
  <c r="R2584" i="1"/>
  <c r="S2584" i="1"/>
  <c r="N3152" i="1"/>
  <c r="T2584" i="1" l="1"/>
  <c r="L3153" i="1"/>
  <c r="M3153" i="1" s="1"/>
  <c r="U2584" i="1" l="1"/>
  <c r="R2585" i="1"/>
  <c r="S2585" i="1"/>
  <c r="N3153" i="1"/>
  <c r="T2585" i="1" l="1"/>
  <c r="L3154" i="1"/>
  <c r="M3154" i="1" s="1"/>
  <c r="U2585" i="1" l="1"/>
  <c r="R2586" i="1"/>
  <c r="S2586" i="1"/>
  <c r="N3154" i="1"/>
  <c r="L3155" i="1"/>
  <c r="M3155" i="1" s="1"/>
  <c r="T2586" i="1" l="1"/>
  <c r="N3155" i="1"/>
  <c r="U2586" i="1" l="1"/>
  <c r="R2587" i="1"/>
  <c r="S2587" i="1"/>
  <c r="L3156" i="1"/>
  <c r="M3156" i="1" s="1"/>
  <c r="T2587" i="1" l="1"/>
  <c r="N3156" i="1"/>
  <c r="L3157" i="1"/>
  <c r="M3157" i="1" s="1"/>
  <c r="U2587" i="1" l="1"/>
  <c r="R2588" i="1"/>
  <c r="S2588" i="1"/>
  <c r="N3157" i="1"/>
  <c r="T2588" i="1" l="1"/>
  <c r="L3158" i="1"/>
  <c r="M3158" i="1" s="1"/>
  <c r="U2588" i="1" l="1"/>
  <c r="R2589" i="1"/>
  <c r="S2589" i="1"/>
  <c r="N3158" i="1"/>
  <c r="T2589" i="1" l="1"/>
  <c r="L3159" i="1"/>
  <c r="M3159" i="1" s="1"/>
  <c r="U2589" i="1" l="1"/>
  <c r="R2590" i="1"/>
  <c r="S2590" i="1"/>
  <c r="N3159" i="1"/>
  <c r="T2590" i="1" l="1"/>
  <c r="L3160" i="1"/>
  <c r="M3160" i="1" s="1"/>
  <c r="U2590" i="1" l="1"/>
  <c r="R2591" i="1"/>
  <c r="S2591" i="1"/>
  <c r="N3160" i="1"/>
  <c r="L3161" i="1"/>
  <c r="M3161" i="1" s="1"/>
  <c r="T2591" i="1" l="1"/>
  <c r="N3161" i="1"/>
  <c r="L3162" i="1"/>
  <c r="M3162" i="1" s="1"/>
  <c r="U2591" i="1" l="1"/>
  <c r="R2592" i="1"/>
  <c r="S2592" i="1"/>
  <c r="N3162" i="1"/>
  <c r="T2592" i="1" l="1"/>
  <c r="L3163" i="1"/>
  <c r="M3163" i="1" s="1"/>
  <c r="U2592" i="1" l="1"/>
  <c r="R2593" i="1"/>
  <c r="S2593" i="1"/>
  <c r="N3163" i="1"/>
  <c r="T2593" i="1" l="1"/>
  <c r="L3164" i="1"/>
  <c r="M3164" i="1" s="1"/>
  <c r="U2593" i="1" l="1"/>
  <c r="S2594" i="1" s="1"/>
  <c r="R2594" i="1"/>
  <c r="N3164" i="1"/>
  <c r="L3165" i="1"/>
  <c r="M3165" i="1" s="1"/>
  <c r="T2594" i="1" l="1"/>
  <c r="N3165" i="1"/>
  <c r="U2594" i="1" l="1"/>
  <c r="R2595" i="1"/>
  <c r="S2595" i="1"/>
  <c r="L3166" i="1"/>
  <c r="M3166" i="1" s="1"/>
  <c r="T2595" i="1" l="1"/>
  <c r="N3166" i="1"/>
  <c r="U2595" i="1" l="1"/>
  <c r="R2596" i="1"/>
  <c r="S2596" i="1"/>
  <c r="L3167" i="1"/>
  <c r="M3167" i="1" s="1"/>
  <c r="T2596" i="1" l="1"/>
  <c r="N3167" i="1"/>
  <c r="L3168" i="1"/>
  <c r="M3168" i="1" s="1"/>
  <c r="U2596" i="1" l="1"/>
  <c r="R2597" i="1"/>
  <c r="S2597" i="1"/>
  <c r="N3168" i="1"/>
  <c r="T2597" i="1" l="1"/>
  <c r="L3169" i="1"/>
  <c r="M3169" i="1" s="1"/>
  <c r="U2597" i="1" l="1"/>
  <c r="S2598" i="1" s="1"/>
  <c r="R2598" i="1"/>
  <c r="N3169" i="1"/>
  <c r="T2598" i="1" l="1"/>
  <c r="L3170" i="1"/>
  <c r="M3170" i="1" s="1"/>
  <c r="U2598" i="1" l="1"/>
  <c r="S2599" i="1" s="1"/>
  <c r="R2599" i="1"/>
  <c r="N3170" i="1"/>
  <c r="T2599" i="1" l="1"/>
  <c r="L3171" i="1"/>
  <c r="M3171" i="1" s="1"/>
  <c r="U2599" i="1" l="1"/>
  <c r="R2600" i="1"/>
  <c r="S2600" i="1"/>
  <c r="N3171" i="1"/>
  <c r="L3172" i="1"/>
  <c r="M3172" i="1" s="1"/>
  <c r="T2600" i="1" l="1"/>
  <c r="N3172" i="1"/>
  <c r="U2600" i="1" l="1"/>
  <c r="R2601" i="1"/>
  <c r="S2601" i="1"/>
  <c r="L3173" i="1"/>
  <c r="M3173" i="1" s="1"/>
  <c r="T2601" i="1" l="1"/>
  <c r="N3173" i="1"/>
  <c r="L3174" i="1"/>
  <c r="M3174" i="1" s="1"/>
  <c r="U2601" i="1" l="1"/>
  <c r="R2602" i="1"/>
  <c r="S2602" i="1"/>
  <c r="N3174" i="1"/>
  <c r="T2602" i="1" l="1"/>
  <c r="L3175" i="1"/>
  <c r="M3175" i="1" s="1"/>
  <c r="U2602" i="1" l="1"/>
  <c r="R2603" i="1"/>
  <c r="S2603" i="1"/>
  <c r="N3175" i="1"/>
  <c r="L3176" i="1"/>
  <c r="M3176" i="1" s="1"/>
  <c r="T2603" i="1" l="1"/>
  <c r="N3176" i="1"/>
  <c r="U2603" i="1" l="1"/>
  <c r="R2604" i="1"/>
  <c r="S2604" i="1"/>
  <c r="L3177" i="1"/>
  <c r="M3177" i="1" s="1"/>
  <c r="T2604" i="1" l="1"/>
  <c r="N3177" i="1"/>
  <c r="U2604" i="1" l="1"/>
  <c r="R2605" i="1"/>
  <c r="S2605" i="1"/>
  <c r="L3178" i="1"/>
  <c r="M3178" i="1" s="1"/>
  <c r="T2605" i="1" l="1"/>
  <c r="N3178" i="1"/>
  <c r="U2605" i="1" l="1"/>
  <c r="S2606" i="1" s="1"/>
  <c r="R2606" i="1"/>
  <c r="L3179" i="1"/>
  <c r="M3179" i="1" s="1"/>
  <c r="T2606" i="1" l="1"/>
  <c r="N3179" i="1"/>
  <c r="U2606" i="1" l="1"/>
  <c r="S2607" i="1" s="1"/>
  <c r="R2607" i="1"/>
  <c r="L3180" i="1"/>
  <c r="M3180" i="1" s="1"/>
  <c r="T2607" i="1" l="1"/>
  <c r="N3180" i="1"/>
  <c r="L3181" i="1"/>
  <c r="M3181" i="1" s="1"/>
  <c r="U2607" i="1" l="1"/>
  <c r="R2608" i="1"/>
  <c r="S2608" i="1"/>
  <c r="N3181" i="1"/>
  <c r="T2608" i="1" l="1"/>
  <c r="L3182" i="1"/>
  <c r="M3182" i="1" s="1"/>
  <c r="U2608" i="1" l="1"/>
  <c r="R2609" i="1"/>
  <c r="S2609" i="1"/>
  <c r="N3182" i="1"/>
  <c r="T2609" i="1" l="1"/>
  <c r="L3183" i="1"/>
  <c r="M3183" i="1" s="1"/>
  <c r="U2609" i="1" l="1"/>
  <c r="R2610" i="1"/>
  <c r="S2610" i="1"/>
  <c r="N3183" i="1"/>
  <c r="L3184" i="1"/>
  <c r="M3184" i="1" s="1"/>
  <c r="T2610" i="1" l="1"/>
  <c r="N3184" i="1"/>
  <c r="U2610" i="1" l="1"/>
  <c r="R2611" i="1"/>
  <c r="S2611" i="1"/>
  <c r="L3185" i="1"/>
  <c r="M3185" i="1" s="1"/>
  <c r="T2611" i="1" l="1"/>
  <c r="N3185" i="1"/>
  <c r="U2611" i="1" l="1"/>
  <c r="R2612" i="1"/>
  <c r="S2612" i="1"/>
  <c r="L3186" i="1"/>
  <c r="M3186" i="1" s="1"/>
  <c r="T2612" i="1" l="1"/>
  <c r="N3186" i="1"/>
  <c r="U2612" i="1" l="1"/>
  <c r="R2613" i="1"/>
  <c r="S2613" i="1"/>
  <c r="L3187" i="1"/>
  <c r="M3187" i="1" s="1"/>
  <c r="T2613" i="1" l="1"/>
  <c r="N3187" i="1"/>
  <c r="L3188" i="1"/>
  <c r="M3188" i="1" s="1"/>
  <c r="U2613" i="1" l="1"/>
  <c r="R2614" i="1"/>
  <c r="S2614" i="1"/>
  <c r="N3188" i="1"/>
  <c r="T2614" i="1" l="1"/>
  <c r="L3189" i="1"/>
  <c r="M3189" i="1" s="1"/>
  <c r="U2614" i="1" l="1"/>
  <c r="R2615" i="1"/>
  <c r="S2615" i="1"/>
  <c r="N3189" i="1"/>
  <c r="T2615" i="1" l="1"/>
  <c r="L3190" i="1"/>
  <c r="M3190" i="1" s="1"/>
  <c r="U2615" i="1" l="1"/>
  <c r="R2616" i="1"/>
  <c r="S2616" i="1"/>
  <c r="N3190" i="1"/>
  <c r="L3191" i="1"/>
  <c r="M3191" i="1" s="1"/>
  <c r="T2616" i="1" l="1"/>
  <c r="N3191" i="1"/>
  <c r="U2616" i="1" l="1"/>
  <c r="R2617" i="1"/>
  <c r="S2617" i="1"/>
  <c r="L3192" i="1"/>
  <c r="M3192" i="1" s="1"/>
  <c r="T2617" i="1" l="1"/>
  <c r="N3192" i="1"/>
  <c r="L3193" i="1"/>
  <c r="M3193" i="1" s="1"/>
  <c r="U2617" i="1" l="1"/>
  <c r="R2618" i="1"/>
  <c r="S2618" i="1"/>
  <c r="N3193" i="1"/>
  <c r="T2618" i="1" l="1"/>
  <c r="L3194" i="1"/>
  <c r="M3194" i="1" s="1"/>
  <c r="U2618" i="1" l="1"/>
  <c r="R2619" i="1"/>
  <c r="S2619" i="1"/>
  <c r="N3194" i="1"/>
  <c r="T2619" i="1" l="1"/>
  <c r="L3195" i="1"/>
  <c r="M3195" i="1" s="1"/>
  <c r="U2619" i="1" l="1"/>
  <c r="S2620" i="1" s="1"/>
  <c r="R2620" i="1"/>
  <c r="N3195" i="1"/>
  <c r="T2620" i="1" l="1"/>
  <c r="L3196" i="1"/>
  <c r="M3196" i="1" s="1"/>
  <c r="U2620" i="1" l="1"/>
  <c r="R2621" i="1"/>
  <c r="S2621" i="1"/>
  <c r="N3196" i="1"/>
  <c r="T2621" i="1" l="1"/>
  <c r="L3197" i="1"/>
  <c r="M3197" i="1" s="1"/>
  <c r="U2621" i="1" l="1"/>
  <c r="R2622" i="1"/>
  <c r="S2622" i="1"/>
  <c r="N3197" i="1"/>
  <c r="T2622" i="1" l="1"/>
  <c r="L3198" i="1"/>
  <c r="M3198" i="1" s="1"/>
  <c r="U2622" i="1" l="1"/>
  <c r="R2623" i="1"/>
  <c r="S2623" i="1"/>
  <c r="N3198" i="1"/>
  <c r="T2623" i="1" l="1"/>
  <c r="L3199" i="1"/>
  <c r="M3199" i="1" s="1"/>
  <c r="U2623" i="1" l="1"/>
  <c r="R2624" i="1"/>
  <c r="S2624" i="1"/>
  <c r="N3199" i="1"/>
  <c r="L3200" i="1"/>
  <c r="M3200" i="1" s="1"/>
  <c r="T2624" i="1" l="1"/>
  <c r="N3200" i="1"/>
  <c r="U2624" i="1" l="1"/>
  <c r="R2625" i="1"/>
  <c r="S2625" i="1"/>
  <c r="L3201" i="1"/>
  <c r="M3201" i="1" s="1"/>
  <c r="T2625" i="1" l="1"/>
  <c r="N3201" i="1"/>
  <c r="L3202" i="1"/>
  <c r="M3202" i="1" s="1"/>
  <c r="U2625" i="1" l="1"/>
  <c r="R2626" i="1"/>
  <c r="S2626" i="1"/>
  <c r="N3202" i="1"/>
  <c r="L3203" i="1"/>
  <c r="M3203" i="1" s="1"/>
  <c r="T2626" i="1" l="1"/>
  <c r="N3203" i="1"/>
  <c r="U2626" i="1" l="1"/>
  <c r="R2627" i="1"/>
  <c r="S2627" i="1"/>
  <c r="L3204" i="1"/>
  <c r="M3204" i="1" s="1"/>
  <c r="T2627" i="1" l="1"/>
  <c r="N3204" i="1"/>
  <c r="L3205" i="1"/>
  <c r="M3205" i="1" s="1"/>
  <c r="U2627" i="1" l="1"/>
  <c r="R2628" i="1"/>
  <c r="S2628" i="1"/>
  <c r="N3205" i="1"/>
  <c r="T2628" i="1" l="1"/>
  <c r="L3206" i="1"/>
  <c r="M3206" i="1" s="1"/>
  <c r="U2628" i="1" l="1"/>
  <c r="R2629" i="1"/>
  <c r="S2629" i="1"/>
  <c r="N3206" i="1"/>
  <c r="T2629" i="1" l="1"/>
  <c r="L3207" i="1"/>
  <c r="M3207" i="1" s="1"/>
  <c r="U2629" i="1" l="1"/>
  <c r="R2630" i="1"/>
  <c r="S2630" i="1"/>
  <c r="N3207" i="1"/>
  <c r="T2630" i="1" l="1"/>
  <c r="L3208" i="1"/>
  <c r="M3208" i="1" s="1"/>
  <c r="U2630" i="1" l="1"/>
  <c r="R2631" i="1"/>
  <c r="S2631" i="1"/>
  <c r="N3208" i="1"/>
  <c r="T2631" i="1" l="1"/>
  <c r="L3209" i="1"/>
  <c r="M3209" i="1" s="1"/>
  <c r="U2631" i="1" l="1"/>
  <c r="R2632" i="1"/>
  <c r="S2632" i="1"/>
  <c r="N3209" i="1"/>
  <c r="L3210" i="1"/>
  <c r="M3210" i="1" s="1"/>
  <c r="T2632" i="1" l="1"/>
  <c r="N3210" i="1"/>
  <c r="L3211" i="1"/>
  <c r="M3211" i="1" s="1"/>
  <c r="U2632" i="1" l="1"/>
  <c r="R2633" i="1"/>
  <c r="S2633" i="1"/>
  <c r="N3211" i="1"/>
  <c r="T2633" i="1" l="1"/>
  <c r="L3212" i="1"/>
  <c r="M3212" i="1" s="1"/>
  <c r="U2633" i="1" l="1"/>
  <c r="R2634" i="1"/>
  <c r="S2634" i="1"/>
  <c r="N3212" i="1"/>
  <c r="T2634" i="1" l="1"/>
  <c r="L3213" i="1"/>
  <c r="M3213" i="1" s="1"/>
  <c r="U2634" i="1" l="1"/>
  <c r="R2635" i="1"/>
  <c r="S2635" i="1"/>
  <c r="N3213" i="1"/>
  <c r="T2635" i="1" l="1"/>
  <c r="L3214" i="1"/>
  <c r="M3214" i="1" s="1"/>
  <c r="U2635" i="1" l="1"/>
  <c r="R2636" i="1"/>
  <c r="S2636" i="1"/>
  <c r="N3214" i="1"/>
  <c r="L3215" i="1"/>
  <c r="M3215" i="1" s="1"/>
  <c r="T2636" i="1" l="1"/>
  <c r="N3215" i="1"/>
  <c r="U2636" i="1" l="1"/>
  <c r="R2637" i="1"/>
  <c r="S2637" i="1"/>
  <c r="L3216" i="1"/>
  <c r="M3216" i="1" s="1"/>
  <c r="T2637" i="1" l="1"/>
  <c r="N3216" i="1"/>
  <c r="U2637" i="1" l="1"/>
  <c r="R2638" i="1"/>
  <c r="S2638" i="1"/>
  <c r="L3217" i="1"/>
  <c r="M3217" i="1" s="1"/>
  <c r="T2638" i="1" l="1"/>
  <c r="N3217" i="1"/>
  <c r="L3218" i="1"/>
  <c r="M3218" i="1" s="1"/>
  <c r="U2638" i="1" l="1"/>
  <c r="S2639" i="1" s="1"/>
  <c r="R2639" i="1"/>
  <c r="N3218" i="1"/>
  <c r="T2639" i="1" l="1"/>
  <c r="L3219" i="1"/>
  <c r="M3219" i="1" s="1"/>
  <c r="U2639" i="1" l="1"/>
  <c r="R2640" i="1"/>
  <c r="S2640" i="1"/>
  <c r="N3219" i="1"/>
  <c r="T2640" i="1" l="1"/>
  <c r="L3220" i="1"/>
  <c r="M3220" i="1" s="1"/>
  <c r="U2640" i="1" l="1"/>
  <c r="R2641" i="1"/>
  <c r="S2641" i="1"/>
  <c r="N3220" i="1"/>
  <c r="T2641" i="1" l="1"/>
  <c r="L3221" i="1"/>
  <c r="M3221" i="1" s="1"/>
  <c r="U2641" i="1" l="1"/>
  <c r="R2642" i="1"/>
  <c r="S2642" i="1"/>
  <c r="N3221" i="1"/>
  <c r="T2642" i="1" l="1"/>
  <c r="L3222" i="1"/>
  <c r="M3222" i="1" s="1"/>
  <c r="U2642" i="1" l="1"/>
  <c r="R2643" i="1"/>
  <c r="S2643" i="1"/>
  <c r="N3222" i="1"/>
  <c r="T2643" i="1" l="1"/>
  <c r="L3223" i="1"/>
  <c r="M3223" i="1" s="1"/>
  <c r="U2643" i="1" l="1"/>
  <c r="R2644" i="1"/>
  <c r="S2644" i="1"/>
  <c r="N3223" i="1"/>
  <c r="T2644" i="1" l="1"/>
  <c r="L3224" i="1"/>
  <c r="M3224" i="1" s="1"/>
  <c r="U2644" i="1" l="1"/>
  <c r="R2645" i="1"/>
  <c r="S2645" i="1"/>
  <c r="N3224" i="1"/>
  <c r="T2645" i="1" l="1"/>
  <c r="L3225" i="1"/>
  <c r="M3225" i="1" s="1"/>
  <c r="U2645" i="1" l="1"/>
  <c r="R2646" i="1"/>
  <c r="S2646" i="1"/>
  <c r="N3225" i="1"/>
  <c r="T2646" i="1" l="1"/>
  <c r="L3226" i="1"/>
  <c r="M3226" i="1" s="1"/>
  <c r="U2646" i="1" l="1"/>
  <c r="R2647" i="1"/>
  <c r="S2647" i="1"/>
  <c r="N3226" i="1"/>
  <c r="L3227" i="1"/>
  <c r="M3227" i="1" s="1"/>
  <c r="T2647" i="1" l="1"/>
  <c r="N3227" i="1"/>
  <c r="U2647" i="1" l="1"/>
  <c r="R2648" i="1"/>
  <c r="S2648" i="1"/>
  <c r="L3228" i="1"/>
  <c r="M3228" i="1" s="1"/>
  <c r="T2648" i="1" l="1"/>
  <c r="N3228" i="1"/>
  <c r="U2648" i="1" l="1"/>
  <c r="R2649" i="1"/>
  <c r="S2649" i="1"/>
  <c r="L3229" i="1"/>
  <c r="M3229" i="1" s="1"/>
  <c r="T2649" i="1" l="1"/>
  <c r="N3229" i="1"/>
  <c r="U2649" i="1" l="1"/>
  <c r="R2650" i="1"/>
  <c r="S2650" i="1"/>
  <c r="L3230" i="1"/>
  <c r="M3230" i="1" s="1"/>
  <c r="T2650" i="1" l="1"/>
  <c r="N3230" i="1"/>
  <c r="U2650" i="1" l="1"/>
  <c r="R2651" i="1"/>
  <c r="S2651" i="1"/>
  <c r="L3231" i="1"/>
  <c r="M3231" i="1" s="1"/>
  <c r="T2651" i="1" l="1"/>
  <c r="N3231" i="1"/>
  <c r="U2651" i="1" l="1"/>
  <c r="R2652" i="1"/>
  <c r="S2652" i="1"/>
  <c r="L3232" i="1"/>
  <c r="M3232" i="1" s="1"/>
  <c r="T2652" i="1" l="1"/>
  <c r="N3232" i="1"/>
  <c r="U2652" i="1" l="1"/>
  <c r="R2653" i="1"/>
  <c r="S2653" i="1"/>
  <c r="L3233" i="1"/>
  <c r="M3233" i="1" s="1"/>
  <c r="T2653" i="1" l="1"/>
  <c r="N3233" i="1"/>
  <c r="U2653" i="1" l="1"/>
  <c r="R2654" i="1"/>
  <c r="S2654" i="1"/>
  <c r="L3234" i="1"/>
  <c r="M3234" i="1" s="1"/>
  <c r="T2654" i="1" l="1"/>
  <c r="N3234" i="1"/>
  <c r="U2654" i="1" l="1"/>
  <c r="R2655" i="1"/>
  <c r="S2655" i="1"/>
  <c r="L3235" i="1"/>
  <c r="M3235" i="1" s="1"/>
  <c r="T2655" i="1" l="1"/>
  <c r="N3235" i="1"/>
  <c r="L3236" i="1"/>
  <c r="M3236" i="1" s="1"/>
  <c r="U2655" i="1" l="1"/>
  <c r="S2656" i="1" s="1"/>
  <c r="R2656" i="1"/>
  <c r="N3236" i="1"/>
  <c r="T2656" i="1" l="1"/>
  <c r="L3237" i="1"/>
  <c r="M3237" i="1" s="1"/>
  <c r="U2656" i="1" l="1"/>
  <c r="R2657" i="1"/>
  <c r="S2657" i="1"/>
  <c r="N3237" i="1"/>
  <c r="T2657" i="1" l="1"/>
  <c r="L3238" i="1"/>
  <c r="M3238" i="1" s="1"/>
  <c r="U2657" i="1" l="1"/>
  <c r="R2658" i="1"/>
  <c r="S2658" i="1"/>
  <c r="N3238" i="1"/>
  <c r="L3239" i="1"/>
  <c r="M3239" i="1" s="1"/>
  <c r="T2658" i="1" l="1"/>
  <c r="N3239" i="1"/>
  <c r="U2658" i="1" l="1"/>
  <c r="R2659" i="1"/>
  <c r="S2659" i="1"/>
  <c r="L3240" i="1"/>
  <c r="M3240" i="1" s="1"/>
  <c r="T2659" i="1" l="1"/>
  <c r="N3240" i="1"/>
  <c r="L3241" i="1"/>
  <c r="M3241" i="1" s="1"/>
  <c r="U2659" i="1" l="1"/>
  <c r="R2660" i="1"/>
  <c r="S2660" i="1"/>
  <c r="N3241" i="1"/>
  <c r="T2660" i="1" l="1"/>
  <c r="L3242" i="1"/>
  <c r="M3242" i="1" s="1"/>
  <c r="U2660" i="1" l="1"/>
  <c r="R2661" i="1"/>
  <c r="S2661" i="1"/>
  <c r="N3242" i="1"/>
  <c r="T2661" i="1" l="1"/>
  <c r="L3243" i="1"/>
  <c r="M3243" i="1" s="1"/>
  <c r="U2661" i="1" l="1"/>
  <c r="R2662" i="1"/>
  <c r="S2662" i="1"/>
  <c r="N3243" i="1"/>
  <c r="T2662" i="1" l="1"/>
  <c r="L3244" i="1"/>
  <c r="M3244" i="1" s="1"/>
  <c r="U2662" i="1" l="1"/>
  <c r="R2663" i="1"/>
  <c r="S2663" i="1"/>
  <c r="N3244" i="1"/>
  <c r="T2663" i="1" l="1"/>
  <c r="L3245" i="1"/>
  <c r="M3245" i="1" s="1"/>
  <c r="U2663" i="1" l="1"/>
  <c r="R2664" i="1"/>
  <c r="S2664" i="1"/>
  <c r="N3245" i="1"/>
  <c r="T2664" i="1" l="1"/>
  <c r="L3246" i="1"/>
  <c r="M3246" i="1" s="1"/>
  <c r="U2664" i="1" l="1"/>
  <c r="R2665" i="1"/>
  <c r="S2665" i="1"/>
  <c r="N3246" i="1"/>
  <c r="L3247" i="1"/>
  <c r="M3247" i="1" s="1"/>
  <c r="T2665" i="1" l="1"/>
  <c r="N3247" i="1"/>
  <c r="L3248" i="1"/>
  <c r="M3248" i="1" s="1"/>
  <c r="U2665" i="1" l="1"/>
  <c r="R2666" i="1"/>
  <c r="S2666" i="1"/>
  <c r="N3248" i="1"/>
  <c r="L3249" i="1"/>
  <c r="M3249" i="1" s="1"/>
  <c r="T2666" i="1" l="1"/>
  <c r="N3249" i="1"/>
  <c r="U2666" i="1" l="1"/>
  <c r="R2667" i="1"/>
  <c r="S2667" i="1"/>
  <c r="L3250" i="1"/>
  <c r="M3250" i="1" s="1"/>
  <c r="T2667" i="1" l="1"/>
  <c r="N3250" i="1"/>
  <c r="U2667" i="1" l="1"/>
  <c r="R2668" i="1"/>
  <c r="S2668" i="1"/>
  <c r="L3251" i="1"/>
  <c r="M3251" i="1" s="1"/>
  <c r="T2668" i="1" l="1"/>
  <c r="N3251" i="1"/>
  <c r="L3252" i="1"/>
  <c r="M3252" i="1" s="1"/>
  <c r="U2668" i="1" l="1"/>
  <c r="R2669" i="1"/>
  <c r="S2669" i="1"/>
  <c r="N3252" i="1"/>
  <c r="L3253" i="1"/>
  <c r="M3253" i="1" s="1"/>
  <c r="T2669" i="1" l="1"/>
  <c r="N3253" i="1"/>
  <c r="L3254" i="1"/>
  <c r="M3254" i="1" s="1"/>
  <c r="U2669" i="1" l="1"/>
  <c r="R2670" i="1"/>
  <c r="S2670" i="1"/>
  <c r="N3254" i="1"/>
  <c r="T2670" i="1" l="1"/>
  <c r="L3255" i="1"/>
  <c r="M3255" i="1" s="1"/>
  <c r="U2670" i="1" l="1"/>
  <c r="R2671" i="1"/>
  <c r="S2671" i="1"/>
  <c r="N3255" i="1"/>
  <c r="L3256" i="1"/>
  <c r="M3256" i="1" s="1"/>
  <c r="T2671" i="1" l="1"/>
  <c r="N3256" i="1"/>
  <c r="U2671" i="1" l="1"/>
  <c r="R2672" i="1"/>
  <c r="S2672" i="1"/>
  <c r="L3257" i="1"/>
  <c r="M3257" i="1" s="1"/>
  <c r="T2672" i="1" l="1"/>
  <c r="N3257" i="1"/>
  <c r="U2672" i="1" l="1"/>
  <c r="R2673" i="1"/>
  <c r="S2673" i="1"/>
  <c r="L3258" i="1"/>
  <c r="M3258" i="1" s="1"/>
  <c r="T2673" i="1" l="1"/>
  <c r="N3258" i="1"/>
  <c r="L3259" i="1"/>
  <c r="M3259" i="1" s="1"/>
  <c r="U2673" i="1" l="1"/>
  <c r="R2674" i="1"/>
  <c r="S2674" i="1"/>
  <c r="N3259" i="1"/>
  <c r="T2674" i="1" l="1"/>
  <c r="L3260" i="1"/>
  <c r="M3260" i="1" s="1"/>
  <c r="U2674" i="1" l="1"/>
  <c r="R2675" i="1"/>
  <c r="S2675" i="1"/>
  <c r="N3260" i="1"/>
  <c r="T2675" i="1" l="1"/>
  <c r="L3261" i="1"/>
  <c r="M3261" i="1" s="1"/>
  <c r="U2675" i="1" l="1"/>
  <c r="R2676" i="1"/>
  <c r="S2676" i="1"/>
  <c r="N3261" i="1"/>
  <c r="T2676" i="1" l="1"/>
  <c r="L3262" i="1"/>
  <c r="M3262" i="1" s="1"/>
  <c r="U2676" i="1" l="1"/>
  <c r="R2677" i="1"/>
  <c r="S2677" i="1"/>
  <c r="N3262" i="1"/>
  <c r="L3263" i="1"/>
  <c r="M3263" i="1" s="1"/>
  <c r="T2677" i="1" l="1"/>
  <c r="N3263" i="1"/>
  <c r="U2677" i="1" l="1"/>
  <c r="R2678" i="1"/>
  <c r="S2678" i="1"/>
  <c r="L3264" i="1"/>
  <c r="M3264" i="1" s="1"/>
  <c r="T2678" i="1" l="1"/>
  <c r="N3264" i="1"/>
  <c r="U2678" i="1" l="1"/>
  <c r="R2679" i="1"/>
  <c r="S2679" i="1"/>
  <c r="L3265" i="1"/>
  <c r="M3265" i="1" s="1"/>
  <c r="T2679" i="1" l="1"/>
  <c r="N3265" i="1"/>
  <c r="L3266" i="1"/>
  <c r="M3266" i="1" s="1"/>
  <c r="U2679" i="1" l="1"/>
  <c r="R2680" i="1"/>
  <c r="S2680" i="1"/>
  <c r="N3266" i="1"/>
  <c r="T2680" i="1" l="1"/>
  <c r="L3267" i="1"/>
  <c r="M3267" i="1" s="1"/>
  <c r="U2680" i="1" l="1"/>
  <c r="S2681" i="1" s="1"/>
  <c r="R2681" i="1"/>
  <c r="N3267" i="1"/>
  <c r="T2681" i="1" l="1"/>
  <c r="L3268" i="1"/>
  <c r="M3268" i="1" s="1"/>
  <c r="U2681" i="1" l="1"/>
  <c r="R2682" i="1"/>
  <c r="S2682" i="1"/>
  <c r="N3268" i="1"/>
  <c r="T2682" i="1" l="1"/>
  <c r="L3269" i="1"/>
  <c r="M3269" i="1" s="1"/>
  <c r="U2682" i="1" l="1"/>
  <c r="R2683" i="1"/>
  <c r="S2683" i="1"/>
  <c r="N3269" i="1"/>
  <c r="T2683" i="1" l="1"/>
  <c r="L3270" i="1"/>
  <c r="M3270" i="1" s="1"/>
  <c r="U2683" i="1" l="1"/>
  <c r="R2684" i="1"/>
  <c r="S2684" i="1"/>
  <c r="N3270" i="1"/>
  <c r="T2684" i="1" l="1"/>
  <c r="L3271" i="1"/>
  <c r="M3271" i="1" s="1"/>
  <c r="U2684" i="1" l="1"/>
  <c r="R2685" i="1"/>
  <c r="S2685" i="1"/>
  <c r="N3271" i="1"/>
  <c r="T2685" i="1" l="1"/>
  <c r="L3272" i="1"/>
  <c r="M3272" i="1" s="1"/>
  <c r="U2685" i="1" l="1"/>
  <c r="R2686" i="1"/>
  <c r="S2686" i="1"/>
  <c r="N3272" i="1"/>
  <c r="L3273" i="1"/>
  <c r="M3273" i="1" s="1"/>
  <c r="T2686" i="1" l="1"/>
  <c r="N3273" i="1"/>
  <c r="U2686" i="1" l="1"/>
  <c r="R2687" i="1"/>
  <c r="S2687" i="1"/>
  <c r="L3274" i="1"/>
  <c r="M3274" i="1" s="1"/>
  <c r="T2687" i="1" l="1"/>
  <c r="N3274" i="1"/>
  <c r="U2687" i="1" l="1"/>
  <c r="R2688" i="1"/>
  <c r="S2688" i="1"/>
  <c r="L3275" i="1"/>
  <c r="M3275" i="1" s="1"/>
  <c r="T2688" i="1" l="1"/>
  <c r="N3275" i="1"/>
  <c r="L3276" i="1"/>
  <c r="M3276" i="1" s="1"/>
  <c r="U2688" i="1" l="1"/>
  <c r="R2689" i="1"/>
  <c r="S2689" i="1"/>
  <c r="N3276" i="1"/>
  <c r="T2689" i="1" l="1"/>
  <c r="L3277" i="1"/>
  <c r="M3277" i="1" s="1"/>
  <c r="U2689" i="1" l="1"/>
  <c r="R2690" i="1"/>
  <c r="S2690" i="1"/>
  <c r="N3277" i="1"/>
  <c r="T2690" i="1" l="1"/>
  <c r="L3278" i="1"/>
  <c r="M3278" i="1" s="1"/>
  <c r="U2690" i="1" l="1"/>
  <c r="R2691" i="1"/>
  <c r="S2691" i="1"/>
  <c r="N3278" i="1"/>
  <c r="T2691" i="1" l="1"/>
  <c r="L3279" i="1"/>
  <c r="M3279" i="1" s="1"/>
  <c r="U2691" i="1" l="1"/>
  <c r="R2692" i="1"/>
  <c r="S2692" i="1"/>
  <c r="N3279" i="1"/>
  <c r="L3280" i="1"/>
  <c r="M3280" i="1" s="1"/>
  <c r="T2692" i="1" l="1"/>
  <c r="N3280" i="1"/>
  <c r="L3281" i="1"/>
  <c r="M3281" i="1" s="1"/>
  <c r="U2692" i="1" l="1"/>
  <c r="R2693" i="1"/>
  <c r="S2693" i="1"/>
  <c r="N3281" i="1"/>
  <c r="T2693" i="1" l="1"/>
  <c r="L3282" i="1"/>
  <c r="M3282" i="1" s="1"/>
  <c r="U2693" i="1" l="1"/>
  <c r="R2694" i="1"/>
  <c r="S2694" i="1"/>
  <c r="N3282" i="1"/>
  <c r="T2694" i="1" l="1"/>
  <c r="L3283" i="1"/>
  <c r="M3283" i="1" s="1"/>
  <c r="U2694" i="1" l="1"/>
  <c r="R2695" i="1"/>
  <c r="S2695" i="1"/>
  <c r="N3283" i="1"/>
  <c r="T2695" i="1" l="1"/>
  <c r="L3284" i="1"/>
  <c r="M3284" i="1" s="1"/>
  <c r="U2695" i="1" l="1"/>
  <c r="R2696" i="1"/>
  <c r="S2696" i="1"/>
  <c r="N3284" i="1"/>
  <c r="L3285" i="1"/>
  <c r="M3285" i="1" s="1"/>
  <c r="T2696" i="1" l="1"/>
  <c r="N3285" i="1"/>
  <c r="U2696" i="1" l="1"/>
  <c r="R2697" i="1"/>
  <c r="S2697" i="1"/>
  <c r="L3286" i="1"/>
  <c r="M3286" i="1" s="1"/>
  <c r="T2697" i="1" l="1"/>
  <c r="N3286" i="1"/>
  <c r="U2697" i="1" l="1"/>
  <c r="R2698" i="1"/>
  <c r="S2698" i="1"/>
  <c r="L3287" i="1"/>
  <c r="M3287" i="1" s="1"/>
  <c r="T2698" i="1" l="1"/>
  <c r="N3287" i="1"/>
  <c r="L3288" i="1"/>
  <c r="M3288" i="1" s="1"/>
  <c r="U2698" i="1" l="1"/>
  <c r="R2699" i="1"/>
  <c r="S2699" i="1"/>
  <c r="N3288" i="1"/>
  <c r="L3289" i="1"/>
  <c r="M3289" i="1" s="1"/>
  <c r="T2699" i="1" l="1"/>
  <c r="N3289" i="1"/>
  <c r="L3290" i="1"/>
  <c r="M3290" i="1" s="1"/>
  <c r="U2699" i="1" l="1"/>
  <c r="R2700" i="1"/>
  <c r="S2700" i="1"/>
  <c r="N3290" i="1"/>
  <c r="T2700" i="1" l="1"/>
  <c r="L3291" i="1"/>
  <c r="M3291" i="1" s="1"/>
  <c r="U2700" i="1" l="1"/>
  <c r="R2701" i="1"/>
  <c r="S2701" i="1"/>
  <c r="N3291" i="1"/>
  <c r="T2701" i="1" l="1"/>
  <c r="L3292" i="1"/>
  <c r="M3292" i="1" s="1"/>
  <c r="U2701" i="1" l="1"/>
  <c r="R2702" i="1"/>
  <c r="S2702" i="1"/>
  <c r="N3292" i="1"/>
  <c r="L3293" i="1"/>
  <c r="M3293" i="1" s="1"/>
  <c r="T2702" i="1" l="1"/>
  <c r="N3293" i="1"/>
  <c r="U2702" i="1" l="1"/>
  <c r="R2703" i="1"/>
  <c r="S2703" i="1"/>
  <c r="L3294" i="1"/>
  <c r="M3294" i="1" s="1"/>
  <c r="T2703" i="1" l="1"/>
  <c r="N3294" i="1"/>
  <c r="L3295" i="1"/>
  <c r="M3295" i="1" s="1"/>
  <c r="U2703" i="1" l="1"/>
  <c r="R2704" i="1"/>
  <c r="S2704" i="1"/>
  <c r="N3295" i="1"/>
  <c r="T2704" i="1" l="1"/>
  <c r="L3296" i="1"/>
  <c r="M3296" i="1" s="1"/>
  <c r="U2704" i="1" l="1"/>
  <c r="R2705" i="1"/>
  <c r="S2705" i="1"/>
  <c r="N3296" i="1"/>
  <c r="L3297" i="1"/>
  <c r="M3297" i="1" s="1"/>
  <c r="T2705" i="1" l="1"/>
  <c r="N3297" i="1"/>
  <c r="U2705" i="1" l="1"/>
  <c r="R2706" i="1"/>
  <c r="S2706" i="1"/>
  <c r="L3298" i="1"/>
  <c r="M3298" i="1" s="1"/>
  <c r="T2706" i="1" l="1"/>
  <c r="N3298" i="1"/>
  <c r="L3299" i="1"/>
  <c r="M3299" i="1" s="1"/>
  <c r="U2706" i="1" l="1"/>
  <c r="S2707" i="1" s="1"/>
  <c r="R2707" i="1"/>
  <c r="N3299" i="1"/>
  <c r="T2707" i="1" l="1"/>
  <c r="L3300" i="1"/>
  <c r="M3300" i="1" s="1"/>
  <c r="U2707" i="1" l="1"/>
  <c r="R2708" i="1"/>
  <c r="S2708" i="1"/>
  <c r="N3300" i="1"/>
  <c r="T2708" i="1" l="1"/>
  <c r="L3301" i="1"/>
  <c r="M3301" i="1" s="1"/>
  <c r="U2708" i="1" l="1"/>
  <c r="R2709" i="1"/>
  <c r="S2709" i="1"/>
  <c r="N3301" i="1"/>
  <c r="T2709" i="1" l="1"/>
  <c r="L3302" i="1"/>
  <c r="M3302" i="1" s="1"/>
  <c r="U2709" i="1" l="1"/>
  <c r="R2710" i="1"/>
  <c r="S2710" i="1"/>
  <c r="N3302" i="1"/>
  <c r="T2710" i="1" l="1"/>
  <c r="L3303" i="1"/>
  <c r="M3303" i="1" s="1"/>
  <c r="U2710" i="1" l="1"/>
  <c r="R2711" i="1"/>
  <c r="S2711" i="1"/>
  <c r="N3303" i="1"/>
  <c r="L3304" i="1"/>
  <c r="M3304" i="1" s="1"/>
  <c r="T2711" i="1" l="1"/>
  <c r="N3304" i="1"/>
  <c r="U2711" i="1" l="1"/>
  <c r="R2712" i="1"/>
  <c r="S2712" i="1"/>
  <c r="L3305" i="1"/>
  <c r="M3305" i="1" s="1"/>
  <c r="T2712" i="1" l="1"/>
  <c r="N3305" i="1"/>
  <c r="U2712" i="1" l="1"/>
  <c r="R2713" i="1"/>
  <c r="S2713" i="1"/>
  <c r="L3306" i="1"/>
  <c r="M3306" i="1" s="1"/>
  <c r="T2713" i="1" l="1"/>
  <c r="N3306" i="1"/>
  <c r="L3307" i="1"/>
  <c r="M3307" i="1" s="1"/>
  <c r="U2713" i="1" l="1"/>
  <c r="R2714" i="1"/>
  <c r="S2714" i="1"/>
  <c r="N3307" i="1"/>
  <c r="T2714" i="1" l="1"/>
  <c r="L3308" i="1"/>
  <c r="M3308" i="1" s="1"/>
  <c r="U2714" i="1" l="1"/>
  <c r="R2715" i="1"/>
  <c r="S2715" i="1"/>
  <c r="N3308" i="1"/>
  <c r="T2715" i="1" l="1"/>
  <c r="L3309" i="1"/>
  <c r="M3309" i="1" s="1"/>
  <c r="U2715" i="1" l="1"/>
  <c r="R2716" i="1"/>
  <c r="S2716" i="1"/>
  <c r="N3309" i="1"/>
  <c r="T2716" i="1" l="1"/>
  <c r="L3310" i="1"/>
  <c r="M3310" i="1" s="1"/>
  <c r="U2716" i="1" l="1"/>
  <c r="R2717" i="1"/>
  <c r="S2717" i="1"/>
  <c r="N3310" i="1"/>
  <c r="L3311" i="1"/>
  <c r="M3311" i="1" s="1"/>
  <c r="T2717" i="1" l="1"/>
  <c r="N3311" i="1"/>
  <c r="U2717" i="1" l="1"/>
  <c r="R2718" i="1"/>
  <c r="S2718" i="1"/>
  <c r="L3312" i="1"/>
  <c r="M3312" i="1" s="1"/>
  <c r="T2718" i="1" l="1"/>
  <c r="N3312" i="1"/>
  <c r="U2718" i="1" l="1"/>
  <c r="R2719" i="1"/>
  <c r="S2719" i="1"/>
  <c r="L3313" i="1"/>
  <c r="M3313" i="1" s="1"/>
  <c r="T2719" i="1" l="1"/>
  <c r="N3313" i="1"/>
  <c r="L3314" i="1"/>
  <c r="M3314" i="1" s="1"/>
  <c r="U2719" i="1" l="1"/>
  <c r="R2720" i="1"/>
  <c r="S2720" i="1"/>
  <c r="N3314" i="1"/>
  <c r="L3315" i="1"/>
  <c r="M3315" i="1" s="1"/>
  <c r="T2720" i="1" l="1"/>
  <c r="N3315" i="1"/>
  <c r="L3316" i="1"/>
  <c r="M3316" i="1" s="1"/>
  <c r="U2720" i="1" l="1"/>
  <c r="R2721" i="1"/>
  <c r="S2721" i="1"/>
  <c r="N3316" i="1"/>
  <c r="T2721" i="1" l="1"/>
  <c r="L3317" i="1"/>
  <c r="M3317" i="1" s="1"/>
  <c r="U2721" i="1" l="1"/>
  <c r="R2722" i="1"/>
  <c r="S2722" i="1"/>
  <c r="N3317" i="1"/>
  <c r="L3318" i="1"/>
  <c r="M3318" i="1" s="1"/>
  <c r="T2722" i="1" l="1"/>
  <c r="N3318" i="1"/>
  <c r="U2722" i="1" l="1"/>
  <c r="R2723" i="1"/>
  <c r="S2723" i="1"/>
  <c r="L3319" i="1"/>
  <c r="M3319" i="1" s="1"/>
  <c r="T2723" i="1" l="1"/>
  <c r="N3319" i="1"/>
  <c r="U2723" i="1" l="1"/>
  <c r="R2724" i="1"/>
  <c r="S2724" i="1"/>
  <c r="L3320" i="1"/>
  <c r="M3320" i="1" s="1"/>
  <c r="T2724" i="1" l="1"/>
  <c r="N3320" i="1"/>
  <c r="L3321" i="1"/>
  <c r="M3321" i="1" s="1"/>
  <c r="U2724" i="1" l="1"/>
  <c r="R2725" i="1"/>
  <c r="S2725" i="1"/>
  <c r="N3321" i="1"/>
  <c r="T2725" i="1" l="1"/>
  <c r="L3322" i="1"/>
  <c r="M3322" i="1" s="1"/>
  <c r="U2725" i="1" l="1"/>
  <c r="R2726" i="1"/>
  <c r="S2726" i="1"/>
  <c r="N3322" i="1"/>
  <c r="T2726" i="1" l="1"/>
  <c r="L3323" i="1"/>
  <c r="M3323" i="1" s="1"/>
  <c r="U2726" i="1" l="1"/>
  <c r="R2727" i="1"/>
  <c r="S2727" i="1"/>
  <c r="N3323" i="1"/>
  <c r="T2727" i="1" l="1"/>
  <c r="L3324" i="1"/>
  <c r="M3324" i="1" s="1"/>
  <c r="U2727" i="1" l="1"/>
  <c r="R2728" i="1"/>
  <c r="S2728" i="1"/>
  <c r="N3324" i="1"/>
  <c r="T2728" i="1" l="1"/>
  <c r="L3325" i="1"/>
  <c r="M3325" i="1" s="1"/>
  <c r="U2728" i="1" l="1"/>
  <c r="R2729" i="1"/>
  <c r="S2729" i="1"/>
  <c r="N3325" i="1"/>
  <c r="L3326" i="1"/>
  <c r="M3326" i="1" s="1"/>
  <c r="T2729" i="1" l="1"/>
  <c r="N3326" i="1"/>
  <c r="L3327" i="1"/>
  <c r="M3327" i="1" s="1"/>
  <c r="U2729" i="1" l="1"/>
  <c r="R2730" i="1"/>
  <c r="S2730" i="1"/>
  <c r="N3327" i="1"/>
  <c r="T2730" i="1" l="1"/>
  <c r="L3328" i="1"/>
  <c r="M3328" i="1" s="1"/>
  <c r="U2730" i="1" l="1"/>
  <c r="R2731" i="1"/>
  <c r="S2731" i="1"/>
  <c r="N3328" i="1"/>
  <c r="L3329" i="1"/>
  <c r="M3329" i="1" s="1"/>
  <c r="T2731" i="1" l="1"/>
  <c r="N3329" i="1"/>
  <c r="U2731" i="1" l="1"/>
  <c r="R2732" i="1"/>
  <c r="S2732" i="1"/>
  <c r="L3330" i="1"/>
  <c r="M3330" i="1" s="1"/>
  <c r="T2732" i="1" l="1"/>
  <c r="N3330" i="1"/>
  <c r="U2732" i="1" l="1"/>
  <c r="R2733" i="1"/>
  <c r="S2733" i="1"/>
  <c r="L3331" i="1"/>
  <c r="M3331" i="1" s="1"/>
  <c r="T2733" i="1" l="1"/>
  <c r="N3331" i="1"/>
  <c r="L3332" i="1"/>
  <c r="M3332" i="1" s="1"/>
  <c r="U2733" i="1" l="1"/>
  <c r="R2734" i="1"/>
  <c r="S2734" i="1"/>
  <c r="N3332" i="1"/>
  <c r="L3333" i="1"/>
  <c r="M3333" i="1" s="1"/>
  <c r="T2734" i="1" l="1"/>
  <c r="N3333" i="1"/>
  <c r="U2734" i="1" l="1"/>
  <c r="R2735" i="1"/>
  <c r="S2735" i="1"/>
  <c r="L3334" i="1"/>
  <c r="M3334" i="1" s="1"/>
  <c r="T2735" i="1" l="1"/>
  <c r="N3334" i="1"/>
  <c r="L3335" i="1"/>
  <c r="M3335" i="1" s="1"/>
  <c r="U2735" i="1" l="1"/>
  <c r="R2736" i="1"/>
  <c r="S2736" i="1"/>
  <c r="N3335" i="1"/>
  <c r="T2736" i="1" l="1"/>
  <c r="L3336" i="1"/>
  <c r="M3336" i="1" s="1"/>
  <c r="U2736" i="1" l="1"/>
  <c r="R2737" i="1"/>
  <c r="S2737" i="1"/>
  <c r="N3336" i="1"/>
  <c r="L3337" i="1"/>
  <c r="M3337" i="1" s="1"/>
  <c r="T2737" i="1" l="1"/>
  <c r="N3337" i="1"/>
  <c r="U2737" i="1" l="1"/>
  <c r="R2738" i="1"/>
  <c r="S2738" i="1"/>
  <c r="L3338" i="1"/>
  <c r="M3338" i="1" s="1"/>
  <c r="T2738" i="1" l="1"/>
  <c r="N3338" i="1"/>
  <c r="L3339" i="1"/>
  <c r="M3339" i="1" s="1"/>
  <c r="U2738" i="1" l="1"/>
  <c r="R2739" i="1"/>
  <c r="S2739" i="1"/>
  <c r="N3339" i="1"/>
  <c r="T2739" i="1" l="1"/>
  <c r="L3340" i="1"/>
  <c r="M3340" i="1" s="1"/>
  <c r="U2739" i="1" l="1"/>
  <c r="R2740" i="1"/>
  <c r="S2740" i="1"/>
  <c r="N3340" i="1"/>
  <c r="T2740" i="1" l="1"/>
  <c r="L3341" i="1"/>
  <c r="M3341" i="1" s="1"/>
  <c r="U2740" i="1" l="1"/>
  <c r="R2741" i="1"/>
  <c r="S2741" i="1"/>
  <c r="N3341" i="1"/>
  <c r="T2741" i="1" l="1"/>
  <c r="L3342" i="1"/>
  <c r="M3342" i="1" s="1"/>
  <c r="U2741" i="1" l="1"/>
  <c r="R2742" i="1"/>
  <c r="S2742" i="1"/>
  <c r="N3342" i="1"/>
  <c r="L3343" i="1"/>
  <c r="M3343" i="1" s="1"/>
  <c r="T2742" i="1" l="1"/>
  <c r="N3343" i="1"/>
  <c r="U2742" i="1" l="1"/>
  <c r="R2743" i="1"/>
  <c r="S2743" i="1"/>
  <c r="L3344" i="1"/>
  <c r="M3344" i="1" s="1"/>
  <c r="T2743" i="1" l="1"/>
  <c r="N3344" i="1"/>
  <c r="L3345" i="1"/>
  <c r="M3345" i="1" s="1"/>
  <c r="U2743" i="1" l="1"/>
  <c r="R2744" i="1"/>
  <c r="S2744" i="1"/>
  <c r="N3345" i="1"/>
  <c r="T2744" i="1" l="1"/>
  <c r="L3346" i="1"/>
  <c r="M3346" i="1" s="1"/>
  <c r="U2744" i="1" l="1"/>
  <c r="R2745" i="1"/>
  <c r="S2745" i="1"/>
  <c r="N3346" i="1"/>
  <c r="T2745" i="1" l="1"/>
  <c r="L3347" i="1"/>
  <c r="M3347" i="1" s="1"/>
  <c r="U2745" i="1" l="1"/>
  <c r="R2746" i="1"/>
  <c r="S2746" i="1"/>
  <c r="N3347" i="1"/>
  <c r="L3348" i="1"/>
  <c r="M3348" i="1" s="1"/>
  <c r="T2746" i="1" l="1"/>
  <c r="N3348" i="1"/>
  <c r="U2746" i="1" l="1"/>
  <c r="S2747" i="1" s="1"/>
  <c r="R2747" i="1"/>
  <c r="L3349" i="1"/>
  <c r="M3349" i="1" s="1"/>
  <c r="T2747" i="1" l="1"/>
  <c r="N3349" i="1"/>
  <c r="U2747" i="1" l="1"/>
  <c r="R2748" i="1"/>
  <c r="S2748" i="1"/>
  <c r="L3350" i="1"/>
  <c r="M3350" i="1" s="1"/>
  <c r="T2748" i="1" l="1"/>
  <c r="N3350" i="1"/>
  <c r="U2748" i="1" l="1"/>
  <c r="R2749" i="1"/>
  <c r="S2749" i="1"/>
  <c r="L3351" i="1"/>
  <c r="M3351" i="1" s="1"/>
  <c r="T2749" i="1" l="1"/>
  <c r="N3351" i="1"/>
  <c r="L3352" i="1"/>
  <c r="M3352" i="1" s="1"/>
  <c r="U2749" i="1" l="1"/>
  <c r="R2750" i="1"/>
  <c r="S2750" i="1"/>
  <c r="N3352" i="1"/>
  <c r="T2750" i="1" l="1"/>
  <c r="L3353" i="1"/>
  <c r="M3353" i="1" s="1"/>
  <c r="U2750" i="1" l="1"/>
  <c r="R2751" i="1"/>
  <c r="S2751" i="1"/>
  <c r="N3353" i="1"/>
  <c r="T2751" i="1" l="1"/>
  <c r="L3354" i="1"/>
  <c r="M3354" i="1" s="1"/>
  <c r="U2751" i="1" l="1"/>
  <c r="R2752" i="1"/>
  <c r="S2752" i="1"/>
  <c r="N3354" i="1"/>
  <c r="T2752" i="1" l="1"/>
  <c r="L3355" i="1"/>
  <c r="M3355" i="1" s="1"/>
  <c r="U2752" i="1" l="1"/>
  <c r="R2753" i="1"/>
  <c r="S2753" i="1"/>
  <c r="N3355" i="1"/>
  <c r="L3356" i="1"/>
  <c r="M3356" i="1" s="1"/>
  <c r="T2753" i="1" l="1"/>
  <c r="N3356" i="1"/>
  <c r="U2753" i="1" l="1"/>
  <c r="S2754" i="1" s="1"/>
  <c r="R2754" i="1"/>
  <c r="L3357" i="1"/>
  <c r="M3357" i="1" s="1"/>
  <c r="T2754" i="1" l="1"/>
  <c r="N3357" i="1"/>
  <c r="U2754" i="1" l="1"/>
  <c r="R2755" i="1"/>
  <c r="S2755" i="1"/>
  <c r="L3358" i="1"/>
  <c r="M3358" i="1" s="1"/>
  <c r="T2755" i="1" l="1"/>
  <c r="N3358" i="1"/>
  <c r="U2755" i="1" l="1"/>
  <c r="R2756" i="1"/>
  <c r="S2756" i="1"/>
  <c r="L3359" i="1"/>
  <c r="M3359" i="1" s="1"/>
  <c r="T2756" i="1" l="1"/>
  <c r="N3359" i="1"/>
  <c r="L3360" i="1"/>
  <c r="M3360" i="1" s="1"/>
  <c r="U2756" i="1" l="1"/>
  <c r="R2757" i="1"/>
  <c r="S2757" i="1"/>
  <c r="N3360" i="1"/>
  <c r="L3361" i="1"/>
  <c r="M3361" i="1" s="1"/>
  <c r="T2757" i="1" l="1"/>
  <c r="N3361" i="1"/>
  <c r="U2757" i="1" l="1"/>
  <c r="R2758" i="1"/>
  <c r="S2758" i="1"/>
  <c r="L3362" i="1"/>
  <c r="M3362" i="1" s="1"/>
  <c r="T2758" i="1" l="1"/>
  <c r="N3362" i="1"/>
  <c r="L3363" i="1"/>
  <c r="M3363" i="1" s="1"/>
  <c r="U2758" i="1" l="1"/>
  <c r="R2759" i="1"/>
  <c r="S2759" i="1"/>
  <c r="N3363" i="1"/>
  <c r="T2759" i="1" l="1"/>
  <c r="L3364" i="1"/>
  <c r="M3364" i="1" s="1"/>
  <c r="U2759" i="1" l="1"/>
  <c r="R2760" i="1"/>
  <c r="S2760" i="1"/>
  <c r="N3364" i="1"/>
  <c r="L3365" i="1"/>
  <c r="M3365" i="1" s="1"/>
  <c r="T2760" i="1" l="1"/>
  <c r="N3365" i="1"/>
  <c r="U2760" i="1" l="1"/>
  <c r="R2761" i="1"/>
  <c r="S2761" i="1"/>
  <c r="L3366" i="1"/>
  <c r="M3366" i="1" s="1"/>
  <c r="T2761" i="1" l="1"/>
  <c r="N3366" i="1"/>
  <c r="U2761" i="1" l="1"/>
  <c r="R2762" i="1"/>
  <c r="S2762" i="1"/>
  <c r="L3367" i="1"/>
  <c r="M3367" i="1" s="1"/>
  <c r="T2762" i="1" l="1"/>
  <c r="N3367" i="1"/>
  <c r="U2762" i="1" l="1"/>
  <c r="R2763" i="1"/>
  <c r="S2763" i="1"/>
  <c r="L3368" i="1"/>
  <c r="M3368" i="1" s="1"/>
  <c r="T2763" i="1" l="1"/>
  <c r="N3368" i="1"/>
  <c r="U2763" i="1" l="1"/>
  <c r="R2764" i="1"/>
  <c r="S2764" i="1"/>
  <c r="L3369" i="1"/>
  <c r="M3369" i="1" s="1"/>
  <c r="T2764" i="1" l="1"/>
  <c r="N3369" i="1"/>
  <c r="U2764" i="1" l="1"/>
  <c r="R2765" i="1"/>
  <c r="S2765" i="1"/>
  <c r="L3370" i="1"/>
  <c r="M3370" i="1" s="1"/>
  <c r="T2765" i="1" l="1"/>
  <c r="N3370" i="1"/>
  <c r="L3371" i="1"/>
  <c r="M3371" i="1" s="1"/>
  <c r="U2765" i="1" l="1"/>
  <c r="S2766" i="1" s="1"/>
  <c r="R2766" i="1"/>
  <c r="N3371" i="1"/>
  <c r="T2766" i="1" l="1"/>
  <c r="L3372" i="1"/>
  <c r="M3372" i="1" s="1"/>
  <c r="U2766" i="1" l="1"/>
  <c r="R2767" i="1"/>
  <c r="S2767" i="1"/>
  <c r="N3372" i="1"/>
  <c r="T2767" i="1" l="1"/>
  <c r="L3373" i="1"/>
  <c r="M3373" i="1" s="1"/>
  <c r="U2767" i="1" l="1"/>
  <c r="R2768" i="1"/>
  <c r="S2768" i="1"/>
  <c r="N3373" i="1"/>
  <c r="T2768" i="1" l="1"/>
  <c r="L3374" i="1"/>
  <c r="M3374" i="1" s="1"/>
  <c r="U2768" i="1" l="1"/>
  <c r="R2769" i="1"/>
  <c r="S2769" i="1"/>
  <c r="N3374" i="1"/>
  <c r="T2769" i="1" l="1"/>
  <c r="L3375" i="1"/>
  <c r="M3375" i="1" s="1"/>
  <c r="U2769" i="1" l="1"/>
  <c r="R2770" i="1"/>
  <c r="S2770" i="1"/>
  <c r="N3375" i="1"/>
  <c r="L3376" i="1"/>
  <c r="M3376" i="1" s="1"/>
  <c r="T2770" i="1" l="1"/>
  <c r="N3376" i="1"/>
  <c r="L3377" i="1"/>
  <c r="M3377" i="1" s="1"/>
  <c r="U2770" i="1" l="1"/>
  <c r="R2771" i="1"/>
  <c r="S2771" i="1"/>
  <c r="N3377" i="1"/>
  <c r="T2771" i="1" l="1"/>
  <c r="L3378" i="1"/>
  <c r="M3378" i="1" s="1"/>
  <c r="U2771" i="1" l="1"/>
  <c r="R2772" i="1"/>
  <c r="S2772" i="1"/>
  <c r="N3378" i="1"/>
  <c r="L3379" i="1"/>
  <c r="M3379" i="1" s="1"/>
  <c r="T2772" i="1" l="1"/>
  <c r="N3379" i="1"/>
  <c r="L3380" i="1"/>
  <c r="M3380" i="1" s="1"/>
  <c r="U2772" i="1" l="1"/>
  <c r="R2773" i="1"/>
  <c r="S2773" i="1"/>
  <c r="N3380" i="1"/>
  <c r="L3381" i="1"/>
  <c r="M3381" i="1" s="1"/>
  <c r="T2773" i="1" l="1"/>
  <c r="N3381" i="1"/>
  <c r="U2773" i="1" l="1"/>
  <c r="R2774" i="1"/>
  <c r="S2774" i="1"/>
  <c r="L3382" i="1"/>
  <c r="M3382" i="1" s="1"/>
  <c r="T2774" i="1" l="1"/>
  <c r="N3382" i="1"/>
  <c r="U2774" i="1" l="1"/>
  <c r="R2775" i="1"/>
  <c r="S2775" i="1"/>
  <c r="L3383" i="1"/>
  <c r="M3383" i="1" s="1"/>
  <c r="T2775" i="1" l="1"/>
  <c r="N3383" i="1"/>
  <c r="L3384" i="1"/>
  <c r="M3384" i="1" s="1"/>
  <c r="U2775" i="1" l="1"/>
  <c r="S2776" i="1" s="1"/>
  <c r="R2776" i="1"/>
  <c r="N3384" i="1"/>
  <c r="T2776" i="1" l="1"/>
  <c r="L3385" i="1"/>
  <c r="M3385" i="1" s="1"/>
  <c r="U2776" i="1" l="1"/>
  <c r="R2777" i="1"/>
  <c r="S2777" i="1"/>
  <c r="N3385" i="1"/>
  <c r="T2777" i="1" l="1"/>
  <c r="L3386" i="1"/>
  <c r="M3386" i="1" s="1"/>
  <c r="U2777" i="1" l="1"/>
  <c r="R2778" i="1"/>
  <c r="S2778" i="1"/>
  <c r="N3386" i="1"/>
  <c r="L3387" i="1"/>
  <c r="M3387" i="1" s="1"/>
  <c r="T2778" i="1" l="1"/>
  <c r="N3387" i="1"/>
  <c r="U2778" i="1" l="1"/>
  <c r="R2779" i="1"/>
  <c r="S2779" i="1"/>
  <c r="L3388" i="1"/>
  <c r="M3388" i="1" s="1"/>
  <c r="T2779" i="1" l="1"/>
  <c r="N3388" i="1"/>
  <c r="L3389" i="1"/>
  <c r="M3389" i="1" s="1"/>
  <c r="U2779" i="1" l="1"/>
  <c r="R2780" i="1"/>
  <c r="S2780" i="1"/>
  <c r="N3389" i="1"/>
  <c r="L3390" i="1"/>
  <c r="M3390" i="1" s="1"/>
  <c r="T2780" i="1" l="1"/>
  <c r="N3390" i="1"/>
  <c r="U2780" i="1" l="1"/>
  <c r="R2781" i="1"/>
  <c r="S2781" i="1"/>
  <c r="L3391" i="1"/>
  <c r="M3391" i="1" s="1"/>
  <c r="T2781" i="1" l="1"/>
  <c r="N3391" i="1"/>
  <c r="U2781" i="1" l="1"/>
  <c r="R2782" i="1"/>
  <c r="S2782" i="1"/>
  <c r="L3392" i="1"/>
  <c r="M3392" i="1" s="1"/>
  <c r="T2782" i="1" l="1"/>
  <c r="N3392" i="1"/>
  <c r="L3393" i="1"/>
  <c r="M3393" i="1" s="1"/>
  <c r="U2782" i="1" l="1"/>
  <c r="R2783" i="1"/>
  <c r="S2783" i="1"/>
  <c r="N3393" i="1"/>
  <c r="T2783" i="1" l="1"/>
  <c r="L3394" i="1"/>
  <c r="M3394" i="1" s="1"/>
  <c r="U2783" i="1" l="1"/>
  <c r="R2784" i="1"/>
  <c r="S2784" i="1"/>
  <c r="N3394" i="1"/>
  <c r="T2784" i="1" l="1"/>
  <c r="L3395" i="1"/>
  <c r="M3395" i="1" s="1"/>
  <c r="U2784" i="1" l="1"/>
  <c r="R2785" i="1"/>
  <c r="S2785" i="1"/>
  <c r="N3395" i="1"/>
  <c r="T2785" i="1" l="1"/>
  <c r="L3396" i="1"/>
  <c r="M3396" i="1" s="1"/>
  <c r="U2785" i="1" l="1"/>
  <c r="R2786" i="1"/>
  <c r="S2786" i="1"/>
  <c r="N3396" i="1"/>
  <c r="T2786" i="1" l="1"/>
  <c r="L3397" i="1"/>
  <c r="M3397" i="1" s="1"/>
  <c r="U2786" i="1" l="1"/>
  <c r="R2787" i="1"/>
  <c r="S2787" i="1"/>
  <c r="N3397" i="1"/>
  <c r="T2787" i="1" l="1"/>
  <c r="L3398" i="1"/>
  <c r="M3398" i="1" s="1"/>
  <c r="U2787" i="1" l="1"/>
  <c r="R2788" i="1"/>
  <c r="S2788" i="1"/>
  <c r="N3398" i="1"/>
  <c r="L3399" i="1"/>
  <c r="M3399" i="1" s="1"/>
  <c r="T2788" i="1" l="1"/>
  <c r="N3399" i="1"/>
  <c r="U2788" i="1" l="1"/>
  <c r="R2789" i="1"/>
  <c r="S2789" i="1"/>
  <c r="L3400" i="1"/>
  <c r="M3400" i="1" s="1"/>
  <c r="T2789" i="1" l="1"/>
  <c r="N3400" i="1"/>
  <c r="U2789" i="1" l="1"/>
  <c r="S2790" i="1" s="1"/>
  <c r="R2790" i="1"/>
  <c r="L3401" i="1"/>
  <c r="M3401" i="1" s="1"/>
  <c r="T2790" i="1" l="1"/>
  <c r="N3401" i="1"/>
  <c r="U2790" i="1" l="1"/>
  <c r="R2791" i="1"/>
  <c r="S2791" i="1"/>
  <c r="L3402" i="1"/>
  <c r="M3402" i="1" s="1"/>
  <c r="T2791" i="1" l="1"/>
  <c r="N3402" i="1"/>
  <c r="L3403" i="1"/>
  <c r="M3403" i="1" s="1"/>
  <c r="U2791" i="1" l="1"/>
  <c r="R2792" i="1"/>
  <c r="S2792" i="1"/>
  <c r="N3403" i="1"/>
  <c r="T2792" i="1" l="1"/>
  <c r="L3404" i="1"/>
  <c r="M3404" i="1" s="1"/>
  <c r="U2792" i="1" l="1"/>
  <c r="R2793" i="1"/>
  <c r="S2793" i="1"/>
  <c r="N3404" i="1"/>
  <c r="T2793" i="1" l="1"/>
  <c r="L3405" i="1"/>
  <c r="M3405" i="1" s="1"/>
  <c r="U2793" i="1" l="1"/>
  <c r="R2794" i="1"/>
  <c r="S2794" i="1"/>
  <c r="N3405" i="1"/>
  <c r="L3406" i="1"/>
  <c r="M3406" i="1" s="1"/>
  <c r="T2794" i="1" l="1"/>
  <c r="N3406" i="1"/>
  <c r="U2794" i="1" l="1"/>
  <c r="R2795" i="1"/>
  <c r="S2795" i="1"/>
  <c r="L3407" i="1"/>
  <c r="M3407" i="1" s="1"/>
  <c r="T2795" i="1" l="1"/>
  <c r="N3407" i="1"/>
  <c r="U2795" i="1" l="1"/>
  <c r="R2796" i="1"/>
  <c r="S2796" i="1"/>
  <c r="L3408" i="1"/>
  <c r="M3408" i="1" s="1"/>
  <c r="T2796" i="1" l="1"/>
  <c r="N3408" i="1"/>
  <c r="U2796" i="1" l="1"/>
  <c r="R2797" i="1"/>
  <c r="S2797" i="1"/>
  <c r="L3409" i="1"/>
  <c r="M3409" i="1" s="1"/>
  <c r="T2797" i="1" l="1"/>
  <c r="N3409" i="1"/>
  <c r="U2797" i="1" l="1"/>
  <c r="R2798" i="1"/>
  <c r="S2798" i="1"/>
  <c r="L3410" i="1"/>
  <c r="M3410" i="1" s="1"/>
  <c r="T2798" i="1" l="1"/>
  <c r="N3410" i="1"/>
  <c r="L3411" i="1"/>
  <c r="M3411" i="1" s="1"/>
  <c r="U2798" i="1" l="1"/>
  <c r="R2799" i="1"/>
  <c r="S2799" i="1"/>
  <c r="N3411" i="1"/>
  <c r="T2799" i="1" l="1"/>
  <c r="L3412" i="1"/>
  <c r="M3412" i="1" s="1"/>
  <c r="U2799" i="1" l="1"/>
  <c r="R2800" i="1"/>
  <c r="S2800" i="1"/>
  <c r="N3412" i="1"/>
  <c r="L3413" i="1"/>
  <c r="M3413" i="1" s="1"/>
  <c r="T2800" i="1" l="1"/>
  <c r="N3413" i="1"/>
  <c r="U2800" i="1" l="1"/>
  <c r="R2801" i="1"/>
  <c r="S2801" i="1"/>
  <c r="L3414" i="1"/>
  <c r="M3414" i="1" s="1"/>
  <c r="T2801" i="1" l="1"/>
  <c r="N3414" i="1"/>
  <c r="U2801" i="1" l="1"/>
  <c r="R2802" i="1"/>
  <c r="S2802" i="1"/>
  <c r="L3415" i="1"/>
  <c r="M3415" i="1" s="1"/>
  <c r="T2802" i="1" l="1"/>
  <c r="N3415" i="1"/>
  <c r="U2802" i="1" l="1"/>
  <c r="R2803" i="1"/>
  <c r="S2803" i="1"/>
  <c r="L3416" i="1"/>
  <c r="M3416" i="1" s="1"/>
  <c r="T2803" i="1" l="1"/>
  <c r="N3416" i="1"/>
  <c r="U2803" i="1" l="1"/>
  <c r="S2804" i="1" s="1"/>
  <c r="R2804" i="1"/>
  <c r="L3417" i="1"/>
  <c r="M3417" i="1" s="1"/>
  <c r="T2804" i="1" l="1"/>
  <c r="N3417" i="1"/>
  <c r="L3418" i="1"/>
  <c r="M3418" i="1" s="1"/>
  <c r="U2804" i="1" l="1"/>
  <c r="R2805" i="1"/>
  <c r="S2805" i="1"/>
  <c r="N3418" i="1"/>
  <c r="T2805" i="1" l="1"/>
  <c r="L3419" i="1"/>
  <c r="M3419" i="1" s="1"/>
  <c r="U2805" i="1" l="1"/>
  <c r="R2806" i="1"/>
  <c r="S2806" i="1"/>
  <c r="N3419" i="1"/>
  <c r="L3420" i="1"/>
  <c r="M3420" i="1" s="1"/>
  <c r="T2806" i="1" l="1"/>
  <c r="N3420" i="1"/>
  <c r="U2806" i="1" l="1"/>
  <c r="R2807" i="1"/>
  <c r="S2807" i="1"/>
  <c r="L3421" i="1"/>
  <c r="M3421" i="1" s="1"/>
  <c r="T2807" i="1" l="1"/>
  <c r="N3421" i="1"/>
  <c r="U2807" i="1" l="1"/>
  <c r="R2808" i="1"/>
  <c r="S2808" i="1"/>
  <c r="L3422" i="1"/>
  <c r="M3422" i="1" s="1"/>
  <c r="T2808" i="1" l="1"/>
  <c r="N3422" i="1"/>
  <c r="U2808" i="1" l="1"/>
  <c r="R2809" i="1"/>
  <c r="S2809" i="1"/>
  <c r="L3423" i="1"/>
  <c r="M3423" i="1" s="1"/>
  <c r="T2809" i="1" l="1"/>
  <c r="N3423" i="1"/>
  <c r="U2809" i="1" l="1"/>
  <c r="R2810" i="1"/>
  <c r="S2810" i="1"/>
  <c r="L3424" i="1"/>
  <c r="M3424" i="1" s="1"/>
  <c r="T2810" i="1" l="1"/>
  <c r="N3424" i="1"/>
  <c r="L3425" i="1"/>
  <c r="M3425" i="1" s="1"/>
  <c r="U2810" i="1" l="1"/>
  <c r="R2811" i="1"/>
  <c r="S2811" i="1"/>
  <c r="N3425" i="1"/>
  <c r="L3426" i="1"/>
  <c r="M3426" i="1" s="1"/>
  <c r="T2811" i="1" l="1"/>
  <c r="N3426" i="1"/>
  <c r="L3427" i="1"/>
  <c r="M3427" i="1" s="1"/>
  <c r="U2811" i="1" l="1"/>
  <c r="R2812" i="1"/>
  <c r="S2812" i="1"/>
  <c r="N3427" i="1"/>
  <c r="T2812" i="1" l="1"/>
  <c r="L3428" i="1"/>
  <c r="M3428" i="1" s="1"/>
  <c r="U2812" i="1" l="1"/>
  <c r="R2813" i="1"/>
  <c r="S2813" i="1"/>
  <c r="N3428" i="1"/>
  <c r="L3429" i="1"/>
  <c r="M3429" i="1" s="1"/>
  <c r="T2813" i="1" l="1"/>
  <c r="N3429" i="1"/>
  <c r="U2813" i="1" l="1"/>
  <c r="R2814" i="1"/>
  <c r="S2814" i="1"/>
  <c r="L3430" i="1"/>
  <c r="M3430" i="1" s="1"/>
  <c r="T2814" i="1" l="1"/>
  <c r="N3430" i="1"/>
  <c r="U2814" i="1" l="1"/>
  <c r="R2815" i="1"/>
  <c r="S2815" i="1"/>
  <c r="L3431" i="1"/>
  <c r="M3431" i="1" s="1"/>
  <c r="T2815" i="1" l="1"/>
  <c r="N3431" i="1"/>
  <c r="U2815" i="1" l="1"/>
  <c r="R2816" i="1"/>
  <c r="S2816" i="1"/>
  <c r="L3432" i="1"/>
  <c r="M3432" i="1" s="1"/>
  <c r="T2816" i="1" l="1"/>
  <c r="N3432" i="1"/>
  <c r="U2816" i="1" l="1"/>
  <c r="R2817" i="1"/>
  <c r="S2817" i="1"/>
  <c r="L3433" i="1"/>
  <c r="M3433" i="1" s="1"/>
  <c r="T2817" i="1" l="1"/>
  <c r="N3433" i="1"/>
  <c r="L3434" i="1"/>
  <c r="M3434" i="1" s="1"/>
  <c r="U2817" i="1" l="1"/>
  <c r="R2818" i="1"/>
  <c r="S2818" i="1"/>
  <c r="N3434" i="1"/>
  <c r="T2818" i="1" l="1"/>
  <c r="L3435" i="1"/>
  <c r="M3435" i="1" s="1"/>
  <c r="U2818" i="1" l="1"/>
  <c r="R2819" i="1"/>
  <c r="S2819" i="1"/>
  <c r="N3435" i="1"/>
  <c r="T2819" i="1" l="1"/>
  <c r="L3436" i="1"/>
  <c r="M3436" i="1" s="1"/>
  <c r="U2819" i="1" l="1"/>
  <c r="R2820" i="1"/>
  <c r="S2820" i="1"/>
  <c r="N3436" i="1"/>
  <c r="L3437" i="1"/>
  <c r="M3437" i="1" s="1"/>
  <c r="T2820" i="1" l="1"/>
  <c r="N3437" i="1"/>
  <c r="U2820" i="1" l="1"/>
  <c r="R2821" i="1"/>
  <c r="S2821" i="1"/>
  <c r="L3438" i="1"/>
  <c r="M3438" i="1" s="1"/>
  <c r="T2821" i="1" l="1"/>
  <c r="N3438" i="1"/>
  <c r="L3439" i="1"/>
  <c r="M3439" i="1" s="1"/>
  <c r="U2821" i="1" l="1"/>
  <c r="R2822" i="1"/>
  <c r="S2822" i="1"/>
  <c r="N3439" i="1"/>
  <c r="T2822" i="1" l="1"/>
  <c r="L3440" i="1"/>
  <c r="M3440" i="1" s="1"/>
  <c r="U2822" i="1" l="1"/>
  <c r="R2823" i="1"/>
  <c r="S2823" i="1"/>
  <c r="N3440" i="1"/>
  <c r="T2823" i="1" l="1"/>
  <c r="L3441" i="1"/>
  <c r="M3441" i="1" s="1"/>
  <c r="U2823" i="1" l="1"/>
  <c r="R2824" i="1"/>
  <c r="S2824" i="1"/>
  <c r="N3441" i="1"/>
  <c r="L3442" i="1"/>
  <c r="M3442" i="1" s="1"/>
  <c r="T2824" i="1" l="1"/>
  <c r="N3442" i="1"/>
  <c r="U2824" i="1" l="1"/>
  <c r="R2825" i="1"/>
  <c r="S2825" i="1"/>
  <c r="L3443" i="1"/>
  <c r="M3443" i="1" s="1"/>
  <c r="T2825" i="1" l="1"/>
  <c r="N3443" i="1"/>
  <c r="L3444" i="1"/>
  <c r="M3444" i="1" s="1"/>
  <c r="U2825" i="1" l="1"/>
  <c r="R2826" i="1"/>
  <c r="S2826" i="1"/>
  <c r="N3444" i="1"/>
  <c r="L3445" i="1"/>
  <c r="M3445" i="1" s="1"/>
  <c r="T2826" i="1" l="1"/>
  <c r="N3445" i="1"/>
  <c r="U2826" i="1" l="1"/>
  <c r="R2827" i="1"/>
  <c r="S2827" i="1"/>
  <c r="L3446" i="1"/>
  <c r="M3446" i="1" s="1"/>
  <c r="T2827" i="1" l="1"/>
  <c r="N3446" i="1"/>
  <c r="L3447" i="1"/>
  <c r="M3447" i="1" s="1"/>
  <c r="U2827" i="1" l="1"/>
  <c r="R2828" i="1"/>
  <c r="S2828" i="1"/>
  <c r="N3447" i="1"/>
  <c r="T2828" i="1" l="1"/>
  <c r="L3448" i="1"/>
  <c r="M3448" i="1" s="1"/>
  <c r="U2828" i="1" l="1"/>
  <c r="R2829" i="1"/>
  <c r="S2829" i="1"/>
  <c r="N3448" i="1"/>
  <c r="T2829" i="1" l="1"/>
  <c r="L3449" i="1"/>
  <c r="M3449" i="1" s="1"/>
  <c r="U2829" i="1" l="1"/>
  <c r="R2830" i="1"/>
  <c r="S2830" i="1"/>
  <c r="N3449" i="1"/>
  <c r="T2830" i="1" l="1"/>
  <c r="L3450" i="1"/>
  <c r="M3450" i="1" s="1"/>
  <c r="U2830" i="1" l="1"/>
  <c r="R2831" i="1"/>
  <c r="S2831" i="1"/>
  <c r="N3450" i="1"/>
  <c r="T2831" i="1" l="1"/>
  <c r="L3451" i="1"/>
  <c r="M3451" i="1" s="1"/>
  <c r="U2831" i="1" l="1"/>
  <c r="R2832" i="1"/>
  <c r="S2832" i="1"/>
  <c r="N3451" i="1"/>
  <c r="T2832" i="1" l="1"/>
  <c r="L3452" i="1"/>
  <c r="M3452" i="1" s="1"/>
  <c r="U2832" i="1" l="1"/>
  <c r="R2833" i="1"/>
  <c r="S2833" i="1"/>
  <c r="N3452" i="1"/>
  <c r="L3453" i="1"/>
  <c r="M3453" i="1" s="1"/>
  <c r="T2833" i="1" l="1"/>
  <c r="N3453" i="1"/>
  <c r="U2833" i="1" l="1"/>
  <c r="R2834" i="1"/>
  <c r="S2834" i="1"/>
  <c r="L3454" i="1"/>
  <c r="M3454" i="1" s="1"/>
  <c r="T2834" i="1" l="1"/>
  <c r="N3454" i="1"/>
  <c r="L3455" i="1"/>
  <c r="M3455" i="1" s="1"/>
  <c r="U2834" i="1" l="1"/>
  <c r="R2835" i="1"/>
  <c r="S2835" i="1"/>
  <c r="N3455" i="1"/>
  <c r="T2835" i="1" l="1"/>
  <c r="L3456" i="1"/>
  <c r="M3456" i="1" s="1"/>
  <c r="U2835" i="1" l="1"/>
  <c r="R2836" i="1"/>
  <c r="S2836" i="1"/>
  <c r="N3456" i="1"/>
  <c r="L3457" i="1"/>
  <c r="M3457" i="1" s="1"/>
  <c r="T2836" i="1" l="1"/>
  <c r="N3457" i="1"/>
  <c r="L3458" i="1"/>
  <c r="M3458" i="1" s="1"/>
  <c r="U2836" i="1" l="1"/>
  <c r="R2837" i="1"/>
  <c r="S2837" i="1"/>
  <c r="N3458" i="1"/>
  <c r="L3459" i="1"/>
  <c r="M3459" i="1" s="1"/>
  <c r="T2837" i="1" l="1"/>
  <c r="N3459" i="1"/>
  <c r="U2837" i="1" l="1"/>
  <c r="R2838" i="1"/>
  <c r="S2838" i="1"/>
  <c r="L3460" i="1"/>
  <c r="M3460" i="1" s="1"/>
  <c r="T2838" i="1" l="1"/>
  <c r="N3460" i="1"/>
  <c r="L3461" i="1"/>
  <c r="M3461" i="1" s="1"/>
  <c r="U2838" i="1" l="1"/>
  <c r="R2839" i="1"/>
  <c r="S2839" i="1"/>
  <c r="N3461" i="1"/>
  <c r="T2839" i="1" l="1"/>
  <c r="L3462" i="1"/>
  <c r="M3462" i="1" s="1"/>
  <c r="U2839" i="1" l="1"/>
  <c r="R2840" i="1"/>
  <c r="S2840" i="1"/>
  <c r="N3462" i="1"/>
  <c r="T2840" i="1" l="1"/>
  <c r="L3463" i="1"/>
  <c r="M3463" i="1" s="1"/>
  <c r="U2840" i="1" l="1"/>
  <c r="R2841" i="1"/>
  <c r="S2841" i="1"/>
  <c r="N3463" i="1"/>
  <c r="L3464" i="1"/>
  <c r="M3464" i="1" s="1"/>
  <c r="T2841" i="1" l="1"/>
  <c r="N3464" i="1"/>
  <c r="U2841" i="1" l="1"/>
  <c r="R2842" i="1"/>
  <c r="S2842" i="1"/>
  <c r="L3465" i="1"/>
  <c r="M3465" i="1" s="1"/>
  <c r="T2842" i="1" l="1"/>
  <c r="N3465" i="1"/>
  <c r="U2842" i="1" l="1"/>
  <c r="R2843" i="1"/>
  <c r="S2843" i="1"/>
  <c r="L3466" i="1"/>
  <c r="M3466" i="1" s="1"/>
  <c r="T2843" i="1" l="1"/>
  <c r="N3466" i="1"/>
  <c r="L3467" i="1"/>
  <c r="M3467" i="1" s="1"/>
  <c r="U2843" i="1" l="1"/>
  <c r="R2844" i="1"/>
  <c r="S2844" i="1"/>
  <c r="N3467" i="1"/>
  <c r="T2844" i="1" l="1"/>
  <c r="L3468" i="1"/>
  <c r="M3468" i="1" s="1"/>
  <c r="U2844" i="1" l="1"/>
  <c r="R2845" i="1"/>
  <c r="S2845" i="1"/>
  <c r="N3468" i="1"/>
  <c r="T2845" i="1" l="1"/>
  <c r="L3469" i="1"/>
  <c r="M3469" i="1" s="1"/>
  <c r="U2845" i="1" l="1"/>
  <c r="R2846" i="1"/>
  <c r="S2846" i="1"/>
  <c r="N3469" i="1"/>
  <c r="L3470" i="1"/>
  <c r="M3470" i="1" s="1"/>
  <c r="T2846" i="1" l="1"/>
  <c r="N3470" i="1"/>
  <c r="U2846" i="1" l="1"/>
  <c r="R2847" i="1"/>
  <c r="S2847" i="1"/>
  <c r="L3471" i="1"/>
  <c r="M3471" i="1" s="1"/>
  <c r="T2847" i="1" l="1"/>
  <c r="N3471" i="1"/>
  <c r="U2847" i="1" l="1"/>
  <c r="R2848" i="1"/>
  <c r="S2848" i="1"/>
  <c r="L3472" i="1"/>
  <c r="M3472" i="1" s="1"/>
  <c r="T2848" i="1" l="1"/>
  <c r="N3472" i="1"/>
  <c r="U2848" i="1" l="1"/>
  <c r="R2849" i="1"/>
  <c r="S2849" i="1"/>
  <c r="L3473" i="1"/>
  <c r="M3473" i="1" s="1"/>
  <c r="T2849" i="1" l="1"/>
  <c r="N3473" i="1"/>
  <c r="U2849" i="1" l="1"/>
  <c r="R2850" i="1"/>
  <c r="S2850" i="1"/>
  <c r="L3474" i="1"/>
  <c r="M3474" i="1" s="1"/>
  <c r="T2850" i="1" l="1"/>
  <c r="N3474" i="1"/>
  <c r="L3475" i="1"/>
  <c r="M3475" i="1" s="1"/>
  <c r="U2850" i="1" l="1"/>
  <c r="R2851" i="1"/>
  <c r="S2851" i="1"/>
  <c r="N3475" i="1"/>
  <c r="T2851" i="1" l="1"/>
  <c r="L3476" i="1"/>
  <c r="M3476" i="1" s="1"/>
  <c r="U2851" i="1" l="1"/>
  <c r="R2852" i="1"/>
  <c r="S2852" i="1"/>
  <c r="N3476" i="1"/>
  <c r="T2852" i="1" l="1"/>
  <c r="L3477" i="1"/>
  <c r="M3477" i="1" s="1"/>
  <c r="U2852" i="1" l="1"/>
  <c r="S2853" i="1" s="1"/>
  <c r="R2853" i="1"/>
  <c r="N3477" i="1"/>
  <c r="T2853" i="1" l="1"/>
  <c r="L3478" i="1"/>
  <c r="M3478" i="1" s="1"/>
  <c r="U2853" i="1" l="1"/>
  <c r="R2854" i="1"/>
  <c r="S2854" i="1"/>
  <c r="N3478" i="1"/>
  <c r="T2854" i="1" l="1"/>
  <c r="L3479" i="1"/>
  <c r="M3479" i="1" s="1"/>
  <c r="U2854" i="1" l="1"/>
  <c r="R2855" i="1"/>
  <c r="S2855" i="1"/>
  <c r="N3479" i="1"/>
  <c r="L3480" i="1"/>
  <c r="M3480" i="1" s="1"/>
  <c r="T2855" i="1" l="1"/>
  <c r="N3480" i="1"/>
  <c r="U2855" i="1" l="1"/>
  <c r="R2856" i="1"/>
  <c r="S2856" i="1"/>
  <c r="L3481" i="1"/>
  <c r="M3481" i="1" s="1"/>
  <c r="T2856" i="1" l="1"/>
  <c r="N3481" i="1"/>
  <c r="L3482" i="1"/>
  <c r="M3482" i="1" s="1"/>
  <c r="U2856" i="1" l="1"/>
  <c r="R2857" i="1"/>
  <c r="S2857" i="1"/>
  <c r="N3482" i="1"/>
  <c r="T2857" i="1" l="1"/>
  <c r="L3483" i="1"/>
  <c r="M3483" i="1" s="1"/>
  <c r="U2857" i="1" l="1"/>
  <c r="S2858" i="1" s="1"/>
  <c r="R2858" i="1"/>
  <c r="N3483" i="1"/>
  <c r="T2858" i="1" l="1"/>
  <c r="L3484" i="1"/>
  <c r="M3484" i="1" s="1"/>
  <c r="U2858" i="1" l="1"/>
  <c r="R2859" i="1"/>
  <c r="S2859" i="1"/>
  <c r="N3484" i="1"/>
  <c r="T2859" i="1" l="1"/>
  <c r="L3485" i="1"/>
  <c r="M3485" i="1" s="1"/>
  <c r="U2859" i="1" l="1"/>
  <c r="R2860" i="1"/>
  <c r="S2860" i="1"/>
  <c r="N3485" i="1"/>
  <c r="L3486" i="1"/>
  <c r="M3486" i="1" s="1"/>
  <c r="T2860" i="1" l="1"/>
  <c r="N3486" i="1"/>
  <c r="U2860" i="1" l="1"/>
  <c r="R2861" i="1"/>
  <c r="S2861" i="1"/>
  <c r="L3487" i="1"/>
  <c r="M3487" i="1" s="1"/>
  <c r="T2861" i="1" l="1"/>
  <c r="N3487" i="1"/>
  <c r="U2861" i="1" l="1"/>
  <c r="R2862" i="1"/>
  <c r="S2862" i="1"/>
  <c r="L3488" i="1"/>
  <c r="M3488" i="1" s="1"/>
  <c r="T2862" i="1" l="1"/>
  <c r="N3488" i="1"/>
  <c r="L3489" i="1"/>
  <c r="M3489" i="1" s="1"/>
  <c r="U2862" i="1" l="1"/>
  <c r="R2863" i="1"/>
  <c r="S2863" i="1"/>
  <c r="N3489" i="1"/>
  <c r="T2863" i="1" l="1"/>
  <c r="L3490" i="1"/>
  <c r="M3490" i="1" s="1"/>
  <c r="U2863" i="1" l="1"/>
  <c r="R2864" i="1"/>
  <c r="S2864" i="1"/>
  <c r="N3490" i="1"/>
  <c r="L3491" i="1"/>
  <c r="M3491" i="1" s="1"/>
  <c r="T2864" i="1" l="1"/>
  <c r="N3491" i="1"/>
  <c r="U2864" i="1" l="1"/>
  <c r="R2865" i="1"/>
  <c r="S2865" i="1"/>
  <c r="L3492" i="1"/>
  <c r="M3492" i="1" s="1"/>
  <c r="T2865" i="1" l="1"/>
  <c r="N3492" i="1"/>
  <c r="U2865" i="1" l="1"/>
  <c r="R2866" i="1"/>
  <c r="S2866" i="1"/>
  <c r="L3493" i="1"/>
  <c r="M3493" i="1" s="1"/>
  <c r="T2866" i="1" l="1"/>
  <c r="N3493" i="1"/>
  <c r="U2866" i="1" l="1"/>
  <c r="R2867" i="1"/>
  <c r="S2867" i="1"/>
  <c r="L3494" i="1"/>
  <c r="M3494" i="1" s="1"/>
  <c r="T2867" i="1" l="1"/>
  <c r="N3494" i="1"/>
  <c r="U2867" i="1" l="1"/>
  <c r="R2868" i="1"/>
  <c r="S2868" i="1"/>
  <c r="L3495" i="1"/>
  <c r="M3495" i="1" s="1"/>
  <c r="T2868" i="1" l="1"/>
  <c r="N3495" i="1"/>
  <c r="U2868" i="1" l="1"/>
  <c r="R2869" i="1"/>
  <c r="S2869" i="1"/>
  <c r="L3496" i="1"/>
  <c r="M3496" i="1" s="1"/>
  <c r="T2869" i="1" l="1"/>
  <c r="N3496" i="1"/>
  <c r="L3497" i="1"/>
  <c r="M3497" i="1" s="1"/>
  <c r="U2869" i="1" l="1"/>
  <c r="R2870" i="1"/>
  <c r="S2870" i="1"/>
  <c r="N3497" i="1"/>
  <c r="T2870" i="1" l="1"/>
  <c r="L3498" i="1"/>
  <c r="M3498" i="1" s="1"/>
  <c r="U2870" i="1" l="1"/>
  <c r="R2871" i="1"/>
  <c r="S2871" i="1"/>
  <c r="N3498" i="1"/>
  <c r="L3499" i="1"/>
  <c r="M3499" i="1" s="1"/>
  <c r="T2871" i="1" l="1"/>
  <c r="N3499" i="1"/>
  <c r="U2871" i="1" l="1"/>
  <c r="R2872" i="1"/>
  <c r="S2872" i="1"/>
  <c r="L3500" i="1"/>
  <c r="M3500" i="1" s="1"/>
  <c r="T2872" i="1" l="1"/>
  <c r="N3500" i="1"/>
  <c r="L3501" i="1"/>
  <c r="M3501" i="1" s="1"/>
  <c r="U2872" i="1" l="1"/>
  <c r="R2873" i="1"/>
  <c r="S2873" i="1"/>
  <c r="N3501" i="1"/>
  <c r="T2873" i="1" l="1"/>
  <c r="L3502" i="1"/>
  <c r="M3502" i="1" s="1"/>
  <c r="U2873" i="1" l="1"/>
  <c r="R2874" i="1"/>
  <c r="S2874" i="1"/>
  <c r="N3502" i="1"/>
  <c r="T2874" i="1" l="1"/>
  <c r="L3503" i="1"/>
  <c r="M3503" i="1" s="1"/>
  <c r="U2874" i="1" l="1"/>
  <c r="R2875" i="1"/>
  <c r="S2875" i="1"/>
  <c r="N3503" i="1"/>
  <c r="T2875" i="1" l="1"/>
  <c r="L3504" i="1"/>
  <c r="M3504" i="1" s="1"/>
  <c r="U2875" i="1" l="1"/>
  <c r="R2876" i="1"/>
  <c r="S2876" i="1"/>
  <c r="N3504" i="1"/>
  <c r="T2876" i="1" l="1"/>
  <c r="L3505" i="1"/>
  <c r="M3505" i="1" s="1"/>
  <c r="U2876" i="1" l="1"/>
  <c r="R2877" i="1"/>
  <c r="S2877" i="1"/>
  <c r="N3505" i="1"/>
  <c r="L3506" i="1"/>
  <c r="M3506" i="1" s="1"/>
  <c r="T2877" i="1" l="1"/>
  <c r="N3506" i="1"/>
  <c r="L3507" i="1"/>
  <c r="M3507" i="1" s="1"/>
  <c r="U2877" i="1" l="1"/>
  <c r="R2878" i="1"/>
  <c r="S2878" i="1"/>
  <c r="N3507" i="1"/>
  <c r="T2878" i="1" l="1"/>
  <c r="L3508" i="1"/>
  <c r="M3508" i="1" s="1"/>
  <c r="U2878" i="1" l="1"/>
  <c r="R2879" i="1"/>
  <c r="S2879" i="1"/>
  <c r="N3508" i="1"/>
  <c r="T2879" i="1" l="1"/>
  <c r="L3509" i="1"/>
  <c r="M3509" i="1" s="1"/>
  <c r="U2879" i="1" l="1"/>
  <c r="R2880" i="1"/>
  <c r="S2880" i="1"/>
  <c r="N3509" i="1"/>
  <c r="T2880" i="1" l="1"/>
  <c r="L3510" i="1"/>
  <c r="M3510" i="1" s="1"/>
  <c r="U2880" i="1" l="1"/>
  <c r="R2881" i="1"/>
  <c r="S2881" i="1"/>
  <c r="N3510" i="1"/>
  <c r="T2881" i="1" l="1"/>
  <c r="L3511" i="1"/>
  <c r="M3511" i="1" s="1"/>
  <c r="U2881" i="1" l="1"/>
  <c r="R2882" i="1"/>
  <c r="S2882" i="1"/>
  <c r="N3511" i="1"/>
  <c r="L3512" i="1"/>
  <c r="M3512" i="1" s="1"/>
  <c r="T2882" i="1" l="1"/>
  <c r="N3512" i="1"/>
  <c r="U2882" i="1" l="1"/>
  <c r="R2883" i="1"/>
  <c r="S2883" i="1"/>
  <c r="L3513" i="1"/>
  <c r="M3513" i="1" s="1"/>
  <c r="T2883" i="1" l="1"/>
  <c r="N3513" i="1"/>
  <c r="U2883" i="1" l="1"/>
  <c r="R2884" i="1"/>
  <c r="S2884" i="1"/>
  <c r="L3514" i="1"/>
  <c r="M3514" i="1" s="1"/>
  <c r="T2884" i="1" l="1"/>
  <c r="N3514" i="1"/>
  <c r="L3515" i="1"/>
  <c r="M3515" i="1" s="1"/>
  <c r="U2884" i="1" l="1"/>
  <c r="R2885" i="1"/>
  <c r="S2885" i="1"/>
  <c r="N3515" i="1"/>
  <c r="T2885" i="1" l="1"/>
  <c r="L3516" i="1"/>
  <c r="M3516" i="1" s="1"/>
  <c r="U2885" i="1" l="1"/>
  <c r="R2886" i="1"/>
  <c r="S2886" i="1"/>
  <c r="N3516" i="1"/>
  <c r="T2886" i="1" l="1"/>
  <c r="L3517" i="1"/>
  <c r="M3517" i="1" s="1"/>
  <c r="U2886" i="1" l="1"/>
  <c r="R2887" i="1"/>
  <c r="S2887" i="1"/>
  <c r="N3517" i="1"/>
  <c r="T2887" i="1" l="1"/>
  <c r="L3518" i="1"/>
  <c r="M3518" i="1" s="1"/>
  <c r="U2887" i="1" l="1"/>
  <c r="R2888" i="1"/>
  <c r="S2888" i="1"/>
  <c r="N3518" i="1"/>
  <c r="T2888" i="1" l="1"/>
  <c r="L3519" i="1"/>
  <c r="M3519" i="1" s="1"/>
  <c r="U2888" i="1" l="1"/>
  <c r="R2889" i="1"/>
  <c r="S2889" i="1"/>
  <c r="N3519" i="1"/>
  <c r="T2889" i="1" l="1"/>
  <c r="L3520" i="1"/>
  <c r="M3520" i="1" s="1"/>
  <c r="U2889" i="1" l="1"/>
  <c r="R2890" i="1"/>
  <c r="S2890" i="1"/>
  <c r="N3520" i="1"/>
  <c r="T2890" i="1" l="1"/>
  <c r="L3521" i="1"/>
  <c r="M3521" i="1" s="1"/>
  <c r="U2890" i="1" l="1"/>
  <c r="R2891" i="1"/>
  <c r="S2891" i="1"/>
  <c r="N3521" i="1"/>
  <c r="L3522" i="1"/>
  <c r="M3522" i="1" s="1"/>
  <c r="T2891" i="1" l="1"/>
  <c r="N3522" i="1"/>
  <c r="U2891" i="1" l="1"/>
  <c r="R2892" i="1"/>
  <c r="S2892" i="1"/>
  <c r="L3523" i="1"/>
  <c r="M3523" i="1" s="1"/>
  <c r="T2892" i="1" l="1"/>
  <c r="N3523" i="1"/>
  <c r="U2892" i="1" l="1"/>
  <c r="R2893" i="1"/>
  <c r="S2893" i="1"/>
  <c r="L3524" i="1"/>
  <c r="M3524" i="1" s="1"/>
  <c r="T2893" i="1" l="1"/>
  <c r="N3524" i="1"/>
  <c r="L3525" i="1"/>
  <c r="M3525" i="1" s="1"/>
  <c r="U2893" i="1" l="1"/>
  <c r="R2894" i="1"/>
  <c r="S2894" i="1"/>
  <c r="N3525" i="1"/>
  <c r="T2894" i="1" l="1"/>
  <c r="L3526" i="1"/>
  <c r="M3526" i="1" s="1"/>
  <c r="U2894" i="1" l="1"/>
  <c r="R2895" i="1"/>
  <c r="S2895" i="1"/>
  <c r="N3526" i="1"/>
  <c r="T2895" i="1" l="1"/>
  <c r="L3527" i="1"/>
  <c r="M3527" i="1" s="1"/>
  <c r="U2895" i="1" l="1"/>
  <c r="R2896" i="1"/>
  <c r="S2896" i="1"/>
  <c r="N3527" i="1"/>
  <c r="T2896" i="1" l="1"/>
  <c r="L3528" i="1"/>
  <c r="M3528" i="1" s="1"/>
  <c r="U2896" i="1" l="1"/>
  <c r="R2897" i="1"/>
  <c r="S2897" i="1"/>
  <c r="N3528" i="1"/>
  <c r="T2897" i="1" l="1"/>
  <c r="L3529" i="1"/>
  <c r="M3529" i="1" s="1"/>
  <c r="U2897" i="1" l="1"/>
  <c r="R2898" i="1"/>
  <c r="S2898" i="1"/>
  <c r="N3529" i="1"/>
  <c r="L3530" i="1"/>
  <c r="M3530" i="1" s="1"/>
  <c r="T2898" i="1" l="1"/>
  <c r="N3530" i="1"/>
  <c r="U2898" i="1" l="1"/>
  <c r="R2899" i="1"/>
  <c r="S2899" i="1"/>
  <c r="L3531" i="1"/>
  <c r="M3531" i="1" s="1"/>
  <c r="T2899" i="1" l="1"/>
  <c r="N3531" i="1"/>
  <c r="U2899" i="1" l="1"/>
  <c r="R2900" i="1"/>
  <c r="S2900" i="1"/>
  <c r="L3532" i="1"/>
  <c r="M3532" i="1" s="1"/>
  <c r="T2900" i="1" l="1"/>
  <c r="N3532" i="1"/>
  <c r="U2900" i="1" l="1"/>
  <c r="R2901" i="1"/>
  <c r="S2901" i="1"/>
  <c r="L3533" i="1"/>
  <c r="M3533" i="1" s="1"/>
  <c r="T2901" i="1" l="1"/>
  <c r="N3533" i="1"/>
  <c r="U2901" i="1" l="1"/>
  <c r="R2902" i="1"/>
  <c r="S2902" i="1"/>
  <c r="L3534" i="1"/>
  <c r="M3534" i="1" s="1"/>
  <c r="T2902" i="1" l="1"/>
  <c r="N3534" i="1"/>
  <c r="U2902" i="1" l="1"/>
  <c r="R2903" i="1"/>
  <c r="S2903" i="1"/>
  <c r="L3535" i="1"/>
  <c r="M3535" i="1" s="1"/>
  <c r="T2903" i="1" l="1"/>
  <c r="N3535" i="1"/>
  <c r="U2903" i="1" l="1"/>
  <c r="R2904" i="1"/>
  <c r="S2904" i="1"/>
  <c r="L3536" i="1"/>
  <c r="M3536" i="1" s="1"/>
  <c r="T2904" i="1" l="1"/>
  <c r="N3536" i="1"/>
  <c r="U2904" i="1" l="1"/>
  <c r="R2905" i="1"/>
  <c r="S2905" i="1"/>
  <c r="L3537" i="1"/>
  <c r="M3537" i="1" s="1"/>
  <c r="T2905" i="1" l="1"/>
  <c r="N3537" i="1"/>
  <c r="L3538" i="1"/>
  <c r="M3538" i="1" s="1"/>
  <c r="U2905" i="1" l="1"/>
  <c r="R2906" i="1"/>
  <c r="S2906" i="1"/>
  <c r="N3538" i="1"/>
  <c r="T2906" i="1" l="1"/>
  <c r="L3539" i="1"/>
  <c r="M3539" i="1" s="1"/>
  <c r="U2906" i="1" l="1"/>
  <c r="R2907" i="1"/>
  <c r="S2907" i="1"/>
  <c r="N3539" i="1"/>
  <c r="T2907" i="1" l="1"/>
  <c r="L3540" i="1"/>
  <c r="M3540" i="1" s="1"/>
  <c r="U2907" i="1" l="1"/>
  <c r="R2908" i="1"/>
  <c r="S2908" i="1"/>
  <c r="N3540" i="1"/>
  <c r="L3541" i="1"/>
  <c r="M3541" i="1" s="1"/>
  <c r="T2908" i="1" l="1"/>
  <c r="N3541" i="1"/>
  <c r="U2908" i="1" l="1"/>
  <c r="R2909" i="1"/>
  <c r="S2909" i="1"/>
  <c r="L3542" i="1"/>
  <c r="M3542" i="1" s="1"/>
  <c r="T2909" i="1" l="1"/>
  <c r="N3542" i="1"/>
  <c r="L3543" i="1"/>
  <c r="M3543" i="1" s="1"/>
  <c r="U2909" i="1" l="1"/>
  <c r="R2910" i="1"/>
  <c r="S2910" i="1"/>
  <c r="N3543" i="1"/>
  <c r="T2910" i="1" l="1"/>
  <c r="L3544" i="1"/>
  <c r="M3544" i="1" s="1"/>
  <c r="U2910" i="1" l="1"/>
  <c r="R2911" i="1"/>
  <c r="S2911" i="1"/>
  <c r="N3544" i="1"/>
  <c r="L3545" i="1"/>
  <c r="M3545" i="1" s="1"/>
  <c r="T2911" i="1" l="1"/>
  <c r="N3545" i="1"/>
  <c r="L3546" i="1"/>
  <c r="M3546" i="1" s="1"/>
  <c r="U2911" i="1" l="1"/>
  <c r="R2912" i="1"/>
  <c r="S2912" i="1"/>
  <c r="N3546" i="1"/>
  <c r="T2912" i="1" l="1"/>
  <c r="L3547" i="1"/>
  <c r="M3547" i="1" s="1"/>
  <c r="U2912" i="1" l="1"/>
  <c r="R2913" i="1"/>
  <c r="S2913" i="1"/>
  <c r="N3547" i="1"/>
  <c r="T2913" i="1" l="1"/>
  <c r="L3548" i="1"/>
  <c r="M3548" i="1" s="1"/>
  <c r="U2913" i="1" l="1"/>
  <c r="R2914" i="1"/>
  <c r="S2914" i="1"/>
  <c r="N3548" i="1"/>
  <c r="L3549" i="1"/>
  <c r="M3549" i="1" s="1"/>
  <c r="T2914" i="1" l="1"/>
  <c r="N3549" i="1"/>
  <c r="U2914" i="1" l="1"/>
  <c r="R2915" i="1"/>
  <c r="S2915" i="1"/>
  <c r="L3550" i="1"/>
  <c r="M3550" i="1" s="1"/>
  <c r="T2915" i="1" l="1"/>
  <c r="N3550" i="1"/>
  <c r="U2915" i="1" l="1"/>
  <c r="R2916" i="1"/>
  <c r="S2916" i="1"/>
  <c r="L3551" i="1"/>
  <c r="M3551" i="1" s="1"/>
  <c r="T2916" i="1" l="1"/>
  <c r="N3551" i="1"/>
  <c r="L3552" i="1"/>
  <c r="M3552" i="1" s="1"/>
  <c r="U2916" i="1" l="1"/>
  <c r="R2917" i="1"/>
  <c r="S2917" i="1"/>
  <c r="N3552" i="1"/>
  <c r="T2917" i="1" l="1"/>
  <c r="L3553" i="1"/>
  <c r="M3553" i="1" s="1"/>
  <c r="U2917" i="1" l="1"/>
  <c r="R2918" i="1"/>
  <c r="S2918" i="1"/>
  <c r="N3553" i="1"/>
  <c r="L3554" i="1"/>
  <c r="M3554" i="1" s="1"/>
  <c r="T2918" i="1" l="1"/>
  <c r="N3554" i="1"/>
  <c r="U2918" i="1" l="1"/>
  <c r="R2919" i="1"/>
  <c r="S2919" i="1"/>
  <c r="L3555" i="1"/>
  <c r="M3555" i="1" s="1"/>
  <c r="T2919" i="1" l="1"/>
  <c r="N3555" i="1"/>
  <c r="U2919" i="1" l="1"/>
  <c r="R2920" i="1"/>
  <c r="S2920" i="1"/>
  <c r="L3556" i="1"/>
  <c r="M3556" i="1" s="1"/>
  <c r="T2920" i="1" l="1"/>
  <c r="N3556" i="1"/>
  <c r="L3557" i="1"/>
  <c r="M3557" i="1" s="1"/>
  <c r="U2920" i="1" l="1"/>
  <c r="R2921" i="1"/>
  <c r="S2921" i="1"/>
  <c r="N3557" i="1"/>
  <c r="T2921" i="1" l="1"/>
  <c r="L3558" i="1"/>
  <c r="M3558" i="1" s="1"/>
  <c r="U2921" i="1" l="1"/>
  <c r="R2922" i="1"/>
  <c r="S2922" i="1"/>
  <c r="N3558" i="1"/>
  <c r="T2922" i="1" l="1"/>
  <c r="L3559" i="1"/>
  <c r="M3559" i="1" s="1"/>
  <c r="U2922" i="1" l="1"/>
  <c r="R2923" i="1"/>
  <c r="S2923" i="1"/>
  <c r="N3559" i="1"/>
  <c r="T2923" i="1" l="1"/>
  <c r="L3560" i="1"/>
  <c r="M3560" i="1" s="1"/>
  <c r="U2923" i="1" l="1"/>
  <c r="R2924" i="1"/>
  <c r="S2924" i="1"/>
  <c r="N3560" i="1"/>
  <c r="L3561" i="1"/>
  <c r="M3561" i="1" s="1"/>
  <c r="T2924" i="1" l="1"/>
  <c r="N3561" i="1"/>
  <c r="L3562" i="1"/>
  <c r="M3562" i="1" s="1"/>
  <c r="U2924" i="1" l="1"/>
  <c r="R2925" i="1"/>
  <c r="S2925" i="1"/>
  <c r="N3562" i="1"/>
  <c r="L3563" i="1"/>
  <c r="M3563" i="1" s="1"/>
  <c r="T2925" i="1" l="1"/>
  <c r="N3563" i="1"/>
  <c r="L3564" i="1"/>
  <c r="M3564" i="1" s="1"/>
  <c r="U2925" i="1" l="1"/>
  <c r="R2926" i="1"/>
  <c r="S2926" i="1"/>
  <c r="N3564" i="1"/>
  <c r="L3565" i="1"/>
  <c r="M3565" i="1" s="1"/>
  <c r="T2926" i="1" l="1"/>
  <c r="N3565" i="1"/>
  <c r="U2926" i="1" l="1"/>
  <c r="R2927" i="1"/>
  <c r="S2927" i="1"/>
  <c r="L3566" i="1"/>
  <c r="M3566" i="1" s="1"/>
  <c r="T2927" i="1" l="1"/>
  <c r="N3566" i="1"/>
  <c r="U2927" i="1" l="1"/>
  <c r="R2928" i="1"/>
  <c r="S2928" i="1"/>
  <c r="L3567" i="1"/>
  <c r="M3567" i="1" s="1"/>
  <c r="T2928" i="1" l="1"/>
  <c r="N3567" i="1"/>
  <c r="L3568" i="1"/>
  <c r="M3568" i="1" s="1"/>
  <c r="U2928" i="1" l="1"/>
  <c r="R2929" i="1"/>
  <c r="S2929" i="1"/>
  <c r="N3568" i="1"/>
  <c r="T2929" i="1" l="1"/>
  <c r="L3569" i="1"/>
  <c r="M3569" i="1" s="1"/>
  <c r="U2929" i="1" l="1"/>
  <c r="R2930" i="1"/>
  <c r="S2930" i="1"/>
  <c r="N3569" i="1"/>
  <c r="L3570" i="1"/>
  <c r="M3570" i="1" s="1"/>
  <c r="T2930" i="1" l="1"/>
  <c r="N3570" i="1"/>
  <c r="U2930" i="1" l="1"/>
  <c r="S2931" i="1" s="1"/>
  <c r="R2931" i="1"/>
  <c r="L3571" i="1"/>
  <c r="M3571" i="1" s="1"/>
  <c r="T2931" i="1" l="1"/>
  <c r="N3571" i="1"/>
  <c r="L3572" i="1"/>
  <c r="M3572" i="1" s="1"/>
  <c r="U2931" i="1" l="1"/>
  <c r="R2932" i="1"/>
  <c r="S2932" i="1"/>
  <c r="N3572" i="1"/>
  <c r="T2932" i="1" l="1"/>
  <c r="L3573" i="1"/>
  <c r="M3573" i="1" s="1"/>
  <c r="U2932" i="1" l="1"/>
  <c r="S2933" i="1" s="1"/>
  <c r="R2933" i="1"/>
  <c r="N3573" i="1"/>
  <c r="T2933" i="1" l="1"/>
  <c r="L3574" i="1"/>
  <c r="M3574" i="1" s="1"/>
  <c r="U2933" i="1" l="1"/>
  <c r="R2934" i="1"/>
  <c r="S2934" i="1"/>
  <c r="N3574" i="1"/>
  <c r="T2934" i="1" l="1"/>
  <c r="L3575" i="1"/>
  <c r="M3575" i="1" s="1"/>
  <c r="U2934" i="1" l="1"/>
  <c r="R2935" i="1"/>
  <c r="S2935" i="1"/>
  <c r="N3575" i="1"/>
  <c r="T2935" i="1" l="1"/>
  <c r="L3576" i="1"/>
  <c r="M3576" i="1" s="1"/>
  <c r="U2935" i="1" l="1"/>
  <c r="R2936" i="1"/>
  <c r="S2936" i="1"/>
  <c r="N3576" i="1"/>
  <c r="L3577" i="1"/>
  <c r="M3577" i="1" s="1"/>
  <c r="T2936" i="1" l="1"/>
  <c r="N3577" i="1"/>
  <c r="U2936" i="1" l="1"/>
  <c r="R2937" i="1"/>
  <c r="S2937" i="1"/>
  <c r="L3578" i="1"/>
  <c r="M3578" i="1" s="1"/>
  <c r="T2937" i="1" l="1"/>
  <c r="N3578" i="1"/>
  <c r="U2937" i="1" l="1"/>
  <c r="R2938" i="1"/>
  <c r="S2938" i="1"/>
  <c r="L3579" i="1"/>
  <c r="M3579" i="1" s="1"/>
  <c r="T2938" i="1" l="1"/>
  <c r="N3579" i="1"/>
  <c r="U2938" i="1" l="1"/>
  <c r="R2939" i="1"/>
  <c r="S2939" i="1"/>
  <c r="L3580" i="1"/>
  <c r="M3580" i="1" s="1"/>
  <c r="T2939" i="1" l="1"/>
  <c r="N3580" i="1"/>
  <c r="L3581" i="1"/>
  <c r="M3581" i="1" s="1"/>
  <c r="U2939" i="1" l="1"/>
  <c r="R2940" i="1"/>
  <c r="S2940" i="1"/>
  <c r="N3581" i="1"/>
  <c r="T2940" i="1" l="1"/>
  <c r="L3582" i="1"/>
  <c r="M3582" i="1" s="1"/>
  <c r="U2940" i="1" l="1"/>
  <c r="R2941" i="1"/>
  <c r="S2941" i="1"/>
  <c r="N3582" i="1"/>
  <c r="T2941" i="1" l="1"/>
  <c r="L3583" i="1"/>
  <c r="M3583" i="1" s="1"/>
  <c r="U2941" i="1" l="1"/>
  <c r="R2942" i="1"/>
  <c r="S2942" i="1"/>
  <c r="N3583" i="1"/>
  <c r="T2942" i="1" l="1"/>
  <c r="L3584" i="1"/>
  <c r="M3584" i="1" s="1"/>
  <c r="U2942" i="1" l="1"/>
  <c r="R2943" i="1"/>
  <c r="S2943" i="1"/>
  <c r="N3584" i="1"/>
  <c r="L3585" i="1"/>
  <c r="M3585" i="1" s="1"/>
  <c r="T2943" i="1" l="1"/>
  <c r="N3585" i="1"/>
  <c r="U2943" i="1" l="1"/>
  <c r="R2944" i="1"/>
  <c r="S2944" i="1"/>
  <c r="L3586" i="1"/>
  <c r="M3586" i="1" s="1"/>
  <c r="T2944" i="1" l="1"/>
  <c r="N3586" i="1"/>
  <c r="U2944" i="1" l="1"/>
  <c r="R2945" i="1"/>
  <c r="S2945" i="1"/>
  <c r="L3587" i="1"/>
  <c r="M3587" i="1" s="1"/>
  <c r="T2945" i="1" l="1"/>
  <c r="N3587" i="1"/>
  <c r="L3588" i="1"/>
  <c r="M3588" i="1" s="1"/>
  <c r="U2945" i="1" l="1"/>
  <c r="R2946" i="1"/>
  <c r="S2946" i="1"/>
  <c r="N3588" i="1"/>
  <c r="T2946" i="1" l="1"/>
  <c r="L3589" i="1"/>
  <c r="M3589" i="1" s="1"/>
  <c r="U2946" i="1" l="1"/>
  <c r="R2947" i="1"/>
  <c r="S2947" i="1"/>
  <c r="N3589" i="1"/>
  <c r="L3590" i="1"/>
  <c r="M3590" i="1" s="1"/>
  <c r="T2947" i="1" l="1"/>
  <c r="N3590" i="1"/>
  <c r="U2947" i="1" l="1"/>
  <c r="R2948" i="1"/>
  <c r="S2948" i="1"/>
  <c r="L3591" i="1"/>
  <c r="M3591" i="1" s="1"/>
  <c r="T2948" i="1" l="1"/>
  <c r="N3591" i="1"/>
  <c r="U2948" i="1" l="1"/>
  <c r="R2949" i="1"/>
  <c r="S2949" i="1"/>
  <c r="L3592" i="1"/>
  <c r="M3592" i="1" s="1"/>
  <c r="T2949" i="1" l="1"/>
  <c r="N3592" i="1"/>
  <c r="U2949" i="1" l="1"/>
  <c r="R2950" i="1"/>
  <c r="S2950" i="1"/>
  <c r="L3593" i="1"/>
  <c r="M3593" i="1" s="1"/>
  <c r="T2950" i="1" l="1"/>
  <c r="N3593" i="1"/>
  <c r="U2950" i="1" l="1"/>
  <c r="R2951" i="1"/>
  <c r="S2951" i="1"/>
  <c r="L3594" i="1"/>
  <c r="M3594" i="1" s="1"/>
  <c r="T2951" i="1" l="1"/>
  <c r="N3594" i="1"/>
  <c r="L3595" i="1"/>
  <c r="M3595" i="1" s="1"/>
  <c r="U2951" i="1" l="1"/>
  <c r="R2952" i="1"/>
  <c r="S2952" i="1"/>
  <c r="N3595" i="1"/>
  <c r="T2952" i="1" l="1"/>
  <c r="L3596" i="1"/>
  <c r="M3596" i="1" s="1"/>
  <c r="U2952" i="1" l="1"/>
  <c r="R2953" i="1"/>
  <c r="S2953" i="1"/>
  <c r="N3596" i="1"/>
  <c r="L3597" i="1"/>
  <c r="M3597" i="1" s="1"/>
  <c r="T2953" i="1" l="1"/>
  <c r="N3597" i="1"/>
  <c r="U2953" i="1" l="1"/>
  <c r="R2954" i="1"/>
  <c r="S2954" i="1"/>
  <c r="L3598" i="1"/>
  <c r="M3598" i="1" s="1"/>
  <c r="T2954" i="1" l="1"/>
  <c r="N3598" i="1"/>
  <c r="L3599" i="1"/>
  <c r="M3599" i="1" s="1"/>
  <c r="U2954" i="1" l="1"/>
  <c r="R2955" i="1"/>
  <c r="S2955" i="1"/>
  <c r="N3599" i="1"/>
  <c r="T2955" i="1" l="1"/>
  <c r="L3600" i="1"/>
  <c r="M3600" i="1" s="1"/>
  <c r="U2955" i="1" l="1"/>
  <c r="S2956" i="1" s="1"/>
  <c r="R2956" i="1"/>
  <c r="N3600" i="1"/>
  <c r="T2956" i="1" l="1"/>
  <c r="L3601" i="1"/>
  <c r="M3601" i="1" s="1"/>
  <c r="U2956" i="1" l="1"/>
  <c r="R2957" i="1"/>
  <c r="S2957" i="1"/>
  <c r="N3601" i="1"/>
  <c r="L3602" i="1"/>
  <c r="M3602" i="1" s="1"/>
  <c r="T2957" i="1" l="1"/>
  <c r="N3602" i="1"/>
  <c r="U2957" i="1" l="1"/>
  <c r="R2958" i="1"/>
  <c r="S2958" i="1"/>
  <c r="L3603" i="1"/>
  <c r="M3603" i="1" s="1"/>
  <c r="T2958" i="1" l="1"/>
  <c r="N3603" i="1"/>
  <c r="U2958" i="1" l="1"/>
  <c r="R2959" i="1"/>
  <c r="S2959" i="1"/>
  <c r="L3604" i="1"/>
  <c r="M3604" i="1" s="1"/>
  <c r="T2959" i="1" l="1"/>
  <c r="N3604" i="1"/>
  <c r="U2959" i="1" l="1"/>
  <c r="R2960" i="1"/>
  <c r="S2960" i="1"/>
  <c r="L3605" i="1"/>
  <c r="M3605" i="1" s="1"/>
  <c r="T2960" i="1" l="1"/>
  <c r="N3605" i="1"/>
  <c r="U2960" i="1" l="1"/>
  <c r="R2961" i="1"/>
  <c r="S2961" i="1"/>
  <c r="L3606" i="1"/>
  <c r="M3606" i="1" s="1"/>
  <c r="T2961" i="1" l="1"/>
  <c r="N3606" i="1"/>
  <c r="L3607" i="1"/>
  <c r="M3607" i="1" s="1"/>
  <c r="U2961" i="1" l="1"/>
  <c r="R2962" i="1"/>
  <c r="S2962" i="1"/>
  <c r="N3607" i="1"/>
  <c r="T2962" i="1" l="1"/>
  <c r="L3608" i="1"/>
  <c r="M3608" i="1" s="1"/>
  <c r="U2962" i="1" l="1"/>
  <c r="R2963" i="1"/>
  <c r="S2963" i="1"/>
  <c r="N3608" i="1"/>
  <c r="T2963" i="1" l="1"/>
  <c r="L3609" i="1"/>
  <c r="M3609" i="1" s="1"/>
  <c r="U2963" i="1" l="1"/>
  <c r="R2964" i="1"/>
  <c r="S2964" i="1"/>
  <c r="N3609" i="1"/>
  <c r="L3610" i="1"/>
  <c r="M3610" i="1" s="1"/>
  <c r="T2964" i="1" l="1"/>
  <c r="N3610" i="1"/>
  <c r="U2964" i="1" l="1"/>
  <c r="R2965" i="1"/>
  <c r="S2965" i="1"/>
  <c r="L3611" i="1"/>
  <c r="M3611" i="1" s="1"/>
  <c r="T2965" i="1" l="1"/>
  <c r="N3611" i="1"/>
  <c r="U2965" i="1" l="1"/>
  <c r="R2966" i="1"/>
  <c r="S2966" i="1"/>
  <c r="L3612" i="1"/>
  <c r="M3612" i="1" s="1"/>
  <c r="T2966" i="1" l="1"/>
  <c r="N3612" i="1"/>
  <c r="L3613" i="1"/>
  <c r="M3613" i="1" s="1"/>
  <c r="U2966" i="1" l="1"/>
  <c r="R2967" i="1"/>
  <c r="S2967" i="1"/>
  <c r="N3613" i="1"/>
  <c r="T2967" i="1" l="1"/>
  <c r="L3614" i="1"/>
  <c r="M3614" i="1" s="1"/>
  <c r="U2967" i="1" l="1"/>
  <c r="R2968" i="1"/>
  <c r="S2968" i="1"/>
  <c r="N3614" i="1"/>
  <c r="T2968" i="1" l="1"/>
  <c r="L3615" i="1"/>
  <c r="M3615" i="1" s="1"/>
  <c r="U2968" i="1" l="1"/>
  <c r="R2969" i="1"/>
  <c r="S2969" i="1"/>
  <c r="N3615" i="1"/>
  <c r="L3616" i="1"/>
  <c r="M3616" i="1" s="1"/>
  <c r="T2969" i="1" l="1"/>
  <c r="N3616" i="1"/>
  <c r="U2969" i="1" l="1"/>
  <c r="S2970" i="1" s="1"/>
  <c r="R2970" i="1"/>
  <c r="L3617" i="1"/>
  <c r="M3617" i="1" s="1"/>
  <c r="T2970" i="1" l="1"/>
  <c r="N3617" i="1"/>
  <c r="U2970" i="1" l="1"/>
  <c r="S2971" i="1" s="1"/>
  <c r="R2971" i="1"/>
  <c r="L3618" i="1"/>
  <c r="M3618" i="1" s="1"/>
  <c r="T2971" i="1" l="1"/>
  <c r="N3618" i="1"/>
  <c r="U2971" i="1" l="1"/>
  <c r="S2972" i="1" s="1"/>
  <c r="R2972" i="1"/>
  <c r="L3619" i="1"/>
  <c r="M3619" i="1" s="1"/>
  <c r="T2972" i="1" l="1"/>
  <c r="N3619" i="1"/>
  <c r="U2972" i="1" l="1"/>
  <c r="S2973" i="1" s="1"/>
  <c r="R2973" i="1"/>
  <c r="L3620" i="1"/>
  <c r="M3620" i="1" s="1"/>
  <c r="T2973" i="1" l="1"/>
  <c r="N3620" i="1"/>
  <c r="L3621" i="1"/>
  <c r="M3621" i="1" s="1"/>
  <c r="U2973" i="1" l="1"/>
  <c r="S2974" i="1" s="1"/>
  <c r="R2974" i="1"/>
  <c r="N3621" i="1"/>
  <c r="T2974" i="1" l="1"/>
  <c r="L3622" i="1"/>
  <c r="M3622" i="1" s="1"/>
  <c r="U2974" i="1" l="1"/>
  <c r="S2975" i="1" s="1"/>
  <c r="R2975" i="1"/>
  <c r="N3622" i="1"/>
  <c r="L3623" i="1"/>
  <c r="M3623" i="1" s="1"/>
  <c r="T2975" i="1" l="1"/>
  <c r="N3623" i="1"/>
  <c r="U2975" i="1" l="1"/>
  <c r="S2976" i="1" s="1"/>
  <c r="R2976" i="1"/>
  <c r="L3624" i="1"/>
  <c r="M3624" i="1" s="1"/>
  <c r="T2976" i="1" l="1"/>
  <c r="N3624" i="1"/>
  <c r="U2976" i="1" l="1"/>
  <c r="S2977" i="1" s="1"/>
  <c r="R2977" i="1"/>
  <c r="L3625" i="1"/>
  <c r="M3625" i="1" s="1"/>
  <c r="T2977" i="1" l="1"/>
  <c r="N3625" i="1"/>
  <c r="U2977" i="1" l="1"/>
  <c r="S2978" i="1" s="1"/>
  <c r="R2978" i="1"/>
  <c r="L3626" i="1"/>
  <c r="M3626" i="1" s="1"/>
  <c r="T2978" i="1" l="1"/>
  <c r="N3626" i="1"/>
  <c r="U2978" i="1" l="1"/>
  <c r="R2979" i="1"/>
  <c r="S2979" i="1"/>
  <c r="L3627" i="1"/>
  <c r="M3627" i="1" s="1"/>
  <c r="T2979" i="1" l="1"/>
  <c r="N3627" i="1"/>
  <c r="L3628" i="1"/>
  <c r="M3628" i="1" s="1"/>
  <c r="U2979" i="1" l="1"/>
  <c r="R2980" i="1"/>
  <c r="S2980" i="1"/>
  <c r="N3628" i="1"/>
  <c r="T2980" i="1" l="1"/>
  <c r="L3629" i="1"/>
  <c r="M3629" i="1" s="1"/>
  <c r="U2980" i="1" l="1"/>
  <c r="R2981" i="1"/>
  <c r="S2981" i="1"/>
  <c r="N3629" i="1"/>
  <c r="T2981" i="1" l="1"/>
  <c r="L3630" i="1"/>
  <c r="M3630" i="1" s="1"/>
  <c r="U2981" i="1" l="1"/>
  <c r="R2982" i="1"/>
  <c r="S2982" i="1"/>
  <c r="N3630" i="1"/>
  <c r="T2982" i="1" l="1"/>
  <c r="L3631" i="1"/>
  <c r="M3631" i="1" s="1"/>
  <c r="U2982" i="1" l="1"/>
  <c r="R2983" i="1"/>
  <c r="S2983" i="1"/>
  <c r="N3631" i="1"/>
  <c r="L3632" i="1"/>
  <c r="M3632" i="1" s="1"/>
  <c r="T2983" i="1" l="1"/>
  <c r="N3632" i="1"/>
  <c r="U2983" i="1" l="1"/>
  <c r="R2984" i="1"/>
  <c r="S2984" i="1"/>
  <c r="L3633" i="1"/>
  <c r="M3633" i="1" s="1"/>
  <c r="T2984" i="1" l="1"/>
  <c r="N3633" i="1"/>
  <c r="U2984" i="1" l="1"/>
  <c r="R2985" i="1"/>
  <c r="S2985" i="1"/>
  <c r="L3634" i="1"/>
  <c r="M3634" i="1" s="1"/>
  <c r="T2985" i="1" l="1"/>
  <c r="N3634" i="1"/>
  <c r="U2985" i="1" l="1"/>
  <c r="R2986" i="1"/>
  <c r="S2986" i="1"/>
  <c r="L3635" i="1"/>
  <c r="M3635" i="1" s="1"/>
  <c r="T2986" i="1" l="1"/>
  <c r="N3635" i="1"/>
  <c r="L3636" i="1"/>
  <c r="M3636" i="1" s="1"/>
  <c r="U2986" i="1" l="1"/>
  <c r="R2987" i="1"/>
  <c r="S2987" i="1"/>
  <c r="N3636" i="1"/>
  <c r="L3637" i="1"/>
  <c r="M3637" i="1" s="1"/>
  <c r="T2987" i="1" l="1"/>
  <c r="N3637" i="1"/>
  <c r="U2987" i="1" l="1"/>
  <c r="R2988" i="1"/>
  <c r="S2988" i="1"/>
  <c r="L3638" i="1"/>
  <c r="M3638" i="1" s="1"/>
  <c r="T2988" i="1" l="1"/>
  <c r="N3638" i="1"/>
  <c r="L3639" i="1"/>
  <c r="M3639" i="1" s="1"/>
  <c r="U2988" i="1" l="1"/>
  <c r="R2989" i="1"/>
  <c r="S2989" i="1"/>
  <c r="N3639" i="1"/>
  <c r="L3640" i="1"/>
  <c r="M3640" i="1" s="1"/>
  <c r="T2989" i="1" l="1"/>
  <c r="N3640" i="1"/>
  <c r="L3641" i="1"/>
  <c r="M3641" i="1" s="1"/>
  <c r="U2989" i="1" l="1"/>
  <c r="R2990" i="1"/>
  <c r="S2990" i="1"/>
  <c r="N3641" i="1"/>
  <c r="T2990" i="1" l="1"/>
  <c r="L3642" i="1"/>
  <c r="M3642" i="1" s="1"/>
  <c r="U2990" i="1" l="1"/>
  <c r="R2991" i="1"/>
  <c r="S2991" i="1"/>
  <c r="N3642" i="1"/>
  <c r="T2991" i="1" l="1"/>
  <c r="L3643" i="1"/>
  <c r="M3643" i="1" s="1"/>
  <c r="U2991" i="1" l="1"/>
  <c r="R2992" i="1"/>
  <c r="S2992" i="1"/>
  <c r="N3643" i="1"/>
  <c r="T2992" i="1" l="1"/>
  <c r="L3644" i="1"/>
  <c r="M3644" i="1" s="1"/>
  <c r="U2992" i="1" l="1"/>
  <c r="R2993" i="1"/>
  <c r="S2993" i="1"/>
  <c r="N3644" i="1"/>
  <c r="T2993" i="1" l="1"/>
  <c r="L3645" i="1"/>
  <c r="M3645" i="1" s="1"/>
  <c r="U2993" i="1" l="1"/>
  <c r="R2994" i="1"/>
  <c r="S2994" i="1"/>
  <c r="N3645" i="1"/>
  <c r="T2994" i="1" l="1"/>
  <c r="L3646" i="1"/>
  <c r="M3646" i="1" s="1"/>
  <c r="U2994" i="1" l="1"/>
  <c r="R2995" i="1"/>
  <c r="S2995" i="1"/>
  <c r="N3646" i="1"/>
  <c r="L3647" i="1"/>
  <c r="M3647" i="1" s="1"/>
  <c r="T2995" i="1" l="1"/>
  <c r="N3647" i="1"/>
  <c r="L3648" i="1"/>
  <c r="M3648" i="1" s="1"/>
  <c r="U2995" i="1" l="1"/>
  <c r="R2996" i="1"/>
  <c r="S2996" i="1"/>
  <c r="N3648" i="1"/>
  <c r="L3649" i="1"/>
  <c r="M3649" i="1" s="1"/>
  <c r="T2996" i="1" l="1"/>
  <c r="N3649" i="1"/>
  <c r="U2996" i="1" l="1"/>
  <c r="R2997" i="1"/>
  <c r="S2997" i="1"/>
  <c r="L3650" i="1"/>
  <c r="M3650" i="1" s="1"/>
  <c r="T2997" i="1" l="1"/>
  <c r="N3650" i="1"/>
  <c r="L3651" i="1"/>
  <c r="M3651" i="1" s="1"/>
  <c r="U2997" i="1" l="1"/>
  <c r="R2998" i="1"/>
  <c r="S2998" i="1"/>
  <c r="N3651" i="1"/>
  <c r="T2998" i="1" l="1"/>
  <c r="L3652" i="1"/>
  <c r="M3652" i="1" s="1"/>
  <c r="U2998" i="1" l="1"/>
  <c r="R2999" i="1"/>
  <c r="S2999" i="1"/>
  <c r="N3652" i="1"/>
  <c r="T2999" i="1" l="1"/>
  <c r="L3653" i="1"/>
  <c r="M3653" i="1" s="1"/>
  <c r="U2999" i="1" l="1"/>
  <c r="R3000" i="1"/>
  <c r="S3000" i="1"/>
  <c r="N3653" i="1"/>
  <c r="T3000" i="1" l="1"/>
  <c r="L3654" i="1"/>
  <c r="M3654" i="1" s="1"/>
  <c r="U3000" i="1" l="1"/>
  <c r="R3001" i="1"/>
  <c r="S3001" i="1"/>
  <c r="N3654" i="1"/>
  <c r="L3655" i="1"/>
  <c r="M3655" i="1" s="1"/>
  <c r="T3001" i="1" l="1"/>
  <c r="N3655" i="1"/>
  <c r="U3001" i="1" l="1"/>
  <c r="R3002" i="1"/>
  <c r="S3002" i="1"/>
  <c r="L3656" i="1"/>
  <c r="M3656" i="1" s="1"/>
  <c r="T3002" i="1" l="1"/>
  <c r="N3656" i="1"/>
  <c r="U3002" i="1" l="1"/>
  <c r="R3003" i="1"/>
  <c r="S3003" i="1"/>
  <c r="L3657" i="1"/>
  <c r="M3657" i="1" s="1"/>
  <c r="T3003" i="1" l="1"/>
  <c r="N3657" i="1"/>
  <c r="L3658" i="1"/>
  <c r="M3658" i="1" s="1"/>
  <c r="U3003" i="1" l="1"/>
  <c r="R3004" i="1"/>
  <c r="S3004" i="1"/>
  <c r="N3658" i="1"/>
  <c r="T3004" i="1" l="1"/>
  <c r="L3659" i="1"/>
  <c r="M3659" i="1" s="1"/>
  <c r="U3004" i="1" l="1"/>
  <c r="R3005" i="1"/>
  <c r="S3005" i="1"/>
  <c r="N3659" i="1"/>
  <c r="L3660" i="1"/>
  <c r="M3660" i="1" s="1"/>
  <c r="T3005" i="1" l="1"/>
  <c r="N3660" i="1"/>
  <c r="L3661" i="1"/>
  <c r="M3661" i="1" s="1"/>
  <c r="U3005" i="1" l="1"/>
  <c r="R3006" i="1"/>
  <c r="S3006" i="1"/>
  <c r="N3661" i="1"/>
  <c r="T3006" i="1" l="1"/>
  <c r="L3662" i="1"/>
  <c r="M3662" i="1" s="1"/>
  <c r="U3006" i="1" l="1"/>
  <c r="R3007" i="1"/>
  <c r="S3007" i="1"/>
  <c r="N3662" i="1"/>
  <c r="T3007" i="1" l="1"/>
  <c r="L3663" i="1"/>
  <c r="M3663" i="1" s="1"/>
  <c r="U3007" i="1" l="1"/>
  <c r="R3008" i="1"/>
  <c r="S3008" i="1"/>
  <c r="N3663" i="1"/>
  <c r="L3664" i="1"/>
  <c r="M3664" i="1" s="1"/>
  <c r="T3008" i="1" l="1"/>
  <c r="N3664" i="1"/>
  <c r="U3008" i="1" l="1"/>
  <c r="R3009" i="1"/>
  <c r="S3009" i="1"/>
  <c r="L3665" i="1"/>
  <c r="M3665" i="1" s="1"/>
  <c r="T3009" i="1" l="1"/>
  <c r="N3665" i="1"/>
  <c r="U3009" i="1" l="1"/>
  <c r="R3010" i="1"/>
  <c r="S3010" i="1"/>
  <c r="L3666" i="1"/>
  <c r="M3666" i="1" s="1"/>
  <c r="T3010" i="1" l="1"/>
  <c r="N3666" i="1"/>
  <c r="U3010" i="1" l="1"/>
  <c r="R3011" i="1"/>
  <c r="S3011" i="1"/>
  <c r="L3667" i="1"/>
  <c r="M3667" i="1" s="1"/>
  <c r="T3011" i="1" l="1"/>
  <c r="N3667" i="1"/>
  <c r="L3668" i="1"/>
  <c r="M3668" i="1" s="1"/>
  <c r="U3011" i="1" l="1"/>
  <c r="R3012" i="1"/>
  <c r="S3012" i="1"/>
  <c r="N3668" i="1"/>
  <c r="T3012" i="1" l="1"/>
  <c r="L3669" i="1"/>
  <c r="M3669" i="1" s="1"/>
  <c r="U3012" i="1" l="1"/>
  <c r="R3013" i="1"/>
  <c r="S3013" i="1"/>
  <c r="N3669" i="1"/>
  <c r="T3013" i="1" l="1"/>
  <c r="L3670" i="1"/>
  <c r="M3670" i="1" s="1"/>
  <c r="U3013" i="1" l="1"/>
  <c r="R3014" i="1"/>
  <c r="S3014" i="1"/>
  <c r="N3670" i="1"/>
  <c r="T3014" i="1" l="1"/>
  <c r="L3671" i="1"/>
  <c r="M3671" i="1" s="1"/>
  <c r="U3014" i="1" l="1"/>
  <c r="R3015" i="1"/>
  <c r="S3015" i="1"/>
  <c r="N3671" i="1"/>
  <c r="T3015" i="1" l="1"/>
  <c r="L3672" i="1"/>
  <c r="M3672" i="1" s="1"/>
  <c r="U3015" i="1" l="1"/>
  <c r="R3016" i="1"/>
  <c r="S3016" i="1"/>
  <c r="N3672" i="1"/>
  <c r="T3016" i="1" l="1"/>
  <c r="L3673" i="1"/>
  <c r="M3673" i="1" s="1"/>
  <c r="U3016" i="1" l="1"/>
  <c r="R3017" i="1"/>
  <c r="S3017" i="1"/>
  <c r="N3673" i="1"/>
  <c r="T3017" i="1" l="1"/>
  <c r="L3674" i="1"/>
  <c r="M3674" i="1" s="1"/>
  <c r="U3017" i="1" l="1"/>
  <c r="R3018" i="1"/>
  <c r="S3018" i="1"/>
  <c r="N3674" i="1"/>
  <c r="L3675" i="1"/>
  <c r="M3675" i="1" s="1"/>
  <c r="T3018" i="1" l="1"/>
  <c r="N3675" i="1"/>
  <c r="U3018" i="1" l="1"/>
  <c r="R3019" i="1"/>
  <c r="S3019" i="1"/>
  <c r="L3676" i="1"/>
  <c r="M3676" i="1" s="1"/>
  <c r="T3019" i="1" l="1"/>
  <c r="N3676" i="1"/>
  <c r="U3019" i="1" l="1"/>
  <c r="R3020" i="1"/>
  <c r="S3020" i="1"/>
  <c r="L3677" i="1"/>
  <c r="M3677" i="1" s="1"/>
  <c r="T3020" i="1" l="1"/>
  <c r="N3677" i="1"/>
  <c r="U3020" i="1" l="1"/>
  <c r="R3021" i="1"/>
  <c r="S3021" i="1"/>
  <c r="L3678" i="1"/>
  <c r="M3678" i="1" s="1"/>
  <c r="T3021" i="1" l="1"/>
  <c r="N3678" i="1"/>
  <c r="L3679" i="1"/>
  <c r="M3679" i="1" s="1"/>
  <c r="U3021" i="1" l="1"/>
  <c r="R3022" i="1"/>
  <c r="S3022" i="1"/>
  <c r="N3679" i="1"/>
  <c r="T3022" i="1" l="1"/>
  <c r="L3680" i="1"/>
  <c r="M3680" i="1" s="1"/>
  <c r="U3022" i="1" l="1"/>
  <c r="R3023" i="1"/>
  <c r="S3023" i="1"/>
  <c r="N3680" i="1"/>
  <c r="T3023" i="1" l="1"/>
  <c r="L3681" i="1"/>
  <c r="M3681" i="1" s="1"/>
  <c r="U3023" i="1" l="1"/>
  <c r="R3024" i="1"/>
  <c r="S3024" i="1"/>
  <c r="N3681" i="1"/>
  <c r="T3024" i="1" l="1"/>
  <c r="L3682" i="1"/>
  <c r="M3682" i="1" s="1"/>
  <c r="U3024" i="1" l="1"/>
  <c r="R3025" i="1"/>
  <c r="S3025" i="1"/>
  <c r="N3682" i="1"/>
  <c r="L3683" i="1"/>
  <c r="M3683" i="1" s="1"/>
  <c r="T3025" i="1" l="1"/>
  <c r="N3683" i="1"/>
  <c r="U3025" i="1" l="1"/>
  <c r="R3026" i="1"/>
  <c r="S3026" i="1"/>
  <c r="L3684" i="1"/>
  <c r="M3684" i="1" s="1"/>
  <c r="T3026" i="1" l="1"/>
  <c r="N3684" i="1"/>
  <c r="U3026" i="1" l="1"/>
  <c r="R3027" i="1"/>
  <c r="S3027" i="1"/>
  <c r="L3685" i="1"/>
  <c r="M3685" i="1" s="1"/>
  <c r="T3027" i="1" l="1"/>
  <c r="N3685" i="1"/>
  <c r="U3027" i="1" l="1"/>
  <c r="R3028" i="1"/>
  <c r="S3028" i="1"/>
  <c r="L3686" i="1"/>
  <c r="M3686" i="1" s="1"/>
  <c r="T3028" i="1" l="1"/>
  <c r="N3686" i="1"/>
  <c r="U3028" i="1" l="1"/>
  <c r="R3029" i="1"/>
  <c r="S3029" i="1"/>
  <c r="L3687" i="1"/>
  <c r="M3687" i="1" s="1"/>
  <c r="T3029" i="1" l="1"/>
  <c r="N3687" i="1"/>
  <c r="L3688" i="1"/>
  <c r="M3688" i="1" s="1"/>
  <c r="U3029" i="1" l="1"/>
  <c r="S3030" i="1" s="1"/>
  <c r="R3030" i="1"/>
  <c r="N3688" i="1"/>
  <c r="T3030" i="1" l="1"/>
  <c r="L3689" i="1"/>
  <c r="M3689" i="1" s="1"/>
  <c r="U3030" i="1" l="1"/>
  <c r="R3031" i="1"/>
  <c r="S3031" i="1"/>
  <c r="N3689" i="1"/>
  <c r="T3031" i="1" l="1"/>
  <c r="L3690" i="1"/>
  <c r="M3690" i="1" s="1"/>
  <c r="U3031" i="1" l="1"/>
  <c r="R3032" i="1"/>
  <c r="S3032" i="1"/>
  <c r="N3690" i="1"/>
  <c r="T3032" i="1" l="1"/>
  <c r="L3691" i="1"/>
  <c r="M3691" i="1" s="1"/>
  <c r="U3032" i="1" l="1"/>
  <c r="R3033" i="1"/>
  <c r="S3033" i="1"/>
  <c r="N3691" i="1"/>
  <c r="T3033" i="1" l="1"/>
  <c r="L3692" i="1"/>
  <c r="M3692" i="1" s="1"/>
  <c r="U3033" i="1" l="1"/>
  <c r="R3034" i="1"/>
  <c r="S3034" i="1"/>
  <c r="N3692" i="1"/>
  <c r="L3693" i="1"/>
  <c r="M3693" i="1" s="1"/>
  <c r="T3034" i="1" l="1"/>
  <c r="N3693" i="1"/>
  <c r="U3034" i="1" l="1"/>
  <c r="R3035" i="1"/>
  <c r="S3035" i="1"/>
  <c r="L3694" i="1"/>
  <c r="M3694" i="1" s="1"/>
  <c r="T3035" i="1" l="1"/>
  <c r="N3694" i="1"/>
  <c r="L3695" i="1"/>
  <c r="M3695" i="1" s="1"/>
  <c r="U3035" i="1" l="1"/>
  <c r="R3036" i="1"/>
  <c r="S3036" i="1"/>
  <c r="N3695" i="1"/>
  <c r="T3036" i="1" l="1"/>
  <c r="L3696" i="1"/>
  <c r="M3696" i="1" s="1"/>
  <c r="U3036" i="1" l="1"/>
  <c r="R3037" i="1"/>
  <c r="S3037" i="1"/>
  <c r="N3696" i="1"/>
  <c r="L3697" i="1"/>
  <c r="M3697" i="1" s="1"/>
  <c r="T3037" i="1" l="1"/>
  <c r="N3697" i="1"/>
  <c r="U3037" i="1" l="1"/>
  <c r="R3038" i="1"/>
  <c r="S3038" i="1"/>
  <c r="L3698" i="1"/>
  <c r="M3698" i="1" s="1"/>
  <c r="T3038" i="1" l="1"/>
  <c r="N3698" i="1"/>
  <c r="U3038" i="1" l="1"/>
  <c r="R3039" i="1"/>
  <c r="S3039" i="1"/>
  <c r="L3699" i="1"/>
  <c r="M3699" i="1" s="1"/>
  <c r="T3039" i="1" l="1"/>
  <c r="N3699" i="1"/>
  <c r="L3700" i="1"/>
  <c r="M3700" i="1" s="1"/>
  <c r="U3039" i="1" l="1"/>
  <c r="R3040" i="1"/>
  <c r="S3040" i="1"/>
  <c r="N3700" i="1"/>
  <c r="T3040" i="1" l="1"/>
  <c r="L3701" i="1"/>
  <c r="M3701" i="1" s="1"/>
  <c r="U3040" i="1" l="1"/>
  <c r="R3041" i="1"/>
  <c r="S3041" i="1"/>
  <c r="N3701" i="1"/>
  <c r="T3041" i="1" l="1"/>
  <c r="L3702" i="1"/>
  <c r="M3702" i="1" s="1"/>
  <c r="U3041" i="1" l="1"/>
  <c r="S3042" i="1" s="1"/>
  <c r="R3042" i="1"/>
  <c r="N3702" i="1"/>
  <c r="T3042" i="1" l="1"/>
  <c r="L3703" i="1"/>
  <c r="M3703" i="1" s="1"/>
  <c r="U3042" i="1" l="1"/>
  <c r="R3043" i="1"/>
  <c r="S3043" i="1"/>
  <c r="N3703" i="1"/>
  <c r="L3704" i="1"/>
  <c r="M3704" i="1" s="1"/>
  <c r="T3043" i="1" l="1"/>
  <c r="N3704" i="1"/>
  <c r="U3043" i="1" l="1"/>
  <c r="R3044" i="1"/>
  <c r="S3044" i="1"/>
  <c r="L3705" i="1"/>
  <c r="M3705" i="1" s="1"/>
  <c r="T3044" i="1" l="1"/>
  <c r="N3705" i="1"/>
  <c r="U3044" i="1" l="1"/>
  <c r="R3045" i="1"/>
  <c r="S3045" i="1"/>
  <c r="L3706" i="1"/>
  <c r="M3706" i="1" s="1"/>
  <c r="T3045" i="1" l="1"/>
  <c r="N3706" i="1"/>
  <c r="U3045" i="1" l="1"/>
  <c r="S3046" i="1" s="1"/>
  <c r="R3046" i="1"/>
  <c r="L3707" i="1"/>
  <c r="M3707" i="1" s="1"/>
  <c r="T3046" i="1" l="1"/>
  <c r="N3707" i="1"/>
  <c r="U3046" i="1" l="1"/>
  <c r="R3047" i="1"/>
  <c r="S3047" i="1"/>
  <c r="L3708" i="1"/>
  <c r="M3708" i="1" s="1"/>
  <c r="T3047" i="1" l="1"/>
  <c r="N3708" i="1"/>
  <c r="U3047" i="1" l="1"/>
  <c r="R3048" i="1"/>
  <c r="S3048" i="1"/>
  <c r="L3709" i="1"/>
  <c r="M3709" i="1" s="1"/>
  <c r="T3048" i="1" l="1"/>
  <c r="N3709" i="1"/>
  <c r="U3048" i="1" l="1"/>
  <c r="R3049" i="1"/>
  <c r="S3049" i="1"/>
  <c r="L3710" i="1"/>
  <c r="M3710" i="1" s="1"/>
  <c r="T3049" i="1" l="1"/>
  <c r="N3710" i="1"/>
  <c r="U3049" i="1" l="1"/>
  <c r="R3050" i="1"/>
  <c r="S3050" i="1"/>
  <c r="L3711" i="1"/>
  <c r="M3711" i="1" s="1"/>
  <c r="T3050" i="1" l="1"/>
  <c r="N3711" i="1"/>
  <c r="U3050" i="1" l="1"/>
  <c r="R3051" i="1"/>
  <c r="S3051" i="1"/>
  <c r="L3712" i="1"/>
  <c r="M3712" i="1" s="1"/>
  <c r="T3051" i="1" l="1"/>
  <c r="N3712" i="1"/>
  <c r="U3051" i="1" l="1"/>
  <c r="R3052" i="1"/>
  <c r="S3052" i="1"/>
  <c r="L3713" i="1"/>
  <c r="M3713" i="1" s="1"/>
  <c r="T3052" i="1" l="1"/>
  <c r="N3713" i="1"/>
  <c r="L3714" i="1"/>
  <c r="M3714" i="1" s="1"/>
  <c r="U3052" i="1" l="1"/>
  <c r="R3053" i="1"/>
  <c r="S3053" i="1"/>
  <c r="N3714" i="1"/>
  <c r="T3053" i="1" l="1"/>
  <c r="L3715" i="1"/>
  <c r="M3715" i="1" s="1"/>
  <c r="U3053" i="1" l="1"/>
  <c r="R3054" i="1"/>
  <c r="S3054" i="1"/>
  <c r="N3715" i="1"/>
  <c r="T3054" i="1" l="1"/>
  <c r="L3716" i="1"/>
  <c r="M3716" i="1" s="1"/>
  <c r="U3054" i="1" l="1"/>
  <c r="R3055" i="1"/>
  <c r="S3055" i="1"/>
  <c r="N3716" i="1"/>
  <c r="T3055" i="1" l="1"/>
  <c r="L3717" i="1"/>
  <c r="M3717" i="1" s="1"/>
  <c r="U3055" i="1" l="1"/>
  <c r="R3056" i="1"/>
  <c r="S3056" i="1"/>
  <c r="N3717" i="1"/>
  <c r="T3056" i="1" l="1"/>
  <c r="L3718" i="1"/>
  <c r="M3718" i="1" s="1"/>
  <c r="U3056" i="1" l="1"/>
  <c r="R3057" i="1"/>
  <c r="S3057" i="1"/>
  <c r="N3718" i="1"/>
  <c r="L3719" i="1"/>
  <c r="M3719" i="1" s="1"/>
  <c r="T3057" i="1" l="1"/>
  <c r="N3719" i="1"/>
  <c r="U3057" i="1" l="1"/>
  <c r="R3058" i="1"/>
  <c r="S3058" i="1"/>
  <c r="L3720" i="1"/>
  <c r="M3720" i="1" s="1"/>
  <c r="T3058" i="1" l="1"/>
  <c r="N3720" i="1"/>
  <c r="L3721" i="1"/>
  <c r="M3721" i="1" s="1"/>
  <c r="U3058" i="1" l="1"/>
  <c r="R3059" i="1"/>
  <c r="S3059" i="1"/>
  <c r="N3721" i="1"/>
  <c r="T3059" i="1" l="1"/>
  <c r="L3722" i="1"/>
  <c r="M3722" i="1" s="1"/>
  <c r="U3059" i="1" l="1"/>
  <c r="R3060" i="1"/>
  <c r="S3060" i="1"/>
  <c r="N3722" i="1"/>
  <c r="T3060" i="1" l="1"/>
  <c r="L3723" i="1"/>
  <c r="M3723" i="1" s="1"/>
  <c r="U3060" i="1" l="1"/>
  <c r="R3061" i="1"/>
  <c r="S3061" i="1"/>
  <c r="N3723" i="1"/>
  <c r="L3724" i="1"/>
  <c r="M3724" i="1" s="1"/>
  <c r="T3061" i="1" l="1"/>
  <c r="N3724" i="1"/>
  <c r="U3061" i="1" l="1"/>
  <c r="R3062" i="1"/>
  <c r="S3062" i="1"/>
  <c r="L3725" i="1"/>
  <c r="M3725" i="1" s="1"/>
  <c r="T3062" i="1" l="1"/>
  <c r="N3725" i="1"/>
  <c r="U3062" i="1" l="1"/>
  <c r="R3063" i="1"/>
  <c r="S3063" i="1"/>
  <c r="L3726" i="1"/>
  <c r="M3726" i="1" s="1"/>
  <c r="T3063" i="1" l="1"/>
  <c r="N3726" i="1"/>
  <c r="L3727" i="1"/>
  <c r="M3727" i="1" s="1"/>
  <c r="U3063" i="1" l="1"/>
  <c r="R3064" i="1"/>
  <c r="S3064" i="1"/>
  <c r="N3727" i="1"/>
  <c r="T3064" i="1" l="1"/>
  <c r="L3728" i="1"/>
  <c r="M3728" i="1" s="1"/>
  <c r="U3064" i="1" l="1"/>
  <c r="R3065" i="1"/>
  <c r="S3065" i="1"/>
  <c r="N3728" i="1"/>
  <c r="T3065" i="1" l="1"/>
  <c r="L3729" i="1"/>
  <c r="M3729" i="1" s="1"/>
  <c r="U3065" i="1" l="1"/>
  <c r="R3066" i="1"/>
  <c r="S3066" i="1"/>
  <c r="N3729" i="1"/>
  <c r="T3066" i="1" l="1"/>
  <c r="L3730" i="1"/>
  <c r="M3730" i="1" s="1"/>
  <c r="U3066" i="1" l="1"/>
  <c r="R3067" i="1"/>
  <c r="S3067" i="1"/>
  <c r="N3730" i="1"/>
  <c r="L3731" i="1"/>
  <c r="M3731" i="1" s="1"/>
  <c r="T3067" i="1" l="1"/>
  <c r="N3731" i="1"/>
  <c r="U3067" i="1" l="1"/>
  <c r="R3068" i="1"/>
  <c r="S3068" i="1"/>
  <c r="L3732" i="1"/>
  <c r="M3732" i="1" s="1"/>
  <c r="T3068" i="1" l="1"/>
  <c r="N3732" i="1"/>
  <c r="U3068" i="1" l="1"/>
  <c r="R3069" i="1"/>
  <c r="S3069" i="1"/>
  <c r="L3733" i="1"/>
  <c r="M3733" i="1" s="1"/>
  <c r="T3069" i="1" l="1"/>
  <c r="N3733" i="1"/>
  <c r="U3069" i="1" l="1"/>
  <c r="R3070" i="1"/>
  <c r="S3070" i="1"/>
  <c r="L3734" i="1"/>
  <c r="M3734" i="1" s="1"/>
  <c r="T3070" i="1" l="1"/>
  <c r="N3734" i="1"/>
  <c r="L3735" i="1"/>
  <c r="M3735" i="1" s="1"/>
  <c r="U3070" i="1" l="1"/>
  <c r="R3071" i="1"/>
  <c r="S3071" i="1"/>
  <c r="N3735" i="1"/>
  <c r="T3071" i="1" l="1"/>
  <c r="L3736" i="1"/>
  <c r="M3736" i="1" s="1"/>
  <c r="U3071" i="1" l="1"/>
  <c r="R3072" i="1"/>
  <c r="S3072" i="1"/>
  <c r="N3736" i="1"/>
  <c r="T3072" i="1" l="1"/>
  <c r="L3737" i="1"/>
  <c r="M3737" i="1" s="1"/>
  <c r="U3072" i="1" l="1"/>
  <c r="R3073" i="1"/>
  <c r="S3073" i="1"/>
  <c r="N3737" i="1"/>
  <c r="L3738" i="1"/>
  <c r="M3738" i="1" s="1"/>
  <c r="T3073" i="1" l="1"/>
  <c r="N3738" i="1"/>
  <c r="U3073" i="1" l="1"/>
  <c r="S3074" i="1" s="1"/>
  <c r="R3074" i="1"/>
  <c r="L3739" i="1"/>
  <c r="M3739" i="1" s="1"/>
  <c r="T3074" i="1" l="1"/>
  <c r="N3739" i="1"/>
  <c r="L3740" i="1"/>
  <c r="M3740" i="1" s="1"/>
  <c r="U3074" i="1" l="1"/>
  <c r="R3075" i="1"/>
  <c r="S3075" i="1"/>
  <c r="N3740" i="1"/>
  <c r="T3075" i="1" l="1"/>
  <c r="L3741" i="1"/>
  <c r="M3741" i="1" s="1"/>
  <c r="U3075" i="1" l="1"/>
  <c r="R3076" i="1"/>
  <c r="S3076" i="1"/>
  <c r="N3741" i="1"/>
  <c r="T3076" i="1" l="1"/>
  <c r="L3742" i="1"/>
  <c r="M3742" i="1" s="1"/>
  <c r="U3076" i="1" l="1"/>
  <c r="R3077" i="1"/>
  <c r="S3077" i="1"/>
  <c r="N3742" i="1"/>
  <c r="T3077" i="1" l="1"/>
  <c r="L3743" i="1"/>
  <c r="M3743" i="1" s="1"/>
  <c r="U3077" i="1" l="1"/>
  <c r="R3078" i="1"/>
  <c r="S3078" i="1"/>
  <c r="N3743" i="1"/>
  <c r="T3078" i="1" l="1"/>
  <c r="L3744" i="1"/>
  <c r="M3744" i="1" s="1"/>
  <c r="U3078" i="1" l="1"/>
  <c r="R3079" i="1"/>
  <c r="S3079" i="1"/>
  <c r="N3744" i="1"/>
  <c r="T3079" i="1" l="1"/>
  <c r="L3745" i="1"/>
  <c r="M3745" i="1" s="1"/>
  <c r="U3079" i="1" l="1"/>
  <c r="R3080" i="1"/>
  <c r="S3080" i="1"/>
  <c r="N3745" i="1"/>
  <c r="L3746" i="1"/>
  <c r="M3746" i="1" s="1"/>
  <c r="T3080" i="1" l="1"/>
  <c r="N3746" i="1"/>
  <c r="U3080" i="1" l="1"/>
  <c r="R3081" i="1"/>
  <c r="S3081" i="1"/>
  <c r="L3747" i="1"/>
  <c r="M3747" i="1" s="1"/>
  <c r="T3081" i="1" l="1"/>
  <c r="N3747" i="1"/>
  <c r="L3748" i="1"/>
  <c r="M3748" i="1" s="1"/>
  <c r="U3081" i="1" l="1"/>
  <c r="R3082" i="1"/>
  <c r="S3082" i="1"/>
  <c r="N3748" i="1"/>
  <c r="T3082" i="1" l="1"/>
  <c r="L3749" i="1"/>
  <c r="U3082" i="1" l="1"/>
  <c r="R3083" i="1"/>
  <c r="S3083" i="1"/>
  <c r="M3749" i="1"/>
  <c r="N3749" i="1" s="1"/>
  <c r="T3083" i="1" l="1"/>
  <c r="L3750" i="1"/>
  <c r="M3750" i="1" s="1"/>
  <c r="N3750" i="1" s="1"/>
  <c r="U3083" i="1" l="1"/>
  <c r="R3084" i="1"/>
  <c r="S3084" i="1"/>
  <c r="L3751" i="1"/>
  <c r="M3751" i="1" s="1"/>
  <c r="T3084" i="1" l="1"/>
  <c r="N3751" i="1"/>
  <c r="U3084" i="1" l="1"/>
  <c r="R3085" i="1"/>
  <c r="S3085" i="1"/>
  <c r="L3752" i="1"/>
  <c r="M3752" i="1" s="1"/>
  <c r="T3085" i="1" l="1"/>
  <c r="N3752" i="1"/>
  <c r="U3085" i="1" l="1"/>
  <c r="R3086" i="1"/>
  <c r="S3086" i="1"/>
  <c r="L3753" i="1"/>
  <c r="M3753" i="1" s="1"/>
  <c r="T3086" i="1" l="1"/>
  <c r="N3753" i="1"/>
  <c r="L3754" i="1"/>
  <c r="M3754" i="1" s="1"/>
  <c r="U3086" i="1" l="1"/>
  <c r="R3087" i="1"/>
  <c r="S3087" i="1"/>
  <c r="N3754" i="1"/>
  <c r="L3755" i="1"/>
  <c r="M3755" i="1" s="1"/>
  <c r="T3087" i="1" l="1"/>
  <c r="N3755" i="1"/>
  <c r="U3087" i="1" l="1"/>
  <c r="R3088" i="1"/>
  <c r="S3088" i="1"/>
  <c r="L3756" i="1"/>
  <c r="M3756" i="1" s="1"/>
  <c r="T3088" i="1" l="1"/>
  <c r="N3756" i="1"/>
  <c r="L3757" i="1"/>
  <c r="M3757" i="1" s="1"/>
  <c r="U3088" i="1" l="1"/>
  <c r="R3089" i="1"/>
  <c r="S3089" i="1"/>
  <c r="N3757" i="1"/>
  <c r="T3089" i="1" l="1"/>
  <c r="L3758" i="1"/>
  <c r="M3758" i="1" s="1"/>
  <c r="U3089" i="1" l="1"/>
  <c r="R3090" i="1"/>
  <c r="S3090" i="1"/>
  <c r="N3758" i="1"/>
  <c r="L3759" i="1"/>
  <c r="M3759" i="1" s="1"/>
  <c r="T3090" i="1" l="1"/>
  <c r="N3759" i="1"/>
  <c r="U3090" i="1" l="1"/>
  <c r="R3091" i="1"/>
  <c r="S3091" i="1"/>
  <c r="L3760" i="1"/>
  <c r="M3760" i="1" s="1"/>
  <c r="T3091" i="1" l="1"/>
  <c r="N3760" i="1"/>
  <c r="U3091" i="1" l="1"/>
  <c r="R3092" i="1"/>
  <c r="S3092" i="1"/>
  <c r="L3761" i="1"/>
  <c r="M3761" i="1" s="1"/>
  <c r="T3092" i="1" l="1"/>
  <c r="N3761" i="1"/>
  <c r="L3762" i="1"/>
  <c r="M3762" i="1" s="1"/>
  <c r="U3092" i="1" l="1"/>
  <c r="R3093" i="1"/>
  <c r="S3093" i="1"/>
  <c r="N3762" i="1"/>
  <c r="T3093" i="1" l="1"/>
  <c r="L3763" i="1"/>
  <c r="M3763" i="1" s="1"/>
  <c r="U3093" i="1" l="1"/>
  <c r="R3094" i="1"/>
  <c r="S3094" i="1"/>
  <c r="N3763" i="1"/>
  <c r="T3094" i="1" l="1"/>
  <c r="L3764" i="1"/>
  <c r="M3764" i="1" s="1"/>
  <c r="U3094" i="1" l="1"/>
  <c r="R3095" i="1"/>
  <c r="S3095" i="1"/>
  <c r="N3764" i="1"/>
  <c r="L3765" i="1"/>
  <c r="M3765" i="1" s="1"/>
  <c r="T3095" i="1" l="1"/>
  <c r="N3765" i="1"/>
  <c r="U3095" i="1" l="1"/>
  <c r="R3096" i="1"/>
  <c r="S3096" i="1"/>
  <c r="L3766" i="1"/>
  <c r="M3766" i="1" s="1"/>
  <c r="T3096" i="1" l="1"/>
  <c r="N3766" i="1"/>
  <c r="U3096" i="1" l="1"/>
  <c r="R3097" i="1"/>
  <c r="S3097" i="1"/>
  <c r="L3767" i="1"/>
  <c r="M3767" i="1" s="1"/>
  <c r="T3097" i="1" l="1"/>
  <c r="N3767" i="1"/>
  <c r="U3097" i="1" l="1"/>
  <c r="R3098" i="1"/>
  <c r="S3098" i="1"/>
  <c r="L3768" i="1"/>
  <c r="M3768" i="1" s="1"/>
  <c r="T3098" i="1" l="1"/>
  <c r="N3768" i="1"/>
  <c r="U3098" i="1" l="1"/>
  <c r="R3099" i="1"/>
  <c r="S3099" i="1"/>
  <c r="L3769" i="1"/>
  <c r="M3769" i="1" s="1"/>
  <c r="T3099" i="1" l="1"/>
  <c r="N3769" i="1"/>
  <c r="L3770" i="1"/>
  <c r="M3770" i="1" s="1"/>
  <c r="U3099" i="1" l="1"/>
  <c r="R3100" i="1"/>
  <c r="S3100" i="1"/>
  <c r="N3770" i="1"/>
  <c r="T3100" i="1" l="1"/>
  <c r="L3771" i="1"/>
  <c r="M3771" i="1" s="1"/>
  <c r="U3100" i="1" l="1"/>
  <c r="R3101" i="1"/>
  <c r="S3101" i="1"/>
  <c r="N3771" i="1"/>
  <c r="L3772" i="1"/>
  <c r="M3772" i="1" s="1"/>
  <c r="T3101" i="1" l="1"/>
  <c r="N3772" i="1"/>
  <c r="U3101" i="1" l="1"/>
  <c r="R3102" i="1"/>
  <c r="S3102" i="1"/>
  <c r="L3773" i="1"/>
  <c r="M3773" i="1" s="1"/>
  <c r="T3102" i="1" l="1"/>
  <c r="N3773" i="1"/>
  <c r="U3102" i="1" l="1"/>
  <c r="S3103" i="1" s="1"/>
  <c r="R3103" i="1"/>
  <c r="L3774" i="1"/>
  <c r="M3774" i="1" s="1"/>
  <c r="T3103" i="1" l="1"/>
  <c r="N3774" i="1"/>
  <c r="L3775" i="1"/>
  <c r="M3775" i="1" s="1"/>
  <c r="U3103" i="1" l="1"/>
  <c r="R3104" i="1"/>
  <c r="S3104" i="1"/>
  <c r="N3775" i="1"/>
  <c r="T3104" i="1" l="1"/>
  <c r="L3776" i="1"/>
  <c r="M3776" i="1" s="1"/>
  <c r="U3104" i="1" l="1"/>
  <c r="R3105" i="1"/>
  <c r="S3105" i="1"/>
  <c r="N3776" i="1"/>
  <c r="T3105" i="1" l="1"/>
  <c r="L3777" i="1"/>
  <c r="M3777" i="1" s="1"/>
  <c r="U3105" i="1" l="1"/>
  <c r="R3106" i="1"/>
  <c r="S3106" i="1"/>
  <c r="N3777" i="1"/>
  <c r="T3106" i="1" l="1"/>
  <c r="L3778" i="1"/>
  <c r="M3778" i="1" s="1"/>
  <c r="U3106" i="1" l="1"/>
  <c r="R3107" i="1"/>
  <c r="S3107" i="1"/>
  <c r="N3778" i="1"/>
  <c r="L3779" i="1"/>
  <c r="M3779" i="1" s="1"/>
  <c r="T3107" i="1" l="1"/>
  <c r="N3779" i="1"/>
  <c r="U3107" i="1" l="1"/>
  <c r="S3108" i="1" s="1"/>
  <c r="R3108" i="1"/>
  <c r="L3780" i="1"/>
  <c r="M3780" i="1" s="1"/>
  <c r="T3108" i="1" l="1"/>
  <c r="N3780" i="1"/>
  <c r="U3108" i="1" l="1"/>
  <c r="R3109" i="1"/>
  <c r="S3109" i="1"/>
  <c r="L3781" i="1"/>
  <c r="M3781" i="1" s="1"/>
  <c r="T3109" i="1" l="1"/>
  <c r="N3781" i="1"/>
  <c r="U3109" i="1" l="1"/>
  <c r="R3110" i="1"/>
  <c r="S3110" i="1"/>
  <c r="L3782" i="1"/>
  <c r="M3782" i="1" s="1"/>
  <c r="T3110" i="1" l="1"/>
  <c r="N3782" i="1"/>
  <c r="L3783" i="1"/>
  <c r="M3783" i="1" s="1"/>
  <c r="U3110" i="1" l="1"/>
  <c r="R3111" i="1"/>
  <c r="S3111" i="1"/>
  <c r="N3783" i="1"/>
  <c r="T3111" i="1" l="1"/>
  <c r="L3784" i="1"/>
  <c r="M3784" i="1" s="1"/>
  <c r="U3111" i="1" l="1"/>
  <c r="S3112" i="1" s="1"/>
  <c r="R3112" i="1"/>
  <c r="N3784" i="1"/>
  <c r="T3112" i="1" l="1"/>
  <c r="L3785" i="1"/>
  <c r="M3785" i="1" s="1"/>
  <c r="U3112" i="1" l="1"/>
  <c r="R3113" i="1"/>
  <c r="S3113" i="1"/>
  <c r="N3785" i="1"/>
  <c r="L3786" i="1"/>
  <c r="M3786" i="1" s="1"/>
  <c r="T3113" i="1" l="1"/>
  <c r="N3786" i="1"/>
  <c r="U3113" i="1" l="1"/>
  <c r="R3114" i="1"/>
  <c r="S3114" i="1"/>
  <c r="L3787" i="1"/>
  <c r="M3787" i="1" s="1"/>
  <c r="T3114" i="1" l="1"/>
  <c r="N3787" i="1"/>
  <c r="L3788" i="1"/>
  <c r="M3788" i="1" s="1"/>
  <c r="U3114" i="1" l="1"/>
  <c r="R3115" i="1"/>
  <c r="S3115" i="1"/>
  <c r="N3788" i="1"/>
  <c r="T3115" i="1" l="1"/>
  <c r="L3789" i="1"/>
  <c r="M3789" i="1" s="1"/>
  <c r="U3115" i="1" l="1"/>
  <c r="R3116" i="1"/>
  <c r="S3116" i="1"/>
  <c r="N3789" i="1"/>
  <c r="T3116" i="1" l="1"/>
  <c r="L3790" i="1"/>
  <c r="M3790" i="1" s="1"/>
  <c r="U3116" i="1" l="1"/>
  <c r="R3117" i="1"/>
  <c r="S3117" i="1"/>
  <c r="N3790" i="1"/>
  <c r="T3117" i="1" l="1"/>
  <c r="L3791" i="1"/>
  <c r="M3791" i="1" s="1"/>
  <c r="U3117" i="1" l="1"/>
  <c r="R3118" i="1"/>
  <c r="S3118" i="1"/>
  <c r="N3791" i="1"/>
  <c r="T3118" i="1" l="1"/>
  <c r="L3792" i="1"/>
  <c r="M3792" i="1" s="1"/>
  <c r="U3118" i="1" l="1"/>
  <c r="R3119" i="1"/>
  <c r="S3119" i="1"/>
  <c r="N3792" i="1"/>
  <c r="L3793" i="1"/>
  <c r="M3793" i="1" s="1"/>
  <c r="T3119" i="1" l="1"/>
  <c r="N3793" i="1"/>
  <c r="U3119" i="1" l="1"/>
  <c r="R3120" i="1"/>
  <c r="S3120" i="1"/>
  <c r="L3794" i="1"/>
  <c r="M3794" i="1" s="1"/>
  <c r="T3120" i="1" l="1"/>
  <c r="N3794" i="1"/>
  <c r="L3795" i="1"/>
  <c r="M3795" i="1" s="1"/>
  <c r="U3120" i="1" l="1"/>
  <c r="R3121" i="1"/>
  <c r="S3121" i="1"/>
  <c r="N3795" i="1"/>
  <c r="T3121" i="1" l="1"/>
  <c r="L3796" i="1"/>
  <c r="M3796" i="1" s="1"/>
  <c r="U3121" i="1" l="1"/>
  <c r="R3122" i="1"/>
  <c r="S3122" i="1"/>
  <c r="N3796" i="1"/>
  <c r="T3122" i="1" l="1"/>
  <c r="L3797" i="1"/>
  <c r="M3797" i="1" s="1"/>
  <c r="U3122" i="1" l="1"/>
  <c r="R3123" i="1"/>
  <c r="S3123" i="1"/>
  <c r="N3797" i="1"/>
  <c r="L3798" i="1"/>
  <c r="M3798" i="1" s="1"/>
  <c r="T3123" i="1" l="1"/>
  <c r="N3798" i="1"/>
  <c r="U3123" i="1" l="1"/>
  <c r="R3124" i="1"/>
  <c r="S3124" i="1"/>
  <c r="L3799" i="1"/>
  <c r="M3799" i="1" s="1"/>
  <c r="T3124" i="1" l="1"/>
  <c r="N3799" i="1"/>
  <c r="U3124" i="1" l="1"/>
  <c r="R3125" i="1"/>
  <c r="S3125" i="1"/>
  <c r="L3800" i="1"/>
  <c r="M3800" i="1" s="1"/>
  <c r="T3125" i="1" l="1"/>
  <c r="N3800" i="1"/>
  <c r="U3125" i="1" l="1"/>
  <c r="R3126" i="1"/>
  <c r="S3126" i="1"/>
  <c r="L3801" i="1"/>
  <c r="M3801" i="1" s="1"/>
  <c r="T3126" i="1" l="1"/>
  <c r="N3801" i="1"/>
  <c r="L3802" i="1"/>
  <c r="M3802" i="1" s="1"/>
  <c r="U3126" i="1" l="1"/>
  <c r="R3127" i="1"/>
  <c r="S3127" i="1"/>
  <c r="N3802" i="1"/>
  <c r="T3127" i="1" l="1"/>
  <c r="L3803" i="1"/>
  <c r="M3803" i="1" s="1"/>
  <c r="U3127" i="1" l="1"/>
  <c r="R3128" i="1"/>
  <c r="S3128" i="1"/>
  <c r="N3803" i="1"/>
  <c r="T3128" i="1" l="1"/>
  <c r="L3804" i="1"/>
  <c r="M3804" i="1" s="1"/>
  <c r="U3128" i="1" l="1"/>
  <c r="R3129" i="1"/>
  <c r="S3129" i="1"/>
  <c r="N3804" i="1"/>
  <c r="L3805" i="1"/>
  <c r="M3805" i="1" s="1"/>
  <c r="T3129" i="1" l="1"/>
  <c r="N3805" i="1"/>
  <c r="U3129" i="1" l="1"/>
  <c r="R3130" i="1"/>
  <c r="S3130" i="1"/>
  <c r="L3806" i="1"/>
  <c r="M3806" i="1" s="1"/>
  <c r="T3130" i="1" l="1"/>
  <c r="N3806" i="1"/>
  <c r="U3130" i="1" l="1"/>
  <c r="R3131" i="1"/>
  <c r="S3131" i="1"/>
  <c r="L3807" i="1"/>
  <c r="M3807" i="1" s="1"/>
  <c r="T3131" i="1" l="1"/>
  <c r="N3807" i="1"/>
  <c r="U3131" i="1" l="1"/>
  <c r="R3132" i="1"/>
  <c r="S3132" i="1"/>
  <c r="L3808" i="1"/>
  <c r="M3808" i="1" s="1"/>
  <c r="T3132" i="1" l="1"/>
  <c r="N3808" i="1"/>
  <c r="L3809" i="1"/>
  <c r="M3809" i="1" s="1"/>
  <c r="U3132" i="1" l="1"/>
  <c r="R3133" i="1"/>
  <c r="S3133" i="1"/>
  <c r="N3809" i="1"/>
  <c r="T3133" i="1" l="1"/>
  <c r="L3810" i="1"/>
  <c r="M3810" i="1" s="1"/>
  <c r="U3133" i="1" l="1"/>
  <c r="R3134" i="1"/>
  <c r="S3134" i="1"/>
  <c r="N3810" i="1"/>
  <c r="L3811" i="1"/>
  <c r="M3811" i="1" s="1"/>
  <c r="T3134" i="1" l="1"/>
  <c r="N3811" i="1"/>
  <c r="L3812" i="1"/>
  <c r="M3812" i="1" s="1"/>
  <c r="U3134" i="1" l="1"/>
  <c r="R3135" i="1"/>
  <c r="S3135" i="1"/>
  <c r="N3812" i="1"/>
  <c r="T3135" i="1" l="1"/>
  <c r="L3813" i="1"/>
  <c r="M3813" i="1" s="1"/>
  <c r="U3135" i="1" l="1"/>
  <c r="R3136" i="1"/>
  <c r="S3136" i="1"/>
  <c r="N3813" i="1"/>
  <c r="T3136" i="1" l="1"/>
  <c r="L3814" i="1"/>
  <c r="M3814" i="1" s="1"/>
  <c r="U3136" i="1" l="1"/>
  <c r="R3137" i="1"/>
  <c r="S3137" i="1"/>
  <c r="N3814" i="1"/>
  <c r="T3137" i="1" l="1"/>
  <c r="L3815" i="1"/>
  <c r="M3815" i="1" s="1"/>
  <c r="U3137" i="1" l="1"/>
  <c r="R3138" i="1"/>
  <c r="S3138" i="1"/>
  <c r="N3815" i="1"/>
  <c r="T3138" i="1" l="1"/>
  <c r="L3816" i="1"/>
  <c r="M3816" i="1" s="1"/>
  <c r="U3138" i="1" l="1"/>
  <c r="R3139" i="1"/>
  <c r="S3139" i="1"/>
  <c r="N3816" i="1"/>
  <c r="T3139" i="1" l="1"/>
  <c r="L3817" i="1"/>
  <c r="M3817" i="1" s="1"/>
  <c r="U3139" i="1" l="1"/>
  <c r="S3140" i="1" s="1"/>
  <c r="R3140" i="1"/>
  <c r="N3817" i="1"/>
  <c r="L3818" i="1"/>
  <c r="M3818" i="1" s="1"/>
  <c r="T3140" i="1" l="1"/>
  <c r="N3818" i="1"/>
  <c r="U3140" i="1" l="1"/>
  <c r="R3141" i="1"/>
  <c r="S3141" i="1"/>
  <c r="L3819" i="1"/>
  <c r="M3819" i="1" s="1"/>
  <c r="N3819" i="1" s="1"/>
  <c r="T3141" i="1" l="1"/>
  <c r="L3820" i="1"/>
  <c r="M3820" i="1" s="1"/>
  <c r="U3141" i="1" l="1"/>
  <c r="R3142" i="1"/>
  <c r="S3142" i="1"/>
  <c r="N3820" i="1"/>
  <c r="T3142" i="1" l="1"/>
  <c r="L3821" i="1"/>
  <c r="M3821" i="1" s="1"/>
  <c r="U3142" i="1" l="1"/>
  <c r="R3143" i="1"/>
  <c r="S3143" i="1"/>
  <c r="N3821" i="1"/>
  <c r="T3143" i="1" l="1"/>
  <c r="L3822" i="1"/>
  <c r="M3822" i="1" s="1"/>
  <c r="U3143" i="1" l="1"/>
  <c r="R3144" i="1"/>
  <c r="S3144" i="1"/>
  <c r="N3822" i="1"/>
  <c r="L3823" i="1"/>
  <c r="M3823" i="1" s="1"/>
  <c r="T3144" i="1" l="1"/>
  <c r="N3823" i="1"/>
  <c r="U3144" i="1" l="1"/>
  <c r="R3145" i="1"/>
  <c r="S3145" i="1"/>
  <c r="L3824" i="1"/>
  <c r="M3824" i="1" s="1"/>
  <c r="T3145" i="1" l="1"/>
  <c r="N3824" i="1"/>
  <c r="U3145" i="1" l="1"/>
  <c r="R3146" i="1"/>
  <c r="S3146" i="1"/>
  <c r="L3825" i="1"/>
  <c r="M3825" i="1" s="1"/>
  <c r="T3146" i="1" l="1"/>
  <c r="N3825" i="1"/>
  <c r="U3146" i="1" l="1"/>
  <c r="R3147" i="1"/>
  <c r="S3147" i="1"/>
  <c r="L3826" i="1"/>
  <c r="M3826" i="1" s="1"/>
  <c r="T3147" i="1" l="1"/>
  <c r="N3826" i="1"/>
  <c r="L3827" i="1"/>
  <c r="M3827" i="1" s="1"/>
  <c r="U3147" i="1" l="1"/>
  <c r="R3148" i="1"/>
  <c r="S3148" i="1"/>
  <c r="N3827" i="1"/>
  <c r="T3148" i="1" l="1"/>
  <c r="L3828" i="1"/>
  <c r="M3828" i="1" s="1"/>
  <c r="U3148" i="1" l="1"/>
  <c r="R3149" i="1"/>
  <c r="S3149" i="1"/>
  <c r="N3828" i="1"/>
  <c r="T3149" i="1" l="1"/>
  <c r="L3829" i="1"/>
  <c r="M3829" i="1" s="1"/>
  <c r="U3149" i="1" l="1"/>
  <c r="R3150" i="1"/>
  <c r="S3150" i="1"/>
  <c r="N3829" i="1"/>
  <c r="T3150" i="1" l="1"/>
  <c r="L3830" i="1"/>
  <c r="M3830" i="1" s="1"/>
  <c r="U3150" i="1" l="1"/>
  <c r="R3151" i="1"/>
  <c r="S3151" i="1"/>
  <c r="N3830" i="1"/>
  <c r="L3831" i="1"/>
  <c r="M3831" i="1" s="1"/>
  <c r="T3151" i="1" l="1"/>
  <c r="N3831" i="1"/>
  <c r="U3151" i="1" l="1"/>
  <c r="R3152" i="1"/>
  <c r="S3152" i="1"/>
  <c r="L3832" i="1"/>
  <c r="M3832" i="1" s="1"/>
  <c r="T3152" i="1" l="1"/>
  <c r="N3832" i="1"/>
  <c r="U3152" i="1" l="1"/>
  <c r="R3153" i="1"/>
  <c r="S3153" i="1"/>
  <c r="L3833" i="1"/>
  <c r="M3833" i="1" s="1"/>
  <c r="T3153" i="1" l="1"/>
  <c r="N3833" i="1"/>
  <c r="L3834" i="1"/>
  <c r="M3834" i="1" s="1"/>
  <c r="U3153" i="1" l="1"/>
  <c r="S3154" i="1" s="1"/>
  <c r="R3154" i="1"/>
  <c r="N3834" i="1"/>
  <c r="T3154" i="1" l="1"/>
  <c r="L3835" i="1"/>
  <c r="M3835" i="1" s="1"/>
  <c r="U3154" i="1" l="1"/>
  <c r="R3155" i="1"/>
  <c r="S3155" i="1"/>
  <c r="N3835" i="1"/>
  <c r="L3836" i="1"/>
  <c r="M3836" i="1" s="1"/>
  <c r="T3155" i="1" l="1"/>
  <c r="N3836" i="1"/>
  <c r="U3155" i="1" l="1"/>
  <c r="R3156" i="1"/>
  <c r="S3156" i="1"/>
  <c r="L3837" i="1"/>
  <c r="M3837" i="1" s="1"/>
  <c r="T3156" i="1" l="1"/>
  <c r="N3837" i="1"/>
  <c r="U3156" i="1" l="1"/>
  <c r="R3157" i="1"/>
  <c r="S3157" i="1"/>
  <c r="L3838" i="1"/>
  <c r="M3838" i="1" s="1"/>
  <c r="T3157" i="1" l="1"/>
  <c r="N3838" i="1"/>
  <c r="U3157" i="1" l="1"/>
  <c r="S3158" i="1" s="1"/>
  <c r="R3158" i="1"/>
  <c r="L3839" i="1"/>
  <c r="M3839" i="1" s="1"/>
  <c r="T3158" i="1" l="1"/>
  <c r="N3839" i="1"/>
  <c r="U3158" i="1" l="1"/>
  <c r="R3159" i="1"/>
  <c r="S3159" i="1"/>
  <c r="L3840" i="1"/>
  <c r="M3840" i="1" s="1"/>
  <c r="T3159" i="1" l="1"/>
  <c r="N3840" i="1"/>
  <c r="L3841" i="1"/>
  <c r="M3841" i="1" s="1"/>
  <c r="U3159" i="1" l="1"/>
  <c r="R3160" i="1"/>
  <c r="S3160" i="1"/>
  <c r="N3841" i="1"/>
  <c r="L3842" i="1"/>
  <c r="M3842" i="1" s="1"/>
  <c r="T3160" i="1" l="1"/>
  <c r="N3842" i="1"/>
  <c r="U3160" i="1" l="1"/>
  <c r="R3161" i="1"/>
  <c r="S3161" i="1"/>
  <c r="L3843" i="1"/>
  <c r="M3843" i="1" s="1"/>
  <c r="T3161" i="1" l="1"/>
  <c r="N3843" i="1"/>
  <c r="L3844" i="1"/>
  <c r="M3844" i="1" s="1"/>
  <c r="U3161" i="1" l="1"/>
  <c r="R3162" i="1"/>
  <c r="S3162" i="1"/>
  <c r="N3844" i="1"/>
  <c r="T3162" i="1" l="1"/>
  <c r="L3845" i="1"/>
  <c r="M3845" i="1" s="1"/>
  <c r="U3162" i="1" l="1"/>
  <c r="R3163" i="1"/>
  <c r="S3163" i="1"/>
  <c r="N3845" i="1"/>
  <c r="T3163" i="1" l="1"/>
  <c r="L3846" i="1"/>
  <c r="M3846" i="1" s="1"/>
  <c r="U3163" i="1" l="1"/>
  <c r="R3164" i="1"/>
  <c r="S3164" i="1"/>
  <c r="N3846" i="1"/>
  <c r="T3164" i="1" l="1"/>
  <c r="L3847" i="1"/>
  <c r="M3847" i="1" s="1"/>
  <c r="U3164" i="1" l="1"/>
  <c r="R3165" i="1"/>
  <c r="S3165" i="1"/>
  <c r="N3847" i="1"/>
  <c r="T3165" i="1" l="1"/>
  <c r="L3848" i="1"/>
  <c r="M3848" i="1" s="1"/>
  <c r="U3165" i="1" l="1"/>
  <c r="R3166" i="1"/>
  <c r="S3166" i="1"/>
  <c r="N3848" i="1"/>
  <c r="T3166" i="1" l="1"/>
  <c r="L3849" i="1"/>
  <c r="M3849" i="1" s="1"/>
  <c r="U3166" i="1" l="1"/>
  <c r="R3167" i="1"/>
  <c r="S3167" i="1"/>
  <c r="N3849" i="1"/>
  <c r="L3850" i="1"/>
  <c r="M3850" i="1" s="1"/>
  <c r="T3167" i="1" l="1"/>
  <c r="N3850" i="1"/>
  <c r="U3167" i="1" l="1"/>
  <c r="R3168" i="1"/>
  <c r="S3168" i="1"/>
  <c r="L3851" i="1"/>
  <c r="M3851" i="1" s="1"/>
  <c r="T3168" i="1" l="1"/>
  <c r="N3851" i="1"/>
  <c r="U3168" i="1" l="1"/>
  <c r="R3169" i="1"/>
  <c r="S3169" i="1"/>
  <c r="L3852" i="1"/>
  <c r="M3852" i="1" s="1"/>
  <c r="T3169" i="1" l="1"/>
  <c r="N3852" i="1"/>
  <c r="L3853" i="1"/>
  <c r="M3853" i="1" s="1"/>
  <c r="U3169" i="1" l="1"/>
  <c r="R3170" i="1"/>
  <c r="S3170" i="1"/>
  <c r="N3853" i="1"/>
  <c r="T3170" i="1" l="1"/>
  <c r="L3854" i="1"/>
  <c r="M3854" i="1" s="1"/>
  <c r="U3170" i="1" l="1"/>
  <c r="R3171" i="1"/>
  <c r="S3171" i="1"/>
  <c r="N3854" i="1"/>
  <c r="T3171" i="1" l="1"/>
  <c r="L3855" i="1"/>
  <c r="M3855" i="1" s="1"/>
  <c r="U3171" i="1" l="1"/>
  <c r="R3172" i="1"/>
  <c r="S3172" i="1"/>
  <c r="N3855" i="1"/>
  <c r="T3172" i="1" l="1"/>
  <c r="L3856" i="1"/>
  <c r="M3856" i="1" s="1"/>
  <c r="U3172" i="1" l="1"/>
  <c r="R3173" i="1"/>
  <c r="S3173" i="1"/>
  <c r="N3856" i="1"/>
  <c r="L3857" i="1"/>
  <c r="M3857" i="1" s="1"/>
  <c r="T3173" i="1" l="1"/>
  <c r="N3857" i="1"/>
  <c r="U3173" i="1" l="1"/>
  <c r="R3174" i="1"/>
  <c r="S3174" i="1"/>
  <c r="L3858" i="1"/>
  <c r="M3858" i="1" s="1"/>
  <c r="T3174" i="1" l="1"/>
  <c r="N3858" i="1"/>
  <c r="L3859" i="1"/>
  <c r="M3859" i="1" s="1"/>
  <c r="U3174" i="1" l="1"/>
  <c r="R3175" i="1"/>
  <c r="S3175" i="1"/>
  <c r="N3859" i="1"/>
  <c r="T3175" i="1" l="1"/>
  <c r="L3860" i="1"/>
  <c r="M3860" i="1" s="1"/>
  <c r="U3175" i="1" l="1"/>
  <c r="R3176" i="1"/>
  <c r="S3176" i="1"/>
  <c r="N3860" i="1"/>
  <c r="L3861" i="1"/>
  <c r="M3861" i="1" s="1"/>
  <c r="T3176" i="1" l="1"/>
  <c r="N3861" i="1"/>
  <c r="U3176" i="1" l="1"/>
  <c r="R3177" i="1"/>
  <c r="S3177" i="1"/>
  <c r="L3862" i="1"/>
  <c r="M3862" i="1" s="1"/>
  <c r="T3177" i="1" l="1"/>
  <c r="N3862" i="1"/>
  <c r="L3863" i="1"/>
  <c r="M3863" i="1" s="1"/>
  <c r="U3177" i="1" l="1"/>
  <c r="R3178" i="1"/>
  <c r="S3178" i="1"/>
  <c r="N3863" i="1"/>
  <c r="T3178" i="1" l="1"/>
  <c r="L3864" i="1"/>
  <c r="M3864" i="1" s="1"/>
  <c r="U3178" i="1" l="1"/>
  <c r="R3179" i="1"/>
  <c r="S3179" i="1"/>
  <c r="N3864" i="1"/>
  <c r="T3179" i="1" l="1"/>
  <c r="L3865" i="1"/>
  <c r="M3865" i="1" s="1"/>
  <c r="U3179" i="1" l="1"/>
  <c r="R3180" i="1"/>
  <c r="S3180" i="1"/>
  <c r="N3865" i="1"/>
  <c r="L3866" i="1"/>
  <c r="M3866" i="1" s="1"/>
  <c r="T3180" i="1" l="1"/>
  <c r="N3866" i="1"/>
  <c r="U3180" i="1" l="1"/>
  <c r="R3181" i="1"/>
  <c r="S3181" i="1"/>
  <c r="L3867" i="1"/>
  <c r="M3867" i="1" s="1"/>
  <c r="T3181" i="1" l="1"/>
  <c r="N3867" i="1"/>
  <c r="L3868" i="1"/>
  <c r="M3868" i="1" s="1"/>
  <c r="U3181" i="1" l="1"/>
  <c r="R3182" i="1"/>
  <c r="S3182" i="1"/>
  <c r="N3868" i="1"/>
  <c r="T3182" i="1" l="1"/>
  <c r="L3869" i="1"/>
  <c r="M3869" i="1" s="1"/>
  <c r="U3182" i="1" l="1"/>
  <c r="R3183" i="1"/>
  <c r="S3183" i="1"/>
  <c r="N3869" i="1"/>
  <c r="T3183" i="1" l="1"/>
  <c r="L3870" i="1"/>
  <c r="M3870" i="1" s="1"/>
  <c r="U3183" i="1" l="1"/>
  <c r="R3184" i="1"/>
  <c r="S3184" i="1"/>
  <c r="N3870" i="1"/>
  <c r="T3184" i="1" l="1"/>
  <c r="L3871" i="1"/>
  <c r="M3871" i="1" s="1"/>
  <c r="U3184" i="1" l="1"/>
  <c r="S3185" i="1" s="1"/>
  <c r="R3185" i="1"/>
  <c r="N3871" i="1"/>
  <c r="L3872" i="1"/>
  <c r="M3872" i="1" s="1"/>
  <c r="T3185" i="1" l="1"/>
  <c r="N3872" i="1"/>
  <c r="L3873" i="1"/>
  <c r="M3873" i="1" s="1"/>
  <c r="U3185" i="1" l="1"/>
  <c r="R3186" i="1"/>
  <c r="S3186" i="1"/>
  <c r="N3873" i="1"/>
  <c r="T3186" i="1" l="1"/>
  <c r="L3874" i="1"/>
  <c r="M3874" i="1" s="1"/>
  <c r="U3186" i="1" l="1"/>
  <c r="R3187" i="1"/>
  <c r="S3187" i="1"/>
  <c r="N3874" i="1"/>
  <c r="L3875" i="1"/>
  <c r="M3875" i="1" s="1"/>
  <c r="T3187" i="1" l="1"/>
  <c r="N3875" i="1"/>
  <c r="U3187" i="1" l="1"/>
  <c r="R3188" i="1"/>
  <c r="S3188" i="1"/>
  <c r="L3876" i="1"/>
  <c r="M3876" i="1" s="1"/>
  <c r="T3188" i="1" l="1"/>
  <c r="N3876" i="1"/>
  <c r="L3877" i="1"/>
  <c r="M3877" i="1" s="1"/>
  <c r="U3188" i="1" l="1"/>
  <c r="R3189" i="1"/>
  <c r="S3189" i="1"/>
  <c r="N3877" i="1"/>
  <c r="T3189" i="1" l="1"/>
  <c r="L3878" i="1"/>
  <c r="M3878" i="1" s="1"/>
  <c r="U3189" i="1" l="1"/>
  <c r="R3190" i="1"/>
  <c r="S3190" i="1"/>
  <c r="N3878" i="1"/>
  <c r="T3190" i="1" l="1"/>
  <c r="L3879" i="1"/>
  <c r="M3879" i="1" s="1"/>
  <c r="U3190" i="1" l="1"/>
  <c r="R3191" i="1"/>
  <c r="S3191" i="1"/>
  <c r="N3879" i="1"/>
  <c r="L3880" i="1"/>
  <c r="M3880" i="1" s="1"/>
  <c r="T3191" i="1" l="1"/>
  <c r="N3880" i="1"/>
  <c r="L3881" i="1"/>
  <c r="M3881" i="1" s="1"/>
  <c r="U3191" i="1" l="1"/>
  <c r="R3192" i="1"/>
  <c r="S3192" i="1"/>
  <c r="N3881" i="1"/>
  <c r="T3192" i="1" l="1"/>
  <c r="L3882" i="1"/>
  <c r="M3882" i="1" s="1"/>
  <c r="U3192" i="1" l="1"/>
  <c r="R3193" i="1"/>
  <c r="S3193" i="1"/>
  <c r="N3882" i="1"/>
  <c r="T3193" i="1" l="1"/>
  <c r="L3883" i="1"/>
  <c r="M3883" i="1" s="1"/>
  <c r="U3193" i="1" l="1"/>
  <c r="R3194" i="1"/>
  <c r="S3194" i="1"/>
  <c r="N3883" i="1"/>
  <c r="L3884" i="1"/>
  <c r="M3884" i="1" s="1"/>
  <c r="T3194" i="1" l="1"/>
  <c r="N3884" i="1"/>
  <c r="U3194" i="1" l="1"/>
  <c r="R3195" i="1"/>
  <c r="S3195" i="1"/>
  <c r="L3885" i="1"/>
  <c r="M3885" i="1" s="1"/>
  <c r="T3195" i="1" l="1"/>
  <c r="N3885" i="1"/>
  <c r="L3886" i="1"/>
  <c r="M3886" i="1" s="1"/>
  <c r="U3195" i="1" l="1"/>
  <c r="S3196" i="1" s="1"/>
  <c r="R3196" i="1"/>
  <c r="N3886" i="1"/>
  <c r="T3196" i="1" l="1"/>
  <c r="L3887" i="1"/>
  <c r="M3887" i="1" s="1"/>
  <c r="U3196" i="1" l="1"/>
  <c r="R3197" i="1"/>
  <c r="S3197" i="1"/>
  <c r="N3887" i="1"/>
  <c r="T3197" i="1" l="1"/>
  <c r="L3888" i="1"/>
  <c r="M3888" i="1" s="1"/>
  <c r="U3197" i="1" l="1"/>
  <c r="R3198" i="1"/>
  <c r="S3198" i="1"/>
  <c r="N3888" i="1"/>
  <c r="L3889" i="1"/>
  <c r="M3889" i="1" s="1"/>
  <c r="T3198" i="1" l="1"/>
  <c r="N3889" i="1"/>
  <c r="U3198" i="1" l="1"/>
  <c r="R3199" i="1"/>
  <c r="S3199" i="1"/>
  <c r="L3890" i="1"/>
  <c r="M3890" i="1" s="1"/>
  <c r="T3199" i="1" l="1"/>
  <c r="N3890" i="1"/>
  <c r="L3891" i="1"/>
  <c r="M3891" i="1" s="1"/>
  <c r="U3199" i="1" l="1"/>
  <c r="R3200" i="1"/>
  <c r="S3200" i="1"/>
  <c r="N3891" i="1"/>
  <c r="T3200" i="1" l="1"/>
  <c r="L3892" i="1"/>
  <c r="M3892" i="1" s="1"/>
  <c r="U3200" i="1" l="1"/>
  <c r="R3201" i="1"/>
  <c r="S3201" i="1"/>
  <c r="N3892" i="1"/>
  <c r="L3893" i="1"/>
  <c r="M3893" i="1" s="1"/>
  <c r="T3201" i="1" l="1"/>
  <c r="N3893" i="1"/>
  <c r="L3894" i="1"/>
  <c r="M3894" i="1" s="1"/>
  <c r="U3201" i="1" l="1"/>
  <c r="R3202" i="1"/>
  <c r="S3202" i="1"/>
  <c r="N3894" i="1"/>
  <c r="T3202" i="1" l="1"/>
  <c r="L3895" i="1"/>
  <c r="M3895" i="1" s="1"/>
  <c r="U3202" i="1" l="1"/>
  <c r="R3203" i="1"/>
  <c r="S3203" i="1"/>
  <c r="N3895" i="1"/>
  <c r="T3203" i="1" l="1"/>
  <c r="L3896" i="1"/>
  <c r="M3896" i="1" s="1"/>
  <c r="U3203" i="1" l="1"/>
  <c r="R3204" i="1"/>
  <c r="S3204" i="1"/>
  <c r="N3896" i="1"/>
  <c r="T3204" i="1" l="1"/>
  <c r="L3897" i="1"/>
  <c r="M3897" i="1" s="1"/>
  <c r="U3204" i="1" l="1"/>
  <c r="R3205" i="1"/>
  <c r="S3205" i="1"/>
  <c r="N3897" i="1"/>
  <c r="T3205" i="1" l="1"/>
  <c r="L3898" i="1"/>
  <c r="M3898" i="1" s="1"/>
  <c r="U3205" i="1" l="1"/>
  <c r="R3206" i="1"/>
  <c r="S3206" i="1"/>
  <c r="N3898" i="1"/>
  <c r="T3206" i="1" l="1"/>
  <c r="L3899" i="1"/>
  <c r="M3899" i="1" s="1"/>
  <c r="U3206" i="1" l="1"/>
  <c r="R3207" i="1"/>
  <c r="S3207" i="1"/>
  <c r="N3899" i="1"/>
  <c r="T3207" i="1" l="1"/>
  <c r="L3900" i="1"/>
  <c r="M3900" i="1" s="1"/>
  <c r="U3207" i="1" l="1"/>
  <c r="R3208" i="1"/>
  <c r="S3208" i="1"/>
  <c r="N3900" i="1"/>
  <c r="T3208" i="1" l="1"/>
  <c r="L3901" i="1"/>
  <c r="M3901" i="1" s="1"/>
  <c r="U3208" i="1" l="1"/>
  <c r="R3209" i="1"/>
  <c r="S3209" i="1"/>
  <c r="N3901" i="1"/>
  <c r="L3902" i="1"/>
  <c r="M3902" i="1" s="1"/>
  <c r="T3209" i="1" l="1"/>
  <c r="N3902" i="1"/>
  <c r="L3903" i="1"/>
  <c r="M3903" i="1" s="1"/>
  <c r="U3209" i="1" l="1"/>
  <c r="R3210" i="1"/>
  <c r="S3210" i="1"/>
  <c r="N3903" i="1"/>
  <c r="T3210" i="1" l="1"/>
  <c r="L3904" i="1"/>
  <c r="M3904" i="1" s="1"/>
  <c r="U3210" i="1" l="1"/>
  <c r="S3211" i="1" s="1"/>
  <c r="R3211" i="1"/>
  <c r="N3904" i="1"/>
  <c r="T3211" i="1" l="1"/>
  <c r="L3905" i="1"/>
  <c r="M3905" i="1" s="1"/>
  <c r="U3211" i="1" l="1"/>
  <c r="R3212" i="1"/>
  <c r="S3212" i="1"/>
  <c r="N3905" i="1"/>
  <c r="T3212" i="1" l="1"/>
  <c r="L3906" i="1"/>
  <c r="M3906" i="1" s="1"/>
  <c r="U3212" i="1" l="1"/>
  <c r="R3213" i="1"/>
  <c r="S3213" i="1"/>
  <c r="N3906" i="1"/>
  <c r="L3907" i="1"/>
  <c r="M3907" i="1" s="1"/>
  <c r="T3213" i="1" l="1"/>
  <c r="N3907" i="1"/>
  <c r="U3213" i="1" l="1"/>
  <c r="R3214" i="1"/>
  <c r="S3214" i="1"/>
  <c r="L3908" i="1"/>
  <c r="M3908" i="1" s="1"/>
  <c r="T3214" i="1" l="1"/>
  <c r="N3908" i="1"/>
  <c r="L3909" i="1"/>
  <c r="M3909" i="1" s="1"/>
  <c r="U3214" i="1" l="1"/>
  <c r="R3215" i="1"/>
  <c r="S3215" i="1"/>
  <c r="N3909" i="1"/>
  <c r="T3215" i="1" l="1"/>
  <c r="L3910" i="1"/>
  <c r="M3910" i="1" s="1"/>
  <c r="U3215" i="1" l="1"/>
  <c r="R3216" i="1"/>
  <c r="S3216" i="1"/>
  <c r="N3910" i="1"/>
  <c r="T3216" i="1" l="1"/>
  <c r="L3911" i="1"/>
  <c r="M3911" i="1" s="1"/>
  <c r="U3216" i="1" l="1"/>
  <c r="R3217" i="1"/>
  <c r="S3217" i="1"/>
  <c r="N3911" i="1"/>
  <c r="T3217" i="1" l="1"/>
  <c r="L3912" i="1"/>
  <c r="M3912" i="1" s="1"/>
  <c r="U3217" i="1" l="1"/>
  <c r="R3218" i="1"/>
  <c r="S3218" i="1"/>
  <c r="N3912" i="1"/>
  <c r="T3218" i="1" l="1"/>
  <c r="L3913" i="1"/>
  <c r="M3913" i="1" s="1"/>
  <c r="U3218" i="1" l="1"/>
  <c r="R3219" i="1"/>
  <c r="S3219" i="1"/>
  <c r="N3913" i="1"/>
  <c r="T3219" i="1" l="1"/>
  <c r="L3914" i="1"/>
  <c r="M3914" i="1" s="1"/>
  <c r="U3219" i="1" l="1"/>
  <c r="R3220" i="1"/>
  <c r="S3220" i="1"/>
  <c r="N3914" i="1"/>
  <c r="T3220" i="1" l="1"/>
  <c r="L3915" i="1"/>
  <c r="M3915" i="1" s="1"/>
  <c r="U3220" i="1" l="1"/>
  <c r="R3221" i="1"/>
  <c r="S3221" i="1"/>
  <c r="N3915" i="1"/>
  <c r="T3221" i="1" l="1"/>
  <c r="L3916" i="1"/>
  <c r="M3916" i="1" s="1"/>
  <c r="U3221" i="1" l="1"/>
  <c r="R3222" i="1"/>
  <c r="S3222" i="1"/>
  <c r="N3916" i="1"/>
  <c r="L3917" i="1"/>
  <c r="M3917" i="1" s="1"/>
  <c r="T3222" i="1" l="1"/>
  <c r="N3917" i="1"/>
  <c r="U3222" i="1" l="1"/>
  <c r="R3223" i="1"/>
  <c r="S3223" i="1"/>
  <c r="L3918" i="1"/>
  <c r="M3918" i="1" s="1"/>
  <c r="T3223" i="1" l="1"/>
  <c r="N3918" i="1"/>
  <c r="U3223" i="1" l="1"/>
  <c r="R3224" i="1"/>
  <c r="S3224" i="1"/>
  <c r="L3919" i="1"/>
  <c r="M3919" i="1" s="1"/>
  <c r="T3224" i="1" l="1"/>
  <c r="N3919" i="1"/>
  <c r="U3224" i="1" l="1"/>
  <c r="R3225" i="1"/>
  <c r="S3225" i="1"/>
  <c r="L3920" i="1"/>
  <c r="M3920" i="1" s="1"/>
  <c r="T3225" i="1" l="1"/>
  <c r="N3920" i="1"/>
  <c r="U3225" i="1" l="1"/>
  <c r="R3226" i="1"/>
  <c r="S3226" i="1"/>
  <c r="L3921" i="1"/>
  <c r="M3921" i="1" s="1"/>
  <c r="T3226" i="1" l="1"/>
  <c r="N3921" i="1"/>
  <c r="L3922" i="1"/>
  <c r="M3922" i="1" s="1"/>
  <c r="U3226" i="1" l="1"/>
  <c r="R3227" i="1"/>
  <c r="S3227" i="1"/>
  <c r="N3922" i="1"/>
  <c r="T3227" i="1" l="1"/>
  <c r="L3923" i="1"/>
  <c r="M3923" i="1" s="1"/>
  <c r="U3227" i="1" l="1"/>
  <c r="R3228" i="1"/>
  <c r="S3228" i="1"/>
  <c r="N3923" i="1"/>
  <c r="L3924" i="1"/>
  <c r="M3924" i="1" s="1"/>
  <c r="T3228" i="1" l="1"/>
  <c r="N3924" i="1"/>
  <c r="U3228" i="1" l="1"/>
  <c r="R3229" i="1"/>
  <c r="S3229" i="1"/>
  <c r="L3925" i="1"/>
  <c r="M3925" i="1" s="1"/>
  <c r="T3229" i="1" l="1"/>
  <c r="N3925" i="1"/>
  <c r="U3229" i="1" l="1"/>
  <c r="R3230" i="1"/>
  <c r="S3230" i="1"/>
  <c r="L3926" i="1"/>
  <c r="M3926" i="1" s="1"/>
  <c r="T3230" i="1" l="1"/>
  <c r="N3926" i="1"/>
  <c r="L3927" i="1"/>
  <c r="M3927" i="1" s="1"/>
  <c r="U3230" i="1" l="1"/>
  <c r="R3231" i="1"/>
  <c r="S3231" i="1"/>
  <c r="N3927" i="1"/>
  <c r="T3231" i="1" l="1"/>
  <c r="L3928" i="1"/>
  <c r="M3928" i="1" s="1"/>
  <c r="U3231" i="1" l="1"/>
  <c r="R3232" i="1"/>
  <c r="S3232" i="1"/>
  <c r="N3928" i="1"/>
  <c r="T3232" i="1" l="1"/>
  <c r="L3929" i="1"/>
  <c r="M3929" i="1" s="1"/>
  <c r="U3232" i="1" l="1"/>
  <c r="R3233" i="1"/>
  <c r="S3233" i="1"/>
  <c r="N3929" i="1"/>
  <c r="T3233" i="1" l="1"/>
  <c r="L3930" i="1"/>
  <c r="M3930" i="1" s="1"/>
  <c r="U3233" i="1" l="1"/>
  <c r="R3234" i="1"/>
  <c r="S3234" i="1"/>
  <c r="N3930" i="1"/>
  <c r="T3234" i="1" l="1"/>
  <c r="L3931" i="1"/>
  <c r="M3931" i="1" s="1"/>
  <c r="U3234" i="1" l="1"/>
  <c r="R3235" i="1"/>
  <c r="S3235" i="1"/>
  <c r="N3931" i="1"/>
  <c r="T3235" i="1" l="1"/>
  <c r="L3932" i="1"/>
  <c r="M3932" i="1" s="1"/>
  <c r="U3235" i="1" l="1"/>
  <c r="R3236" i="1"/>
  <c r="S3236" i="1"/>
  <c r="N3932" i="1"/>
  <c r="L3933" i="1"/>
  <c r="M3933" i="1" s="1"/>
  <c r="T3236" i="1" l="1"/>
  <c r="N3933" i="1"/>
  <c r="U3236" i="1" l="1"/>
  <c r="R3237" i="1"/>
  <c r="S3237" i="1"/>
  <c r="L3934" i="1"/>
  <c r="M3934" i="1" s="1"/>
  <c r="T3237" i="1" l="1"/>
  <c r="N3934" i="1"/>
  <c r="L3935" i="1"/>
  <c r="M3935" i="1" s="1"/>
  <c r="U3237" i="1" l="1"/>
  <c r="R3238" i="1"/>
  <c r="S3238" i="1"/>
  <c r="N3935" i="1"/>
  <c r="T3238" i="1" l="1"/>
  <c r="L3936" i="1"/>
  <c r="M3936" i="1" s="1"/>
  <c r="U3238" i="1" l="1"/>
  <c r="R3239" i="1"/>
  <c r="S3239" i="1"/>
  <c r="N3936" i="1"/>
  <c r="T3239" i="1" l="1"/>
  <c r="L3937" i="1"/>
  <c r="M3937" i="1" s="1"/>
  <c r="U3239" i="1" l="1"/>
  <c r="R3240" i="1"/>
  <c r="S3240" i="1"/>
  <c r="N3937" i="1"/>
  <c r="T3240" i="1" l="1"/>
  <c r="L3938" i="1"/>
  <c r="M3938" i="1" s="1"/>
  <c r="U3240" i="1" l="1"/>
  <c r="R3241" i="1"/>
  <c r="S3241" i="1"/>
  <c r="N3938" i="1"/>
  <c r="T3241" i="1" l="1"/>
  <c r="L3939" i="1"/>
  <c r="M3939" i="1" s="1"/>
  <c r="U3241" i="1" l="1"/>
  <c r="R3242" i="1"/>
  <c r="S3242" i="1"/>
  <c r="N3939" i="1"/>
  <c r="T3242" i="1" l="1"/>
  <c r="L3940" i="1"/>
  <c r="M3940" i="1" s="1"/>
  <c r="U3242" i="1" l="1"/>
  <c r="R3243" i="1"/>
  <c r="S3243" i="1"/>
  <c r="N3940" i="1"/>
  <c r="L3941" i="1"/>
  <c r="M3941" i="1" s="1"/>
  <c r="T3243" i="1" l="1"/>
  <c r="N3941" i="1"/>
  <c r="U3243" i="1" l="1"/>
  <c r="R3244" i="1"/>
  <c r="S3244" i="1"/>
  <c r="L3942" i="1"/>
  <c r="M3942" i="1" s="1"/>
  <c r="T3244" i="1" l="1"/>
  <c r="N3942" i="1"/>
  <c r="U3244" i="1" l="1"/>
  <c r="R3245" i="1"/>
  <c r="S3245" i="1"/>
  <c r="L3943" i="1"/>
  <c r="M3943" i="1" s="1"/>
  <c r="T3245" i="1" l="1"/>
  <c r="N3943" i="1"/>
  <c r="U3245" i="1" l="1"/>
  <c r="R3246" i="1"/>
  <c r="S3246" i="1"/>
  <c r="L3944" i="1"/>
  <c r="M3944" i="1" s="1"/>
  <c r="T3246" i="1" l="1"/>
  <c r="N3944" i="1"/>
  <c r="U3246" i="1" l="1"/>
  <c r="R3247" i="1"/>
  <c r="S3247" i="1"/>
  <c r="L3945" i="1"/>
  <c r="M3945" i="1" s="1"/>
  <c r="T3247" i="1" l="1"/>
  <c r="N3945" i="1"/>
  <c r="L3946" i="1"/>
  <c r="M3946" i="1" s="1"/>
  <c r="U3247" i="1" l="1"/>
  <c r="R3248" i="1"/>
  <c r="S3248" i="1"/>
  <c r="N3946" i="1"/>
  <c r="T3248" i="1" l="1"/>
  <c r="L3947" i="1"/>
  <c r="M3947" i="1" s="1"/>
  <c r="U3248" i="1" l="1"/>
  <c r="R3249" i="1"/>
  <c r="S3249" i="1"/>
  <c r="N3947" i="1"/>
  <c r="T3249" i="1" l="1"/>
  <c r="L3948" i="1"/>
  <c r="M3948" i="1" s="1"/>
  <c r="U3249" i="1" l="1"/>
  <c r="R3250" i="1"/>
  <c r="S3250" i="1"/>
  <c r="N3948" i="1"/>
  <c r="L3949" i="1"/>
  <c r="M3949" i="1" s="1"/>
  <c r="T3250" i="1" l="1"/>
  <c r="N3949" i="1"/>
  <c r="U3250" i="1" l="1"/>
  <c r="R3251" i="1"/>
  <c r="S3251" i="1"/>
  <c r="L3950" i="1"/>
  <c r="M3950" i="1" s="1"/>
  <c r="T3251" i="1" l="1"/>
  <c r="N3950" i="1"/>
  <c r="L3951" i="1"/>
  <c r="M3951" i="1" s="1"/>
  <c r="U3251" i="1" l="1"/>
  <c r="R3252" i="1"/>
  <c r="S3252" i="1"/>
  <c r="N3951" i="1"/>
  <c r="T3252" i="1" l="1"/>
  <c r="L3952" i="1"/>
  <c r="M3952" i="1" s="1"/>
  <c r="U3252" i="1" l="1"/>
  <c r="R3253" i="1"/>
  <c r="S3253" i="1"/>
  <c r="N3952" i="1"/>
  <c r="L3953" i="1"/>
  <c r="M3953" i="1" s="1"/>
  <c r="T3253" i="1" l="1"/>
  <c r="N3953" i="1"/>
  <c r="L3954" i="1"/>
  <c r="M3954" i="1" s="1"/>
  <c r="U3253" i="1" l="1"/>
  <c r="R3254" i="1"/>
  <c r="S3254" i="1"/>
  <c r="N3954" i="1"/>
  <c r="L3955" i="1"/>
  <c r="M3955" i="1" s="1"/>
  <c r="T3254" i="1" l="1"/>
  <c r="N3955" i="1"/>
  <c r="U3254" i="1" l="1"/>
  <c r="R3255" i="1"/>
  <c r="S3255" i="1"/>
  <c r="L3956" i="1"/>
  <c r="M3956" i="1" s="1"/>
  <c r="T3255" i="1" l="1"/>
  <c r="N3956" i="1"/>
  <c r="U3255" i="1" l="1"/>
  <c r="S3256" i="1" s="1"/>
  <c r="R3256" i="1"/>
  <c r="L3957" i="1"/>
  <c r="M3957" i="1" s="1"/>
  <c r="T3256" i="1" l="1"/>
  <c r="N3957" i="1"/>
  <c r="L3958" i="1"/>
  <c r="M3958" i="1" s="1"/>
  <c r="U3256" i="1" l="1"/>
  <c r="R3257" i="1"/>
  <c r="S3257" i="1"/>
  <c r="N3958" i="1"/>
  <c r="T3257" i="1" l="1"/>
  <c r="L3959" i="1"/>
  <c r="M3959" i="1" s="1"/>
  <c r="U3257" i="1" l="1"/>
  <c r="R3258" i="1"/>
  <c r="S3258" i="1"/>
  <c r="N3959" i="1"/>
  <c r="T3258" i="1" l="1"/>
  <c r="L3960" i="1"/>
  <c r="M3960" i="1" s="1"/>
  <c r="U3258" i="1" l="1"/>
  <c r="R3259" i="1"/>
  <c r="S3259" i="1"/>
  <c r="N3960" i="1"/>
  <c r="L3961" i="1"/>
  <c r="M3961" i="1" s="1"/>
  <c r="T3259" i="1" l="1"/>
  <c r="N3961" i="1"/>
  <c r="U3259" i="1" l="1"/>
  <c r="R3260" i="1"/>
  <c r="S3260" i="1"/>
  <c r="L3962" i="1"/>
  <c r="M3962" i="1" s="1"/>
  <c r="T3260" i="1" l="1"/>
  <c r="N3962" i="1"/>
  <c r="U3260" i="1" l="1"/>
  <c r="S3261" i="1" s="1"/>
  <c r="R3261" i="1"/>
  <c r="L3963" i="1"/>
  <c r="M3963" i="1" s="1"/>
  <c r="T3261" i="1" l="1"/>
  <c r="N3963" i="1"/>
  <c r="L3964" i="1"/>
  <c r="M3964" i="1" s="1"/>
  <c r="U3261" i="1" l="1"/>
  <c r="R3262" i="1"/>
  <c r="S3262" i="1"/>
  <c r="N3964" i="1"/>
  <c r="L3965" i="1"/>
  <c r="M3965" i="1" s="1"/>
  <c r="T3262" i="1" l="1"/>
  <c r="N3965" i="1"/>
  <c r="U3262" i="1" l="1"/>
  <c r="R3263" i="1"/>
  <c r="S3263" i="1"/>
  <c r="L3966" i="1"/>
  <c r="M3966" i="1" s="1"/>
  <c r="T3263" i="1" l="1"/>
  <c r="N3966" i="1"/>
  <c r="L3967" i="1"/>
  <c r="M3967" i="1" s="1"/>
  <c r="U3263" i="1" l="1"/>
  <c r="R3264" i="1"/>
  <c r="S3264" i="1"/>
  <c r="N3967" i="1"/>
  <c r="T3264" i="1" l="1"/>
  <c r="L3968" i="1"/>
  <c r="M3968" i="1" s="1"/>
  <c r="U3264" i="1" l="1"/>
  <c r="R3265" i="1"/>
  <c r="S3265" i="1"/>
  <c r="N3968" i="1"/>
  <c r="T3265" i="1" l="1"/>
  <c r="L3969" i="1"/>
  <c r="M3969" i="1" s="1"/>
  <c r="U3265" i="1" l="1"/>
  <c r="R3266" i="1"/>
  <c r="S3266" i="1"/>
  <c r="N3969" i="1"/>
  <c r="T3266" i="1" l="1"/>
  <c r="L3970" i="1"/>
  <c r="M3970" i="1" s="1"/>
  <c r="U3266" i="1" l="1"/>
  <c r="R3267" i="1"/>
  <c r="S3267" i="1"/>
  <c r="N3970" i="1"/>
  <c r="T3267" i="1" l="1"/>
  <c r="L3971" i="1"/>
  <c r="M3971" i="1" s="1"/>
  <c r="U3267" i="1" l="1"/>
  <c r="R3268" i="1"/>
  <c r="S3268" i="1"/>
  <c r="N3971" i="1"/>
  <c r="L3972" i="1"/>
  <c r="M3972" i="1" s="1"/>
  <c r="T3268" i="1" l="1"/>
  <c r="N3972" i="1"/>
  <c r="U3268" i="1" l="1"/>
  <c r="R3269" i="1"/>
  <c r="S3269" i="1"/>
  <c r="L3973" i="1"/>
  <c r="M3973" i="1" s="1"/>
  <c r="T3269" i="1" l="1"/>
  <c r="N3973" i="1"/>
  <c r="U3269" i="1" l="1"/>
  <c r="R3270" i="1"/>
  <c r="S3270" i="1"/>
  <c r="L3974" i="1"/>
  <c r="M3974" i="1" s="1"/>
  <c r="T3270" i="1" l="1"/>
  <c r="N3974" i="1"/>
  <c r="U3270" i="1" l="1"/>
  <c r="R3271" i="1"/>
  <c r="S3271" i="1"/>
  <c r="L3975" i="1"/>
  <c r="M3975" i="1" s="1"/>
  <c r="T3271" i="1" l="1"/>
  <c r="N3975" i="1"/>
  <c r="U3271" i="1" l="1"/>
  <c r="R3272" i="1"/>
  <c r="S3272" i="1"/>
  <c r="L3976" i="1"/>
  <c r="M3976" i="1" s="1"/>
  <c r="T3272" i="1" l="1"/>
  <c r="N3976" i="1"/>
  <c r="U3272" i="1" l="1"/>
  <c r="R3273" i="1"/>
  <c r="S3273" i="1"/>
  <c r="L3977" i="1"/>
  <c r="M3977" i="1" s="1"/>
  <c r="T3273" i="1" l="1"/>
  <c r="N3977" i="1"/>
  <c r="U3273" i="1" l="1"/>
  <c r="R3274" i="1"/>
  <c r="S3274" i="1"/>
  <c r="L3978" i="1"/>
  <c r="M3978" i="1" s="1"/>
  <c r="T3274" i="1" l="1"/>
  <c r="N3978" i="1"/>
  <c r="U3274" i="1" l="1"/>
  <c r="R3275" i="1"/>
  <c r="S3275" i="1"/>
  <c r="L3979" i="1"/>
  <c r="M3979" i="1" s="1"/>
  <c r="T3275" i="1" l="1"/>
  <c r="N3979" i="1"/>
  <c r="L3980" i="1"/>
  <c r="M3980" i="1" s="1"/>
  <c r="U3275" i="1" l="1"/>
  <c r="R3276" i="1"/>
  <c r="S3276" i="1"/>
  <c r="N3980" i="1"/>
  <c r="L3981" i="1"/>
  <c r="M3981" i="1" s="1"/>
  <c r="T3276" i="1" l="1"/>
  <c r="N3981" i="1"/>
  <c r="U3276" i="1" l="1"/>
  <c r="R3277" i="1"/>
  <c r="S3277" i="1"/>
  <c r="L3982" i="1"/>
  <c r="M3982" i="1" s="1"/>
  <c r="T3277" i="1" l="1"/>
  <c r="N3982" i="1"/>
  <c r="L3983" i="1"/>
  <c r="M3983" i="1" s="1"/>
  <c r="U3277" i="1" l="1"/>
  <c r="R3278" i="1"/>
  <c r="S3278" i="1"/>
  <c r="N3983" i="1"/>
  <c r="L3984" i="1"/>
  <c r="M3984" i="1" s="1"/>
  <c r="T3278" i="1" l="1"/>
  <c r="N3984" i="1"/>
  <c r="L3985" i="1"/>
  <c r="M3985" i="1" s="1"/>
  <c r="U3278" i="1" l="1"/>
  <c r="R3279" i="1"/>
  <c r="S3279" i="1"/>
  <c r="N3985" i="1"/>
  <c r="T3279" i="1" l="1"/>
  <c r="L3986" i="1"/>
  <c r="M3986" i="1" s="1"/>
  <c r="U3279" i="1" l="1"/>
  <c r="R3280" i="1"/>
  <c r="S3280" i="1"/>
  <c r="N3986" i="1"/>
  <c r="T3280" i="1" l="1"/>
  <c r="L3987" i="1"/>
  <c r="M3987" i="1" s="1"/>
  <c r="U3280" i="1" l="1"/>
  <c r="R3281" i="1"/>
  <c r="S3281" i="1"/>
  <c r="N3987" i="1"/>
  <c r="T3281" i="1" l="1"/>
  <c r="L3988" i="1"/>
  <c r="M3988" i="1" s="1"/>
  <c r="U3281" i="1" l="1"/>
  <c r="R3282" i="1"/>
  <c r="S3282" i="1"/>
  <c r="N3988" i="1"/>
  <c r="T3282" i="1" l="1"/>
  <c r="L3989" i="1"/>
  <c r="M3989" i="1" s="1"/>
  <c r="U3282" i="1" l="1"/>
  <c r="R3283" i="1"/>
  <c r="S3283" i="1"/>
  <c r="N3989" i="1"/>
  <c r="T3283" i="1" l="1"/>
  <c r="L3990" i="1"/>
  <c r="M3990" i="1" s="1"/>
  <c r="U3283" i="1" l="1"/>
  <c r="R3284" i="1"/>
  <c r="S3284" i="1"/>
  <c r="N3990" i="1"/>
  <c r="L3991" i="1"/>
  <c r="M3991" i="1" s="1"/>
  <c r="T3284" i="1" l="1"/>
  <c r="N3991" i="1"/>
  <c r="U3284" i="1" l="1"/>
  <c r="R3285" i="1"/>
  <c r="S3285" i="1"/>
  <c r="L3992" i="1"/>
  <c r="M3992" i="1" s="1"/>
  <c r="T3285" i="1" l="1"/>
  <c r="N3992" i="1"/>
  <c r="L3993" i="1"/>
  <c r="M3993" i="1" s="1"/>
  <c r="U3285" i="1" l="1"/>
  <c r="R3286" i="1"/>
  <c r="S3286" i="1"/>
  <c r="N3993" i="1"/>
  <c r="L3994" i="1"/>
  <c r="M3994" i="1" s="1"/>
  <c r="T3286" i="1" l="1"/>
  <c r="N3994" i="1"/>
  <c r="U3286" i="1" l="1"/>
  <c r="R3287" i="1"/>
  <c r="S3287" i="1"/>
  <c r="L3995" i="1"/>
  <c r="M3995" i="1" s="1"/>
  <c r="T3287" i="1" l="1"/>
  <c r="N3995" i="1"/>
  <c r="L3996" i="1"/>
  <c r="M3996" i="1" s="1"/>
  <c r="U3287" i="1" l="1"/>
  <c r="R3288" i="1"/>
  <c r="S3288" i="1"/>
  <c r="N3996" i="1"/>
  <c r="T3288" i="1" l="1"/>
  <c r="L3997" i="1"/>
  <c r="M3997" i="1" s="1"/>
  <c r="U3288" i="1" l="1"/>
  <c r="R3289" i="1"/>
  <c r="S3289" i="1"/>
  <c r="N3997" i="1"/>
  <c r="T3289" i="1" l="1"/>
  <c r="L3998" i="1"/>
  <c r="M3998" i="1" s="1"/>
  <c r="U3289" i="1" l="1"/>
  <c r="R3290" i="1"/>
  <c r="S3290" i="1"/>
  <c r="N3998" i="1"/>
  <c r="T3290" i="1" l="1"/>
  <c r="L3999" i="1"/>
  <c r="M3999" i="1" s="1"/>
  <c r="U3290" i="1" l="1"/>
  <c r="R3291" i="1"/>
  <c r="S3291" i="1"/>
  <c r="N3999" i="1"/>
  <c r="L4000" i="1"/>
  <c r="M4000" i="1" s="1"/>
  <c r="T3291" i="1" l="1"/>
  <c r="N4000" i="1"/>
  <c r="U3291" i="1" l="1"/>
  <c r="R3292" i="1"/>
  <c r="S3292" i="1"/>
  <c r="L4001" i="1"/>
  <c r="M4001" i="1" s="1"/>
  <c r="T3292" i="1" l="1"/>
  <c r="N4001" i="1"/>
  <c r="U3292" i="1" l="1"/>
  <c r="R3293" i="1"/>
  <c r="S3293" i="1"/>
  <c r="L4002" i="1"/>
  <c r="M4002" i="1" s="1"/>
  <c r="T3293" i="1" l="1"/>
  <c r="N4002" i="1"/>
  <c r="L4003" i="1"/>
  <c r="M4003" i="1" s="1"/>
  <c r="U3293" i="1" l="1"/>
  <c r="R3294" i="1"/>
  <c r="S3294" i="1"/>
  <c r="N4003" i="1"/>
  <c r="T3294" i="1" l="1"/>
  <c r="L4004" i="1"/>
  <c r="M4004" i="1" s="1"/>
  <c r="U3294" i="1" l="1"/>
  <c r="R3295" i="1"/>
  <c r="S3295" i="1"/>
  <c r="N4004" i="1"/>
  <c r="T3295" i="1" l="1"/>
  <c r="L4005" i="1"/>
  <c r="M4005" i="1" s="1"/>
  <c r="U3295" i="1" l="1"/>
  <c r="R3296" i="1"/>
  <c r="S3296" i="1"/>
  <c r="N4005" i="1"/>
  <c r="T3296" i="1" l="1"/>
  <c r="L4006" i="1"/>
  <c r="M4006" i="1" s="1"/>
  <c r="U3296" i="1" l="1"/>
  <c r="R3297" i="1"/>
  <c r="S3297" i="1"/>
  <c r="N4006" i="1"/>
  <c r="T3297" i="1" l="1"/>
  <c r="L4007" i="1"/>
  <c r="M4007" i="1" s="1"/>
  <c r="U3297" i="1" l="1"/>
  <c r="R3298" i="1"/>
  <c r="S3298" i="1"/>
  <c r="N4007" i="1"/>
  <c r="T3298" i="1" l="1"/>
  <c r="L4008" i="1"/>
  <c r="M4008" i="1" s="1"/>
  <c r="U3298" i="1" l="1"/>
  <c r="R3299" i="1"/>
  <c r="S3299" i="1"/>
  <c r="N4008" i="1"/>
  <c r="T3299" i="1" l="1"/>
  <c r="L4009" i="1"/>
  <c r="M4009" i="1" s="1"/>
  <c r="U3299" i="1" l="1"/>
  <c r="R3300" i="1"/>
  <c r="S3300" i="1"/>
  <c r="N4009" i="1"/>
  <c r="T3300" i="1" l="1"/>
  <c r="L4010" i="1"/>
  <c r="M4010" i="1" s="1"/>
  <c r="U3300" i="1" l="1"/>
  <c r="R3301" i="1"/>
  <c r="S3301" i="1"/>
  <c r="N4010" i="1"/>
  <c r="T3301" i="1" l="1"/>
  <c r="L4011" i="1"/>
  <c r="M4011" i="1" s="1"/>
  <c r="U3301" i="1" l="1"/>
  <c r="R3302" i="1"/>
  <c r="S3302" i="1"/>
  <c r="N4011" i="1"/>
  <c r="T3302" i="1" l="1"/>
  <c r="L4012" i="1"/>
  <c r="M4012" i="1" s="1"/>
  <c r="U3302" i="1" l="1"/>
  <c r="R3303" i="1"/>
  <c r="S3303" i="1"/>
  <c r="N4012" i="1"/>
  <c r="T3303" i="1" l="1"/>
  <c r="L4013" i="1"/>
  <c r="M4013" i="1" s="1"/>
  <c r="U3303" i="1" l="1"/>
  <c r="R3304" i="1"/>
  <c r="S3304" i="1"/>
  <c r="N4013" i="1"/>
  <c r="T3304" i="1" l="1"/>
  <c r="L4014" i="1"/>
  <c r="M4014" i="1" s="1"/>
  <c r="U3304" i="1" l="1"/>
  <c r="R3305" i="1"/>
  <c r="S3305" i="1"/>
  <c r="N4014" i="1"/>
  <c r="L4015" i="1"/>
  <c r="M4015" i="1" s="1"/>
  <c r="T3305" i="1" l="1"/>
  <c r="N4015" i="1"/>
  <c r="U3305" i="1" l="1"/>
  <c r="R3306" i="1"/>
  <c r="S3306" i="1"/>
  <c r="L4016" i="1"/>
  <c r="M4016" i="1" s="1"/>
  <c r="T3306" i="1" l="1"/>
  <c r="N4016" i="1"/>
  <c r="L4017" i="1"/>
  <c r="M4017" i="1" s="1"/>
  <c r="U3306" i="1" l="1"/>
  <c r="R3307" i="1"/>
  <c r="S3307" i="1"/>
  <c r="N4017" i="1"/>
  <c r="T3307" i="1" l="1"/>
  <c r="L4018" i="1"/>
  <c r="M4018" i="1" s="1"/>
  <c r="U3307" i="1" l="1"/>
  <c r="R3308" i="1"/>
  <c r="S3308" i="1"/>
  <c r="N4018" i="1"/>
  <c r="T3308" i="1" l="1"/>
  <c r="L4019" i="1"/>
  <c r="M4019" i="1" s="1"/>
  <c r="U3308" i="1" l="1"/>
  <c r="R3309" i="1"/>
  <c r="S3309" i="1"/>
  <c r="N4019" i="1"/>
  <c r="T3309" i="1" l="1"/>
  <c r="L4020" i="1"/>
  <c r="M4020" i="1" s="1"/>
  <c r="U3309" i="1" l="1"/>
  <c r="R3310" i="1"/>
  <c r="S3310" i="1"/>
  <c r="N4020" i="1"/>
  <c r="T3310" i="1" l="1"/>
  <c r="L4021" i="1"/>
  <c r="M4021" i="1" s="1"/>
  <c r="U3310" i="1" l="1"/>
  <c r="R3311" i="1"/>
  <c r="S3311" i="1"/>
  <c r="N4021" i="1"/>
  <c r="L4022" i="1"/>
  <c r="M4022" i="1" s="1"/>
  <c r="T3311" i="1" l="1"/>
  <c r="N4022" i="1"/>
  <c r="U3311" i="1" l="1"/>
  <c r="R3312" i="1"/>
  <c r="S3312" i="1"/>
  <c r="L4023" i="1"/>
  <c r="M4023" i="1" s="1"/>
  <c r="T3312" i="1" l="1"/>
  <c r="N4023" i="1"/>
  <c r="U3312" i="1" l="1"/>
  <c r="R3313" i="1"/>
  <c r="S3313" i="1"/>
  <c r="L4024" i="1"/>
  <c r="M4024" i="1" s="1"/>
  <c r="T3313" i="1" l="1"/>
  <c r="N4024" i="1"/>
  <c r="U3313" i="1" l="1"/>
  <c r="R3314" i="1"/>
  <c r="S3314" i="1"/>
  <c r="L4025" i="1"/>
  <c r="M4025" i="1" s="1"/>
  <c r="T3314" i="1" l="1"/>
  <c r="N4025" i="1"/>
  <c r="L4026" i="1"/>
  <c r="M4026" i="1" s="1"/>
  <c r="U3314" i="1" l="1"/>
  <c r="R3315" i="1"/>
  <c r="S3315" i="1"/>
  <c r="N4026" i="1"/>
  <c r="T3315" i="1" l="1"/>
  <c r="L4027" i="1"/>
  <c r="M4027" i="1" s="1"/>
  <c r="U3315" i="1" l="1"/>
  <c r="R3316" i="1"/>
  <c r="S3316" i="1"/>
  <c r="N4027" i="1"/>
  <c r="T3316" i="1" l="1"/>
  <c r="L4028" i="1"/>
  <c r="M4028" i="1" s="1"/>
  <c r="U3316" i="1" l="1"/>
  <c r="R3317" i="1"/>
  <c r="S3317" i="1"/>
  <c r="N4028" i="1"/>
  <c r="T3317" i="1" l="1"/>
  <c r="L4029" i="1"/>
  <c r="M4029" i="1" s="1"/>
  <c r="U3317" i="1" l="1"/>
  <c r="R3318" i="1"/>
  <c r="S3318" i="1"/>
  <c r="N4029" i="1"/>
  <c r="L4030" i="1"/>
  <c r="M4030" i="1" s="1"/>
  <c r="T3318" i="1" l="1"/>
  <c r="N4030" i="1"/>
  <c r="U3318" i="1" l="1"/>
  <c r="R3319" i="1"/>
  <c r="S3319" i="1"/>
  <c r="L4031" i="1"/>
  <c r="M4031" i="1" s="1"/>
  <c r="T3319" i="1" l="1"/>
  <c r="N4031" i="1"/>
  <c r="L4032" i="1"/>
  <c r="M4032" i="1" s="1"/>
  <c r="U3319" i="1" l="1"/>
  <c r="R3320" i="1"/>
  <c r="S3320" i="1"/>
  <c r="N4032" i="1"/>
  <c r="L4033" i="1"/>
  <c r="M4033" i="1" s="1"/>
  <c r="T3320" i="1" l="1"/>
  <c r="N4033" i="1"/>
  <c r="L4034" i="1"/>
  <c r="M4034" i="1" s="1"/>
  <c r="U3320" i="1" l="1"/>
  <c r="R3321" i="1"/>
  <c r="S3321" i="1"/>
  <c r="N4034" i="1"/>
  <c r="L4035" i="1"/>
  <c r="M4035" i="1" s="1"/>
  <c r="T3321" i="1" l="1"/>
  <c r="N4035" i="1"/>
  <c r="U3321" i="1" l="1"/>
  <c r="R3322" i="1"/>
  <c r="S3322" i="1"/>
  <c r="L4036" i="1"/>
  <c r="M4036" i="1" s="1"/>
  <c r="T3322" i="1" l="1"/>
  <c r="N4036" i="1"/>
  <c r="U3322" i="1" l="1"/>
  <c r="R3323" i="1"/>
  <c r="S3323" i="1"/>
  <c r="L4037" i="1"/>
  <c r="M4037" i="1" s="1"/>
  <c r="T3323" i="1" l="1"/>
  <c r="N4037" i="1"/>
  <c r="U3323" i="1" l="1"/>
  <c r="S3324" i="1" s="1"/>
  <c r="R3324" i="1"/>
  <c r="L4038" i="1"/>
  <c r="M4038" i="1" s="1"/>
  <c r="T3324" i="1" l="1"/>
  <c r="N4038" i="1"/>
  <c r="U3324" i="1" l="1"/>
  <c r="R3325" i="1"/>
  <c r="S3325" i="1"/>
  <c r="L4039" i="1"/>
  <c r="M4039" i="1" s="1"/>
  <c r="T3325" i="1" l="1"/>
  <c r="N4039" i="1"/>
  <c r="L4040" i="1"/>
  <c r="M4040" i="1" s="1"/>
  <c r="U3325" i="1" l="1"/>
  <c r="R3326" i="1"/>
  <c r="S3326" i="1"/>
  <c r="N4040" i="1"/>
  <c r="T3326" i="1" l="1"/>
  <c r="L4041" i="1"/>
  <c r="M4041" i="1" s="1"/>
  <c r="U3326" i="1" l="1"/>
  <c r="R3327" i="1"/>
  <c r="S3327" i="1"/>
  <c r="N4041" i="1"/>
  <c r="L4042" i="1"/>
  <c r="M4042" i="1" s="1"/>
  <c r="T3327" i="1" l="1"/>
  <c r="N4042" i="1"/>
  <c r="U3327" i="1" l="1"/>
  <c r="R3328" i="1"/>
  <c r="S3328" i="1"/>
  <c r="L4043" i="1"/>
  <c r="M4043" i="1" s="1"/>
  <c r="T3328" i="1" l="1"/>
  <c r="N4043" i="1"/>
  <c r="U3328" i="1" l="1"/>
  <c r="R3329" i="1"/>
  <c r="S3329" i="1"/>
  <c r="L4044" i="1"/>
  <c r="M4044" i="1" s="1"/>
  <c r="T3329" i="1" l="1"/>
  <c r="N4044" i="1"/>
  <c r="L4045" i="1"/>
  <c r="M4045" i="1" s="1"/>
  <c r="U3329" i="1" l="1"/>
  <c r="R3330" i="1"/>
  <c r="S3330" i="1"/>
  <c r="N4045" i="1"/>
  <c r="L4046" i="1"/>
  <c r="M4046" i="1" s="1"/>
  <c r="T3330" i="1" l="1"/>
  <c r="N4046" i="1"/>
  <c r="U3330" i="1" l="1"/>
  <c r="R3331" i="1"/>
  <c r="S3331" i="1"/>
  <c r="L4047" i="1"/>
  <c r="M4047" i="1" s="1"/>
  <c r="T3331" i="1" l="1"/>
  <c r="N4047" i="1"/>
  <c r="U3331" i="1" l="1"/>
  <c r="R3332" i="1"/>
  <c r="S3332" i="1"/>
  <c r="L4048" i="1"/>
  <c r="M4048" i="1" s="1"/>
  <c r="T3332" i="1" l="1"/>
  <c r="N4048" i="1"/>
  <c r="L4049" i="1"/>
  <c r="M4049" i="1" s="1"/>
  <c r="U3332" i="1" l="1"/>
  <c r="R3333" i="1"/>
  <c r="S3333" i="1"/>
  <c r="N4049" i="1"/>
  <c r="T3333" i="1" l="1"/>
  <c r="L4050" i="1"/>
  <c r="M4050" i="1" s="1"/>
  <c r="U3333" i="1" l="1"/>
  <c r="R3334" i="1"/>
  <c r="S3334" i="1"/>
  <c r="N4050" i="1"/>
  <c r="T3334" i="1" l="1"/>
  <c r="L4051" i="1"/>
  <c r="M4051" i="1" s="1"/>
  <c r="U3334" i="1" l="1"/>
  <c r="R3335" i="1"/>
  <c r="S3335" i="1"/>
  <c r="N4051" i="1"/>
  <c r="L4052" i="1"/>
  <c r="M4052" i="1" s="1"/>
  <c r="T3335" i="1" l="1"/>
  <c r="N4052" i="1"/>
  <c r="U3335" i="1" l="1"/>
  <c r="R3336" i="1"/>
  <c r="S3336" i="1"/>
  <c r="L4053" i="1"/>
  <c r="M4053" i="1" s="1"/>
  <c r="T3336" i="1" l="1"/>
  <c r="N4053" i="1"/>
  <c r="U3336" i="1" l="1"/>
  <c r="R3337" i="1"/>
  <c r="S3337" i="1"/>
  <c r="L4054" i="1"/>
  <c r="M4054" i="1" s="1"/>
  <c r="T3337" i="1" l="1"/>
  <c r="N4054" i="1"/>
  <c r="U3337" i="1" l="1"/>
  <c r="R3338" i="1"/>
  <c r="S3338" i="1"/>
  <c r="L4055" i="1"/>
  <c r="M4055" i="1" s="1"/>
  <c r="T3338" i="1" l="1"/>
  <c r="N4055" i="1"/>
  <c r="L4056" i="1"/>
  <c r="M4056" i="1" s="1"/>
  <c r="U3338" i="1" l="1"/>
  <c r="S3339" i="1" s="1"/>
  <c r="R3339" i="1"/>
  <c r="N4056" i="1"/>
  <c r="T3339" i="1" l="1"/>
  <c r="L4057" i="1"/>
  <c r="M4057" i="1" s="1"/>
  <c r="U3339" i="1" l="1"/>
  <c r="R3340" i="1"/>
  <c r="S3340" i="1"/>
  <c r="N4057" i="1"/>
  <c r="T3340" i="1" l="1"/>
  <c r="L4058" i="1"/>
  <c r="M4058" i="1" s="1"/>
  <c r="U3340" i="1" l="1"/>
  <c r="R3341" i="1"/>
  <c r="S3341" i="1"/>
  <c r="N4058" i="1"/>
  <c r="L4059" i="1"/>
  <c r="M4059" i="1" s="1"/>
  <c r="T3341" i="1" l="1"/>
  <c r="N4059" i="1"/>
  <c r="U3341" i="1" l="1"/>
  <c r="R3342" i="1"/>
  <c r="S3342" i="1"/>
  <c r="L4060" i="1"/>
  <c r="M4060" i="1" s="1"/>
  <c r="T3342" i="1" l="1"/>
  <c r="N4060" i="1"/>
  <c r="U3342" i="1" l="1"/>
  <c r="R3343" i="1"/>
  <c r="S3343" i="1"/>
  <c r="L4061" i="1"/>
  <c r="M4061" i="1" s="1"/>
  <c r="T3343" i="1" l="1"/>
  <c r="N4061" i="1"/>
  <c r="U3343" i="1" l="1"/>
  <c r="R3344" i="1"/>
  <c r="S3344" i="1"/>
  <c r="L4062" i="1"/>
  <c r="M4062" i="1" s="1"/>
  <c r="T3344" i="1" l="1"/>
  <c r="N4062" i="1"/>
  <c r="U3344" i="1" l="1"/>
  <c r="R3345" i="1"/>
  <c r="S3345" i="1"/>
  <c r="L4063" i="1"/>
  <c r="M4063" i="1" s="1"/>
  <c r="T3345" i="1" l="1"/>
  <c r="N4063" i="1"/>
  <c r="L4064" i="1"/>
  <c r="M4064" i="1" s="1"/>
  <c r="U3345" i="1" l="1"/>
  <c r="R3346" i="1"/>
  <c r="S3346" i="1"/>
  <c r="N4064" i="1"/>
  <c r="T3346" i="1" l="1"/>
  <c r="L4065" i="1"/>
  <c r="M4065" i="1" s="1"/>
  <c r="U3346" i="1" l="1"/>
  <c r="R3347" i="1"/>
  <c r="S3347" i="1"/>
  <c r="N4065" i="1"/>
  <c r="L4066" i="1"/>
  <c r="M4066" i="1" s="1"/>
  <c r="T3347" i="1" l="1"/>
  <c r="N4066" i="1"/>
  <c r="U3347" i="1" l="1"/>
  <c r="R3348" i="1"/>
  <c r="S3348" i="1"/>
  <c r="L4067" i="1"/>
  <c r="M4067" i="1" s="1"/>
  <c r="T3348" i="1" l="1"/>
  <c r="N4067" i="1"/>
  <c r="U3348" i="1" l="1"/>
  <c r="R3349" i="1"/>
  <c r="S3349" i="1"/>
  <c r="L4068" i="1"/>
  <c r="M4068" i="1" s="1"/>
  <c r="T3349" i="1" l="1"/>
  <c r="N4068" i="1"/>
  <c r="U3349" i="1" l="1"/>
  <c r="R3350" i="1"/>
  <c r="S3350" i="1"/>
  <c r="L4069" i="1"/>
  <c r="M4069" i="1" s="1"/>
  <c r="T3350" i="1" l="1"/>
  <c r="N4069" i="1"/>
  <c r="L4070" i="1"/>
  <c r="M4070" i="1" s="1"/>
  <c r="U3350" i="1" l="1"/>
  <c r="R3351" i="1"/>
  <c r="S3351" i="1"/>
  <c r="N4070" i="1"/>
  <c r="L4071" i="1"/>
  <c r="M4071" i="1" s="1"/>
  <c r="T3351" i="1" l="1"/>
  <c r="N4071" i="1"/>
  <c r="U3351" i="1" l="1"/>
  <c r="R3352" i="1"/>
  <c r="S3352" i="1"/>
  <c r="L4072" i="1"/>
  <c r="M4072" i="1" s="1"/>
  <c r="T3352" i="1" l="1"/>
  <c r="N4072" i="1"/>
  <c r="U3352" i="1" l="1"/>
  <c r="R3353" i="1"/>
  <c r="S3353" i="1"/>
  <c r="L4073" i="1"/>
  <c r="M4073" i="1" s="1"/>
  <c r="T3353" i="1" l="1"/>
  <c r="N4073" i="1"/>
  <c r="L4074" i="1"/>
  <c r="M4074" i="1" s="1"/>
  <c r="U3353" i="1" l="1"/>
  <c r="R3354" i="1"/>
  <c r="S3354" i="1"/>
  <c r="N4074" i="1"/>
  <c r="T3354" i="1" l="1"/>
  <c r="L4075" i="1"/>
  <c r="M4075" i="1" s="1"/>
  <c r="U3354" i="1" l="1"/>
  <c r="R3355" i="1"/>
  <c r="S3355" i="1"/>
  <c r="N4075" i="1"/>
  <c r="L4076" i="1"/>
  <c r="M4076" i="1" s="1"/>
  <c r="T3355" i="1" l="1"/>
  <c r="N4076" i="1"/>
  <c r="U3355" i="1" l="1"/>
  <c r="R3356" i="1"/>
  <c r="S3356" i="1"/>
  <c r="L4077" i="1"/>
  <c r="M4077" i="1" s="1"/>
  <c r="T3356" i="1" l="1"/>
  <c r="N4077" i="1"/>
  <c r="U3356" i="1" l="1"/>
  <c r="R3357" i="1"/>
  <c r="S3357" i="1"/>
  <c r="L4078" i="1"/>
  <c r="M4078" i="1" s="1"/>
  <c r="T3357" i="1" l="1"/>
  <c r="N4078" i="1"/>
  <c r="U3357" i="1" l="1"/>
  <c r="R3358" i="1"/>
  <c r="S3358" i="1"/>
  <c r="L4079" i="1"/>
  <c r="M4079" i="1" s="1"/>
  <c r="T3358" i="1" l="1"/>
  <c r="N4079" i="1"/>
  <c r="L4080" i="1"/>
  <c r="M4080" i="1" s="1"/>
  <c r="U3358" i="1" l="1"/>
  <c r="R3359" i="1"/>
  <c r="S3359" i="1"/>
  <c r="N4080" i="1"/>
  <c r="T3359" i="1" l="1"/>
  <c r="L4081" i="1"/>
  <c r="M4081" i="1" s="1"/>
  <c r="U3359" i="1" l="1"/>
  <c r="R3360" i="1"/>
  <c r="S3360" i="1"/>
  <c r="N4081" i="1"/>
  <c r="T3360" i="1" l="1"/>
  <c r="L4082" i="1"/>
  <c r="M4082" i="1" s="1"/>
  <c r="U3360" i="1" l="1"/>
  <c r="R3361" i="1"/>
  <c r="S3361" i="1"/>
  <c r="N4082" i="1"/>
  <c r="L4083" i="1"/>
  <c r="M4083" i="1" s="1"/>
  <c r="T3361" i="1" l="1"/>
  <c r="N4083" i="1"/>
  <c r="U3361" i="1" l="1"/>
  <c r="R3362" i="1"/>
  <c r="S3362" i="1"/>
  <c r="L4084" i="1"/>
  <c r="M4084" i="1" s="1"/>
  <c r="T3362" i="1" l="1"/>
  <c r="N4084" i="1"/>
  <c r="L4085" i="1"/>
  <c r="M4085" i="1" s="1"/>
  <c r="U3362" i="1" l="1"/>
  <c r="R3363" i="1"/>
  <c r="S3363" i="1"/>
  <c r="N4085" i="1"/>
  <c r="T3363" i="1" l="1"/>
  <c r="L4086" i="1"/>
  <c r="M4086" i="1" s="1"/>
  <c r="U3363" i="1" l="1"/>
  <c r="R3364" i="1"/>
  <c r="S3364" i="1"/>
  <c r="N4086" i="1"/>
  <c r="T3364" i="1" l="1"/>
  <c r="L4087" i="1"/>
  <c r="M4087" i="1" s="1"/>
  <c r="U3364" i="1" l="1"/>
  <c r="R3365" i="1"/>
  <c r="S3365" i="1"/>
  <c r="N4087" i="1"/>
  <c r="T3365" i="1" l="1"/>
  <c r="L4088" i="1"/>
  <c r="M4088" i="1" s="1"/>
  <c r="U3365" i="1" l="1"/>
  <c r="R3366" i="1"/>
  <c r="S3366" i="1"/>
  <c r="N4088" i="1"/>
  <c r="T3366" i="1" l="1"/>
  <c r="L4089" i="1"/>
  <c r="M4089" i="1" s="1"/>
  <c r="U3366" i="1" l="1"/>
  <c r="S3367" i="1" s="1"/>
  <c r="R3367" i="1"/>
  <c r="N4089" i="1"/>
  <c r="T3367" i="1" l="1"/>
  <c r="L4090" i="1"/>
  <c r="M4090" i="1" s="1"/>
  <c r="U3367" i="1" l="1"/>
  <c r="R3368" i="1"/>
  <c r="S3368" i="1"/>
  <c r="N4090" i="1"/>
  <c r="L4091" i="1"/>
  <c r="M4091" i="1" s="1"/>
  <c r="T3368" i="1" l="1"/>
  <c r="N4091" i="1"/>
  <c r="U3368" i="1" l="1"/>
  <c r="R3369" i="1"/>
  <c r="S3369" i="1"/>
  <c r="L4092" i="1"/>
  <c r="M4092" i="1" s="1"/>
  <c r="T3369" i="1" l="1"/>
  <c r="N4092" i="1"/>
  <c r="L4093" i="1"/>
  <c r="M4093" i="1" s="1"/>
  <c r="U3369" i="1" l="1"/>
  <c r="R3370" i="1"/>
  <c r="S3370" i="1"/>
  <c r="N4093" i="1"/>
  <c r="T3370" i="1" l="1"/>
  <c r="L4094" i="1"/>
  <c r="M4094" i="1" s="1"/>
  <c r="U3370" i="1" l="1"/>
  <c r="R3371" i="1"/>
  <c r="S3371" i="1"/>
  <c r="N4094" i="1"/>
  <c r="T3371" i="1" l="1"/>
  <c r="L4095" i="1"/>
  <c r="M4095" i="1" s="1"/>
  <c r="U3371" i="1" l="1"/>
  <c r="S3372" i="1" s="1"/>
  <c r="R3372" i="1"/>
  <c r="N4095" i="1"/>
  <c r="L4096" i="1"/>
  <c r="M4096" i="1" s="1"/>
  <c r="T3372" i="1" l="1"/>
  <c r="N4096" i="1"/>
  <c r="U3372" i="1" l="1"/>
  <c r="R3373" i="1"/>
  <c r="S3373" i="1"/>
  <c r="L4097" i="1"/>
  <c r="M4097" i="1" s="1"/>
  <c r="T3373" i="1" l="1"/>
  <c r="N4097" i="1"/>
  <c r="U3373" i="1" l="1"/>
  <c r="R3374" i="1"/>
  <c r="S3374" i="1"/>
  <c r="L4098" i="1"/>
  <c r="M4098" i="1" s="1"/>
  <c r="T3374" i="1" l="1"/>
  <c r="N4098" i="1"/>
  <c r="L4099" i="1"/>
  <c r="M4099" i="1" s="1"/>
  <c r="U3374" i="1" l="1"/>
  <c r="R3375" i="1"/>
  <c r="S3375" i="1"/>
  <c r="N4099" i="1"/>
  <c r="T3375" i="1" l="1"/>
  <c r="L4100" i="1"/>
  <c r="M4100" i="1" s="1"/>
  <c r="U3375" i="1" l="1"/>
  <c r="R3376" i="1"/>
  <c r="S3376" i="1"/>
  <c r="N4100" i="1"/>
  <c r="L4101" i="1"/>
  <c r="M4101" i="1" s="1"/>
  <c r="T3376" i="1" l="1"/>
  <c r="N4101" i="1"/>
  <c r="U3376" i="1" l="1"/>
  <c r="R3377" i="1"/>
  <c r="S3377" i="1"/>
  <c r="L4102" i="1"/>
  <c r="M4102" i="1" s="1"/>
  <c r="T3377" i="1" l="1"/>
  <c r="N4102" i="1"/>
  <c r="U3377" i="1" l="1"/>
  <c r="R3378" i="1"/>
  <c r="S3378" i="1"/>
  <c r="L4103" i="1"/>
  <c r="M4103" i="1" s="1"/>
  <c r="T3378" i="1" l="1"/>
  <c r="N4103" i="1"/>
  <c r="L4104" i="1"/>
  <c r="M4104" i="1" s="1"/>
  <c r="U3378" i="1" l="1"/>
  <c r="R3379" i="1"/>
  <c r="S3379" i="1"/>
  <c r="N4104" i="1"/>
  <c r="T3379" i="1" l="1"/>
  <c r="L4105" i="1"/>
  <c r="M4105" i="1" s="1"/>
  <c r="U3379" i="1" l="1"/>
  <c r="R3380" i="1"/>
  <c r="S3380" i="1"/>
  <c r="N4105" i="1"/>
  <c r="T3380" i="1" l="1"/>
  <c r="L4106" i="1"/>
  <c r="M4106" i="1" s="1"/>
  <c r="U3380" i="1" l="1"/>
  <c r="R3381" i="1"/>
  <c r="S3381" i="1"/>
  <c r="N4106" i="1"/>
  <c r="T3381" i="1" l="1"/>
  <c r="L4107" i="1"/>
  <c r="M4107" i="1" s="1"/>
  <c r="U3381" i="1" l="1"/>
  <c r="R3382" i="1"/>
  <c r="S3382" i="1"/>
  <c r="N4107" i="1"/>
  <c r="L4108" i="1"/>
  <c r="M4108" i="1" s="1"/>
  <c r="T3382" i="1" l="1"/>
  <c r="N4108" i="1"/>
  <c r="U3382" i="1" l="1"/>
  <c r="R3383" i="1"/>
  <c r="S3383" i="1"/>
  <c r="L4109" i="1"/>
  <c r="M4109" i="1" s="1"/>
  <c r="T3383" i="1" l="1"/>
  <c r="N4109" i="1"/>
  <c r="U3383" i="1" l="1"/>
  <c r="R3384" i="1"/>
  <c r="S3384" i="1"/>
  <c r="L4110" i="1"/>
  <c r="M4110" i="1" s="1"/>
  <c r="T3384" i="1" l="1"/>
  <c r="N4110" i="1"/>
  <c r="L4111" i="1"/>
  <c r="M4111" i="1" s="1"/>
  <c r="U3384" i="1" l="1"/>
  <c r="R3385" i="1"/>
  <c r="S3385" i="1"/>
  <c r="N4111" i="1"/>
  <c r="T3385" i="1" l="1"/>
  <c r="L4112" i="1"/>
  <c r="M4112" i="1" s="1"/>
  <c r="U3385" i="1" l="1"/>
  <c r="R3386" i="1"/>
  <c r="S3386" i="1"/>
  <c r="N4112" i="1"/>
  <c r="T3386" i="1" l="1"/>
  <c r="L4113" i="1"/>
  <c r="M4113" i="1" s="1"/>
  <c r="U3386" i="1" l="1"/>
  <c r="R3387" i="1"/>
  <c r="S3387" i="1"/>
  <c r="N4113" i="1"/>
  <c r="T3387" i="1" l="1"/>
  <c r="L4114" i="1"/>
  <c r="M4114" i="1" s="1"/>
  <c r="U3387" i="1" l="1"/>
  <c r="R3388" i="1"/>
  <c r="S3388" i="1"/>
  <c r="N4114" i="1"/>
  <c r="T3388" i="1" l="1"/>
  <c r="L4115" i="1"/>
  <c r="M4115" i="1" s="1"/>
  <c r="U3388" i="1" l="1"/>
  <c r="R3389" i="1"/>
  <c r="S3389" i="1"/>
  <c r="N4115" i="1"/>
  <c r="L4116" i="1"/>
  <c r="M4116" i="1" s="1"/>
  <c r="T3389" i="1" l="1"/>
  <c r="N4116" i="1"/>
  <c r="U3389" i="1" l="1"/>
  <c r="R3390" i="1"/>
  <c r="S3390" i="1"/>
  <c r="L4117" i="1"/>
  <c r="M4117" i="1" s="1"/>
  <c r="T3390" i="1" l="1"/>
  <c r="N4117" i="1"/>
  <c r="U3390" i="1" l="1"/>
  <c r="R3391" i="1"/>
  <c r="S3391" i="1"/>
  <c r="L4118" i="1"/>
  <c r="M4118" i="1" s="1"/>
  <c r="T3391" i="1" l="1"/>
  <c r="N4118" i="1"/>
  <c r="U3391" i="1" l="1"/>
  <c r="R3392" i="1"/>
  <c r="S3392" i="1"/>
  <c r="L4119" i="1"/>
  <c r="M4119" i="1" s="1"/>
  <c r="T3392" i="1" l="1"/>
  <c r="N4119" i="1"/>
  <c r="U3392" i="1" l="1"/>
  <c r="R3393" i="1"/>
  <c r="S3393" i="1"/>
  <c r="L4120" i="1"/>
  <c r="M4120" i="1" s="1"/>
  <c r="T3393" i="1" l="1"/>
  <c r="N4120" i="1"/>
  <c r="U3393" i="1" l="1"/>
  <c r="R3394" i="1"/>
  <c r="S3394" i="1"/>
  <c r="L4121" i="1"/>
  <c r="M4121" i="1" s="1"/>
  <c r="T3394" i="1" l="1"/>
  <c r="N4121" i="1"/>
  <c r="L4122" i="1"/>
  <c r="M4122" i="1" s="1"/>
  <c r="U3394" i="1" l="1"/>
  <c r="R3395" i="1"/>
  <c r="S3395" i="1"/>
  <c r="N4122" i="1"/>
  <c r="T3395" i="1" l="1"/>
  <c r="L4123" i="1"/>
  <c r="M4123" i="1" s="1"/>
  <c r="U3395" i="1" l="1"/>
  <c r="R3396" i="1"/>
  <c r="S3396" i="1"/>
  <c r="N4123" i="1"/>
  <c r="L4124" i="1"/>
  <c r="M4124" i="1" s="1"/>
  <c r="T3396" i="1" l="1"/>
  <c r="N4124" i="1"/>
  <c r="U3396" i="1" l="1"/>
  <c r="R3397" i="1"/>
  <c r="S3397" i="1"/>
  <c r="L4125" i="1"/>
  <c r="M4125" i="1" s="1"/>
  <c r="T3397" i="1" l="1"/>
  <c r="N4125" i="1"/>
  <c r="U3397" i="1" l="1"/>
  <c r="R3398" i="1"/>
  <c r="S3398" i="1"/>
  <c r="L4126" i="1"/>
  <c r="M4126" i="1" s="1"/>
  <c r="T3398" i="1" l="1"/>
  <c r="N4126" i="1"/>
  <c r="L4127" i="1"/>
  <c r="M4127" i="1" s="1"/>
  <c r="U3398" i="1" l="1"/>
  <c r="R3399" i="1"/>
  <c r="S3399" i="1"/>
  <c r="N4127" i="1"/>
  <c r="T3399" i="1" l="1"/>
  <c r="L4128" i="1"/>
  <c r="M4128" i="1" s="1"/>
  <c r="U3399" i="1" l="1"/>
  <c r="R3400" i="1"/>
  <c r="S3400" i="1"/>
  <c r="N4128" i="1"/>
  <c r="T3400" i="1" l="1"/>
  <c r="L4129" i="1"/>
  <c r="M4129" i="1" s="1"/>
  <c r="U3400" i="1" l="1"/>
  <c r="R3401" i="1"/>
  <c r="S3401" i="1"/>
  <c r="N4129" i="1"/>
  <c r="T3401" i="1" l="1"/>
  <c r="L4130" i="1"/>
  <c r="M4130" i="1" s="1"/>
  <c r="U3401" i="1" l="1"/>
  <c r="R3402" i="1"/>
  <c r="S3402" i="1"/>
  <c r="N4130" i="1"/>
  <c r="T3402" i="1" l="1"/>
  <c r="L4131" i="1"/>
  <c r="M4131" i="1" s="1"/>
  <c r="U3402" i="1" l="1"/>
  <c r="R3403" i="1"/>
  <c r="S3403" i="1"/>
  <c r="N4131" i="1"/>
  <c r="L4132" i="1"/>
  <c r="M4132" i="1" s="1"/>
  <c r="T3403" i="1" l="1"/>
  <c r="N4132" i="1"/>
  <c r="U3403" i="1" l="1"/>
  <c r="R3404" i="1"/>
  <c r="S3404" i="1"/>
  <c r="L4133" i="1"/>
  <c r="M4133" i="1" s="1"/>
  <c r="T3404" i="1" l="1"/>
  <c r="N4133" i="1"/>
  <c r="L4134" i="1"/>
  <c r="M4134" i="1" s="1"/>
  <c r="U3404" i="1" l="1"/>
  <c r="R3405" i="1"/>
  <c r="S3405" i="1"/>
  <c r="N4134" i="1"/>
  <c r="T3405" i="1" l="1"/>
  <c r="L4135" i="1"/>
  <c r="M4135" i="1" s="1"/>
  <c r="U3405" i="1" l="1"/>
  <c r="R3406" i="1"/>
  <c r="S3406" i="1"/>
  <c r="N4135" i="1"/>
  <c r="L4136" i="1"/>
  <c r="M4136" i="1" s="1"/>
  <c r="T3406" i="1" l="1"/>
  <c r="N4136" i="1"/>
  <c r="U3406" i="1" l="1"/>
  <c r="R3407" i="1"/>
  <c r="S3407" i="1"/>
  <c r="L4137" i="1"/>
  <c r="M4137" i="1" s="1"/>
  <c r="T3407" i="1" l="1"/>
  <c r="N4137" i="1"/>
  <c r="U3407" i="1" l="1"/>
  <c r="R3408" i="1"/>
  <c r="S3408" i="1"/>
  <c r="L4138" i="1"/>
  <c r="M4138" i="1" s="1"/>
  <c r="T3408" i="1" l="1"/>
  <c r="N4138" i="1"/>
  <c r="U3408" i="1" l="1"/>
  <c r="R3409" i="1"/>
  <c r="S3409" i="1"/>
  <c r="L4139" i="1"/>
  <c r="M4139" i="1" s="1"/>
  <c r="T3409" i="1" l="1"/>
  <c r="N4139" i="1"/>
  <c r="U3409" i="1" l="1"/>
  <c r="R3410" i="1"/>
  <c r="S3410" i="1"/>
  <c r="L4140" i="1"/>
  <c r="M4140" i="1" s="1"/>
  <c r="T3410" i="1" l="1"/>
  <c r="N4140" i="1"/>
  <c r="U3410" i="1" l="1"/>
  <c r="R3411" i="1"/>
  <c r="S3411" i="1"/>
  <c r="L4141" i="1"/>
  <c r="M4141" i="1" s="1"/>
  <c r="T3411" i="1" l="1"/>
  <c r="N4141" i="1"/>
  <c r="L4142" i="1"/>
  <c r="M4142" i="1" s="1"/>
  <c r="U3411" i="1" l="1"/>
  <c r="R3412" i="1"/>
  <c r="S3412" i="1"/>
  <c r="N4142" i="1"/>
  <c r="T3412" i="1" l="1"/>
  <c r="L4143" i="1"/>
  <c r="M4143" i="1" s="1"/>
  <c r="U3412" i="1" l="1"/>
  <c r="R3413" i="1"/>
  <c r="S3413" i="1"/>
  <c r="N4143" i="1"/>
  <c r="L4144" i="1"/>
  <c r="M4144" i="1" s="1"/>
  <c r="T3413" i="1" l="1"/>
  <c r="N4144" i="1"/>
  <c r="U3413" i="1" l="1"/>
  <c r="R3414" i="1"/>
  <c r="S3414" i="1"/>
  <c r="L4145" i="1"/>
  <c r="M4145" i="1" s="1"/>
  <c r="T3414" i="1" l="1"/>
  <c r="N4145" i="1"/>
  <c r="U3414" i="1" l="1"/>
  <c r="R3415" i="1"/>
  <c r="S3415" i="1"/>
  <c r="L4146" i="1"/>
  <c r="M4146" i="1" s="1"/>
  <c r="T3415" i="1" l="1"/>
  <c r="N4146" i="1"/>
  <c r="L4147" i="1"/>
  <c r="M4147" i="1" s="1"/>
  <c r="U3415" i="1" l="1"/>
  <c r="R3416" i="1"/>
  <c r="S3416" i="1"/>
  <c r="N4147" i="1"/>
  <c r="T3416" i="1" l="1"/>
  <c r="L4148" i="1"/>
  <c r="M4148" i="1" s="1"/>
  <c r="U3416" i="1" l="1"/>
  <c r="R3417" i="1"/>
  <c r="S3417" i="1"/>
  <c r="N4148" i="1"/>
  <c r="T3417" i="1" l="1"/>
  <c r="L4149" i="1"/>
  <c r="M4149" i="1" s="1"/>
  <c r="U3417" i="1" l="1"/>
  <c r="R3418" i="1"/>
  <c r="S3418" i="1"/>
  <c r="N4149" i="1"/>
  <c r="T3418" i="1" l="1"/>
  <c r="L4150" i="1"/>
  <c r="M4150" i="1" s="1"/>
  <c r="U3418" i="1" l="1"/>
  <c r="R3419" i="1"/>
  <c r="S3419" i="1"/>
  <c r="N4150" i="1"/>
  <c r="T3419" i="1" l="1"/>
  <c r="L4151" i="1"/>
  <c r="M4151" i="1" s="1"/>
  <c r="U3419" i="1" l="1"/>
  <c r="R3420" i="1"/>
  <c r="S3420" i="1"/>
  <c r="N4151" i="1"/>
  <c r="L4152" i="1"/>
  <c r="M4152" i="1" s="1"/>
  <c r="T3420" i="1" l="1"/>
  <c r="N4152" i="1"/>
  <c r="L4153" i="1"/>
  <c r="M4153" i="1" s="1"/>
  <c r="U3420" i="1" l="1"/>
  <c r="S3421" i="1" s="1"/>
  <c r="R3421" i="1"/>
  <c r="N4153" i="1"/>
  <c r="T3421" i="1" l="1"/>
  <c r="L4154" i="1"/>
  <c r="M4154" i="1" s="1"/>
  <c r="U3421" i="1" l="1"/>
  <c r="S3422" i="1" s="1"/>
  <c r="R3422" i="1"/>
  <c r="N4154" i="1"/>
  <c r="T3422" i="1" l="1"/>
  <c r="L4155" i="1"/>
  <c r="M4155" i="1" s="1"/>
  <c r="U3422" i="1" l="1"/>
  <c r="R3423" i="1"/>
  <c r="S3423" i="1"/>
  <c r="N4155" i="1"/>
  <c r="L4156" i="1"/>
  <c r="M4156" i="1" s="1"/>
  <c r="T3423" i="1" l="1"/>
  <c r="N4156" i="1"/>
  <c r="L4157" i="1"/>
  <c r="M4157" i="1" s="1"/>
  <c r="U3423" i="1" l="1"/>
  <c r="R3424" i="1"/>
  <c r="S3424" i="1"/>
  <c r="N4157" i="1"/>
  <c r="T3424" i="1" l="1"/>
  <c r="L4158" i="1"/>
  <c r="M4158" i="1" s="1"/>
  <c r="U3424" i="1" l="1"/>
  <c r="R3425" i="1"/>
  <c r="S3425" i="1"/>
  <c r="N4158" i="1"/>
  <c r="T3425" i="1" l="1"/>
  <c r="L4159" i="1"/>
  <c r="M4159" i="1" s="1"/>
  <c r="U3425" i="1" l="1"/>
  <c r="R3426" i="1"/>
  <c r="S3426" i="1"/>
  <c r="N4159" i="1"/>
  <c r="T3426" i="1" l="1"/>
  <c r="L4160" i="1"/>
  <c r="M4160" i="1" s="1"/>
  <c r="U3426" i="1" l="1"/>
  <c r="R3427" i="1"/>
  <c r="S3427" i="1"/>
  <c r="N4160" i="1"/>
  <c r="T3427" i="1" l="1"/>
  <c r="L4161" i="1"/>
  <c r="M4161" i="1" s="1"/>
  <c r="U3427" i="1" l="1"/>
  <c r="R3428" i="1"/>
  <c r="S3428" i="1"/>
  <c r="N4161" i="1"/>
  <c r="T3428" i="1" l="1"/>
  <c r="L4162" i="1"/>
  <c r="M4162" i="1" s="1"/>
  <c r="U3428" i="1" l="1"/>
  <c r="R3429" i="1"/>
  <c r="S3429" i="1"/>
  <c r="N4162" i="1"/>
  <c r="T3429" i="1" l="1"/>
  <c r="L4163" i="1"/>
  <c r="M4163" i="1" s="1"/>
  <c r="U3429" i="1" l="1"/>
  <c r="R3430" i="1"/>
  <c r="S3430" i="1"/>
  <c r="N4163" i="1"/>
  <c r="T3430" i="1" l="1"/>
  <c r="L4164" i="1"/>
  <c r="M4164" i="1" s="1"/>
  <c r="U3430" i="1" l="1"/>
  <c r="R3431" i="1"/>
  <c r="S3431" i="1"/>
  <c r="N4164" i="1"/>
  <c r="L4165" i="1"/>
  <c r="M4165" i="1" s="1"/>
  <c r="T3431" i="1" l="1"/>
  <c r="N4165" i="1"/>
  <c r="U3431" i="1" l="1"/>
  <c r="R3432" i="1"/>
  <c r="S3432" i="1"/>
  <c r="L4166" i="1"/>
  <c r="M4166" i="1" s="1"/>
  <c r="T3432" i="1" l="1"/>
  <c r="N4166" i="1"/>
  <c r="L4167" i="1"/>
  <c r="M4167" i="1" s="1"/>
  <c r="U3432" i="1" l="1"/>
  <c r="R3433" i="1"/>
  <c r="S3433" i="1"/>
  <c r="N4167" i="1"/>
  <c r="T3433" i="1" l="1"/>
  <c r="L4168" i="1"/>
  <c r="M4168" i="1" s="1"/>
  <c r="U3433" i="1" l="1"/>
  <c r="R3434" i="1"/>
  <c r="S3434" i="1"/>
  <c r="N4168" i="1"/>
  <c r="T3434" i="1" l="1"/>
  <c r="L4169" i="1"/>
  <c r="M4169" i="1" s="1"/>
  <c r="U3434" i="1" l="1"/>
  <c r="R3435" i="1"/>
  <c r="S3435" i="1"/>
  <c r="N4169" i="1"/>
  <c r="T3435" i="1" l="1"/>
  <c r="L4170" i="1"/>
  <c r="M4170" i="1" s="1"/>
  <c r="U3435" i="1" l="1"/>
  <c r="R3436" i="1"/>
  <c r="S3436" i="1"/>
  <c r="N4170" i="1"/>
  <c r="T3436" i="1" l="1"/>
  <c r="L4171" i="1"/>
  <c r="M4171" i="1" s="1"/>
  <c r="U3436" i="1" l="1"/>
  <c r="R3437" i="1"/>
  <c r="S3437" i="1"/>
  <c r="N4171" i="1"/>
  <c r="L4172" i="1"/>
  <c r="M4172" i="1" s="1"/>
  <c r="T3437" i="1" l="1"/>
  <c r="N4172" i="1"/>
  <c r="U3437" i="1" l="1"/>
  <c r="R3438" i="1"/>
  <c r="S3438" i="1"/>
  <c r="L4173" i="1"/>
  <c r="M4173" i="1" s="1"/>
  <c r="T3438" i="1" l="1"/>
  <c r="N4173" i="1"/>
  <c r="U3438" i="1" l="1"/>
  <c r="R3439" i="1"/>
  <c r="S3439" i="1"/>
  <c r="L4174" i="1"/>
  <c r="M4174" i="1" s="1"/>
  <c r="T3439" i="1" l="1"/>
  <c r="N4174" i="1"/>
  <c r="U3439" i="1" l="1"/>
  <c r="R3440" i="1"/>
  <c r="S3440" i="1"/>
  <c r="L4175" i="1"/>
  <c r="M4175" i="1" s="1"/>
  <c r="T3440" i="1" l="1"/>
  <c r="N4175" i="1"/>
  <c r="L4176" i="1"/>
  <c r="M4176" i="1" s="1"/>
  <c r="U3440" i="1" l="1"/>
  <c r="R3441" i="1"/>
  <c r="S3441" i="1"/>
  <c r="N4176" i="1"/>
  <c r="L4177" i="1"/>
  <c r="M4177" i="1" s="1"/>
  <c r="T3441" i="1" l="1"/>
  <c r="N4177" i="1"/>
  <c r="U3441" i="1" l="1"/>
  <c r="R3442" i="1"/>
  <c r="S3442" i="1"/>
  <c r="L4178" i="1"/>
  <c r="M4178" i="1" s="1"/>
  <c r="T3442" i="1" l="1"/>
  <c r="N4178" i="1"/>
  <c r="U3442" i="1" l="1"/>
  <c r="R3443" i="1"/>
  <c r="S3443" i="1"/>
  <c r="L4179" i="1"/>
  <c r="M4179" i="1" s="1"/>
  <c r="T3443" i="1" l="1"/>
  <c r="N4179" i="1"/>
  <c r="U3443" i="1" l="1"/>
  <c r="R3444" i="1"/>
  <c r="S3444" i="1"/>
  <c r="L4180" i="1"/>
  <c r="M4180" i="1" s="1"/>
  <c r="T3444" i="1" l="1"/>
  <c r="N4180" i="1"/>
  <c r="U3444" i="1" l="1"/>
  <c r="R3445" i="1"/>
  <c r="S3445" i="1"/>
  <c r="L4181" i="1"/>
  <c r="M4181" i="1" s="1"/>
  <c r="T3445" i="1" l="1"/>
  <c r="N4181" i="1"/>
  <c r="U3445" i="1" l="1"/>
  <c r="R3446" i="1"/>
  <c r="S3446" i="1"/>
  <c r="L4182" i="1"/>
  <c r="M4182" i="1" s="1"/>
  <c r="T3446" i="1" l="1"/>
  <c r="N4182" i="1"/>
  <c r="U3446" i="1" l="1"/>
  <c r="R3447" i="1"/>
  <c r="S3447" i="1"/>
  <c r="L4183" i="1"/>
  <c r="M4183" i="1" s="1"/>
  <c r="T3447" i="1" l="1"/>
  <c r="N4183" i="1"/>
  <c r="U3447" i="1" l="1"/>
  <c r="R3448" i="1"/>
  <c r="S3448" i="1"/>
  <c r="L4184" i="1"/>
  <c r="M4184" i="1" s="1"/>
  <c r="T3448" i="1" l="1"/>
  <c r="N4184" i="1"/>
  <c r="L4185" i="1"/>
  <c r="M4185" i="1" s="1"/>
  <c r="U3448" i="1" l="1"/>
  <c r="R3449" i="1"/>
  <c r="S3449" i="1"/>
  <c r="N4185" i="1"/>
  <c r="T3449" i="1" l="1"/>
  <c r="L4186" i="1"/>
  <c r="M4186" i="1" s="1"/>
  <c r="U3449" i="1" l="1"/>
  <c r="R3450" i="1"/>
  <c r="S3450" i="1"/>
  <c r="N4186" i="1"/>
  <c r="T3450" i="1" l="1"/>
  <c r="L4187" i="1"/>
  <c r="M4187" i="1" s="1"/>
  <c r="U3450" i="1" l="1"/>
  <c r="R3451" i="1"/>
  <c r="S3451" i="1"/>
  <c r="N4187" i="1"/>
  <c r="T3451" i="1" l="1"/>
  <c r="L4188" i="1"/>
  <c r="M4188" i="1" s="1"/>
  <c r="U3451" i="1" l="1"/>
  <c r="R3452" i="1"/>
  <c r="S3452" i="1"/>
  <c r="N4188" i="1"/>
  <c r="L4189" i="1"/>
  <c r="M4189" i="1" s="1"/>
  <c r="T3452" i="1" l="1"/>
  <c r="N4189" i="1"/>
  <c r="U3452" i="1" l="1"/>
  <c r="R3453" i="1"/>
  <c r="S3453" i="1"/>
  <c r="L4190" i="1"/>
  <c r="M4190" i="1" s="1"/>
  <c r="T3453" i="1" l="1"/>
  <c r="N4190" i="1"/>
  <c r="L4191" i="1"/>
  <c r="M4191" i="1" s="1"/>
  <c r="U3453" i="1" l="1"/>
  <c r="R3454" i="1"/>
  <c r="S3454" i="1"/>
  <c r="N4191" i="1"/>
  <c r="T3454" i="1" l="1"/>
  <c r="L4192" i="1"/>
  <c r="M4192" i="1" s="1"/>
  <c r="U3454" i="1" l="1"/>
  <c r="R3455" i="1"/>
  <c r="S3455" i="1"/>
  <c r="N4192" i="1"/>
  <c r="L4193" i="1"/>
  <c r="M4193" i="1" s="1"/>
  <c r="T3455" i="1" l="1"/>
  <c r="N4193" i="1"/>
  <c r="U3455" i="1" l="1"/>
  <c r="R3456" i="1"/>
  <c r="S3456" i="1"/>
  <c r="L4194" i="1"/>
  <c r="M4194" i="1" s="1"/>
  <c r="T3456" i="1" l="1"/>
  <c r="N4194" i="1"/>
  <c r="U3456" i="1" l="1"/>
  <c r="R3457" i="1"/>
  <c r="S3457" i="1"/>
  <c r="L4195" i="1"/>
  <c r="M4195" i="1" s="1"/>
  <c r="T3457" i="1" l="1"/>
  <c r="N4195" i="1"/>
  <c r="U3457" i="1" l="1"/>
  <c r="R3458" i="1"/>
  <c r="S3458" i="1"/>
  <c r="L4196" i="1"/>
  <c r="M4196" i="1" s="1"/>
  <c r="T3458" i="1" l="1"/>
  <c r="N4196" i="1"/>
  <c r="U3458" i="1" l="1"/>
  <c r="R3459" i="1"/>
  <c r="S3459" i="1"/>
  <c r="L4197" i="1"/>
  <c r="M4197" i="1" s="1"/>
  <c r="T3459" i="1" l="1"/>
  <c r="N4197" i="1"/>
  <c r="U3459" i="1" l="1"/>
  <c r="R3460" i="1"/>
  <c r="S3460" i="1"/>
  <c r="L4198" i="1"/>
  <c r="M4198" i="1" s="1"/>
  <c r="T3460" i="1" l="1"/>
  <c r="N4198" i="1"/>
  <c r="U3460" i="1" l="1"/>
  <c r="S3461" i="1" s="1"/>
  <c r="R3461" i="1"/>
  <c r="L4199" i="1"/>
  <c r="M4199" i="1" s="1"/>
  <c r="T3461" i="1" l="1"/>
  <c r="N4199" i="1"/>
  <c r="L4200" i="1"/>
  <c r="M4200" i="1" s="1"/>
  <c r="U3461" i="1" l="1"/>
  <c r="R3462" i="1"/>
  <c r="S3462" i="1"/>
  <c r="N4200" i="1"/>
  <c r="T3462" i="1" l="1"/>
  <c r="L4201" i="1"/>
  <c r="M4201" i="1" s="1"/>
  <c r="U3462" i="1" l="1"/>
  <c r="R3463" i="1"/>
  <c r="S3463" i="1"/>
  <c r="N4201" i="1"/>
  <c r="T3463" i="1" l="1"/>
  <c r="L4202" i="1"/>
  <c r="M4202" i="1" s="1"/>
  <c r="U3463" i="1" l="1"/>
  <c r="R3464" i="1"/>
  <c r="S3464" i="1"/>
  <c r="N4202" i="1"/>
  <c r="T3464" i="1" l="1"/>
  <c r="L4203" i="1"/>
  <c r="M4203" i="1" s="1"/>
  <c r="U3464" i="1" l="1"/>
  <c r="R3465" i="1"/>
  <c r="S3465" i="1"/>
  <c r="N4203" i="1"/>
  <c r="T3465" i="1" l="1"/>
  <c r="L4204" i="1"/>
  <c r="M4204" i="1" s="1"/>
  <c r="U3465" i="1" l="1"/>
  <c r="R3466" i="1"/>
  <c r="S3466" i="1"/>
  <c r="N4204" i="1"/>
  <c r="T3466" i="1" l="1"/>
  <c r="L4205" i="1"/>
  <c r="M4205" i="1" s="1"/>
  <c r="U3466" i="1" l="1"/>
  <c r="R3467" i="1"/>
  <c r="S3467" i="1"/>
  <c r="N4205" i="1"/>
  <c r="T3467" i="1" l="1"/>
  <c r="L4206" i="1"/>
  <c r="M4206" i="1" s="1"/>
  <c r="U3467" i="1" l="1"/>
  <c r="R3468" i="1"/>
  <c r="S3468" i="1"/>
  <c r="N4206" i="1"/>
  <c r="T3468" i="1" l="1"/>
  <c r="L4207" i="1"/>
  <c r="M4207" i="1" s="1"/>
  <c r="U3468" i="1" l="1"/>
  <c r="R3469" i="1"/>
  <c r="S3469" i="1"/>
  <c r="N4207" i="1"/>
  <c r="T3469" i="1" l="1"/>
  <c r="L4208" i="1"/>
  <c r="M4208" i="1" s="1"/>
  <c r="U3469" i="1" l="1"/>
  <c r="R3470" i="1"/>
  <c r="S3470" i="1"/>
  <c r="N4208" i="1"/>
  <c r="T3470" i="1" l="1"/>
  <c r="L4209" i="1"/>
  <c r="M4209" i="1" s="1"/>
  <c r="U3470" i="1" l="1"/>
  <c r="R3471" i="1"/>
  <c r="S3471" i="1"/>
  <c r="N4209" i="1"/>
  <c r="L4210" i="1"/>
  <c r="M4210" i="1" s="1"/>
  <c r="T3471" i="1" l="1"/>
  <c r="N4210" i="1"/>
  <c r="U3471" i="1" l="1"/>
  <c r="R3472" i="1"/>
  <c r="S3472" i="1"/>
  <c r="L4211" i="1"/>
  <c r="M4211" i="1" s="1"/>
  <c r="T3472" i="1" l="1"/>
  <c r="N4211" i="1"/>
  <c r="L4212" i="1"/>
  <c r="M4212" i="1" s="1"/>
  <c r="U3472" i="1" l="1"/>
  <c r="R3473" i="1"/>
  <c r="S3473" i="1"/>
  <c r="N4212" i="1"/>
  <c r="L4213" i="1"/>
  <c r="M4213" i="1" s="1"/>
  <c r="T3473" i="1" l="1"/>
  <c r="N4213" i="1"/>
  <c r="L4214" i="1"/>
  <c r="M4214" i="1" s="1"/>
  <c r="U3473" i="1" l="1"/>
  <c r="R3474" i="1"/>
  <c r="S3474" i="1"/>
  <c r="N4214" i="1"/>
  <c r="T3474" i="1" l="1"/>
  <c r="L4215" i="1"/>
  <c r="M4215" i="1" s="1"/>
  <c r="U3474" i="1" l="1"/>
  <c r="S3475" i="1" s="1"/>
  <c r="R3475" i="1"/>
  <c r="N4215" i="1"/>
  <c r="L4216" i="1"/>
  <c r="M4216" i="1" s="1"/>
  <c r="T3475" i="1" l="1"/>
  <c r="N4216" i="1"/>
  <c r="U3475" i="1" l="1"/>
  <c r="R3476" i="1"/>
  <c r="S3476" i="1"/>
  <c r="L4217" i="1"/>
  <c r="M4217" i="1" s="1"/>
  <c r="T3476" i="1" l="1"/>
  <c r="N4217" i="1"/>
  <c r="L4218" i="1"/>
  <c r="M4218" i="1" s="1"/>
  <c r="U3476" i="1" l="1"/>
  <c r="S3477" i="1" s="1"/>
  <c r="R3477" i="1"/>
  <c r="N4218" i="1"/>
  <c r="L4219" i="1"/>
  <c r="M4219" i="1" s="1"/>
  <c r="T3477" i="1" l="1"/>
  <c r="N4219" i="1"/>
  <c r="U3477" i="1" l="1"/>
  <c r="R3478" i="1"/>
  <c r="S3478" i="1"/>
  <c r="L4220" i="1"/>
  <c r="M4220" i="1" s="1"/>
  <c r="T3478" i="1" l="1"/>
  <c r="N4220" i="1"/>
  <c r="U3478" i="1" l="1"/>
  <c r="R3479" i="1"/>
  <c r="S3479" i="1"/>
  <c r="L4221" i="1"/>
  <c r="M4221" i="1" s="1"/>
  <c r="T3479" i="1" l="1"/>
  <c r="N4221" i="1"/>
  <c r="U3479" i="1" l="1"/>
  <c r="R3480" i="1"/>
  <c r="S3480" i="1"/>
  <c r="L4222" i="1"/>
  <c r="M4222" i="1" s="1"/>
  <c r="T3480" i="1" l="1"/>
  <c r="N4222" i="1"/>
  <c r="L4223" i="1"/>
  <c r="M4223" i="1" s="1"/>
  <c r="U3480" i="1" l="1"/>
  <c r="R3481" i="1"/>
  <c r="S3481" i="1"/>
  <c r="N4223" i="1"/>
  <c r="T3481" i="1" l="1"/>
  <c r="L4224" i="1"/>
  <c r="M4224" i="1" s="1"/>
  <c r="U3481" i="1" l="1"/>
  <c r="R3482" i="1"/>
  <c r="S3482" i="1"/>
  <c r="N4224" i="1"/>
  <c r="T3482" i="1" l="1"/>
  <c r="L4225" i="1"/>
  <c r="M4225" i="1" s="1"/>
  <c r="U3482" i="1" l="1"/>
  <c r="R3483" i="1"/>
  <c r="S3483" i="1"/>
  <c r="N4225" i="1"/>
  <c r="L4226" i="1"/>
  <c r="M4226" i="1" s="1"/>
  <c r="T3483" i="1" l="1"/>
  <c r="N4226" i="1"/>
  <c r="L4227" i="1"/>
  <c r="M4227" i="1" s="1"/>
  <c r="U3483" i="1" l="1"/>
  <c r="R3484" i="1"/>
  <c r="S3484" i="1"/>
  <c r="N4227" i="1"/>
  <c r="T3484" i="1" l="1"/>
  <c r="L4228" i="1"/>
  <c r="M4228" i="1" s="1"/>
  <c r="U3484" i="1" l="1"/>
  <c r="R3485" i="1"/>
  <c r="S3485" i="1"/>
  <c r="N4228" i="1"/>
  <c r="L4229" i="1"/>
  <c r="M4229" i="1" s="1"/>
  <c r="T3485" i="1" l="1"/>
  <c r="N4229" i="1"/>
  <c r="L4230" i="1"/>
  <c r="M4230" i="1" s="1"/>
  <c r="U3485" i="1" l="1"/>
  <c r="R3486" i="1"/>
  <c r="S3486" i="1"/>
  <c r="N4230" i="1"/>
  <c r="L4231" i="1"/>
  <c r="M4231" i="1" s="1"/>
  <c r="T3486" i="1" l="1"/>
  <c r="N4231" i="1"/>
  <c r="L4232" i="1"/>
  <c r="M4232" i="1" s="1"/>
  <c r="U3486" i="1" l="1"/>
  <c r="R3487" i="1"/>
  <c r="S3487" i="1"/>
  <c r="N4232" i="1"/>
  <c r="T3487" i="1" l="1"/>
  <c r="L4233" i="1"/>
  <c r="M4233" i="1" s="1"/>
  <c r="U3487" i="1" l="1"/>
  <c r="R3488" i="1"/>
  <c r="S3488" i="1"/>
  <c r="N4233" i="1"/>
  <c r="L4234" i="1"/>
  <c r="M4234" i="1" s="1"/>
  <c r="T3488" i="1" l="1"/>
  <c r="N4234" i="1"/>
  <c r="L4235" i="1"/>
  <c r="M4235" i="1" s="1"/>
  <c r="U3488" i="1" l="1"/>
  <c r="R3489" i="1"/>
  <c r="S3489" i="1"/>
  <c r="N4235" i="1"/>
  <c r="T3489" i="1" l="1"/>
  <c r="L4236" i="1"/>
  <c r="M4236" i="1" s="1"/>
  <c r="U3489" i="1" l="1"/>
  <c r="R3490" i="1"/>
  <c r="S3490" i="1"/>
  <c r="N4236" i="1"/>
  <c r="L4237" i="1"/>
  <c r="M4237" i="1" s="1"/>
  <c r="T3490" i="1" l="1"/>
  <c r="N4237" i="1"/>
  <c r="U3490" i="1" l="1"/>
  <c r="R3491" i="1"/>
  <c r="S3491" i="1"/>
  <c r="L4238" i="1"/>
  <c r="M4238" i="1" s="1"/>
  <c r="T3491" i="1" l="1"/>
  <c r="N4238" i="1"/>
  <c r="U3491" i="1" l="1"/>
  <c r="R3492" i="1"/>
  <c r="S3492" i="1"/>
  <c r="L4239" i="1"/>
  <c r="M4239" i="1" s="1"/>
  <c r="T3492" i="1" l="1"/>
  <c r="N4239" i="1"/>
  <c r="U3492" i="1" l="1"/>
  <c r="R3493" i="1"/>
  <c r="S3493" i="1"/>
  <c r="L4240" i="1"/>
  <c r="M4240" i="1" s="1"/>
  <c r="T3493" i="1" l="1"/>
  <c r="N4240" i="1"/>
  <c r="U3493" i="1" l="1"/>
  <c r="R3494" i="1"/>
  <c r="S3494" i="1"/>
  <c r="L4241" i="1"/>
  <c r="M4241" i="1" s="1"/>
  <c r="T3494" i="1" l="1"/>
  <c r="N4241" i="1"/>
  <c r="U3494" i="1" l="1"/>
  <c r="R3495" i="1"/>
  <c r="S3495" i="1"/>
  <c r="L4242" i="1"/>
  <c r="M4242" i="1" s="1"/>
  <c r="T3495" i="1" l="1"/>
  <c r="N4242" i="1"/>
  <c r="L4243" i="1"/>
  <c r="M4243" i="1" s="1"/>
  <c r="U3495" i="1" l="1"/>
  <c r="R3496" i="1"/>
  <c r="S3496" i="1"/>
  <c r="N4243" i="1"/>
  <c r="T3496" i="1" l="1"/>
  <c r="L4244" i="1"/>
  <c r="M4244" i="1" s="1"/>
  <c r="U3496" i="1" l="1"/>
  <c r="R3497" i="1"/>
  <c r="S3497" i="1"/>
  <c r="N4244" i="1"/>
  <c r="L4245" i="1"/>
  <c r="M4245" i="1" s="1"/>
  <c r="T3497" i="1" l="1"/>
  <c r="N4245" i="1"/>
  <c r="L4246" i="1"/>
  <c r="M4246" i="1" s="1"/>
  <c r="U3497" i="1" l="1"/>
  <c r="R3498" i="1"/>
  <c r="S3498" i="1"/>
  <c r="N4246" i="1"/>
  <c r="T3498" i="1" l="1"/>
  <c r="L4247" i="1"/>
  <c r="M4247" i="1" s="1"/>
  <c r="U3498" i="1" l="1"/>
  <c r="R3499" i="1"/>
  <c r="S3499" i="1"/>
  <c r="N4247" i="1"/>
  <c r="T3499" i="1" l="1"/>
  <c r="L4248" i="1"/>
  <c r="M4248" i="1" s="1"/>
  <c r="U3499" i="1" l="1"/>
  <c r="S3500" i="1" s="1"/>
  <c r="R3500" i="1"/>
  <c r="N4248" i="1"/>
  <c r="T3500" i="1" l="1"/>
  <c r="L4249" i="1"/>
  <c r="M4249" i="1" s="1"/>
  <c r="U3500" i="1" l="1"/>
  <c r="R3501" i="1"/>
  <c r="S3501" i="1"/>
  <c r="N4249" i="1"/>
  <c r="L4250" i="1"/>
  <c r="M4250" i="1" s="1"/>
  <c r="T3501" i="1" l="1"/>
  <c r="N4250" i="1"/>
  <c r="L4251" i="1"/>
  <c r="M4251" i="1" s="1"/>
  <c r="U3501" i="1" l="1"/>
  <c r="R3502" i="1"/>
  <c r="S3502" i="1"/>
  <c r="N4251" i="1"/>
  <c r="T3502" i="1" l="1"/>
  <c r="L4252" i="1"/>
  <c r="M4252" i="1" s="1"/>
  <c r="U3502" i="1" l="1"/>
  <c r="R3503" i="1"/>
  <c r="S3503" i="1"/>
  <c r="N4252" i="1"/>
  <c r="T3503" i="1" l="1"/>
  <c r="L4253" i="1"/>
  <c r="M4253" i="1" s="1"/>
  <c r="U3503" i="1" l="1"/>
  <c r="R3504" i="1"/>
  <c r="S3504" i="1"/>
  <c r="N4253" i="1"/>
  <c r="L4254" i="1"/>
  <c r="M4254" i="1" s="1"/>
  <c r="T3504" i="1" l="1"/>
  <c r="N4254" i="1"/>
  <c r="U3504" i="1" l="1"/>
  <c r="R3505" i="1"/>
  <c r="S3505" i="1"/>
  <c r="L4255" i="1"/>
  <c r="M4255" i="1" s="1"/>
  <c r="T3505" i="1" l="1"/>
  <c r="N4255" i="1"/>
  <c r="U3505" i="1" l="1"/>
  <c r="R3506" i="1"/>
  <c r="S3506" i="1"/>
  <c r="L4256" i="1"/>
  <c r="M4256" i="1" s="1"/>
  <c r="T3506" i="1" l="1"/>
  <c r="N4256" i="1"/>
  <c r="L4257" i="1"/>
  <c r="M4257" i="1" s="1"/>
  <c r="U3506" i="1" l="1"/>
  <c r="R3507" i="1"/>
  <c r="S3507" i="1"/>
  <c r="N4257" i="1"/>
  <c r="L4258" i="1"/>
  <c r="M4258" i="1" s="1"/>
  <c r="T3507" i="1" l="1"/>
  <c r="N4258" i="1"/>
  <c r="U3507" i="1" l="1"/>
  <c r="R3508" i="1"/>
  <c r="S3508" i="1"/>
  <c r="L4259" i="1"/>
  <c r="M4259" i="1" s="1"/>
  <c r="T3508" i="1" l="1"/>
  <c r="N4259" i="1"/>
  <c r="U3508" i="1" l="1"/>
  <c r="R3509" i="1"/>
  <c r="S3509" i="1"/>
  <c r="L4260" i="1"/>
  <c r="M4260" i="1" s="1"/>
  <c r="T3509" i="1" l="1"/>
  <c r="N4260" i="1"/>
  <c r="L4261" i="1"/>
  <c r="M4261" i="1" s="1"/>
  <c r="U3509" i="1" l="1"/>
  <c r="R3510" i="1"/>
  <c r="S3510" i="1"/>
  <c r="N4261" i="1"/>
  <c r="T3510" i="1" l="1"/>
  <c r="L4262" i="1"/>
  <c r="M4262" i="1" s="1"/>
  <c r="U3510" i="1" l="1"/>
  <c r="R3511" i="1"/>
  <c r="S3511" i="1"/>
  <c r="N4262" i="1"/>
  <c r="T3511" i="1" l="1"/>
  <c r="L4263" i="1"/>
  <c r="M4263" i="1" s="1"/>
  <c r="U3511" i="1" l="1"/>
  <c r="R3512" i="1"/>
  <c r="S3512" i="1"/>
  <c r="N4263" i="1"/>
  <c r="L4264" i="1"/>
  <c r="M4264" i="1" s="1"/>
  <c r="T3512" i="1" l="1"/>
  <c r="N4264" i="1"/>
  <c r="L4265" i="1"/>
  <c r="M4265" i="1" s="1"/>
  <c r="U3512" i="1" l="1"/>
  <c r="R3513" i="1"/>
  <c r="S3513" i="1"/>
  <c r="N4265" i="1"/>
  <c r="T3513" i="1" l="1"/>
  <c r="L4266" i="1"/>
  <c r="M4266" i="1" s="1"/>
  <c r="U3513" i="1" l="1"/>
  <c r="R3514" i="1"/>
  <c r="S3514" i="1"/>
  <c r="N4266" i="1"/>
  <c r="L4267" i="1"/>
  <c r="M4267" i="1" s="1"/>
  <c r="T3514" i="1" l="1"/>
  <c r="N4267" i="1"/>
  <c r="U3514" i="1" l="1"/>
  <c r="R3515" i="1"/>
  <c r="S3515" i="1"/>
  <c r="L4268" i="1"/>
  <c r="M4268" i="1" s="1"/>
  <c r="T3515" i="1" l="1"/>
  <c r="N4268" i="1"/>
  <c r="L4269" i="1"/>
  <c r="M4269" i="1" s="1"/>
  <c r="U3515" i="1" l="1"/>
  <c r="R3516" i="1"/>
  <c r="S3516" i="1"/>
  <c r="N4269" i="1"/>
  <c r="L4270" i="1"/>
  <c r="M4270" i="1" s="1"/>
  <c r="T3516" i="1" l="1"/>
  <c r="N4270" i="1"/>
  <c r="U3516" i="1" l="1"/>
  <c r="R3517" i="1"/>
  <c r="S3517" i="1"/>
  <c r="L4271" i="1"/>
  <c r="M4271" i="1" s="1"/>
  <c r="T3517" i="1" l="1"/>
  <c r="N4271" i="1"/>
  <c r="U3517" i="1" l="1"/>
  <c r="R3518" i="1"/>
  <c r="S3518" i="1"/>
  <c r="L4272" i="1"/>
  <c r="M4272" i="1" s="1"/>
  <c r="T3518" i="1" l="1"/>
  <c r="N4272" i="1"/>
  <c r="U3518" i="1" l="1"/>
  <c r="S3519" i="1" s="1"/>
  <c r="R3519" i="1"/>
  <c r="L4273" i="1"/>
  <c r="M4273" i="1" s="1"/>
  <c r="T3519" i="1" l="1"/>
  <c r="N4273" i="1"/>
  <c r="L4274" i="1"/>
  <c r="M4274" i="1" s="1"/>
  <c r="U3519" i="1" l="1"/>
  <c r="R3520" i="1"/>
  <c r="S3520" i="1"/>
  <c r="N4274" i="1"/>
  <c r="T3520" i="1" l="1"/>
  <c r="L4275" i="1"/>
  <c r="M4275" i="1" s="1"/>
  <c r="U3520" i="1" l="1"/>
  <c r="R3521" i="1"/>
  <c r="S3521" i="1"/>
  <c r="N4275" i="1"/>
  <c r="T3521" i="1" l="1"/>
  <c r="L4276" i="1"/>
  <c r="M4276" i="1" s="1"/>
  <c r="U3521" i="1" l="1"/>
  <c r="R3522" i="1"/>
  <c r="S3522" i="1"/>
  <c r="N4276" i="1"/>
  <c r="T3522" i="1" l="1"/>
  <c r="L4277" i="1"/>
  <c r="M4277" i="1" s="1"/>
  <c r="U3522" i="1" l="1"/>
  <c r="R3523" i="1"/>
  <c r="S3523" i="1"/>
  <c r="N4277" i="1"/>
  <c r="T3523" i="1" l="1"/>
  <c r="L4278" i="1"/>
  <c r="M4278" i="1" s="1"/>
  <c r="U3523" i="1" l="1"/>
  <c r="S3524" i="1" s="1"/>
  <c r="R3524" i="1"/>
  <c r="N4278" i="1"/>
  <c r="T3524" i="1" l="1"/>
  <c r="L4279" i="1"/>
  <c r="M4279" i="1" s="1"/>
  <c r="U3524" i="1" l="1"/>
  <c r="R3525" i="1"/>
  <c r="S3525" i="1"/>
  <c r="N4279" i="1"/>
  <c r="T3525" i="1" l="1"/>
  <c r="L4280" i="1"/>
  <c r="M4280" i="1" s="1"/>
  <c r="U3525" i="1" l="1"/>
  <c r="R3526" i="1"/>
  <c r="S3526" i="1"/>
  <c r="N4280" i="1"/>
  <c r="T3526" i="1" l="1"/>
  <c r="L4281" i="1"/>
  <c r="M4281" i="1" s="1"/>
  <c r="U3526" i="1" l="1"/>
  <c r="R3527" i="1"/>
  <c r="S3527" i="1"/>
  <c r="N4281" i="1"/>
  <c r="T3527" i="1" l="1"/>
  <c r="L4282" i="1"/>
  <c r="M4282" i="1" s="1"/>
  <c r="U3527" i="1" l="1"/>
  <c r="R3528" i="1"/>
  <c r="S3528" i="1"/>
  <c r="N4282" i="1"/>
  <c r="T3528" i="1" l="1"/>
  <c r="L4283" i="1"/>
  <c r="M4283" i="1" s="1"/>
  <c r="U3528" i="1" l="1"/>
  <c r="R3529" i="1"/>
  <c r="S3529" i="1"/>
  <c r="N4283" i="1"/>
  <c r="T3529" i="1" l="1"/>
  <c r="L4284" i="1"/>
  <c r="M4284" i="1" s="1"/>
  <c r="U3529" i="1" l="1"/>
  <c r="R3530" i="1"/>
  <c r="S3530" i="1"/>
  <c r="N4284" i="1"/>
  <c r="T3530" i="1" l="1"/>
  <c r="L4285" i="1"/>
  <c r="M4285" i="1" s="1"/>
  <c r="U3530" i="1" l="1"/>
  <c r="R3531" i="1"/>
  <c r="S3531" i="1"/>
  <c r="N4285" i="1"/>
  <c r="L4286" i="1"/>
  <c r="M4286" i="1" s="1"/>
  <c r="T3531" i="1" l="1"/>
  <c r="N4286" i="1"/>
  <c r="U3531" i="1" l="1"/>
  <c r="R3532" i="1"/>
  <c r="S3532" i="1"/>
  <c r="L4287" i="1"/>
  <c r="M4287" i="1" s="1"/>
  <c r="T3532" i="1" l="1"/>
  <c r="N4287" i="1"/>
  <c r="U3532" i="1" l="1"/>
  <c r="R3533" i="1"/>
  <c r="S3533" i="1"/>
  <c r="L4288" i="1"/>
  <c r="M4288" i="1" s="1"/>
  <c r="T3533" i="1" l="1"/>
  <c r="N4288" i="1"/>
  <c r="L4289" i="1"/>
  <c r="M4289" i="1" s="1"/>
  <c r="U3533" i="1" l="1"/>
  <c r="R3534" i="1"/>
  <c r="S3534" i="1"/>
  <c r="N4289" i="1"/>
  <c r="L4290" i="1"/>
  <c r="M4290" i="1" s="1"/>
  <c r="T3534" i="1" l="1"/>
  <c r="N4290" i="1"/>
  <c r="U3534" i="1" l="1"/>
  <c r="R3535" i="1"/>
  <c r="S3535" i="1"/>
  <c r="L4291" i="1"/>
  <c r="M4291" i="1" s="1"/>
  <c r="T3535" i="1" l="1"/>
  <c r="N4291" i="1"/>
  <c r="L4292" i="1"/>
  <c r="M4292" i="1" s="1"/>
  <c r="U3535" i="1" l="1"/>
  <c r="R3536" i="1"/>
  <c r="S3536" i="1"/>
  <c r="N4292" i="1"/>
  <c r="T3536" i="1" l="1"/>
  <c r="L4293" i="1"/>
  <c r="M4293" i="1" s="1"/>
  <c r="U3536" i="1" l="1"/>
  <c r="R3537" i="1"/>
  <c r="S3537" i="1"/>
  <c r="N4293" i="1"/>
  <c r="L4294" i="1"/>
  <c r="M4294" i="1" s="1"/>
  <c r="T3537" i="1" l="1"/>
  <c r="N4294" i="1"/>
  <c r="U3537" i="1" l="1"/>
  <c r="R3538" i="1"/>
  <c r="S3538" i="1"/>
  <c r="L4295" i="1"/>
  <c r="M4295" i="1" s="1"/>
  <c r="T3538" i="1" l="1"/>
  <c r="N4295" i="1"/>
  <c r="U3538" i="1" l="1"/>
  <c r="R3539" i="1"/>
  <c r="S3539" i="1"/>
  <c r="L4296" i="1"/>
  <c r="M4296" i="1" s="1"/>
  <c r="T3539" i="1" l="1"/>
  <c r="N4296" i="1"/>
  <c r="L4297" i="1"/>
  <c r="M4297" i="1" s="1"/>
  <c r="U3539" i="1" l="1"/>
  <c r="R3540" i="1"/>
  <c r="S3540" i="1"/>
  <c r="N4297" i="1"/>
  <c r="T3540" i="1" l="1"/>
  <c r="L4298" i="1"/>
  <c r="M4298" i="1" s="1"/>
  <c r="U3540" i="1" l="1"/>
  <c r="R3541" i="1"/>
  <c r="S3541" i="1"/>
  <c r="N4298" i="1"/>
  <c r="T3541" i="1" l="1"/>
  <c r="L4299" i="1"/>
  <c r="M4299" i="1" s="1"/>
  <c r="U3541" i="1" l="1"/>
  <c r="R3542" i="1"/>
  <c r="S3542" i="1"/>
  <c r="N4299" i="1"/>
  <c r="T3542" i="1" l="1"/>
  <c r="L4300" i="1"/>
  <c r="M4300" i="1" s="1"/>
  <c r="U3542" i="1" l="1"/>
  <c r="R3543" i="1"/>
  <c r="S3543" i="1"/>
  <c r="N4300" i="1"/>
  <c r="L4301" i="1"/>
  <c r="M4301" i="1" s="1"/>
  <c r="T3543" i="1" l="1"/>
  <c r="N4301" i="1"/>
  <c r="U3543" i="1" l="1"/>
  <c r="R3544" i="1"/>
  <c r="S3544" i="1"/>
  <c r="L4302" i="1"/>
  <c r="M4302" i="1" s="1"/>
  <c r="T3544" i="1" l="1"/>
  <c r="N4302" i="1"/>
  <c r="U3544" i="1" l="1"/>
  <c r="R3545" i="1"/>
  <c r="S3545" i="1"/>
  <c r="L4303" i="1"/>
  <c r="M4303" i="1" s="1"/>
  <c r="T3545" i="1" l="1"/>
  <c r="N4303" i="1"/>
  <c r="L4304" i="1"/>
  <c r="M4304" i="1" s="1"/>
  <c r="U3545" i="1" l="1"/>
  <c r="R3546" i="1"/>
  <c r="S3546" i="1"/>
  <c r="N4304" i="1"/>
  <c r="L4305" i="1"/>
  <c r="M4305" i="1" s="1"/>
  <c r="T3546" i="1" l="1"/>
  <c r="N4305" i="1"/>
  <c r="U3546" i="1" l="1"/>
  <c r="R3547" i="1"/>
  <c r="S3547" i="1"/>
  <c r="L4306" i="1"/>
  <c r="M4306" i="1" s="1"/>
  <c r="T3547" i="1" l="1"/>
  <c r="N4306" i="1"/>
  <c r="L4307" i="1"/>
  <c r="M4307" i="1" s="1"/>
  <c r="U3547" i="1" l="1"/>
  <c r="R3548" i="1"/>
  <c r="S3548" i="1"/>
  <c r="N4307" i="1"/>
  <c r="T3548" i="1" l="1"/>
  <c r="L4308" i="1"/>
  <c r="M4308" i="1" s="1"/>
  <c r="U3548" i="1" l="1"/>
  <c r="R3549" i="1"/>
  <c r="S3549" i="1"/>
  <c r="N4308" i="1"/>
  <c r="L4309" i="1"/>
  <c r="M4309" i="1" s="1"/>
  <c r="T3549" i="1" l="1"/>
  <c r="N4309" i="1"/>
  <c r="L4310" i="1"/>
  <c r="M4310" i="1" s="1"/>
  <c r="U3549" i="1" l="1"/>
  <c r="R3550" i="1"/>
  <c r="S3550" i="1"/>
  <c r="N4310" i="1"/>
  <c r="T3550" i="1" l="1"/>
  <c r="L4311" i="1"/>
  <c r="M4311" i="1" s="1"/>
  <c r="U3550" i="1" l="1"/>
  <c r="R3551" i="1"/>
  <c r="S3551" i="1"/>
  <c r="N4311" i="1"/>
  <c r="T3551" i="1" l="1"/>
  <c r="L4312" i="1"/>
  <c r="M4312" i="1" s="1"/>
  <c r="U3551" i="1" l="1"/>
  <c r="R3552" i="1"/>
  <c r="S3552" i="1"/>
  <c r="N4312" i="1"/>
  <c r="T3552" i="1" l="1"/>
  <c r="L4313" i="1"/>
  <c r="M4313" i="1" s="1"/>
  <c r="U3552" i="1" l="1"/>
  <c r="R3553" i="1"/>
  <c r="S3553" i="1"/>
  <c r="N4313" i="1"/>
  <c r="T3553" i="1" l="1"/>
  <c r="L4314" i="1"/>
  <c r="M4314" i="1" s="1"/>
  <c r="U3553" i="1" l="1"/>
  <c r="R3554" i="1"/>
  <c r="S3554" i="1"/>
  <c r="N4314" i="1"/>
  <c r="L4315" i="1"/>
  <c r="M4315" i="1" s="1"/>
  <c r="T3554" i="1" l="1"/>
  <c r="N4315" i="1"/>
  <c r="U3554" i="1" l="1"/>
  <c r="R3555" i="1"/>
  <c r="S3555" i="1"/>
  <c r="L4316" i="1"/>
  <c r="M4316" i="1" s="1"/>
  <c r="T3555" i="1" l="1"/>
  <c r="N4316" i="1"/>
  <c r="L4317" i="1"/>
  <c r="M4317" i="1" s="1"/>
  <c r="U3555" i="1" l="1"/>
  <c r="R3556" i="1"/>
  <c r="S3556" i="1"/>
  <c r="N4317" i="1"/>
  <c r="T3556" i="1" l="1"/>
  <c r="L4318" i="1"/>
  <c r="M4318" i="1" s="1"/>
  <c r="U3556" i="1" l="1"/>
  <c r="R3557" i="1"/>
  <c r="S3557" i="1"/>
  <c r="N4318" i="1"/>
  <c r="T3557" i="1" l="1"/>
  <c r="L4319" i="1"/>
  <c r="M4319" i="1" s="1"/>
  <c r="U3557" i="1" l="1"/>
  <c r="R3558" i="1"/>
  <c r="S3558" i="1"/>
  <c r="N4319" i="1"/>
  <c r="T3558" i="1" l="1"/>
  <c r="L4320" i="1"/>
  <c r="M4320" i="1" s="1"/>
  <c r="U3558" i="1" l="1"/>
  <c r="R3559" i="1"/>
  <c r="S3559" i="1"/>
  <c r="N4320" i="1"/>
  <c r="L4321" i="1"/>
  <c r="M4321" i="1" s="1"/>
  <c r="T3559" i="1" l="1"/>
  <c r="N4321" i="1"/>
  <c r="U3559" i="1" l="1"/>
  <c r="S3560" i="1" s="1"/>
  <c r="R3560" i="1"/>
  <c r="L4322" i="1"/>
  <c r="M4322" i="1" s="1"/>
  <c r="T3560" i="1" l="1"/>
  <c r="N4322" i="1"/>
  <c r="U3560" i="1" l="1"/>
  <c r="R3561" i="1"/>
  <c r="S3561" i="1"/>
  <c r="L4323" i="1"/>
  <c r="M4323" i="1" s="1"/>
  <c r="T3561" i="1" l="1"/>
  <c r="N4323" i="1"/>
  <c r="U3561" i="1" l="1"/>
  <c r="R3562" i="1"/>
  <c r="S3562" i="1"/>
  <c r="L4324" i="1"/>
  <c r="M4324" i="1" s="1"/>
  <c r="T3562" i="1" l="1"/>
  <c r="N4324" i="1"/>
  <c r="U3562" i="1" l="1"/>
  <c r="S3563" i="1" s="1"/>
  <c r="R3563" i="1"/>
  <c r="L4325" i="1"/>
  <c r="M4325" i="1" s="1"/>
  <c r="T3563" i="1" l="1"/>
  <c r="N4325" i="1"/>
  <c r="U3563" i="1" l="1"/>
  <c r="R3564" i="1"/>
  <c r="S3564" i="1"/>
  <c r="L4326" i="1"/>
  <c r="M4326" i="1" s="1"/>
  <c r="T3564" i="1" l="1"/>
  <c r="N4326" i="1"/>
  <c r="U3564" i="1" l="1"/>
  <c r="R3565" i="1"/>
  <c r="S3565" i="1"/>
  <c r="L4327" i="1"/>
  <c r="M4327" i="1" s="1"/>
  <c r="T3565" i="1" l="1"/>
  <c r="N4327" i="1"/>
  <c r="L4328" i="1"/>
  <c r="M4328" i="1" s="1"/>
  <c r="U3565" i="1" l="1"/>
  <c r="R3566" i="1"/>
  <c r="S3566" i="1"/>
  <c r="N4328" i="1"/>
  <c r="T3566" i="1" l="1"/>
  <c r="L4329" i="1"/>
  <c r="M4329" i="1" s="1"/>
  <c r="U3566" i="1" l="1"/>
  <c r="R3567" i="1"/>
  <c r="S3567" i="1"/>
  <c r="N4329" i="1"/>
  <c r="L4330" i="1"/>
  <c r="M4330" i="1" s="1"/>
  <c r="T3567" i="1" l="1"/>
  <c r="N4330" i="1"/>
  <c r="U3567" i="1" l="1"/>
  <c r="R3568" i="1"/>
  <c r="S3568" i="1"/>
  <c r="L4331" i="1"/>
  <c r="M4331" i="1" s="1"/>
  <c r="T3568" i="1" l="1"/>
  <c r="N4331" i="1"/>
  <c r="U3568" i="1" l="1"/>
  <c r="R3569" i="1"/>
  <c r="S3569" i="1"/>
  <c r="L4332" i="1"/>
  <c r="M4332" i="1" s="1"/>
  <c r="T3569" i="1" l="1"/>
  <c r="N4332" i="1"/>
  <c r="L4333" i="1"/>
  <c r="M4333" i="1" s="1"/>
  <c r="U3569" i="1" l="1"/>
  <c r="R3570" i="1"/>
  <c r="S3570" i="1"/>
  <c r="N4333" i="1"/>
  <c r="T3570" i="1" l="1"/>
  <c r="L4334" i="1"/>
  <c r="M4334" i="1" s="1"/>
  <c r="U3570" i="1" l="1"/>
  <c r="R3571" i="1"/>
  <c r="S3571" i="1"/>
  <c r="N4334" i="1"/>
  <c r="L4335" i="1"/>
  <c r="M4335" i="1" s="1"/>
  <c r="T3571" i="1" l="1"/>
  <c r="N4335" i="1"/>
  <c r="U3571" i="1" l="1"/>
  <c r="R3572" i="1"/>
  <c r="S3572" i="1"/>
  <c r="L4336" i="1"/>
  <c r="M4336" i="1" s="1"/>
  <c r="T3572" i="1" l="1"/>
  <c r="N4336" i="1"/>
  <c r="U3572" i="1" l="1"/>
  <c r="R3573" i="1"/>
  <c r="S3573" i="1"/>
  <c r="L4337" i="1"/>
  <c r="M4337" i="1" s="1"/>
  <c r="T3573" i="1" l="1"/>
  <c r="N4337" i="1"/>
  <c r="U3573" i="1" l="1"/>
  <c r="R3574" i="1"/>
  <c r="S3574" i="1"/>
  <c r="L4338" i="1"/>
  <c r="M4338" i="1" s="1"/>
  <c r="T3574" i="1" l="1"/>
  <c r="N4338" i="1"/>
  <c r="U3574" i="1" l="1"/>
  <c r="R3575" i="1"/>
  <c r="S3575" i="1"/>
  <c r="L4339" i="1"/>
  <c r="M4339" i="1" s="1"/>
  <c r="T3575" i="1" l="1"/>
  <c r="N4339" i="1"/>
  <c r="L4340" i="1"/>
  <c r="M4340" i="1" s="1"/>
  <c r="U3575" i="1" l="1"/>
  <c r="R3576" i="1"/>
  <c r="S3576" i="1"/>
  <c r="N4340" i="1"/>
  <c r="T3576" i="1" l="1"/>
  <c r="L4341" i="1"/>
  <c r="M4341" i="1" s="1"/>
  <c r="U3576" i="1" l="1"/>
  <c r="R3577" i="1"/>
  <c r="S3577" i="1"/>
  <c r="N4341" i="1"/>
  <c r="L4342" i="1"/>
  <c r="M4342" i="1" s="1"/>
  <c r="T3577" i="1" l="1"/>
  <c r="N4342" i="1"/>
  <c r="U3577" i="1" l="1"/>
  <c r="R3578" i="1"/>
  <c r="S3578" i="1"/>
  <c r="L4343" i="1"/>
  <c r="M4343" i="1" s="1"/>
  <c r="T3578" i="1" l="1"/>
  <c r="N4343" i="1"/>
  <c r="L4344" i="1"/>
  <c r="M4344" i="1" s="1"/>
  <c r="U3578" i="1" l="1"/>
  <c r="S3579" i="1" s="1"/>
  <c r="R3579" i="1"/>
  <c r="N4344" i="1"/>
  <c r="T3579" i="1" l="1"/>
  <c r="L4345" i="1"/>
  <c r="M4345" i="1" s="1"/>
  <c r="U3579" i="1" l="1"/>
  <c r="R3580" i="1"/>
  <c r="S3580" i="1"/>
  <c r="N4345" i="1"/>
  <c r="T3580" i="1" l="1"/>
  <c r="L4346" i="1"/>
  <c r="M4346" i="1" s="1"/>
  <c r="U3580" i="1" l="1"/>
  <c r="R3581" i="1"/>
  <c r="S3581" i="1"/>
  <c r="N4346" i="1"/>
  <c r="T3581" i="1" l="1"/>
  <c r="L4347" i="1"/>
  <c r="M4347" i="1" s="1"/>
  <c r="U3581" i="1" l="1"/>
  <c r="R3582" i="1"/>
  <c r="S3582" i="1"/>
  <c r="N4347" i="1"/>
  <c r="T3582" i="1" l="1"/>
  <c r="L4348" i="1"/>
  <c r="M4348" i="1" s="1"/>
  <c r="U3582" i="1" l="1"/>
  <c r="R3583" i="1"/>
  <c r="S3583" i="1"/>
  <c r="N4348" i="1"/>
  <c r="T3583" i="1" l="1"/>
  <c r="L4349" i="1"/>
  <c r="M4349" i="1" s="1"/>
  <c r="U3583" i="1" l="1"/>
  <c r="R3584" i="1"/>
  <c r="S3584" i="1"/>
  <c r="N4349" i="1"/>
  <c r="L4350" i="1"/>
  <c r="M4350" i="1" s="1"/>
  <c r="T3584" i="1" l="1"/>
  <c r="N4350" i="1"/>
  <c r="U3584" i="1" l="1"/>
  <c r="R3585" i="1"/>
  <c r="S3585" i="1"/>
  <c r="L4351" i="1"/>
  <c r="M4351" i="1" s="1"/>
  <c r="T3585" i="1" l="1"/>
  <c r="N4351" i="1"/>
  <c r="L4352" i="1"/>
  <c r="M4352" i="1" s="1"/>
  <c r="U3585" i="1" l="1"/>
  <c r="R3586" i="1"/>
  <c r="S3586" i="1"/>
  <c r="N4352" i="1"/>
  <c r="L4353" i="1"/>
  <c r="M4353" i="1" s="1"/>
  <c r="T3586" i="1" l="1"/>
  <c r="N4353" i="1"/>
  <c r="U3586" i="1" l="1"/>
  <c r="R3587" i="1"/>
  <c r="S3587" i="1"/>
  <c r="L4354" i="1"/>
  <c r="M4354" i="1" s="1"/>
  <c r="T3587" i="1" l="1"/>
  <c r="N4354" i="1"/>
  <c r="L4355" i="1"/>
  <c r="M4355" i="1" s="1"/>
  <c r="U3587" i="1" l="1"/>
  <c r="R3588" i="1"/>
  <c r="S3588" i="1"/>
  <c r="N4355" i="1"/>
  <c r="T3588" i="1" l="1"/>
  <c r="L4356" i="1"/>
  <c r="M4356" i="1" s="1"/>
  <c r="U3588" i="1" l="1"/>
  <c r="R3589" i="1"/>
  <c r="S3589" i="1"/>
  <c r="N4356" i="1"/>
  <c r="T3589" i="1" l="1"/>
  <c r="L4357" i="1"/>
  <c r="M4357" i="1" s="1"/>
  <c r="U3589" i="1" l="1"/>
  <c r="R3590" i="1"/>
  <c r="S3590" i="1"/>
  <c r="N4357" i="1"/>
  <c r="L4358" i="1"/>
  <c r="M4358" i="1" s="1"/>
  <c r="T3590" i="1" l="1"/>
  <c r="N4358" i="1"/>
  <c r="U3590" i="1" l="1"/>
  <c r="R3591" i="1"/>
  <c r="S3591" i="1"/>
  <c r="L4359" i="1"/>
  <c r="M4359" i="1" s="1"/>
  <c r="T3591" i="1" l="1"/>
  <c r="N4359" i="1"/>
  <c r="U3591" i="1" l="1"/>
  <c r="R3592" i="1"/>
  <c r="S3592" i="1"/>
  <c r="L4360" i="1"/>
  <c r="M4360" i="1" s="1"/>
  <c r="T3592" i="1" l="1"/>
  <c r="N4360" i="1"/>
  <c r="U3592" i="1" l="1"/>
  <c r="R3593" i="1"/>
  <c r="S3593" i="1"/>
  <c r="L4361" i="1"/>
  <c r="M4361" i="1" s="1"/>
  <c r="T3593" i="1" l="1"/>
  <c r="N4361" i="1"/>
  <c r="L4362" i="1"/>
  <c r="M4362" i="1" s="1"/>
  <c r="U3593" i="1" l="1"/>
  <c r="R3594" i="1"/>
  <c r="S3594" i="1"/>
  <c r="N4362" i="1"/>
  <c r="T3594" i="1" l="1"/>
  <c r="L4363" i="1"/>
  <c r="M4363" i="1" s="1"/>
  <c r="U3594" i="1" l="1"/>
  <c r="R3595" i="1"/>
  <c r="S3595" i="1"/>
  <c r="N4363" i="1"/>
  <c r="T3595" i="1" l="1"/>
  <c r="L4364" i="1"/>
  <c r="M4364" i="1" s="1"/>
  <c r="U3595" i="1" l="1"/>
  <c r="R3596" i="1"/>
  <c r="S3596" i="1"/>
  <c r="N4364" i="1"/>
  <c r="T3596" i="1" l="1"/>
  <c r="L4365" i="1"/>
  <c r="M4365" i="1" s="1"/>
  <c r="U3596" i="1" l="1"/>
  <c r="R3597" i="1"/>
  <c r="S3597" i="1"/>
  <c r="N4365" i="1"/>
  <c r="T3597" i="1" l="1"/>
  <c r="L4366" i="1"/>
  <c r="M4366" i="1" s="1"/>
  <c r="U3597" i="1" l="1"/>
  <c r="S3598" i="1" s="1"/>
  <c r="R3598" i="1"/>
  <c r="N4366" i="1"/>
  <c r="T3598" i="1" l="1"/>
  <c r="L4367" i="1"/>
  <c r="M4367" i="1" s="1"/>
  <c r="U3598" i="1" l="1"/>
  <c r="R3599" i="1"/>
  <c r="S3599" i="1"/>
  <c r="N4367" i="1"/>
  <c r="L4368" i="1"/>
  <c r="M4368" i="1" s="1"/>
  <c r="T3599" i="1" l="1"/>
  <c r="N4368" i="1"/>
  <c r="U3599" i="1" l="1"/>
  <c r="R3600" i="1"/>
  <c r="S3600" i="1"/>
  <c r="L4369" i="1"/>
  <c r="M4369" i="1" s="1"/>
  <c r="T3600" i="1" l="1"/>
  <c r="N4369" i="1"/>
  <c r="U3600" i="1" l="1"/>
  <c r="R3601" i="1"/>
  <c r="S3601" i="1"/>
  <c r="L4370" i="1"/>
  <c r="M4370" i="1" s="1"/>
  <c r="T3601" i="1" l="1"/>
  <c r="N4370" i="1"/>
  <c r="L4371" i="1"/>
  <c r="M4371" i="1" s="1"/>
  <c r="U3601" i="1" l="1"/>
  <c r="R3602" i="1"/>
  <c r="S3602" i="1"/>
  <c r="N4371" i="1"/>
  <c r="T3602" i="1" l="1"/>
  <c r="L4372" i="1"/>
  <c r="M4372" i="1" s="1"/>
  <c r="U3602" i="1" l="1"/>
  <c r="R3603" i="1"/>
  <c r="S3603" i="1"/>
  <c r="N4372" i="1"/>
  <c r="L4373" i="1"/>
  <c r="M4373" i="1" s="1"/>
  <c r="T3603" i="1" l="1"/>
  <c r="N4373" i="1"/>
  <c r="U3603" i="1" l="1"/>
  <c r="R3604" i="1"/>
  <c r="S3604" i="1"/>
  <c r="L4374" i="1"/>
  <c r="M4374" i="1" s="1"/>
  <c r="T3604" i="1" l="1"/>
  <c r="N4374" i="1"/>
  <c r="U3604" i="1" l="1"/>
  <c r="R3605" i="1"/>
  <c r="S3605" i="1"/>
  <c r="L4375" i="1"/>
  <c r="M4375" i="1" s="1"/>
  <c r="T3605" i="1" l="1"/>
  <c r="N4375" i="1"/>
  <c r="L4376" i="1"/>
  <c r="M4376" i="1" s="1"/>
  <c r="U3605" i="1" l="1"/>
  <c r="R3606" i="1"/>
  <c r="S3606" i="1"/>
  <c r="N4376" i="1"/>
  <c r="T3606" i="1" l="1"/>
  <c r="L4377" i="1"/>
  <c r="M4377" i="1" s="1"/>
  <c r="U3606" i="1" l="1"/>
  <c r="S3607" i="1" s="1"/>
  <c r="R3607" i="1"/>
  <c r="N4377" i="1"/>
  <c r="T3607" i="1" l="1"/>
  <c r="L4378" i="1"/>
  <c r="M4378" i="1" s="1"/>
  <c r="U3607" i="1" l="1"/>
  <c r="R3608" i="1"/>
  <c r="S3608" i="1"/>
  <c r="N4378" i="1"/>
  <c r="T3608" i="1" l="1"/>
  <c r="L4379" i="1"/>
  <c r="M4379" i="1" s="1"/>
  <c r="U3608" i="1" l="1"/>
  <c r="R3609" i="1"/>
  <c r="S3609" i="1"/>
  <c r="N4379" i="1"/>
  <c r="T3609" i="1" l="1"/>
  <c r="L4380" i="1"/>
  <c r="M4380" i="1" s="1"/>
  <c r="U3609" i="1" l="1"/>
  <c r="R3610" i="1"/>
  <c r="S3610" i="1"/>
  <c r="N4380" i="1"/>
  <c r="L4381" i="1"/>
  <c r="M4381" i="1" s="1"/>
  <c r="T3610" i="1" l="1"/>
  <c r="N4381" i="1"/>
  <c r="U3610" i="1" l="1"/>
  <c r="R3611" i="1"/>
  <c r="S3611" i="1"/>
  <c r="L4382" i="1"/>
  <c r="M4382" i="1" s="1"/>
  <c r="T3611" i="1" l="1"/>
  <c r="N4382" i="1"/>
  <c r="U3611" i="1" l="1"/>
  <c r="R3612" i="1"/>
  <c r="S3612" i="1"/>
  <c r="L4383" i="1"/>
  <c r="M4383" i="1" s="1"/>
  <c r="T3612" i="1" l="1"/>
  <c r="N4383" i="1"/>
  <c r="L4384" i="1"/>
  <c r="M4384" i="1" s="1"/>
  <c r="U3612" i="1" l="1"/>
  <c r="R3613" i="1"/>
  <c r="S3613" i="1"/>
  <c r="N4384" i="1"/>
  <c r="T3613" i="1" l="1"/>
  <c r="L4385" i="1"/>
  <c r="M4385" i="1" s="1"/>
  <c r="U3613" i="1" l="1"/>
  <c r="R3614" i="1"/>
  <c r="S3614" i="1"/>
  <c r="N4385" i="1"/>
  <c r="L4386" i="1"/>
  <c r="M4386" i="1" s="1"/>
  <c r="T3614" i="1" l="1"/>
  <c r="N4386" i="1"/>
  <c r="L4387" i="1"/>
  <c r="M4387" i="1" s="1"/>
  <c r="U3614" i="1" l="1"/>
  <c r="R3615" i="1"/>
  <c r="S3615" i="1"/>
  <c r="N4387" i="1"/>
  <c r="T3615" i="1" l="1"/>
  <c r="L4388" i="1"/>
  <c r="M4388" i="1" s="1"/>
  <c r="U3615" i="1" l="1"/>
  <c r="R3616" i="1"/>
  <c r="S3616" i="1"/>
  <c r="N4388" i="1"/>
  <c r="L4389" i="1"/>
  <c r="M4389" i="1" s="1"/>
  <c r="T3616" i="1" l="1"/>
  <c r="N4389" i="1"/>
  <c r="U3616" i="1" l="1"/>
  <c r="R3617" i="1"/>
  <c r="S3617" i="1"/>
  <c r="L4390" i="1"/>
  <c r="M4390" i="1" s="1"/>
  <c r="T3617" i="1" l="1"/>
  <c r="N4390" i="1"/>
  <c r="U3617" i="1" l="1"/>
  <c r="R3618" i="1"/>
  <c r="S3618" i="1"/>
  <c r="L4391" i="1"/>
  <c r="M4391" i="1" s="1"/>
  <c r="T3618" i="1" l="1"/>
  <c r="N4391" i="1"/>
  <c r="U3618" i="1" l="1"/>
  <c r="R3619" i="1"/>
  <c r="S3619" i="1"/>
  <c r="L4392" i="1"/>
  <c r="M4392" i="1" s="1"/>
  <c r="T3619" i="1" l="1"/>
  <c r="N4392" i="1"/>
  <c r="L4393" i="1"/>
  <c r="M4393" i="1" s="1"/>
  <c r="U3619" i="1" l="1"/>
  <c r="R3620" i="1"/>
  <c r="S3620" i="1"/>
  <c r="N4393" i="1"/>
  <c r="T3620" i="1" l="1"/>
  <c r="L4394" i="1"/>
  <c r="M4394" i="1" s="1"/>
  <c r="U3620" i="1" l="1"/>
  <c r="R3621" i="1"/>
  <c r="S3621" i="1"/>
  <c r="N4394" i="1"/>
  <c r="L4395" i="1"/>
  <c r="M4395" i="1" s="1"/>
  <c r="T3621" i="1" l="1"/>
  <c r="N4395" i="1"/>
  <c r="U3621" i="1" l="1"/>
  <c r="R3622" i="1"/>
  <c r="S3622" i="1"/>
  <c r="L4396" i="1"/>
  <c r="M4396" i="1" s="1"/>
  <c r="T3622" i="1" l="1"/>
  <c r="N4396" i="1"/>
  <c r="L4397" i="1"/>
  <c r="M4397" i="1" s="1"/>
  <c r="U3622" i="1" l="1"/>
  <c r="R3623" i="1"/>
  <c r="S3623" i="1"/>
  <c r="N4397" i="1"/>
  <c r="L4398" i="1"/>
  <c r="M4398" i="1" s="1"/>
  <c r="T3623" i="1" l="1"/>
  <c r="N4398" i="1"/>
  <c r="U3623" i="1" l="1"/>
  <c r="R3624" i="1"/>
  <c r="S3624" i="1"/>
  <c r="L4399" i="1"/>
  <c r="M4399" i="1" s="1"/>
  <c r="T3624" i="1" l="1"/>
  <c r="N4399" i="1"/>
  <c r="U3624" i="1" l="1"/>
  <c r="R3625" i="1"/>
  <c r="S3625" i="1"/>
  <c r="L4400" i="1"/>
  <c r="M4400" i="1" s="1"/>
  <c r="T3625" i="1" l="1"/>
  <c r="N4400" i="1"/>
  <c r="L4401" i="1"/>
  <c r="M4401" i="1" s="1"/>
  <c r="U3625" i="1" l="1"/>
  <c r="R3626" i="1"/>
  <c r="S3626" i="1"/>
  <c r="N4401" i="1"/>
  <c r="T3626" i="1" l="1"/>
  <c r="L4402" i="1"/>
  <c r="M4402" i="1" s="1"/>
  <c r="U3626" i="1" l="1"/>
  <c r="R3627" i="1"/>
  <c r="S3627" i="1"/>
  <c r="N4402" i="1"/>
  <c r="T3627" i="1" l="1"/>
  <c r="L4403" i="1"/>
  <c r="M4403" i="1" s="1"/>
  <c r="U3627" i="1" l="1"/>
  <c r="R3628" i="1"/>
  <c r="S3628" i="1"/>
  <c r="N4403" i="1"/>
  <c r="T3628" i="1" l="1"/>
  <c r="L4404" i="1"/>
  <c r="M4404" i="1" s="1"/>
  <c r="U3628" i="1" l="1"/>
  <c r="R3629" i="1"/>
  <c r="S3629" i="1"/>
  <c r="N4404" i="1"/>
  <c r="L4405" i="1"/>
  <c r="M4405" i="1" s="1"/>
  <c r="T3629" i="1" l="1"/>
  <c r="N4405" i="1"/>
  <c r="U3629" i="1" l="1"/>
  <c r="R3630" i="1"/>
  <c r="S3630" i="1"/>
  <c r="L4406" i="1"/>
  <c r="M4406" i="1" s="1"/>
  <c r="T3630" i="1" l="1"/>
  <c r="N4406" i="1"/>
  <c r="U3630" i="1" l="1"/>
  <c r="R3631" i="1"/>
  <c r="S3631" i="1"/>
  <c r="L4407" i="1"/>
  <c r="M4407" i="1" s="1"/>
  <c r="T3631" i="1" l="1"/>
  <c r="N4407" i="1"/>
  <c r="U3631" i="1" l="1"/>
  <c r="R3632" i="1"/>
  <c r="S3632" i="1"/>
  <c r="L4408" i="1"/>
  <c r="M4408" i="1" s="1"/>
  <c r="T3632" i="1" l="1"/>
  <c r="N4408" i="1"/>
  <c r="U3632" i="1" l="1"/>
  <c r="R3633" i="1"/>
  <c r="S3633" i="1"/>
  <c r="L4409" i="1"/>
  <c r="M4409" i="1" s="1"/>
  <c r="T3633" i="1" l="1"/>
  <c r="N4409" i="1"/>
  <c r="U3633" i="1" l="1"/>
  <c r="R3634" i="1"/>
  <c r="S3634" i="1"/>
  <c r="L4410" i="1"/>
  <c r="M4410" i="1" s="1"/>
  <c r="T3634" i="1" l="1"/>
  <c r="N4410" i="1"/>
  <c r="U3634" i="1" l="1"/>
  <c r="R3635" i="1"/>
  <c r="S3635" i="1"/>
  <c r="L4411" i="1"/>
  <c r="M4411" i="1" s="1"/>
  <c r="T3635" i="1" l="1"/>
  <c r="N4411" i="1"/>
  <c r="L4412" i="1"/>
  <c r="M4412" i="1" s="1"/>
  <c r="U3635" i="1" l="1"/>
  <c r="R3636" i="1"/>
  <c r="S3636" i="1"/>
  <c r="N4412" i="1"/>
  <c r="L4413" i="1"/>
  <c r="M4413" i="1" s="1"/>
  <c r="T3636" i="1" l="1"/>
  <c r="N4413" i="1"/>
  <c r="U3636" i="1" l="1"/>
  <c r="R3637" i="1"/>
  <c r="S3637" i="1"/>
  <c r="L4414" i="1"/>
  <c r="M4414" i="1" s="1"/>
  <c r="T3637" i="1" l="1"/>
  <c r="N4414" i="1"/>
  <c r="L4415" i="1"/>
  <c r="M4415" i="1" s="1"/>
  <c r="U3637" i="1" l="1"/>
  <c r="R3638" i="1"/>
  <c r="S3638" i="1"/>
  <c r="N4415" i="1"/>
  <c r="T3638" i="1" l="1"/>
  <c r="L4416" i="1"/>
  <c r="M4416" i="1" s="1"/>
  <c r="U3638" i="1" l="1"/>
  <c r="R3639" i="1"/>
  <c r="S3639" i="1"/>
  <c r="N4416" i="1"/>
  <c r="L4417" i="1"/>
  <c r="M4417" i="1" s="1"/>
  <c r="T3639" i="1" l="1"/>
  <c r="N4417" i="1"/>
  <c r="U3639" i="1" l="1"/>
  <c r="R3640" i="1"/>
  <c r="S3640" i="1"/>
  <c r="L4418" i="1"/>
  <c r="M4418" i="1" s="1"/>
  <c r="T3640" i="1" l="1"/>
  <c r="N4418" i="1"/>
  <c r="U3640" i="1" l="1"/>
  <c r="R3641" i="1"/>
  <c r="S3641" i="1"/>
  <c r="L4419" i="1"/>
  <c r="M4419" i="1" s="1"/>
  <c r="T3641" i="1" l="1"/>
  <c r="N4419" i="1"/>
  <c r="L4420" i="1"/>
  <c r="M4420" i="1" s="1"/>
  <c r="U3641" i="1" l="1"/>
  <c r="R3642" i="1"/>
  <c r="S3642" i="1"/>
  <c r="N4420" i="1"/>
  <c r="T3642" i="1" l="1"/>
  <c r="L4421" i="1"/>
  <c r="M4421" i="1" s="1"/>
  <c r="U3642" i="1" l="1"/>
  <c r="R3643" i="1"/>
  <c r="S3643" i="1"/>
  <c r="N4421" i="1"/>
  <c r="T3643" i="1" l="1"/>
  <c r="L4422" i="1"/>
  <c r="M4422" i="1" s="1"/>
  <c r="U3643" i="1" l="1"/>
  <c r="R3644" i="1"/>
  <c r="S3644" i="1"/>
  <c r="N4422" i="1"/>
  <c r="L4423" i="1"/>
  <c r="M4423" i="1" s="1"/>
  <c r="T3644" i="1" l="1"/>
  <c r="N4423" i="1"/>
  <c r="L4424" i="1"/>
  <c r="M4424" i="1" s="1"/>
  <c r="U3644" i="1" l="1"/>
  <c r="R3645" i="1"/>
  <c r="S3645" i="1"/>
  <c r="N4424" i="1"/>
  <c r="L4425" i="1"/>
  <c r="M4425" i="1" s="1"/>
  <c r="T3645" i="1" l="1"/>
  <c r="N4425" i="1"/>
  <c r="U3645" i="1" l="1"/>
  <c r="R3646" i="1"/>
  <c r="S3646" i="1"/>
  <c r="L4426" i="1"/>
  <c r="M4426" i="1" s="1"/>
  <c r="T3646" i="1" l="1"/>
  <c r="N4426" i="1"/>
  <c r="U3646" i="1" l="1"/>
  <c r="R3647" i="1"/>
  <c r="S3647" i="1"/>
  <c r="L4427" i="1"/>
  <c r="M4427" i="1" s="1"/>
  <c r="T3647" i="1" l="1"/>
  <c r="N4427" i="1"/>
  <c r="U3647" i="1" l="1"/>
  <c r="R3648" i="1"/>
  <c r="S3648" i="1"/>
  <c r="L4428" i="1"/>
  <c r="M4428" i="1" s="1"/>
  <c r="T3648" i="1" l="1"/>
  <c r="N4428" i="1"/>
  <c r="U3648" i="1" l="1"/>
  <c r="R3649" i="1"/>
  <c r="S3649" i="1"/>
  <c r="L4429" i="1"/>
  <c r="M4429" i="1" s="1"/>
  <c r="T3649" i="1" l="1"/>
  <c r="N4429" i="1"/>
  <c r="U3649" i="1" l="1"/>
  <c r="R3650" i="1"/>
  <c r="S3650" i="1"/>
  <c r="L4430" i="1"/>
  <c r="M4430" i="1" s="1"/>
  <c r="T3650" i="1" l="1"/>
  <c r="N4430" i="1"/>
  <c r="L4431" i="1"/>
  <c r="M4431" i="1" s="1"/>
  <c r="U3650" i="1" l="1"/>
  <c r="S3651" i="1" s="1"/>
  <c r="R3651" i="1"/>
  <c r="N4431" i="1"/>
  <c r="T3651" i="1" l="1"/>
  <c r="L4432" i="1"/>
  <c r="M4432" i="1" s="1"/>
  <c r="U3651" i="1" l="1"/>
  <c r="R3652" i="1"/>
  <c r="S3652" i="1"/>
  <c r="N4432" i="1"/>
  <c r="L4433" i="1"/>
  <c r="M4433" i="1" s="1"/>
  <c r="T3652" i="1" l="1"/>
  <c r="N4433" i="1"/>
  <c r="U3652" i="1" l="1"/>
  <c r="R3653" i="1"/>
  <c r="S3653" i="1"/>
  <c r="L4434" i="1"/>
  <c r="M4434" i="1" s="1"/>
  <c r="T3653" i="1" l="1"/>
  <c r="N4434" i="1"/>
  <c r="U3653" i="1" l="1"/>
  <c r="R3654" i="1"/>
  <c r="S3654" i="1"/>
  <c r="L4435" i="1"/>
  <c r="M4435" i="1" s="1"/>
  <c r="T3654" i="1" l="1"/>
  <c r="N4435" i="1"/>
  <c r="U3654" i="1" l="1"/>
  <c r="R3655" i="1"/>
  <c r="S3655" i="1"/>
  <c r="L4436" i="1"/>
  <c r="M4436" i="1" s="1"/>
  <c r="T3655" i="1" l="1"/>
  <c r="N4436" i="1"/>
  <c r="U3655" i="1" l="1"/>
  <c r="R3656" i="1"/>
  <c r="S3656" i="1"/>
  <c r="L4437" i="1"/>
  <c r="M4437" i="1" s="1"/>
  <c r="T3656" i="1" l="1"/>
  <c r="N4437" i="1"/>
  <c r="U3656" i="1" l="1"/>
  <c r="R3657" i="1"/>
  <c r="S3657" i="1"/>
  <c r="L4438" i="1"/>
  <c r="M4438" i="1" s="1"/>
  <c r="T3657" i="1" l="1"/>
  <c r="N4438" i="1"/>
  <c r="L4439" i="1"/>
  <c r="M4439" i="1" s="1"/>
  <c r="U3657" i="1" l="1"/>
  <c r="R3658" i="1"/>
  <c r="S3658" i="1"/>
  <c r="N4439" i="1"/>
  <c r="T3658" i="1" l="1"/>
  <c r="L4440" i="1"/>
  <c r="M4440" i="1" s="1"/>
  <c r="U3658" i="1" l="1"/>
  <c r="R3659" i="1"/>
  <c r="S3659" i="1"/>
  <c r="N4440" i="1"/>
  <c r="L4441" i="1"/>
  <c r="M4441" i="1" s="1"/>
  <c r="T3659" i="1" l="1"/>
  <c r="N4441" i="1"/>
  <c r="U3659" i="1" l="1"/>
  <c r="R3660" i="1"/>
  <c r="S3660" i="1"/>
  <c r="L4442" i="1"/>
  <c r="M4442" i="1" s="1"/>
  <c r="T3660" i="1" l="1"/>
  <c r="N4442" i="1"/>
  <c r="U3660" i="1" l="1"/>
  <c r="R3661" i="1"/>
  <c r="S3661" i="1"/>
  <c r="L4443" i="1"/>
  <c r="M4443" i="1" s="1"/>
  <c r="T3661" i="1" l="1"/>
  <c r="N4443" i="1"/>
  <c r="L4444" i="1"/>
  <c r="M4444" i="1" s="1"/>
  <c r="U3661" i="1" l="1"/>
  <c r="R3662" i="1"/>
  <c r="S3662" i="1"/>
  <c r="N4444" i="1"/>
  <c r="T3662" i="1" l="1"/>
  <c r="L4445" i="1"/>
  <c r="M4445" i="1" s="1"/>
  <c r="U3662" i="1" l="1"/>
  <c r="R3663" i="1"/>
  <c r="S3663" i="1"/>
  <c r="N4445" i="1"/>
  <c r="T3663" i="1" l="1"/>
  <c r="L4446" i="1"/>
  <c r="M4446" i="1" s="1"/>
  <c r="U3663" i="1" l="1"/>
  <c r="R3664" i="1"/>
  <c r="S3664" i="1"/>
  <c r="N4446" i="1"/>
  <c r="T3664" i="1" l="1"/>
  <c r="L4447" i="1"/>
  <c r="M4447" i="1" s="1"/>
  <c r="U3664" i="1" l="1"/>
  <c r="R3665" i="1"/>
  <c r="S3665" i="1"/>
  <c r="N4447" i="1"/>
  <c r="L4448" i="1"/>
  <c r="M4448" i="1" s="1"/>
  <c r="T3665" i="1" l="1"/>
  <c r="N4448" i="1"/>
  <c r="U3665" i="1" l="1"/>
  <c r="R3666" i="1"/>
  <c r="S3666" i="1"/>
  <c r="L4449" i="1"/>
  <c r="M4449" i="1" s="1"/>
  <c r="T3666" i="1" l="1"/>
  <c r="N4449" i="1"/>
  <c r="U3666" i="1" l="1"/>
  <c r="R3667" i="1"/>
  <c r="S3667" i="1"/>
  <c r="L4450" i="1"/>
  <c r="M4450" i="1" s="1"/>
  <c r="T3667" i="1" l="1"/>
  <c r="N4450" i="1"/>
  <c r="L4451" i="1"/>
  <c r="M4451" i="1" s="1"/>
  <c r="U3667" i="1" l="1"/>
  <c r="R3668" i="1"/>
  <c r="S3668" i="1"/>
  <c r="N4451" i="1"/>
  <c r="T3668" i="1" l="1"/>
  <c r="L4452" i="1"/>
  <c r="M4452" i="1" s="1"/>
  <c r="U3668" i="1" l="1"/>
  <c r="R3669" i="1"/>
  <c r="S3669" i="1"/>
  <c r="N4452" i="1"/>
  <c r="T3669" i="1" l="1"/>
  <c r="L4453" i="1"/>
  <c r="M4453" i="1" s="1"/>
  <c r="U3669" i="1" l="1"/>
  <c r="R3670" i="1"/>
  <c r="S3670" i="1"/>
  <c r="N4453" i="1"/>
  <c r="T3670" i="1" l="1"/>
  <c r="L4454" i="1"/>
  <c r="M4454" i="1" s="1"/>
  <c r="U3670" i="1" l="1"/>
  <c r="R3671" i="1"/>
  <c r="S3671" i="1"/>
  <c r="N4454" i="1"/>
  <c r="T3671" i="1" l="1"/>
  <c r="L4455" i="1"/>
  <c r="M4455" i="1" s="1"/>
  <c r="U3671" i="1" l="1"/>
  <c r="R3672" i="1"/>
  <c r="S3672" i="1"/>
  <c r="N4455" i="1"/>
  <c r="T3672" i="1" l="1"/>
  <c r="L4456" i="1"/>
  <c r="M4456" i="1" s="1"/>
  <c r="U3672" i="1" l="1"/>
  <c r="R3673" i="1"/>
  <c r="S3673" i="1"/>
  <c r="N4456" i="1"/>
  <c r="L4457" i="1"/>
  <c r="M4457" i="1" s="1"/>
  <c r="T3673" i="1" l="1"/>
  <c r="N4457" i="1"/>
  <c r="U3673" i="1" l="1"/>
  <c r="R3674" i="1"/>
  <c r="S3674" i="1"/>
  <c r="L4458" i="1"/>
  <c r="M4458" i="1" s="1"/>
  <c r="T3674" i="1" l="1"/>
  <c r="N4458" i="1"/>
  <c r="L4459" i="1"/>
  <c r="M4459" i="1" s="1"/>
  <c r="U3674" i="1" l="1"/>
  <c r="R3675" i="1"/>
  <c r="S3675" i="1"/>
  <c r="N4459" i="1"/>
  <c r="L4460" i="1"/>
  <c r="M4460" i="1" s="1"/>
  <c r="T3675" i="1" l="1"/>
  <c r="N4460" i="1"/>
  <c r="U3675" i="1" l="1"/>
  <c r="R3676" i="1"/>
  <c r="S3676" i="1"/>
  <c r="L4461" i="1"/>
  <c r="M4461" i="1" s="1"/>
  <c r="T3676" i="1" l="1"/>
  <c r="N4461" i="1"/>
  <c r="U3676" i="1" l="1"/>
  <c r="R3677" i="1"/>
  <c r="S3677" i="1"/>
  <c r="L4462" i="1"/>
  <c r="M4462" i="1" s="1"/>
  <c r="T3677" i="1" l="1"/>
  <c r="N4462" i="1"/>
  <c r="L4463" i="1"/>
  <c r="M4463" i="1" s="1"/>
  <c r="U3677" i="1" l="1"/>
  <c r="R3678" i="1"/>
  <c r="S3678" i="1"/>
  <c r="N4463" i="1"/>
  <c r="T3678" i="1" l="1"/>
  <c r="L4464" i="1"/>
  <c r="M4464" i="1" s="1"/>
  <c r="U3678" i="1" l="1"/>
  <c r="R3679" i="1"/>
  <c r="S3679" i="1"/>
  <c r="N4464" i="1"/>
  <c r="T3679" i="1" l="1"/>
  <c r="L4465" i="1"/>
  <c r="M4465" i="1" s="1"/>
  <c r="U3679" i="1" l="1"/>
  <c r="R3680" i="1"/>
  <c r="S3680" i="1"/>
  <c r="N4465" i="1"/>
  <c r="T3680" i="1" l="1"/>
  <c r="L4466" i="1"/>
  <c r="M4466" i="1" s="1"/>
  <c r="U3680" i="1" l="1"/>
  <c r="R3681" i="1"/>
  <c r="S3681" i="1"/>
  <c r="N4466" i="1"/>
  <c r="L4467" i="1"/>
  <c r="M4467" i="1" s="1"/>
  <c r="T3681" i="1" l="1"/>
  <c r="N4467" i="1"/>
  <c r="U3681" i="1" l="1"/>
  <c r="R3682" i="1"/>
  <c r="S3682" i="1"/>
  <c r="L4468" i="1"/>
  <c r="M4468" i="1" s="1"/>
  <c r="T3682" i="1" l="1"/>
  <c r="N4468" i="1"/>
  <c r="U3682" i="1" l="1"/>
  <c r="R3683" i="1"/>
  <c r="S3683" i="1"/>
  <c r="L4469" i="1"/>
  <c r="M4469" i="1" s="1"/>
  <c r="T3683" i="1" l="1"/>
  <c r="N4469" i="1"/>
  <c r="U3683" i="1" l="1"/>
  <c r="R3684" i="1"/>
  <c r="S3684" i="1"/>
  <c r="L4470" i="1"/>
  <c r="M4470" i="1" s="1"/>
  <c r="T3684" i="1" l="1"/>
  <c r="N4470" i="1"/>
  <c r="U3684" i="1" l="1"/>
  <c r="R3685" i="1"/>
  <c r="S3685" i="1"/>
  <c r="L4471" i="1"/>
  <c r="M4471" i="1" s="1"/>
  <c r="T3685" i="1" l="1"/>
  <c r="N4471" i="1"/>
  <c r="U3685" i="1" l="1"/>
  <c r="R3686" i="1"/>
  <c r="S3686" i="1"/>
  <c r="L4472" i="1"/>
  <c r="M4472" i="1" s="1"/>
  <c r="T3686" i="1" l="1"/>
  <c r="N4472" i="1"/>
  <c r="L4473" i="1"/>
  <c r="M4473" i="1" s="1"/>
  <c r="U3686" i="1" l="1"/>
  <c r="R3687" i="1"/>
  <c r="S3687" i="1"/>
  <c r="N4473" i="1"/>
  <c r="L4474" i="1"/>
  <c r="M4474" i="1" s="1"/>
  <c r="T3687" i="1" l="1"/>
  <c r="N4474" i="1"/>
  <c r="U3687" i="1" l="1"/>
  <c r="R3688" i="1"/>
  <c r="S3688" i="1"/>
  <c r="L4475" i="1"/>
  <c r="M4475" i="1" s="1"/>
  <c r="T3688" i="1" l="1"/>
  <c r="N4475" i="1"/>
  <c r="U3688" i="1" l="1"/>
  <c r="R3689" i="1"/>
  <c r="S3689" i="1"/>
  <c r="L4476" i="1"/>
  <c r="M4476" i="1" s="1"/>
  <c r="T3689" i="1" l="1"/>
  <c r="N4476" i="1"/>
  <c r="U3689" i="1" l="1"/>
  <c r="R3690" i="1"/>
  <c r="S3690" i="1"/>
  <c r="L4477" i="1"/>
  <c r="M4477" i="1" s="1"/>
  <c r="T3690" i="1" l="1"/>
  <c r="N4477" i="1"/>
  <c r="U3690" i="1" l="1"/>
  <c r="R3691" i="1"/>
  <c r="S3691" i="1"/>
  <c r="L4478" i="1"/>
  <c r="M4478" i="1" s="1"/>
  <c r="T3691" i="1" l="1"/>
  <c r="N4478" i="1"/>
  <c r="L4479" i="1"/>
  <c r="M4479" i="1" s="1"/>
  <c r="U3691" i="1" l="1"/>
  <c r="R3692" i="1"/>
  <c r="S3692" i="1"/>
  <c r="N4479" i="1"/>
  <c r="T3692" i="1" l="1"/>
  <c r="L4480" i="1"/>
  <c r="M4480" i="1" s="1"/>
  <c r="U3692" i="1" l="1"/>
  <c r="R3693" i="1"/>
  <c r="S3693" i="1"/>
  <c r="N4480" i="1"/>
  <c r="T3693" i="1" l="1"/>
  <c r="L4481" i="1"/>
  <c r="M4481" i="1" s="1"/>
  <c r="U3693" i="1" l="1"/>
  <c r="R3694" i="1"/>
  <c r="S3694" i="1"/>
  <c r="N4481" i="1"/>
  <c r="T3694" i="1" l="1"/>
  <c r="L4482" i="1"/>
  <c r="M4482" i="1" s="1"/>
  <c r="U3694" i="1" l="1"/>
  <c r="R3695" i="1"/>
  <c r="S3695" i="1"/>
  <c r="N4482" i="1"/>
  <c r="T3695" i="1" l="1"/>
  <c r="L4483" i="1"/>
  <c r="M4483" i="1" s="1"/>
  <c r="U3695" i="1" l="1"/>
  <c r="R3696" i="1"/>
  <c r="S3696" i="1"/>
  <c r="N4483" i="1"/>
  <c r="T3696" i="1" l="1"/>
  <c r="L4484" i="1"/>
  <c r="M4484" i="1" s="1"/>
  <c r="U3696" i="1" l="1"/>
  <c r="R3697" i="1"/>
  <c r="S3697" i="1"/>
  <c r="N4484" i="1"/>
  <c r="T3697" i="1" l="1"/>
  <c r="L4485" i="1"/>
  <c r="M4485" i="1" s="1"/>
  <c r="U3697" i="1" l="1"/>
  <c r="R3698" i="1"/>
  <c r="S3698" i="1"/>
  <c r="N4485" i="1"/>
  <c r="T3698" i="1" l="1"/>
  <c r="L4486" i="1"/>
  <c r="M4486" i="1" s="1"/>
  <c r="U3698" i="1" l="1"/>
  <c r="R3699" i="1"/>
  <c r="S3699" i="1"/>
  <c r="N4486" i="1"/>
  <c r="L4487" i="1"/>
  <c r="M4487" i="1" s="1"/>
  <c r="T3699" i="1" l="1"/>
  <c r="N4487" i="1"/>
  <c r="U3699" i="1" l="1"/>
  <c r="R3700" i="1"/>
  <c r="S3700" i="1"/>
  <c r="L4488" i="1"/>
  <c r="M4488" i="1" s="1"/>
  <c r="T3700" i="1" l="1"/>
  <c r="N4488" i="1"/>
  <c r="L4489" i="1"/>
  <c r="M4489" i="1" s="1"/>
  <c r="U3700" i="1" l="1"/>
  <c r="R3701" i="1"/>
  <c r="S3701" i="1"/>
  <c r="N4489" i="1"/>
  <c r="T3701" i="1" l="1"/>
  <c r="L4490" i="1"/>
  <c r="M4490" i="1" s="1"/>
  <c r="U3701" i="1" l="1"/>
  <c r="R3702" i="1"/>
  <c r="S3702" i="1"/>
  <c r="N4490" i="1"/>
  <c r="T3702" i="1" l="1"/>
  <c r="L4491" i="1"/>
  <c r="M4491" i="1" s="1"/>
  <c r="U3702" i="1" l="1"/>
  <c r="R3703" i="1"/>
  <c r="S3703" i="1"/>
  <c r="N4491" i="1"/>
  <c r="L4492" i="1"/>
  <c r="M4492" i="1" s="1"/>
  <c r="T3703" i="1" l="1"/>
  <c r="N4492" i="1"/>
  <c r="U3703" i="1" l="1"/>
  <c r="R3704" i="1"/>
  <c r="S3704" i="1"/>
  <c r="L4493" i="1"/>
  <c r="M4493" i="1" s="1"/>
  <c r="T3704" i="1" l="1"/>
  <c r="N4493" i="1"/>
  <c r="U3704" i="1" l="1"/>
  <c r="R3705" i="1"/>
  <c r="S3705" i="1"/>
  <c r="L4494" i="1"/>
  <c r="M4494" i="1" s="1"/>
  <c r="T3705" i="1" l="1"/>
  <c r="N4494" i="1"/>
  <c r="U3705" i="1" l="1"/>
  <c r="R3706" i="1"/>
  <c r="S3706" i="1"/>
  <c r="L4495" i="1"/>
  <c r="M4495" i="1" s="1"/>
  <c r="T3706" i="1" l="1"/>
  <c r="N4495" i="1"/>
  <c r="U3706" i="1" l="1"/>
  <c r="R3707" i="1"/>
  <c r="S3707" i="1"/>
  <c r="L4496" i="1"/>
  <c r="M4496" i="1" s="1"/>
  <c r="T3707" i="1" l="1"/>
  <c r="N4496" i="1"/>
  <c r="U3707" i="1" l="1"/>
  <c r="R3708" i="1"/>
  <c r="S3708" i="1"/>
  <c r="L4497" i="1"/>
  <c r="M4497" i="1" s="1"/>
  <c r="T3708" i="1" l="1"/>
  <c r="N4497" i="1"/>
  <c r="U3708" i="1" l="1"/>
  <c r="R3709" i="1"/>
  <c r="S3709" i="1"/>
  <c r="L4498" i="1"/>
  <c r="M4498" i="1" s="1"/>
  <c r="T3709" i="1" l="1"/>
  <c r="N4498" i="1"/>
  <c r="L4499" i="1"/>
  <c r="M4499" i="1" s="1"/>
  <c r="U3709" i="1" l="1"/>
  <c r="R3710" i="1"/>
  <c r="S3710" i="1"/>
  <c r="N4499" i="1"/>
  <c r="T3710" i="1" l="1"/>
  <c r="L4500" i="1"/>
  <c r="M4500" i="1" s="1"/>
  <c r="U3710" i="1" l="1"/>
  <c r="R3711" i="1"/>
  <c r="S3711" i="1"/>
  <c r="N4500" i="1"/>
  <c r="T3711" i="1" l="1"/>
  <c r="L4501" i="1"/>
  <c r="M4501" i="1" s="1"/>
  <c r="U3711" i="1" l="1"/>
  <c r="R3712" i="1"/>
  <c r="S3712" i="1"/>
  <c r="N4501" i="1"/>
  <c r="T3712" i="1" l="1"/>
  <c r="L4502" i="1"/>
  <c r="M4502" i="1" s="1"/>
  <c r="U3712" i="1" l="1"/>
  <c r="R3713" i="1"/>
  <c r="S3713" i="1"/>
  <c r="N4502" i="1"/>
  <c r="L4503" i="1"/>
  <c r="M4503" i="1" s="1"/>
  <c r="T3713" i="1" l="1"/>
  <c r="N4503" i="1"/>
  <c r="L4504" i="1"/>
  <c r="M4504" i="1" s="1"/>
  <c r="U3713" i="1" l="1"/>
  <c r="R3714" i="1"/>
  <c r="S3714" i="1"/>
  <c r="N4504" i="1"/>
  <c r="T3714" i="1" l="1"/>
  <c r="L4505" i="1"/>
  <c r="M4505" i="1" s="1"/>
  <c r="U3714" i="1" l="1"/>
  <c r="S3715" i="1" s="1"/>
  <c r="R3715" i="1"/>
  <c r="N4505" i="1"/>
  <c r="L4506" i="1"/>
  <c r="M4506" i="1" s="1"/>
  <c r="T3715" i="1" l="1"/>
  <c r="N4506" i="1"/>
  <c r="U3715" i="1" l="1"/>
  <c r="R3716" i="1"/>
  <c r="S3716" i="1"/>
  <c r="L4507" i="1"/>
  <c r="M4507" i="1" s="1"/>
  <c r="T3716" i="1" l="1"/>
  <c r="N4507" i="1"/>
  <c r="U3716" i="1" l="1"/>
  <c r="R3717" i="1"/>
  <c r="S3717" i="1"/>
  <c r="L4508" i="1"/>
  <c r="M4508" i="1" s="1"/>
  <c r="T3717" i="1" l="1"/>
  <c r="N4508" i="1"/>
  <c r="U3717" i="1" l="1"/>
  <c r="R3718" i="1"/>
  <c r="S3718" i="1"/>
  <c r="L4509" i="1"/>
  <c r="M4509" i="1" s="1"/>
  <c r="T3718" i="1" l="1"/>
  <c r="N4509" i="1"/>
  <c r="L4510" i="1"/>
  <c r="M4510" i="1" s="1"/>
  <c r="U3718" i="1" l="1"/>
  <c r="R3719" i="1"/>
  <c r="S3719" i="1"/>
  <c r="N4510" i="1"/>
  <c r="T3719" i="1" l="1"/>
  <c r="L4511" i="1"/>
  <c r="M4511" i="1" s="1"/>
  <c r="U3719" i="1" l="1"/>
  <c r="R3720" i="1"/>
  <c r="S3720" i="1"/>
  <c r="N4511" i="1"/>
  <c r="T3720" i="1" l="1"/>
  <c r="L4512" i="1"/>
  <c r="M4512" i="1" s="1"/>
  <c r="U3720" i="1" l="1"/>
  <c r="R3721" i="1"/>
  <c r="S3721" i="1"/>
  <c r="N4512" i="1"/>
  <c r="L4513" i="1"/>
  <c r="M4513" i="1" s="1"/>
  <c r="T3721" i="1" l="1"/>
  <c r="N4513" i="1"/>
  <c r="L4514" i="1"/>
  <c r="M4514" i="1" s="1"/>
  <c r="U3721" i="1" l="1"/>
  <c r="R3722" i="1"/>
  <c r="S3722" i="1"/>
  <c r="N4514" i="1"/>
  <c r="T3722" i="1" l="1"/>
  <c r="L4515" i="1"/>
  <c r="M4515" i="1" s="1"/>
  <c r="U3722" i="1" l="1"/>
  <c r="R3723" i="1"/>
  <c r="S3723" i="1"/>
  <c r="N4515" i="1"/>
  <c r="L4516" i="1"/>
  <c r="M4516" i="1" s="1"/>
  <c r="T3723" i="1" l="1"/>
  <c r="N4516" i="1"/>
  <c r="L4517" i="1"/>
  <c r="M4517" i="1" s="1"/>
  <c r="U3723" i="1" l="1"/>
  <c r="S3724" i="1" s="1"/>
  <c r="R3724" i="1"/>
  <c r="N4517" i="1"/>
  <c r="L4518" i="1"/>
  <c r="M4518" i="1" s="1"/>
  <c r="T3724" i="1" l="1"/>
  <c r="N4518" i="1"/>
  <c r="L4519" i="1"/>
  <c r="M4519" i="1" s="1"/>
  <c r="U3724" i="1" l="1"/>
  <c r="R3725" i="1"/>
  <c r="S3725" i="1"/>
  <c r="N4519" i="1"/>
  <c r="T3725" i="1" l="1"/>
  <c r="L4520" i="1"/>
  <c r="M4520" i="1" s="1"/>
  <c r="U3725" i="1" l="1"/>
  <c r="R3726" i="1"/>
  <c r="S3726" i="1"/>
  <c r="N4520" i="1"/>
  <c r="T3726" i="1" l="1"/>
  <c r="L4521" i="1"/>
  <c r="M4521" i="1" s="1"/>
  <c r="U3726" i="1" l="1"/>
  <c r="R3727" i="1"/>
  <c r="S3727" i="1"/>
  <c r="N4521" i="1"/>
  <c r="T3727" i="1" l="1"/>
  <c r="L4522" i="1"/>
  <c r="M4522" i="1" s="1"/>
  <c r="U3727" i="1" l="1"/>
  <c r="R3728" i="1"/>
  <c r="S3728" i="1"/>
  <c r="N4522" i="1"/>
  <c r="L4523" i="1"/>
  <c r="M4523" i="1" s="1"/>
  <c r="T3728" i="1" l="1"/>
  <c r="N4523" i="1"/>
  <c r="U3728" i="1" l="1"/>
  <c r="R3729" i="1"/>
  <c r="S3729" i="1"/>
  <c r="L4524" i="1"/>
  <c r="M4524" i="1" s="1"/>
  <c r="T3729" i="1" l="1"/>
  <c r="N4524" i="1"/>
  <c r="L4525" i="1"/>
  <c r="M4525" i="1" s="1"/>
  <c r="U3729" i="1" l="1"/>
  <c r="R3730" i="1"/>
  <c r="S3730" i="1"/>
  <c r="N4525" i="1"/>
  <c r="T3730" i="1" l="1"/>
  <c r="L4526" i="1"/>
  <c r="M4526" i="1" s="1"/>
  <c r="U3730" i="1" l="1"/>
  <c r="R3731" i="1"/>
  <c r="S3731" i="1"/>
  <c r="N4526" i="1"/>
  <c r="T3731" i="1" l="1"/>
  <c r="L4527" i="1"/>
  <c r="M4527" i="1" s="1"/>
  <c r="U3731" i="1" l="1"/>
  <c r="R3732" i="1"/>
  <c r="S3732" i="1"/>
  <c r="N4527" i="1"/>
  <c r="L4528" i="1"/>
  <c r="M4528" i="1" s="1"/>
  <c r="T3732" i="1" l="1"/>
  <c r="N4528" i="1"/>
  <c r="L4529" i="1"/>
  <c r="M4529" i="1" s="1"/>
  <c r="U3732" i="1" l="1"/>
  <c r="R3733" i="1"/>
  <c r="S3733" i="1"/>
  <c r="N4529" i="1"/>
  <c r="T3733" i="1" l="1"/>
  <c r="L4530" i="1"/>
  <c r="M4530" i="1" s="1"/>
  <c r="U3733" i="1" l="1"/>
  <c r="R3734" i="1"/>
  <c r="S3734" i="1"/>
  <c r="N4530" i="1"/>
  <c r="L4531" i="1"/>
  <c r="M4531" i="1" s="1"/>
  <c r="T3734" i="1" l="1"/>
  <c r="N4531" i="1"/>
  <c r="U3734" i="1" l="1"/>
  <c r="R3735" i="1"/>
  <c r="S3735" i="1"/>
  <c r="L4532" i="1"/>
  <c r="M4532" i="1" s="1"/>
  <c r="T3735" i="1" l="1"/>
  <c r="N4532" i="1"/>
  <c r="L4533" i="1"/>
  <c r="M4533" i="1" s="1"/>
  <c r="U3735" i="1" l="1"/>
  <c r="R3736" i="1"/>
  <c r="S3736" i="1"/>
  <c r="N4533" i="1"/>
  <c r="L4534" i="1"/>
  <c r="M4534" i="1" s="1"/>
  <c r="T3736" i="1" l="1"/>
  <c r="N4534" i="1"/>
  <c r="U3736" i="1" l="1"/>
  <c r="R3737" i="1"/>
  <c r="S3737" i="1"/>
  <c r="L4535" i="1"/>
  <c r="M4535" i="1" s="1"/>
  <c r="T3737" i="1" l="1"/>
  <c r="N4535" i="1"/>
  <c r="U3737" i="1" l="1"/>
  <c r="S3738" i="1" s="1"/>
  <c r="R3738" i="1"/>
  <c r="L4536" i="1"/>
  <c r="M4536" i="1" s="1"/>
  <c r="T3738" i="1" l="1"/>
  <c r="N4536" i="1"/>
  <c r="U3738" i="1" l="1"/>
  <c r="R3739" i="1"/>
  <c r="S3739" i="1"/>
  <c r="L4537" i="1"/>
  <c r="M4537" i="1" s="1"/>
  <c r="T3739" i="1" l="1"/>
  <c r="N4537" i="1"/>
  <c r="U3739" i="1" l="1"/>
  <c r="R3740" i="1"/>
  <c r="S3740" i="1"/>
  <c r="L4538" i="1"/>
  <c r="M4538" i="1" s="1"/>
  <c r="T3740" i="1" l="1"/>
  <c r="N4538" i="1"/>
  <c r="U3740" i="1" l="1"/>
  <c r="R3741" i="1"/>
  <c r="S3741" i="1"/>
  <c r="L4539" i="1"/>
  <c r="M4539" i="1" s="1"/>
  <c r="T3741" i="1" l="1"/>
  <c r="N4539" i="1"/>
  <c r="L4540" i="1"/>
  <c r="M4540" i="1" s="1"/>
  <c r="U3741" i="1" l="1"/>
  <c r="R3742" i="1"/>
  <c r="S3742" i="1"/>
  <c r="N4540" i="1"/>
  <c r="L4541" i="1"/>
  <c r="M4541" i="1" s="1"/>
  <c r="T3742" i="1" l="1"/>
  <c r="N4541" i="1"/>
  <c r="U3742" i="1" l="1"/>
  <c r="S3743" i="1" s="1"/>
  <c r="R3743" i="1"/>
  <c r="L4542" i="1"/>
  <c r="M4542" i="1" s="1"/>
  <c r="T3743" i="1" l="1"/>
  <c r="N4542" i="1"/>
  <c r="L4543" i="1"/>
  <c r="M4543" i="1" s="1"/>
  <c r="U3743" i="1" l="1"/>
  <c r="S3744" i="1" s="1"/>
  <c r="R3744" i="1"/>
  <c r="N4543" i="1"/>
  <c r="T3744" i="1" l="1"/>
  <c r="L4544" i="1"/>
  <c r="M4544" i="1" s="1"/>
  <c r="U3744" i="1" l="1"/>
  <c r="R3745" i="1"/>
  <c r="S3745" i="1"/>
  <c r="N4544" i="1"/>
  <c r="T3745" i="1" l="1"/>
  <c r="L4545" i="1"/>
  <c r="M4545" i="1" s="1"/>
  <c r="U3745" i="1" l="1"/>
  <c r="R3746" i="1"/>
  <c r="S3746" i="1"/>
  <c r="N4545" i="1"/>
  <c r="T3746" i="1" l="1"/>
  <c r="L4546" i="1"/>
  <c r="M4546" i="1" s="1"/>
  <c r="U3746" i="1" l="1"/>
  <c r="R3747" i="1"/>
  <c r="S3747" i="1"/>
  <c r="N4546" i="1"/>
  <c r="T3747" i="1" l="1"/>
  <c r="L4547" i="1"/>
  <c r="M4547" i="1" s="1"/>
  <c r="U3747" i="1" l="1"/>
  <c r="R3748" i="1"/>
  <c r="S3748" i="1"/>
  <c r="N4547" i="1"/>
  <c r="T3748" i="1" l="1"/>
  <c r="L4548" i="1"/>
  <c r="M4548" i="1" s="1"/>
  <c r="U3748" i="1" l="1"/>
  <c r="R3749" i="1"/>
  <c r="S3749" i="1"/>
  <c r="N4548" i="1"/>
  <c r="T3749" i="1" l="1"/>
  <c r="L4549" i="1"/>
  <c r="M4549" i="1" s="1"/>
  <c r="U3749" i="1" l="1"/>
  <c r="R3750" i="1"/>
  <c r="S3750" i="1"/>
  <c r="N4549" i="1"/>
  <c r="L4550" i="1"/>
  <c r="M4550" i="1" s="1"/>
  <c r="T3750" i="1" l="1"/>
  <c r="N4550" i="1"/>
  <c r="U3750" i="1" l="1"/>
  <c r="R3751" i="1"/>
  <c r="S3751" i="1"/>
  <c r="L4551" i="1"/>
  <c r="M4551" i="1" s="1"/>
  <c r="T3751" i="1" l="1"/>
  <c r="N4551" i="1"/>
  <c r="U3751" i="1" l="1"/>
  <c r="R3752" i="1"/>
  <c r="S3752" i="1"/>
  <c r="L4552" i="1"/>
  <c r="M4552" i="1" s="1"/>
  <c r="T3752" i="1" l="1"/>
  <c r="N4552" i="1"/>
  <c r="U3752" i="1" l="1"/>
  <c r="R3753" i="1"/>
  <c r="S3753" i="1"/>
  <c r="L4553" i="1"/>
  <c r="M4553" i="1" s="1"/>
  <c r="T3753" i="1" l="1"/>
  <c r="N4553" i="1"/>
  <c r="U3753" i="1" l="1"/>
  <c r="S3754" i="1" s="1"/>
  <c r="R3754" i="1"/>
  <c r="L4554" i="1"/>
  <c r="M4554" i="1" s="1"/>
  <c r="T3754" i="1" l="1"/>
  <c r="N4554" i="1"/>
  <c r="U3754" i="1" l="1"/>
  <c r="S3755" i="1" s="1"/>
  <c r="R3755" i="1"/>
  <c r="L4555" i="1"/>
  <c r="M4555" i="1" s="1"/>
  <c r="T3755" i="1" l="1"/>
  <c r="N4555" i="1"/>
  <c r="U3755" i="1" l="1"/>
  <c r="S3756" i="1" s="1"/>
  <c r="R3756" i="1"/>
  <c r="L4556" i="1"/>
  <c r="M4556" i="1" s="1"/>
  <c r="T3756" i="1" l="1"/>
  <c r="N4556" i="1"/>
  <c r="U3756" i="1" l="1"/>
  <c r="R3757" i="1"/>
  <c r="S3757" i="1"/>
  <c r="L4557" i="1"/>
  <c r="M4557" i="1" s="1"/>
  <c r="T3757" i="1" l="1"/>
  <c r="N4557" i="1"/>
  <c r="U3757" i="1" l="1"/>
  <c r="R3758" i="1"/>
  <c r="S3758" i="1"/>
  <c r="L4558" i="1"/>
  <c r="M4558" i="1" s="1"/>
  <c r="T3758" i="1" l="1"/>
  <c r="N4558" i="1"/>
  <c r="U3758" i="1" l="1"/>
  <c r="R3759" i="1"/>
  <c r="S3759" i="1"/>
  <c r="L4559" i="1"/>
  <c r="M4559" i="1" s="1"/>
  <c r="T3759" i="1" l="1"/>
  <c r="N4559" i="1"/>
  <c r="U3759" i="1" l="1"/>
  <c r="R3760" i="1"/>
  <c r="S3760" i="1"/>
  <c r="L4560" i="1"/>
  <c r="M4560" i="1" s="1"/>
  <c r="T3760" i="1" l="1"/>
  <c r="N4560" i="1"/>
  <c r="U3760" i="1" l="1"/>
  <c r="R3761" i="1"/>
  <c r="S3761" i="1"/>
  <c r="L4561" i="1"/>
  <c r="M4561" i="1" s="1"/>
  <c r="T3761" i="1" l="1"/>
  <c r="N4561" i="1"/>
  <c r="U3761" i="1" l="1"/>
  <c r="R3762" i="1"/>
  <c r="S3762" i="1"/>
  <c r="L4562" i="1"/>
  <c r="M4562" i="1" s="1"/>
  <c r="T3762" i="1" l="1"/>
  <c r="N4562" i="1"/>
  <c r="U3762" i="1" l="1"/>
  <c r="R3763" i="1"/>
  <c r="S3763" i="1"/>
  <c r="L4563" i="1"/>
  <c r="M4563" i="1" s="1"/>
  <c r="T3763" i="1" l="1"/>
  <c r="N4563" i="1"/>
  <c r="L4564" i="1"/>
  <c r="M4564" i="1" s="1"/>
  <c r="U3763" i="1" l="1"/>
  <c r="R3764" i="1"/>
  <c r="S3764" i="1"/>
  <c r="N4564" i="1"/>
  <c r="T3764" i="1" l="1"/>
  <c r="L4565" i="1"/>
  <c r="M4565" i="1" s="1"/>
  <c r="U3764" i="1" l="1"/>
  <c r="R3765" i="1"/>
  <c r="S3765" i="1"/>
  <c r="N4565" i="1"/>
  <c r="T3765" i="1" l="1"/>
  <c r="L4566" i="1"/>
  <c r="M4566" i="1" s="1"/>
  <c r="U3765" i="1" l="1"/>
  <c r="R3766" i="1"/>
  <c r="S3766" i="1"/>
  <c r="N4566" i="1"/>
  <c r="L4567" i="1"/>
  <c r="M4567" i="1" s="1"/>
  <c r="T3766" i="1" l="1"/>
  <c r="N4567" i="1"/>
  <c r="L4568" i="1"/>
  <c r="M4568" i="1" s="1"/>
  <c r="U3766" i="1" l="1"/>
  <c r="R3767" i="1"/>
  <c r="S3767" i="1"/>
  <c r="N4568" i="1"/>
  <c r="L4569" i="1"/>
  <c r="M4569" i="1" s="1"/>
  <c r="T3767" i="1" l="1"/>
  <c r="N4569" i="1"/>
  <c r="U3767" i="1" l="1"/>
  <c r="R3768" i="1"/>
  <c r="S3768" i="1"/>
  <c r="L4570" i="1"/>
  <c r="M4570" i="1" s="1"/>
  <c r="T3768" i="1" l="1"/>
  <c r="N4570" i="1"/>
  <c r="L4571" i="1"/>
  <c r="M4571" i="1" s="1"/>
  <c r="U3768" i="1" l="1"/>
  <c r="R3769" i="1"/>
  <c r="S3769" i="1"/>
  <c r="N4571" i="1"/>
  <c r="T3769" i="1" l="1"/>
  <c r="L4572" i="1"/>
  <c r="M4572" i="1" s="1"/>
  <c r="U3769" i="1" l="1"/>
  <c r="R3770" i="1"/>
  <c r="S3770" i="1"/>
  <c r="N4572" i="1"/>
  <c r="T3770" i="1" l="1"/>
  <c r="L4573" i="1"/>
  <c r="M4573" i="1" s="1"/>
  <c r="U3770" i="1" l="1"/>
  <c r="R3771" i="1"/>
  <c r="S3771" i="1"/>
  <c r="N4573" i="1"/>
  <c r="T3771" i="1" l="1"/>
  <c r="L4574" i="1"/>
  <c r="M4574" i="1" s="1"/>
  <c r="U3771" i="1" l="1"/>
  <c r="R3772" i="1"/>
  <c r="S3772" i="1"/>
  <c r="N4574" i="1"/>
  <c r="T3772" i="1" l="1"/>
  <c r="L4575" i="1"/>
  <c r="M4575" i="1" s="1"/>
  <c r="U3772" i="1" l="1"/>
  <c r="R3773" i="1"/>
  <c r="S3773" i="1"/>
  <c r="N4575" i="1"/>
  <c r="L4576" i="1"/>
  <c r="M4576" i="1" s="1"/>
  <c r="T3773" i="1" l="1"/>
  <c r="N4576" i="1"/>
  <c r="U3773" i="1" l="1"/>
  <c r="R3774" i="1"/>
  <c r="S3774" i="1"/>
  <c r="L4577" i="1"/>
  <c r="M4577" i="1" s="1"/>
  <c r="T3774" i="1" l="1"/>
  <c r="N4577" i="1"/>
  <c r="L4578" i="1"/>
  <c r="M4578" i="1" s="1"/>
  <c r="U3774" i="1" l="1"/>
  <c r="S3775" i="1" s="1"/>
  <c r="R3775" i="1"/>
  <c r="N4578" i="1"/>
  <c r="L4579" i="1"/>
  <c r="M4579" i="1" s="1"/>
  <c r="T3775" i="1" l="1"/>
  <c r="N4579" i="1"/>
  <c r="U3775" i="1" l="1"/>
  <c r="R3776" i="1"/>
  <c r="S3776" i="1"/>
  <c r="L4580" i="1"/>
  <c r="M4580" i="1" s="1"/>
  <c r="T3776" i="1" l="1"/>
  <c r="N4580" i="1"/>
  <c r="L4581" i="1"/>
  <c r="M4581" i="1" s="1"/>
  <c r="U3776" i="1" l="1"/>
  <c r="R3777" i="1"/>
  <c r="S3777" i="1"/>
  <c r="N4581" i="1"/>
  <c r="T3777" i="1" l="1"/>
  <c r="L4582" i="1"/>
  <c r="M4582" i="1" s="1"/>
  <c r="U3777" i="1" l="1"/>
  <c r="R3778" i="1"/>
  <c r="S3778" i="1"/>
  <c r="N4582" i="1"/>
  <c r="T3778" i="1" l="1"/>
  <c r="L4583" i="1"/>
  <c r="M4583" i="1" s="1"/>
  <c r="U3778" i="1" l="1"/>
  <c r="R3779" i="1"/>
  <c r="S3779" i="1"/>
  <c r="N4583" i="1"/>
  <c r="L4584" i="1"/>
  <c r="M4584" i="1" s="1"/>
  <c r="T3779" i="1" l="1"/>
  <c r="N4584" i="1"/>
  <c r="U3779" i="1" l="1"/>
  <c r="R3780" i="1"/>
  <c r="S3780" i="1"/>
  <c r="L4585" i="1"/>
  <c r="M4585" i="1" s="1"/>
  <c r="T3780" i="1" l="1"/>
  <c r="N4585" i="1"/>
  <c r="U3780" i="1" l="1"/>
  <c r="R3781" i="1"/>
  <c r="S3781" i="1"/>
  <c r="L4586" i="1"/>
  <c r="M4586" i="1" s="1"/>
  <c r="T3781" i="1" l="1"/>
  <c r="N4586" i="1"/>
  <c r="L4587" i="1"/>
  <c r="M4587" i="1" s="1"/>
  <c r="U3781" i="1" l="1"/>
  <c r="R3782" i="1"/>
  <c r="S3782" i="1"/>
  <c r="N4587" i="1"/>
  <c r="T3782" i="1" l="1"/>
  <c r="L4588" i="1"/>
  <c r="M4588" i="1" s="1"/>
  <c r="U3782" i="1" l="1"/>
  <c r="R3783" i="1"/>
  <c r="S3783" i="1"/>
  <c r="N4588" i="1"/>
  <c r="T3783" i="1" l="1"/>
  <c r="L4589" i="1"/>
  <c r="M4589" i="1" s="1"/>
  <c r="U3783" i="1" l="1"/>
  <c r="R3784" i="1"/>
  <c r="S3784" i="1"/>
  <c r="N4589" i="1"/>
  <c r="T3784" i="1" l="1"/>
  <c r="L4590" i="1"/>
  <c r="M4590" i="1" s="1"/>
  <c r="U3784" i="1" l="1"/>
  <c r="S3785" i="1" s="1"/>
  <c r="R3785" i="1"/>
  <c r="N4590" i="1"/>
  <c r="T3785" i="1" l="1"/>
  <c r="L4591" i="1"/>
  <c r="M4591" i="1" s="1"/>
  <c r="U3785" i="1" l="1"/>
  <c r="R3786" i="1"/>
  <c r="S3786" i="1"/>
  <c r="N4591" i="1"/>
  <c r="T3786" i="1" l="1"/>
  <c r="L4592" i="1"/>
  <c r="M4592" i="1" s="1"/>
  <c r="U3786" i="1" l="1"/>
  <c r="R3787" i="1"/>
  <c r="S3787" i="1"/>
  <c r="N4592" i="1"/>
  <c r="T3787" i="1" l="1"/>
  <c r="L4593" i="1"/>
  <c r="M4593" i="1" s="1"/>
  <c r="U3787" i="1" l="1"/>
  <c r="R3788" i="1"/>
  <c r="S3788" i="1"/>
  <c r="N4593" i="1"/>
  <c r="T3788" i="1" l="1"/>
  <c r="L4594" i="1"/>
  <c r="M4594" i="1" s="1"/>
  <c r="U3788" i="1" l="1"/>
  <c r="R3789" i="1"/>
  <c r="S3789" i="1"/>
  <c r="N4594" i="1"/>
  <c r="T3789" i="1" l="1"/>
  <c r="L4595" i="1"/>
  <c r="M4595" i="1" s="1"/>
  <c r="U3789" i="1" l="1"/>
  <c r="R3790" i="1"/>
  <c r="S3790" i="1"/>
  <c r="N4595" i="1"/>
  <c r="L4596" i="1"/>
  <c r="M4596" i="1" s="1"/>
  <c r="T3790" i="1" l="1"/>
  <c r="N4596" i="1"/>
  <c r="U3790" i="1" l="1"/>
  <c r="R3791" i="1"/>
  <c r="S3791" i="1"/>
  <c r="L4597" i="1"/>
  <c r="M4597" i="1" s="1"/>
  <c r="T3791" i="1" l="1"/>
  <c r="N4597" i="1"/>
  <c r="L4598" i="1"/>
  <c r="M4598" i="1" s="1"/>
  <c r="U3791" i="1" l="1"/>
  <c r="R3792" i="1"/>
  <c r="S3792" i="1"/>
  <c r="N4598" i="1"/>
  <c r="L4599" i="1"/>
  <c r="M4599" i="1" s="1"/>
  <c r="T3792" i="1" l="1"/>
  <c r="N4599" i="1"/>
  <c r="U3792" i="1" l="1"/>
  <c r="R3793" i="1"/>
  <c r="S3793" i="1"/>
  <c r="L4600" i="1"/>
  <c r="M4600" i="1" s="1"/>
  <c r="T3793" i="1" l="1"/>
  <c r="N4600" i="1"/>
  <c r="U3793" i="1" l="1"/>
  <c r="R3794" i="1"/>
  <c r="S3794" i="1"/>
  <c r="L4601" i="1"/>
  <c r="M4601" i="1" s="1"/>
  <c r="T3794" i="1" l="1"/>
  <c r="N4601" i="1"/>
  <c r="L4602" i="1"/>
  <c r="M4602" i="1" s="1"/>
  <c r="U3794" i="1" l="1"/>
  <c r="R3795" i="1"/>
  <c r="S3795" i="1"/>
  <c r="N4602" i="1"/>
  <c r="T3795" i="1" l="1"/>
  <c r="L4603" i="1"/>
  <c r="M4603" i="1" s="1"/>
  <c r="U3795" i="1" l="1"/>
  <c r="R3796" i="1"/>
  <c r="S3796" i="1"/>
  <c r="N4603" i="1"/>
  <c r="T3796" i="1" l="1"/>
  <c r="L4604" i="1"/>
  <c r="M4604" i="1" s="1"/>
  <c r="U3796" i="1" l="1"/>
  <c r="R3797" i="1"/>
  <c r="S3797" i="1"/>
  <c r="N4604" i="1"/>
  <c r="T3797" i="1" l="1"/>
  <c r="L4605" i="1"/>
  <c r="M4605" i="1" s="1"/>
  <c r="U3797" i="1" l="1"/>
  <c r="R3798" i="1"/>
  <c r="S3798" i="1"/>
  <c r="N4605" i="1"/>
  <c r="L4606" i="1"/>
  <c r="M4606" i="1" s="1"/>
  <c r="T3798" i="1" l="1"/>
  <c r="N4606" i="1"/>
  <c r="U3798" i="1" l="1"/>
  <c r="R3799" i="1"/>
  <c r="S3799" i="1"/>
  <c r="L4607" i="1"/>
  <c r="M4607" i="1" s="1"/>
  <c r="T3799" i="1" l="1"/>
  <c r="N4607" i="1"/>
  <c r="U3799" i="1" l="1"/>
  <c r="R3800" i="1"/>
  <c r="S3800" i="1"/>
  <c r="L4608" i="1"/>
  <c r="M4608" i="1" s="1"/>
  <c r="T3800" i="1" l="1"/>
  <c r="N4608" i="1"/>
  <c r="U3800" i="1" l="1"/>
  <c r="R3801" i="1"/>
  <c r="S3801" i="1"/>
  <c r="L4609" i="1"/>
  <c r="M4609" i="1" s="1"/>
  <c r="T3801" i="1" l="1"/>
  <c r="N4609" i="1"/>
  <c r="U3801" i="1" l="1"/>
  <c r="R3802" i="1"/>
  <c r="S3802" i="1"/>
  <c r="L4610" i="1"/>
  <c r="M4610" i="1" s="1"/>
  <c r="T3802" i="1" l="1"/>
  <c r="N4610" i="1"/>
  <c r="U3802" i="1" l="1"/>
  <c r="R3803" i="1"/>
  <c r="S3803" i="1"/>
  <c r="L4611" i="1"/>
  <c r="M4611" i="1" s="1"/>
  <c r="T3803" i="1" l="1"/>
  <c r="N4611" i="1"/>
  <c r="L4612" i="1"/>
  <c r="M4612" i="1" s="1"/>
  <c r="U3803" i="1" l="1"/>
  <c r="R3804" i="1"/>
  <c r="S3804" i="1"/>
  <c r="N4612" i="1"/>
  <c r="T3804" i="1" l="1"/>
  <c r="L4613" i="1"/>
  <c r="M4613" i="1" s="1"/>
  <c r="U3804" i="1" l="1"/>
  <c r="R3805" i="1"/>
  <c r="S3805" i="1"/>
  <c r="N4613" i="1"/>
  <c r="T3805" i="1" l="1"/>
  <c r="L4614" i="1"/>
  <c r="M4614" i="1" s="1"/>
  <c r="U3805" i="1" l="1"/>
  <c r="R3806" i="1"/>
  <c r="S3806" i="1"/>
  <c r="N4614" i="1"/>
  <c r="T3806" i="1" l="1"/>
  <c r="L4615" i="1"/>
  <c r="M4615" i="1" s="1"/>
  <c r="U3806" i="1" l="1"/>
  <c r="R3807" i="1"/>
  <c r="S3807" i="1"/>
  <c r="N4615" i="1"/>
  <c r="T3807" i="1" l="1"/>
  <c r="L4616" i="1"/>
  <c r="M4616" i="1" s="1"/>
  <c r="U3807" i="1" l="1"/>
  <c r="R3808" i="1"/>
  <c r="S3808" i="1"/>
  <c r="N4616" i="1"/>
  <c r="T3808" i="1" l="1"/>
  <c r="L4617" i="1"/>
  <c r="M4617" i="1" s="1"/>
  <c r="U3808" i="1" l="1"/>
  <c r="R3809" i="1"/>
  <c r="S3809" i="1"/>
  <c r="N4617" i="1"/>
  <c r="L4618" i="1"/>
  <c r="M4618" i="1" s="1"/>
  <c r="T3809" i="1" l="1"/>
  <c r="N4618" i="1"/>
  <c r="L4619" i="1"/>
  <c r="M4619" i="1" s="1"/>
  <c r="U3809" i="1" l="1"/>
  <c r="R3810" i="1"/>
  <c r="S3810" i="1"/>
  <c r="N4619" i="1"/>
  <c r="T3810" i="1" l="1"/>
  <c r="L4620" i="1"/>
  <c r="M4620" i="1" s="1"/>
  <c r="U3810" i="1" l="1"/>
  <c r="R3811" i="1"/>
  <c r="S3811" i="1"/>
  <c r="N4620" i="1"/>
  <c r="L4621" i="1"/>
  <c r="M4621" i="1" s="1"/>
  <c r="T3811" i="1" l="1"/>
  <c r="N4621" i="1"/>
  <c r="U3811" i="1" l="1"/>
  <c r="R3812" i="1"/>
  <c r="S3812" i="1"/>
  <c r="L4622" i="1"/>
  <c r="M4622" i="1" s="1"/>
  <c r="T3812" i="1" l="1"/>
  <c r="N4622" i="1"/>
  <c r="L4623" i="1"/>
  <c r="M4623" i="1" s="1"/>
  <c r="U3812" i="1" l="1"/>
  <c r="R3813" i="1"/>
  <c r="S3813" i="1"/>
  <c r="N4623" i="1"/>
  <c r="T3813" i="1" l="1"/>
  <c r="L4624" i="1"/>
  <c r="M4624" i="1" s="1"/>
  <c r="U3813" i="1" l="1"/>
  <c r="R3814" i="1"/>
  <c r="S3814" i="1"/>
  <c r="N4624" i="1"/>
  <c r="T3814" i="1" l="1"/>
  <c r="L4625" i="1"/>
  <c r="M4625" i="1" s="1"/>
  <c r="U3814" i="1" l="1"/>
  <c r="R3815" i="1"/>
  <c r="S3815" i="1"/>
  <c r="N4625" i="1"/>
  <c r="T3815" i="1" l="1"/>
  <c r="L4626" i="1"/>
  <c r="M4626" i="1" s="1"/>
  <c r="U3815" i="1" l="1"/>
  <c r="R3816" i="1"/>
  <c r="S3816" i="1"/>
  <c r="N4626" i="1"/>
  <c r="T3816" i="1" l="1"/>
  <c r="L4627" i="1"/>
  <c r="M4627" i="1" s="1"/>
  <c r="U3816" i="1" l="1"/>
  <c r="R3817" i="1"/>
  <c r="S3817" i="1"/>
  <c r="N4627" i="1"/>
  <c r="L4628" i="1"/>
  <c r="M4628" i="1" s="1"/>
  <c r="T3817" i="1" l="1"/>
  <c r="N4628" i="1"/>
  <c r="U3817" i="1" l="1"/>
  <c r="R3818" i="1"/>
  <c r="S3818" i="1"/>
  <c r="L4629" i="1"/>
  <c r="M4629" i="1" s="1"/>
  <c r="T3818" i="1" l="1"/>
  <c r="N4629" i="1"/>
  <c r="U3818" i="1" l="1"/>
  <c r="R3819" i="1"/>
  <c r="S3819" i="1"/>
  <c r="L4630" i="1"/>
  <c r="M4630" i="1" s="1"/>
  <c r="T3819" i="1" l="1"/>
  <c r="N4630" i="1"/>
  <c r="U3819" i="1" l="1"/>
  <c r="R3820" i="1"/>
  <c r="S3820" i="1"/>
  <c r="L4631" i="1"/>
  <c r="M4631" i="1" s="1"/>
  <c r="T3820" i="1" l="1"/>
  <c r="N4631" i="1"/>
  <c r="U3820" i="1" l="1"/>
  <c r="R3821" i="1"/>
  <c r="S3821" i="1"/>
  <c r="L4632" i="1"/>
  <c r="M4632" i="1" s="1"/>
  <c r="T3821" i="1" l="1"/>
  <c r="N4632" i="1"/>
  <c r="U3821" i="1" l="1"/>
  <c r="R3822" i="1"/>
  <c r="S3822" i="1"/>
  <c r="L4633" i="1"/>
  <c r="M4633" i="1" s="1"/>
  <c r="T3822" i="1" l="1"/>
  <c r="N4633" i="1"/>
  <c r="U3822" i="1" l="1"/>
  <c r="R3823" i="1"/>
  <c r="S3823" i="1"/>
  <c r="L4634" i="1"/>
  <c r="M4634" i="1" s="1"/>
  <c r="T3823" i="1" l="1"/>
  <c r="N4634" i="1"/>
  <c r="L4635" i="1"/>
  <c r="M4635" i="1" s="1"/>
  <c r="U3823" i="1" l="1"/>
  <c r="R3824" i="1"/>
  <c r="S3824" i="1"/>
  <c r="N4635" i="1"/>
  <c r="T3824" i="1" l="1"/>
  <c r="L4636" i="1"/>
  <c r="M4636" i="1" s="1"/>
  <c r="U3824" i="1" l="1"/>
  <c r="R3825" i="1"/>
  <c r="S3825" i="1"/>
  <c r="N4636" i="1"/>
  <c r="L4637" i="1"/>
  <c r="M4637" i="1" s="1"/>
  <c r="T3825" i="1" l="1"/>
  <c r="N4637" i="1"/>
  <c r="U3825" i="1" l="1"/>
  <c r="R3826" i="1"/>
  <c r="S3826" i="1"/>
  <c r="L4638" i="1"/>
  <c r="M4638" i="1" s="1"/>
  <c r="T3826" i="1" l="1"/>
  <c r="N4638" i="1"/>
  <c r="U3826" i="1" l="1"/>
  <c r="S3827" i="1" s="1"/>
  <c r="R3827" i="1"/>
  <c r="L4639" i="1"/>
  <c r="M4639" i="1" s="1"/>
  <c r="T3827" i="1" l="1"/>
  <c r="N4639" i="1"/>
  <c r="L4640" i="1"/>
  <c r="M4640" i="1" s="1"/>
  <c r="U3827" i="1" l="1"/>
  <c r="R3828" i="1"/>
  <c r="S3828" i="1"/>
  <c r="N4640" i="1"/>
  <c r="T3828" i="1" l="1"/>
  <c r="L4641" i="1"/>
  <c r="M4641" i="1" s="1"/>
  <c r="U3828" i="1" l="1"/>
  <c r="R3829" i="1"/>
  <c r="S3829" i="1"/>
  <c r="N4641" i="1"/>
  <c r="T3829" i="1" l="1"/>
  <c r="L4642" i="1"/>
  <c r="M4642" i="1" s="1"/>
  <c r="U3829" i="1" l="1"/>
  <c r="R3830" i="1"/>
  <c r="S3830" i="1"/>
  <c r="N4642" i="1"/>
  <c r="L4643" i="1"/>
  <c r="M4643" i="1" s="1"/>
  <c r="T3830" i="1" l="1"/>
  <c r="N4643" i="1"/>
  <c r="U3830" i="1" l="1"/>
  <c r="R3831" i="1"/>
  <c r="S3831" i="1"/>
  <c r="L4644" i="1"/>
  <c r="M4644" i="1" s="1"/>
  <c r="T3831" i="1" l="1"/>
  <c r="N4644" i="1"/>
  <c r="L4645" i="1"/>
  <c r="M4645" i="1" s="1"/>
  <c r="U3831" i="1" l="1"/>
  <c r="R3832" i="1"/>
  <c r="S3832" i="1"/>
  <c r="N4645" i="1"/>
  <c r="L4646" i="1"/>
  <c r="M4646" i="1" s="1"/>
  <c r="T3832" i="1" l="1"/>
  <c r="N4646" i="1"/>
  <c r="L4647" i="1"/>
  <c r="M4647" i="1" s="1"/>
  <c r="U3832" i="1" l="1"/>
  <c r="R3833" i="1"/>
  <c r="S3833" i="1"/>
  <c r="N4647" i="1"/>
  <c r="T3833" i="1" l="1"/>
  <c r="L4648" i="1"/>
  <c r="M4648" i="1" s="1"/>
  <c r="U3833" i="1" l="1"/>
  <c r="R3834" i="1"/>
  <c r="S3834" i="1"/>
  <c r="N4648" i="1"/>
  <c r="T3834" i="1" l="1"/>
  <c r="L4649" i="1"/>
  <c r="M4649" i="1" s="1"/>
  <c r="U3834" i="1" l="1"/>
  <c r="R3835" i="1"/>
  <c r="S3835" i="1"/>
  <c r="N4649" i="1"/>
  <c r="T3835" i="1" l="1"/>
  <c r="L4650" i="1"/>
  <c r="M4650" i="1" s="1"/>
  <c r="U3835" i="1" l="1"/>
  <c r="R3836" i="1"/>
  <c r="S3836" i="1"/>
  <c r="N4650" i="1"/>
  <c r="L4651" i="1"/>
  <c r="M4651" i="1" s="1"/>
  <c r="T3836" i="1" l="1"/>
  <c r="N4651" i="1"/>
  <c r="U3836" i="1" l="1"/>
  <c r="R3837" i="1"/>
  <c r="S3837" i="1"/>
  <c r="L4652" i="1"/>
  <c r="M4652" i="1" s="1"/>
  <c r="T3837" i="1" l="1"/>
  <c r="N4652" i="1"/>
  <c r="U3837" i="1" l="1"/>
  <c r="R3838" i="1"/>
  <c r="S3838" i="1"/>
  <c r="L4653" i="1"/>
  <c r="M4653" i="1" s="1"/>
  <c r="T3838" i="1" l="1"/>
  <c r="N4653" i="1"/>
  <c r="U3838" i="1" l="1"/>
  <c r="R3839" i="1"/>
  <c r="S3839" i="1"/>
  <c r="L4654" i="1"/>
  <c r="M4654" i="1" s="1"/>
  <c r="T3839" i="1" l="1"/>
  <c r="N4654" i="1"/>
  <c r="U3839" i="1" l="1"/>
  <c r="R3840" i="1"/>
  <c r="S3840" i="1"/>
  <c r="L4655" i="1"/>
  <c r="M4655" i="1" s="1"/>
  <c r="T3840" i="1" l="1"/>
  <c r="N4655" i="1"/>
  <c r="U3840" i="1" l="1"/>
  <c r="R3841" i="1"/>
  <c r="S3841" i="1"/>
  <c r="L4656" i="1"/>
  <c r="M4656" i="1" s="1"/>
  <c r="T3841" i="1" l="1"/>
  <c r="N4656" i="1"/>
  <c r="L4657" i="1"/>
  <c r="M4657" i="1" s="1"/>
  <c r="U3841" i="1" l="1"/>
  <c r="R3842" i="1"/>
  <c r="S3842" i="1"/>
  <c r="N4657" i="1"/>
  <c r="T3842" i="1" l="1"/>
  <c r="L4658" i="1"/>
  <c r="M4658" i="1" s="1"/>
  <c r="U3842" i="1" l="1"/>
  <c r="R3843" i="1"/>
  <c r="S3843" i="1"/>
  <c r="N4658" i="1"/>
  <c r="T3843" i="1" l="1"/>
  <c r="L4659" i="1"/>
  <c r="M4659" i="1" s="1"/>
  <c r="U3843" i="1" l="1"/>
  <c r="R3844" i="1"/>
  <c r="S3844" i="1"/>
  <c r="N4659" i="1"/>
  <c r="T3844" i="1" l="1"/>
  <c r="L4660" i="1"/>
  <c r="M4660" i="1" s="1"/>
  <c r="U3844" i="1" l="1"/>
  <c r="R3845" i="1"/>
  <c r="S3845" i="1"/>
  <c r="N4660" i="1"/>
  <c r="T3845" i="1" l="1"/>
  <c r="L4661" i="1"/>
  <c r="M4661" i="1" s="1"/>
  <c r="U3845" i="1" l="1"/>
  <c r="R3846" i="1"/>
  <c r="S3846" i="1"/>
  <c r="N4661" i="1"/>
  <c r="T3846" i="1" l="1"/>
  <c r="L4662" i="1"/>
  <c r="M4662" i="1" s="1"/>
  <c r="U3846" i="1" l="1"/>
  <c r="R3847" i="1"/>
  <c r="S3847" i="1"/>
  <c r="N4662" i="1"/>
  <c r="L4663" i="1"/>
  <c r="M4663" i="1" s="1"/>
  <c r="T3847" i="1" l="1"/>
  <c r="N4663" i="1"/>
  <c r="U3847" i="1" l="1"/>
  <c r="R3848" i="1"/>
  <c r="S3848" i="1"/>
  <c r="L4664" i="1"/>
  <c r="M4664" i="1" s="1"/>
  <c r="T3848" i="1" l="1"/>
  <c r="N4664" i="1"/>
  <c r="L4665" i="1"/>
  <c r="M4665" i="1" s="1"/>
  <c r="U3848" i="1" l="1"/>
  <c r="R3849" i="1"/>
  <c r="S3849" i="1"/>
  <c r="N4665" i="1"/>
  <c r="T3849" i="1" l="1"/>
  <c r="L4666" i="1"/>
  <c r="M4666" i="1" s="1"/>
  <c r="U3849" i="1" l="1"/>
  <c r="R3850" i="1"/>
  <c r="S3850" i="1"/>
  <c r="N4666" i="1"/>
  <c r="T3850" i="1" l="1"/>
  <c r="L4667" i="1"/>
  <c r="M4667" i="1" s="1"/>
  <c r="U3850" i="1" l="1"/>
  <c r="R3851" i="1"/>
  <c r="S3851" i="1"/>
  <c r="N4667" i="1"/>
  <c r="L4668" i="1"/>
  <c r="M4668" i="1" s="1"/>
  <c r="T3851" i="1" l="1"/>
  <c r="N4668" i="1"/>
  <c r="L4669" i="1"/>
  <c r="M4669" i="1" s="1"/>
  <c r="U3851" i="1" l="1"/>
  <c r="R3852" i="1"/>
  <c r="S3852" i="1"/>
  <c r="N4669" i="1"/>
  <c r="T3852" i="1" l="1"/>
  <c r="L4670" i="1"/>
  <c r="M4670" i="1" s="1"/>
  <c r="U3852" i="1" l="1"/>
  <c r="R3853" i="1"/>
  <c r="S3853" i="1"/>
  <c r="N4670" i="1"/>
  <c r="L4671" i="1"/>
  <c r="M4671" i="1" s="1"/>
  <c r="T3853" i="1" l="1"/>
  <c r="N4671" i="1"/>
  <c r="U3853" i="1" l="1"/>
  <c r="R3854" i="1"/>
  <c r="S3854" i="1"/>
  <c r="L4672" i="1"/>
  <c r="M4672" i="1" s="1"/>
  <c r="T3854" i="1" l="1"/>
  <c r="N4672" i="1"/>
  <c r="L4673" i="1"/>
  <c r="M4673" i="1" s="1"/>
  <c r="U3854" i="1" l="1"/>
  <c r="R3855" i="1"/>
  <c r="S3855" i="1"/>
  <c r="N4673" i="1"/>
  <c r="T3855" i="1" l="1"/>
  <c r="L4674" i="1"/>
  <c r="M4674" i="1" s="1"/>
  <c r="U3855" i="1" l="1"/>
  <c r="R3856" i="1"/>
  <c r="S3856" i="1"/>
  <c r="N4674" i="1"/>
  <c r="T3856" i="1" l="1"/>
  <c r="L4675" i="1"/>
  <c r="M4675" i="1" s="1"/>
  <c r="U3856" i="1" l="1"/>
  <c r="R3857" i="1"/>
  <c r="S3857" i="1"/>
  <c r="N4675" i="1"/>
  <c r="T3857" i="1" l="1"/>
  <c r="L4676" i="1"/>
  <c r="M4676" i="1" s="1"/>
  <c r="U3857" i="1" l="1"/>
  <c r="R3858" i="1"/>
  <c r="S3858" i="1"/>
  <c r="N4676" i="1"/>
  <c r="T3858" i="1" l="1"/>
  <c r="L4677" i="1"/>
  <c r="M4677" i="1" s="1"/>
  <c r="U3858" i="1" l="1"/>
  <c r="R3859" i="1"/>
  <c r="S3859" i="1"/>
  <c r="N4677" i="1"/>
  <c r="T3859" i="1" l="1"/>
  <c r="L4678" i="1"/>
  <c r="M4678" i="1" s="1"/>
  <c r="U3859" i="1" l="1"/>
  <c r="R3860" i="1"/>
  <c r="S3860" i="1"/>
  <c r="N4678" i="1"/>
  <c r="T3860" i="1" l="1"/>
  <c r="L4679" i="1"/>
  <c r="M4679" i="1" s="1"/>
  <c r="U3860" i="1" l="1"/>
  <c r="R3861" i="1"/>
  <c r="S3861" i="1"/>
  <c r="N4679" i="1"/>
  <c r="L4680" i="1"/>
  <c r="M4680" i="1" s="1"/>
  <c r="T3861" i="1" l="1"/>
  <c r="N4680" i="1"/>
  <c r="U3861" i="1" l="1"/>
  <c r="R3862" i="1"/>
  <c r="S3862" i="1"/>
  <c r="L4681" i="1"/>
  <c r="M4681" i="1" s="1"/>
  <c r="T3862" i="1" l="1"/>
  <c r="N4681" i="1"/>
  <c r="L4682" i="1"/>
  <c r="M4682" i="1" s="1"/>
  <c r="U3862" i="1" l="1"/>
  <c r="R3863" i="1"/>
  <c r="S3863" i="1"/>
  <c r="N4682" i="1"/>
  <c r="L4683" i="1"/>
  <c r="M4683" i="1" s="1"/>
  <c r="T3863" i="1" l="1"/>
  <c r="N4683" i="1"/>
  <c r="U3863" i="1" l="1"/>
  <c r="R3864" i="1"/>
  <c r="S3864" i="1"/>
  <c r="L4684" i="1"/>
  <c r="M4684" i="1" s="1"/>
  <c r="T3864" i="1" l="1"/>
  <c r="N4684" i="1"/>
  <c r="U3864" i="1" l="1"/>
  <c r="R3865" i="1"/>
  <c r="S3865" i="1"/>
  <c r="L4685" i="1"/>
  <c r="M4685" i="1" s="1"/>
  <c r="T3865" i="1" l="1"/>
  <c r="N4685" i="1"/>
  <c r="U3865" i="1" l="1"/>
  <c r="R3866" i="1"/>
  <c r="S3866" i="1"/>
  <c r="L4686" i="1"/>
  <c r="M4686" i="1" s="1"/>
  <c r="T3866" i="1" l="1"/>
  <c r="N4686" i="1"/>
  <c r="U3866" i="1" l="1"/>
  <c r="R3867" i="1"/>
  <c r="S3867" i="1"/>
  <c r="L4687" i="1"/>
  <c r="M4687" i="1" s="1"/>
  <c r="T3867" i="1" l="1"/>
  <c r="N4687" i="1"/>
  <c r="L4688" i="1"/>
  <c r="M4688" i="1" s="1"/>
  <c r="U3867" i="1" l="1"/>
  <c r="R3868" i="1"/>
  <c r="S3868" i="1"/>
  <c r="N4688" i="1"/>
  <c r="L4689" i="1"/>
  <c r="M4689" i="1" s="1"/>
  <c r="T3868" i="1" l="1"/>
  <c r="N4689" i="1"/>
  <c r="L4690" i="1"/>
  <c r="M4690" i="1" s="1"/>
  <c r="U3868" i="1" l="1"/>
  <c r="R3869" i="1"/>
  <c r="S3869" i="1"/>
  <c r="N4690" i="1"/>
  <c r="L4691" i="1"/>
  <c r="M4691" i="1" s="1"/>
  <c r="T3869" i="1" l="1"/>
  <c r="N4691" i="1"/>
  <c r="U3869" i="1" l="1"/>
  <c r="R3870" i="1"/>
  <c r="S3870" i="1"/>
  <c r="L4692" i="1"/>
  <c r="M4692" i="1" s="1"/>
  <c r="T3870" i="1" l="1"/>
  <c r="N4692" i="1"/>
  <c r="U3870" i="1" l="1"/>
  <c r="R3871" i="1"/>
  <c r="S3871" i="1"/>
  <c r="L4693" i="1"/>
  <c r="M4693" i="1" s="1"/>
  <c r="T3871" i="1" l="1"/>
  <c r="N4693" i="1"/>
  <c r="U3871" i="1" l="1"/>
  <c r="R3872" i="1"/>
  <c r="S3872" i="1"/>
  <c r="L4694" i="1"/>
  <c r="M4694" i="1" s="1"/>
  <c r="T3872" i="1" l="1"/>
  <c r="N4694" i="1"/>
  <c r="U3872" i="1" l="1"/>
  <c r="R3873" i="1"/>
  <c r="S3873" i="1"/>
  <c r="L4695" i="1"/>
  <c r="M4695" i="1" s="1"/>
  <c r="T3873" i="1" l="1"/>
  <c r="N4695" i="1"/>
  <c r="U3873" i="1" l="1"/>
  <c r="R3874" i="1"/>
  <c r="S3874" i="1"/>
  <c r="L4696" i="1"/>
  <c r="M4696" i="1" s="1"/>
  <c r="T3874" i="1" l="1"/>
  <c r="N4696" i="1"/>
  <c r="U3874" i="1" l="1"/>
  <c r="R3875" i="1"/>
  <c r="S3875" i="1"/>
  <c r="L4697" i="1"/>
  <c r="M4697" i="1" s="1"/>
  <c r="T3875" i="1" l="1"/>
  <c r="N4697" i="1"/>
  <c r="L4698" i="1"/>
  <c r="M4698" i="1" s="1"/>
  <c r="U3875" i="1" l="1"/>
  <c r="R3876" i="1"/>
  <c r="S3876" i="1"/>
  <c r="N4698" i="1"/>
  <c r="T3876" i="1" l="1"/>
  <c r="L4699" i="1"/>
  <c r="M4699" i="1" s="1"/>
  <c r="U3876" i="1" l="1"/>
  <c r="R3877" i="1"/>
  <c r="S3877" i="1"/>
  <c r="N4699" i="1"/>
  <c r="T3877" i="1" l="1"/>
  <c r="L4700" i="1"/>
  <c r="M4700" i="1" s="1"/>
  <c r="U3877" i="1" l="1"/>
  <c r="R3878" i="1"/>
  <c r="S3878" i="1"/>
  <c r="N4700" i="1"/>
  <c r="T3878" i="1" l="1"/>
  <c r="L4701" i="1"/>
  <c r="M4701" i="1" s="1"/>
  <c r="U3878" i="1" l="1"/>
  <c r="R3879" i="1"/>
  <c r="S3879" i="1"/>
  <c r="N4701" i="1"/>
  <c r="T3879" i="1" l="1"/>
  <c r="L4702" i="1"/>
  <c r="M4702" i="1" s="1"/>
  <c r="U3879" i="1" l="1"/>
  <c r="R3880" i="1"/>
  <c r="S3880" i="1"/>
  <c r="N4702" i="1"/>
  <c r="T3880" i="1" l="1"/>
  <c r="L4703" i="1"/>
  <c r="M4703" i="1" s="1"/>
  <c r="U3880" i="1" l="1"/>
  <c r="R3881" i="1"/>
  <c r="S3881" i="1"/>
  <c r="N4703" i="1"/>
  <c r="L4704" i="1"/>
  <c r="M4704" i="1" s="1"/>
  <c r="T3881" i="1" l="1"/>
  <c r="N4704" i="1"/>
  <c r="U3881" i="1" l="1"/>
  <c r="R3882" i="1"/>
  <c r="S3882" i="1"/>
  <c r="L4705" i="1"/>
  <c r="M4705" i="1" s="1"/>
  <c r="T3882" i="1" l="1"/>
  <c r="N4705" i="1"/>
  <c r="U3882" i="1" l="1"/>
  <c r="R3883" i="1"/>
  <c r="S3883" i="1"/>
  <c r="L4706" i="1"/>
  <c r="M4706" i="1" s="1"/>
  <c r="T3883" i="1" l="1"/>
  <c r="N4706" i="1"/>
  <c r="U3883" i="1" l="1"/>
  <c r="R3884" i="1"/>
  <c r="S3884" i="1"/>
  <c r="L4707" i="1"/>
  <c r="M4707" i="1" s="1"/>
  <c r="T3884" i="1" l="1"/>
  <c r="N4707" i="1"/>
  <c r="U3884" i="1" l="1"/>
  <c r="R3885" i="1"/>
  <c r="S3885" i="1"/>
  <c r="L4708" i="1"/>
  <c r="M4708" i="1" s="1"/>
  <c r="T3885" i="1" l="1"/>
  <c r="N4708" i="1"/>
  <c r="U3885" i="1" l="1"/>
  <c r="R3886" i="1"/>
  <c r="S3886" i="1"/>
  <c r="L4709" i="1"/>
  <c r="M4709" i="1" s="1"/>
  <c r="T3886" i="1" l="1"/>
  <c r="N4709" i="1"/>
  <c r="L4710" i="1"/>
  <c r="M4710" i="1" s="1"/>
  <c r="U3886" i="1" l="1"/>
  <c r="R3887" i="1"/>
  <c r="S3887" i="1"/>
  <c r="N4710" i="1"/>
  <c r="T3887" i="1" l="1"/>
  <c r="L4711" i="1"/>
  <c r="M4711" i="1" s="1"/>
  <c r="U3887" i="1" l="1"/>
  <c r="R3888" i="1"/>
  <c r="S3888" i="1"/>
  <c r="N4711" i="1"/>
  <c r="L4712" i="1"/>
  <c r="M4712" i="1" s="1"/>
  <c r="T3888" i="1" l="1"/>
  <c r="N4712" i="1"/>
  <c r="U3888" i="1" l="1"/>
  <c r="R3889" i="1"/>
  <c r="S3889" i="1"/>
  <c r="L4713" i="1"/>
  <c r="M4713" i="1" s="1"/>
  <c r="T3889" i="1" l="1"/>
  <c r="N4713" i="1"/>
  <c r="U3889" i="1" l="1"/>
  <c r="R3890" i="1"/>
  <c r="S3890" i="1"/>
  <c r="L4714" i="1"/>
  <c r="M4714" i="1" s="1"/>
  <c r="T3890" i="1" l="1"/>
  <c r="N4714" i="1"/>
  <c r="L4715" i="1"/>
  <c r="M4715" i="1" s="1"/>
  <c r="U3890" i="1" l="1"/>
  <c r="R3891" i="1"/>
  <c r="S3891" i="1"/>
  <c r="N4715" i="1"/>
  <c r="T3891" i="1" l="1"/>
  <c r="L4716" i="1"/>
  <c r="M4716" i="1" s="1"/>
  <c r="U3891" i="1" l="1"/>
  <c r="R3892" i="1"/>
  <c r="S3892" i="1"/>
  <c r="N4716" i="1"/>
  <c r="T3892" i="1" l="1"/>
  <c r="L4717" i="1"/>
  <c r="M4717" i="1" s="1"/>
  <c r="U3892" i="1" l="1"/>
  <c r="R3893" i="1"/>
  <c r="S3893" i="1"/>
  <c r="N4717" i="1"/>
  <c r="L4718" i="1"/>
  <c r="M4718" i="1" s="1"/>
  <c r="T3893" i="1" l="1"/>
  <c r="N4718" i="1"/>
  <c r="U3893" i="1" l="1"/>
  <c r="R3894" i="1"/>
  <c r="S3894" i="1"/>
  <c r="L4719" i="1"/>
  <c r="M4719" i="1" s="1"/>
  <c r="T3894" i="1" l="1"/>
  <c r="N4719" i="1"/>
  <c r="L4720" i="1"/>
  <c r="M4720" i="1" s="1"/>
  <c r="U3894" i="1" l="1"/>
  <c r="R3895" i="1"/>
  <c r="S3895" i="1"/>
  <c r="N4720" i="1"/>
  <c r="T3895" i="1" l="1"/>
  <c r="L4721" i="1"/>
  <c r="M4721" i="1" s="1"/>
  <c r="U3895" i="1" l="1"/>
  <c r="R3896" i="1"/>
  <c r="S3896" i="1"/>
  <c r="N4721" i="1"/>
  <c r="L4722" i="1"/>
  <c r="M4722" i="1" s="1"/>
  <c r="T3896" i="1" l="1"/>
  <c r="N4722" i="1"/>
  <c r="L4723" i="1"/>
  <c r="M4723" i="1" s="1"/>
  <c r="U3896" i="1" l="1"/>
  <c r="R3897" i="1"/>
  <c r="S3897" i="1"/>
  <c r="N4723" i="1"/>
  <c r="T3897" i="1" l="1"/>
  <c r="L4724" i="1"/>
  <c r="M4724" i="1" s="1"/>
  <c r="U3897" i="1" l="1"/>
  <c r="R3898" i="1"/>
  <c r="S3898" i="1"/>
  <c r="N4724" i="1"/>
  <c r="T3898" i="1" l="1"/>
  <c r="L4725" i="1"/>
  <c r="M4725" i="1" s="1"/>
  <c r="U3898" i="1" l="1"/>
  <c r="R3899" i="1"/>
  <c r="S3899" i="1"/>
  <c r="N4725" i="1"/>
  <c r="T3899" i="1" l="1"/>
  <c r="L4726" i="1"/>
  <c r="M4726" i="1" s="1"/>
  <c r="U3899" i="1" l="1"/>
  <c r="R3900" i="1"/>
  <c r="S3900" i="1"/>
  <c r="N4726" i="1"/>
  <c r="L4727" i="1"/>
  <c r="M4727" i="1" s="1"/>
  <c r="T3900" i="1" l="1"/>
  <c r="N4727" i="1"/>
  <c r="U3900" i="1" l="1"/>
  <c r="R3901" i="1"/>
  <c r="S3901" i="1"/>
  <c r="L4728" i="1"/>
  <c r="M4728" i="1" s="1"/>
  <c r="T3901" i="1" l="1"/>
  <c r="N4728" i="1"/>
  <c r="U3901" i="1" l="1"/>
  <c r="R3902" i="1"/>
  <c r="S3902" i="1"/>
  <c r="L4729" i="1"/>
  <c r="M4729" i="1" s="1"/>
  <c r="T3902" i="1" l="1"/>
  <c r="N4729" i="1"/>
  <c r="L4730" i="1"/>
  <c r="M4730" i="1" s="1"/>
  <c r="U3902" i="1" l="1"/>
  <c r="R3903" i="1"/>
  <c r="S3903" i="1"/>
  <c r="N4730" i="1"/>
  <c r="T3903" i="1" l="1"/>
  <c r="L4731" i="1"/>
  <c r="M4731" i="1" s="1"/>
  <c r="U3903" i="1" l="1"/>
  <c r="R3904" i="1"/>
  <c r="S3904" i="1"/>
  <c r="N4731" i="1"/>
  <c r="L4732" i="1"/>
  <c r="M4732" i="1" s="1"/>
  <c r="T3904" i="1" l="1"/>
  <c r="N4732" i="1"/>
  <c r="U3904" i="1" l="1"/>
  <c r="R3905" i="1"/>
  <c r="S3905" i="1"/>
  <c r="L4733" i="1"/>
  <c r="M4733" i="1" s="1"/>
  <c r="T3905" i="1" l="1"/>
  <c r="N4733" i="1"/>
  <c r="U3905" i="1" l="1"/>
  <c r="R3906" i="1"/>
  <c r="S3906" i="1"/>
  <c r="L4734" i="1"/>
  <c r="M4734" i="1" s="1"/>
  <c r="T3906" i="1" l="1"/>
  <c r="N4734" i="1"/>
  <c r="U3906" i="1" l="1"/>
  <c r="R3907" i="1"/>
  <c r="S3907" i="1"/>
  <c r="L4735" i="1"/>
  <c r="M4735" i="1" s="1"/>
  <c r="T3907" i="1" l="1"/>
  <c r="N4735" i="1"/>
  <c r="L4736" i="1"/>
  <c r="M4736" i="1" s="1"/>
  <c r="U3907" i="1" l="1"/>
  <c r="R3908" i="1"/>
  <c r="S3908" i="1"/>
  <c r="N4736" i="1"/>
  <c r="L4737" i="1"/>
  <c r="M4737" i="1" s="1"/>
  <c r="T3908" i="1" l="1"/>
  <c r="N4737" i="1"/>
  <c r="L4738" i="1"/>
  <c r="M4738" i="1" s="1"/>
  <c r="U3908" i="1" l="1"/>
  <c r="R3909" i="1"/>
  <c r="S3909" i="1"/>
  <c r="N4738" i="1"/>
  <c r="T3909" i="1" l="1"/>
  <c r="L4739" i="1"/>
  <c r="M4739" i="1" s="1"/>
  <c r="U3909" i="1" l="1"/>
  <c r="R3910" i="1"/>
  <c r="S3910" i="1"/>
  <c r="N4739" i="1"/>
  <c r="T3910" i="1" l="1"/>
  <c r="L4740" i="1"/>
  <c r="M4740" i="1" s="1"/>
  <c r="U3910" i="1" l="1"/>
  <c r="R3911" i="1"/>
  <c r="S3911" i="1"/>
  <c r="N4740" i="1"/>
  <c r="T3911" i="1" l="1"/>
  <c r="L4741" i="1"/>
  <c r="M4741" i="1" s="1"/>
  <c r="U3911" i="1" l="1"/>
  <c r="R3912" i="1"/>
  <c r="S3912" i="1"/>
  <c r="N4741" i="1"/>
  <c r="L4742" i="1"/>
  <c r="M4742" i="1" s="1"/>
  <c r="T3912" i="1" l="1"/>
  <c r="N4742" i="1"/>
  <c r="U3912" i="1" l="1"/>
  <c r="R3913" i="1"/>
  <c r="S3913" i="1"/>
  <c r="L4743" i="1"/>
  <c r="M4743" i="1" s="1"/>
  <c r="T3913" i="1" l="1"/>
  <c r="N4743" i="1"/>
  <c r="U3913" i="1" l="1"/>
  <c r="R3914" i="1"/>
  <c r="S3914" i="1"/>
  <c r="L4744" i="1"/>
  <c r="M4744" i="1" s="1"/>
  <c r="T3914" i="1" l="1"/>
  <c r="N4744" i="1"/>
  <c r="L4745" i="1"/>
  <c r="M4745" i="1" s="1"/>
  <c r="U3914" i="1" l="1"/>
  <c r="R3915" i="1"/>
  <c r="S3915" i="1"/>
  <c r="N4745" i="1"/>
  <c r="L4746" i="1"/>
  <c r="M4746" i="1" s="1"/>
  <c r="T3915" i="1" l="1"/>
  <c r="N4746" i="1"/>
  <c r="U3915" i="1" l="1"/>
  <c r="R3916" i="1"/>
  <c r="S3916" i="1"/>
  <c r="L4747" i="1"/>
  <c r="M4747" i="1" s="1"/>
  <c r="T3916" i="1" l="1"/>
  <c r="N4747" i="1"/>
  <c r="U3916" i="1" l="1"/>
  <c r="R3917" i="1"/>
  <c r="S3917" i="1"/>
  <c r="L4748" i="1"/>
  <c r="M4748" i="1" s="1"/>
  <c r="T3917" i="1" l="1"/>
  <c r="N4748" i="1"/>
  <c r="L4749" i="1"/>
  <c r="M4749" i="1" s="1"/>
  <c r="U3917" i="1" l="1"/>
  <c r="R3918" i="1"/>
  <c r="S3918" i="1"/>
  <c r="N4749" i="1"/>
  <c r="T3918" i="1" l="1"/>
  <c r="L4750" i="1"/>
  <c r="M4750" i="1" s="1"/>
  <c r="U3918" i="1" l="1"/>
  <c r="R3919" i="1"/>
  <c r="S3919" i="1"/>
  <c r="N4750" i="1"/>
  <c r="T3919" i="1" l="1"/>
  <c r="L4751" i="1"/>
  <c r="M4751" i="1" s="1"/>
  <c r="U3919" i="1" l="1"/>
  <c r="R3920" i="1"/>
  <c r="S3920" i="1"/>
  <c r="N4751" i="1"/>
  <c r="T3920" i="1" l="1"/>
  <c r="L4752" i="1"/>
  <c r="M4752" i="1" s="1"/>
  <c r="U3920" i="1" l="1"/>
  <c r="R3921" i="1"/>
  <c r="S3921" i="1"/>
  <c r="N4752" i="1"/>
  <c r="L4753" i="1"/>
  <c r="M4753" i="1" s="1"/>
  <c r="T3921" i="1" l="1"/>
  <c r="N4753" i="1"/>
  <c r="U3921" i="1" l="1"/>
  <c r="R3922" i="1"/>
  <c r="S3922" i="1"/>
  <c r="L4754" i="1"/>
  <c r="M4754" i="1" s="1"/>
  <c r="T3922" i="1" l="1"/>
  <c r="N4754" i="1"/>
  <c r="U3922" i="1" l="1"/>
  <c r="R3923" i="1"/>
  <c r="S3923" i="1"/>
  <c r="L4755" i="1"/>
  <c r="M4755" i="1" s="1"/>
  <c r="T3923" i="1" l="1"/>
  <c r="N4755" i="1"/>
  <c r="U3923" i="1" l="1"/>
  <c r="R3924" i="1"/>
  <c r="S3924" i="1"/>
  <c r="L4756" i="1"/>
  <c r="M4756" i="1" s="1"/>
  <c r="T3924" i="1" l="1"/>
  <c r="N4756" i="1"/>
  <c r="U3924" i="1" l="1"/>
  <c r="R3925" i="1"/>
  <c r="S3925" i="1"/>
  <c r="L4757" i="1"/>
  <c r="M4757" i="1" s="1"/>
  <c r="T3925" i="1" l="1"/>
  <c r="N4757" i="1"/>
  <c r="U3925" i="1" l="1"/>
  <c r="R3926" i="1"/>
  <c r="S3926" i="1"/>
  <c r="L4758" i="1"/>
  <c r="M4758" i="1" s="1"/>
  <c r="T3926" i="1" l="1"/>
  <c r="N4758" i="1"/>
  <c r="L4759" i="1"/>
  <c r="M4759" i="1" s="1"/>
  <c r="U3926" i="1" l="1"/>
  <c r="R3927" i="1"/>
  <c r="S3927" i="1"/>
  <c r="N4759" i="1"/>
  <c r="T3927" i="1" l="1"/>
  <c r="L4760" i="1"/>
  <c r="M4760" i="1" s="1"/>
  <c r="U3927" i="1" l="1"/>
  <c r="R3928" i="1"/>
  <c r="S3928" i="1"/>
  <c r="N4760" i="1"/>
  <c r="T3928" i="1" l="1"/>
  <c r="L4761" i="1"/>
  <c r="M4761" i="1" s="1"/>
  <c r="U3928" i="1" l="1"/>
  <c r="R3929" i="1"/>
  <c r="S3929" i="1"/>
  <c r="N4761" i="1"/>
  <c r="L4762" i="1"/>
  <c r="M4762" i="1" s="1"/>
  <c r="T3929" i="1" l="1"/>
  <c r="N4762" i="1"/>
  <c r="U3929" i="1" l="1"/>
  <c r="R3930" i="1"/>
  <c r="S3930" i="1"/>
  <c r="L4763" i="1"/>
  <c r="M4763" i="1" s="1"/>
  <c r="T3930" i="1" l="1"/>
  <c r="N4763" i="1"/>
  <c r="U3930" i="1" l="1"/>
  <c r="R3931" i="1"/>
  <c r="S3931" i="1"/>
  <c r="L4764" i="1"/>
  <c r="M4764" i="1" s="1"/>
  <c r="T3931" i="1" l="1"/>
  <c r="N4764" i="1"/>
  <c r="U3931" i="1" l="1"/>
  <c r="R3932" i="1"/>
  <c r="S3932" i="1"/>
  <c r="L4765" i="1"/>
  <c r="M4765" i="1" s="1"/>
  <c r="T3932" i="1" l="1"/>
  <c r="N4765" i="1"/>
  <c r="U3932" i="1" l="1"/>
  <c r="R3933" i="1"/>
  <c r="S3933" i="1"/>
  <c r="L4766" i="1"/>
  <c r="M4766" i="1" s="1"/>
  <c r="T3933" i="1" l="1"/>
  <c r="N4766" i="1"/>
  <c r="L4767" i="1"/>
  <c r="M4767" i="1" s="1"/>
  <c r="U3933" i="1" l="1"/>
  <c r="R3934" i="1"/>
  <c r="S3934" i="1"/>
  <c r="N4767" i="1"/>
  <c r="T3934" i="1" l="1"/>
  <c r="L4768" i="1"/>
  <c r="M4768" i="1" s="1"/>
  <c r="U3934" i="1" l="1"/>
  <c r="R3935" i="1"/>
  <c r="S3935" i="1"/>
  <c r="N4768" i="1"/>
  <c r="L4769" i="1"/>
  <c r="M4769" i="1" s="1"/>
  <c r="T3935" i="1" l="1"/>
  <c r="N4769" i="1"/>
  <c r="U3935" i="1" l="1"/>
  <c r="R3936" i="1"/>
  <c r="S3936" i="1"/>
  <c r="L4770" i="1"/>
  <c r="M4770" i="1" s="1"/>
  <c r="T3936" i="1" l="1"/>
  <c r="N4770" i="1"/>
  <c r="U3936" i="1" l="1"/>
  <c r="R3937" i="1"/>
  <c r="S3937" i="1"/>
  <c r="L4771" i="1"/>
  <c r="M4771" i="1" s="1"/>
  <c r="T3937" i="1" l="1"/>
  <c r="N4771" i="1"/>
  <c r="L4772" i="1"/>
  <c r="M4772" i="1" s="1"/>
  <c r="U3937" i="1" l="1"/>
  <c r="R3938" i="1"/>
  <c r="S3938" i="1"/>
  <c r="N4772" i="1"/>
  <c r="T3938" i="1" l="1"/>
  <c r="L4773" i="1"/>
  <c r="M4773" i="1" s="1"/>
  <c r="U3938" i="1" l="1"/>
  <c r="R3939" i="1"/>
  <c r="S3939" i="1"/>
  <c r="N4773" i="1"/>
  <c r="T3939" i="1" l="1"/>
  <c r="L4774" i="1"/>
  <c r="M4774" i="1" s="1"/>
  <c r="U3939" i="1" l="1"/>
  <c r="R3940" i="1"/>
  <c r="S3940" i="1"/>
  <c r="N4774" i="1"/>
  <c r="T3940" i="1" l="1"/>
  <c r="L4775" i="1"/>
  <c r="M4775" i="1" s="1"/>
  <c r="U3940" i="1" l="1"/>
  <c r="R3941" i="1"/>
  <c r="S3941" i="1"/>
  <c r="N4775" i="1"/>
  <c r="L4776" i="1"/>
  <c r="M4776" i="1" s="1"/>
  <c r="T3941" i="1" l="1"/>
  <c r="N4776" i="1"/>
  <c r="U3941" i="1" l="1"/>
  <c r="R3942" i="1"/>
  <c r="S3942" i="1"/>
  <c r="L4777" i="1"/>
  <c r="M4777" i="1" s="1"/>
  <c r="T3942" i="1" l="1"/>
  <c r="N4777" i="1"/>
  <c r="U3942" i="1" l="1"/>
  <c r="R3943" i="1"/>
  <c r="S3943" i="1"/>
  <c r="L4778" i="1"/>
  <c r="M4778" i="1" s="1"/>
  <c r="T3943" i="1" l="1"/>
  <c r="N4778" i="1"/>
  <c r="L4779" i="1"/>
  <c r="M4779" i="1" s="1"/>
  <c r="U3943" i="1" l="1"/>
  <c r="R3944" i="1"/>
  <c r="S3944" i="1"/>
  <c r="N4779" i="1"/>
  <c r="T3944" i="1" l="1"/>
  <c r="L4780" i="1"/>
  <c r="M4780" i="1" s="1"/>
  <c r="U3944" i="1" l="1"/>
  <c r="R3945" i="1"/>
  <c r="S3945" i="1"/>
  <c r="N4780" i="1"/>
  <c r="T3945" i="1" l="1"/>
  <c r="L4781" i="1"/>
  <c r="M4781" i="1" s="1"/>
  <c r="U3945" i="1" l="1"/>
  <c r="R3946" i="1"/>
  <c r="S3946" i="1"/>
  <c r="N4781" i="1"/>
  <c r="T3946" i="1" l="1"/>
  <c r="L4782" i="1"/>
  <c r="M4782" i="1" s="1"/>
  <c r="U3946" i="1" l="1"/>
  <c r="R3947" i="1"/>
  <c r="S3947" i="1"/>
  <c r="N4782" i="1"/>
  <c r="T3947" i="1" l="1"/>
  <c r="L4783" i="1"/>
  <c r="M4783" i="1" s="1"/>
  <c r="U3947" i="1" l="1"/>
  <c r="R3948" i="1"/>
  <c r="S3948" i="1"/>
  <c r="N4783" i="1"/>
  <c r="L4784" i="1"/>
  <c r="M4784" i="1" s="1"/>
  <c r="T3948" i="1" l="1"/>
  <c r="N4784" i="1"/>
  <c r="L4785" i="1"/>
  <c r="M4785" i="1" s="1"/>
  <c r="U3948" i="1" l="1"/>
  <c r="R3949" i="1"/>
  <c r="S3949" i="1"/>
  <c r="N4785" i="1"/>
  <c r="T3949" i="1" l="1"/>
  <c r="L4786" i="1"/>
  <c r="M4786" i="1" s="1"/>
  <c r="U3949" i="1" l="1"/>
  <c r="R3950" i="1"/>
  <c r="S3950" i="1"/>
  <c r="N4786" i="1"/>
  <c r="L4787" i="1"/>
  <c r="M4787" i="1" s="1"/>
  <c r="T3950" i="1" l="1"/>
  <c r="N4787" i="1"/>
  <c r="U3950" i="1" l="1"/>
  <c r="R3951" i="1"/>
  <c r="S3951" i="1"/>
  <c r="L4788" i="1"/>
  <c r="M4788" i="1" s="1"/>
  <c r="T3951" i="1" l="1"/>
  <c r="N4788" i="1"/>
  <c r="U3951" i="1" l="1"/>
  <c r="R3952" i="1"/>
  <c r="S3952" i="1"/>
  <c r="L4789" i="1"/>
  <c r="M4789" i="1" s="1"/>
  <c r="T3952" i="1" l="1"/>
  <c r="N4789" i="1"/>
  <c r="U3952" i="1" l="1"/>
  <c r="R3953" i="1"/>
  <c r="S3953" i="1"/>
  <c r="L4790" i="1"/>
  <c r="M4790" i="1" s="1"/>
  <c r="T3953" i="1" l="1"/>
  <c r="N4790" i="1"/>
  <c r="L4791" i="1"/>
  <c r="M4791" i="1" s="1"/>
  <c r="U3953" i="1" l="1"/>
  <c r="R3954" i="1"/>
  <c r="S3954" i="1"/>
  <c r="N4791" i="1"/>
  <c r="T3954" i="1" l="1"/>
  <c r="L4792" i="1"/>
  <c r="M4792" i="1" s="1"/>
  <c r="U3954" i="1" l="1"/>
  <c r="R3955" i="1"/>
  <c r="S3955" i="1"/>
  <c r="N4792" i="1"/>
  <c r="L4793" i="1"/>
  <c r="M4793" i="1" s="1"/>
  <c r="T3955" i="1" l="1"/>
  <c r="N4793" i="1"/>
  <c r="U3955" i="1" l="1"/>
  <c r="R3956" i="1"/>
  <c r="S3956" i="1"/>
  <c r="L4794" i="1"/>
  <c r="M4794" i="1" s="1"/>
  <c r="T3956" i="1" l="1"/>
  <c r="N4794" i="1"/>
  <c r="L4795" i="1"/>
  <c r="M4795" i="1" s="1"/>
  <c r="U3956" i="1" l="1"/>
  <c r="R3957" i="1"/>
  <c r="S3957" i="1"/>
  <c r="N4795" i="1"/>
  <c r="T3957" i="1" l="1"/>
  <c r="L4796" i="1"/>
  <c r="M4796" i="1" s="1"/>
  <c r="U3957" i="1" l="1"/>
  <c r="R3958" i="1"/>
  <c r="S3958" i="1"/>
  <c r="N4796" i="1"/>
  <c r="L4797" i="1"/>
  <c r="M4797" i="1" s="1"/>
  <c r="T3958" i="1" l="1"/>
  <c r="N4797" i="1"/>
  <c r="U3958" i="1" l="1"/>
  <c r="R3959" i="1"/>
  <c r="S3959" i="1"/>
  <c r="L4798" i="1"/>
  <c r="M4798" i="1" s="1"/>
  <c r="T3959" i="1" l="1"/>
  <c r="N4798" i="1"/>
  <c r="U3959" i="1" l="1"/>
  <c r="R3960" i="1"/>
  <c r="S3960" i="1"/>
  <c r="L4799" i="1"/>
  <c r="M4799" i="1" s="1"/>
  <c r="T3960" i="1" l="1"/>
  <c r="N4799" i="1"/>
  <c r="U3960" i="1" l="1"/>
  <c r="R3961" i="1"/>
  <c r="S3961" i="1"/>
  <c r="L4800" i="1"/>
  <c r="M4800" i="1" s="1"/>
  <c r="T3961" i="1" l="1"/>
  <c r="N4800" i="1"/>
  <c r="U3961" i="1" l="1"/>
  <c r="R3962" i="1"/>
  <c r="S3962" i="1"/>
  <c r="L4801" i="1"/>
  <c r="M4801" i="1" s="1"/>
  <c r="T3962" i="1" l="1"/>
  <c r="N4801" i="1"/>
  <c r="U3962" i="1" l="1"/>
  <c r="R3963" i="1"/>
  <c r="S3963" i="1"/>
  <c r="L4802" i="1"/>
  <c r="M4802" i="1" s="1"/>
  <c r="T3963" i="1" l="1"/>
  <c r="N4802" i="1"/>
  <c r="U3963" i="1" l="1"/>
  <c r="R3964" i="1"/>
  <c r="S3964" i="1"/>
  <c r="L4803" i="1"/>
  <c r="M4803" i="1" s="1"/>
  <c r="T3964" i="1" l="1"/>
  <c r="N4803" i="1"/>
  <c r="U3964" i="1" l="1"/>
  <c r="R3965" i="1"/>
  <c r="S3965" i="1"/>
  <c r="L4804" i="1"/>
  <c r="M4804" i="1" s="1"/>
  <c r="T3965" i="1" l="1"/>
  <c r="N4804" i="1"/>
  <c r="U3965" i="1" l="1"/>
  <c r="R3966" i="1"/>
  <c r="S3966" i="1"/>
  <c r="L4805" i="1"/>
  <c r="M4805" i="1" s="1"/>
  <c r="T3966" i="1" l="1"/>
  <c r="N4805" i="1"/>
  <c r="U3966" i="1" l="1"/>
  <c r="R3967" i="1"/>
  <c r="S3967" i="1"/>
  <c r="L4806" i="1"/>
  <c r="M4806" i="1" s="1"/>
  <c r="T3967" i="1" l="1"/>
  <c r="N4806" i="1"/>
  <c r="U3967" i="1" l="1"/>
  <c r="R3968" i="1"/>
  <c r="S3968" i="1"/>
  <c r="L4807" i="1"/>
  <c r="M4807" i="1" s="1"/>
  <c r="T3968" i="1" l="1"/>
  <c r="N4807" i="1"/>
  <c r="U3968" i="1" l="1"/>
  <c r="R3969" i="1"/>
  <c r="S3969" i="1"/>
  <c r="L4808" i="1"/>
  <c r="M4808" i="1" s="1"/>
  <c r="T3969" i="1" l="1"/>
  <c r="N4808" i="1"/>
  <c r="U3969" i="1" l="1"/>
  <c r="R3970" i="1"/>
  <c r="S3970" i="1"/>
  <c r="L4809" i="1"/>
  <c r="M4809" i="1" s="1"/>
  <c r="T3970" i="1" l="1"/>
  <c r="N4809" i="1"/>
  <c r="U3970" i="1" l="1"/>
  <c r="R3971" i="1"/>
  <c r="S3971" i="1"/>
  <c r="L4810" i="1"/>
  <c r="M4810" i="1" s="1"/>
  <c r="T3971" i="1" l="1"/>
  <c r="N4810" i="1"/>
  <c r="U3971" i="1" l="1"/>
  <c r="R3972" i="1"/>
  <c r="S3972" i="1"/>
  <c r="L4811" i="1"/>
  <c r="M4811" i="1" s="1"/>
  <c r="T3972" i="1" l="1"/>
  <c r="N4811" i="1"/>
  <c r="U3972" i="1" l="1"/>
  <c r="R3973" i="1"/>
  <c r="S3973" i="1"/>
  <c r="L4812" i="1"/>
  <c r="M4812" i="1" s="1"/>
  <c r="T3973" i="1" l="1"/>
  <c r="N4812" i="1"/>
  <c r="L4813" i="1"/>
  <c r="M4813" i="1" s="1"/>
  <c r="U3973" i="1" l="1"/>
  <c r="R3974" i="1"/>
  <c r="S3974" i="1"/>
  <c r="N4813" i="1"/>
  <c r="T3974" i="1" l="1"/>
  <c r="L4814" i="1"/>
  <c r="M4814" i="1" s="1"/>
  <c r="U3974" i="1" l="1"/>
  <c r="R3975" i="1"/>
  <c r="S3975" i="1"/>
  <c r="N4814" i="1"/>
  <c r="L4815" i="1"/>
  <c r="M4815" i="1" s="1"/>
  <c r="T3975" i="1" l="1"/>
  <c r="N4815" i="1"/>
  <c r="U3975" i="1" l="1"/>
  <c r="R3976" i="1"/>
  <c r="S3976" i="1"/>
  <c r="L4816" i="1"/>
  <c r="M4816" i="1" s="1"/>
  <c r="T3976" i="1" l="1"/>
  <c r="N4816" i="1"/>
  <c r="L4817" i="1"/>
  <c r="M4817" i="1" s="1"/>
  <c r="U3976" i="1" l="1"/>
  <c r="R3977" i="1"/>
  <c r="S3977" i="1"/>
  <c r="N4817" i="1"/>
  <c r="T3977" i="1" l="1"/>
  <c r="L4818" i="1"/>
  <c r="M4818" i="1" s="1"/>
  <c r="U3977" i="1" l="1"/>
  <c r="R3978" i="1"/>
  <c r="S3978" i="1"/>
  <c r="N4818" i="1"/>
  <c r="L4819" i="1"/>
  <c r="M4819" i="1" s="1"/>
  <c r="T3978" i="1" l="1"/>
  <c r="N4819" i="1"/>
  <c r="U3978" i="1" l="1"/>
  <c r="R3979" i="1"/>
  <c r="S3979" i="1"/>
  <c r="L4820" i="1"/>
  <c r="M4820" i="1" s="1"/>
  <c r="T3979" i="1" l="1"/>
  <c r="N4820" i="1"/>
  <c r="U3979" i="1" l="1"/>
  <c r="R3980" i="1"/>
  <c r="S3980" i="1"/>
  <c r="L4821" i="1"/>
  <c r="M4821" i="1" s="1"/>
  <c r="T3980" i="1" l="1"/>
  <c r="N4821" i="1"/>
  <c r="U3980" i="1" l="1"/>
  <c r="R3981" i="1"/>
  <c r="S3981" i="1"/>
  <c r="L4822" i="1"/>
  <c r="M4822" i="1" s="1"/>
  <c r="T3981" i="1" l="1"/>
  <c r="N4822" i="1"/>
  <c r="U3981" i="1" l="1"/>
  <c r="R3982" i="1"/>
  <c r="S3982" i="1"/>
  <c r="L4823" i="1"/>
  <c r="M4823" i="1" s="1"/>
  <c r="T3982" i="1" l="1"/>
  <c r="N4823" i="1"/>
  <c r="U3982" i="1" l="1"/>
  <c r="R3983" i="1"/>
  <c r="S3983" i="1"/>
  <c r="L4824" i="1"/>
  <c r="M4824" i="1" s="1"/>
  <c r="T3983" i="1" l="1"/>
  <c r="N4824" i="1"/>
  <c r="L4825" i="1"/>
  <c r="M4825" i="1" s="1"/>
  <c r="U3983" i="1" l="1"/>
  <c r="R3984" i="1"/>
  <c r="S3984" i="1"/>
  <c r="N4825" i="1"/>
  <c r="L4826" i="1"/>
  <c r="M4826" i="1" s="1"/>
  <c r="T3984" i="1" l="1"/>
  <c r="N4826" i="1"/>
  <c r="U3984" i="1" l="1"/>
  <c r="R3985" i="1"/>
  <c r="S3985" i="1"/>
  <c r="L4827" i="1"/>
  <c r="M4827" i="1" s="1"/>
  <c r="T3985" i="1" l="1"/>
  <c r="N4827" i="1"/>
  <c r="U3985" i="1" l="1"/>
  <c r="R3986" i="1"/>
  <c r="S3986" i="1"/>
  <c r="L4828" i="1"/>
  <c r="M4828" i="1" s="1"/>
  <c r="T3986" i="1" l="1"/>
  <c r="N4828" i="1"/>
  <c r="L4829" i="1"/>
  <c r="M4829" i="1" s="1"/>
  <c r="U3986" i="1" l="1"/>
  <c r="R3987" i="1"/>
  <c r="S3987" i="1"/>
  <c r="N4829" i="1"/>
  <c r="T3987" i="1" l="1"/>
  <c r="L4830" i="1"/>
  <c r="M4830" i="1" s="1"/>
  <c r="U3987" i="1" l="1"/>
  <c r="R3988" i="1"/>
  <c r="S3988" i="1"/>
  <c r="N4830" i="1"/>
  <c r="T3988" i="1" l="1"/>
  <c r="L4831" i="1"/>
  <c r="M4831" i="1" s="1"/>
  <c r="U3988" i="1" l="1"/>
  <c r="R3989" i="1"/>
  <c r="S3989" i="1"/>
  <c r="N4831" i="1"/>
  <c r="T3989" i="1" l="1"/>
  <c r="L4832" i="1"/>
  <c r="M4832" i="1" s="1"/>
  <c r="U3989" i="1" l="1"/>
  <c r="R3990" i="1"/>
  <c r="S3990" i="1"/>
  <c r="N4832" i="1"/>
  <c r="T3990" i="1" l="1"/>
  <c r="L4833" i="1"/>
  <c r="M4833" i="1" s="1"/>
  <c r="U3990" i="1" l="1"/>
  <c r="R3991" i="1"/>
  <c r="S3991" i="1"/>
  <c r="N4833" i="1"/>
  <c r="T3991" i="1" l="1"/>
  <c r="L4834" i="1"/>
  <c r="M4834" i="1" s="1"/>
  <c r="U3991" i="1" l="1"/>
  <c r="R3992" i="1"/>
  <c r="S3992" i="1"/>
  <c r="N4834" i="1"/>
  <c r="T3992" i="1" l="1"/>
  <c r="L4835" i="1"/>
  <c r="M4835" i="1" s="1"/>
  <c r="U3992" i="1" l="1"/>
  <c r="R3993" i="1"/>
  <c r="S3993" i="1"/>
  <c r="N4835" i="1"/>
  <c r="L4836" i="1"/>
  <c r="M4836" i="1" s="1"/>
  <c r="T3993" i="1" l="1"/>
  <c r="N4836" i="1"/>
  <c r="U3993" i="1" l="1"/>
  <c r="R3994" i="1"/>
  <c r="S3994" i="1"/>
  <c r="L4837" i="1"/>
  <c r="M4837" i="1" s="1"/>
  <c r="T3994" i="1" l="1"/>
  <c r="N4837" i="1"/>
  <c r="U3994" i="1" l="1"/>
  <c r="R3995" i="1"/>
  <c r="S3995" i="1"/>
  <c r="L4838" i="1"/>
  <c r="M4838" i="1" s="1"/>
  <c r="T3995" i="1" l="1"/>
  <c r="N4838" i="1"/>
  <c r="U3995" i="1" l="1"/>
  <c r="R3996" i="1"/>
  <c r="S3996" i="1"/>
  <c r="L4839" i="1"/>
  <c r="M4839" i="1" s="1"/>
  <c r="T3996" i="1" l="1"/>
  <c r="N4839" i="1"/>
  <c r="U3996" i="1" l="1"/>
  <c r="R3997" i="1"/>
  <c r="S3997" i="1"/>
  <c r="L4840" i="1"/>
  <c r="M4840" i="1" s="1"/>
  <c r="T3997" i="1" l="1"/>
  <c r="N4840" i="1"/>
  <c r="U3997" i="1" l="1"/>
  <c r="S3998" i="1" s="1"/>
  <c r="R3998" i="1"/>
  <c r="L4841" i="1"/>
  <c r="M4841" i="1" s="1"/>
  <c r="T3998" i="1" l="1"/>
  <c r="N4841" i="1"/>
  <c r="U3998" i="1" l="1"/>
  <c r="R3999" i="1"/>
  <c r="S3999" i="1"/>
  <c r="L4842" i="1"/>
  <c r="M4842" i="1" s="1"/>
  <c r="T3999" i="1" l="1"/>
  <c r="N4842" i="1"/>
  <c r="L4843" i="1"/>
  <c r="M4843" i="1" s="1"/>
  <c r="U3999" i="1" l="1"/>
  <c r="R4000" i="1"/>
  <c r="S4000" i="1"/>
  <c r="N4843" i="1"/>
  <c r="T4000" i="1" l="1"/>
  <c r="L4844" i="1"/>
  <c r="M4844" i="1" s="1"/>
  <c r="U4000" i="1" l="1"/>
  <c r="R4001" i="1"/>
  <c r="S4001" i="1"/>
  <c r="N4844" i="1"/>
  <c r="T4001" i="1" l="1"/>
  <c r="L4845" i="1"/>
  <c r="M4845" i="1" s="1"/>
  <c r="U4001" i="1" l="1"/>
  <c r="R4002" i="1"/>
  <c r="S4002" i="1"/>
  <c r="N4845" i="1"/>
  <c r="T4002" i="1" l="1"/>
  <c r="L4846" i="1"/>
  <c r="M4846" i="1" s="1"/>
  <c r="U4002" i="1" l="1"/>
  <c r="R4003" i="1"/>
  <c r="S4003" i="1"/>
  <c r="N4846" i="1"/>
  <c r="T4003" i="1" l="1"/>
  <c r="L4847" i="1"/>
  <c r="M4847" i="1" s="1"/>
  <c r="U4003" i="1" l="1"/>
  <c r="R4004" i="1"/>
  <c r="S4004" i="1"/>
  <c r="N4847" i="1"/>
  <c r="L4848" i="1"/>
  <c r="M4848" i="1" s="1"/>
  <c r="T4004" i="1" l="1"/>
  <c r="N4848" i="1"/>
  <c r="L4849" i="1"/>
  <c r="M4849" i="1" s="1"/>
  <c r="U4004" i="1" l="1"/>
  <c r="R4005" i="1"/>
  <c r="S4005" i="1"/>
  <c r="N4849" i="1"/>
  <c r="T4005" i="1" l="1"/>
  <c r="L4850" i="1"/>
  <c r="M4850" i="1" s="1"/>
  <c r="U4005" i="1" l="1"/>
  <c r="R4006" i="1"/>
  <c r="S4006" i="1"/>
  <c r="N4850" i="1"/>
  <c r="L4851" i="1"/>
  <c r="M4851" i="1" s="1"/>
  <c r="T4006" i="1" l="1"/>
  <c r="N4851" i="1"/>
  <c r="U4006" i="1" l="1"/>
  <c r="R4007" i="1"/>
  <c r="S4007" i="1"/>
  <c r="L4852" i="1"/>
  <c r="M4852" i="1" s="1"/>
  <c r="T4007" i="1" l="1"/>
  <c r="N4852" i="1"/>
  <c r="L4853" i="1"/>
  <c r="M4853" i="1" s="1"/>
  <c r="U4007" i="1" l="1"/>
  <c r="R4008" i="1"/>
  <c r="S4008" i="1"/>
  <c r="N4853" i="1"/>
  <c r="T4008" i="1" l="1"/>
  <c r="L4854" i="1"/>
  <c r="M4854" i="1" s="1"/>
  <c r="U4008" i="1" l="1"/>
  <c r="R4009" i="1"/>
  <c r="S4009" i="1"/>
  <c r="N4854" i="1"/>
  <c r="T4009" i="1" l="1"/>
  <c r="L4855" i="1"/>
  <c r="M4855" i="1" s="1"/>
  <c r="U4009" i="1" l="1"/>
  <c r="R4010" i="1"/>
  <c r="S4010" i="1"/>
  <c r="N4855" i="1"/>
  <c r="L4856" i="1"/>
  <c r="M4856" i="1" s="1"/>
  <c r="T4010" i="1" l="1"/>
  <c r="N4856" i="1"/>
  <c r="U4010" i="1" l="1"/>
  <c r="R4011" i="1"/>
  <c r="S4011" i="1"/>
  <c r="L4857" i="1"/>
  <c r="M4857" i="1" s="1"/>
  <c r="T4011" i="1" l="1"/>
  <c r="N4857" i="1"/>
  <c r="U4011" i="1" l="1"/>
  <c r="R4012" i="1"/>
  <c r="S4012" i="1"/>
  <c r="L4858" i="1"/>
  <c r="M4858" i="1" s="1"/>
  <c r="T4012" i="1" l="1"/>
  <c r="N4858" i="1"/>
  <c r="U4012" i="1" l="1"/>
  <c r="R4013" i="1"/>
  <c r="S4013" i="1"/>
  <c r="L4859" i="1"/>
  <c r="M4859" i="1" s="1"/>
  <c r="T4013" i="1" l="1"/>
  <c r="N4859" i="1"/>
  <c r="L4860" i="1"/>
  <c r="M4860" i="1" s="1"/>
  <c r="U4013" i="1" l="1"/>
  <c r="R4014" i="1"/>
  <c r="S4014" i="1"/>
  <c r="N4860" i="1"/>
  <c r="T4014" i="1" l="1"/>
  <c r="L4861" i="1"/>
  <c r="M4861" i="1" s="1"/>
  <c r="U4014" i="1" l="1"/>
  <c r="R4015" i="1"/>
  <c r="S4015" i="1"/>
  <c r="N4861" i="1"/>
  <c r="L4862" i="1"/>
  <c r="M4862" i="1" s="1"/>
  <c r="T4015" i="1" l="1"/>
  <c r="N4862" i="1"/>
  <c r="U4015" i="1" l="1"/>
  <c r="R4016" i="1"/>
  <c r="S4016" i="1"/>
  <c r="L4863" i="1"/>
  <c r="M4863" i="1" s="1"/>
  <c r="T4016" i="1" l="1"/>
  <c r="N4863" i="1"/>
  <c r="L4864" i="1"/>
  <c r="M4864" i="1" s="1"/>
  <c r="U4016" i="1" l="1"/>
  <c r="R4017" i="1"/>
  <c r="S4017" i="1"/>
  <c r="N4864" i="1"/>
  <c r="T4017" i="1" l="1"/>
  <c r="L4865" i="1"/>
  <c r="M4865" i="1" s="1"/>
  <c r="U4017" i="1" l="1"/>
  <c r="R4018" i="1"/>
  <c r="S4018" i="1"/>
  <c r="N4865" i="1"/>
  <c r="T4018" i="1" l="1"/>
  <c r="L4866" i="1"/>
  <c r="M4866" i="1" s="1"/>
  <c r="U4018" i="1" l="1"/>
  <c r="R4019" i="1"/>
  <c r="S4019" i="1"/>
  <c r="N4866" i="1"/>
  <c r="L4867" i="1"/>
  <c r="M4867" i="1" s="1"/>
  <c r="T4019" i="1" l="1"/>
  <c r="N4867" i="1"/>
  <c r="U4019" i="1" l="1"/>
  <c r="R4020" i="1"/>
  <c r="S4020" i="1"/>
  <c r="L4868" i="1"/>
  <c r="M4868" i="1" s="1"/>
  <c r="T4020" i="1" l="1"/>
  <c r="N4868" i="1"/>
  <c r="U4020" i="1" l="1"/>
  <c r="R4021" i="1"/>
  <c r="S4021" i="1"/>
  <c r="L4869" i="1"/>
  <c r="M4869" i="1" s="1"/>
  <c r="T4021" i="1" l="1"/>
  <c r="N4869" i="1"/>
  <c r="U4021" i="1" l="1"/>
  <c r="R4022" i="1"/>
  <c r="S4022" i="1"/>
  <c r="L4870" i="1"/>
  <c r="M4870" i="1" s="1"/>
  <c r="T4022" i="1" l="1"/>
  <c r="N4870" i="1"/>
  <c r="U4022" i="1" l="1"/>
  <c r="R4023" i="1"/>
  <c r="S4023" i="1"/>
  <c r="L4871" i="1"/>
  <c r="M4871" i="1" s="1"/>
  <c r="T4023" i="1" l="1"/>
  <c r="N4871" i="1"/>
  <c r="U4023" i="1" l="1"/>
  <c r="R4024" i="1"/>
  <c r="S4024" i="1"/>
  <c r="L4872" i="1"/>
  <c r="M4872" i="1" s="1"/>
  <c r="T4024" i="1" l="1"/>
  <c r="N4872" i="1"/>
  <c r="U4024" i="1" l="1"/>
  <c r="R4025" i="1"/>
  <c r="S4025" i="1"/>
  <c r="L4873" i="1"/>
  <c r="M4873" i="1" s="1"/>
  <c r="T4025" i="1" l="1"/>
  <c r="N4873" i="1"/>
  <c r="U4025" i="1" l="1"/>
  <c r="R4026" i="1"/>
  <c r="S4026" i="1"/>
  <c r="L4874" i="1"/>
  <c r="M4874" i="1" s="1"/>
  <c r="T4026" i="1" l="1"/>
  <c r="N4874" i="1"/>
  <c r="L4875" i="1"/>
  <c r="M4875" i="1" s="1"/>
  <c r="U4026" i="1" l="1"/>
  <c r="R4027" i="1"/>
  <c r="S4027" i="1"/>
  <c r="N4875" i="1"/>
  <c r="T4027" i="1" l="1"/>
  <c r="L4876" i="1"/>
  <c r="M4876" i="1" s="1"/>
  <c r="U4027" i="1" l="1"/>
  <c r="R4028" i="1"/>
  <c r="S4028" i="1"/>
  <c r="N4876" i="1"/>
  <c r="T4028" i="1" l="1"/>
  <c r="L4877" i="1"/>
  <c r="M4877" i="1" s="1"/>
  <c r="U4028" i="1" l="1"/>
  <c r="R4029" i="1"/>
  <c r="S4029" i="1"/>
  <c r="N4877" i="1"/>
  <c r="T4029" i="1" l="1"/>
  <c r="L4878" i="1"/>
  <c r="M4878" i="1" s="1"/>
  <c r="U4029" i="1" l="1"/>
  <c r="R4030" i="1"/>
  <c r="S4030" i="1"/>
  <c r="N4878" i="1"/>
  <c r="L4879" i="1"/>
  <c r="M4879" i="1" s="1"/>
  <c r="T4030" i="1" l="1"/>
  <c r="N4879" i="1"/>
  <c r="L4880" i="1"/>
  <c r="M4880" i="1" s="1"/>
  <c r="U4030" i="1" l="1"/>
  <c r="R4031" i="1"/>
  <c r="S4031" i="1"/>
  <c r="N4880" i="1"/>
  <c r="T4031" i="1" l="1"/>
  <c r="L4881" i="1"/>
  <c r="M4881" i="1" s="1"/>
  <c r="U4031" i="1" l="1"/>
  <c r="R4032" i="1"/>
  <c r="S4032" i="1"/>
  <c r="N4881" i="1"/>
  <c r="T4032" i="1" l="1"/>
  <c r="L4882" i="1"/>
  <c r="M4882" i="1" s="1"/>
  <c r="U4032" i="1" l="1"/>
  <c r="R4033" i="1"/>
  <c r="S4033" i="1"/>
  <c r="N4882" i="1"/>
  <c r="T4033" i="1" l="1"/>
  <c r="L4883" i="1"/>
  <c r="M4883" i="1" s="1"/>
  <c r="U4033" i="1" l="1"/>
  <c r="R4034" i="1"/>
  <c r="S4034" i="1"/>
  <c r="N4883" i="1"/>
  <c r="T4034" i="1" l="1"/>
  <c r="L4884" i="1"/>
  <c r="M4884" i="1" s="1"/>
  <c r="U4034" i="1" l="1"/>
  <c r="R4035" i="1"/>
  <c r="S4035" i="1"/>
  <c r="N4884" i="1"/>
  <c r="L4885" i="1"/>
  <c r="M4885" i="1" s="1"/>
  <c r="T4035" i="1" l="1"/>
  <c r="N4885" i="1"/>
  <c r="L4886" i="1"/>
  <c r="M4886" i="1" s="1"/>
  <c r="U4035" i="1" l="1"/>
  <c r="R4036" i="1"/>
  <c r="S4036" i="1"/>
  <c r="N4886" i="1"/>
  <c r="L4887" i="1"/>
  <c r="M4887" i="1" s="1"/>
  <c r="T4036" i="1" l="1"/>
  <c r="N4887" i="1"/>
  <c r="L4888" i="1"/>
  <c r="M4888" i="1" s="1"/>
  <c r="U4036" i="1" l="1"/>
  <c r="R4037" i="1"/>
  <c r="S4037" i="1"/>
  <c r="N4888" i="1"/>
  <c r="T4037" i="1" l="1"/>
  <c r="L4889" i="1"/>
  <c r="M4889" i="1" s="1"/>
  <c r="U4037" i="1" l="1"/>
  <c r="R4038" i="1"/>
  <c r="S4038" i="1"/>
  <c r="N4889" i="1"/>
  <c r="T4038" i="1" l="1"/>
  <c r="L4890" i="1"/>
  <c r="M4890" i="1" s="1"/>
  <c r="U4038" i="1" l="1"/>
  <c r="R4039" i="1"/>
  <c r="S4039" i="1"/>
  <c r="N4890" i="1"/>
  <c r="T4039" i="1" l="1"/>
  <c r="L4891" i="1"/>
  <c r="M4891" i="1" s="1"/>
  <c r="U4039" i="1" l="1"/>
  <c r="R4040" i="1"/>
  <c r="S4040" i="1"/>
  <c r="N4891" i="1"/>
  <c r="T4040" i="1" l="1"/>
  <c r="L4892" i="1"/>
  <c r="M4892" i="1" s="1"/>
  <c r="U4040" i="1" l="1"/>
  <c r="R4041" i="1"/>
  <c r="S4041" i="1"/>
  <c r="N4892" i="1"/>
  <c r="L4893" i="1"/>
  <c r="M4893" i="1" s="1"/>
  <c r="T4041" i="1" l="1"/>
  <c r="N4893" i="1"/>
  <c r="U4041" i="1" l="1"/>
  <c r="R4042" i="1"/>
  <c r="S4042" i="1"/>
  <c r="L4894" i="1"/>
  <c r="M4894" i="1" s="1"/>
  <c r="T4042" i="1" l="1"/>
  <c r="N4894" i="1"/>
  <c r="L4895" i="1"/>
  <c r="M4895" i="1" s="1"/>
  <c r="U4042" i="1" l="1"/>
  <c r="R4043" i="1"/>
  <c r="S4043" i="1"/>
  <c r="N4895" i="1"/>
  <c r="T4043" i="1" l="1"/>
  <c r="L4896" i="1"/>
  <c r="M4896" i="1" s="1"/>
  <c r="U4043" i="1" l="1"/>
  <c r="R4044" i="1"/>
  <c r="S4044" i="1"/>
  <c r="N4896" i="1"/>
  <c r="T4044" i="1" l="1"/>
  <c r="L4897" i="1"/>
  <c r="M4897" i="1" s="1"/>
  <c r="U4044" i="1" l="1"/>
  <c r="R4045" i="1"/>
  <c r="S4045" i="1"/>
  <c r="N4897" i="1"/>
  <c r="L4898" i="1"/>
  <c r="M4898" i="1" s="1"/>
  <c r="T4045" i="1" l="1"/>
  <c r="N4898" i="1"/>
  <c r="U4045" i="1" l="1"/>
  <c r="R4046" i="1"/>
  <c r="S4046" i="1"/>
  <c r="L4899" i="1"/>
  <c r="M4899" i="1" s="1"/>
  <c r="T4046" i="1" l="1"/>
  <c r="N4899" i="1"/>
  <c r="U4046" i="1" l="1"/>
  <c r="R4047" i="1"/>
  <c r="S4047" i="1"/>
  <c r="L4900" i="1"/>
  <c r="M4900" i="1" s="1"/>
  <c r="T4047" i="1" l="1"/>
  <c r="N4900" i="1"/>
  <c r="L4901" i="1"/>
  <c r="M4901" i="1" s="1"/>
  <c r="U4047" i="1" l="1"/>
  <c r="R4048" i="1"/>
  <c r="S4048" i="1"/>
  <c r="N4901" i="1"/>
  <c r="T4048" i="1" l="1"/>
  <c r="L4902" i="1"/>
  <c r="M4902" i="1" s="1"/>
  <c r="U4048" i="1" l="1"/>
  <c r="R4049" i="1"/>
  <c r="S4049" i="1"/>
  <c r="N4902" i="1"/>
  <c r="L4903" i="1"/>
  <c r="M4903" i="1" s="1"/>
  <c r="T4049" i="1" l="1"/>
  <c r="N4903" i="1"/>
  <c r="L4904" i="1"/>
  <c r="M4904" i="1" s="1"/>
  <c r="U4049" i="1" l="1"/>
  <c r="R4050" i="1"/>
  <c r="S4050" i="1"/>
  <c r="N4904" i="1"/>
  <c r="T4050" i="1" l="1"/>
  <c r="L4905" i="1"/>
  <c r="M4905" i="1" s="1"/>
  <c r="U4050" i="1" l="1"/>
  <c r="R4051" i="1"/>
  <c r="S4051" i="1"/>
  <c r="N4905" i="1"/>
  <c r="T4051" i="1" l="1"/>
  <c r="L4906" i="1"/>
  <c r="M4906" i="1" s="1"/>
  <c r="U4051" i="1" l="1"/>
  <c r="R4052" i="1"/>
  <c r="S4052" i="1"/>
  <c r="N4906" i="1"/>
  <c r="T4052" i="1" l="1"/>
  <c r="L4907" i="1"/>
  <c r="M4907" i="1" s="1"/>
  <c r="U4052" i="1" l="1"/>
  <c r="R4053" i="1"/>
  <c r="S4053" i="1"/>
  <c r="N4907" i="1"/>
  <c r="T4053" i="1" l="1"/>
  <c r="L4908" i="1"/>
  <c r="M4908" i="1" s="1"/>
  <c r="U4053" i="1" l="1"/>
  <c r="R4054" i="1"/>
  <c r="S4054" i="1"/>
  <c r="N4908" i="1"/>
  <c r="L4909" i="1"/>
  <c r="M4909" i="1" s="1"/>
  <c r="T4054" i="1" l="1"/>
  <c r="N4909" i="1"/>
  <c r="L4910" i="1"/>
  <c r="M4910" i="1" s="1"/>
  <c r="U4054" i="1" l="1"/>
  <c r="R4055" i="1"/>
  <c r="S4055" i="1"/>
  <c r="N4910" i="1"/>
  <c r="T4055" i="1" l="1"/>
  <c r="L4911" i="1"/>
  <c r="M4911" i="1" s="1"/>
  <c r="U4055" i="1" l="1"/>
  <c r="R4056" i="1"/>
  <c r="S4056" i="1"/>
  <c r="N4911" i="1"/>
  <c r="L4912" i="1"/>
  <c r="M4912" i="1" s="1"/>
  <c r="T4056" i="1" l="1"/>
  <c r="N4912" i="1"/>
  <c r="U4056" i="1" l="1"/>
  <c r="R4057" i="1"/>
  <c r="S4057" i="1"/>
  <c r="L4913" i="1"/>
  <c r="M4913" i="1" s="1"/>
  <c r="T4057" i="1" l="1"/>
  <c r="N4913" i="1"/>
  <c r="U4057" i="1" l="1"/>
  <c r="R4058" i="1"/>
  <c r="S4058" i="1"/>
  <c r="L4914" i="1"/>
  <c r="M4914" i="1" s="1"/>
  <c r="T4058" i="1" l="1"/>
  <c r="N4914" i="1"/>
  <c r="L4915" i="1"/>
  <c r="M4915" i="1" s="1"/>
  <c r="U4058" i="1" l="1"/>
  <c r="R4059" i="1"/>
  <c r="S4059" i="1"/>
  <c r="N4915" i="1"/>
  <c r="T4059" i="1" l="1"/>
  <c r="L4916" i="1"/>
  <c r="M4916" i="1" s="1"/>
  <c r="U4059" i="1" l="1"/>
  <c r="R4060" i="1"/>
  <c r="S4060" i="1"/>
  <c r="N4916" i="1"/>
  <c r="T4060" i="1" l="1"/>
  <c r="L4917" i="1"/>
  <c r="M4917" i="1" s="1"/>
  <c r="U4060" i="1" l="1"/>
  <c r="R4061" i="1"/>
  <c r="S4061" i="1"/>
  <c r="N4917" i="1"/>
  <c r="T4061" i="1" l="1"/>
  <c r="L4918" i="1"/>
  <c r="M4918" i="1" s="1"/>
  <c r="U4061" i="1" l="1"/>
  <c r="R4062" i="1"/>
  <c r="S4062" i="1"/>
  <c r="N4918" i="1"/>
  <c r="T4062" i="1" l="1"/>
  <c r="L4919" i="1"/>
  <c r="M4919" i="1" s="1"/>
  <c r="U4062" i="1" l="1"/>
  <c r="R4063" i="1"/>
  <c r="S4063" i="1"/>
  <c r="N4919" i="1"/>
  <c r="T4063" i="1" l="1"/>
  <c r="L4920" i="1"/>
  <c r="M4920" i="1" s="1"/>
  <c r="U4063" i="1" l="1"/>
  <c r="R4064" i="1"/>
  <c r="S4064" i="1"/>
  <c r="N4920" i="1"/>
  <c r="T4064" i="1" l="1"/>
  <c r="L4921" i="1"/>
  <c r="M4921" i="1" s="1"/>
  <c r="U4064" i="1" l="1"/>
  <c r="R4065" i="1"/>
  <c r="S4065" i="1"/>
  <c r="N4921" i="1"/>
  <c r="T4065" i="1" l="1"/>
  <c r="L4922" i="1"/>
  <c r="M4922" i="1" s="1"/>
  <c r="U4065" i="1" l="1"/>
  <c r="R4066" i="1"/>
  <c r="S4066" i="1"/>
  <c r="N4922" i="1"/>
  <c r="T4066" i="1" l="1"/>
  <c r="L4923" i="1"/>
  <c r="M4923" i="1" s="1"/>
  <c r="U4066" i="1" l="1"/>
  <c r="R4067" i="1"/>
  <c r="S4067" i="1"/>
  <c r="N4923" i="1"/>
  <c r="T4067" i="1" l="1"/>
  <c r="L4924" i="1"/>
  <c r="M4924" i="1" s="1"/>
  <c r="U4067" i="1" l="1"/>
  <c r="R4068" i="1"/>
  <c r="S4068" i="1"/>
  <c r="N4924" i="1"/>
  <c r="L4925" i="1"/>
  <c r="M4925" i="1" s="1"/>
  <c r="T4068" i="1" l="1"/>
  <c r="N4925" i="1"/>
  <c r="L4926" i="1"/>
  <c r="M4926" i="1" s="1"/>
  <c r="U4068" i="1" l="1"/>
  <c r="R4069" i="1"/>
  <c r="S4069" i="1"/>
  <c r="N4926" i="1"/>
  <c r="T4069" i="1" l="1"/>
  <c r="L4927" i="1"/>
  <c r="M4927" i="1" s="1"/>
  <c r="U4069" i="1" l="1"/>
  <c r="R4070" i="1"/>
  <c r="S4070" i="1"/>
  <c r="N4927" i="1"/>
  <c r="L4928" i="1"/>
  <c r="M4928" i="1" s="1"/>
  <c r="T4070" i="1" l="1"/>
  <c r="N4928" i="1"/>
  <c r="U4070" i="1" l="1"/>
  <c r="R4071" i="1"/>
  <c r="S4071" i="1"/>
  <c r="L4929" i="1"/>
  <c r="M4929" i="1" s="1"/>
  <c r="T4071" i="1" l="1"/>
  <c r="N4929" i="1"/>
  <c r="U4071" i="1" l="1"/>
  <c r="R4072" i="1"/>
  <c r="S4072" i="1"/>
  <c r="L4930" i="1"/>
  <c r="M4930" i="1" s="1"/>
  <c r="T4072" i="1" l="1"/>
  <c r="N4930" i="1"/>
  <c r="U4072" i="1" l="1"/>
  <c r="R4073" i="1"/>
  <c r="S4073" i="1"/>
  <c r="L4931" i="1"/>
  <c r="M4931" i="1" s="1"/>
  <c r="T4073" i="1" l="1"/>
  <c r="N4931" i="1"/>
  <c r="U4073" i="1" l="1"/>
  <c r="R4074" i="1"/>
  <c r="S4074" i="1"/>
  <c r="L4932" i="1"/>
  <c r="M4932" i="1" s="1"/>
  <c r="T4074" i="1" l="1"/>
  <c r="N4932" i="1"/>
  <c r="U4074" i="1" l="1"/>
  <c r="R4075" i="1"/>
  <c r="S4075" i="1"/>
  <c r="L4933" i="1"/>
  <c r="M4933" i="1" s="1"/>
  <c r="T4075" i="1" l="1"/>
  <c r="N4933" i="1"/>
  <c r="U4075" i="1" l="1"/>
  <c r="R4076" i="1"/>
  <c r="S4076" i="1"/>
  <c r="L4934" i="1"/>
  <c r="M4934" i="1" s="1"/>
  <c r="T4076" i="1" l="1"/>
  <c r="N4934" i="1"/>
  <c r="U4076" i="1" l="1"/>
  <c r="R4077" i="1"/>
  <c r="S4077" i="1"/>
  <c r="L4935" i="1"/>
  <c r="M4935" i="1" s="1"/>
  <c r="T4077" i="1" l="1"/>
  <c r="N4935" i="1"/>
  <c r="L4936" i="1"/>
  <c r="M4936" i="1" s="1"/>
  <c r="U4077" i="1" l="1"/>
  <c r="R4078" i="1"/>
  <c r="S4078" i="1"/>
  <c r="N4936" i="1"/>
  <c r="T4078" i="1" l="1"/>
  <c r="L4937" i="1"/>
  <c r="M4937" i="1" s="1"/>
  <c r="U4078" i="1" l="1"/>
  <c r="R4079" i="1"/>
  <c r="S4079" i="1"/>
  <c r="N4937" i="1"/>
  <c r="T4079" i="1" l="1"/>
  <c r="L4938" i="1"/>
  <c r="M4938" i="1" s="1"/>
  <c r="U4079" i="1" l="1"/>
  <c r="R4080" i="1"/>
  <c r="S4080" i="1"/>
  <c r="N4938" i="1"/>
  <c r="T4080" i="1" l="1"/>
  <c r="L4939" i="1"/>
  <c r="M4939" i="1" s="1"/>
  <c r="U4080" i="1" l="1"/>
  <c r="R4081" i="1"/>
  <c r="S4081" i="1"/>
  <c r="N4939" i="1"/>
  <c r="T4081" i="1" l="1"/>
  <c r="L4940" i="1"/>
  <c r="M4940" i="1" s="1"/>
  <c r="U4081" i="1" l="1"/>
  <c r="R4082" i="1"/>
  <c r="S4082" i="1"/>
  <c r="N4940" i="1"/>
  <c r="T4082" i="1" l="1"/>
  <c r="L4941" i="1"/>
  <c r="M4941" i="1" s="1"/>
  <c r="U4082" i="1" l="1"/>
  <c r="R4083" i="1"/>
  <c r="S4083" i="1"/>
  <c r="N4941" i="1"/>
  <c r="T4083" i="1" l="1"/>
  <c r="L4942" i="1"/>
  <c r="M4942" i="1" s="1"/>
  <c r="U4083" i="1" l="1"/>
  <c r="R4084" i="1"/>
  <c r="S4084" i="1"/>
  <c r="N4942" i="1"/>
  <c r="L4943" i="1"/>
  <c r="M4943" i="1" s="1"/>
  <c r="T4084" i="1" l="1"/>
  <c r="N4943" i="1"/>
  <c r="U4084" i="1" l="1"/>
  <c r="R4085" i="1"/>
  <c r="S4085" i="1"/>
  <c r="L4944" i="1"/>
  <c r="M4944" i="1" s="1"/>
  <c r="T4085" i="1" l="1"/>
  <c r="N4944" i="1"/>
  <c r="L4945" i="1"/>
  <c r="M4945" i="1" s="1"/>
  <c r="U4085" i="1" l="1"/>
  <c r="R4086" i="1"/>
  <c r="S4086" i="1"/>
  <c r="N4945" i="1"/>
  <c r="T4086" i="1" l="1"/>
  <c r="L4946" i="1"/>
  <c r="M4946" i="1" s="1"/>
  <c r="U4086" i="1" l="1"/>
  <c r="R4087" i="1"/>
  <c r="S4087" i="1"/>
  <c r="N4946" i="1"/>
  <c r="T4087" i="1" l="1"/>
  <c r="L4947" i="1"/>
  <c r="M4947" i="1" s="1"/>
  <c r="U4087" i="1" l="1"/>
  <c r="R4088" i="1"/>
  <c r="S4088" i="1"/>
  <c r="N4947" i="1"/>
  <c r="L4948" i="1"/>
  <c r="M4948" i="1" s="1"/>
  <c r="T4088" i="1" l="1"/>
  <c r="N4948" i="1"/>
  <c r="L4949" i="1"/>
  <c r="M4949" i="1" s="1"/>
  <c r="U4088" i="1" l="1"/>
  <c r="R4089" i="1"/>
  <c r="S4089" i="1"/>
  <c r="N4949" i="1"/>
  <c r="T4089" i="1" l="1"/>
  <c r="L4950" i="1"/>
  <c r="M4950" i="1" s="1"/>
  <c r="U4089" i="1" l="1"/>
  <c r="R4090" i="1"/>
  <c r="S4090" i="1"/>
  <c r="N4950" i="1"/>
  <c r="L4951" i="1"/>
  <c r="M4951" i="1" s="1"/>
  <c r="T4090" i="1" l="1"/>
  <c r="N4951" i="1"/>
  <c r="U4090" i="1" l="1"/>
  <c r="R4091" i="1"/>
  <c r="S4091" i="1"/>
  <c r="L4952" i="1"/>
  <c r="M4952" i="1" s="1"/>
  <c r="T4091" i="1" l="1"/>
  <c r="N4952" i="1"/>
  <c r="U4091" i="1" l="1"/>
  <c r="R4092" i="1"/>
  <c r="S4092" i="1"/>
  <c r="L4953" i="1"/>
  <c r="M4953" i="1" s="1"/>
  <c r="T4092" i="1" l="1"/>
  <c r="N4953" i="1"/>
  <c r="L4954" i="1"/>
  <c r="M4954" i="1" s="1"/>
  <c r="U4092" i="1" l="1"/>
  <c r="R4093" i="1"/>
  <c r="S4093" i="1"/>
  <c r="N4954" i="1"/>
  <c r="T4093" i="1" l="1"/>
  <c r="L4955" i="1"/>
  <c r="M4955" i="1" s="1"/>
  <c r="U4093" i="1" l="1"/>
  <c r="S4094" i="1" s="1"/>
  <c r="R4094" i="1"/>
  <c r="N4955" i="1"/>
  <c r="L4956" i="1"/>
  <c r="M4956" i="1" s="1"/>
  <c r="T4094" i="1" l="1"/>
  <c r="N4956" i="1"/>
  <c r="L4957" i="1"/>
  <c r="M4957" i="1" s="1"/>
  <c r="U4094" i="1" l="1"/>
  <c r="R4095" i="1"/>
  <c r="S4095" i="1"/>
  <c r="N4957" i="1"/>
  <c r="T4095" i="1" l="1"/>
  <c r="L4958" i="1"/>
  <c r="M4958" i="1" s="1"/>
  <c r="U4095" i="1" l="1"/>
  <c r="R4096" i="1"/>
  <c r="S4096" i="1"/>
  <c r="N4958" i="1"/>
  <c r="T4096" i="1" l="1"/>
  <c r="L4959" i="1"/>
  <c r="M4959" i="1" s="1"/>
  <c r="U4096" i="1" l="1"/>
  <c r="R4097" i="1"/>
  <c r="S4097" i="1"/>
  <c r="N4959" i="1"/>
  <c r="L4960" i="1"/>
  <c r="M4960" i="1" s="1"/>
  <c r="T4097" i="1" l="1"/>
  <c r="N4960" i="1"/>
  <c r="U4097" i="1" l="1"/>
  <c r="R4098" i="1"/>
  <c r="S4098" i="1"/>
  <c r="L4961" i="1"/>
  <c r="M4961" i="1" s="1"/>
  <c r="T4098" i="1" l="1"/>
  <c r="N4961" i="1"/>
  <c r="U4098" i="1" l="1"/>
  <c r="R4099" i="1"/>
  <c r="S4099" i="1"/>
  <c r="L4962" i="1"/>
  <c r="M4962" i="1" s="1"/>
  <c r="T4099" i="1" l="1"/>
  <c r="N4962" i="1"/>
  <c r="L4963" i="1"/>
  <c r="M4963" i="1" s="1"/>
  <c r="U4099" i="1" l="1"/>
  <c r="R4100" i="1"/>
  <c r="S4100" i="1"/>
  <c r="N4963" i="1"/>
  <c r="T4100" i="1" l="1"/>
  <c r="L4964" i="1"/>
  <c r="M4964" i="1" s="1"/>
  <c r="U4100" i="1" l="1"/>
  <c r="R4101" i="1"/>
  <c r="S4101" i="1"/>
  <c r="N4964" i="1"/>
  <c r="T4101" i="1" l="1"/>
  <c r="L4965" i="1"/>
  <c r="M4965" i="1" s="1"/>
  <c r="U4101" i="1" l="1"/>
  <c r="R4102" i="1"/>
  <c r="S4102" i="1"/>
  <c r="N4965" i="1"/>
  <c r="T4102" i="1" l="1"/>
  <c r="L4966" i="1"/>
  <c r="M4966" i="1" s="1"/>
  <c r="U4102" i="1" l="1"/>
  <c r="R4103" i="1"/>
  <c r="S4103" i="1"/>
  <c r="N4966" i="1"/>
  <c r="T4103" i="1" l="1"/>
  <c r="L4967" i="1"/>
  <c r="M4967" i="1" s="1"/>
  <c r="U4103" i="1" l="1"/>
  <c r="S4104" i="1" s="1"/>
  <c r="R4104" i="1"/>
  <c r="N4967" i="1"/>
  <c r="T4104" i="1" l="1"/>
  <c r="L4968" i="1"/>
  <c r="M4968" i="1" s="1"/>
  <c r="U4104" i="1" l="1"/>
  <c r="R4105" i="1"/>
  <c r="S4105" i="1"/>
  <c r="N4968" i="1"/>
  <c r="L4969" i="1"/>
  <c r="M4969" i="1" s="1"/>
  <c r="T4105" i="1" l="1"/>
  <c r="N4969" i="1"/>
  <c r="U4105" i="1" l="1"/>
  <c r="R4106" i="1"/>
  <c r="S4106" i="1"/>
  <c r="L4970" i="1"/>
  <c r="M4970" i="1" s="1"/>
  <c r="T4106" i="1" l="1"/>
  <c r="N4970" i="1"/>
  <c r="U4106" i="1" l="1"/>
  <c r="R4107" i="1"/>
  <c r="S4107" i="1"/>
  <c r="L4971" i="1"/>
  <c r="M4971" i="1" s="1"/>
  <c r="T4107" i="1" l="1"/>
  <c r="N4971" i="1"/>
  <c r="U4107" i="1" l="1"/>
  <c r="R4108" i="1"/>
  <c r="S4108" i="1"/>
  <c r="L4972" i="1"/>
  <c r="M4972" i="1" s="1"/>
  <c r="T4108" i="1" l="1"/>
  <c r="N4972" i="1"/>
  <c r="U4108" i="1" l="1"/>
  <c r="R4109" i="1"/>
  <c r="S4109" i="1"/>
  <c r="L4973" i="1"/>
  <c r="M4973" i="1" s="1"/>
  <c r="T4109" i="1" l="1"/>
  <c r="N4973" i="1"/>
  <c r="U4109" i="1" l="1"/>
  <c r="R4110" i="1"/>
  <c r="S4110" i="1"/>
  <c r="L4974" i="1"/>
  <c r="M4974" i="1" s="1"/>
  <c r="T4110" i="1" l="1"/>
  <c r="N4974" i="1"/>
  <c r="L4975" i="1"/>
  <c r="M4975" i="1" s="1"/>
  <c r="U4110" i="1" l="1"/>
  <c r="R4111" i="1"/>
  <c r="S4111" i="1"/>
  <c r="N4975" i="1"/>
  <c r="T4111" i="1" l="1"/>
  <c r="L4976" i="1"/>
  <c r="M4976" i="1" s="1"/>
  <c r="U4111" i="1" l="1"/>
  <c r="R4112" i="1"/>
  <c r="S4112" i="1"/>
  <c r="N4976" i="1"/>
  <c r="L4977" i="1"/>
  <c r="M4977" i="1" s="1"/>
  <c r="T4112" i="1" l="1"/>
  <c r="N4977" i="1"/>
  <c r="L4978" i="1"/>
  <c r="M4978" i="1" s="1"/>
  <c r="U4112" i="1" l="1"/>
  <c r="R4113" i="1"/>
  <c r="S4113" i="1"/>
  <c r="N4978" i="1"/>
  <c r="T4113" i="1" l="1"/>
  <c r="L4979" i="1"/>
  <c r="M4979" i="1" s="1"/>
  <c r="U4113" i="1" l="1"/>
  <c r="R4114" i="1"/>
  <c r="S4114" i="1"/>
  <c r="N4979" i="1"/>
  <c r="T4114" i="1" l="1"/>
  <c r="L4980" i="1"/>
  <c r="M4980" i="1" s="1"/>
  <c r="U4114" i="1" l="1"/>
  <c r="R4115" i="1"/>
  <c r="S4115" i="1"/>
  <c r="N4980" i="1"/>
  <c r="T4115" i="1" l="1"/>
  <c r="L4981" i="1"/>
  <c r="M4981" i="1" s="1"/>
  <c r="U4115" i="1" l="1"/>
  <c r="R4116" i="1"/>
  <c r="S4116" i="1"/>
  <c r="N4981" i="1"/>
  <c r="T4116" i="1" l="1"/>
  <c r="L4982" i="1"/>
  <c r="M4982" i="1" s="1"/>
  <c r="U4116" i="1" l="1"/>
  <c r="R4117" i="1"/>
  <c r="S4117" i="1"/>
  <c r="N4982" i="1"/>
  <c r="T4117" i="1" l="1"/>
  <c r="L4983" i="1"/>
  <c r="M4983" i="1" s="1"/>
  <c r="U4117" i="1" l="1"/>
  <c r="R4118" i="1"/>
  <c r="S4118" i="1"/>
  <c r="N4983" i="1"/>
  <c r="L4984" i="1"/>
  <c r="M4984" i="1" s="1"/>
  <c r="T4118" i="1" l="1"/>
  <c r="N4984" i="1"/>
  <c r="U4118" i="1" l="1"/>
  <c r="R4119" i="1"/>
  <c r="S4119" i="1"/>
  <c r="L4985" i="1"/>
  <c r="M4985" i="1" s="1"/>
  <c r="T4119" i="1" l="1"/>
  <c r="N4985" i="1"/>
  <c r="U4119" i="1" l="1"/>
  <c r="R4120" i="1"/>
  <c r="S4120" i="1"/>
  <c r="L4986" i="1"/>
  <c r="M4986" i="1" s="1"/>
  <c r="T4120" i="1" l="1"/>
  <c r="N4986" i="1"/>
  <c r="L4987" i="1"/>
  <c r="M4987" i="1" s="1"/>
  <c r="U4120" i="1" l="1"/>
  <c r="R4121" i="1"/>
  <c r="S4121" i="1"/>
  <c r="N4987" i="1"/>
  <c r="T4121" i="1" l="1"/>
  <c r="L4988" i="1"/>
  <c r="M4988" i="1" s="1"/>
  <c r="U4121" i="1" l="1"/>
  <c r="R4122" i="1"/>
  <c r="S4122" i="1"/>
  <c r="N4988" i="1"/>
  <c r="T4122" i="1" l="1"/>
  <c r="L4989" i="1"/>
  <c r="M4989" i="1" s="1"/>
  <c r="U4122" i="1" l="1"/>
  <c r="R4123" i="1"/>
  <c r="S4123" i="1"/>
  <c r="N4989" i="1"/>
  <c r="T4123" i="1" l="1"/>
  <c r="L4990" i="1"/>
  <c r="M4990" i="1" s="1"/>
  <c r="U4123" i="1" l="1"/>
  <c r="R4124" i="1"/>
  <c r="S4124" i="1"/>
  <c r="N4990" i="1"/>
  <c r="L4991" i="1"/>
  <c r="M4991" i="1" s="1"/>
  <c r="T4124" i="1" l="1"/>
  <c r="N4991" i="1"/>
  <c r="U4124" i="1" l="1"/>
  <c r="R4125" i="1"/>
  <c r="S4125" i="1"/>
  <c r="L4992" i="1"/>
  <c r="M4992" i="1" s="1"/>
  <c r="T4125" i="1" l="1"/>
  <c r="N4992" i="1"/>
  <c r="L4993" i="1"/>
  <c r="M4993" i="1" s="1"/>
  <c r="U4125" i="1" l="1"/>
  <c r="R4126" i="1"/>
  <c r="S4126" i="1"/>
  <c r="N4993" i="1"/>
  <c r="T4126" i="1" l="1"/>
  <c r="L4994" i="1"/>
  <c r="M4994" i="1" s="1"/>
  <c r="U4126" i="1" l="1"/>
  <c r="R4127" i="1"/>
  <c r="S4127" i="1"/>
  <c r="N4994" i="1"/>
  <c r="L4995" i="1"/>
  <c r="M4995" i="1" s="1"/>
  <c r="T4127" i="1" l="1"/>
  <c r="N4995" i="1"/>
  <c r="U4127" i="1" l="1"/>
  <c r="R4128" i="1"/>
  <c r="S4128" i="1"/>
  <c r="L4996" i="1"/>
  <c r="M4996" i="1" s="1"/>
  <c r="T4128" i="1" l="1"/>
  <c r="N4996" i="1"/>
  <c r="U4128" i="1" l="1"/>
  <c r="S4129" i="1" s="1"/>
  <c r="R4129" i="1"/>
  <c r="L4997" i="1"/>
  <c r="M4997" i="1" s="1"/>
  <c r="T4129" i="1" l="1"/>
  <c r="N4997" i="1"/>
  <c r="U4129" i="1" l="1"/>
  <c r="R4130" i="1"/>
  <c r="S4130" i="1"/>
  <c r="L4998" i="1"/>
  <c r="M4998" i="1" s="1"/>
  <c r="T4130" i="1" l="1"/>
  <c r="N4998" i="1"/>
  <c r="U4130" i="1" l="1"/>
  <c r="R4131" i="1"/>
  <c r="S4131" i="1"/>
  <c r="L4999" i="1"/>
  <c r="M4999" i="1" s="1"/>
  <c r="T4131" i="1" l="1"/>
  <c r="N4999" i="1"/>
  <c r="L5000" i="1"/>
  <c r="M5000" i="1" s="1"/>
  <c r="U4131" i="1" l="1"/>
  <c r="R4132" i="1"/>
  <c r="S4132" i="1"/>
  <c r="N5000" i="1"/>
  <c r="T4132" i="1" l="1"/>
  <c r="L5001" i="1"/>
  <c r="M5001" i="1" s="1"/>
  <c r="U4132" i="1" l="1"/>
  <c r="R4133" i="1"/>
  <c r="S4133" i="1"/>
  <c r="N5001" i="1"/>
  <c r="L5002" i="1"/>
  <c r="M5002" i="1" s="1"/>
  <c r="T4133" i="1" l="1"/>
  <c r="N5002" i="1"/>
  <c r="U4133" i="1" l="1"/>
  <c r="R4134" i="1"/>
  <c r="S4134" i="1"/>
  <c r="L5003" i="1"/>
  <c r="M5003" i="1" s="1"/>
  <c r="T4134" i="1" l="1"/>
  <c r="N5003" i="1"/>
  <c r="U4134" i="1" l="1"/>
  <c r="R4135" i="1"/>
  <c r="S4135" i="1"/>
  <c r="L5004" i="1"/>
  <c r="M5004" i="1" s="1"/>
  <c r="T4135" i="1" l="1"/>
  <c r="N5004" i="1"/>
  <c r="U4135" i="1" l="1"/>
  <c r="R4136" i="1"/>
  <c r="S4136" i="1"/>
  <c r="L5005" i="1"/>
  <c r="M5005" i="1" s="1"/>
  <c r="T4136" i="1" l="1"/>
  <c r="N5005" i="1"/>
  <c r="L5006" i="1"/>
  <c r="M5006" i="1" s="1"/>
  <c r="U4136" i="1" l="1"/>
  <c r="S4137" i="1" s="1"/>
  <c r="R4137" i="1"/>
  <c r="N5006" i="1"/>
  <c r="T4137" i="1" l="1"/>
  <c r="L5007" i="1"/>
  <c r="M5007" i="1" s="1"/>
  <c r="U4137" i="1" l="1"/>
  <c r="R4138" i="1"/>
  <c r="S4138" i="1"/>
  <c r="N5007" i="1"/>
  <c r="L5008" i="1"/>
  <c r="M5008" i="1" s="1"/>
  <c r="T4138" i="1" l="1"/>
  <c r="N5008" i="1"/>
  <c r="L5009" i="1"/>
  <c r="M5009" i="1" s="1"/>
  <c r="U4138" i="1" l="1"/>
  <c r="R4139" i="1"/>
  <c r="S4139" i="1"/>
  <c r="N5009" i="1"/>
  <c r="T4139" i="1" l="1"/>
  <c r="L5010" i="1"/>
  <c r="M5010" i="1" s="1"/>
  <c r="U4139" i="1" l="1"/>
  <c r="R4140" i="1"/>
  <c r="S4140" i="1"/>
  <c r="N5010" i="1"/>
  <c r="T4140" i="1" l="1"/>
  <c r="L5011" i="1"/>
  <c r="M5011" i="1" s="1"/>
  <c r="U4140" i="1" l="1"/>
  <c r="R4141" i="1"/>
  <c r="S4141" i="1"/>
  <c r="N5011" i="1"/>
  <c r="T4141" i="1" l="1"/>
  <c r="L5012" i="1"/>
  <c r="M5012" i="1" s="1"/>
  <c r="U4141" i="1" l="1"/>
  <c r="R4142" i="1"/>
  <c r="S4142" i="1"/>
  <c r="N5012" i="1"/>
  <c r="T4142" i="1" l="1"/>
  <c r="L5013" i="1"/>
  <c r="M5013" i="1" s="1"/>
  <c r="U4142" i="1" l="1"/>
  <c r="R4143" i="1"/>
  <c r="S4143" i="1"/>
  <c r="N5013" i="1"/>
  <c r="L5014" i="1"/>
  <c r="M5014" i="1" s="1"/>
  <c r="T4143" i="1" l="1"/>
  <c r="N5014" i="1"/>
  <c r="U4143" i="1" l="1"/>
  <c r="R4144" i="1"/>
  <c r="S4144" i="1"/>
  <c r="L5015" i="1"/>
  <c r="M5015" i="1" s="1"/>
  <c r="T4144" i="1" l="1"/>
  <c r="N5015" i="1"/>
  <c r="U4144" i="1" l="1"/>
  <c r="R4145" i="1"/>
  <c r="S4145" i="1"/>
  <c r="L5016" i="1"/>
  <c r="M5016" i="1" s="1"/>
  <c r="T4145" i="1" l="1"/>
  <c r="N5016" i="1"/>
  <c r="L5017" i="1"/>
  <c r="M5017" i="1" s="1"/>
  <c r="U4145" i="1" l="1"/>
  <c r="R4146" i="1"/>
  <c r="S4146" i="1"/>
  <c r="N5017" i="1"/>
  <c r="T4146" i="1" l="1"/>
  <c r="L5018" i="1"/>
  <c r="M5018" i="1" s="1"/>
  <c r="U4146" i="1" l="1"/>
  <c r="R4147" i="1"/>
  <c r="S4147" i="1"/>
  <c r="N5018" i="1"/>
  <c r="T4147" i="1" l="1"/>
  <c r="L5019" i="1"/>
  <c r="M5019" i="1" s="1"/>
  <c r="U4147" i="1" l="1"/>
  <c r="R4148" i="1"/>
  <c r="S4148" i="1"/>
  <c r="N5019" i="1"/>
  <c r="T4148" i="1" l="1"/>
  <c r="L5020" i="1"/>
  <c r="M5020" i="1" s="1"/>
  <c r="U4148" i="1" l="1"/>
  <c r="R4149" i="1"/>
  <c r="S4149" i="1"/>
  <c r="N5020" i="1"/>
  <c r="L5021" i="1"/>
  <c r="M5021" i="1" s="1"/>
  <c r="T4149" i="1" l="1"/>
  <c r="N5021" i="1"/>
  <c r="L5022" i="1"/>
  <c r="M5022" i="1" s="1"/>
  <c r="U4149" i="1" l="1"/>
  <c r="R4150" i="1"/>
  <c r="S4150" i="1"/>
  <c r="N5022" i="1"/>
  <c r="T4150" i="1" l="1"/>
  <c r="L5023" i="1"/>
  <c r="M5023" i="1" s="1"/>
  <c r="U4150" i="1" l="1"/>
  <c r="R4151" i="1"/>
  <c r="S4151" i="1"/>
  <c r="N5023" i="1"/>
  <c r="L5024" i="1"/>
  <c r="M5024" i="1" s="1"/>
  <c r="T4151" i="1" l="1"/>
  <c r="N5024" i="1"/>
  <c r="U4151" i="1" l="1"/>
  <c r="R4152" i="1"/>
  <c r="S4152" i="1"/>
  <c r="L5025" i="1"/>
  <c r="M5025" i="1" s="1"/>
  <c r="T4152" i="1" l="1"/>
  <c r="N5025" i="1"/>
  <c r="L5026" i="1"/>
  <c r="M5026" i="1" s="1"/>
  <c r="U4152" i="1" l="1"/>
  <c r="R4153" i="1"/>
  <c r="S4153" i="1"/>
  <c r="N5026" i="1"/>
  <c r="T4153" i="1" l="1"/>
  <c r="L5027" i="1"/>
  <c r="M5027" i="1" s="1"/>
  <c r="U4153" i="1" l="1"/>
  <c r="R4154" i="1"/>
  <c r="S4154" i="1"/>
  <c r="N5027" i="1"/>
  <c r="T4154" i="1" l="1"/>
  <c r="L5028" i="1"/>
  <c r="M5028" i="1" s="1"/>
  <c r="U4154" i="1" l="1"/>
  <c r="R4155" i="1"/>
  <c r="S4155" i="1"/>
  <c r="N5028" i="1"/>
  <c r="T4155" i="1" l="1"/>
  <c r="L5029" i="1"/>
  <c r="M5029" i="1" s="1"/>
  <c r="U4155" i="1" l="1"/>
  <c r="R4156" i="1"/>
  <c r="S4156" i="1"/>
  <c r="N5029" i="1"/>
  <c r="T4156" i="1" l="1"/>
  <c r="L5030" i="1"/>
  <c r="M5030" i="1" s="1"/>
  <c r="U4156" i="1" l="1"/>
  <c r="R4157" i="1"/>
  <c r="S4157" i="1"/>
  <c r="N5030" i="1"/>
  <c r="L5031" i="1"/>
  <c r="M5031" i="1" s="1"/>
  <c r="T4157" i="1" l="1"/>
  <c r="N5031" i="1"/>
  <c r="U4157" i="1" l="1"/>
  <c r="R4158" i="1"/>
  <c r="S4158" i="1"/>
  <c r="L5032" i="1"/>
  <c r="M5032" i="1" s="1"/>
  <c r="T4158" i="1" l="1"/>
  <c r="N5032" i="1"/>
  <c r="U4158" i="1" l="1"/>
  <c r="R4159" i="1"/>
  <c r="S4159" i="1"/>
  <c r="L5033" i="1"/>
  <c r="M5033" i="1" s="1"/>
  <c r="T4159" i="1" l="1"/>
  <c r="N5033" i="1"/>
  <c r="L5034" i="1"/>
  <c r="M5034" i="1" s="1"/>
  <c r="U4159" i="1" l="1"/>
  <c r="R4160" i="1"/>
  <c r="S4160" i="1"/>
  <c r="N5034" i="1"/>
  <c r="T4160" i="1" l="1"/>
  <c r="L5035" i="1"/>
  <c r="M5035" i="1" s="1"/>
  <c r="U4160" i="1" l="1"/>
  <c r="R4161" i="1"/>
  <c r="S4161" i="1"/>
  <c r="N5035" i="1"/>
  <c r="T4161" i="1" l="1"/>
  <c r="L5036" i="1"/>
  <c r="M5036" i="1" s="1"/>
  <c r="U4161" i="1" l="1"/>
  <c r="R4162" i="1"/>
  <c r="S4162" i="1"/>
  <c r="N5036" i="1"/>
  <c r="T4162" i="1" l="1"/>
  <c r="L5037" i="1"/>
  <c r="M5037" i="1" s="1"/>
  <c r="U4162" i="1" l="1"/>
  <c r="R4163" i="1"/>
  <c r="S4163" i="1"/>
  <c r="N5037" i="1"/>
  <c r="L5038" i="1"/>
  <c r="M5038" i="1" s="1"/>
  <c r="T4163" i="1" l="1"/>
  <c r="N5038" i="1"/>
  <c r="U4163" i="1" l="1"/>
  <c r="R4164" i="1"/>
  <c r="S4164" i="1"/>
  <c r="L5039" i="1"/>
  <c r="M5039" i="1" s="1"/>
  <c r="T4164" i="1" l="1"/>
  <c r="N5039" i="1"/>
  <c r="U4164" i="1" l="1"/>
  <c r="R4165" i="1"/>
  <c r="S4165" i="1"/>
  <c r="L5040" i="1"/>
  <c r="M5040" i="1" s="1"/>
  <c r="T4165" i="1" l="1"/>
  <c r="N5040" i="1"/>
  <c r="L5041" i="1"/>
  <c r="M5041" i="1" s="1"/>
  <c r="U4165" i="1" l="1"/>
  <c r="R4166" i="1"/>
  <c r="S4166" i="1"/>
  <c r="N5041" i="1"/>
  <c r="T4166" i="1" l="1"/>
  <c r="L5042" i="1"/>
  <c r="M5042" i="1" s="1"/>
  <c r="U4166" i="1" l="1"/>
  <c r="R4167" i="1"/>
  <c r="S4167" i="1"/>
  <c r="N5042" i="1"/>
  <c r="T4167" i="1" l="1"/>
  <c r="L5043" i="1"/>
  <c r="M5043" i="1" s="1"/>
  <c r="U4167" i="1" l="1"/>
  <c r="R4168" i="1"/>
  <c r="S4168" i="1"/>
  <c r="N5043" i="1"/>
  <c r="T4168" i="1" l="1"/>
  <c r="L5044" i="1"/>
  <c r="M5044" i="1" s="1"/>
  <c r="U4168" i="1" l="1"/>
  <c r="R4169" i="1"/>
  <c r="S4169" i="1"/>
  <c r="N5044" i="1"/>
  <c r="T4169" i="1" l="1"/>
  <c r="L5045" i="1"/>
  <c r="M5045" i="1" s="1"/>
  <c r="U4169" i="1" l="1"/>
  <c r="R4170" i="1"/>
  <c r="S4170" i="1"/>
  <c r="N5045" i="1"/>
  <c r="T4170" i="1" l="1"/>
  <c r="L5046" i="1"/>
  <c r="M5046" i="1" s="1"/>
  <c r="U4170" i="1" l="1"/>
  <c r="R4171" i="1"/>
  <c r="S4171" i="1"/>
  <c r="N5046" i="1"/>
  <c r="T4171" i="1" l="1"/>
  <c r="L5047" i="1"/>
  <c r="M5047" i="1" s="1"/>
  <c r="U4171" i="1" l="1"/>
  <c r="R4172" i="1"/>
  <c r="S4172" i="1"/>
  <c r="N5047" i="1"/>
  <c r="T4172" i="1" l="1"/>
  <c r="L5048" i="1"/>
  <c r="M5048" i="1" s="1"/>
  <c r="U4172" i="1" l="1"/>
  <c r="R4173" i="1"/>
  <c r="S4173" i="1"/>
  <c r="N5048" i="1"/>
  <c r="T4173" i="1" l="1"/>
  <c r="L5049" i="1"/>
  <c r="M5049" i="1" s="1"/>
  <c r="U4173" i="1" l="1"/>
  <c r="R4174" i="1"/>
  <c r="S4174" i="1"/>
  <c r="N5049" i="1"/>
  <c r="L5050" i="1"/>
  <c r="M5050" i="1" s="1"/>
  <c r="T4174" i="1" l="1"/>
  <c r="N5050" i="1"/>
  <c r="U4174" i="1" l="1"/>
  <c r="R4175" i="1"/>
  <c r="S4175" i="1"/>
  <c r="L5051" i="1"/>
  <c r="M5051" i="1" s="1"/>
  <c r="T4175" i="1" l="1"/>
  <c r="N5051" i="1"/>
  <c r="U4175" i="1" l="1"/>
  <c r="R4176" i="1"/>
  <c r="S4176" i="1"/>
  <c r="L5052" i="1"/>
  <c r="M5052" i="1" s="1"/>
  <c r="T4176" i="1" l="1"/>
  <c r="N5052" i="1"/>
  <c r="U4176" i="1" l="1"/>
  <c r="R4177" i="1"/>
  <c r="S4177" i="1"/>
  <c r="L5053" i="1"/>
  <c r="M5053" i="1" s="1"/>
  <c r="T4177" i="1" l="1"/>
  <c r="N5053" i="1"/>
  <c r="L5054" i="1"/>
  <c r="M5054" i="1" s="1"/>
  <c r="U4177" i="1" l="1"/>
  <c r="R4178" i="1"/>
  <c r="S4178" i="1"/>
  <c r="N5054" i="1"/>
  <c r="T4178" i="1" l="1"/>
  <c r="L5055" i="1"/>
  <c r="M5055" i="1" s="1"/>
  <c r="U4178" i="1" l="1"/>
  <c r="R4179" i="1"/>
  <c r="S4179" i="1"/>
  <c r="N5055" i="1"/>
  <c r="T4179" i="1" l="1"/>
  <c r="L5056" i="1"/>
  <c r="M5056" i="1" s="1"/>
  <c r="U4179" i="1" l="1"/>
  <c r="R4180" i="1"/>
  <c r="S4180" i="1"/>
  <c r="N5056" i="1"/>
  <c r="L5057" i="1"/>
  <c r="M5057" i="1" s="1"/>
  <c r="T4180" i="1" l="1"/>
  <c r="N5057" i="1"/>
  <c r="U4180" i="1" l="1"/>
  <c r="S4181" i="1" s="1"/>
  <c r="R4181" i="1"/>
  <c r="L5058" i="1"/>
  <c r="M5058" i="1" s="1"/>
  <c r="T4181" i="1" l="1"/>
  <c r="N5058" i="1"/>
  <c r="U4181" i="1" l="1"/>
  <c r="R4182" i="1"/>
  <c r="S4182" i="1"/>
  <c r="L5059" i="1"/>
  <c r="M5059" i="1" s="1"/>
  <c r="T4182" i="1" l="1"/>
  <c r="N5059" i="1"/>
  <c r="L5060" i="1"/>
  <c r="M5060" i="1" s="1"/>
  <c r="U4182" i="1" l="1"/>
  <c r="R4183" i="1"/>
  <c r="S4183" i="1"/>
  <c r="N5060" i="1"/>
  <c r="L5061" i="1"/>
  <c r="M5061" i="1" s="1"/>
  <c r="T4183" i="1" l="1"/>
  <c r="N5061" i="1"/>
  <c r="U4183" i="1" l="1"/>
  <c r="R4184" i="1"/>
  <c r="S4184" i="1"/>
  <c r="L5062" i="1"/>
  <c r="M5062" i="1" s="1"/>
  <c r="T4184" i="1" l="1"/>
  <c r="N5062" i="1"/>
  <c r="L5063" i="1"/>
  <c r="M5063" i="1" s="1"/>
  <c r="U4184" i="1" l="1"/>
  <c r="R4185" i="1"/>
  <c r="S4185" i="1"/>
  <c r="N5063" i="1"/>
  <c r="L5064" i="1"/>
  <c r="M5064" i="1" s="1"/>
  <c r="T4185" i="1" l="1"/>
  <c r="N5064" i="1"/>
  <c r="L5065" i="1"/>
  <c r="M5065" i="1" s="1"/>
  <c r="U4185" i="1" l="1"/>
  <c r="R4186" i="1"/>
  <c r="S4186" i="1"/>
  <c r="N5065" i="1"/>
  <c r="T4186" i="1" l="1"/>
  <c r="L5066" i="1"/>
  <c r="M5066" i="1" s="1"/>
  <c r="N5066" i="1" s="1"/>
  <c r="U4186" i="1" l="1"/>
  <c r="R4187" i="1"/>
  <c r="S4187" i="1"/>
  <c r="L5067" i="1"/>
  <c r="M5067" i="1" s="1"/>
  <c r="T4187" i="1" l="1"/>
  <c r="N5067" i="1"/>
  <c r="U4187" i="1" l="1"/>
  <c r="R4188" i="1"/>
  <c r="S4188" i="1"/>
  <c r="L5068" i="1"/>
  <c r="M5068" i="1" s="1"/>
  <c r="T4188" i="1" l="1"/>
  <c r="N5068" i="1"/>
  <c r="L5069" i="1"/>
  <c r="M5069" i="1" s="1"/>
  <c r="U4188" i="1" l="1"/>
  <c r="R4189" i="1"/>
  <c r="S4189" i="1"/>
  <c r="N5069" i="1"/>
  <c r="T4189" i="1" l="1"/>
  <c r="L5070" i="1"/>
  <c r="M5070" i="1" s="1"/>
  <c r="U4189" i="1" l="1"/>
  <c r="R4190" i="1"/>
  <c r="S4190" i="1"/>
  <c r="N5070" i="1"/>
  <c r="T4190" i="1" l="1"/>
  <c r="L5071" i="1"/>
  <c r="M5071" i="1" s="1"/>
  <c r="U4190" i="1" l="1"/>
  <c r="R4191" i="1"/>
  <c r="S4191" i="1"/>
  <c r="N5071" i="1"/>
  <c r="L5072" i="1"/>
  <c r="M5072" i="1" s="1"/>
  <c r="T4191" i="1" l="1"/>
  <c r="N5072" i="1"/>
  <c r="U4191" i="1" l="1"/>
  <c r="R4192" i="1"/>
  <c r="S4192" i="1"/>
  <c r="L5073" i="1"/>
  <c r="M5073" i="1" s="1"/>
  <c r="T4192" i="1" l="1"/>
  <c r="N5073" i="1"/>
  <c r="U4192" i="1" l="1"/>
  <c r="R4193" i="1"/>
  <c r="S4193" i="1"/>
  <c r="L5074" i="1"/>
  <c r="M5074" i="1" s="1"/>
  <c r="T4193" i="1" l="1"/>
  <c r="N5074" i="1"/>
  <c r="L5075" i="1"/>
  <c r="M5075" i="1" s="1"/>
  <c r="U4193" i="1" l="1"/>
  <c r="R4194" i="1"/>
  <c r="S4194" i="1"/>
  <c r="N5075" i="1"/>
  <c r="T4194" i="1" l="1"/>
  <c r="L5076" i="1"/>
  <c r="M5076" i="1" s="1"/>
  <c r="U4194" i="1" l="1"/>
  <c r="R4195" i="1"/>
  <c r="S4195" i="1"/>
  <c r="N5076" i="1"/>
  <c r="T4195" i="1" l="1"/>
  <c r="L5077" i="1"/>
  <c r="M5077" i="1" s="1"/>
  <c r="U4195" i="1" l="1"/>
  <c r="R4196" i="1"/>
  <c r="S4196" i="1"/>
  <c r="N5077" i="1"/>
  <c r="L5078" i="1"/>
  <c r="M5078" i="1" s="1"/>
  <c r="T4196" i="1" l="1"/>
  <c r="N5078" i="1"/>
  <c r="U4196" i="1" l="1"/>
  <c r="R4197" i="1"/>
  <c r="S4197" i="1"/>
  <c r="L5079" i="1"/>
  <c r="M5079" i="1" s="1"/>
  <c r="T4197" i="1" l="1"/>
  <c r="N5079" i="1"/>
  <c r="U4197" i="1" l="1"/>
  <c r="R4198" i="1"/>
  <c r="S4198" i="1"/>
  <c r="L5080" i="1"/>
  <c r="M5080" i="1" s="1"/>
  <c r="T4198" i="1" l="1"/>
  <c r="N5080" i="1"/>
  <c r="L5081" i="1"/>
  <c r="M5081" i="1" s="1"/>
  <c r="U4198" i="1" l="1"/>
  <c r="R4199" i="1"/>
  <c r="S4199" i="1"/>
  <c r="N5081" i="1"/>
  <c r="T4199" i="1" l="1"/>
  <c r="L5082" i="1"/>
  <c r="M5082" i="1" s="1"/>
  <c r="U4199" i="1" l="1"/>
  <c r="R4200" i="1"/>
  <c r="S4200" i="1"/>
  <c r="N5082" i="1"/>
  <c r="T4200" i="1" l="1"/>
  <c r="L5083" i="1"/>
  <c r="M5083" i="1" s="1"/>
  <c r="U4200" i="1" l="1"/>
  <c r="R4201" i="1"/>
  <c r="S4201" i="1"/>
  <c r="N5083" i="1"/>
  <c r="T4201" i="1" l="1"/>
  <c r="L5084" i="1"/>
  <c r="M5084" i="1" s="1"/>
  <c r="U4201" i="1" l="1"/>
  <c r="R4202" i="1"/>
  <c r="S4202" i="1"/>
  <c r="N5084" i="1"/>
  <c r="T4202" i="1" l="1"/>
  <c r="L5085" i="1"/>
  <c r="M5085" i="1" s="1"/>
  <c r="U4202" i="1" l="1"/>
  <c r="R4203" i="1"/>
  <c r="S4203" i="1"/>
  <c r="N5085" i="1"/>
  <c r="T4203" i="1" l="1"/>
  <c r="L5086" i="1"/>
  <c r="M5086" i="1" s="1"/>
  <c r="U4203" i="1" l="1"/>
  <c r="R4204" i="1"/>
  <c r="S4204" i="1"/>
  <c r="N5086" i="1"/>
  <c r="T4204" i="1" l="1"/>
  <c r="L5087" i="1"/>
  <c r="M5087" i="1" s="1"/>
  <c r="U4204" i="1" l="1"/>
  <c r="R4205" i="1"/>
  <c r="S4205" i="1"/>
  <c r="N5087" i="1"/>
  <c r="L5088" i="1"/>
  <c r="M5088" i="1" s="1"/>
  <c r="T4205" i="1" l="1"/>
  <c r="N5088" i="1"/>
  <c r="U4205" i="1" l="1"/>
  <c r="S4206" i="1" s="1"/>
  <c r="R4206" i="1"/>
  <c r="L5089" i="1"/>
  <c r="M5089" i="1" s="1"/>
  <c r="T4206" i="1" l="1"/>
  <c r="N5089" i="1"/>
  <c r="U4206" i="1" l="1"/>
  <c r="R4207" i="1"/>
  <c r="S4207" i="1"/>
  <c r="L5090" i="1"/>
  <c r="M5090" i="1" s="1"/>
  <c r="T4207" i="1" l="1"/>
  <c r="N5090" i="1"/>
  <c r="U4207" i="1" l="1"/>
  <c r="R4208" i="1"/>
  <c r="S4208" i="1"/>
  <c r="L5091" i="1"/>
  <c r="M5091" i="1" s="1"/>
  <c r="T4208" i="1" l="1"/>
  <c r="N5091" i="1"/>
  <c r="U4208" i="1" l="1"/>
  <c r="R4209" i="1"/>
  <c r="S4209" i="1"/>
  <c r="L5092" i="1"/>
  <c r="M5092" i="1" s="1"/>
  <c r="T4209" i="1" l="1"/>
  <c r="N5092" i="1"/>
  <c r="L5093" i="1"/>
  <c r="M5093" i="1" s="1"/>
  <c r="U4209" i="1" l="1"/>
  <c r="S4210" i="1" s="1"/>
  <c r="R4210" i="1"/>
  <c r="N5093" i="1"/>
  <c r="T4210" i="1" l="1"/>
  <c r="L5094" i="1"/>
  <c r="M5094" i="1" s="1"/>
  <c r="U4210" i="1" l="1"/>
  <c r="R4211" i="1"/>
  <c r="S4211" i="1"/>
  <c r="N5094" i="1"/>
  <c r="L5095" i="1"/>
  <c r="M5095" i="1" s="1"/>
  <c r="T4211" i="1" l="1"/>
  <c r="N5095" i="1"/>
  <c r="U4211" i="1" l="1"/>
  <c r="R4212" i="1"/>
  <c r="S4212" i="1"/>
  <c r="L5096" i="1"/>
  <c r="M5096" i="1" s="1"/>
  <c r="T4212" i="1" l="1"/>
  <c r="N5096" i="1"/>
  <c r="U4212" i="1" l="1"/>
  <c r="R4213" i="1"/>
  <c r="S4213" i="1"/>
  <c r="L5097" i="1"/>
  <c r="M5097" i="1" s="1"/>
  <c r="T4213" i="1" l="1"/>
  <c r="N5097" i="1"/>
  <c r="L5098" i="1"/>
  <c r="M5098" i="1" s="1"/>
  <c r="U4213" i="1" l="1"/>
  <c r="R4214" i="1"/>
  <c r="S4214" i="1"/>
  <c r="N5098" i="1"/>
  <c r="T4214" i="1" l="1"/>
  <c r="L5099" i="1"/>
  <c r="M5099" i="1" s="1"/>
  <c r="U4214" i="1" l="1"/>
  <c r="R4215" i="1"/>
  <c r="S4215" i="1"/>
  <c r="N5099" i="1"/>
  <c r="T4215" i="1" l="1"/>
  <c r="L5100" i="1"/>
  <c r="M5100" i="1" s="1"/>
  <c r="U4215" i="1" l="1"/>
  <c r="R4216" i="1"/>
  <c r="S4216" i="1"/>
  <c r="N5100" i="1"/>
  <c r="L5101" i="1"/>
  <c r="M5101" i="1" s="1"/>
  <c r="T4216" i="1" l="1"/>
  <c r="N5101" i="1"/>
  <c r="U4216" i="1" l="1"/>
  <c r="R4217" i="1"/>
  <c r="S4217" i="1"/>
  <c r="L5102" i="1"/>
  <c r="M5102" i="1" s="1"/>
  <c r="T4217" i="1" l="1"/>
  <c r="N5102" i="1"/>
  <c r="U4217" i="1" l="1"/>
  <c r="R4218" i="1"/>
  <c r="S4218" i="1"/>
  <c r="L5103" i="1"/>
  <c r="M5103" i="1" s="1"/>
  <c r="T4218" i="1" l="1"/>
  <c r="N5103" i="1"/>
  <c r="U4218" i="1" l="1"/>
  <c r="R4219" i="1"/>
  <c r="S4219" i="1"/>
  <c r="L5104" i="1"/>
  <c r="M5104" i="1" s="1"/>
  <c r="T4219" i="1" l="1"/>
  <c r="N5104" i="1"/>
  <c r="L5105" i="1"/>
  <c r="M5105" i="1" s="1"/>
  <c r="U4219" i="1" l="1"/>
  <c r="R4220" i="1"/>
  <c r="S4220" i="1"/>
  <c r="N5105" i="1"/>
  <c r="T4220" i="1" l="1"/>
  <c r="L5106" i="1"/>
  <c r="M5106" i="1" s="1"/>
  <c r="U4220" i="1" l="1"/>
  <c r="R4221" i="1"/>
  <c r="S4221" i="1"/>
  <c r="N5106" i="1"/>
  <c r="T4221" i="1" l="1"/>
  <c r="L5107" i="1"/>
  <c r="M5107" i="1" s="1"/>
  <c r="U4221" i="1" l="1"/>
  <c r="R4222" i="1"/>
  <c r="S4222" i="1"/>
  <c r="N5107" i="1"/>
  <c r="T4222" i="1" l="1"/>
  <c r="L5108" i="1"/>
  <c r="M5108" i="1" s="1"/>
  <c r="U4222" i="1" l="1"/>
  <c r="R4223" i="1"/>
  <c r="S4223" i="1"/>
  <c r="N5108" i="1"/>
  <c r="T4223" i="1" l="1"/>
  <c r="L5109" i="1"/>
  <c r="M5109" i="1" s="1"/>
  <c r="U4223" i="1" l="1"/>
  <c r="R4224" i="1"/>
  <c r="S4224" i="1"/>
  <c r="N5109" i="1"/>
  <c r="L5110" i="1"/>
  <c r="M5110" i="1" s="1"/>
  <c r="T4224" i="1" l="1"/>
  <c r="N5110" i="1"/>
  <c r="U4224" i="1" l="1"/>
  <c r="R4225" i="1"/>
  <c r="S4225" i="1"/>
  <c r="L5111" i="1"/>
  <c r="M5111" i="1" s="1"/>
  <c r="T4225" i="1" l="1"/>
  <c r="N5111" i="1"/>
  <c r="U4225" i="1" l="1"/>
  <c r="R4226" i="1"/>
  <c r="S4226" i="1"/>
  <c r="L5112" i="1"/>
  <c r="M5112" i="1" s="1"/>
  <c r="T4226" i="1" l="1"/>
  <c r="N5112" i="1"/>
  <c r="U4226" i="1" l="1"/>
  <c r="R4227" i="1"/>
  <c r="S4227" i="1"/>
  <c r="L5113" i="1"/>
  <c r="M5113" i="1" s="1"/>
  <c r="T4227" i="1" l="1"/>
  <c r="N5113" i="1"/>
  <c r="L5114" i="1"/>
  <c r="M5114" i="1" s="1"/>
  <c r="U4227" i="1" l="1"/>
  <c r="S4228" i="1" s="1"/>
  <c r="R4228" i="1"/>
  <c r="N5114" i="1"/>
  <c r="T4228" i="1" l="1"/>
  <c r="L5115" i="1"/>
  <c r="M5115" i="1" s="1"/>
  <c r="U4228" i="1" l="1"/>
  <c r="R4229" i="1"/>
  <c r="S4229" i="1"/>
  <c r="N5115" i="1"/>
  <c r="L5116" i="1"/>
  <c r="M5116" i="1" s="1"/>
  <c r="T4229" i="1" l="1"/>
  <c r="N5116" i="1"/>
  <c r="U4229" i="1" l="1"/>
  <c r="R4230" i="1"/>
  <c r="S4230" i="1"/>
  <c r="L5117" i="1"/>
  <c r="M5117" i="1" s="1"/>
  <c r="T4230" i="1" l="1"/>
  <c r="N5117" i="1"/>
  <c r="U4230" i="1" l="1"/>
  <c r="R4231" i="1"/>
  <c r="S4231" i="1"/>
  <c r="L5118" i="1"/>
  <c r="M5118" i="1" s="1"/>
  <c r="T4231" i="1" l="1"/>
  <c r="N5118" i="1"/>
  <c r="U4231" i="1" l="1"/>
  <c r="R4232" i="1"/>
  <c r="S4232" i="1"/>
  <c r="L5119" i="1"/>
  <c r="M5119" i="1" s="1"/>
  <c r="T4232" i="1" l="1"/>
  <c r="N5119" i="1"/>
  <c r="U4232" i="1" l="1"/>
  <c r="R4233" i="1"/>
  <c r="S4233" i="1"/>
  <c r="L5120" i="1"/>
  <c r="M5120" i="1" s="1"/>
  <c r="T4233" i="1" l="1"/>
  <c r="N5120" i="1"/>
  <c r="U4233" i="1" l="1"/>
  <c r="R4234" i="1"/>
  <c r="S4234" i="1"/>
  <c r="L5121" i="1"/>
  <c r="M5121" i="1" s="1"/>
  <c r="T4234" i="1" l="1"/>
  <c r="N5121" i="1"/>
  <c r="U4234" i="1" l="1"/>
  <c r="R4235" i="1"/>
  <c r="S4235" i="1"/>
  <c r="L5122" i="1"/>
  <c r="M5122" i="1" s="1"/>
  <c r="T4235" i="1" l="1"/>
  <c r="N5122" i="1"/>
  <c r="U4235" i="1" l="1"/>
  <c r="R4236" i="1"/>
  <c r="S4236" i="1"/>
  <c r="L5123" i="1"/>
  <c r="M5123" i="1" s="1"/>
  <c r="T4236" i="1" l="1"/>
  <c r="N5123" i="1"/>
  <c r="U4236" i="1" l="1"/>
  <c r="R4237" i="1"/>
  <c r="S4237" i="1"/>
  <c r="L5124" i="1"/>
  <c r="M5124" i="1" s="1"/>
  <c r="T4237" i="1" l="1"/>
  <c r="N5124" i="1"/>
  <c r="L5125" i="1"/>
  <c r="M5125" i="1" s="1"/>
  <c r="U4237" i="1" l="1"/>
  <c r="R4238" i="1"/>
  <c r="S4238" i="1"/>
  <c r="N5125" i="1"/>
  <c r="T4238" i="1" l="1"/>
  <c r="L5126" i="1"/>
  <c r="M5126" i="1" s="1"/>
  <c r="U4238" i="1" l="1"/>
  <c r="R4239" i="1"/>
  <c r="S4239" i="1"/>
  <c r="N5126" i="1"/>
  <c r="T4239" i="1" l="1"/>
  <c r="L5127" i="1"/>
  <c r="M5127" i="1" s="1"/>
  <c r="U4239" i="1" l="1"/>
  <c r="R4240" i="1"/>
  <c r="S4240" i="1"/>
  <c r="N5127" i="1"/>
  <c r="T4240" i="1" l="1"/>
  <c r="L5128" i="1"/>
  <c r="M5128" i="1" s="1"/>
  <c r="U4240" i="1" l="1"/>
  <c r="R4241" i="1"/>
  <c r="S4241" i="1"/>
  <c r="N5128" i="1"/>
  <c r="L5129" i="1"/>
  <c r="M5129" i="1" s="1"/>
  <c r="T4241" i="1" l="1"/>
  <c r="N5129" i="1"/>
  <c r="L5130" i="1"/>
  <c r="M5130" i="1" s="1"/>
  <c r="U4241" i="1" l="1"/>
  <c r="R4242" i="1"/>
  <c r="S4242" i="1"/>
  <c r="N5130" i="1"/>
  <c r="L5131" i="1"/>
  <c r="M5131" i="1" s="1"/>
  <c r="T4242" i="1" l="1"/>
  <c r="N5131" i="1"/>
  <c r="U4242" i="1" l="1"/>
  <c r="R4243" i="1"/>
  <c r="S4243" i="1"/>
  <c r="L5132" i="1"/>
  <c r="M5132" i="1" s="1"/>
  <c r="T4243" i="1" l="1"/>
  <c r="N5132" i="1"/>
  <c r="U4243" i="1" l="1"/>
  <c r="R4244" i="1"/>
  <c r="S4244" i="1"/>
  <c r="L5133" i="1"/>
  <c r="M5133" i="1" s="1"/>
  <c r="T4244" i="1" l="1"/>
  <c r="N5133" i="1"/>
  <c r="L5134" i="1"/>
  <c r="M5134" i="1" s="1"/>
  <c r="U4244" i="1" l="1"/>
  <c r="R4245" i="1"/>
  <c r="S4245" i="1"/>
  <c r="N5134" i="1"/>
  <c r="T4245" i="1" l="1"/>
  <c r="L5135" i="1"/>
  <c r="M5135" i="1" s="1"/>
  <c r="U4245" i="1" l="1"/>
  <c r="R4246" i="1"/>
  <c r="S4246" i="1"/>
  <c r="N5135" i="1"/>
  <c r="T4246" i="1" l="1"/>
  <c r="L5136" i="1"/>
  <c r="M5136" i="1" s="1"/>
  <c r="U4246" i="1" l="1"/>
  <c r="R4247" i="1"/>
  <c r="S4247" i="1"/>
  <c r="N5136" i="1"/>
  <c r="L5137" i="1"/>
  <c r="M5137" i="1" s="1"/>
  <c r="T4247" i="1" l="1"/>
  <c r="N5137" i="1"/>
  <c r="U4247" i="1" l="1"/>
  <c r="R4248" i="1"/>
  <c r="S4248" i="1"/>
  <c r="L5138" i="1"/>
  <c r="M5138" i="1" s="1"/>
  <c r="T4248" i="1" l="1"/>
  <c r="N5138" i="1"/>
  <c r="U4248" i="1" l="1"/>
  <c r="R4249" i="1"/>
  <c r="S4249" i="1"/>
  <c r="L5139" i="1"/>
  <c r="M5139" i="1" s="1"/>
  <c r="T4249" i="1" l="1"/>
  <c r="L5140" i="1"/>
  <c r="M5140" i="1" s="1"/>
  <c r="N5139" i="1"/>
  <c r="U4249" i="1" l="1"/>
  <c r="R4250" i="1"/>
  <c r="S4250" i="1"/>
  <c r="N5140" i="1"/>
  <c r="T4250" i="1" l="1"/>
  <c r="U4250" i="1" l="1"/>
  <c r="R4251" i="1"/>
  <c r="S4251" i="1"/>
  <c r="T4251" i="1" l="1"/>
  <c r="U4251" i="1" l="1"/>
  <c r="R4252" i="1"/>
  <c r="S4252" i="1"/>
  <c r="T4252" i="1" l="1"/>
  <c r="U4252" i="1" l="1"/>
  <c r="R4253" i="1"/>
  <c r="S4253" i="1"/>
  <c r="T4253" i="1" l="1"/>
  <c r="U4253" i="1" l="1"/>
  <c r="R4254" i="1"/>
  <c r="S4254" i="1"/>
  <c r="T4254" i="1" l="1"/>
  <c r="U4254" i="1" l="1"/>
  <c r="R4255" i="1"/>
  <c r="S4255" i="1"/>
  <c r="T4255" i="1" l="1"/>
  <c r="U4255" i="1" l="1"/>
  <c r="R4256" i="1"/>
  <c r="S4256" i="1"/>
  <c r="T4256" i="1" l="1"/>
  <c r="U4256" i="1" l="1"/>
  <c r="R4257" i="1"/>
  <c r="S4257" i="1"/>
  <c r="T4257" i="1" l="1"/>
  <c r="U4257" i="1" l="1"/>
  <c r="R4258" i="1"/>
  <c r="S4258" i="1"/>
  <c r="T4258" i="1" l="1"/>
  <c r="U4258" i="1" l="1"/>
  <c r="R4259" i="1"/>
  <c r="S4259" i="1"/>
  <c r="T4259" i="1" l="1"/>
  <c r="U4259" i="1" l="1"/>
  <c r="R4260" i="1"/>
  <c r="S4260" i="1"/>
  <c r="T4260" i="1" l="1"/>
  <c r="U4260" i="1" l="1"/>
  <c r="R4261" i="1"/>
  <c r="S4261" i="1"/>
  <c r="T4261" i="1" l="1"/>
  <c r="U4261" i="1" l="1"/>
  <c r="R4262" i="1"/>
  <c r="S4262" i="1"/>
  <c r="T4262" i="1" l="1"/>
  <c r="U4262" i="1" l="1"/>
  <c r="R4263" i="1"/>
  <c r="S4263" i="1"/>
  <c r="T4263" i="1" l="1"/>
  <c r="U4263" i="1" l="1"/>
  <c r="S4264" i="1" s="1"/>
  <c r="R4264" i="1"/>
  <c r="T4264" i="1" l="1"/>
  <c r="U4264" i="1" l="1"/>
  <c r="R4265" i="1"/>
  <c r="S4265" i="1"/>
  <c r="T4265" i="1" l="1"/>
  <c r="U4265" i="1" l="1"/>
  <c r="R4266" i="1"/>
  <c r="S4266" i="1"/>
  <c r="T4266" i="1" l="1"/>
  <c r="U4266" i="1" l="1"/>
  <c r="R4267" i="1"/>
  <c r="S4267" i="1"/>
  <c r="T4267" i="1" l="1"/>
  <c r="U4267" i="1" l="1"/>
  <c r="R4268" i="1"/>
  <c r="S4268" i="1"/>
  <c r="T4268" i="1" l="1"/>
  <c r="U4268" i="1" l="1"/>
  <c r="R4269" i="1"/>
  <c r="S4269" i="1"/>
  <c r="T4269" i="1" l="1"/>
  <c r="U4269" i="1" l="1"/>
  <c r="R4270" i="1"/>
  <c r="S4270" i="1"/>
  <c r="T4270" i="1" l="1"/>
  <c r="U4270" i="1" l="1"/>
  <c r="R4271" i="1"/>
  <c r="S4271" i="1"/>
  <c r="T4271" i="1" l="1"/>
  <c r="U4271" i="1" l="1"/>
  <c r="R4272" i="1"/>
  <c r="S4272" i="1"/>
  <c r="T4272" i="1" l="1"/>
  <c r="U4272" i="1" l="1"/>
  <c r="R4273" i="1"/>
  <c r="S4273" i="1"/>
  <c r="T4273" i="1" l="1"/>
  <c r="U4273" i="1" l="1"/>
  <c r="R4274" i="1"/>
  <c r="S4274" i="1"/>
  <c r="T4274" i="1" l="1"/>
  <c r="U4274" i="1" l="1"/>
  <c r="R4275" i="1"/>
  <c r="S4275" i="1"/>
  <c r="T4275" i="1" l="1"/>
  <c r="U4275" i="1" l="1"/>
  <c r="R4276" i="1"/>
  <c r="S4276" i="1"/>
  <c r="T4276" i="1" l="1"/>
  <c r="U4276" i="1" l="1"/>
  <c r="S4277" i="1" s="1"/>
  <c r="R4277" i="1"/>
  <c r="T4277" i="1" l="1"/>
  <c r="U4277" i="1" l="1"/>
  <c r="R4278" i="1"/>
  <c r="S4278" i="1"/>
  <c r="T4278" i="1" l="1"/>
  <c r="U4278" i="1" l="1"/>
  <c r="R4279" i="1"/>
  <c r="S4279" i="1"/>
  <c r="T4279" i="1" l="1"/>
  <c r="U4279" i="1" l="1"/>
  <c r="R4280" i="1"/>
  <c r="S4280" i="1"/>
  <c r="T4280" i="1" l="1"/>
  <c r="U4280" i="1" l="1"/>
  <c r="R4281" i="1"/>
  <c r="S4281" i="1"/>
  <c r="T4281" i="1" l="1"/>
  <c r="U4281" i="1" l="1"/>
  <c r="R4282" i="1"/>
  <c r="S4282" i="1"/>
  <c r="T4282" i="1" l="1"/>
  <c r="U4282" i="1" l="1"/>
  <c r="R4283" i="1"/>
  <c r="S4283" i="1"/>
  <c r="T4283" i="1" l="1"/>
  <c r="U4283" i="1" l="1"/>
  <c r="R4284" i="1"/>
  <c r="S4284" i="1"/>
  <c r="T4284" i="1" l="1"/>
  <c r="U4284" i="1" l="1"/>
  <c r="R4285" i="1"/>
  <c r="S4285" i="1"/>
  <c r="T4285" i="1" l="1"/>
  <c r="U4285" i="1" l="1"/>
  <c r="R4286" i="1"/>
  <c r="S4286" i="1"/>
  <c r="T4286" i="1" l="1"/>
  <c r="U4286" i="1" l="1"/>
  <c r="R4287" i="1"/>
  <c r="S4287" i="1"/>
  <c r="T4287" i="1" l="1"/>
  <c r="U4287" i="1" l="1"/>
  <c r="R4288" i="1"/>
  <c r="S4288" i="1"/>
  <c r="T4288" i="1" l="1"/>
  <c r="U4288" i="1" l="1"/>
  <c r="R4289" i="1"/>
  <c r="S4289" i="1"/>
  <c r="T4289" i="1" l="1"/>
  <c r="U4289" i="1" l="1"/>
  <c r="R4290" i="1"/>
  <c r="S4290" i="1"/>
  <c r="T4290" i="1" l="1"/>
  <c r="U4290" i="1" l="1"/>
  <c r="R4291" i="1"/>
  <c r="S4291" i="1"/>
  <c r="T4291" i="1" l="1"/>
  <c r="U4291" i="1" l="1"/>
  <c r="R4292" i="1"/>
  <c r="S4292" i="1"/>
  <c r="T4292" i="1" l="1"/>
  <c r="U4292" i="1" l="1"/>
  <c r="R4293" i="1"/>
  <c r="S4293" i="1"/>
  <c r="T4293" i="1" l="1"/>
  <c r="U4293" i="1" l="1"/>
  <c r="R4294" i="1"/>
  <c r="S4294" i="1"/>
  <c r="T4294" i="1" l="1"/>
  <c r="U4294" i="1" l="1"/>
  <c r="R4295" i="1"/>
  <c r="S4295" i="1"/>
  <c r="T4295" i="1" l="1"/>
  <c r="U4295" i="1" l="1"/>
  <c r="R4296" i="1"/>
  <c r="S4296" i="1"/>
  <c r="T4296" i="1" l="1"/>
  <c r="U4296" i="1" l="1"/>
  <c r="R4297" i="1"/>
  <c r="S4297" i="1"/>
  <c r="T4297" i="1" l="1"/>
  <c r="U4297" i="1" l="1"/>
  <c r="R4298" i="1"/>
  <c r="S4298" i="1"/>
  <c r="T4298" i="1" l="1"/>
  <c r="U4298" i="1" l="1"/>
  <c r="R4299" i="1"/>
  <c r="S4299" i="1"/>
  <c r="T4299" i="1" l="1"/>
  <c r="U4299" i="1" l="1"/>
  <c r="R4300" i="1"/>
  <c r="S4300" i="1"/>
  <c r="T4300" i="1" l="1"/>
  <c r="U4300" i="1" l="1"/>
  <c r="R4301" i="1"/>
  <c r="S4301" i="1"/>
  <c r="T4301" i="1" l="1"/>
  <c r="U4301" i="1" l="1"/>
  <c r="R4302" i="1"/>
  <c r="S4302" i="1"/>
  <c r="T4302" i="1" l="1"/>
  <c r="U4302" i="1" l="1"/>
  <c r="R4303" i="1"/>
  <c r="S4303" i="1"/>
  <c r="T4303" i="1" l="1"/>
  <c r="U4303" i="1" l="1"/>
  <c r="R4304" i="1"/>
  <c r="S4304" i="1"/>
  <c r="T4304" i="1" l="1"/>
  <c r="U4304" i="1" l="1"/>
  <c r="R4305" i="1"/>
  <c r="S4305" i="1"/>
  <c r="T4305" i="1" l="1"/>
  <c r="U4305" i="1" l="1"/>
  <c r="R4306" i="1"/>
  <c r="S4306" i="1"/>
  <c r="T4306" i="1" l="1"/>
  <c r="U4306" i="1" l="1"/>
  <c r="R4307" i="1"/>
  <c r="S4307" i="1"/>
  <c r="T4307" i="1" l="1"/>
  <c r="U4307" i="1" l="1"/>
  <c r="R4308" i="1"/>
  <c r="S4308" i="1"/>
  <c r="T4308" i="1" l="1"/>
  <c r="U4308" i="1" l="1"/>
  <c r="R4309" i="1"/>
  <c r="S4309" i="1"/>
  <c r="T4309" i="1" l="1"/>
  <c r="U4309" i="1" l="1"/>
  <c r="R4310" i="1"/>
  <c r="S4310" i="1"/>
  <c r="T4310" i="1" l="1"/>
  <c r="U4310" i="1" l="1"/>
  <c r="R4311" i="1"/>
  <c r="S4311" i="1"/>
  <c r="T4311" i="1" l="1"/>
  <c r="U4311" i="1" l="1"/>
  <c r="R4312" i="1"/>
  <c r="S4312" i="1"/>
  <c r="T4312" i="1" l="1"/>
  <c r="U4312" i="1" l="1"/>
  <c r="R4313" i="1"/>
  <c r="S4313" i="1"/>
  <c r="T4313" i="1" l="1"/>
  <c r="U4313" i="1" l="1"/>
  <c r="R4314" i="1"/>
  <c r="S4314" i="1"/>
  <c r="T4314" i="1" l="1"/>
  <c r="U4314" i="1" l="1"/>
  <c r="R4315" i="1"/>
  <c r="S4315" i="1"/>
  <c r="T4315" i="1" l="1"/>
  <c r="U4315" i="1" l="1"/>
  <c r="R4316" i="1"/>
  <c r="S4316" i="1"/>
  <c r="T4316" i="1" l="1"/>
  <c r="U4316" i="1" l="1"/>
  <c r="R4317" i="1"/>
  <c r="S4317" i="1"/>
  <c r="T4317" i="1" l="1"/>
  <c r="U4317" i="1" l="1"/>
  <c r="R4318" i="1"/>
  <c r="S4318" i="1"/>
  <c r="T4318" i="1" l="1"/>
  <c r="U4318" i="1" l="1"/>
  <c r="R4319" i="1"/>
  <c r="S4319" i="1"/>
  <c r="T4319" i="1" l="1"/>
  <c r="U4319" i="1" l="1"/>
  <c r="R4320" i="1"/>
  <c r="S4320" i="1"/>
  <c r="T4320" i="1" l="1"/>
  <c r="U4320" i="1" l="1"/>
  <c r="R4321" i="1"/>
  <c r="S4321" i="1"/>
  <c r="T4321" i="1" l="1"/>
  <c r="U4321" i="1" l="1"/>
  <c r="R4322" i="1"/>
  <c r="S4322" i="1"/>
  <c r="T4322" i="1" l="1"/>
  <c r="U4322" i="1" l="1"/>
  <c r="S4323" i="1" s="1"/>
  <c r="R4323" i="1"/>
  <c r="T4323" i="1" l="1"/>
  <c r="U4323" i="1" l="1"/>
  <c r="R4324" i="1"/>
  <c r="S4324" i="1"/>
  <c r="T4324" i="1" l="1"/>
  <c r="U4324" i="1" l="1"/>
  <c r="R4325" i="1"/>
  <c r="S4325" i="1"/>
  <c r="T4325" i="1" l="1"/>
  <c r="U4325" i="1" l="1"/>
  <c r="R4326" i="1"/>
  <c r="S4326" i="1"/>
  <c r="T4326" i="1" l="1"/>
  <c r="U4326" i="1" l="1"/>
  <c r="R4327" i="1"/>
  <c r="S4327" i="1"/>
  <c r="T4327" i="1" l="1"/>
  <c r="U4327" i="1" l="1"/>
  <c r="R4328" i="1"/>
  <c r="S4328" i="1"/>
  <c r="T4328" i="1" l="1"/>
  <c r="U4328" i="1" l="1"/>
  <c r="R4329" i="1"/>
  <c r="S4329" i="1"/>
  <c r="T4329" i="1" l="1"/>
  <c r="U4329" i="1" l="1"/>
  <c r="R4330" i="1"/>
  <c r="S4330" i="1"/>
  <c r="T4330" i="1" l="1"/>
  <c r="U4330" i="1" l="1"/>
  <c r="R4331" i="1"/>
  <c r="S4331" i="1"/>
  <c r="T4331" i="1" l="1"/>
  <c r="U4331" i="1" l="1"/>
  <c r="R4332" i="1"/>
  <c r="S4332" i="1"/>
  <c r="T4332" i="1" l="1"/>
  <c r="U4332" i="1" l="1"/>
  <c r="R4333" i="1"/>
  <c r="S4333" i="1"/>
  <c r="T4333" i="1" l="1"/>
  <c r="U4333" i="1" l="1"/>
  <c r="R4334" i="1"/>
  <c r="S4334" i="1"/>
  <c r="T4334" i="1" l="1"/>
  <c r="U4334" i="1" l="1"/>
  <c r="R4335" i="1"/>
  <c r="S4335" i="1"/>
  <c r="T4335" i="1" l="1"/>
  <c r="U4335" i="1" l="1"/>
  <c r="R4336" i="1"/>
  <c r="S4336" i="1"/>
  <c r="T4336" i="1" l="1"/>
  <c r="U4336" i="1" l="1"/>
  <c r="R4337" i="1"/>
  <c r="S4337" i="1"/>
  <c r="T4337" i="1" l="1"/>
  <c r="U4337" i="1" l="1"/>
  <c r="R4338" i="1"/>
  <c r="S4338" i="1"/>
  <c r="T4338" i="1" l="1"/>
  <c r="U4338" i="1" l="1"/>
  <c r="R4339" i="1"/>
  <c r="S4339" i="1"/>
  <c r="T4339" i="1" l="1"/>
  <c r="U4339" i="1" l="1"/>
  <c r="R4340" i="1"/>
  <c r="S4340" i="1"/>
  <c r="T4340" i="1" l="1"/>
  <c r="U4340" i="1" l="1"/>
  <c r="R4341" i="1"/>
  <c r="S4341" i="1"/>
  <c r="T4341" i="1" l="1"/>
  <c r="U4341" i="1" l="1"/>
  <c r="R4342" i="1"/>
  <c r="S4342" i="1"/>
  <c r="T4342" i="1" l="1"/>
  <c r="U4342" i="1" l="1"/>
  <c r="R4343" i="1"/>
  <c r="S4343" i="1"/>
  <c r="T4343" i="1" l="1"/>
  <c r="U4343" i="1" l="1"/>
  <c r="R4344" i="1"/>
  <c r="S4344" i="1"/>
  <c r="T4344" i="1" l="1"/>
  <c r="U4344" i="1" l="1"/>
  <c r="R4345" i="1"/>
  <c r="S4345" i="1"/>
  <c r="T4345" i="1" l="1"/>
  <c r="U4345" i="1" l="1"/>
  <c r="R4346" i="1"/>
  <c r="S4346" i="1"/>
  <c r="T4346" i="1" l="1"/>
  <c r="U4346" i="1" l="1"/>
  <c r="R4347" i="1"/>
  <c r="S4347" i="1"/>
  <c r="T4347" i="1" l="1"/>
  <c r="U4347" i="1" l="1"/>
  <c r="R4348" i="1"/>
  <c r="S4348" i="1"/>
  <c r="T4348" i="1" l="1"/>
  <c r="U4348" i="1" l="1"/>
  <c r="R4349" i="1"/>
  <c r="S4349" i="1"/>
  <c r="T4349" i="1" l="1"/>
  <c r="U4349" i="1" l="1"/>
  <c r="R4350" i="1"/>
  <c r="S4350" i="1"/>
  <c r="T4350" i="1" l="1"/>
  <c r="U4350" i="1" l="1"/>
  <c r="S4351" i="1" s="1"/>
  <c r="R4351" i="1"/>
  <c r="T4351" i="1" l="1"/>
  <c r="U4351" i="1" l="1"/>
  <c r="R4352" i="1"/>
  <c r="S4352" i="1"/>
  <c r="T4352" i="1" l="1"/>
  <c r="U4352" i="1" l="1"/>
  <c r="R4353" i="1"/>
  <c r="S4353" i="1"/>
  <c r="T4353" i="1" l="1"/>
  <c r="U4353" i="1" l="1"/>
  <c r="R4354" i="1"/>
  <c r="S4354" i="1"/>
  <c r="T4354" i="1" l="1"/>
  <c r="U4354" i="1" l="1"/>
  <c r="R4355" i="1"/>
  <c r="S4355" i="1"/>
  <c r="T4355" i="1" l="1"/>
  <c r="U4355" i="1" l="1"/>
  <c r="R4356" i="1"/>
  <c r="S4356" i="1"/>
  <c r="T4356" i="1" l="1"/>
  <c r="U4356" i="1" l="1"/>
  <c r="R4357" i="1"/>
  <c r="S4357" i="1"/>
  <c r="T4357" i="1" l="1"/>
  <c r="U4357" i="1" l="1"/>
  <c r="R4358" i="1"/>
  <c r="S4358" i="1"/>
  <c r="T4358" i="1" l="1"/>
  <c r="U4358" i="1" l="1"/>
  <c r="R4359" i="1"/>
  <c r="S4359" i="1"/>
  <c r="T4359" i="1" l="1"/>
  <c r="U4359" i="1" l="1"/>
  <c r="R4360" i="1"/>
  <c r="S4360" i="1"/>
  <c r="T4360" i="1" l="1"/>
  <c r="U4360" i="1" l="1"/>
  <c r="R4361" i="1"/>
  <c r="S4361" i="1"/>
  <c r="T4361" i="1" l="1"/>
  <c r="U4361" i="1" l="1"/>
  <c r="R4362" i="1"/>
  <c r="S4362" i="1"/>
  <c r="T4362" i="1" l="1"/>
  <c r="U4362" i="1" l="1"/>
  <c r="R4363" i="1"/>
  <c r="S4363" i="1"/>
  <c r="T4363" i="1" l="1"/>
  <c r="U4363" i="1" l="1"/>
  <c r="R4364" i="1"/>
  <c r="S4364" i="1"/>
  <c r="T4364" i="1" l="1"/>
  <c r="U4364" i="1" l="1"/>
  <c r="R4365" i="1"/>
  <c r="S4365" i="1"/>
  <c r="T4365" i="1" l="1"/>
  <c r="U4365" i="1" l="1"/>
  <c r="R4366" i="1"/>
  <c r="S4366" i="1"/>
  <c r="T4366" i="1" l="1"/>
  <c r="U4366" i="1" l="1"/>
  <c r="R4367" i="1"/>
  <c r="S4367" i="1"/>
  <c r="T4367" i="1" l="1"/>
  <c r="U4367" i="1" l="1"/>
  <c r="R4368" i="1"/>
  <c r="S4368" i="1"/>
  <c r="T4368" i="1" l="1"/>
  <c r="U4368" i="1" l="1"/>
  <c r="R4369" i="1"/>
  <c r="S4369" i="1"/>
  <c r="T4369" i="1" l="1"/>
  <c r="U4369" i="1" l="1"/>
  <c r="R4370" i="1"/>
  <c r="S4370" i="1"/>
  <c r="T4370" i="1" l="1"/>
  <c r="U4370" i="1" l="1"/>
  <c r="R4371" i="1"/>
  <c r="S4371" i="1"/>
  <c r="T4371" i="1" l="1"/>
  <c r="U4371" i="1" l="1"/>
  <c r="R4372" i="1"/>
  <c r="S4372" i="1"/>
  <c r="T4372" i="1" l="1"/>
  <c r="U4372" i="1" l="1"/>
  <c r="R4373" i="1"/>
  <c r="S4373" i="1"/>
  <c r="T4373" i="1" l="1"/>
  <c r="U4373" i="1" l="1"/>
  <c r="R4374" i="1"/>
  <c r="S4374" i="1"/>
  <c r="T4374" i="1" l="1"/>
  <c r="U4374" i="1" l="1"/>
  <c r="R4375" i="1"/>
  <c r="S4375" i="1"/>
  <c r="T4375" i="1" l="1"/>
  <c r="U4375" i="1" l="1"/>
  <c r="R4376" i="1"/>
  <c r="S4376" i="1"/>
  <c r="T4376" i="1" l="1"/>
  <c r="U4376" i="1" l="1"/>
  <c r="R4377" i="1"/>
  <c r="S4377" i="1"/>
  <c r="T4377" i="1" l="1"/>
  <c r="U4377" i="1" l="1"/>
  <c r="R4378" i="1"/>
  <c r="S4378" i="1"/>
  <c r="T4378" i="1" l="1"/>
  <c r="U4378" i="1" l="1"/>
  <c r="R4379" i="1"/>
  <c r="S4379" i="1"/>
  <c r="T4379" i="1" l="1"/>
  <c r="U4379" i="1" l="1"/>
  <c r="R4380" i="1"/>
  <c r="S4380" i="1"/>
  <c r="T4380" i="1" l="1"/>
  <c r="U4380" i="1" l="1"/>
  <c r="R4381" i="1"/>
  <c r="S4381" i="1"/>
  <c r="T4381" i="1" l="1"/>
  <c r="U4381" i="1" l="1"/>
  <c r="R4382" i="1"/>
  <c r="S4382" i="1"/>
  <c r="T4382" i="1" l="1"/>
  <c r="U4382" i="1" l="1"/>
  <c r="R4383" i="1"/>
  <c r="S4383" i="1"/>
  <c r="T4383" i="1" l="1"/>
  <c r="U4383" i="1" l="1"/>
  <c r="R4384" i="1"/>
  <c r="S4384" i="1"/>
  <c r="T4384" i="1" l="1"/>
  <c r="U4384" i="1" l="1"/>
  <c r="R4385" i="1"/>
  <c r="S4385" i="1"/>
  <c r="T4385" i="1" l="1"/>
  <c r="U4385" i="1" l="1"/>
  <c r="R4386" i="1"/>
  <c r="S4386" i="1"/>
  <c r="T4386" i="1" l="1"/>
  <c r="U4386" i="1" l="1"/>
  <c r="R4387" i="1"/>
  <c r="S4387" i="1"/>
  <c r="T4387" i="1" l="1"/>
  <c r="U4387" i="1" l="1"/>
  <c r="R4388" i="1"/>
  <c r="S4388" i="1"/>
  <c r="T4388" i="1" l="1"/>
  <c r="U4388" i="1" l="1"/>
  <c r="R4389" i="1"/>
  <c r="S4389" i="1"/>
  <c r="T4389" i="1" l="1"/>
  <c r="U4389" i="1" l="1"/>
  <c r="R4390" i="1"/>
  <c r="S4390" i="1"/>
  <c r="T4390" i="1" l="1"/>
  <c r="U4390" i="1" l="1"/>
  <c r="R4391" i="1"/>
  <c r="S4391" i="1"/>
  <c r="T4391" i="1" l="1"/>
  <c r="U4391" i="1" l="1"/>
  <c r="R4392" i="1"/>
  <c r="S4392" i="1"/>
  <c r="T4392" i="1" l="1"/>
  <c r="U4392" i="1" l="1"/>
  <c r="R4393" i="1"/>
  <c r="S4393" i="1"/>
  <c r="T4393" i="1" l="1"/>
  <c r="U4393" i="1" l="1"/>
  <c r="R4394" i="1"/>
  <c r="S4394" i="1"/>
  <c r="T4394" i="1" l="1"/>
  <c r="U4394" i="1" l="1"/>
  <c r="R4395" i="1"/>
  <c r="S4395" i="1"/>
  <c r="T4395" i="1" l="1"/>
  <c r="U4395" i="1" l="1"/>
  <c r="R4396" i="1"/>
  <c r="S4396" i="1"/>
  <c r="T4396" i="1" l="1"/>
  <c r="U4396" i="1" l="1"/>
  <c r="R4397" i="1"/>
  <c r="S4397" i="1"/>
  <c r="T4397" i="1" l="1"/>
  <c r="U4397" i="1" l="1"/>
  <c r="R4398" i="1"/>
  <c r="S4398" i="1"/>
  <c r="T4398" i="1" l="1"/>
  <c r="U4398" i="1" l="1"/>
  <c r="R4399" i="1"/>
  <c r="S4399" i="1"/>
  <c r="T4399" i="1" l="1"/>
  <c r="U4399" i="1" l="1"/>
  <c r="R4400" i="1"/>
  <c r="S4400" i="1"/>
  <c r="T4400" i="1" l="1"/>
  <c r="U4400" i="1" l="1"/>
  <c r="R4401" i="1"/>
  <c r="S4401" i="1"/>
  <c r="T4401" i="1" l="1"/>
  <c r="U4401" i="1" l="1"/>
  <c r="S4402" i="1" s="1"/>
  <c r="R4402" i="1"/>
  <c r="T4402" i="1" l="1"/>
  <c r="U4402" i="1" l="1"/>
  <c r="R4403" i="1"/>
  <c r="S4403" i="1"/>
  <c r="T4403" i="1" l="1"/>
  <c r="U4403" i="1" l="1"/>
  <c r="R4404" i="1"/>
  <c r="S4404" i="1"/>
  <c r="T4404" i="1" l="1"/>
  <c r="U4404" i="1" l="1"/>
  <c r="R4405" i="1"/>
  <c r="S4405" i="1"/>
  <c r="T4405" i="1" l="1"/>
  <c r="U4405" i="1" l="1"/>
  <c r="R4406" i="1"/>
  <c r="S4406" i="1"/>
  <c r="T4406" i="1" l="1"/>
  <c r="U4406" i="1" l="1"/>
  <c r="R4407" i="1"/>
  <c r="S4407" i="1"/>
  <c r="T4407" i="1" l="1"/>
  <c r="U4407" i="1" l="1"/>
  <c r="R4408" i="1"/>
  <c r="S4408" i="1"/>
  <c r="T4408" i="1" l="1"/>
  <c r="U4408" i="1" l="1"/>
  <c r="R4409" i="1"/>
  <c r="S4409" i="1"/>
  <c r="T4409" i="1" l="1"/>
  <c r="U4409" i="1" l="1"/>
  <c r="S4410" i="1" s="1"/>
  <c r="R4410" i="1"/>
  <c r="T4410" i="1" l="1"/>
  <c r="U4410" i="1" l="1"/>
  <c r="R4411" i="1"/>
  <c r="S4411" i="1"/>
  <c r="T4411" i="1" l="1"/>
  <c r="U4411" i="1" l="1"/>
  <c r="R4412" i="1"/>
  <c r="S4412" i="1"/>
  <c r="T4412" i="1" l="1"/>
  <c r="U4412" i="1" l="1"/>
  <c r="R4413" i="1"/>
  <c r="S4413" i="1"/>
  <c r="T4413" i="1" l="1"/>
  <c r="U4413" i="1" l="1"/>
  <c r="R4414" i="1"/>
  <c r="S4414" i="1"/>
  <c r="T4414" i="1" l="1"/>
  <c r="U4414" i="1" l="1"/>
  <c r="R4415" i="1"/>
  <c r="S4415" i="1"/>
  <c r="T4415" i="1" l="1"/>
  <c r="U4415" i="1" l="1"/>
  <c r="R4416" i="1"/>
  <c r="S4416" i="1"/>
  <c r="T4416" i="1" l="1"/>
  <c r="U4416" i="1" l="1"/>
  <c r="R4417" i="1"/>
  <c r="S4417" i="1"/>
  <c r="T4417" i="1" l="1"/>
  <c r="U4417" i="1" l="1"/>
  <c r="R4418" i="1"/>
  <c r="S4418" i="1"/>
  <c r="T4418" i="1" l="1"/>
  <c r="U4418" i="1" l="1"/>
  <c r="R4419" i="1"/>
  <c r="S4419" i="1"/>
  <c r="T4419" i="1" l="1"/>
  <c r="U4419" i="1" l="1"/>
  <c r="R4420" i="1"/>
  <c r="S4420" i="1"/>
  <c r="T4420" i="1" l="1"/>
  <c r="U4420" i="1" l="1"/>
  <c r="R4421" i="1"/>
  <c r="S4421" i="1"/>
  <c r="T4421" i="1" l="1"/>
  <c r="U4421" i="1" l="1"/>
  <c r="R4422" i="1"/>
  <c r="S4422" i="1"/>
  <c r="T4422" i="1" l="1"/>
  <c r="U4422" i="1" l="1"/>
  <c r="R4423" i="1"/>
  <c r="S4423" i="1"/>
  <c r="T4423" i="1" l="1"/>
  <c r="U4423" i="1" l="1"/>
  <c r="R4424" i="1"/>
  <c r="S4424" i="1"/>
  <c r="T4424" i="1" l="1"/>
  <c r="U4424" i="1" l="1"/>
  <c r="R4425" i="1"/>
  <c r="S4425" i="1"/>
  <c r="T4425" i="1" l="1"/>
  <c r="U4425" i="1" l="1"/>
  <c r="R4426" i="1"/>
  <c r="S4426" i="1"/>
  <c r="T4426" i="1" l="1"/>
  <c r="U4426" i="1" l="1"/>
  <c r="R4427" i="1"/>
  <c r="S4427" i="1"/>
  <c r="T4427" i="1" l="1"/>
  <c r="U4427" i="1" l="1"/>
  <c r="R4428" i="1"/>
  <c r="S4428" i="1"/>
  <c r="T4428" i="1" l="1"/>
  <c r="U4428" i="1" l="1"/>
  <c r="R4429" i="1"/>
  <c r="S4429" i="1"/>
  <c r="T4429" i="1" l="1"/>
  <c r="U4429" i="1" l="1"/>
  <c r="R4430" i="1"/>
  <c r="S4430" i="1"/>
  <c r="T4430" i="1" l="1"/>
  <c r="U4430" i="1" l="1"/>
  <c r="R4431" i="1"/>
  <c r="S4431" i="1"/>
  <c r="T4431" i="1" l="1"/>
  <c r="U4431" i="1" l="1"/>
  <c r="R4432" i="1"/>
  <c r="S4432" i="1"/>
  <c r="T4432" i="1" l="1"/>
  <c r="U4432" i="1" l="1"/>
  <c r="R4433" i="1"/>
  <c r="S4433" i="1"/>
  <c r="T4433" i="1" l="1"/>
  <c r="U4433" i="1" l="1"/>
  <c r="R4434" i="1"/>
  <c r="S4434" i="1"/>
  <c r="T4434" i="1" l="1"/>
  <c r="U4434" i="1" l="1"/>
  <c r="R4435" i="1"/>
  <c r="S4435" i="1"/>
  <c r="T4435" i="1" l="1"/>
  <c r="U4435" i="1" l="1"/>
  <c r="R4436" i="1"/>
  <c r="S4436" i="1"/>
  <c r="T4436" i="1" l="1"/>
  <c r="U4436" i="1" l="1"/>
  <c r="R4437" i="1"/>
  <c r="S4437" i="1"/>
  <c r="T4437" i="1" l="1"/>
  <c r="U4437" i="1" l="1"/>
  <c r="R4438" i="1"/>
  <c r="S4438" i="1"/>
  <c r="T4438" i="1" l="1"/>
  <c r="U4438" i="1" l="1"/>
  <c r="R4439" i="1"/>
  <c r="S4439" i="1"/>
  <c r="T4439" i="1" l="1"/>
  <c r="U4439" i="1" l="1"/>
  <c r="R4440" i="1"/>
  <c r="S4440" i="1"/>
  <c r="T4440" i="1" l="1"/>
  <c r="U4440" i="1" l="1"/>
  <c r="R4441" i="1"/>
  <c r="S4441" i="1"/>
  <c r="T4441" i="1" l="1"/>
  <c r="U4441" i="1" l="1"/>
  <c r="R4442" i="1"/>
  <c r="S4442" i="1"/>
  <c r="T4442" i="1" l="1"/>
  <c r="U4442" i="1" l="1"/>
  <c r="R4443" i="1"/>
  <c r="S4443" i="1"/>
  <c r="T4443" i="1" l="1"/>
  <c r="U4443" i="1" l="1"/>
  <c r="R4444" i="1"/>
  <c r="S4444" i="1"/>
  <c r="T4444" i="1" l="1"/>
  <c r="U4444" i="1" l="1"/>
  <c r="R4445" i="1"/>
  <c r="S4445" i="1"/>
  <c r="T4445" i="1" l="1"/>
  <c r="U4445" i="1" l="1"/>
  <c r="R4446" i="1"/>
  <c r="S4446" i="1"/>
  <c r="T4446" i="1" l="1"/>
  <c r="U4446" i="1" l="1"/>
  <c r="R4447" i="1"/>
  <c r="S4447" i="1"/>
  <c r="T4447" i="1" l="1"/>
  <c r="U4447" i="1" l="1"/>
  <c r="R4448" i="1"/>
  <c r="S4448" i="1"/>
  <c r="T4448" i="1" l="1"/>
  <c r="U4448" i="1" l="1"/>
  <c r="R4449" i="1"/>
  <c r="S4449" i="1"/>
  <c r="T4449" i="1" l="1"/>
  <c r="U4449" i="1" l="1"/>
  <c r="R4450" i="1"/>
  <c r="S4450" i="1"/>
  <c r="T4450" i="1" l="1"/>
  <c r="U4450" i="1" l="1"/>
  <c r="R4451" i="1"/>
  <c r="S4451" i="1"/>
  <c r="T4451" i="1" l="1"/>
  <c r="U4451" i="1" l="1"/>
  <c r="R4452" i="1"/>
  <c r="S4452" i="1"/>
  <c r="T4452" i="1" l="1"/>
  <c r="U4452" i="1" l="1"/>
  <c r="R4453" i="1"/>
  <c r="S4453" i="1"/>
  <c r="T4453" i="1" l="1"/>
  <c r="U4453" i="1" l="1"/>
  <c r="R4454" i="1"/>
  <c r="S4454" i="1"/>
  <c r="T4454" i="1" l="1"/>
  <c r="U4454" i="1" l="1"/>
  <c r="R4455" i="1"/>
  <c r="S4455" i="1"/>
  <c r="T4455" i="1" l="1"/>
  <c r="U4455" i="1" l="1"/>
  <c r="R4456" i="1"/>
  <c r="S4456" i="1"/>
  <c r="T4456" i="1" l="1"/>
  <c r="U4456" i="1" l="1"/>
  <c r="R4457" i="1"/>
  <c r="S4457" i="1"/>
  <c r="T4457" i="1" l="1"/>
  <c r="U4457" i="1" l="1"/>
  <c r="R4458" i="1"/>
  <c r="S4458" i="1"/>
  <c r="T4458" i="1" l="1"/>
  <c r="U4458" i="1" l="1"/>
  <c r="S4459" i="1" s="1"/>
  <c r="R4459" i="1"/>
  <c r="T4459" i="1" l="1"/>
  <c r="U4459" i="1" l="1"/>
  <c r="R4460" i="1"/>
  <c r="S4460" i="1"/>
  <c r="T4460" i="1" l="1"/>
  <c r="U4460" i="1" l="1"/>
  <c r="R4461" i="1"/>
  <c r="S4461" i="1"/>
  <c r="T4461" i="1" l="1"/>
  <c r="U4461" i="1" l="1"/>
  <c r="R4462" i="1"/>
  <c r="S4462" i="1"/>
  <c r="T4462" i="1" l="1"/>
  <c r="U4462" i="1" l="1"/>
  <c r="R4463" i="1"/>
  <c r="S4463" i="1"/>
  <c r="T4463" i="1" l="1"/>
  <c r="U4463" i="1" l="1"/>
  <c r="S4464" i="1" s="1"/>
  <c r="R4464" i="1"/>
  <c r="T4464" i="1" l="1"/>
  <c r="U4464" i="1" l="1"/>
  <c r="R4465" i="1"/>
  <c r="S4465" i="1"/>
  <c r="T4465" i="1" l="1"/>
  <c r="U4465" i="1" l="1"/>
  <c r="R4466" i="1"/>
  <c r="S4466" i="1"/>
  <c r="T4466" i="1" l="1"/>
  <c r="U4466" i="1" l="1"/>
  <c r="R4467" i="1"/>
  <c r="S4467" i="1"/>
  <c r="T4467" i="1" l="1"/>
  <c r="U4467" i="1" l="1"/>
  <c r="R4468" i="1"/>
  <c r="S4468" i="1"/>
  <c r="T4468" i="1" l="1"/>
  <c r="U4468" i="1" l="1"/>
  <c r="R4469" i="1"/>
  <c r="S4469" i="1"/>
  <c r="T4469" i="1" l="1"/>
  <c r="U4469" i="1" l="1"/>
  <c r="R4470" i="1"/>
  <c r="S4470" i="1"/>
  <c r="T4470" i="1" l="1"/>
  <c r="U4470" i="1" l="1"/>
  <c r="R4471" i="1"/>
  <c r="S4471" i="1"/>
  <c r="T4471" i="1" l="1"/>
  <c r="U4471" i="1" l="1"/>
  <c r="R4472" i="1"/>
  <c r="S4472" i="1"/>
  <c r="T4472" i="1" l="1"/>
  <c r="U4472" i="1" l="1"/>
  <c r="R4473" i="1"/>
  <c r="S4473" i="1"/>
  <c r="T4473" i="1" l="1"/>
  <c r="U4473" i="1" l="1"/>
  <c r="R4474" i="1"/>
  <c r="S4474" i="1"/>
  <c r="T4474" i="1" l="1"/>
  <c r="U4474" i="1" l="1"/>
  <c r="R4475" i="1"/>
  <c r="S4475" i="1"/>
  <c r="T4475" i="1" l="1"/>
  <c r="U4475" i="1" l="1"/>
  <c r="R4476" i="1"/>
  <c r="S4476" i="1"/>
  <c r="T4476" i="1" l="1"/>
  <c r="U4476" i="1" l="1"/>
  <c r="R4477" i="1"/>
  <c r="S4477" i="1"/>
  <c r="T4477" i="1" l="1"/>
  <c r="U4477" i="1" l="1"/>
  <c r="S4478" i="1" s="1"/>
  <c r="R4478" i="1"/>
  <c r="T4478" i="1" l="1"/>
  <c r="U4478" i="1" l="1"/>
  <c r="R4479" i="1"/>
  <c r="S4479" i="1"/>
  <c r="T4479" i="1" l="1"/>
  <c r="U4479" i="1" l="1"/>
  <c r="S4480" i="1" s="1"/>
  <c r="R4480" i="1"/>
  <c r="T4480" i="1" l="1"/>
  <c r="U4480" i="1" l="1"/>
  <c r="R4481" i="1"/>
  <c r="S4481" i="1"/>
  <c r="T4481" i="1" l="1"/>
  <c r="U4481" i="1" l="1"/>
  <c r="R4482" i="1"/>
  <c r="S4482" i="1"/>
  <c r="T4482" i="1" l="1"/>
  <c r="U4482" i="1" l="1"/>
  <c r="R4483" i="1"/>
  <c r="S4483" i="1"/>
  <c r="T4483" i="1" l="1"/>
  <c r="U4483" i="1" l="1"/>
  <c r="R4484" i="1"/>
  <c r="S4484" i="1"/>
  <c r="T4484" i="1" l="1"/>
  <c r="U4484" i="1" l="1"/>
  <c r="R4485" i="1"/>
  <c r="S4485" i="1"/>
  <c r="T4485" i="1" l="1"/>
  <c r="U4485" i="1" l="1"/>
  <c r="R4486" i="1"/>
  <c r="S4486" i="1"/>
  <c r="T4486" i="1" l="1"/>
  <c r="U4486" i="1" l="1"/>
  <c r="R4487" i="1"/>
  <c r="S4487" i="1"/>
  <c r="T4487" i="1" l="1"/>
  <c r="U4487" i="1" l="1"/>
  <c r="R4488" i="1"/>
  <c r="S4488" i="1"/>
  <c r="T4488" i="1" l="1"/>
  <c r="U4488" i="1" l="1"/>
  <c r="S4489" i="1" s="1"/>
  <c r="R4489" i="1"/>
  <c r="T4489" i="1" l="1"/>
  <c r="U4489" i="1" l="1"/>
  <c r="R4490" i="1"/>
  <c r="S4490" i="1"/>
  <c r="T4490" i="1" l="1"/>
  <c r="U4490" i="1" l="1"/>
  <c r="R4491" i="1"/>
  <c r="S4491" i="1"/>
  <c r="T4491" i="1" l="1"/>
  <c r="U4491" i="1" l="1"/>
  <c r="R4492" i="1"/>
  <c r="S4492" i="1"/>
  <c r="T4492" i="1" l="1"/>
  <c r="U4492" i="1" l="1"/>
  <c r="R4493" i="1"/>
  <c r="S4493" i="1"/>
  <c r="T4493" i="1" l="1"/>
  <c r="U4493" i="1" l="1"/>
  <c r="R4494" i="1"/>
  <c r="S4494" i="1"/>
  <c r="T4494" i="1" l="1"/>
  <c r="U4494" i="1" l="1"/>
  <c r="R4495" i="1"/>
  <c r="S4495" i="1"/>
  <c r="T4495" i="1" l="1"/>
  <c r="U4495" i="1" l="1"/>
  <c r="R4496" i="1"/>
  <c r="S4496" i="1"/>
  <c r="T4496" i="1" l="1"/>
  <c r="U4496" i="1" l="1"/>
  <c r="R4497" i="1"/>
  <c r="S4497" i="1"/>
  <c r="T4497" i="1" l="1"/>
  <c r="U4497" i="1" l="1"/>
  <c r="R4498" i="1"/>
  <c r="S4498" i="1"/>
  <c r="T4498" i="1" l="1"/>
  <c r="U4498" i="1" l="1"/>
  <c r="R4499" i="1"/>
  <c r="S4499" i="1"/>
  <c r="T4499" i="1" l="1"/>
  <c r="U4499" i="1" l="1"/>
  <c r="R4500" i="1"/>
  <c r="S4500" i="1"/>
  <c r="T4500" i="1" l="1"/>
  <c r="U4500" i="1" l="1"/>
  <c r="R4501" i="1"/>
  <c r="S4501" i="1"/>
  <c r="T4501" i="1" l="1"/>
  <c r="U4501" i="1" l="1"/>
  <c r="R4502" i="1"/>
  <c r="S4502" i="1"/>
  <c r="T4502" i="1" l="1"/>
  <c r="U4502" i="1" l="1"/>
  <c r="R4503" i="1"/>
  <c r="S4503" i="1"/>
  <c r="T4503" i="1" l="1"/>
  <c r="U4503" i="1" l="1"/>
  <c r="R4504" i="1"/>
  <c r="S4504" i="1"/>
  <c r="T4504" i="1" l="1"/>
  <c r="U4504" i="1" l="1"/>
  <c r="R4505" i="1"/>
  <c r="S4505" i="1"/>
  <c r="T4505" i="1" l="1"/>
  <c r="U4505" i="1" l="1"/>
  <c r="R4506" i="1"/>
  <c r="S4506" i="1"/>
  <c r="T4506" i="1" l="1"/>
  <c r="U4506" i="1" l="1"/>
  <c r="R4507" i="1"/>
  <c r="S4507" i="1"/>
  <c r="T4507" i="1" l="1"/>
  <c r="U4507" i="1" l="1"/>
  <c r="R4508" i="1"/>
  <c r="S4508" i="1"/>
  <c r="T4508" i="1" l="1"/>
  <c r="U4508" i="1" l="1"/>
  <c r="R4509" i="1"/>
  <c r="S4509" i="1"/>
  <c r="T4509" i="1" l="1"/>
  <c r="U4509" i="1" l="1"/>
  <c r="R4510" i="1"/>
  <c r="S4510" i="1"/>
  <c r="T4510" i="1" l="1"/>
  <c r="U4510" i="1" l="1"/>
  <c r="R4511" i="1"/>
  <c r="S4511" i="1"/>
  <c r="T4511" i="1" l="1"/>
  <c r="U4511" i="1" l="1"/>
  <c r="R4512" i="1"/>
  <c r="S4512" i="1"/>
  <c r="T4512" i="1" l="1"/>
  <c r="U4512" i="1" l="1"/>
  <c r="R4513" i="1"/>
  <c r="S4513" i="1"/>
  <c r="T4513" i="1" l="1"/>
  <c r="U4513" i="1" l="1"/>
  <c r="R4514" i="1"/>
  <c r="S4514" i="1"/>
  <c r="T4514" i="1" l="1"/>
  <c r="U4514" i="1" l="1"/>
  <c r="R4515" i="1"/>
  <c r="S4515" i="1"/>
  <c r="T4515" i="1" l="1"/>
  <c r="U4515" i="1" l="1"/>
  <c r="R4516" i="1"/>
  <c r="S4516" i="1"/>
  <c r="T4516" i="1" l="1"/>
  <c r="U4516" i="1" l="1"/>
  <c r="R4517" i="1"/>
  <c r="S4517" i="1"/>
  <c r="T4517" i="1" l="1"/>
  <c r="U4517" i="1" l="1"/>
  <c r="R4518" i="1"/>
  <c r="S4518" i="1"/>
  <c r="T4518" i="1" l="1"/>
  <c r="U4518" i="1" l="1"/>
  <c r="R4519" i="1"/>
  <c r="S4519" i="1"/>
  <c r="T4519" i="1" l="1"/>
  <c r="U4519" i="1" l="1"/>
  <c r="R4520" i="1"/>
  <c r="S4520" i="1"/>
  <c r="T4520" i="1" l="1"/>
  <c r="U4520" i="1" l="1"/>
  <c r="R4521" i="1"/>
  <c r="S4521" i="1"/>
  <c r="T4521" i="1" l="1"/>
  <c r="U4521" i="1" l="1"/>
  <c r="R4522" i="1"/>
  <c r="S4522" i="1"/>
  <c r="T4522" i="1" l="1"/>
  <c r="U4522" i="1" l="1"/>
  <c r="S4523" i="1" s="1"/>
  <c r="R4523" i="1"/>
  <c r="T4523" i="1" l="1"/>
  <c r="U4523" i="1" l="1"/>
  <c r="R4524" i="1"/>
  <c r="S4524" i="1"/>
  <c r="T4524" i="1" l="1"/>
  <c r="U4524" i="1" l="1"/>
  <c r="R4525" i="1"/>
  <c r="S4525" i="1"/>
  <c r="T4525" i="1" l="1"/>
  <c r="U4525" i="1" l="1"/>
  <c r="R4526" i="1"/>
  <c r="S4526" i="1"/>
  <c r="T4526" i="1" l="1"/>
  <c r="U4526" i="1" l="1"/>
  <c r="R4527" i="1"/>
  <c r="S4527" i="1"/>
  <c r="T4527" i="1" l="1"/>
  <c r="U4527" i="1" l="1"/>
  <c r="R4528" i="1"/>
  <c r="S4528" i="1"/>
  <c r="T4528" i="1" l="1"/>
  <c r="U4528" i="1" l="1"/>
  <c r="R4529" i="1"/>
  <c r="S4529" i="1"/>
  <c r="T4529" i="1" l="1"/>
  <c r="U4529" i="1" l="1"/>
  <c r="R4530" i="1"/>
  <c r="S4530" i="1"/>
  <c r="T4530" i="1" l="1"/>
  <c r="U4530" i="1" l="1"/>
  <c r="R4531" i="1"/>
  <c r="S4531" i="1"/>
  <c r="T4531" i="1" l="1"/>
  <c r="U4531" i="1" l="1"/>
  <c r="R4532" i="1"/>
  <c r="S4532" i="1"/>
  <c r="T4532" i="1" l="1"/>
  <c r="U4532" i="1" l="1"/>
  <c r="R4533" i="1"/>
  <c r="S4533" i="1"/>
  <c r="T4533" i="1" l="1"/>
  <c r="U4533" i="1" l="1"/>
  <c r="R4534" i="1"/>
  <c r="S4534" i="1"/>
  <c r="T4534" i="1" l="1"/>
  <c r="U4534" i="1" l="1"/>
  <c r="S4535" i="1" s="1"/>
  <c r="R4535" i="1"/>
  <c r="T4535" i="1" l="1"/>
  <c r="U4535" i="1" l="1"/>
  <c r="R4536" i="1"/>
  <c r="S4536" i="1"/>
  <c r="T4536" i="1" l="1"/>
  <c r="U4536" i="1" l="1"/>
  <c r="R4537" i="1"/>
  <c r="S4537" i="1"/>
  <c r="T4537" i="1" l="1"/>
  <c r="U4537" i="1" l="1"/>
  <c r="R4538" i="1"/>
  <c r="S4538" i="1"/>
  <c r="T4538" i="1" l="1"/>
  <c r="U4538" i="1" l="1"/>
  <c r="R4539" i="1"/>
  <c r="S4539" i="1"/>
  <c r="T4539" i="1" l="1"/>
  <c r="U4539" i="1" l="1"/>
  <c r="R4540" i="1"/>
  <c r="S4540" i="1"/>
  <c r="T4540" i="1" l="1"/>
  <c r="U4540" i="1" l="1"/>
  <c r="R4541" i="1"/>
  <c r="S4541" i="1"/>
  <c r="T4541" i="1" l="1"/>
  <c r="U4541" i="1" l="1"/>
  <c r="R4542" i="1"/>
  <c r="S4542" i="1"/>
  <c r="T4542" i="1" l="1"/>
  <c r="U4542" i="1" l="1"/>
  <c r="R4543" i="1"/>
  <c r="S4543" i="1"/>
  <c r="T4543" i="1" l="1"/>
  <c r="U4543" i="1" l="1"/>
  <c r="R4544" i="1"/>
  <c r="S4544" i="1"/>
  <c r="T4544" i="1" l="1"/>
  <c r="U4544" i="1" l="1"/>
  <c r="R4545" i="1"/>
  <c r="S4545" i="1"/>
  <c r="T4545" i="1" l="1"/>
  <c r="U4545" i="1" l="1"/>
  <c r="R4546" i="1"/>
  <c r="S4546" i="1"/>
  <c r="T4546" i="1" l="1"/>
  <c r="U4546" i="1" l="1"/>
  <c r="R4547" i="1"/>
  <c r="S4547" i="1"/>
  <c r="T4547" i="1" l="1"/>
  <c r="U4547" i="1" l="1"/>
  <c r="R4548" i="1"/>
  <c r="S4548" i="1"/>
  <c r="T4548" i="1" l="1"/>
  <c r="U4548" i="1" l="1"/>
  <c r="R4549" i="1"/>
  <c r="S4549" i="1"/>
  <c r="T4549" i="1" l="1"/>
  <c r="U4549" i="1" l="1"/>
  <c r="R4550" i="1"/>
  <c r="S4550" i="1"/>
  <c r="T4550" i="1" l="1"/>
  <c r="U4550" i="1" l="1"/>
  <c r="R4551" i="1"/>
  <c r="S4551" i="1"/>
  <c r="T4551" i="1" l="1"/>
  <c r="U4551" i="1" l="1"/>
  <c r="R4552" i="1"/>
  <c r="S4552" i="1"/>
  <c r="T4552" i="1" l="1"/>
  <c r="U4552" i="1" l="1"/>
  <c r="R4553" i="1"/>
  <c r="S4553" i="1"/>
  <c r="T4553" i="1" l="1"/>
  <c r="U4553" i="1" l="1"/>
  <c r="R4554" i="1"/>
  <c r="S4554" i="1"/>
  <c r="T4554" i="1" l="1"/>
  <c r="U4554" i="1" l="1"/>
  <c r="R4555" i="1"/>
  <c r="S4555" i="1"/>
  <c r="T4555" i="1" l="1"/>
  <c r="U4555" i="1" l="1"/>
  <c r="R4556" i="1"/>
  <c r="S4556" i="1"/>
  <c r="T4556" i="1" l="1"/>
  <c r="U4556" i="1" l="1"/>
  <c r="R4557" i="1"/>
  <c r="S4557" i="1"/>
  <c r="T4557" i="1" l="1"/>
  <c r="U4557" i="1" l="1"/>
  <c r="R4558" i="1"/>
  <c r="S4558" i="1"/>
  <c r="T4558" i="1" l="1"/>
  <c r="U4558" i="1" l="1"/>
  <c r="R4559" i="1"/>
  <c r="S4559" i="1"/>
  <c r="T4559" i="1" l="1"/>
  <c r="U4559" i="1" l="1"/>
  <c r="R4560" i="1"/>
  <c r="S4560" i="1"/>
  <c r="T4560" i="1" l="1"/>
  <c r="U4560" i="1" l="1"/>
  <c r="R4561" i="1"/>
  <c r="S4561" i="1"/>
  <c r="T4561" i="1" l="1"/>
  <c r="U4561" i="1" l="1"/>
  <c r="R4562" i="1"/>
  <c r="S4562" i="1"/>
  <c r="T4562" i="1" l="1"/>
  <c r="U4562" i="1" l="1"/>
  <c r="R4563" i="1"/>
  <c r="S4563" i="1"/>
  <c r="T4563" i="1" l="1"/>
  <c r="U4563" i="1" l="1"/>
  <c r="R4564" i="1"/>
  <c r="S4564" i="1"/>
  <c r="T4564" i="1" l="1"/>
  <c r="U4564" i="1" l="1"/>
  <c r="R4565" i="1"/>
  <c r="S4565" i="1"/>
  <c r="T4565" i="1" l="1"/>
  <c r="U4565" i="1" l="1"/>
  <c r="R4566" i="1"/>
  <c r="S4566" i="1"/>
  <c r="T4566" i="1" l="1"/>
  <c r="U4566" i="1" l="1"/>
  <c r="R4567" i="1"/>
  <c r="S4567" i="1"/>
  <c r="T4567" i="1" l="1"/>
  <c r="U4567" i="1" l="1"/>
  <c r="R4568" i="1"/>
  <c r="S4568" i="1"/>
  <c r="T4568" i="1" l="1"/>
  <c r="U4568" i="1" l="1"/>
  <c r="R4569" i="1"/>
  <c r="S4569" i="1"/>
  <c r="T4569" i="1" l="1"/>
  <c r="U4569" i="1" l="1"/>
  <c r="R4570" i="1"/>
  <c r="S4570" i="1"/>
  <c r="T4570" i="1" l="1"/>
  <c r="U4570" i="1" l="1"/>
  <c r="R4571" i="1"/>
  <c r="S4571" i="1"/>
  <c r="T4571" i="1" l="1"/>
  <c r="U4571" i="1" l="1"/>
  <c r="R4572" i="1"/>
  <c r="S4572" i="1"/>
  <c r="T4572" i="1" l="1"/>
  <c r="U4572" i="1" l="1"/>
  <c r="R4573" i="1"/>
  <c r="S4573" i="1"/>
  <c r="T4573" i="1" l="1"/>
  <c r="U4573" i="1" l="1"/>
  <c r="R4574" i="1"/>
  <c r="S4574" i="1"/>
  <c r="T4574" i="1" l="1"/>
  <c r="U4574" i="1" l="1"/>
  <c r="R4575" i="1"/>
  <c r="S4575" i="1"/>
  <c r="T4575" i="1" l="1"/>
  <c r="U4575" i="1" l="1"/>
  <c r="R4576" i="1"/>
  <c r="S4576" i="1"/>
  <c r="T4576" i="1" l="1"/>
  <c r="U4576" i="1" l="1"/>
  <c r="S4577" i="1" s="1"/>
  <c r="R4577" i="1"/>
  <c r="T4577" i="1" l="1"/>
  <c r="U4577" i="1" l="1"/>
  <c r="R4578" i="1"/>
  <c r="S4578" i="1"/>
  <c r="T4578" i="1" l="1"/>
  <c r="U4578" i="1" l="1"/>
  <c r="R4579" i="1"/>
  <c r="S4579" i="1"/>
  <c r="T4579" i="1" l="1"/>
  <c r="U4579" i="1" l="1"/>
  <c r="R4580" i="1"/>
  <c r="S4580" i="1"/>
  <c r="T4580" i="1" l="1"/>
  <c r="U4580" i="1" l="1"/>
  <c r="R4581" i="1"/>
  <c r="S4581" i="1"/>
  <c r="T4581" i="1" l="1"/>
  <c r="U4581" i="1" l="1"/>
  <c r="R4582" i="1"/>
  <c r="S4582" i="1"/>
  <c r="T4582" i="1" l="1"/>
  <c r="U4582" i="1" l="1"/>
  <c r="R4583" i="1"/>
  <c r="S4583" i="1"/>
  <c r="T4583" i="1" l="1"/>
  <c r="U4583" i="1" l="1"/>
  <c r="R4584" i="1"/>
  <c r="S4584" i="1"/>
  <c r="T4584" i="1" l="1"/>
  <c r="U4584" i="1" l="1"/>
  <c r="R4585" i="1"/>
  <c r="S4585" i="1"/>
  <c r="T4585" i="1" l="1"/>
  <c r="U4585" i="1" l="1"/>
  <c r="R4586" i="1"/>
  <c r="S4586" i="1"/>
  <c r="T4586" i="1" l="1"/>
  <c r="U4586" i="1" l="1"/>
  <c r="R4587" i="1"/>
  <c r="S4587" i="1"/>
  <c r="T4587" i="1" l="1"/>
  <c r="U4587" i="1" l="1"/>
  <c r="R4588" i="1"/>
  <c r="S4588" i="1"/>
  <c r="T4588" i="1" l="1"/>
  <c r="U4588" i="1" l="1"/>
  <c r="R4589" i="1"/>
  <c r="S4589" i="1"/>
  <c r="T4589" i="1" l="1"/>
  <c r="U4589" i="1" l="1"/>
  <c r="R4590" i="1"/>
  <c r="S4590" i="1"/>
  <c r="T4590" i="1" l="1"/>
  <c r="U4590" i="1" l="1"/>
  <c r="R4591" i="1"/>
  <c r="S4591" i="1"/>
  <c r="T4591" i="1" l="1"/>
  <c r="U4591" i="1" l="1"/>
  <c r="R4592" i="1"/>
  <c r="S4592" i="1"/>
  <c r="T4592" i="1" l="1"/>
  <c r="U4592" i="1" l="1"/>
  <c r="S4593" i="1" s="1"/>
  <c r="R4593" i="1"/>
  <c r="T4593" i="1" l="1"/>
  <c r="U4593" i="1" l="1"/>
  <c r="R4594" i="1"/>
  <c r="S4594" i="1"/>
  <c r="T4594" i="1" l="1"/>
  <c r="U4594" i="1" l="1"/>
  <c r="R4595" i="1"/>
  <c r="S4595" i="1"/>
  <c r="T4595" i="1" l="1"/>
  <c r="U4595" i="1" l="1"/>
  <c r="R4596" i="1"/>
  <c r="S4596" i="1"/>
  <c r="T4596" i="1" l="1"/>
  <c r="U4596" i="1" l="1"/>
  <c r="R4597" i="1"/>
  <c r="S4597" i="1"/>
  <c r="T4597" i="1" l="1"/>
  <c r="U4597" i="1" l="1"/>
  <c r="R4598" i="1"/>
  <c r="S4598" i="1"/>
  <c r="T4598" i="1" l="1"/>
  <c r="U4598" i="1" l="1"/>
  <c r="R4599" i="1"/>
  <c r="S4599" i="1"/>
  <c r="T4599" i="1" l="1"/>
  <c r="U4599" i="1" l="1"/>
  <c r="R4600" i="1"/>
  <c r="S4600" i="1"/>
  <c r="T4600" i="1" l="1"/>
  <c r="U4600" i="1" l="1"/>
  <c r="R4601" i="1"/>
  <c r="S4601" i="1"/>
  <c r="T4601" i="1" l="1"/>
  <c r="U4601" i="1" l="1"/>
  <c r="R4602" i="1"/>
  <c r="S4602" i="1"/>
  <c r="T4602" i="1" l="1"/>
  <c r="U4602" i="1" l="1"/>
  <c r="R4603" i="1"/>
  <c r="S4603" i="1"/>
  <c r="T4603" i="1" l="1"/>
  <c r="U4603" i="1" l="1"/>
  <c r="R4604" i="1"/>
  <c r="S4604" i="1"/>
  <c r="T4604" i="1" l="1"/>
  <c r="U4604" i="1" l="1"/>
  <c r="R4605" i="1"/>
  <c r="S4605" i="1"/>
  <c r="T4605" i="1" l="1"/>
  <c r="U4605" i="1" l="1"/>
  <c r="R4606" i="1"/>
  <c r="S4606" i="1"/>
  <c r="T4606" i="1" l="1"/>
  <c r="U4606" i="1" l="1"/>
  <c r="R4607" i="1"/>
  <c r="S4607" i="1"/>
  <c r="T4607" i="1" l="1"/>
  <c r="U4607" i="1" l="1"/>
  <c r="R4608" i="1"/>
  <c r="S4608" i="1"/>
  <c r="T4608" i="1" l="1"/>
  <c r="U4608" i="1" l="1"/>
  <c r="R4609" i="1"/>
  <c r="S4609" i="1"/>
  <c r="T4609" i="1" l="1"/>
  <c r="U4609" i="1" l="1"/>
  <c r="R4610" i="1"/>
  <c r="S4610" i="1"/>
  <c r="T4610" i="1" l="1"/>
  <c r="U4610" i="1" l="1"/>
  <c r="R4611" i="1"/>
  <c r="S4611" i="1"/>
  <c r="T4611" i="1" l="1"/>
  <c r="U4611" i="1" l="1"/>
  <c r="R4612" i="1"/>
  <c r="S4612" i="1"/>
  <c r="T4612" i="1" l="1"/>
  <c r="U4612" i="1" l="1"/>
  <c r="R4613" i="1"/>
  <c r="S4613" i="1"/>
  <c r="T4613" i="1" l="1"/>
  <c r="U4613" i="1" l="1"/>
  <c r="R4614" i="1"/>
  <c r="S4614" i="1"/>
  <c r="T4614" i="1" l="1"/>
  <c r="U4614" i="1" l="1"/>
  <c r="R4615" i="1"/>
  <c r="S4615" i="1"/>
  <c r="T4615" i="1" l="1"/>
  <c r="U4615" i="1" l="1"/>
  <c r="R4616" i="1"/>
  <c r="S4616" i="1"/>
  <c r="T4616" i="1" l="1"/>
  <c r="U4616" i="1" l="1"/>
  <c r="S4617" i="1" s="1"/>
  <c r="R4617" i="1"/>
  <c r="T4617" i="1" l="1"/>
  <c r="U4617" i="1" l="1"/>
  <c r="R4618" i="1"/>
  <c r="S4618" i="1"/>
  <c r="T4618" i="1" l="1"/>
  <c r="U4618" i="1" l="1"/>
  <c r="R4619" i="1"/>
  <c r="S4619" i="1"/>
  <c r="T4619" i="1" l="1"/>
  <c r="U4619" i="1" l="1"/>
  <c r="R4620" i="1"/>
  <c r="S4620" i="1"/>
  <c r="T4620" i="1" l="1"/>
  <c r="U4620" i="1" l="1"/>
  <c r="R4621" i="1"/>
  <c r="S4621" i="1"/>
  <c r="T4621" i="1" l="1"/>
  <c r="U4621" i="1" l="1"/>
  <c r="R4622" i="1"/>
  <c r="S4622" i="1"/>
  <c r="T4622" i="1" l="1"/>
  <c r="U4622" i="1" l="1"/>
  <c r="R4623" i="1"/>
  <c r="S4623" i="1"/>
  <c r="T4623" i="1" l="1"/>
  <c r="U4623" i="1" l="1"/>
  <c r="R4624" i="1"/>
  <c r="S4624" i="1"/>
  <c r="T4624" i="1" l="1"/>
  <c r="U4624" i="1" l="1"/>
  <c r="R4625" i="1"/>
  <c r="S4625" i="1"/>
  <c r="T4625" i="1" l="1"/>
  <c r="U4625" i="1" l="1"/>
  <c r="R4626" i="1"/>
  <c r="S4626" i="1"/>
  <c r="T4626" i="1" l="1"/>
  <c r="U4626" i="1" l="1"/>
  <c r="R4627" i="1"/>
  <c r="S4627" i="1"/>
  <c r="T4627" i="1" l="1"/>
  <c r="U4627" i="1" l="1"/>
  <c r="R4628" i="1"/>
  <c r="S4628" i="1"/>
  <c r="T4628" i="1" l="1"/>
  <c r="U4628" i="1" l="1"/>
  <c r="R4629" i="1"/>
  <c r="S4629" i="1"/>
  <c r="T4629" i="1" l="1"/>
  <c r="U4629" i="1" l="1"/>
  <c r="R4630" i="1"/>
  <c r="S4630" i="1"/>
  <c r="T4630" i="1" l="1"/>
  <c r="U4630" i="1" l="1"/>
  <c r="R4631" i="1"/>
  <c r="S4631" i="1"/>
  <c r="T4631" i="1" l="1"/>
  <c r="U4631" i="1" l="1"/>
  <c r="R4632" i="1"/>
  <c r="S4632" i="1"/>
  <c r="T4632" i="1" l="1"/>
  <c r="U4632" i="1" l="1"/>
  <c r="R4633" i="1"/>
  <c r="S4633" i="1"/>
  <c r="T4633" i="1" l="1"/>
  <c r="U4633" i="1" l="1"/>
  <c r="R4634" i="1"/>
  <c r="S4634" i="1"/>
  <c r="T4634" i="1" l="1"/>
  <c r="U4634" i="1" l="1"/>
  <c r="R4635" i="1"/>
  <c r="S4635" i="1"/>
  <c r="T4635" i="1" l="1"/>
  <c r="U4635" i="1" l="1"/>
  <c r="R4636" i="1"/>
  <c r="S4636" i="1"/>
  <c r="T4636" i="1" l="1"/>
  <c r="U4636" i="1" l="1"/>
  <c r="R4637" i="1"/>
  <c r="S4637" i="1"/>
  <c r="T4637" i="1" l="1"/>
  <c r="U4637" i="1" l="1"/>
  <c r="R4638" i="1"/>
  <c r="S4638" i="1"/>
  <c r="T4638" i="1" l="1"/>
  <c r="U4638" i="1" l="1"/>
  <c r="R4639" i="1"/>
  <c r="S4639" i="1"/>
  <c r="T4639" i="1" l="1"/>
  <c r="U4639" i="1" l="1"/>
  <c r="R4640" i="1"/>
  <c r="S4640" i="1"/>
  <c r="T4640" i="1" l="1"/>
  <c r="U4640" i="1" l="1"/>
  <c r="S4641" i="1" s="1"/>
  <c r="R4641" i="1"/>
  <c r="T4641" i="1" l="1"/>
  <c r="U4641" i="1" l="1"/>
  <c r="R4642" i="1"/>
  <c r="S4642" i="1"/>
  <c r="T4642" i="1" l="1"/>
  <c r="U4642" i="1" l="1"/>
  <c r="R4643" i="1"/>
  <c r="S4643" i="1"/>
  <c r="T4643" i="1" l="1"/>
  <c r="U4643" i="1" l="1"/>
  <c r="R4644" i="1"/>
  <c r="S4644" i="1"/>
  <c r="T4644" i="1" l="1"/>
  <c r="U4644" i="1" l="1"/>
  <c r="R4645" i="1"/>
  <c r="S4645" i="1"/>
  <c r="T4645" i="1" l="1"/>
  <c r="U4645" i="1" l="1"/>
  <c r="R4646" i="1"/>
  <c r="S4646" i="1"/>
  <c r="T4646" i="1" l="1"/>
  <c r="U4646" i="1" l="1"/>
  <c r="R4647" i="1"/>
  <c r="S4647" i="1"/>
  <c r="T4647" i="1" l="1"/>
  <c r="U4647" i="1" l="1"/>
  <c r="R4648" i="1"/>
  <c r="S4648" i="1"/>
  <c r="T4648" i="1" l="1"/>
  <c r="U4648" i="1" l="1"/>
  <c r="R4649" i="1"/>
  <c r="S4649" i="1"/>
  <c r="T4649" i="1" l="1"/>
  <c r="U4649" i="1" l="1"/>
  <c r="R4650" i="1"/>
  <c r="S4650" i="1"/>
  <c r="T4650" i="1" l="1"/>
  <c r="U4650" i="1" l="1"/>
  <c r="R4651" i="1"/>
  <c r="S4651" i="1"/>
  <c r="T4651" i="1" l="1"/>
  <c r="U4651" i="1" l="1"/>
  <c r="R4652" i="1"/>
  <c r="S4652" i="1"/>
  <c r="T4652" i="1" l="1"/>
  <c r="U4652" i="1" l="1"/>
  <c r="R4653" i="1"/>
  <c r="S4653" i="1"/>
  <c r="T4653" i="1" l="1"/>
  <c r="U4653" i="1" l="1"/>
  <c r="R4654" i="1"/>
  <c r="S4654" i="1"/>
  <c r="T4654" i="1" l="1"/>
  <c r="U4654" i="1" l="1"/>
  <c r="R4655" i="1"/>
  <c r="S4655" i="1"/>
  <c r="T4655" i="1" l="1"/>
  <c r="U4655" i="1" l="1"/>
  <c r="R4656" i="1"/>
  <c r="S4656" i="1"/>
  <c r="T4656" i="1" l="1"/>
  <c r="U4656" i="1" l="1"/>
  <c r="R4657" i="1"/>
  <c r="S4657" i="1"/>
  <c r="T4657" i="1" l="1"/>
  <c r="U4657" i="1" l="1"/>
  <c r="R4658" i="1"/>
  <c r="S4658" i="1"/>
  <c r="T4658" i="1" l="1"/>
  <c r="U4658" i="1" l="1"/>
  <c r="R4659" i="1"/>
  <c r="S4659" i="1"/>
  <c r="T4659" i="1" l="1"/>
  <c r="U4659" i="1" l="1"/>
  <c r="R4660" i="1"/>
  <c r="S4660" i="1"/>
  <c r="T4660" i="1" l="1"/>
  <c r="U4660" i="1" l="1"/>
  <c r="R4661" i="1"/>
  <c r="S4661" i="1"/>
  <c r="T4661" i="1" l="1"/>
  <c r="U4661" i="1" l="1"/>
  <c r="R4662" i="1"/>
  <c r="S4662" i="1"/>
  <c r="T4662" i="1" l="1"/>
  <c r="U4662" i="1" l="1"/>
  <c r="R4663" i="1"/>
  <c r="S4663" i="1"/>
  <c r="T4663" i="1" l="1"/>
  <c r="U4663" i="1" l="1"/>
  <c r="R4664" i="1"/>
  <c r="S4664" i="1"/>
  <c r="T4664" i="1" l="1"/>
  <c r="U4664" i="1" l="1"/>
  <c r="R4665" i="1"/>
  <c r="S4665" i="1"/>
  <c r="T4665" i="1" l="1"/>
  <c r="U4665" i="1" l="1"/>
  <c r="R4666" i="1"/>
  <c r="S4666" i="1"/>
  <c r="T4666" i="1" l="1"/>
  <c r="U4666" i="1" l="1"/>
  <c r="R4667" i="1"/>
  <c r="S4667" i="1"/>
  <c r="T4667" i="1" l="1"/>
  <c r="U4667" i="1" l="1"/>
  <c r="R4668" i="1"/>
  <c r="S4668" i="1"/>
  <c r="T4668" i="1" l="1"/>
  <c r="U4668" i="1" l="1"/>
  <c r="R4669" i="1"/>
  <c r="S4669" i="1"/>
  <c r="T4669" i="1" l="1"/>
  <c r="U4669" i="1" l="1"/>
  <c r="R4670" i="1"/>
  <c r="S4670" i="1"/>
  <c r="T4670" i="1" l="1"/>
  <c r="U4670" i="1" l="1"/>
  <c r="R4671" i="1"/>
  <c r="S4671" i="1"/>
  <c r="T4671" i="1" l="1"/>
  <c r="U4671" i="1" l="1"/>
  <c r="R4672" i="1"/>
  <c r="S4672" i="1"/>
  <c r="T4672" i="1" l="1"/>
  <c r="U4672" i="1" l="1"/>
  <c r="R4673" i="1"/>
  <c r="S4673" i="1"/>
  <c r="T4673" i="1" l="1"/>
  <c r="U4673" i="1" l="1"/>
  <c r="R4674" i="1"/>
  <c r="S4674" i="1"/>
  <c r="T4674" i="1" l="1"/>
  <c r="U4674" i="1" l="1"/>
  <c r="R4675" i="1"/>
  <c r="S4675" i="1"/>
  <c r="T4675" i="1" l="1"/>
  <c r="U4675" i="1" l="1"/>
  <c r="R4676" i="1"/>
  <c r="S4676" i="1"/>
  <c r="T4676" i="1" l="1"/>
  <c r="U4676" i="1" l="1"/>
  <c r="R4677" i="1"/>
  <c r="S4677" i="1"/>
  <c r="T4677" i="1" l="1"/>
  <c r="U4677" i="1" l="1"/>
  <c r="R4678" i="1"/>
  <c r="S4678" i="1"/>
  <c r="T4678" i="1" l="1"/>
  <c r="U4678" i="1" l="1"/>
  <c r="R4679" i="1"/>
  <c r="S4679" i="1"/>
  <c r="T4679" i="1" l="1"/>
  <c r="U4679" i="1" l="1"/>
  <c r="S4680" i="1" s="1"/>
  <c r="R4680" i="1"/>
  <c r="T4680" i="1" l="1"/>
  <c r="U4680" i="1" l="1"/>
  <c r="S4681" i="1" s="1"/>
  <c r="R4681" i="1"/>
  <c r="T4681" i="1" l="1"/>
  <c r="U4681" i="1" l="1"/>
  <c r="R4682" i="1"/>
  <c r="S4682" i="1"/>
  <c r="T4682" i="1" l="1"/>
  <c r="U4682" i="1" l="1"/>
  <c r="R4683" i="1"/>
  <c r="S4683" i="1"/>
  <c r="T4683" i="1" l="1"/>
  <c r="U4683" i="1" l="1"/>
  <c r="R4684" i="1"/>
  <c r="S4684" i="1"/>
  <c r="T4684" i="1" l="1"/>
  <c r="U4684" i="1" l="1"/>
  <c r="R4685" i="1"/>
  <c r="S4685" i="1"/>
  <c r="T4685" i="1" l="1"/>
  <c r="U4685" i="1" l="1"/>
  <c r="R4686" i="1"/>
  <c r="S4686" i="1"/>
  <c r="T4686" i="1" l="1"/>
  <c r="U4686" i="1" l="1"/>
  <c r="R4687" i="1"/>
  <c r="S4687" i="1"/>
  <c r="T4687" i="1" l="1"/>
  <c r="U4687" i="1" l="1"/>
  <c r="R4688" i="1"/>
  <c r="S4688" i="1"/>
  <c r="T4688" i="1" l="1"/>
  <c r="U4688" i="1" l="1"/>
  <c r="R4689" i="1"/>
  <c r="S4689" i="1"/>
  <c r="T4689" i="1" l="1"/>
  <c r="U4689" i="1" l="1"/>
  <c r="R4690" i="1"/>
  <c r="S4690" i="1"/>
  <c r="T4690" i="1" l="1"/>
  <c r="U4690" i="1" l="1"/>
  <c r="R4691" i="1"/>
  <c r="S4691" i="1"/>
  <c r="T4691" i="1" l="1"/>
  <c r="U4691" i="1" l="1"/>
  <c r="R4692" i="1"/>
  <c r="S4692" i="1"/>
  <c r="T4692" i="1" l="1"/>
  <c r="U4692" i="1" l="1"/>
  <c r="R4693" i="1"/>
  <c r="S4693" i="1"/>
  <c r="T4693" i="1" l="1"/>
  <c r="U4693" i="1" l="1"/>
  <c r="R4694" i="1"/>
  <c r="S4694" i="1"/>
  <c r="T4694" i="1" l="1"/>
  <c r="U4694" i="1" l="1"/>
  <c r="R4695" i="1"/>
  <c r="S4695" i="1"/>
  <c r="T4695" i="1" l="1"/>
  <c r="U4695" i="1" l="1"/>
  <c r="R4696" i="1"/>
  <c r="S4696" i="1"/>
  <c r="T4696" i="1" l="1"/>
  <c r="U4696" i="1" l="1"/>
  <c r="R4697" i="1"/>
  <c r="S4697" i="1"/>
  <c r="T4697" i="1" l="1"/>
  <c r="U4697" i="1" l="1"/>
  <c r="R4698" i="1"/>
  <c r="S4698" i="1"/>
  <c r="T4698" i="1" l="1"/>
  <c r="U4698" i="1" l="1"/>
  <c r="R4699" i="1"/>
  <c r="S4699" i="1"/>
  <c r="T4699" i="1" l="1"/>
  <c r="U4699" i="1" l="1"/>
  <c r="R4700" i="1"/>
  <c r="S4700" i="1"/>
  <c r="T4700" i="1" l="1"/>
  <c r="U4700" i="1" l="1"/>
  <c r="R4701" i="1"/>
  <c r="S4701" i="1"/>
  <c r="T4701" i="1" l="1"/>
  <c r="U4701" i="1" l="1"/>
  <c r="R4702" i="1"/>
  <c r="S4702" i="1"/>
  <c r="T4702" i="1" l="1"/>
  <c r="U4702" i="1" l="1"/>
  <c r="R4703" i="1"/>
  <c r="S4703" i="1"/>
  <c r="T4703" i="1" l="1"/>
  <c r="U4703" i="1" l="1"/>
  <c r="R4704" i="1"/>
  <c r="S4704" i="1"/>
  <c r="T4704" i="1" l="1"/>
  <c r="U4704" i="1" l="1"/>
  <c r="R4705" i="1"/>
  <c r="S4705" i="1"/>
  <c r="T4705" i="1" l="1"/>
  <c r="U4705" i="1" l="1"/>
  <c r="R4706" i="1"/>
  <c r="S4706" i="1"/>
  <c r="T4706" i="1" l="1"/>
  <c r="U4706" i="1" l="1"/>
  <c r="R4707" i="1"/>
  <c r="S4707" i="1"/>
  <c r="T4707" i="1" l="1"/>
  <c r="U4707" i="1" l="1"/>
  <c r="R4708" i="1"/>
  <c r="S4708" i="1"/>
  <c r="T4708" i="1" l="1"/>
  <c r="U4708" i="1" l="1"/>
  <c r="R4709" i="1"/>
  <c r="S4709" i="1"/>
  <c r="T4709" i="1" l="1"/>
  <c r="U4709" i="1" l="1"/>
  <c r="R4710" i="1"/>
  <c r="S4710" i="1"/>
  <c r="T4710" i="1" l="1"/>
  <c r="U4710" i="1" l="1"/>
  <c r="R4711" i="1"/>
  <c r="S4711" i="1"/>
  <c r="T4711" i="1" l="1"/>
  <c r="U4711" i="1" l="1"/>
  <c r="R4712" i="1"/>
  <c r="S4712" i="1"/>
  <c r="T4712" i="1" l="1"/>
  <c r="U4712" i="1" l="1"/>
  <c r="R4713" i="1"/>
  <c r="S4713" i="1"/>
  <c r="T4713" i="1" l="1"/>
  <c r="U4713" i="1" l="1"/>
  <c r="R4714" i="1"/>
  <c r="S4714" i="1"/>
  <c r="T4714" i="1" l="1"/>
  <c r="U4714" i="1" l="1"/>
  <c r="R4715" i="1"/>
  <c r="S4715" i="1"/>
  <c r="T4715" i="1" l="1"/>
  <c r="U4715" i="1" l="1"/>
  <c r="R4716" i="1"/>
  <c r="S4716" i="1"/>
  <c r="T4716" i="1" l="1"/>
  <c r="U4716" i="1" l="1"/>
  <c r="R4717" i="1"/>
  <c r="S4717" i="1"/>
  <c r="T4717" i="1" l="1"/>
  <c r="U4717" i="1" l="1"/>
  <c r="R4718" i="1"/>
  <c r="S4718" i="1"/>
  <c r="T4718" i="1" l="1"/>
  <c r="U4718" i="1" l="1"/>
  <c r="R4719" i="1"/>
  <c r="S4719" i="1"/>
  <c r="T4719" i="1" l="1"/>
  <c r="U4719" i="1" l="1"/>
  <c r="R4720" i="1"/>
  <c r="S4720" i="1"/>
  <c r="T4720" i="1" l="1"/>
  <c r="U4720" i="1" l="1"/>
  <c r="R4721" i="1"/>
  <c r="S4721" i="1"/>
  <c r="T4721" i="1" l="1"/>
  <c r="U4721" i="1" l="1"/>
  <c r="S4722" i="1" s="1"/>
  <c r="R4722" i="1"/>
  <c r="T4722" i="1" l="1"/>
  <c r="U4722" i="1" l="1"/>
  <c r="R4723" i="1"/>
  <c r="S4723" i="1"/>
  <c r="T4723" i="1" l="1"/>
  <c r="U4723" i="1" l="1"/>
  <c r="S4724" i="1" s="1"/>
  <c r="R4724" i="1"/>
  <c r="T4724" i="1" l="1"/>
  <c r="U4724" i="1" l="1"/>
  <c r="R4725" i="1"/>
  <c r="S4725" i="1"/>
  <c r="T4725" i="1" l="1"/>
  <c r="U4725" i="1" l="1"/>
  <c r="R4726" i="1"/>
  <c r="S4726" i="1"/>
  <c r="T4726" i="1" l="1"/>
  <c r="U4726" i="1" l="1"/>
  <c r="R4727" i="1"/>
  <c r="S4727" i="1"/>
  <c r="T4727" i="1" l="1"/>
  <c r="U4727" i="1" l="1"/>
  <c r="R4728" i="1"/>
  <c r="S4728" i="1"/>
  <c r="T4728" i="1" l="1"/>
  <c r="U4728" i="1" l="1"/>
  <c r="R4729" i="1"/>
  <c r="S4729" i="1"/>
  <c r="T4729" i="1" l="1"/>
  <c r="U4729" i="1" l="1"/>
  <c r="R4730" i="1"/>
  <c r="S4730" i="1"/>
  <c r="T4730" i="1" l="1"/>
  <c r="U4730" i="1" l="1"/>
  <c r="R4731" i="1"/>
  <c r="S4731" i="1"/>
  <c r="T4731" i="1" l="1"/>
  <c r="U4731" i="1" l="1"/>
  <c r="R4732" i="1"/>
  <c r="S4732" i="1"/>
  <c r="T4732" i="1" l="1"/>
  <c r="U4732" i="1" l="1"/>
  <c r="R4733" i="1"/>
  <c r="S4733" i="1"/>
  <c r="T4733" i="1" l="1"/>
  <c r="U4733" i="1" l="1"/>
  <c r="R4734" i="1"/>
  <c r="S4734" i="1"/>
  <c r="T4734" i="1" l="1"/>
  <c r="U4734" i="1" l="1"/>
  <c r="R4735" i="1"/>
  <c r="S4735" i="1"/>
  <c r="T4735" i="1" l="1"/>
  <c r="U4735" i="1" l="1"/>
  <c r="R4736" i="1"/>
  <c r="S4736" i="1"/>
  <c r="T4736" i="1" l="1"/>
  <c r="U4736" i="1" l="1"/>
  <c r="R4737" i="1"/>
  <c r="S4737" i="1"/>
  <c r="T4737" i="1" l="1"/>
  <c r="U4737" i="1" l="1"/>
  <c r="R4738" i="1"/>
  <c r="S4738" i="1"/>
  <c r="T4738" i="1" l="1"/>
  <c r="U4738" i="1" l="1"/>
  <c r="R4739" i="1"/>
  <c r="S4739" i="1"/>
  <c r="T4739" i="1" l="1"/>
  <c r="U4739" i="1" l="1"/>
  <c r="R4740" i="1"/>
  <c r="S4740" i="1"/>
  <c r="T4740" i="1" l="1"/>
  <c r="U4740" i="1" l="1"/>
  <c r="R4741" i="1"/>
  <c r="S4741" i="1"/>
  <c r="T4741" i="1" l="1"/>
  <c r="U4741" i="1" l="1"/>
  <c r="R4742" i="1"/>
  <c r="S4742" i="1"/>
  <c r="T4742" i="1" l="1"/>
  <c r="U4742" i="1" l="1"/>
  <c r="R4743" i="1"/>
  <c r="S4743" i="1"/>
  <c r="T4743" i="1" l="1"/>
  <c r="U4743" i="1" l="1"/>
  <c r="R4744" i="1"/>
  <c r="S4744" i="1"/>
  <c r="T4744" i="1" l="1"/>
  <c r="U4744" i="1" l="1"/>
  <c r="R4745" i="1"/>
  <c r="S4745" i="1"/>
  <c r="T4745" i="1" l="1"/>
  <c r="U4745" i="1" l="1"/>
  <c r="R4746" i="1"/>
  <c r="S4746" i="1"/>
  <c r="T4746" i="1" l="1"/>
  <c r="U4746" i="1" l="1"/>
  <c r="R4747" i="1"/>
  <c r="S4747" i="1"/>
  <c r="T4747" i="1" l="1"/>
  <c r="U4747" i="1" l="1"/>
  <c r="R4748" i="1"/>
  <c r="S4748" i="1"/>
  <c r="T4748" i="1" l="1"/>
  <c r="U4748" i="1" l="1"/>
  <c r="R4749" i="1"/>
  <c r="S4749" i="1"/>
  <c r="T4749" i="1" l="1"/>
  <c r="U4749" i="1" l="1"/>
  <c r="R4750" i="1"/>
  <c r="S4750" i="1"/>
  <c r="T4750" i="1" l="1"/>
  <c r="U4750" i="1" l="1"/>
  <c r="R4751" i="1"/>
  <c r="S4751" i="1"/>
  <c r="T4751" i="1" l="1"/>
  <c r="U4751" i="1" l="1"/>
  <c r="R4752" i="1"/>
  <c r="S4752" i="1"/>
  <c r="T4752" i="1" l="1"/>
  <c r="U4752" i="1" l="1"/>
  <c r="R4753" i="1"/>
  <c r="S4753" i="1"/>
  <c r="T4753" i="1" l="1"/>
  <c r="U4753" i="1" l="1"/>
  <c r="R4754" i="1"/>
  <c r="S4754" i="1"/>
  <c r="T4754" i="1" l="1"/>
  <c r="U4754" i="1" l="1"/>
  <c r="R4755" i="1"/>
  <c r="S4755" i="1"/>
  <c r="T4755" i="1" l="1"/>
  <c r="U4755" i="1" l="1"/>
  <c r="R4756" i="1"/>
  <c r="S4756" i="1"/>
  <c r="T4756" i="1" l="1"/>
  <c r="U4756" i="1" l="1"/>
  <c r="R4757" i="1"/>
  <c r="S4757" i="1"/>
  <c r="T4757" i="1" l="1"/>
  <c r="U4757" i="1" l="1"/>
  <c r="R4758" i="1"/>
  <c r="S4758" i="1"/>
  <c r="T4758" i="1" l="1"/>
  <c r="U4758" i="1" l="1"/>
  <c r="R4759" i="1"/>
  <c r="S4759" i="1"/>
  <c r="T4759" i="1" l="1"/>
  <c r="U4759" i="1" l="1"/>
  <c r="R4760" i="1"/>
  <c r="S4760" i="1"/>
  <c r="T4760" i="1" l="1"/>
  <c r="U4760" i="1" l="1"/>
  <c r="R4761" i="1"/>
  <c r="S4761" i="1"/>
  <c r="T4761" i="1" l="1"/>
  <c r="U4761" i="1" l="1"/>
  <c r="R4762" i="1"/>
  <c r="S4762" i="1"/>
  <c r="T4762" i="1" l="1"/>
  <c r="U4762" i="1" l="1"/>
  <c r="R4763" i="1"/>
  <c r="S4763" i="1"/>
  <c r="T4763" i="1" l="1"/>
  <c r="U4763" i="1" l="1"/>
  <c r="R4764" i="1"/>
  <c r="S4764" i="1"/>
  <c r="T4764" i="1" l="1"/>
  <c r="U4764" i="1" l="1"/>
  <c r="R4765" i="1"/>
  <c r="S4765" i="1"/>
  <c r="T4765" i="1" l="1"/>
  <c r="U4765" i="1" l="1"/>
  <c r="R4766" i="1"/>
  <c r="S4766" i="1"/>
  <c r="T4766" i="1" l="1"/>
  <c r="U4766" i="1" l="1"/>
  <c r="R4767" i="1"/>
  <c r="S4767" i="1"/>
  <c r="T4767" i="1" l="1"/>
  <c r="U4767" i="1" l="1"/>
  <c r="R4768" i="1"/>
  <c r="S4768" i="1"/>
  <c r="T4768" i="1" l="1"/>
  <c r="U4768" i="1" l="1"/>
  <c r="R4769" i="1"/>
  <c r="S4769" i="1"/>
  <c r="T4769" i="1" l="1"/>
  <c r="U4769" i="1" l="1"/>
  <c r="R4770" i="1"/>
  <c r="S4770" i="1"/>
  <c r="T4770" i="1" l="1"/>
  <c r="U4770" i="1" l="1"/>
  <c r="R4771" i="1"/>
  <c r="S4771" i="1"/>
  <c r="T4771" i="1" l="1"/>
  <c r="U4771" i="1" l="1"/>
  <c r="R4772" i="1"/>
  <c r="S4772" i="1"/>
  <c r="T4772" i="1" l="1"/>
  <c r="U4772" i="1" l="1"/>
  <c r="R4773" i="1"/>
  <c r="S4773" i="1"/>
  <c r="T4773" i="1" l="1"/>
  <c r="U4773" i="1" l="1"/>
  <c r="R4774" i="1"/>
  <c r="S4774" i="1"/>
  <c r="T4774" i="1" l="1"/>
  <c r="U4774" i="1" l="1"/>
  <c r="R4775" i="1"/>
  <c r="S4775" i="1"/>
  <c r="T4775" i="1" l="1"/>
  <c r="U4775" i="1" l="1"/>
  <c r="R4776" i="1"/>
  <c r="S4776" i="1"/>
  <c r="T4776" i="1" l="1"/>
  <c r="U4776" i="1" l="1"/>
  <c r="R4777" i="1"/>
  <c r="S4777" i="1"/>
  <c r="T4777" i="1" l="1"/>
  <c r="U4777" i="1" l="1"/>
  <c r="R4778" i="1"/>
  <c r="S4778" i="1"/>
  <c r="T4778" i="1" l="1"/>
  <c r="U4778" i="1" l="1"/>
  <c r="R4779" i="1"/>
  <c r="S4779" i="1"/>
  <c r="T4779" i="1" l="1"/>
  <c r="U4779" i="1" l="1"/>
  <c r="R4780" i="1"/>
  <c r="S4780" i="1"/>
  <c r="T4780" i="1" l="1"/>
  <c r="U4780" i="1" l="1"/>
  <c r="R4781" i="1"/>
  <c r="S4781" i="1"/>
  <c r="T4781" i="1" l="1"/>
  <c r="U4781" i="1" l="1"/>
  <c r="R4782" i="1"/>
  <c r="S4782" i="1"/>
  <c r="T4782" i="1" l="1"/>
  <c r="U4782" i="1" l="1"/>
  <c r="R4783" i="1"/>
  <c r="S4783" i="1"/>
  <c r="T4783" i="1" l="1"/>
  <c r="U4783" i="1" l="1"/>
  <c r="R4784" i="1"/>
  <c r="S4784" i="1"/>
  <c r="T4784" i="1" l="1"/>
  <c r="U4784" i="1" l="1"/>
  <c r="R4785" i="1"/>
  <c r="S4785" i="1"/>
  <c r="T4785" i="1" l="1"/>
  <c r="U4785" i="1" l="1"/>
  <c r="R4786" i="1"/>
  <c r="S4786" i="1"/>
  <c r="T4786" i="1" l="1"/>
  <c r="U4786" i="1" l="1"/>
  <c r="R4787" i="1"/>
  <c r="S4787" i="1"/>
  <c r="T4787" i="1" l="1"/>
  <c r="U4787" i="1" l="1"/>
  <c r="R4788" i="1"/>
  <c r="S4788" i="1"/>
  <c r="T4788" i="1" l="1"/>
  <c r="U4788" i="1" l="1"/>
  <c r="R4789" i="1"/>
  <c r="S4789" i="1"/>
  <c r="T4789" i="1" l="1"/>
  <c r="U4789" i="1" l="1"/>
  <c r="R4790" i="1"/>
  <c r="S4790" i="1"/>
  <c r="T4790" i="1" l="1"/>
  <c r="U4790" i="1" l="1"/>
  <c r="R4791" i="1"/>
  <c r="S4791" i="1"/>
  <c r="T4791" i="1" l="1"/>
  <c r="U4791" i="1" l="1"/>
  <c r="R4792" i="1"/>
  <c r="S4792" i="1"/>
  <c r="T4792" i="1" l="1"/>
  <c r="U4792" i="1" l="1"/>
  <c r="R4793" i="1"/>
  <c r="S4793" i="1"/>
  <c r="T4793" i="1" l="1"/>
  <c r="U4793" i="1" l="1"/>
  <c r="R4794" i="1"/>
  <c r="S4794" i="1"/>
  <c r="T4794" i="1" l="1"/>
  <c r="U4794" i="1" l="1"/>
  <c r="S4795" i="1" s="1"/>
  <c r="R4795" i="1"/>
  <c r="T4795" i="1" l="1"/>
  <c r="U4795" i="1" l="1"/>
  <c r="R4796" i="1"/>
  <c r="S4796" i="1"/>
  <c r="T4796" i="1" l="1"/>
  <c r="U4796" i="1" l="1"/>
  <c r="R4797" i="1"/>
  <c r="S4797" i="1"/>
  <c r="T4797" i="1" l="1"/>
  <c r="U4797" i="1" l="1"/>
  <c r="R4798" i="1"/>
  <c r="S4798" i="1"/>
  <c r="T4798" i="1" l="1"/>
  <c r="U4798" i="1" l="1"/>
  <c r="S4799" i="1" s="1"/>
  <c r="R4799" i="1"/>
  <c r="T4799" i="1" l="1"/>
  <c r="U4799" i="1" l="1"/>
  <c r="R4800" i="1"/>
  <c r="S4800" i="1"/>
  <c r="T4800" i="1" l="1"/>
  <c r="U4800" i="1" l="1"/>
  <c r="R4801" i="1"/>
  <c r="S4801" i="1"/>
  <c r="T4801" i="1" l="1"/>
  <c r="U4801" i="1" l="1"/>
  <c r="R4802" i="1"/>
  <c r="S4802" i="1"/>
  <c r="T4802" i="1" l="1"/>
  <c r="U4802" i="1" l="1"/>
  <c r="R4803" i="1"/>
  <c r="S4803" i="1"/>
  <c r="T4803" i="1" l="1"/>
  <c r="U4803" i="1" l="1"/>
  <c r="R4804" i="1"/>
  <c r="S4804" i="1"/>
  <c r="T4804" i="1" l="1"/>
  <c r="U4804" i="1" l="1"/>
  <c r="R4805" i="1"/>
  <c r="S4805" i="1"/>
  <c r="T4805" i="1" l="1"/>
  <c r="U4805" i="1" l="1"/>
  <c r="S4806" i="1" s="1"/>
  <c r="R4806" i="1"/>
  <c r="T4806" i="1" l="1"/>
  <c r="U4806" i="1" l="1"/>
  <c r="R4807" i="1"/>
  <c r="S4807" i="1"/>
  <c r="T4807" i="1" l="1"/>
  <c r="U4807" i="1" l="1"/>
  <c r="R4808" i="1"/>
  <c r="S4808" i="1"/>
  <c r="T4808" i="1" l="1"/>
  <c r="U4808" i="1" l="1"/>
  <c r="R4809" i="1"/>
  <c r="S4809" i="1"/>
  <c r="T4809" i="1" l="1"/>
  <c r="U4809" i="1" l="1"/>
  <c r="R4810" i="1"/>
  <c r="S4810" i="1"/>
  <c r="T4810" i="1" l="1"/>
  <c r="U4810" i="1" l="1"/>
  <c r="R4811" i="1"/>
  <c r="S4811" i="1"/>
  <c r="T4811" i="1" l="1"/>
  <c r="U4811" i="1" l="1"/>
  <c r="R4812" i="1"/>
  <c r="S4812" i="1"/>
  <c r="T4812" i="1" l="1"/>
  <c r="U4812" i="1" l="1"/>
  <c r="R4813" i="1"/>
  <c r="S4813" i="1"/>
  <c r="T4813" i="1" l="1"/>
  <c r="U4813" i="1" l="1"/>
  <c r="R4814" i="1"/>
  <c r="S4814" i="1"/>
  <c r="T4814" i="1" l="1"/>
  <c r="U4814" i="1" l="1"/>
  <c r="R4815" i="1"/>
  <c r="S4815" i="1"/>
  <c r="T4815" i="1" l="1"/>
  <c r="U4815" i="1" l="1"/>
  <c r="R4816" i="1"/>
  <c r="S4816" i="1"/>
  <c r="T4816" i="1" l="1"/>
  <c r="U4816" i="1" l="1"/>
  <c r="R4817" i="1"/>
  <c r="S4817" i="1"/>
  <c r="T4817" i="1" l="1"/>
  <c r="U4817" i="1" l="1"/>
  <c r="R4818" i="1"/>
  <c r="S4818" i="1"/>
  <c r="T4818" i="1" l="1"/>
  <c r="U4818" i="1" l="1"/>
  <c r="R4819" i="1"/>
  <c r="S4819" i="1"/>
  <c r="T4819" i="1" l="1"/>
  <c r="U4819" i="1" l="1"/>
  <c r="R4820" i="1"/>
  <c r="S4820" i="1"/>
  <c r="T4820" i="1" l="1"/>
  <c r="U4820" i="1" l="1"/>
  <c r="R4821" i="1"/>
  <c r="S4821" i="1"/>
  <c r="T4821" i="1" l="1"/>
  <c r="U4821" i="1" l="1"/>
  <c r="R4822" i="1"/>
  <c r="S4822" i="1"/>
  <c r="T4822" i="1" l="1"/>
  <c r="U4822" i="1" l="1"/>
  <c r="R4823" i="1"/>
  <c r="S4823" i="1"/>
  <c r="T4823" i="1" l="1"/>
  <c r="U4823" i="1" l="1"/>
  <c r="R4824" i="1"/>
  <c r="S4824" i="1"/>
  <c r="T4824" i="1" l="1"/>
  <c r="U4824" i="1" l="1"/>
  <c r="R4825" i="1"/>
  <c r="S4825" i="1"/>
  <c r="T4825" i="1" l="1"/>
  <c r="U4825" i="1" l="1"/>
  <c r="R4826" i="1"/>
  <c r="S4826" i="1"/>
  <c r="T4826" i="1" l="1"/>
  <c r="U4826" i="1" l="1"/>
  <c r="R4827" i="1"/>
  <c r="S4827" i="1"/>
  <c r="T4827" i="1" l="1"/>
  <c r="U4827" i="1" l="1"/>
  <c r="R4828" i="1"/>
  <c r="S4828" i="1"/>
  <c r="T4828" i="1" l="1"/>
  <c r="U4828" i="1" l="1"/>
  <c r="R4829" i="1"/>
  <c r="S4829" i="1"/>
  <c r="T4829" i="1" l="1"/>
  <c r="U4829" i="1" l="1"/>
  <c r="R4830" i="1"/>
  <c r="S4830" i="1"/>
  <c r="T4830" i="1" l="1"/>
  <c r="U4830" i="1" l="1"/>
  <c r="R4831" i="1"/>
  <c r="S4831" i="1"/>
  <c r="T4831" i="1" l="1"/>
  <c r="U4831" i="1" l="1"/>
  <c r="R4832" i="1"/>
  <c r="S4832" i="1"/>
  <c r="T4832" i="1" l="1"/>
  <c r="U4832" i="1" l="1"/>
  <c r="R4833" i="1"/>
  <c r="S4833" i="1"/>
  <c r="T4833" i="1" l="1"/>
  <c r="U4833" i="1" l="1"/>
  <c r="R4834" i="1"/>
  <c r="S4834" i="1"/>
  <c r="T4834" i="1" l="1"/>
  <c r="U4834" i="1" l="1"/>
  <c r="R4835" i="1"/>
  <c r="S4835" i="1"/>
  <c r="T4835" i="1" l="1"/>
  <c r="U4835" i="1" l="1"/>
  <c r="R4836" i="1"/>
  <c r="S4836" i="1"/>
  <c r="T4836" i="1" l="1"/>
  <c r="U4836" i="1" l="1"/>
  <c r="R4837" i="1"/>
  <c r="S4837" i="1"/>
  <c r="T4837" i="1" l="1"/>
  <c r="U4837" i="1" l="1"/>
  <c r="R4838" i="1"/>
  <c r="S4838" i="1"/>
  <c r="T4838" i="1" l="1"/>
  <c r="U4838" i="1" l="1"/>
  <c r="R4839" i="1"/>
  <c r="S4839" i="1"/>
  <c r="T4839" i="1" l="1"/>
  <c r="U4839" i="1" l="1"/>
  <c r="R4840" i="1"/>
  <c r="S4840" i="1"/>
  <c r="T4840" i="1" l="1"/>
  <c r="U4840" i="1" l="1"/>
  <c r="R4841" i="1"/>
  <c r="S4841" i="1"/>
  <c r="T4841" i="1" l="1"/>
  <c r="U4841" i="1" l="1"/>
  <c r="R4842" i="1"/>
  <c r="S4842" i="1"/>
  <c r="T4842" i="1" l="1"/>
  <c r="U4842" i="1" l="1"/>
  <c r="R4843" i="1"/>
  <c r="S4843" i="1"/>
  <c r="T4843" i="1" l="1"/>
  <c r="U4843" i="1" l="1"/>
  <c r="R4844" i="1"/>
  <c r="S4844" i="1"/>
  <c r="T4844" i="1" l="1"/>
  <c r="U4844" i="1" l="1"/>
  <c r="R4845" i="1"/>
  <c r="S4845" i="1"/>
  <c r="T4845" i="1" l="1"/>
  <c r="U4845" i="1" l="1"/>
  <c r="R4846" i="1"/>
  <c r="S4846" i="1"/>
  <c r="T4846" i="1" l="1"/>
  <c r="U4846" i="1" l="1"/>
  <c r="R4847" i="1"/>
  <c r="S4847" i="1"/>
  <c r="T4847" i="1" l="1"/>
  <c r="U4847" i="1" l="1"/>
  <c r="R4848" i="1"/>
  <c r="S4848" i="1"/>
  <c r="T4848" i="1" l="1"/>
  <c r="U4848" i="1" l="1"/>
  <c r="R4849" i="1"/>
  <c r="S4849" i="1"/>
  <c r="T4849" i="1" l="1"/>
  <c r="U4849" i="1" l="1"/>
  <c r="R4850" i="1"/>
  <c r="S4850" i="1"/>
  <c r="T4850" i="1" l="1"/>
  <c r="U4850" i="1" l="1"/>
  <c r="R4851" i="1"/>
  <c r="S4851" i="1"/>
  <c r="T4851" i="1" l="1"/>
  <c r="U4851" i="1" l="1"/>
  <c r="R4852" i="1"/>
  <c r="S4852" i="1"/>
  <c r="T4852" i="1" l="1"/>
  <c r="U4852" i="1" l="1"/>
  <c r="R4853" i="1"/>
  <c r="S4853" i="1"/>
  <c r="T4853" i="1" l="1"/>
  <c r="U4853" i="1" l="1"/>
  <c r="R4854" i="1"/>
  <c r="S4854" i="1"/>
  <c r="T4854" i="1" l="1"/>
  <c r="U4854" i="1" l="1"/>
  <c r="R4855" i="1"/>
  <c r="S4855" i="1"/>
  <c r="T4855" i="1" l="1"/>
  <c r="U4855" i="1" l="1"/>
  <c r="R4856" i="1"/>
  <c r="S4856" i="1"/>
  <c r="T4856" i="1" l="1"/>
  <c r="U4856" i="1" l="1"/>
  <c r="R4857" i="1"/>
  <c r="S4857" i="1"/>
  <c r="T4857" i="1" l="1"/>
  <c r="U4857" i="1" l="1"/>
  <c r="R4858" i="1"/>
  <c r="S4858" i="1"/>
  <c r="T4858" i="1" l="1"/>
  <c r="U4858" i="1" l="1"/>
  <c r="R4859" i="1"/>
  <c r="S4859" i="1"/>
  <c r="T4859" i="1" l="1"/>
  <c r="U4859" i="1" l="1"/>
  <c r="R4860" i="1"/>
  <c r="S4860" i="1"/>
  <c r="T4860" i="1" l="1"/>
  <c r="U4860" i="1" l="1"/>
  <c r="R4861" i="1"/>
  <c r="S4861" i="1"/>
  <c r="T4861" i="1" l="1"/>
  <c r="U4861" i="1" l="1"/>
  <c r="R4862" i="1"/>
  <c r="S4862" i="1"/>
  <c r="T4862" i="1" l="1"/>
  <c r="U4862" i="1" l="1"/>
  <c r="R4863" i="1"/>
  <c r="S4863" i="1"/>
  <c r="T4863" i="1" l="1"/>
  <c r="U4863" i="1" l="1"/>
  <c r="R4864" i="1"/>
  <c r="S4864" i="1"/>
  <c r="T4864" i="1" l="1"/>
  <c r="U4864" i="1" l="1"/>
  <c r="R4865" i="1"/>
  <c r="S4865" i="1"/>
  <c r="T4865" i="1" l="1"/>
  <c r="U4865" i="1" l="1"/>
  <c r="R4866" i="1"/>
  <c r="S4866" i="1"/>
  <c r="T4866" i="1" l="1"/>
  <c r="U4866" i="1" l="1"/>
  <c r="R4867" i="1"/>
  <c r="S4867" i="1"/>
  <c r="T4867" i="1" l="1"/>
  <c r="U4867" i="1" l="1"/>
  <c r="R4868" i="1"/>
  <c r="S4868" i="1"/>
  <c r="T4868" i="1" l="1"/>
  <c r="U4868" i="1" l="1"/>
  <c r="R4869" i="1"/>
  <c r="S4869" i="1"/>
  <c r="T4869" i="1" l="1"/>
  <c r="U4869" i="1" l="1"/>
  <c r="R4870" i="1"/>
  <c r="S4870" i="1"/>
  <c r="T4870" i="1" l="1"/>
  <c r="U4870" i="1" l="1"/>
  <c r="R4871" i="1"/>
  <c r="S4871" i="1"/>
  <c r="T4871" i="1" l="1"/>
  <c r="U4871" i="1" l="1"/>
  <c r="R4872" i="1"/>
  <c r="S4872" i="1"/>
  <c r="T4872" i="1" l="1"/>
  <c r="U4872" i="1" l="1"/>
  <c r="R4873" i="1"/>
  <c r="S4873" i="1"/>
  <c r="T4873" i="1" l="1"/>
  <c r="U4873" i="1" l="1"/>
  <c r="R4874" i="1"/>
  <c r="S4874" i="1"/>
  <c r="T4874" i="1" l="1"/>
  <c r="U4874" i="1" l="1"/>
  <c r="R4875" i="1"/>
  <c r="S4875" i="1"/>
  <c r="T4875" i="1" l="1"/>
  <c r="U4875" i="1" l="1"/>
  <c r="R4876" i="1"/>
  <c r="S4876" i="1"/>
  <c r="T4876" i="1" l="1"/>
  <c r="U4876" i="1" l="1"/>
  <c r="R4877" i="1"/>
  <c r="S4877" i="1"/>
  <c r="T4877" i="1" l="1"/>
  <c r="U4877" i="1" l="1"/>
  <c r="R4878" i="1"/>
  <c r="S4878" i="1"/>
  <c r="T4878" i="1" l="1"/>
  <c r="U4878" i="1" l="1"/>
  <c r="R4879" i="1"/>
  <c r="S4879" i="1"/>
  <c r="T4879" i="1" l="1"/>
  <c r="U4879" i="1" l="1"/>
  <c r="R4880" i="1"/>
  <c r="S4880" i="1"/>
  <c r="T4880" i="1" l="1"/>
  <c r="U4880" i="1" l="1"/>
  <c r="R4881" i="1"/>
  <c r="S4881" i="1"/>
  <c r="T4881" i="1" l="1"/>
  <c r="U4881" i="1" l="1"/>
  <c r="R4882" i="1"/>
  <c r="S4882" i="1"/>
  <c r="T4882" i="1" l="1"/>
  <c r="U4882" i="1" l="1"/>
  <c r="R4883" i="1"/>
  <c r="S4883" i="1"/>
  <c r="T4883" i="1" l="1"/>
  <c r="U4883" i="1" l="1"/>
  <c r="R4884" i="1"/>
  <c r="S4884" i="1"/>
  <c r="T4884" i="1" l="1"/>
  <c r="U4884" i="1" l="1"/>
  <c r="R4885" i="1"/>
  <c r="S4885" i="1"/>
  <c r="T4885" i="1" l="1"/>
  <c r="U4885" i="1" l="1"/>
  <c r="R4886" i="1"/>
  <c r="S4886" i="1"/>
  <c r="T4886" i="1" l="1"/>
  <c r="U4886" i="1" l="1"/>
  <c r="R4887" i="1"/>
  <c r="S4887" i="1"/>
  <c r="T4887" i="1" l="1"/>
  <c r="U4887" i="1" l="1"/>
  <c r="R4888" i="1"/>
  <c r="S4888" i="1"/>
  <c r="T4888" i="1" l="1"/>
  <c r="U4888" i="1" l="1"/>
  <c r="R4889" i="1"/>
  <c r="S4889" i="1"/>
  <c r="T4889" i="1" l="1"/>
  <c r="U4889" i="1" l="1"/>
  <c r="R4890" i="1"/>
  <c r="S4890" i="1"/>
  <c r="T4890" i="1" l="1"/>
  <c r="U4890" i="1" l="1"/>
  <c r="R4891" i="1"/>
  <c r="S4891" i="1"/>
  <c r="T4891" i="1" l="1"/>
  <c r="U4891" i="1" l="1"/>
  <c r="R4892" i="1"/>
  <c r="S4892" i="1"/>
  <c r="T4892" i="1" l="1"/>
  <c r="U4892" i="1" l="1"/>
  <c r="R4893" i="1"/>
  <c r="S4893" i="1"/>
  <c r="T4893" i="1" l="1"/>
  <c r="U4893" i="1" l="1"/>
  <c r="R4894" i="1"/>
  <c r="S4894" i="1"/>
  <c r="T4894" i="1" l="1"/>
  <c r="U4894" i="1" l="1"/>
  <c r="R4895" i="1"/>
  <c r="S4895" i="1"/>
  <c r="T4895" i="1" l="1"/>
  <c r="U4895" i="1" l="1"/>
  <c r="R4896" i="1"/>
  <c r="S4896" i="1"/>
  <c r="T4896" i="1" l="1"/>
  <c r="U4896" i="1" l="1"/>
  <c r="R4897" i="1"/>
  <c r="S4897" i="1"/>
  <c r="T4897" i="1" l="1"/>
  <c r="U4897" i="1" l="1"/>
  <c r="R4898" i="1"/>
  <c r="S4898" i="1"/>
  <c r="T4898" i="1" l="1"/>
  <c r="U4898" i="1" l="1"/>
  <c r="S4899" i="1" s="1"/>
  <c r="R4899" i="1"/>
  <c r="T4899" i="1" l="1"/>
  <c r="U4899" i="1" l="1"/>
  <c r="R4900" i="1"/>
  <c r="S4900" i="1"/>
  <c r="T4900" i="1" l="1"/>
  <c r="U4900" i="1" l="1"/>
  <c r="R4901" i="1"/>
  <c r="S4901" i="1"/>
  <c r="T4901" i="1" l="1"/>
  <c r="U4901" i="1" l="1"/>
  <c r="R4902" i="1"/>
  <c r="S4902" i="1"/>
  <c r="T4902" i="1" l="1"/>
  <c r="U4902" i="1" l="1"/>
  <c r="S4903" i="1" s="1"/>
  <c r="R4903" i="1"/>
  <c r="T4903" i="1" l="1"/>
  <c r="U4903" i="1" l="1"/>
  <c r="R4904" i="1"/>
  <c r="S4904" i="1"/>
  <c r="T4904" i="1" l="1"/>
  <c r="U4904" i="1" l="1"/>
  <c r="R4905" i="1"/>
  <c r="S4905" i="1"/>
  <c r="T4905" i="1" l="1"/>
  <c r="U4905" i="1" l="1"/>
  <c r="R4906" i="1"/>
  <c r="S4906" i="1"/>
  <c r="T4906" i="1" l="1"/>
  <c r="U4906" i="1" l="1"/>
  <c r="R4907" i="1"/>
  <c r="S4907" i="1"/>
  <c r="T4907" i="1" l="1"/>
  <c r="U4907" i="1" l="1"/>
  <c r="R4908" i="1"/>
  <c r="S4908" i="1"/>
  <c r="T4908" i="1" l="1"/>
  <c r="U4908" i="1" l="1"/>
  <c r="R4909" i="1"/>
  <c r="S4909" i="1"/>
  <c r="T4909" i="1" l="1"/>
  <c r="U4909" i="1" l="1"/>
  <c r="R4910" i="1"/>
  <c r="S4910" i="1"/>
  <c r="T4910" i="1" l="1"/>
  <c r="U4910" i="1" l="1"/>
  <c r="R4911" i="1"/>
  <c r="S4911" i="1"/>
  <c r="T4911" i="1" l="1"/>
  <c r="U4911" i="1" l="1"/>
  <c r="R4912" i="1"/>
  <c r="S4912" i="1"/>
  <c r="T4912" i="1" l="1"/>
  <c r="U4912" i="1" l="1"/>
  <c r="R4913" i="1"/>
  <c r="S4913" i="1"/>
  <c r="T4913" i="1" l="1"/>
  <c r="U4913" i="1" l="1"/>
  <c r="R4914" i="1"/>
  <c r="S4914" i="1"/>
  <c r="T4914" i="1" l="1"/>
  <c r="U4914" i="1" l="1"/>
  <c r="R4915" i="1"/>
  <c r="S4915" i="1"/>
  <c r="T4915" i="1" l="1"/>
  <c r="U4915" i="1" l="1"/>
  <c r="R4916" i="1"/>
  <c r="S4916" i="1"/>
  <c r="T4916" i="1" l="1"/>
  <c r="U4916" i="1" l="1"/>
  <c r="R4917" i="1"/>
  <c r="S4917" i="1"/>
  <c r="T4917" i="1" l="1"/>
  <c r="U4917" i="1" l="1"/>
  <c r="R4918" i="1"/>
  <c r="S4918" i="1"/>
  <c r="T4918" i="1" l="1"/>
  <c r="U4918" i="1" l="1"/>
  <c r="R4919" i="1"/>
  <c r="S4919" i="1"/>
  <c r="T4919" i="1" l="1"/>
  <c r="U4919" i="1" l="1"/>
  <c r="R4920" i="1"/>
  <c r="S4920" i="1"/>
  <c r="T4920" i="1" l="1"/>
  <c r="U4920" i="1" l="1"/>
  <c r="R4921" i="1"/>
  <c r="S4921" i="1"/>
  <c r="T4921" i="1" l="1"/>
  <c r="U4921" i="1" l="1"/>
  <c r="R4922" i="1"/>
  <c r="S4922" i="1"/>
  <c r="T4922" i="1" l="1"/>
  <c r="U4922" i="1" l="1"/>
  <c r="R4923" i="1"/>
  <c r="S4923" i="1"/>
  <c r="T4923" i="1" l="1"/>
  <c r="U4923" i="1" l="1"/>
  <c r="R4924" i="1"/>
  <c r="S4924" i="1"/>
  <c r="T4924" i="1" l="1"/>
  <c r="U4924" i="1" l="1"/>
  <c r="R4925" i="1"/>
  <c r="S4925" i="1"/>
  <c r="T4925" i="1" l="1"/>
  <c r="U4925" i="1" l="1"/>
  <c r="R4926" i="1"/>
  <c r="S4926" i="1"/>
  <c r="T4926" i="1" l="1"/>
  <c r="U4926" i="1" l="1"/>
  <c r="R4927" i="1"/>
  <c r="S4927" i="1"/>
  <c r="T4927" i="1" l="1"/>
  <c r="U4927" i="1" l="1"/>
  <c r="R4928" i="1"/>
  <c r="S4928" i="1"/>
  <c r="T4928" i="1" l="1"/>
  <c r="U4928" i="1" l="1"/>
  <c r="R4929" i="1"/>
  <c r="S4929" i="1"/>
  <c r="T4929" i="1" l="1"/>
  <c r="U4929" i="1" l="1"/>
  <c r="R4930" i="1"/>
  <c r="S4930" i="1"/>
  <c r="T4930" i="1" l="1"/>
  <c r="U4930" i="1" l="1"/>
  <c r="S4931" i="1" s="1"/>
  <c r="R4931" i="1"/>
  <c r="T4931" i="1" l="1"/>
  <c r="U4931" i="1" l="1"/>
  <c r="R4932" i="1"/>
  <c r="S4932" i="1"/>
  <c r="T4932" i="1" l="1"/>
  <c r="U4932" i="1" l="1"/>
  <c r="R4933" i="1"/>
  <c r="S4933" i="1"/>
  <c r="T4933" i="1" l="1"/>
  <c r="U4933" i="1" l="1"/>
  <c r="R4934" i="1"/>
  <c r="S4934" i="1"/>
  <c r="T4934" i="1" l="1"/>
  <c r="U4934" i="1" l="1"/>
  <c r="R4935" i="1"/>
  <c r="S4935" i="1"/>
  <c r="T4935" i="1" l="1"/>
  <c r="U4935" i="1" l="1"/>
  <c r="R4936" i="1"/>
  <c r="S4936" i="1"/>
  <c r="T4936" i="1" l="1"/>
  <c r="U4936" i="1" l="1"/>
  <c r="R4937" i="1"/>
  <c r="S4937" i="1"/>
  <c r="T4937" i="1" l="1"/>
  <c r="U4937" i="1" l="1"/>
  <c r="R4938" i="1"/>
  <c r="S4938" i="1"/>
  <c r="T4938" i="1" l="1"/>
  <c r="U4938" i="1" l="1"/>
  <c r="R4939" i="1"/>
  <c r="S4939" i="1"/>
  <c r="T4939" i="1" l="1"/>
  <c r="U4939" i="1" l="1"/>
  <c r="R4940" i="1"/>
  <c r="S4940" i="1"/>
  <c r="T4940" i="1" l="1"/>
  <c r="U4940" i="1" l="1"/>
  <c r="R4941" i="1"/>
  <c r="S4941" i="1"/>
  <c r="T4941" i="1" l="1"/>
  <c r="U4941" i="1" l="1"/>
  <c r="R4942" i="1"/>
  <c r="S4942" i="1"/>
  <c r="T4942" i="1" l="1"/>
  <c r="U4942" i="1" l="1"/>
  <c r="R4943" i="1"/>
  <c r="S4943" i="1"/>
  <c r="T4943" i="1" l="1"/>
  <c r="U4943" i="1" l="1"/>
  <c r="R4944" i="1"/>
  <c r="S4944" i="1"/>
  <c r="T4944" i="1" l="1"/>
  <c r="U4944" i="1" l="1"/>
  <c r="R4945" i="1"/>
  <c r="S4945" i="1"/>
  <c r="T4945" i="1" l="1"/>
  <c r="U4945" i="1" l="1"/>
  <c r="R4946" i="1"/>
  <c r="S4946" i="1"/>
  <c r="T4946" i="1" l="1"/>
  <c r="U4946" i="1" l="1"/>
  <c r="R4947" i="1"/>
  <c r="S4947" i="1"/>
  <c r="T4947" i="1" l="1"/>
  <c r="U4947" i="1" l="1"/>
  <c r="R4948" i="1"/>
  <c r="S4948" i="1"/>
  <c r="T4948" i="1" l="1"/>
  <c r="U4948" i="1" l="1"/>
  <c r="R4949" i="1"/>
  <c r="S4949" i="1"/>
  <c r="T4949" i="1" l="1"/>
  <c r="U4949" i="1" l="1"/>
  <c r="R4950" i="1"/>
  <c r="S4950" i="1"/>
  <c r="T4950" i="1" l="1"/>
  <c r="U4950" i="1" l="1"/>
  <c r="R4951" i="1"/>
  <c r="S4951" i="1"/>
  <c r="T4951" i="1" l="1"/>
  <c r="U4951" i="1" l="1"/>
  <c r="R4952" i="1"/>
  <c r="S4952" i="1"/>
  <c r="T4952" i="1" l="1"/>
  <c r="U4952" i="1" l="1"/>
  <c r="R4953" i="1"/>
  <c r="S4953" i="1"/>
  <c r="T4953" i="1" l="1"/>
  <c r="U4953" i="1" l="1"/>
  <c r="R4954" i="1"/>
  <c r="S4954" i="1"/>
  <c r="T4954" i="1" l="1"/>
  <c r="U4954" i="1" l="1"/>
  <c r="R4955" i="1"/>
  <c r="S4955" i="1"/>
  <c r="T4955" i="1" l="1"/>
  <c r="U4955" i="1" l="1"/>
  <c r="R4956" i="1"/>
  <c r="S4956" i="1"/>
  <c r="T4956" i="1" l="1"/>
  <c r="U4956" i="1" l="1"/>
  <c r="R4957" i="1"/>
  <c r="S4957" i="1"/>
  <c r="T4957" i="1" l="1"/>
  <c r="U4957" i="1" l="1"/>
  <c r="R4958" i="1"/>
  <c r="S4958" i="1"/>
  <c r="T4958" i="1" l="1"/>
  <c r="U4958" i="1" l="1"/>
  <c r="R4959" i="1"/>
  <c r="S4959" i="1"/>
  <c r="T4959" i="1" l="1"/>
  <c r="U4959" i="1" l="1"/>
  <c r="R4960" i="1"/>
  <c r="S4960" i="1"/>
  <c r="T4960" i="1" l="1"/>
  <c r="U4960" i="1" l="1"/>
  <c r="R4961" i="1"/>
  <c r="S4961" i="1"/>
  <c r="T4961" i="1" l="1"/>
  <c r="U4961" i="1" l="1"/>
  <c r="R4962" i="1"/>
  <c r="S4962" i="1"/>
  <c r="T4962" i="1" l="1"/>
  <c r="U4962" i="1" l="1"/>
  <c r="R4963" i="1"/>
  <c r="S4963" i="1"/>
  <c r="T4963" i="1" l="1"/>
  <c r="U4963" i="1" l="1"/>
  <c r="R4964" i="1"/>
  <c r="S4964" i="1"/>
  <c r="T4964" i="1" l="1"/>
  <c r="U4964" i="1" l="1"/>
  <c r="R4965" i="1"/>
  <c r="S4965" i="1"/>
  <c r="T4965" i="1" l="1"/>
  <c r="U4965" i="1" l="1"/>
  <c r="R4966" i="1"/>
  <c r="S4966" i="1"/>
  <c r="T4966" i="1" l="1"/>
  <c r="U4966" i="1" l="1"/>
  <c r="R4967" i="1"/>
  <c r="S4967" i="1"/>
  <c r="T4967" i="1" l="1"/>
  <c r="U4967" i="1" l="1"/>
  <c r="R4968" i="1"/>
  <c r="S4968" i="1"/>
  <c r="T4968" i="1" l="1"/>
  <c r="U4968" i="1" l="1"/>
  <c r="R4969" i="1"/>
  <c r="S4969" i="1"/>
  <c r="T4969" i="1" l="1"/>
  <c r="U4969" i="1" l="1"/>
  <c r="R4970" i="1"/>
  <c r="S4970" i="1"/>
  <c r="T4970" i="1" l="1"/>
  <c r="U4970" i="1" l="1"/>
  <c r="R4971" i="1"/>
  <c r="S4971" i="1"/>
  <c r="T4971" i="1" l="1"/>
  <c r="U4971" i="1" l="1"/>
  <c r="R4972" i="1"/>
  <c r="S4972" i="1"/>
  <c r="T4972" i="1" l="1"/>
  <c r="U4972" i="1" l="1"/>
  <c r="R4973" i="1"/>
  <c r="S4973" i="1"/>
  <c r="T4973" i="1" l="1"/>
  <c r="U4973" i="1" l="1"/>
  <c r="R4974" i="1"/>
  <c r="S4974" i="1"/>
  <c r="T4974" i="1" l="1"/>
  <c r="U4974" i="1" l="1"/>
  <c r="R4975" i="1"/>
  <c r="S4975" i="1"/>
  <c r="T4975" i="1" l="1"/>
  <c r="U4975" i="1" l="1"/>
  <c r="R4976" i="1"/>
  <c r="S4976" i="1"/>
  <c r="T4976" i="1" l="1"/>
  <c r="U4976" i="1" l="1"/>
  <c r="R4977" i="1"/>
  <c r="S4977" i="1"/>
  <c r="T4977" i="1" l="1"/>
  <c r="U4977" i="1" l="1"/>
  <c r="R4978" i="1"/>
  <c r="S4978" i="1"/>
  <c r="T4978" i="1" l="1"/>
  <c r="U4978" i="1" l="1"/>
  <c r="R4979" i="1"/>
  <c r="S4979" i="1"/>
  <c r="T4979" i="1" l="1"/>
  <c r="U4979" i="1" l="1"/>
  <c r="R4980" i="1"/>
  <c r="S4980" i="1"/>
  <c r="T4980" i="1" l="1"/>
  <c r="U4980" i="1" l="1"/>
  <c r="R4981" i="1"/>
  <c r="S4981" i="1"/>
  <c r="T4981" i="1" l="1"/>
  <c r="U4981" i="1" l="1"/>
  <c r="R4982" i="1"/>
  <c r="S4982" i="1"/>
  <c r="T4982" i="1" l="1"/>
  <c r="U4982" i="1" l="1"/>
  <c r="R4983" i="1"/>
  <c r="S4983" i="1"/>
  <c r="T4983" i="1" l="1"/>
  <c r="U4983" i="1" l="1"/>
  <c r="R4984" i="1"/>
  <c r="S4984" i="1"/>
  <c r="T4984" i="1" l="1"/>
  <c r="U4984" i="1" l="1"/>
  <c r="R4985" i="1"/>
  <c r="S4985" i="1"/>
  <c r="T4985" i="1" l="1"/>
  <c r="U4985" i="1" l="1"/>
  <c r="R4986" i="1"/>
  <c r="S4986" i="1"/>
  <c r="T4986" i="1" l="1"/>
  <c r="U4986" i="1" l="1"/>
  <c r="R4987" i="1"/>
  <c r="S4987" i="1"/>
  <c r="T4987" i="1" l="1"/>
  <c r="U4987" i="1" l="1"/>
  <c r="R4988" i="1"/>
  <c r="S4988" i="1"/>
  <c r="T4988" i="1" l="1"/>
  <c r="U4988" i="1" l="1"/>
  <c r="R4989" i="1"/>
  <c r="S4989" i="1"/>
  <c r="T4989" i="1" l="1"/>
  <c r="U4989" i="1" l="1"/>
  <c r="R4990" i="1"/>
  <c r="S4990" i="1"/>
  <c r="T4990" i="1" l="1"/>
  <c r="U4990" i="1" l="1"/>
  <c r="R4991" i="1"/>
  <c r="S4991" i="1"/>
  <c r="T4991" i="1" l="1"/>
  <c r="U4991" i="1" l="1"/>
  <c r="R4992" i="1"/>
  <c r="S4992" i="1"/>
  <c r="T4992" i="1" l="1"/>
  <c r="U4992" i="1" l="1"/>
  <c r="R4993" i="1"/>
  <c r="S4993" i="1"/>
  <c r="T4993" i="1" l="1"/>
  <c r="U4993" i="1" l="1"/>
  <c r="R4994" i="1"/>
  <c r="S4994" i="1"/>
  <c r="T4994" i="1" l="1"/>
  <c r="U4994" i="1" l="1"/>
  <c r="R4995" i="1"/>
  <c r="S4995" i="1"/>
  <c r="T4995" i="1" l="1"/>
  <c r="U4995" i="1" l="1"/>
  <c r="R4996" i="1"/>
  <c r="S4996" i="1"/>
  <c r="T4996" i="1" l="1"/>
  <c r="U4996" i="1" l="1"/>
  <c r="R4997" i="1"/>
  <c r="S4997" i="1"/>
  <c r="T4997" i="1" l="1"/>
  <c r="U4997" i="1" l="1"/>
  <c r="R4998" i="1"/>
  <c r="S4998" i="1"/>
  <c r="T4998" i="1" l="1"/>
  <c r="U4998" i="1" l="1"/>
  <c r="R4999" i="1"/>
  <c r="S4999" i="1"/>
  <c r="T4999" i="1" l="1"/>
  <c r="U4999" i="1" l="1"/>
  <c r="R5000" i="1"/>
  <c r="S5000" i="1"/>
  <c r="T5000" i="1" l="1"/>
  <c r="U5000" i="1" l="1"/>
  <c r="R5001" i="1"/>
  <c r="S5001" i="1"/>
  <c r="T5001" i="1" l="1"/>
  <c r="U5001" i="1" l="1"/>
  <c r="R5002" i="1"/>
  <c r="S5002" i="1"/>
  <c r="T5002" i="1" l="1"/>
  <c r="U5002" i="1" l="1"/>
  <c r="R5003" i="1"/>
  <c r="S5003" i="1"/>
  <c r="T5003" i="1" l="1"/>
  <c r="U5003" i="1" l="1"/>
  <c r="R5004" i="1"/>
  <c r="S5004" i="1"/>
  <c r="T5004" i="1" l="1"/>
  <c r="U5004" i="1" l="1"/>
  <c r="R5005" i="1"/>
  <c r="S5005" i="1"/>
  <c r="T5005" i="1" l="1"/>
  <c r="U5005" i="1" l="1"/>
  <c r="R5006" i="1"/>
  <c r="S5006" i="1"/>
  <c r="T5006" i="1" l="1"/>
  <c r="U5006" i="1" l="1"/>
  <c r="R5007" i="1"/>
  <c r="S5007" i="1"/>
  <c r="T5007" i="1" l="1"/>
  <c r="U5007" i="1" l="1"/>
  <c r="R5008" i="1"/>
  <c r="S5008" i="1"/>
  <c r="T5008" i="1" l="1"/>
  <c r="U5008" i="1" l="1"/>
  <c r="R5009" i="1"/>
  <c r="S5009" i="1"/>
  <c r="T5009" i="1" l="1"/>
  <c r="U5009" i="1" l="1"/>
  <c r="R5010" i="1"/>
  <c r="S5010" i="1"/>
  <c r="T5010" i="1" l="1"/>
  <c r="U5010" i="1" l="1"/>
  <c r="R5011" i="1"/>
  <c r="S5011" i="1"/>
  <c r="T5011" i="1" l="1"/>
  <c r="U5011" i="1" l="1"/>
  <c r="R5012" i="1"/>
  <c r="S5012" i="1"/>
  <c r="T5012" i="1" l="1"/>
  <c r="U5012" i="1" l="1"/>
  <c r="R5013" i="1"/>
  <c r="S5013" i="1"/>
  <c r="T5013" i="1" l="1"/>
  <c r="U5013" i="1" l="1"/>
  <c r="R5014" i="1"/>
  <c r="S5014" i="1"/>
  <c r="T5014" i="1" l="1"/>
  <c r="U5014" i="1" l="1"/>
  <c r="R5015" i="1"/>
  <c r="S5015" i="1"/>
  <c r="T5015" i="1" l="1"/>
  <c r="U5015" i="1" l="1"/>
  <c r="R5016" i="1"/>
  <c r="S5016" i="1"/>
  <c r="T5016" i="1" l="1"/>
  <c r="U5016" i="1" l="1"/>
  <c r="R5017" i="1"/>
  <c r="S5017" i="1"/>
  <c r="T5017" i="1" l="1"/>
  <c r="U5017" i="1" l="1"/>
  <c r="R5018" i="1"/>
  <c r="S5018" i="1"/>
  <c r="T5018" i="1" l="1"/>
  <c r="U5018" i="1" l="1"/>
  <c r="R5019" i="1"/>
  <c r="S5019" i="1"/>
  <c r="T5019" i="1" l="1"/>
  <c r="U5019" i="1" l="1"/>
  <c r="R5020" i="1"/>
  <c r="S5020" i="1"/>
  <c r="T5020" i="1" l="1"/>
  <c r="U5020" i="1" l="1"/>
  <c r="R5021" i="1"/>
  <c r="S5021" i="1"/>
  <c r="T5021" i="1" l="1"/>
  <c r="U5021" i="1" l="1"/>
  <c r="R5022" i="1"/>
  <c r="S5022" i="1"/>
  <c r="T5022" i="1" l="1"/>
  <c r="U5022" i="1" l="1"/>
  <c r="R5023" i="1"/>
  <c r="S5023" i="1"/>
  <c r="T5023" i="1" l="1"/>
  <c r="U5023" i="1" l="1"/>
  <c r="R5024" i="1"/>
  <c r="S5024" i="1"/>
  <c r="T5024" i="1" l="1"/>
  <c r="U5024" i="1" l="1"/>
  <c r="R5025" i="1"/>
  <c r="S5025" i="1"/>
  <c r="T5025" i="1" l="1"/>
  <c r="U5025" i="1" l="1"/>
  <c r="R5026" i="1"/>
  <c r="S5026" i="1"/>
  <c r="T5026" i="1" l="1"/>
  <c r="U5026" i="1" l="1"/>
  <c r="R5027" i="1"/>
  <c r="S5027" i="1"/>
  <c r="T5027" i="1" l="1"/>
  <c r="U5027" i="1" l="1"/>
  <c r="R5028" i="1"/>
  <c r="S5028" i="1"/>
  <c r="T5028" i="1" l="1"/>
  <c r="U5028" i="1" l="1"/>
  <c r="S5029" i="1" s="1"/>
  <c r="R5029" i="1"/>
  <c r="T5029" i="1" l="1"/>
  <c r="U5029" i="1" l="1"/>
  <c r="R5030" i="1"/>
  <c r="S5030" i="1"/>
  <c r="T5030" i="1" l="1"/>
  <c r="U5030" i="1" l="1"/>
  <c r="R5031" i="1"/>
  <c r="S5031" i="1"/>
  <c r="T5031" i="1" l="1"/>
  <c r="U5031" i="1" l="1"/>
  <c r="R5032" i="1"/>
  <c r="S5032" i="1"/>
  <c r="T5032" i="1" l="1"/>
  <c r="U5032" i="1" l="1"/>
  <c r="R5033" i="1"/>
  <c r="S5033" i="1"/>
  <c r="T5033" i="1" l="1"/>
  <c r="U5033" i="1" l="1"/>
  <c r="R5034" i="1"/>
  <c r="S5034" i="1"/>
  <c r="T5034" i="1" l="1"/>
  <c r="U5034" i="1" l="1"/>
  <c r="R5035" i="1"/>
  <c r="S5035" i="1"/>
  <c r="T5035" i="1" l="1"/>
  <c r="U5035" i="1" l="1"/>
  <c r="R5036" i="1"/>
  <c r="S5036" i="1"/>
  <c r="T5036" i="1" l="1"/>
  <c r="U5036" i="1" l="1"/>
  <c r="R5037" i="1"/>
  <c r="S5037" i="1"/>
  <c r="T5037" i="1" l="1"/>
  <c r="U5037" i="1" l="1"/>
  <c r="R5038" i="1"/>
  <c r="S5038" i="1"/>
  <c r="T5038" i="1" l="1"/>
  <c r="U5038" i="1" l="1"/>
  <c r="R5039" i="1"/>
  <c r="S5039" i="1"/>
  <c r="T5039" i="1" l="1"/>
  <c r="U5039" i="1" l="1"/>
  <c r="R5040" i="1"/>
  <c r="S5040" i="1"/>
  <c r="T5040" i="1" l="1"/>
  <c r="U5040" i="1" l="1"/>
  <c r="R5041" i="1"/>
  <c r="S5041" i="1"/>
  <c r="T5041" i="1" l="1"/>
  <c r="U5041" i="1" l="1"/>
  <c r="R5042" i="1"/>
  <c r="S5042" i="1"/>
  <c r="T5042" i="1" l="1"/>
  <c r="U5042" i="1" l="1"/>
  <c r="R5043" i="1"/>
  <c r="S5043" i="1"/>
  <c r="T5043" i="1" l="1"/>
  <c r="U5043" i="1" l="1"/>
  <c r="R5044" i="1"/>
  <c r="S5044" i="1"/>
  <c r="T5044" i="1" l="1"/>
  <c r="U5044" i="1" l="1"/>
  <c r="R5045" i="1"/>
  <c r="S5045" i="1"/>
  <c r="T5045" i="1" l="1"/>
  <c r="U5045" i="1" l="1"/>
  <c r="R5046" i="1"/>
  <c r="S5046" i="1"/>
  <c r="T5046" i="1" l="1"/>
  <c r="U5046" i="1" l="1"/>
  <c r="R5047" i="1"/>
  <c r="S5047" i="1"/>
  <c r="T5047" i="1" l="1"/>
  <c r="U5047" i="1" l="1"/>
  <c r="R5048" i="1"/>
  <c r="S5048" i="1"/>
  <c r="T5048" i="1" l="1"/>
  <c r="U5048" i="1" l="1"/>
  <c r="R5049" i="1"/>
  <c r="S5049" i="1"/>
  <c r="T5049" i="1" l="1"/>
  <c r="U5049" i="1" l="1"/>
  <c r="R5050" i="1"/>
  <c r="S5050" i="1"/>
  <c r="T5050" i="1" l="1"/>
  <c r="U5050" i="1" l="1"/>
  <c r="R5051" i="1"/>
  <c r="S5051" i="1"/>
  <c r="T5051" i="1" l="1"/>
  <c r="U5051" i="1" l="1"/>
  <c r="S5052" i="1" s="1"/>
  <c r="R5052" i="1"/>
  <c r="T5052" i="1" l="1"/>
  <c r="U5052" i="1" l="1"/>
  <c r="R5053" i="1"/>
  <c r="S5053" i="1"/>
  <c r="T5053" i="1" l="1"/>
  <c r="U5053" i="1" l="1"/>
  <c r="R5054" i="1"/>
  <c r="S5054" i="1"/>
  <c r="T5054" i="1" l="1"/>
  <c r="U5054" i="1" l="1"/>
  <c r="R5055" i="1"/>
  <c r="S5055" i="1"/>
  <c r="T5055" i="1" l="1"/>
  <c r="U5055" i="1" l="1"/>
  <c r="R5056" i="1"/>
  <c r="S5056" i="1"/>
  <c r="T5056" i="1" l="1"/>
  <c r="U5056" i="1" l="1"/>
  <c r="R5057" i="1"/>
  <c r="S5057" i="1"/>
  <c r="T5057" i="1" l="1"/>
  <c r="U5057" i="1" l="1"/>
  <c r="R5058" i="1"/>
  <c r="S5058" i="1"/>
  <c r="T5058" i="1" l="1"/>
  <c r="U5058" i="1" l="1"/>
  <c r="R5059" i="1"/>
  <c r="S5059" i="1"/>
  <c r="T5059" i="1" l="1"/>
  <c r="U5059" i="1" l="1"/>
  <c r="R5060" i="1"/>
  <c r="S5060" i="1"/>
  <c r="T5060" i="1" l="1"/>
  <c r="U5060" i="1" l="1"/>
  <c r="R5061" i="1"/>
  <c r="S5061" i="1"/>
  <c r="T5061" i="1" l="1"/>
  <c r="U5061" i="1" l="1"/>
  <c r="R5062" i="1"/>
  <c r="S5062" i="1"/>
  <c r="T5062" i="1" l="1"/>
  <c r="U5062" i="1" l="1"/>
  <c r="R5063" i="1"/>
  <c r="S5063" i="1"/>
  <c r="T5063" i="1" l="1"/>
  <c r="U5063" i="1" l="1"/>
  <c r="R5064" i="1"/>
  <c r="S5064" i="1"/>
  <c r="T5064" i="1" l="1"/>
  <c r="U5064" i="1" l="1"/>
  <c r="R5065" i="1"/>
  <c r="S5065" i="1"/>
  <c r="T5065" i="1" l="1"/>
  <c r="U5065" i="1" l="1"/>
  <c r="R5066" i="1"/>
  <c r="S5066" i="1"/>
  <c r="T5066" i="1" l="1"/>
  <c r="U5066" i="1" l="1"/>
  <c r="R5067" i="1"/>
  <c r="S5067" i="1"/>
  <c r="T5067" i="1" l="1"/>
  <c r="U5067" i="1" l="1"/>
  <c r="R5068" i="1"/>
  <c r="S5068" i="1"/>
  <c r="T5068" i="1" l="1"/>
  <c r="U5068" i="1" l="1"/>
  <c r="R5069" i="1"/>
  <c r="S5069" i="1"/>
  <c r="T5069" i="1" l="1"/>
  <c r="U5069" i="1" l="1"/>
  <c r="R5070" i="1"/>
  <c r="S5070" i="1"/>
  <c r="T5070" i="1" l="1"/>
  <c r="U5070" i="1" l="1"/>
  <c r="R5071" i="1"/>
  <c r="S5071" i="1"/>
  <c r="T5071" i="1" l="1"/>
  <c r="U5071" i="1" l="1"/>
  <c r="R5072" i="1"/>
  <c r="S5072" i="1"/>
  <c r="T5072" i="1" l="1"/>
  <c r="U5072" i="1" l="1"/>
  <c r="R5073" i="1"/>
  <c r="S5073" i="1"/>
  <c r="T5073" i="1" l="1"/>
  <c r="U5073" i="1" l="1"/>
  <c r="R5074" i="1"/>
  <c r="S5074" i="1"/>
  <c r="T5074" i="1" l="1"/>
  <c r="U5074" i="1" l="1"/>
  <c r="S5075" i="1" s="1"/>
  <c r="R5075" i="1"/>
  <c r="T5075" i="1" l="1"/>
  <c r="U5075" i="1" l="1"/>
  <c r="R5076" i="1"/>
  <c r="S5076" i="1"/>
  <c r="T5076" i="1" l="1"/>
  <c r="U5076" i="1" l="1"/>
  <c r="R5077" i="1"/>
  <c r="S5077" i="1"/>
  <c r="T5077" i="1" l="1"/>
  <c r="U5077" i="1" l="1"/>
  <c r="R5078" i="1"/>
  <c r="S5078" i="1"/>
  <c r="T5078" i="1" l="1"/>
  <c r="U5078" i="1" l="1"/>
  <c r="R5079" i="1"/>
  <c r="S5079" i="1"/>
  <c r="T5079" i="1" l="1"/>
  <c r="U5079" i="1" l="1"/>
  <c r="R5080" i="1"/>
  <c r="S5080" i="1"/>
  <c r="T5080" i="1" l="1"/>
  <c r="U5080" i="1" l="1"/>
  <c r="R5081" i="1"/>
  <c r="S5081" i="1"/>
  <c r="T5081" i="1" l="1"/>
  <c r="U5081" i="1" l="1"/>
  <c r="R5082" i="1"/>
  <c r="S5082" i="1"/>
  <c r="T5082" i="1" l="1"/>
  <c r="U5082" i="1" l="1"/>
  <c r="R5083" i="1"/>
  <c r="S5083" i="1"/>
  <c r="T5083" i="1" l="1"/>
  <c r="U5083" i="1" l="1"/>
  <c r="R5084" i="1"/>
  <c r="S5084" i="1"/>
  <c r="T5084" i="1" l="1"/>
  <c r="U5084" i="1" l="1"/>
  <c r="R5085" i="1"/>
  <c r="S5085" i="1"/>
  <c r="T5085" i="1" l="1"/>
  <c r="U5085" i="1" l="1"/>
  <c r="R5086" i="1"/>
  <c r="S5086" i="1"/>
  <c r="T5086" i="1" l="1"/>
  <c r="U5086" i="1" l="1"/>
  <c r="R5087" i="1"/>
  <c r="S5087" i="1"/>
  <c r="T5087" i="1" l="1"/>
  <c r="U5087" i="1" l="1"/>
  <c r="R5088" i="1"/>
  <c r="S5088" i="1"/>
  <c r="T5088" i="1" l="1"/>
  <c r="U5088" i="1" l="1"/>
  <c r="R5089" i="1"/>
  <c r="S5089" i="1"/>
  <c r="T5089" i="1" l="1"/>
  <c r="U5089" i="1" l="1"/>
  <c r="R5090" i="1"/>
  <c r="S5090" i="1"/>
  <c r="T5090" i="1" l="1"/>
  <c r="U5090" i="1" l="1"/>
  <c r="R5091" i="1"/>
  <c r="S5091" i="1"/>
  <c r="T5091" i="1" l="1"/>
  <c r="U5091" i="1" l="1"/>
  <c r="R5092" i="1"/>
  <c r="S5092" i="1"/>
  <c r="T5092" i="1" l="1"/>
  <c r="U5092" i="1" l="1"/>
  <c r="R5093" i="1"/>
  <c r="S5093" i="1"/>
  <c r="T5093" i="1" l="1"/>
  <c r="U5093" i="1" l="1"/>
  <c r="R5094" i="1"/>
  <c r="S5094" i="1"/>
  <c r="T5094" i="1" l="1"/>
  <c r="U5094" i="1" l="1"/>
  <c r="R5095" i="1"/>
  <c r="S5095" i="1"/>
  <c r="T5095" i="1" l="1"/>
  <c r="U5095" i="1" l="1"/>
  <c r="S5096" i="1" s="1"/>
  <c r="R5096" i="1"/>
  <c r="T5096" i="1" l="1"/>
  <c r="U5096" i="1" l="1"/>
  <c r="S5097" i="1" s="1"/>
  <c r="R5097" i="1"/>
  <c r="T5097" i="1" l="1"/>
  <c r="U5097" i="1" l="1"/>
  <c r="R5098" i="1"/>
  <c r="S5098" i="1"/>
  <c r="T5098" i="1" l="1"/>
  <c r="U5098" i="1" l="1"/>
  <c r="R5099" i="1"/>
  <c r="S5099" i="1"/>
  <c r="T5099" i="1" l="1"/>
  <c r="U5099" i="1" l="1"/>
  <c r="R5100" i="1"/>
  <c r="S5100" i="1"/>
  <c r="T5100" i="1" l="1"/>
  <c r="U5100" i="1" l="1"/>
  <c r="R5101" i="1"/>
  <c r="S5101" i="1"/>
  <c r="T5101" i="1" l="1"/>
  <c r="U5101" i="1" l="1"/>
  <c r="R5102" i="1"/>
  <c r="S5102" i="1"/>
  <c r="T5102" i="1" l="1"/>
  <c r="U5102" i="1" l="1"/>
  <c r="R5103" i="1"/>
  <c r="S5103" i="1"/>
  <c r="T5103" i="1" l="1"/>
  <c r="U5103" i="1" l="1"/>
  <c r="S5104" i="1" s="1"/>
  <c r="R5104" i="1"/>
  <c r="T5104" i="1" l="1"/>
  <c r="U5104" i="1" l="1"/>
  <c r="R5105" i="1"/>
  <c r="S5105" i="1"/>
  <c r="T5105" i="1" l="1"/>
  <c r="U5105" i="1" l="1"/>
  <c r="R5106" i="1"/>
  <c r="S5106" i="1"/>
  <c r="T5106" i="1" l="1"/>
  <c r="U5106" i="1" l="1"/>
  <c r="R5107" i="1"/>
  <c r="S5107" i="1"/>
  <c r="T5107" i="1" l="1"/>
  <c r="U5107" i="1" l="1"/>
  <c r="R5108" i="1"/>
  <c r="S5108" i="1"/>
  <c r="T5108" i="1" l="1"/>
  <c r="U5108" i="1" l="1"/>
  <c r="R5109" i="1"/>
  <c r="S5109" i="1"/>
  <c r="T5109" i="1" l="1"/>
  <c r="U5109" i="1" l="1"/>
  <c r="R5110" i="1"/>
  <c r="S5110" i="1"/>
  <c r="T5110" i="1" l="1"/>
  <c r="U5110" i="1" l="1"/>
  <c r="R5111" i="1"/>
  <c r="S5111" i="1"/>
  <c r="T5111" i="1" l="1"/>
  <c r="U5111" i="1" l="1"/>
  <c r="R5112" i="1"/>
  <c r="S5112" i="1"/>
  <c r="T5112" i="1" l="1"/>
  <c r="U5112" i="1" l="1"/>
  <c r="R5113" i="1"/>
  <c r="S5113" i="1"/>
  <c r="T5113" i="1" l="1"/>
  <c r="U5113" i="1" l="1"/>
  <c r="S5114" i="1" s="1"/>
  <c r="R5114" i="1"/>
  <c r="T5114" i="1" l="1"/>
  <c r="U5114" i="1" l="1"/>
  <c r="R5115" i="1"/>
  <c r="S5115" i="1"/>
  <c r="T5115" i="1" l="1"/>
  <c r="U5115" i="1" l="1"/>
  <c r="R5116" i="1"/>
  <c r="S5116" i="1"/>
  <c r="T5116" i="1" l="1"/>
  <c r="U5116" i="1" l="1"/>
  <c r="R5117" i="1"/>
  <c r="S5117" i="1"/>
  <c r="T5117" i="1" l="1"/>
  <c r="U5117" i="1" l="1"/>
  <c r="R5118" i="1"/>
  <c r="S5118" i="1"/>
  <c r="T5118" i="1" l="1"/>
  <c r="U5118" i="1" l="1"/>
  <c r="R5119" i="1"/>
  <c r="S5119" i="1"/>
  <c r="T5119" i="1" l="1"/>
  <c r="U5119" i="1" l="1"/>
  <c r="R5120" i="1"/>
  <c r="S5120" i="1"/>
  <c r="T5120" i="1" l="1"/>
  <c r="U5120" i="1" l="1"/>
  <c r="R5121" i="1"/>
  <c r="S5121" i="1"/>
  <c r="T5121" i="1" l="1"/>
  <c r="U5121" i="1" l="1"/>
  <c r="R5122" i="1"/>
  <c r="S5122" i="1"/>
  <c r="T5122" i="1" l="1"/>
  <c r="U5122" i="1" l="1"/>
  <c r="R5123" i="1"/>
  <c r="S5123" i="1"/>
  <c r="T5123" i="1" l="1"/>
  <c r="U5123" i="1" l="1"/>
  <c r="R5124" i="1"/>
  <c r="S5124" i="1"/>
  <c r="T5124" i="1" l="1"/>
  <c r="U5124" i="1" l="1"/>
  <c r="R5125" i="1"/>
  <c r="S5125" i="1"/>
  <c r="T5125" i="1" l="1"/>
  <c r="U5125" i="1" l="1"/>
  <c r="R5126" i="1"/>
  <c r="S5126" i="1"/>
  <c r="T5126" i="1" l="1"/>
  <c r="U5126" i="1" l="1"/>
  <c r="R5127" i="1"/>
  <c r="S5127" i="1"/>
  <c r="T5127" i="1" l="1"/>
  <c r="U5127" i="1" l="1"/>
  <c r="R5128" i="1"/>
  <c r="S5128" i="1"/>
  <c r="T5128" i="1" l="1"/>
  <c r="U5128" i="1" l="1"/>
  <c r="R5129" i="1"/>
  <c r="S5129" i="1"/>
  <c r="T5129" i="1" l="1"/>
  <c r="U5129" i="1" l="1"/>
  <c r="R5130" i="1"/>
  <c r="S5130" i="1"/>
  <c r="T5130" i="1" l="1"/>
  <c r="U5130" i="1" l="1"/>
  <c r="R5131" i="1"/>
  <c r="S5131" i="1"/>
  <c r="T5131" i="1" l="1"/>
  <c r="U5131" i="1" l="1"/>
  <c r="R5132" i="1"/>
  <c r="S5132" i="1"/>
  <c r="T5132" i="1" l="1"/>
  <c r="U5132" i="1" l="1"/>
  <c r="R5133" i="1"/>
  <c r="S5133" i="1"/>
  <c r="T5133" i="1" l="1"/>
  <c r="U5133" i="1" l="1"/>
  <c r="R5134" i="1"/>
  <c r="S5134" i="1"/>
  <c r="T5134" i="1" l="1"/>
  <c r="U5134" i="1" l="1"/>
  <c r="R5135" i="1"/>
  <c r="S5135" i="1"/>
  <c r="T5135" i="1" l="1"/>
  <c r="U5135" i="1" l="1"/>
  <c r="R5136" i="1"/>
  <c r="S5136" i="1"/>
  <c r="T5136" i="1" l="1"/>
  <c r="U5136" i="1" l="1"/>
  <c r="R5137" i="1"/>
  <c r="S5137" i="1"/>
  <c r="T5137" i="1" l="1"/>
  <c r="U5137" i="1" l="1"/>
  <c r="R5138" i="1"/>
  <c r="S5138" i="1"/>
  <c r="T5138" i="1" l="1"/>
  <c r="U5138" i="1" l="1"/>
  <c r="R5139" i="1"/>
  <c r="S5139" i="1"/>
  <c r="T5139" i="1" l="1"/>
  <c r="U5139" i="1" l="1"/>
  <c r="R5140" i="1"/>
  <c r="AG24" i="1" s="1"/>
  <c r="S5140" i="1"/>
  <c r="Z50" i="1" l="1"/>
  <c r="Z53" i="1"/>
  <c r="Z55" i="1"/>
  <c r="Z54" i="1"/>
  <c r="Z56" i="1"/>
  <c r="Z57" i="1"/>
  <c r="Z52" i="1"/>
  <c r="Z51" i="1"/>
  <c r="Z58" i="1"/>
  <c r="Z59" i="1"/>
  <c r="AA50" i="1"/>
  <c r="AA53" i="1"/>
  <c r="AA54" i="1"/>
  <c r="AA55" i="1"/>
  <c r="AA56" i="1"/>
  <c r="AA57" i="1"/>
  <c r="AA52" i="1"/>
  <c r="AA51" i="1"/>
  <c r="AA58" i="1"/>
  <c r="AA59" i="1"/>
  <c r="AH24" i="1"/>
  <c r="AI24" i="1"/>
  <c r="AJ24" i="1"/>
  <c r="Z25" i="1"/>
  <c r="AA25" i="1"/>
  <c r="AB25" i="1"/>
  <c r="AC25" i="1"/>
  <c r="AD25" i="1"/>
  <c r="AE25" i="1"/>
  <c r="AF25" i="1"/>
  <c r="AG25" i="1"/>
  <c r="AH25" i="1"/>
  <c r="AI25" i="1"/>
  <c r="AJ25" i="1"/>
  <c r="Z26" i="1"/>
  <c r="AA26" i="1"/>
  <c r="AB26" i="1"/>
  <c r="AC26" i="1"/>
  <c r="AD26" i="1"/>
  <c r="AE26" i="1"/>
  <c r="AF26" i="1"/>
  <c r="AG26" i="1"/>
  <c r="AH26" i="1"/>
  <c r="AI26" i="1"/>
  <c r="AJ26" i="1"/>
  <c r="Z27" i="1"/>
  <c r="AA27" i="1"/>
  <c r="AB27" i="1"/>
  <c r="AC27" i="1"/>
  <c r="AD27" i="1"/>
  <c r="AE27" i="1"/>
  <c r="AF27" i="1"/>
  <c r="AG27" i="1"/>
  <c r="AH27" i="1"/>
  <c r="AI27" i="1"/>
  <c r="AJ27" i="1"/>
  <c r="Z28" i="1"/>
  <c r="AA28" i="1"/>
  <c r="AB28" i="1"/>
  <c r="AC28" i="1"/>
  <c r="AD28" i="1"/>
  <c r="AE28" i="1"/>
  <c r="AF28" i="1"/>
  <c r="AG28" i="1"/>
  <c r="AH28" i="1"/>
  <c r="AI28" i="1"/>
  <c r="AJ28" i="1"/>
  <c r="Z29" i="1"/>
  <c r="AA29" i="1"/>
  <c r="AB29" i="1"/>
  <c r="AC29" i="1"/>
  <c r="AD29" i="1"/>
  <c r="AE29" i="1"/>
  <c r="AF29" i="1"/>
  <c r="AG29" i="1"/>
  <c r="AH29" i="1"/>
  <c r="AI29" i="1"/>
  <c r="AJ29" i="1"/>
  <c r="Z30" i="1"/>
  <c r="AA30" i="1"/>
  <c r="AB30" i="1"/>
  <c r="AC30" i="1"/>
  <c r="AD30" i="1"/>
  <c r="AE30" i="1"/>
  <c r="AF30" i="1"/>
  <c r="AG30" i="1"/>
  <c r="AH30" i="1"/>
  <c r="AI30" i="1"/>
  <c r="AJ30" i="1"/>
  <c r="Z31" i="1"/>
  <c r="AA31" i="1"/>
  <c r="AB31" i="1"/>
  <c r="AC31" i="1"/>
  <c r="AD31" i="1"/>
  <c r="AE31" i="1"/>
  <c r="AF31" i="1"/>
  <c r="AG31" i="1"/>
  <c r="AH31" i="1"/>
  <c r="AI31" i="1"/>
  <c r="AJ31" i="1"/>
  <c r="Z32" i="1"/>
  <c r="AA32" i="1"/>
  <c r="AB32" i="1"/>
  <c r="AC32" i="1"/>
  <c r="AD32" i="1"/>
  <c r="AE32" i="1"/>
  <c r="AF32" i="1"/>
  <c r="AG32" i="1"/>
  <c r="AH32" i="1"/>
  <c r="AI32" i="1"/>
  <c r="AJ32" i="1"/>
  <c r="Z33" i="1"/>
  <c r="AA33" i="1"/>
  <c r="AB33" i="1"/>
  <c r="AC33" i="1"/>
  <c r="AD33" i="1"/>
  <c r="AE33" i="1"/>
  <c r="AF33" i="1"/>
  <c r="AG33" i="1"/>
  <c r="AH33" i="1"/>
  <c r="AI33" i="1"/>
  <c r="AJ33" i="1"/>
  <c r="Z34" i="1"/>
  <c r="AA34" i="1"/>
  <c r="AB34" i="1"/>
  <c r="AC34" i="1"/>
  <c r="AD34" i="1"/>
  <c r="AE34" i="1"/>
  <c r="AF34" i="1"/>
  <c r="AG34" i="1"/>
  <c r="AH34" i="1"/>
  <c r="AI34" i="1"/>
  <c r="AJ34" i="1"/>
  <c r="Z35" i="1"/>
  <c r="AA35" i="1"/>
  <c r="AB35" i="1"/>
  <c r="AC35" i="1"/>
  <c r="AD35" i="1"/>
  <c r="AE35" i="1"/>
  <c r="AF35" i="1"/>
  <c r="AG35" i="1"/>
  <c r="AH35" i="1"/>
  <c r="AI35" i="1"/>
  <c r="AJ35" i="1"/>
  <c r="Z36" i="1"/>
  <c r="AA36" i="1"/>
  <c r="AB36" i="1"/>
  <c r="AC36" i="1"/>
  <c r="AD36" i="1"/>
  <c r="AE36" i="1"/>
  <c r="AF36" i="1"/>
  <c r="AG36" i="1"/>
  <c r="AH36" i="1"/>
  <c r="AI36" i="1"/>
  <c r="AJ36" i="1"/>
  <c r="Z37" i="1"/>
  <c r="AA37" i="1"/>
  <c r="AB37" i="1"/>
  <c r="AC37" i="1"/>
  <c r="AD37" i="1"/>
  <c r="AE37" i="1"/>
  <c r="AF37" i="1"/>
  <c r="AG37" i="1"/>
  <c r="AH37" i="1"/>
  <c r="AI37" i="1"/>
  <c r="AJ37" i="1"/>
  <c r="Z38" i="1"/>
  <c r="AA38" i="1"/>
  <c r="AB38" i="1"/>
  <c r="AC38" i="1"/>
  <c r="AD38" i="1"/>
  <c r="AE38" i="1"/>
  <c r="AF38" i="1"/>
  <c r="AG38" i="1"/>
  <c r="AH38" i="1"/>
  <c r="AI38" i="1"/>
  <c r="AJ38" i="1"/>
  <c r="Z39" i="1"/>
  <c r="AA39" i="1"/>
  <c r="AB39" i="1"/>
  <c r="AC39" i="1"/>
  <c r="AD39" i="1"/>
  <c r="AE39" i="1"/>
  <c r="AF39" i="1"/>
  <c r="AG39" i="1"/>
  <c r="AH39" i="1"/>
  <c r="AI39" i="1"/>
  <c r="AJ39" i="1"/>
  <c r="Z40" i="1"/>
  <c r="AA40" i="1"/>
  <c r="AB40" i="1"/>
  <c r="AC40" i="1"/>
  <c r="AD40" i="1"/>
  <c r="AE40" i="1"/>
  <c r="AF40" i="1"/>
  <c r="AG40" i="1"/>
  <c r="AH40" i="1"/>
  <c r="AI40" i="1"/>
  <c r="AJ40" i="1"/>
  <c r="Z41" i="1"/>
  <c r="AA41" i="1"/>
  <c r="AB41" i="1"/>
  <c r="AC41" i="1"/>
  <c r="AD41" i="1"/>
  <c r="AE41" i="1"/>
  <c r="AF41" i="1"/>
  <c r="AG41" i="1"/>
  <c r="AH41" i="1"/>
  <c r="AI41" i="1"/>
  <c r="AJ41" i="1"/>
  <c r="Z42" i="1"/>
  <c r="AA42" i="1"/>
  <c r="AB42" i="1"/>
  <c r="AC42" i="1"/>
  <c r="AD42" i="1"/>
  <c r="AE42" i="1"/>
  <c r="AF42" i="1"/>
  <c r="AG42" i="1"/>
  <c r="AH42" i="1"/>
  <c r="AI42" i="1"/>
  <c r="AJ42" i="1"/>
  <c r="Z43" i="1"/>
  <c r="AA43" i="1"/>
  <c r="AB43" i="1"/>
  <c r="AC43" i="1"/>
  <c r="AD43" i="1"/>
  <c r="AE43" i="1"/>
  <c r="AF43" i="1"/>
  <c r="AG43" i="1"/>
  <c r="AH43" i="1"/>
  <c r="AI43" i="1"/>
  <c r="AJ43" i="1"/>
  <c r="Z44" i="1"/>
  <c r="AA44" i="1"/>
  <c r="AB44" i="1"/>
  <c r="AC44" i="1"/>
  <c r="AD44" i="1"/>
  <c r="AE44" i="1"/>
  <c r="AF44" i="1"/>
  <c r="AG44" i="1"/>
  <c r="AH44" i="1"/>
  <c r="AI44" i="1"/>
  <c r="AJ44" i="1"/>
  <c r="Z45" i="1"/>
  <c r="AA45" i="1"/>
  <c r="AB45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T5140" i="1"/>
  <c r="U5140" i="1" s="1"/>
  <c r="Y46" i="1" l="1"/>
  <c r="AC50" i="1"/>
  <c r="AC53" i="1"/>
  <c r="AC59" i="1"/>
  <c r="AC58" i="1"/>
  <c r="AC52" i="1"/>
  <c r="AC57" i="1"/>
  <c r="AC56" i="1"/>
  <c r="AC54" i="1"/>
  <c r="AC55" i="1"/>
  <c r="AC51" i="1"/>
  <c r="AK42" i="1"/>
  <c r="AL42" i="1"/>
  <c r="AK38" i="1"/>
  <c r="AL38" i="1"/>
  <c r="AK26" i="1"/>
  <c r="AL26" i="1"/>
  <c r="AL39" i="1"/>
  <c r="AK39" i="1"/>
  <c r="AK37" i="1"/>
  <c r="AL37" i="1"/>
  <c r="AK25" i="1"/>
  <c r="AL25" i="1"/>
  <c r="AK36" i="1"/>
  <c r="AL36" i="1"/>
  <c r="AK40" i="1"/>
  <c r="AL40" i="1"/>
  <c r="AK35" i="1"/>
  <c r="AL35" i="1"/>
  <c r="AK34" i="1"/>
  <c r="AL34" i="1"/>
  <c r="AL33" i="1"/>
  <c r="AK33" i="1"/>
  <c r="AL44" i="1"/>
  <c r="AK44" i="1"/>
  <c r="AK32" i="1"/>
  <c r="AL32" i="1"/>
  <c r="AK43" i="1"/>
  <c r="AL43" i="1"/>
  <c r="AK31" i="1"/>
  <c r="AL31" i="1"/>
  <c r="AK30" i="1"/>
  <c r="AL30" i="1"/>
  <c r="AK41" i="1"/>
  <c r="AL41" i="1"/>
  <c r="AK29" i="1"/>
  <c r="AL29" i="1"/>
  <c r="AK28" i="1"/>
  <c r="AL28" i="1"/>
  <c r="AL45" i="1"/>
  <c r="AK45" i="1"/>
  <c r="AL27" i="1"/>
  <c r="AK27" i="1"/>
  <c r="AK24" i="1"/>
  <c r="AL24" i="1"/>
  <c r="AG47" i="1"/>
  <c r="AG46" i="1"/>
  <c r="AF47" i="1"/>
  <c r="AF46" i="1"/>
  <c r="AE46" i="1"/>
  <c r="AE47" i="1"/>
  <c r="AD46" i="1"/>
  <c r="AD47" i="1"/>
  <c r="AC47" i="1"/>
  <c r="AC46" i="1"/>
  <c r="AB47" i="1"/>
  <c r="AB46" i="1"/>
  <c r="AA47" i="1"/>
  <c r="AA46" i="1"/>
  <c r="Z47" i="1"/>
  <c r="Z46" i="1"/>
  <c r="AJ47" i="1"/>
  <c r="AJ46" i="1"/>
  <c r="AI47" i="1"/>
  <c r="AI46" i="1"/>
  <c r="AH47" i="1"/>
  <c r="AH46" i="1"/>
  <c r="Y47" i="1"/>
</calcChain>
</file>

<file path=xl/comments1.xml><?xml version="1.0" encoding="utf-8"?>
<comments xmlns="http://schemas.openxmlformats.org/spreadsheetml/2006/main">
  <authors>
    <author>廖昱霖</author>
  </authors>
  <commentList>
    <comment ref="K1" authorId="0">
      <text>
        <r>
          <rPr>
            <b/>
            <sz val="9"/>
            <color indexed="81"/>
            <rFont val="細明體"/>
            <family val="3"/>
            <charset val="136"/>
          </rPr>
          <t>廖昱霖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細明體"/>
            <family val="3"/>
            <charset val="136"/>
          </rPr>
          <t xml:space="preserve">量指標
2.價差指標
</t>
        </r>
      </text>
    </comment>
  </commentList>
</comments>
</file>

<file path=xl/sharedStrings.xml><?xml version="1.0" encoding="utf-8"?>
<sst xmlns="http://schemas.openxmlformats.org/spreadsheetml/2006/main" count="20" uniqueCount="18">
  <si>
    <t>日期</t>
    <phoneticPr fontId="1" type="noConversion"/>
  </si>
  <si>
    <t>加權指數</t>
    <phoneticPr fontId="1" type="noConversion"/>
  </si>
  <si>
    <t>成交量</t>
    <phoneticPr fontId="1" type="noConversion"/>
  </si>
  <si>
    <t>當月</t>
    <phoneticPr fontId="1" type="noConversion"/>
  </si>
  <si>
    <t>次月</t>
    <phoneticPr fontId="1" type="noConversion"/>
  </si>
  <si>
    <t>量指標</t>
    <phoneticPr fontId="1" type="noConversion"/>
  </si>
  <si>
    <t>指數漲跌</t>
    <phoneticPr fontId="1" type="noConversion"/>
  </si>
  <si>
    <t>交易口數</t>
    <phoneticPr fontId="1" type="noConversion"/>
  </si>
  <si>
    <t>資金</t>
    <phoneticPr fontId="1" type="noConversion"/>
  </si>
  <si>
    <t>留倉口數</t>
    <phoneticPr fontId="1" type="noConversion"/>
  </si>
  <si>
    <t>結算日</t>
    <phoneticPr fontId="1" type="noConversion"/>
  </si>
  <si>
    <t>期貨漲跌幅</t>
    <phoneticPr fontId="1" type="noConversion"/>
  </si>
  <si>
    <t>期貨量損益</t>
    <phoneticPr fontId="1" type="noConversion"/>
  </si>
  <si>
    <t>價差</t>
    <phoneticPr fontId="1" type="noConversion"/>
  </si>
  <si>
    <t>價差指標</t>
    <phoneticPr fontId="1" type="noConversion"/>
  </si>
  <si>
    <t>結算日</t>
    <phoneticPr fontId="1" type="noConversion"/>
  </si>
  <si>
    <t>月份</t>
    <phoneticPr fontId="1" type="noConversion"/>
  </si>
  <si>
    <t>年度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</si>
</sst>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);[Red]\(0.0\)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sz val="9"/>
      <color indexed="81"/>
      <name val="細明體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10" fontId="0" fillId="0" borderId="0" xfId="0" applyNumberFormat="1" applyAlignment="1">
      <alignment vertical="center" wrapText="1"/>
    </xf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3" borderId="10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12" xfId="0" applyFill="1" applyBorder="1">
      <alignment vertical="center"/>
    </xf>
  </cellXfs>
  <cellStyles count="1">
    <cellStyle name="一般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2.emf"/><Relationship Id="rId1" Type="http://schemas.openxmlformats.org/officeDocument/2006/relationships/image" Target="../media/image3.emf"/><Relationship Id="rId4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0</xdr:row>
          <xdr:rowOff>19050</xdr:rowOff>
        </xdr:from>
        <xdr:to>
          <xdr:col>15</xdr:col>
          <xdr:colOff>428625</xdr:colOff>
          <xdr:row>1</xdr:row>
          <xdr:rowOff>0</xdr:rowOff>
        </xdr:to>
        <xdr:sp macro="" textlink="">
          <xdr:nvSpPr>
            <xdr:cNvPr id="2050" name="Label1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0</xdr:row>
          <xdr:rowOff>28575</xdr:rowOff>
        </xdr:from>
        <xdr:to>
          <xdr:col>6</xdr:col>
          <xdr:colOff>419100</xdr:colOff>
          <xdr:row>1</xdr:row>
          <xdr:rowOff>19050</xdr:rowOff>
        </xdr:to>
        <xdr:sp macro="" textlink="">
          <xdr:nvSpPr>
            <xdr:cNvPr id="2051" name="Label2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0</xdr:row>
          <xdr:rowOff>38100</xdr:rowOff>
        </xdr:from>
        <xdr:to>
          <xdr:col>10</xdr:col>
          <xdr:colOff>390525</xdr:colOff>
          <xdr:row>1</xdr:row>
          <xdr:rowOff>9525</xdr:rowOff>
        </xdr:to>
        <xdr:sp macro="" textlink="">
          <xdr:nvSpPr>
            <xdr:cNvPr id="2052" name="Label3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0</xdr:row>
          <xdr:rowOff>38100</xdr:rowOff>
        </xdr:from>
        <xdr:to>
          <xdr:col>20</xdr:col>
          <xdr:colOff>647700</xdr:colOff>
          <xdr:row>0</xdr:row>
          <xdr:rowOff>200025</xdr:rowOff>
        </xdr:to>
        <xdr:sp macro="" textlink="">
          <xdr:nvSpPr>
            <xdr:cNvPr id="2054" name="Label4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1"/>
  <dimension ref="A1:AL5140"/>
  <sheetViews>
    <sheetView tabSelected="1" workbookViewId="0">
      <pane xSplit="1" ySplit="1" topLeftCell="R20" activePane="bottomRight" state="frozen"/>
      <selection pane="topRight" activeCell="B1" sqref="B1"/>
      <selection pane="bottomLeft" activeCell="A2" sqref="A2"/>
      <selection pane="bottomRight" activeCell="AB32" sqref="AB32"/>
    </sheetView>
  </sheetViews>
  <sheetFormatPr defaultRowHeight="16.5" x14ac:dyDescent="0.25"/>
  <cols>
    <col min="1" max="1" width="10.375" bestFit="1" customWidth="1"/>
    <col min="6" max="6" width="7.25" bestFit="1" customWidth="1"/>
    <col min="7" max="7" width="12.25" bestFit="1" customWidth="1"/>
    <col min="8" max="8" width="9.5" bestFit="1" customWidth="1"/>
    <col min="9" max="9" width="9.5" customWidth="1"/>
    <col min="12" max="13" width="9.5" bestFit="1" customWidth="1"/>
    <col min="17" max="17" width="11.625" style="7" bestFit="1" customWidth="1"/>
    <col min="18" max="18" width="12.75" style="8" bestFit="1" customWidth="1"/>
    <col min="19" max="19" width="9.5" style="8" bestFit="1" customWidth="1"/>
    <col min="20" max="20" width="9" style="8"/>
    <col min="21" max="21" width="10.5" style="9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</v>
      </c>
      <c r="G1">
        <v>40</v>
      </c>
      <c r="H1" t="s">
        <v>5</v>
      </c>
      <c r="I1" t="s">
        <v>14</v>
      </c>
      <c r="J1" t="s">
        <v>6</v>
      </c>
      <c r="K1">
        <v>2.1</v>
      </c>
      <c r="L1" s="11" t="s">
        <v>8</v>
      </c>
      <c r="M1" t="s">
        <v>9</v>
      </c>
      <c r="N1" t="s">
        <v>7</v>
      </c>
      <c r="O1" t="s">
        <v>10</v>
      </c>
      <c r="P1">
        <v>1</v>
      </c>
      <c r="Q1" s="4" t="s">
        <v>11</v>
      </c>
      <c r="R1" s="5" t="s">
        <v>12</v>
      </c>
      <c r="S1" s="5" t="s">
        <v>8</v>
      </c>
      <c r="T1" s="5" t="s">
        <v>9</v>
      </c>
      <c r="U1" s="6">
        <v>1</v>
      </c>
      <c r="V1" t="s">
        <v>17</v>
      </c>
      <c r="W1" t="s">
        <v>16</v>
      </c>
    </row>
    <row r="2" spans="1:23" x14ac:dyDescent="0.25">
      <c r="A2" s="1">
        <v>36046</v>
      </c>
      <c r="B2" s="2">
        <v>6942.26</v>
      </c>
      <c r="C2" s="2">
        <v>115971</v>
      </c>
      <c r="D2" s="2">
        <v>6865</v>
      </c>
      <c r="E2" s="2">
        <v>6849</v>
      </c>
      <c r="F2" s="10">
        <f t="shared" ref="F2:F65" si="0">IF(O2=1,E2,D2)/B2-1</f>
        <v>-1.1128940719592806E-2</v>
      </c>
      <c r="G2" s="2" t="str">
        <f t="shared" ref="G2:G65" ca="1" si="1">IF(ROW()&gt;$G$1,AVERAGE(OFFSET(C2,-$G$1+1,,$G$1)),"")</f>
        <v/>
      </c>
      <c r="H2">
        <f t="shared" ref="H2:H65" ca="1" si="2">IF(G2="",0,SIGN(C2-G2))</f>
        <v>0</v>
      </c>
      <c r="I2">
        <f t="shared" ref="I2:I65" si="3">-SIGN(F2)</f>
        <v>1</v>
      </c>
      <c r="K2">
        <f t="shared" ref="K2:K65" si="4">CHOOSE($K$1,H2*(2-$K$1)+I2*($K$1-1),IF(ABS(F2)&gt;($K$1-2)/100,I2,H2))</f>
        <v>1</v>
      </c>
      <c r="L2" s="11">
        <v>10000</v>
      </c>
      <c r="M2">
        <f t="shared" ref="M2:M65" si="5">INT(L2*$P$1/B2)*K2</f>
        <v>1</v>
      </c>
      <c r="O2">
        <f>COUNTIF(結算日!$A$3:$A$249,A2)</f>
        <v>0</v>
      </c>
      <c r="S2" s="8">
        <v>10000</v>
      </c>
      <c r="T2" s="8">
        <v>0</v>
      </c>
      <c r="V2">
        <f>YEAR(A2)</f>
        <v>1998</v>
      </c>
      <c r="W2">
        <f>MONTH(A2)</f>
        <v>9</v>
      </c>
    </row>
    <row r="3" spans="1:23" x14ac:dyDescent="0.25">
      <c r="A3" s="1">
        <v>36047</v>
      </c>
      <c r="B3" s="2">
        <v>6894.57</v>
      </c>
      <c r="C3" s="2">
        <v>112714</v>
      </c>
      <c r="D3" s="2">
        <v>6770</v>
      </c>
      <c r="E3" s="2">
        <v>6769</v>
      </c>
      <c r="F3" s="10">
        <f t="shared" si="0"/>
        <v>-1.8067841794339512E-2</v>
      </c>
      <c r="G3" s="2" t="str">
        <f t="shared" ca="1" si="1"/>
        <v/>
      </c>
      <c r="H3">
        <f t="shared" ca="1" si="2"/>
        <v>0</v>
      </c>
      <c r="I3">
        <f t="shared" si="3"/>
        <v>1</v>
      </c>
      <c r="J3">
        <f t="shared" ref="J3:J66" si="6">B3-B2</f>
        <v>-47.690000000000509</v>
      </c>
      <c r="K3">
        <f t="shared" si="4"/>
        <v>1</v>
      </c>
      <c r="L3" s="11">
        <f>L2+J3*M2</f>
        <v>9952.31</v>
      </c>
      <c r="M3">
        <f t="shared" si="5"/>
        <v>1</v>
      </c>
      <c r="N3">
        <f t="shared" ref="N3:N60" si="7">ABS(M3-M2)</f>
        <v>0</v>
      </c>
      <c r="O3">
        <f>COUNTIF(結算日!$A$3:$A$249,A3)</f>
        <v>0</v>
      </c>
      <c r="Q3" s="7">
        <f t="shared" ref="Q3:Q66" si="8">D3-IF(O2=1,E2,D2)</f>
        <v>-95</v>
      </c>
      <c r="R3" s="8">
        <f>Q3*T2</f>
        <v>0</v>
      </c>
      <c r="S3" s="8">
        <f>S2+Q3*T2-U2*$U$1</f>
        <v>10000</v>
      </c>
      <c r="T3" s="8">
        <f>INT(S3*$P$1/IF(O3=1,E3,D3))*K3</f>
        <v>1</v>
      </c>
      <c r="U3" s="9">
        <f>IF(O3=1,ABS(T3)+ABS(T2),ABS(T3-T2))</f>
        <v>1</v>
      </c>
      <c r="V3">
        <f>YEAR(A3)</f>
        <v>1998</v>
      </c>
      <c r="W3">
        <f>MONTH(A3)</f>
        <v>9</v>
      </c>
    </row>
    <row r="4" spans="1:23" x14ac:dyDescent="0.25">
      <c r="A4" s="1">
        <v>36048</v>
      </c>
      <c r="B4" s="2">
        <v>6803.83</v>
      </c>
      <c r="C4" s="2">
        <v>82413</v>
      </c>
      <c r="D4" s="2">
        <v>6730</v>
      </c>
      <c r="E4" s="2">
        <v>6685</v>
      </c>
      <c r="F4" s="10">
        <f t="shared" si="0"/>
        <v>-1.08512411391819E-2</v>
      </c>
      <c r="G4" s="2" t="str">
        <f t="shared" ca="1" si="1"/>
        <v/>
      </c>
      <c r="H4">
        <f t="shared" ca="1" si="2"/>
        <v>0</v>
      </c>
      <c r="I4">
        <f t="shared" si="3"/>
        <v>1</v>
      </c>
      <c r="J4">
        <f t="shared" si="6"/>
        <v>-90.739999999999782</v>
      </c>
      <c r="K4">
        <f t="shared" si="4"/>
        <v>1</v>
      </c>
      <c r="L4" s="11">
        <f>L3+J4*M3</f>
        <v>9861.57</v>
      </c>
      <c r="M4">
        <f t="shared" si="5"/>
        <v>1</v>
      </c>
      <c r="N4">
        <f t="shared" si="7"/>
        <v>0</v>
      </c>
      <c r="O4">
        <f>COUNTIF(結算日!$A$3:$A$249,A4)</f>
        <v>0</v>
      </c>
      <c r="Q4" s="7">
        <f t="shared" si="8"/>
        <v>-40</v>
      </c>
      <c r="R4" s="8">
        <f>Q4*T3</f>
        <v>-40</v>
      </c>
      <c r="S4" s="8">
        <f t="shared" ref="S4:S67" si="9">S3+Q4*T3-U3*$U$1</f>
        <v>9959</v>
      </c>
      <c r="T4" s="8">
        <f t="shared" ref="T4:T66" si="10">INT(S4*$P$1/IF(O4=1,E4,D4))*K4</f>
        <v>1</v>
      </c>
      <c r="U4" s="9">
        <f t="shared" ref="U4:U67" si="11">IF(O4=1,ABS(T4)+ABS(T3),ABS(T4-T3))</f>
        <v>0</v>
      </c>
      <c r="V4">
        <f>YEAR(A4)</f>
        <v>1998</v>
      </c>
      <c r="W4">
        <f>MONTH(A4)</f>
        <v>9</v>
      </c>
    </row>
    <row r="5" spans="1:23" x14ac:dyDescent="0.25">
      <c r="A5" s="1">
        <v>36049</v>
      </c>
      <c r="B5" s="2">
        <v>6841.83</v>
      </c>
      <c r="C5" s="2">
        <v>89132</v>
      </c>
      <c r="D5" s="2">
        <v>6769</v>
      </c>
      <c r="E5" s="2">
        <v>6684</v>
      </c>
      <c r="F5" s="10">
        <f t="shared" si="0"/>
        <v>-1.0644812864394448E-2</v>
      </c>
      <c r="G5" s="2" t="str">
        <f t="shared" ca="1" si="1"/>
        <v/>
      </c>
      <c r="H5">
        <f t="shared" ca="1" si="2"/>
        <v>0</v>
      </c>
      <c r="I5">
        <f t="shared" si="3"/>
        <v>1</v>
      </c>
      <c r="J5">
        <f t="shared" si="6"/>
        <v>38</v>
      </c>
      <c r="K5">
        <f t="shared" si="4"/>
        <v>1</v>
      </c>
      <c r="L5" s="11">
        <f>L4+J5*M4</f>
        <v>9899.57</v>
      </c>
      <c r="M5">
        <f t="shared" si="5"/>
        <v>1</v>
      </c>
      <c r="N5">
        <f t="shared" si="7"/>
        <v>0</v>
      </c>
      <c r="O5">
        <f>COUNTIF(結算日!$A$3:$A$249,A5)</f>
        <v>0</v>
      </c>
      <c r="Q5" s="7">
        <f t="shared" si="8"/>
        <v>39</v>
      </c>
      <c r="R5" s="8">
        <f t="shared" ref="R5:R67" si="12">Q5*T4</f>
        <v>39</v>
      </c>
      <c r="S5" s="8">
        <f t="shared" si="9"/>
        <v>9998</v>
      </c>
      <c r="T5" s="8">
        <f t="shared" si="10"/>
        <v>1</v>
      </c>
      <c r="U5" s="9">
        <f t="shared" si="11"/>
        <v>0</v>
      </c>
      <c r="V5">
        <f>YEAR(A5)</f>
        <v>1998</v>
      </c>
      <c r="W5">
        <f>MONTH(A5)</f>
        <v>9</v>
      </c>
    </row>
    <row r="6" spans="1:23" x14ac:dyDescent="0.25">
      <c r="A6" s="1">
        <v>36052</v>
      </c>
      <c r="B6" s="2">
        <v>6860.17</v>
      </c>
      <c r="C6" s="2">
        <v>70725</v>
      </c>
      <c r="D6" s="2">
        <v>6818</v>
      </c>
      <c r="E6" s="2">
        <v>6739</v>
      </c>
      <c r="F6" s="10">
        <f t="shared" si="0"/>
        <v>-6.147077987863292E-3</v>
      </c>
      <c r="G6" s="2" t="str">
        <f t="shared" ca="1" si="1"/>
        <v/>
      </c>
      <c r="H6">
        <f t="shared" ca="1" si="2"/>
        <v>0</v>
      </c>
      <c r="I6">
        <f t="shared" si="3"/>
        <v>1</v>
      </c>
      <c r="J6">
        <f t="shared" si="6"/>
        <v>18.340000000000146</v>
      </c>
      <c r="K6">
        <f t="shared" si="4"/>
        <v>1</v>
      </c>
      <c r="L6" s="11">
        <f>L5+J6*M5</f>
        <v>9917.91</v>
      </c>
      <c r="M6">
        <f t="shared" si="5"/>
        <v>1</v>
      </c>
      <c r="N6">
        <f t="shared" si="7"/>
        <v>0</v>
      </c>
      <c r="O6">
        <f>COUNTIF(結算日!$A$3:$A$249,A6)</f>
        <v>0</v>
      </c>
      <c r="Q6" s="7">
        <f t="shared" si="8"/>
        <v>49</v>
      </c>
      <c r="R6" s="8">
        <f t="shared" si="12"/>
        <v>49</v>
      </c>
      <c r="S6" s="8">
        <f t="shared" si="9"/>
        <v>10047</v>
      </c>
      <c r="T6" s="8">
        <f t="shared" si="10"/>
        <v>1</v>
      </c>
      <c r="U6" s="9">
        <f t="shared" si="11"/>
        <v>0</v>
      </c>
      <c r="V6">
        <f>YEAR(A6)</f>
        <v>1998</v>
      </c>
      <c r="W6">
        <f>MONTH(A6)</f>
        <v>9</v>
      </c>
    </row>
    <row r="7" spans="1:23" x14ac:dyDescent="0.25">
      <c r="A7" s="1">
        <v>36053</v>
      </c>
      <c r="B7" s="2">
        <v>6857.96</v>
      </c>
      <c r="C7" s="2">
        <v>68774</v>
      </c>
      <c r="D7" s="2">
        <v>6825</v>
      </c>
      <c r="E7" s="2">
        <v>6720</v>
      </c>
      <c r="F7" s="10">
        <f t="shared" si="0"/>
        <v>-4.8060939404720449E-3</v>
      </c>
      <c r="G7" s="2" t="str">
        <f t="shared" ca="1" si="1"/>
        <v/>
      </c>
      <c r="H7">
        <f t="shared" ca="1" si="2"/>
        <v>0</v>
      </c>
      <c r="I7">
        <f t="shared" si="3"/>
        <v>1</v>
      </c>
      <c r="J7">
        <f t="shared" si="6"/>
        <v>-2.2100000000000364</v>
      </c>
      <c r="K7">
        <f t="shared" si="4"/>
        <v>1</v>
      </c>
      <c r="L7" s="11">
        <f>L6+J7*M6</f>
        <v>9915.7000000000007</v>
      </c>
      <c r="M7">
        <f t="shared" si="5"/>
        <v>1</v>
      </c>
      <c r="N7">
        <f t="shared" si="7"/>
        <v>0</v>
      </c>
      <c r="O7">
        <f>COUNTIF(結算日!$A$3:$A$249,A7)</f>
        <v>0</v>
      </c>
      <c r="Q7" s="7">
        <f t="shared" si="8"/>
        <v>7</v>
      </c>
      <c r="R7" s="8">
        <f t="shared" si="12"/>
        <v>7</v>
      </c>
      <c r="S7" s="8">
        <f t="shared" si="9"/>
        <v>10054</v>
      </c>
      <c r="T7" s="8">
        <f t="shared" si="10"/>
        <v>1</v>
      </c>
      <c r="U7" s="9">
        <f t="shared" si="11"/>
        <v>0</v>
      </c>
      <c r="V7">
        <f>YEAR(A7)</f>
        <v>1998</v>
      </c>
      <c r="W7">
        <f>MONTH(A7)</f>
        <v>9</v>
      </c>
    </row>
    <row r="8" spans="1:23" x14ac:dyDescent="0.25">
      <c r="A8" s="1">
        <v>36054</v>
      </c>
      <c r="B8" s="2">
        <v>6972.54</v>
      </c>
      <c r="C8" s="2">
        <v>81613</v>
      </c>
      <c r="D8" s="2">
        <v>6995</v>
      </c>
      <c r="E8" s="2">
        <v>6930</v>
      </c>
      <c r="F8" s="10">
        <f t="shared" si="0"/>
        <v>3.2212077664668382E-3</v>
      </c>
      <c r="G8" s="2" t="str">
        <f t="shared" ca="1" si="1"/>
        <v/>
      </c>
      <c r="H8">
        <f t="shared" ca="1" si="2"/>
        <v>0</v>
      </c>
      <c r="I8">
        <f t="shared" si="3"/>
        <v>-1</v>
      </c>
      <c r="J8">
        <f t="shared" si="6"/>
        <v>114.57999999999993</v>
      </c>
      <c r="K8">
        <f t="shared" si="4"/>
        <v>-1</v>
      </c>
      <c r="L8" s="11">
        <f t="shared" ref="L8:L60" si="13">L7+J8*M7</f>
        <v>10030.280000000001</v>
      </c>
      <c r="M8">
        <f t="shared" si="5"/>
        <v>-1</v>
      </c>
      <c r="N8">
        <f t="shared" si="7"/>
        <v>2</v>
      </c>
      <c r="O8">
        <f>COUNTIF(結算日!$A$3:$A$249,A8)</f>
        <v>0</v>
      </c>
      <c r="Q8" s="7">
        <f t="shared" si="8"/>
        <v>170</v>
      </c>
      <c r="R8" s="8">
        <f t="shared" si="12"/>
        <v>170</v>
      </c>
      <c r="S8" s="8">
        <f t="shared" si="9"/>
        <v>10224</v>
      </c>
      <c r="T8" s="8">
        <f t="shared" si="10"/>
        <v>-1</v>
      </c>
      <c r="U8" s="9">
        <f t="shared" si="11"/>
        <v>2</v>
      </c>
      <c r="V8">
        <f>YEAR(A8)</f>
        <v>1998</v>
      </c>
      <c r="W8">
        <f>MONTH(A8)</f>
        <v>9</v>
      </c>
    </row>
    <row r="9" spans="1:23" x14ac:dyDescent="0.25">
      <c r="A9" s="1">
        <v>36055</v>
      </c>
      <c r="B9" s="2">
        <v>7000.52</v>
      </c>
      <c r="C9" s="2">
        <v>111764</v>
      </c>
      <c r="D9" s="2">
        <v>6906</v>
      </c>
      <c r="E9" s="2">
        <v>6900</v>
      </c>
      <c r="F9" s="10">
        <f t="shared" si="0"/>
        <v>-1.3501854147977665E-2</v>
      </c>
      <c r="G9" s="2" t="str">
        <f t="shared" ca="1" si="1"/>
        <v/>
      </c>
      <c r="H9">
        <f t="shared" ca="1" si="2"/>
        <v>0</v>
      </c>
      <c r="I9">
        <f t="shared" si="3"/>
        <v>1</v>
      </c>
      <c r="J9">
        <f t="shared" si="6"/>
        <v>27.980000000000473</v>
      </c>
      <c r="K9">
        <f t="shared" si="4"/>
        <v>1</v>
      </c>
      <c r="L9" s="11">
        <f t="shared" si="13"/>
        <v>10002.299999999999</v>
      </c>
      <c r="M9">
        <f t="shared" si="5"/>
        <v>1</v>
      </c>
      <c r="N9">
        <f t="shared" si="7"/>
        <v>2</v>
      </c>
      <c r="O9">
        <f>COUNTIF(結算日!$A$3:$A$249,A9)</f>
        <v>0</v>
      </c>
      <c r="Q9" s="7">
        <f t="shared" si="8"/>
        <v>-89</v>
      </c>
      <c r="R9" s="8">
        <f t="shared" si="12"/>
        <v>89</v>
      </c>
      <c r="S9" s="8">
        <f t="shared" si="9"/>
        <v>10311</v>
      </c>
      <c r="T9" s="8">
        <f t="shared" si="10"/>
        <v>1</v>
      </c>
      <c r="U9" s="9">
        <f t="shared" si="11"/>
        <v>2</v>
      </c>
      <c r="V9">
        <f>YEAR(A9)</f>
        <v>1998</v>
      </c>
      <c r="W9">
        <f>MONTH(A9)</f>
        <v>9</v>
      </c>
    </row>
    <row r="10" spans="1:23" x14ac:dyDescent="0.25">
      <c r="A10" s="1">
        <v>36056</v>
      </c>
      <c r="B10" s="2">
        <v>6961.76</v>
      </c>
      <c r="C10" s="2">
        <v>78137</v>
      </c>
      <c r="D10" s="2">
        <v>6842</v>
      </c>
      <c r="E10" s="2">
        <v>6815</v>
      </c>
      <c r="F10" s="10">
        <f t="shared" si="0"/>
        <v>-1.7202546482498748E-2</v>
      </c>
      <c r="G10" s="2" t="str">
        <f t="shared" ca="1" si="1"/>
        <v/>
      </c>
      <c r="H10">
        <f t="shared" ca="1" si="2"/>
        <v>0</v>
      </c>
      <c r="I10">
        <f t="shared" si="3"/>
        <v>1</v>
      </c>
      <c r="J10">
        <f t="shared" si="6"/>
        <v>-38.760000000000218</v>
      </c>
      <c r="K10">
        <f t="shared" si="4"/>
        <v>1</v>
      </c>
      <c r="L10" s="11">
        <f t="shared" si="13"/>
        <v>9963.5399999999991</v>
      </c>
      <c r="M10">
        <f t="shared" si="5"/>
        <v>1</v>
      </c>
      <c r="N10">
        <f t="shared" si="7"/>
        <v>0</v>
      </c>
      <c r="O10">
        <f>COUNTIF(結算日!$A$3:$A$249,A10)</f>
        <v>0</v>
      </c>
      <c r="Q10" s="7">
        <f t="shared" si="8"/>
        <v>-64</v>
      </c>
      <c r="R10" s="8">
        <f t="shared" si="12"/>
        <v>-64</v>
      </c>
      <c r="S10" s="8">
        <f t="shared" si="9"/>
        <v>10245</v>
      </c>
      <c r="T10" s="8">
        <f t="shared" si="10"/>
        <v>1</v>
      </c>
      <c r="U10" s="9">
        <f t="shared" si="11"/>
        <v>0</v>
      </c>
      <c r="V10">
        <f>YEAR(A10)</f>
        <v>1998</v>
      </c>
      <c r="W10">
        <f>MONTH(A10)</f>
        <v>9</v>
      </c>
    </row>
    <row r="11" spans="1:23" x14ac:dyDescent="0.25">
      <c r="A11" s="1">
        <v>36057</v>
      </c>
      <c r="B11" s="2">
        <v>7149.59</v>
      </c>
      <c r="C11" s="2">
        <v>112886</v>
      </c>
      <c r="D11" s="2">
        <v>7039</v>
      </c>
      <c r="E11" s="2">
        <v>6996</v>
      </c>
      <c r="F11" s="10">
        <f t="shared" si="0"/>
        <v>-1.546801984449464E-2</v>
      </c>
      <c r="G11" s="2" t="str">
        <f t="shared" ca="1" si="1"/>
        <v/>
      </c>
      <c r="H11">
        <f t="shared" ca="1" si="2"/>
        <v>0</v>
      </c>
      <c r="I11">
        <f t="shared" si="3"/>
        <v>1</v>
      </c>
      <c r="J11">
        <f t="shared" si="6"/>
        <v>187.82999999999993</v>
      </c>
      <c r="K11">
        <f t="shared" si="4"/>
        <v>1</v>
      </c>
      <c r="L11" s="11">
        <f t="shared" si="13"/>
        <v>10151.369999999999</v>
      </c>
      <c r="M11">
        <f t="shared" si="5"/>
        <v>1</v>
      </c>
      <c r="N11">
        <f t="shared" si="7"/>
        <v>0</v>
      </c>
      <c r="O11">
        <f>COUNTIF(結算日!$A$3:$A$249,A11)</f>
        <v>0</v>
      </c>
      <c r="Q11" s="7">
        <f t="shared" si="8"/>
        <v>197</v>
      </c>
      <c r="R11" s="8">
        <f t="shared" si="12"/>
        <v>197</v>
      </c>
      <c r="S11" s="8">
        <f t="shared" si="9"/>
        <v>10442</v>
      </c>
      <c r="T11" s="8">
        <f t="shared" si="10"/>
        <v>1</v>
      </c>
      <c r="U11" s="9">
        <f t="shared" si="11"/>
        <v>0</v>
      </c>
      <c r="V11">
        <f>YEAR(A11)</f>
        <v>1998</v>
      </c>
      <c r="W11">
        <f>MONTH(A11)</f>
        <v>9</v>
      </c>
    </row>
    <row r="12" spans="1:23" x14ac:dyDescent="0.25">
      <c r="A12" s="1">
        <v>36059</v>
      </c>
      <c r="B12" s="2">
        <v>7029.4</v>
      </c>
      <c r="C12" s="2">
        <v>124402</v>
      </c>
      <c r="D12" s="2">
        <v>6861</v>
      </c>
      <c r="E12" s="2">
        <v>6868</v>
      </c>
      <c r="F12" s="10">
        <f t="shared" si="0"/>
        <v>-2.3956525450251731E-2</v>
      </c>
      <c r="G12" s="2" t="str">
        <f t="shared" ca="1" si="1"/>
        <v/>
      </c>
      <c r="H12">
        <f t="shared" ca="1" si="2"/>
        <v>0</v>
      </c>
      <c r="I12">
        <f t="shared" si="3"/>
        <v>1</v>
      </c>
      <c r="J12">
        <f t="shared" si="6"/>
        <v>-120.19000000000051</v>
      </c>
      <c r="K12">
        <f t="shared" si="4"/>
        <v>1</v>
      </c>
      <c r="L12" s="11">
        <f t="shared" si="13"/>
        <v>10031.179999999998</v>
      </c>
      <c r="M12">
        <f t="shared" si="5"/>
        <v>1</v>
      </c>
      <c r="N12">
        <f t="shared" si="7"/>
        <v>0</v>
      </c>
      <c r="O12">
        <f>COUNTIF(結算日!$A$3:$A$249,A12)</f>
        <v>0</v>
      </c>
      <c r="Q12" s="7">
        <f t="shared" si="8"/>
        <v>-178</v>
      </c>
      <c r="R12" s="8">
        <f t="shared" si="12"/>
        <v>-178</v>
      </c>
      <c r="S12" s="8">
        <f t="shared" si="9"/>
        <v>10264</v>
      </c>
      <c r="T12" s="8">
        <f t="shared" si="10"/>
        <v>1</v>
      </c>
      <c r="U12" s="9">
        <f t="shared" si="11"/>
        <v>0</v>
      </c>
      <c r="V12">
        <f>YEAR(A12)</f>
        <v>1998</v>
      </c>
      <c r="W12">
        <f>MONTH(A12)</f>
        <v>9</v>
      </c>
    </row>
    <row r="13" spans="1:23" x14ac:dyDescent="0.25">
      <c r="A13" s="1">
        <v>36060</v>
      </c>
      <c r="B13" s="2">
        <v>7033.99</v>
      </c>
      <c r="C13" s="2">
        <v>78509</v>
      </c>
      <c r="D13" s="2">
        <v>6926</v>
      </c>
      <c r="E13" s="2">
        <v>6890</v>
      </c>
      <c r="F13" s="10">
        <f t="shared" si="0"/>
        <v>-1.5352595042074202E-2</v>
      </c>
      <c r="G13" s="2" t="str">
        <f t="shared" ca="1" si="1"/>
        <v/>
      </c>
      <c r="H13">
        <f t="shared" ca="1" si="2"/>
        <v>0</v>
      </c>
      <c r="I13">
        <f t="shared" si="3"/>
        <v>1</v>
      </c>
      <c r="J13">
        <f t="shared" si="6"/>
        <v>4.5900000000001455</v>
      </c>
      <c r="K13">
        <f t="shared" si="4"/>
        <v>1</v>
      </c>
      <c r="L13" s="11">
        <f t="shared" si="13"/>
        <v>10035.769999999999</v>
      </c>
      <c r="M13">
        <f t="shared" si="5"/>
        <v>1</v>
      </c>
      <c r="N13">
        <f t="shared" si="7"/>
        <v>0</v>
      </c>
      <c r="O13">
        <f>COUNTIF(結算日!$A$3:$A$249,A13)</f>
        <v>0</v>
      </c>
      <c r="Q13" s="7">
        <f t="shared" si="8"/>
        <v>65</v>
      </c>
      <c r="R13" s="8">
        <f t="shared" si="12"/>
        <v>65</v>
      </c>
      <c r="S13" s="8">
        <f t="shared" si="9"/>
        <v>10329</v>
      </c>
      <c r="T13" s="8">
        <f t="shared" ref="T13:T18" si="14">INT(S13*$P$1/IF(O13=1,E13,D13))*K13</f>
        <v>1</v>
      </c>
      <c r="U13" s="9">
        <f t="shared" si="11"/>
        <v>0</v>
      </c>
      <c r="V13">
        <f>YEAR(A13)</f>
        <v>1998</v>
      </c>
      <c r="W13">
        <f>MONTH(A13)</f>
        <v>9</v>
      </c>
    </row>
    <row r="14" spans="1:23" x14ac:dyDescent="0.25">
      <c r="A14" s="1">
        <v>36061</v>
      </c>
      <c r="B14" s="2">
        <v>6962.17</v>
      </c>
      <c r="C14" s="2">
        <v>85006</v>
      </c>
      <c r="D14" s="2">
        <v>6852</v>
      </c>
      <c r="E14" s="2">
        <v>6850</v>
      </c>
      <c r="F14" s="10">
        <f t="shared" si="0"/>
        <v>-1.5824089328470903E-2</v>
      </c>
      <c r="G14" s="2" t="str">
        <f t="shared" ca="1" si="1"/>
        <v/>
      </c>
      <c r="H14">
        <f t="shared" ca="1" si="2"/>
        <v>0</v>
      </c>
      <c r="I14">
        <f t="shared" si="3"/>
        <v>1</v>
      </c>
      <c r="J14">
        <f t="shared" si="6"/>
        <v>-71.819999999999709</v>
      </c>
      <c r="K14">
        <f t="shared" si="4"/>
        <v>1</v>
      </c>
      <c r="L14" s="11">
        <f t="shared" ref="L14:L24" si="15">L13+J14*M13</f>
        <v>9963.9499999999989</v>
      </c>
      <c r="M14">
        <f t="shared" si="5"/>
        <v>1</v>
      </c>
      <c r="N14">
        <f t="shared" si="7"/>
        <v>0</v>
      </c>
      <c r="O14">
        <f>COUNTIF(結算日!$A$3:$A$249,A14)</f>
        <v>0</v>
      </c>
      <c r="Q14" s="7">
        <f t="shared" si="8"/>
        <v>-74</v>
      </c>
      <c r="R14" s="8">
        <f t="shared" si="12"/>
        <v>-74</v>
      </c>
      <c r="S14" s="8">
        <f t="shared" si="9"/>
        <v>10255</v>
      </c>
      <c r="T14" s="8">
        <f t="shared" si="14"/>
        <v>1</v>
      </c>
      <c r="U14" s="9">
        <f t="shared" si="11"/>
        <v>0</v>
      </c>
      <c r="V14">
        <f>YEAR(A14)</f>
        <v>1998</v>
      </c>
      <c r="W14">
        <f>MONTH(A14)</f>
        <v>9</v>
      </c>
    </row>
    <row r="15" spans="1:23" x14ac:dyDescent="0.25">
      <c r="A15" s="1">
        <v>36062</v>
      </c>
      <c r="B15" s="2">
        <v>6979.95</v>
      </c>
      <c r="C15" s="2">
        <v>76336</v>
      </c>
      <c r="D15" s="2">
        <v>6890</v>
      </c>
      <c r="E15" s="2">
        <v>6858</v>
      </c>
      <c r="F15" s="10">
        <f t="shared" si="0"/>
        <v>-1.2886911797362455E-2</v>
      </c>
      <c r="G15" s="2" t="str">
        <f t="shared" ca="1" si="1"/>
        <v/>
      </c>
      <c r="H15">
        <f t="shared" ca="1" si="2"/>
        <v>0</v>
      </c>
      <c r="I15">
        <f t="shared" si="3"/>
        <v>1</v>
      </c>
      <c r="J15">
        <f t="shared" si="6"/>
        <v>17.779999999999745</v>
      </c>
      <c r="K15">
        <f t="shared" si="4"/>
        <v>1</v>
      </c>
      <c r="L15" s="11">
        <f t="shared" si="15"/>
        <v>9981.73</v>
      </c>
      <c r="M15">
        <f t="shared" si="5"/>
        <v>1</v>
      </c>
      <c r="N15">
        <f t="shared" si="7"/>
        <v>0</v>
      </c>
      <c r="O15">
        <f>COUNTIF(結算日!$A$3:$A$249,A15)</f>
        <v>0</v>
      </c>
      <c r="Q15" s="7">
        <f t="shared" si="8"/>
        <v>38</v>
      </c>
      <c r="R15" s="8">
        <f t="shared" si="12"/>
        <v>38</v>
      </c>
      <c r="S15" s="8">
        <f t="shared" si="9"/>
        <v>10293</v>
      </c>
      <c r="T15" s="8">
        <f t="shared" si="14"/>
        <v>1</v>
      </c>
      <c r="U15" s="9">
        <f t="shared" si="11"/>
        <v>0</v>
      </c>
      <c r="V15">
        <f>YEAR(A15)</f>
        <v>1998</v>
      </c>
      <c r="W15">
        <f>MONTH(A15)</f>
        <v>9</v>
      </c>
    </row>
    <row r="16" spans="1:23" x14ac:dyDescent="0.25">
      <c r="A16" s="1">
        <v>36063</v>
      </c>
      <c r="B16" s="2">
        <v>6979.89</v>
      </c>
      <c r="C16" s="2">
        <v>58032</v>
      </c>
      <c r="D16" s="2">
        <v>6871</v>
      </c>
      <c r="E16" s="2">
        <v>6821</v>
      </c>
      <c r="F16" s="10">
        <f t="shared" si="0"/>
        <v>-1.560053238661363E-2</v>
      </c>
      <c r="G16" s="2" t="str">
        <f t="shared" ca="1" si="1"/>
        <v/>
      </c>
      <c r="H16">
        <f t="shared" ca="1" si="2"/>
        <v>0</v>
      </c>
      <c r="I16">
        <f t="shared" si="3"/>
        <v>1</v>
      </c>
      <c r="J16">
        <f t="shared" si="6"/>
        <v>-5.9999999999490683E-2</v>
      </c>
      <c r="K16">
        <f t="shared" si="4"/>
        <v>1</v>
      </c>
      <c r="L16" s="11">
        <f t="shared" si="15"/>
        <v>9981.67</v>
      </c>
      <c r="M16">
        <f t="shared" si="5"/>
        <v>1</v>
      </c>
      <c r="N16">
        <f t="shared" si="7"/>
        <v>0</v>
      </c>
      <c r="O16">
        <f>COUNTIF(結算日!$A$3:$A$249,A16)</f>
        <v>0</v>
      </c>
      <c r="Q16" s="7">
        <f t="shared" si="8"/>
        <v>-19</v>
      </c>
      <c r="R16" s="8">
        <f t="shared" si="12"/>
        <v>-19</v>
      </c>
      <c r="S16" s="8">
        <f t="shared" si="9"/>
        <v>10274</v>
      </c>
      <c r="T16" s="8">
        <f t="shared" si="14"/>
        <v>1</v>
      </c>
      <c r="U16" s="9">
        <f t="shared" si="11"/>
        <v>0</v>
      </c>
      <c r="V16">
        <f>YEAR(A16)</f>
        <v>1998</v>
      </c>
      <c r="W16">
        <f>MONTH(A16)</f>
        <v>9</v>
      </c>
    </row>
    <row r="17" spans="1:38" x14ac:dyDescent="0.25">
      <c r="A17" s="1">
        <v>36066</v>
      </c>
      <c r="B17" s="2">
        <v>6910.61</v>
      </c>
      <c r="C17" s="2">
        <v>44135</v>
      </c>
      <c r="D17" s="2">
        <v>6840</v>
      </c>
      <c r="E17" s="2">
        <v>6815</v>
      </c>
      <c r="F17" s="10">
        <f t="shared" si="0"/>
        <v>-1.0217621888661044E-2</v>
      </c>
      <c r="G17" s="2" t="str">
        <f t="shared" ca="1" si="1"/>
        <v/>
      </c>
      <c r="H17">
        <f t="shared" ca="1" si="2"/>
        <v>0</v>
      </c>
      <c r="I17">
        <f t="shared" si="3"/>
        <v>1</v>
      </c>
      <c r="J17">
        <f t="shared" si="6"/>
        <v>-69.280000000000655</v>
      </c>
      <c r="K17">
        <f t="shared" si="4"/>
        <v>1</v>
      </c>
      <c r="L17" s="11">
        <f t="shared" si="15"/>
        <v>9912.39</v>
      </c>
      <c r="M17">
        <f t="shared" si="5"/>
        <v>1</v>
      </c>
      <c r="N17">
        <f t="shared" si="7"/>
        <v>0</v>
      </c>
      <c r="O17">
        <f>COUNTIF(結算日!$A$3:$A$249,A17)</f>
        <v>0</v>
      </c>
      <c r="Q17" s="7">
        <f t="shared" si="8"/>
        <v>-31</v>
      </c>
      <c r="R17" s="8">
        <f t="shared" si="12"/>
        <v>-31</v>
      </c>
      <c r="S17" s="8">
        <f t="shared" si="9"/>
        <v>10243</v>
      </c>
      <c r="T17" s="8">
        <f t="shared" si="14"/>
        <v>1</v>
      </c>
      <c r="U17" s="9">
        <f t="shared" si="11"/>
        <v>0</v>
      </c>
      <c r="V17">
        <f>YEAR(A17)</f>
        <v>1998</v>
      </c>
      <c r="W17">
        <f>MONTH(A17)</f>
        <v>9</v>
      </c>
    </row>
    <row r="18" spans="1:38" x14ac:dyDescent="0.25">
      <c r="A18" s="1">
        <v>36067</v>
      </c>
      <c r="B18" s="2">
        <v>6884.5</v>
      </c>
      <c r="C18" s="2">
        <v>58640</v>
      </c>
      <c r="D18" s="2">
        <v>6806</v>
      </c>
      <c r="E18" s="2">
        <v>6794</v>
      </c>
      <c r="F18" s="10">
        <f t="shared" si="0"/>
        <v>-1.1402425738978872E-2</v>
      </c>
      <c r="G18" s="2" t="str">
        <f t="shared" ca="1" si="1"/>
        <v/>
      </c>
      <c r="H18">
        <f t="shared" ca="1" si="2"/>
        <v>0</v>
      </c>
      <c r="I18">
        <f t="shared" si="3"/>
        <v>1</v>
      </c>
      <c r="J18">
        <f t="shared" si="6"/>
        <v>-26.109999999999673</v>
      </c>
      <c r="K18">
        <f t="shared" si="4"/>
        <v>1</v>
      </c>
      <c r="L18" s="11">
        <f t="shared" si="15"/>
        <v>9886.2799999999988</v>
      </c>
      <c r="M18">
        <f t="shared" si="5"/>
        <v>1</v>
      </c>
      <c r="N18">
        <f t="shared" si="7"/>
        <v>0</v>
      </c>
      <c r="O18">
        <f>COUNTIF(結算日!$A$3:$A$249,A18)</f>
        <v>0</v>
      </c>
      <c r="Q18" s="7">
        <f t="shared" si="8"/>
        <v>-34</v>
      </c>
      <c r="R18" s="8">
        <f t="shared" si="12"/>
        <v>-34</v>
      </c>
      <c r="S18" s="8">
        <f t="shared" si="9"/>
        <v>10209</v>
      </c>
      <c r="T18" s="8">
        <f t="shared" si="14"/>
        <v>1</v>
      </c>
      <c r="U18" s="9">
        <f t="shared" si="11"/>
        <v>0</v>
      </c>
      <c r="V18">
        <f>YEAR(A18)</f>
        <v>1998</v>
      </c>
      <c r="W18">
        <f>MONTH(A18)</f>
        <v>9</v>
      </c>
    </row>
    <row r="19" spans="1:38" x14ac:dyDescent="0.25">
      <c r="A19" s="1">
        <v>36068</v>
      </c>
      <c r="B19" s="2">
        <v>6833.95</v>
      </c>
      <c r="C19" s="2">
        <v>55630</v>
      </c>
      <c r="D19" s="2">
        <v>6787</v>
      </c>
      <c r="E19" s="2">
        <v>6733</v>
      </c>
      <c r="F19" s="10">
        <f t="shared" si="0"/>
        <v>-6.8701117216251051E-3</v>
      </c>
      <c r="G19" s="2" t="str">
        <f t="shared" ca="1" si="1"/>
        <v/>
      </c>
      <c r="H19">
        <f t="shared" ca="1" si="2"/>
        <v>0</v>
      </c>
      <c r="I19">
        <f t="shared" si="3"/>
        <v>1</v>
      </c>
      <c r="J19">
        <f t="shared" si="6"/>
        <v>-50.550000000000182</v>
      </c>
      <c r="K19">
        <f t="shared" si="4"/>
        <v>1</v>
      </c>
      <c r="L19" s="11">
        <f t="shared" si="15"/>
        <v>9835.73</v>
      </c>
      <c r="M19">
        <f t="shared" si="5"/>
        <v>1</v>
      </c>
      <c r="N19">
        <f t="shared" si="7"/>
        <v>0</v>
      </c>
      <c r="O19">
        <f>COUNTIF(結算日!$A$3:$A$249,A19)</f>
        <v>0</v>
      </c>
      <c r="Q19" s="7">
        <f t="shared" si="8"/>
        <v>-19</v>
      </c>
      <c r="R19" s="8">
        <f t="shared" si="12"/>
        <v>-19</v>
      </c>
      <c r="S19" s="8">
        <f t="shared" si="9"/>
        <v>10190</v>
      </c>
      <c r="T19" s="8">
        <f t="shared" si="10"/>
        <v>1</v>
      </c>
      <c r="U19" s="9">
        <f t="shared" si="11"/>
        <v>0</v>
      </c>
      <c r="V19">
        <f>YEAR(A19)</f>
        <v>1998</v>
      </c>
      <c r="W19">
        <f>MONTH(A19)</f>
        <v>9</v>
      </c>
    </row>
    <row r="20" spans="1:38" x14ac:dyDescent="0.25">
      <c r="A20" s="1">
        <v>36069</v>
      </c>
      <c r="B20" s="2">
        <v>6702.06</v>
      </c>
      <c r="C20" s="2">
        <v>47760</v>
      </c>
      <c r="D20" s="2">
        <v>6620</v>
      </c>
      <c r="E20" s="2">
        <v>6605</v>
      </c>
      <c r="F20" s="10">
        <f t="shared" si="0"/>
        <v>-1.2243996621934206E-2</v>
      </c>
      <c r="G20" s="2" t="str">
        <f t="shared" ca="1" si="1"/>
        <v/>
      </c>
      <c r="H20">
        <f t="shared" ca="1" si="2"/>
        <v>0</v>
      </c>
      <c r="I20">
        <f t="shared" si="3"/>
        <v>1</v>
      </c>
      <c r="J20">
        <f t="shared" si="6"/>
        <v>-131.88999999999942</v>
      </c>
      <c r="K20">
        <f t="shared" si="4"/>
        <v>1</v>
      </c>
      <c r="L20" s="11">
        <f t="shared" si="15"/>
        <v>9703.84</v>
      </c>
      <c r="M20">
        <f t="shared" si="5"/>
        <v>1</v>
      </c>
      <c r="N20">
        <f t="shared" si="7"/>
        <v>0</v>
      </c>
      <c r="O20">
        <f>COUNTIF(結算日!$A$3:$A$249,A20)</f>
        <v>0</v>
      </c>
      <c r="Q20" s="7">
        <f t="shared" si="8"/>
        <v>-167</v>
      </c>
      <c r="R20" s="8">
        <f t="shared" si="12"/>
        <v>-167</v>
      </c>
      <c r="S20" s="8">
        <f t="shared" si="9"/>
        <v>10023</v>
      </c>
      <c r="T20" s="8">
        <f t="shared" si="10"/>
        <v>1</v>
      </c>
      <c r="U20" s="9">
        <f t="shared" si="11"/>
        <v>0</v>
      </c>
      <c r="V20">
        <f>YEAR(A20)</f>
        <v>1998</v>
      </c>
      <c r="W20">
        <f>MONTH(A20)</f>
        <v>10</v>
      </c>
    </row>
    <row r="21" spans="1:38" x14ac:dyDescent="0.25">
      <c r="A21" s="1">
        <v>36070</v>
      </c>
      <c r="B21" s="2">
        <v>6436</v>
      </c>
      <c r="C21" s="2">
        <v>62267</v>
      </c>
      <c r="D21" s="2">
        <v>6398</v>
      </c>
      <c r="E21" s="2">
        <v>6359</v>
      </c>
      <c r="F21" s="10">
        <f t="shared" si="0"/>
        <v>-5.9042883778744892E-3</v>
      </c>
      <c r="G21" s="2" t="str">
        <f t="shared" ca="1" si="1"/>
        <v/>
      </c>
      <c r="H21">
        <f t="shared" ca="1" si="2"/>
        <v>0</v>
      </c>
      <c r="I21">
        <f t="shared" si="3"/>
        <v>1</v>
      </c>
      <c r="J21">
        <f t="shared" si="6"/>
        <v>-266.0600000000004</v>
      </c>
      <c r="K21">
        <f t="shared" si="4"/>
        <v>1</v>
      </c>
      <c r="L21" s="11">
        <f t="shared" si="15"/>
        <v>9437.7799999999988</v>
      </c>
      <c r="M21">
        <f t="shared" si="5"/>
        <v>1</v>
      </c>
      <c r="N21">
        <f t="shared" si="7"/>
        <v>0</v>
      </c>
      <c r="O21">
        <f>COUNTIF(結算日!$A$3:$A$249,A21)</f>
        <v>0</v>
      </c>
      <c r="Q21" s="7">
        <f t="shared" si="8"/>
        <v>-222</v>
      </c>
      <c r="R21" s="8">
        <f t="shared" si="12"/>
        <v>-222</v>
      </c>
      <c r="S21" s="8">
        <f t="shared" si="9"/>
        <v>9801</v>
      </c>
      <c r="T21" s="8">
        <f t="shared" si="10"/>
        <v>1</v>
      </c>
      <c r="U21" s="9">
        <f t="shared" si="11"/>
        <v>0</v>
      </c>
      <c r="V21">
        <f>YEAR(A21)</f>
        <v>1998</v>
      </c>
      <c r="W21">
        <f>MONTH(A21)</f>
        <v>10</v>
      </c>
    </row>
    <row r="22" spans="1:38" ht="17.25" thickBot="1" x14ac:dyDescent="0.3">
      <c r="A22" s="1">
        <v>36071</v>
      </c>
      <c r="B22" s="2">
        <v>6619.97</v>
      </c>
      <c r="C22" s="2">
        <v>71088</v>
      </c>
      <c r="D22" s="2">
        <v>6550</v>
      </c>
      <c r="E22" s="2">
        <v>6483</v>
      </c>
      <c r="F22" s="10">
        <f t="shared" si="0"/>
        <v>-1.0569534303025541E-2</v>
      </c>
      <c r="G22" s="2" t="str">
        <f t="shared" ca="1" si="1"/>
        <v/>
      </c>
      <c r="H22">
        <f t="shared" ca="1" si="2"/>
        <v>0</v>
      </c>
      <c r="I22">
        <f t="shared" si="3"/>
        <v>1</v>
      </c>
      <c r="J22">
        <f t="shared" si="6"/>
        <v>183.97000000000025</v>
      </c>
      <c r="K22">
        <f t="shared" si="4"/>
        <v>1</v>
      </c>
      <c r="L22" s="11">
        <f t="shared" si="15"/>
        <v>9621.75</v>
      </c>
      <c r="M22">
        <f t="shared" si="5"/>
        <v>1</v>
      </c>
      <c r="N22">
        <f t="shared" si="7"/>
        <v>0</v>
      </c>
      <c r="O22">
        <f>COUNTIF(結算日!$A$3:$A$249,A22)</f>
        <v>0</v>
      </c>
      <c r="Q22" s="7">
        <f t="shared" si="8"/>
        <v>152</v>
      </c>
      <c r="R22" s="8">
        <f t="shared" si="12"/>
        <v>152</v>
      </c>
      <c r="S22" s="8">
        <f t="shared" si="9"/>
        <v>9953</v>
      </c>
      <c r="T22" s="8">
        <f t="shared" si="10"/>
        <v>1</v>
      </c>
      <c r="U22" s="9">
        <f t="shared" si="11"/>
        <v>0</v>
      </c>
      <c r="V22">
        <f>YEAR(A22)</f>
        <v>1998</v>
      </c>
      <c r="W22">
        <f>MONTH(A22)</f>
        <v>10</v>
      </c>
    </row>
    <row r="23" spans="1:38" ht="17.25" thickBot="1" x14ac:dyDescent="0.3">
      <c r="A23" s="1">
        <v>36074</v>
      </c>
      <c r="B23" s="2">
        <v>6534.65</v>
      </c>
      <c r="C23" s="2">
        <v>73546</v>
      </c>
      <c r="D23" s="2">
        <v>6450</v>
      </c>
      <c r="E23" s="2">
        <v>6391</v>
      </c>
      <c r="F23" s="10">
        <f t="shared" si="0"/>
        <v>-1.2954022021072209E-2</v>
      </c>
      <c r="G23" s="2" t="str">
        <f t="shared" ca="1" si="1"/>
        <v/>
      </c>
      <c r="H23">
        <f t="shared" ca="1" si="2"/>
        <v>0</v>
      </c>
      <c r="I23">
        <f t="shared" si="3"/>
        <v>1</v>
      </c>
      <c r="J23">
        <f t="shared" si="6"/>
        <v>-85.320000000000618</v>
      </c>
      <c r="K23">
        <f t="shared" si="4"/>
        <v>1</v>
      </c>
      <c r="L23" s="11">
        <f t="shared" si="15"/>
        <v>9536.43</v>
      </c>
      <c r="M23">
        <f t="shared" si="5"/>
        <v>1</v>
      </c>
      <c r="N23">
        <f t="shared" si="7"/>
        <v>0</v>
      </c>
      <c r="O23">
        <f>COUNTIF(結算日!$A$3:$A$249,A23)</f>
        <v>0</v>
      </c>
      <c r="Q23" s="7">
        <f t="shared" si="8"/>
        <v>-100</v>
      </c>
      <c r="R23" s="8">
        <f t="shared" si="12"/>
        <v>-100</v>
      </c>
      <c r="S23" s="8">
        <f t="shared" si="9"/>
        <v>9853</v>
      </c>
      <c r="T23" s="8">
        <f t="shared" si="10"/>
        <v>1</v>
      </c>
      <c r="U23" s="9">
        <f t="shared" si="11"/>
        <v>0</v>
      </c>
      <c r="V23">
        <f>YEAR(A23)</f>
        <v>1998</v>
      </c>
      <c r="W23">
        <f>MONTH(A23)</f>
        <v>10</v>
      </c>
      <c r="X23" s="18"/>
      <c r="Y23" s="16">
        <v>1</v>
      </c>
      <c r="Z23" s="16">
        <v>2</v>
      </c>
      <c r="AA23" s="16">
        <v>3</v>
      </c>
      <c r="AB23" s="16">
        <v>4</v>
      </c>
      <c r="AC23" s="16">
        <v>5</v>
      </c>
      <c r="AD23" s="16">
        <v>6</v>
      </c>
      <c r="AE23" s="16">
        <v>7</v>
      </c>
      <c r="AF23" s="16">
        <v>8</v>
      </c>
      <c r="AG23" s="16">
        <v>9</v>
      </c>
      <c r="AH23" s="16">
        <v>10</v>
      </c>
      <c r="AI23" s="16">
        <v>11</v>
      </c>
      <c r="AJ23" s="17">
        <v>12</v>
      </c>
    </row>
    <row r="24" spans="1:38" x14ac:dyDescent="0.25">
      <c r="A24" s="1">
        <v>36075</v>
      </c>
      <c r="B24" s="2">
        <v>6674.89</v>
      </c>
      <c r="C24" s="2">
        <v>76998</v>
      </c>
      <c r="D24" s="2">
        <v>6639</v>
      </c>
      <c r="E24" s="2">
        <v>6570</v>
      </c>
      <c r="F24" s="10">
        <f t="shared" si="0"/>
        <v>-5.3768676337737631E-3</v>
      </c>
      <c r="G24" s="2" t="str">
        <f t="shared" ca="1" si="1"/>
        <v/>
      </c>
      <c r="H24">
        <f t="shared" ca="1" si="2"/>
        <v>0</v>
      </c>
      <c r="I24">
        <f t="shared" si="3"/>
        <v>1</v>
      </c>
      <c r="J24">
        <f t="shared" si="6"/>
        <v>140.24000000000069</v>
      </c>
      <c r="K24">
        <f t="shared" si="4"/>
        <v>1</v>
      </c>
      <c r="L24" s="11">
        <f t="shared" si="15"/>
        <v>9676.6700000000019</v>
      </c>
      <c r="M24">
        <f t="shared" si="5"/>
        <v>1</v>
      </c>
      <c r="N24">
        <f t="shared" si="7"/>
        <v>0</v>
      </c>
      <c r="O24">
        <f>COUNTIF(結算日!$A$3:$A$249,A24)</f>
        <v>0</v>
      </c>
      <c r="Q24" s="7">
        <f t="shared" si="8"/>
        <v>189</v>
      </c>
      <c r="R24" s="8">
        <f t="shared" si="12"/>
        <v>189</v>
      </c>
      <c r="S24" s="8">
        <f t="shared" si="9"/>
        <v>10042</v>
      </c>
      <c r="T24" s="8">
        <f t="shared" si="10"/>
        <v>1</v>
      </c>
      <c r="U24" s="9">
        <f t="shared" si="11"/>
        <v>0</v>
      </c>
      <c r="V24">
        <f>YEAR(A24)</f>
        <v>1998</v>
      </c>
      <c r="W24">
        <f>MONTH(A24)</f>
        <v>10</v>
      </c>
      <c r="X24" s="19">
        <v>1998</v>
      </c>
      <c r="Y24" s="8">
        <f>SUMIFS($R$2:$R$5140,$V$2:$V$5140,$X24,$W$2:$W$5140,Y$23)</f>
        <v>0</v>
      </c>
      <c r="Z24" s="8">
        <f>SUMIFS($R$2:$R$5140,$V$2:$V$5140,$X24,$W$2:$W$5140,Z$23)</f>
        <v>0</v>
      </c>
      <c r="AA24" s="8">
        <f>SUMIFS($R$2:$R$5140,$V$2:$V$5140,$X24,$W$2:$W$5140,AA$23)</f>
        <v>0</v>
      </c>
      <c r="AB24" s="8">
        <f>SUMIFS($R$2:$R$5140,$V$2:$V$5140,$X24,$W$2:$W$5140,AB$23)</f>
        <v>0</v>
      </c>
      <c r="AC24" s="8">
        <f>SUMIFS($R$2:$R$5140,$V$2:$V$5140,$X24,$W$2:$W$5140,AC$23)</f>
        <v>0</v>
      </c>
      <c r="AD24" s="8">
        <f>SUMIFS($R$2:$R$5140,$V$2:$V$5140,$X24,$W$2:$W$5140,AD$23)</f>
        <v>0</v>
      </c>
      <c r="AE24" s="8">
        <f>SUMIFS($R$2:$R$5140,$V$2:$V$5140,$X24,$W$2:$W$5140,AE$23)</f>
        <v>0</v>
      </c>
      <c r="AF24" s="8">
        <f>SUMIFS($R$2:$R$5140,$V$2:$V$5140,$X24,$W$2:$W$5140,AF$23)</f>
        <v>0</v>
      </c>
      <c r="AG24" s="8">
        <f>SUMIFS($R$2:$R$5140,$V$2:$V$5140,$X24,$W$2:$W$5140,AG$23)</f>
        <v>195</v>
      </c>
      <c r="AH24" s="8">
        <f ca="1">SUMIFS($R$2:$R$5140,$V$2:$V$5140,$X24,$W$2:$W$5140,AH$23)</f>
        <v>810</v>
      </c>
      <c r="AI24" s="8">
        <f ca="1">SUMIFS($R$2:$R$5140,$V$2:$V$5140,$X24,$W$2:$W$5140,AI$23)</f>
        <v>-341</v>
      </c>
      <c r="AJ24" s="9">
        <f ca="1">SUMIFS($R$2:$R$5140,$V$2:$V$5140,$X24,$W$2:$W$5140,AJ$23)</f>
        <v>981</v>
      </c>
      <c r="AK24" s="13">
        <f ca="1">SUM(Y24:AJ24)</f>
        <v>1645</v>
      </c>
      <c r="AL24" s="13">
        <f ca="1">COUNTIF(Y24:AJ24,"&gt;0")</f>
        <v>3</v>
      </c>
    </row>
    <row r="25" spans="1:38" x14ac:dyDescent="0.25">
      <c r="A25" s="1">
        <v>36076</v>
      </c>
      <c r="B25" s="2">
        <v>6970.23</v>
      </c>
      <c r="C25" s="2">
        <v>127104</v>
      </c>
      <c r="D25" s="2">
        <v>6981</v>
      </c>
      <c r="E25" s="2">
        <v>6901</v>
      </c>
      <c r="F25" s="10">
        <f t="shared" si="0"/>
        <v>1.5451426997388218E-3</v>
      </c>
      <c r="G25" s="2" t="str">
        <f t="shared" ca="1" si="1"/>
        <v/>
      </c>
      <c r="H25">
        <f t="shared" ca="1" si="2"/>
        <v>0</v>
      </c>
      <c r="I25">
        <f t="shared" si="3"/>
        <v>-1</v>
      </c>
      <c r="J25">
        <f t="shared" si="6"/>
        <v>295.33999999999924</v>
      </c>
      <c r="K25">
        <f t="shared" si="4"/>
        <v>-1</v>
      </c>
      <c r="L25" s="11">
        <f t="shared" si="13"/>
        <v>9972.010000000002</v>
      </c>
      <c r="M25">
        <f t="shared" si="5"/>
        <v>-1</v>
      </c>
      <c r="N25">
        <f t="shared" si="7"/>
        <v>2</v>
      </c>
      <c r="O25">
        <f>COUNTIF(結算日!$A$3:$A$249,A25)</f>
        <v>0</v>
      </c>
      <c r="Q25" s="7">
        <f t="shared" si="8"/>
        <v>342</v>
      </c>
      <c r="R25" s="8">
        <f t="shared" si="12"/>
        <v>342</v>
      </c>
      <c r="S25" s="8">
        <f t="shared" si="9"/>
        <v>10384</v>
      </c>
      <c r="T25" s="8">
        <f t="shared" si="10"/>
        <v>-1</v>
      </c>
      <c r="U25" s="9">
        <f t="shared" si="11"/>
        <v>2</v>
      </c>
      <c r="V25">
        <f>YEAR(A25)</f>
        <v>1998</v>
      </c>
      <c r="W25">
        <f>MONTH(A25)</f>
        <v>10</v>
      </c>
      <c r="X25" s="19">
        <v>1999</v>
      </c>
      <c r="Y25" s="8">
        <f ca="1">SUMIFS($R$2:$R$5140,$V$2:$V$5140,$X25,$W$2:$W$5140,Y$23)</f>
        <v>535</v>
      </c>
      <c r="Z25" s="8">
        <f ca="1">SUMIFS($R$2:$R$5140,$V$2:$V$5140,$X25,$W$2:$W$5140,Z$23)</f>
        <v>-621</v>
      </c>
      <c r="AA25" s="8">
        <f ca="1">SUMIFS($R$2:$R$5140,$V$2:$V$5140,$X25,$W$2:$W$5140,AA$23)</f>
        <v>-92</v>
      </c>
      <c r="AB25" s="8">
        <f ca="1">SUMIFS($R$2:$R$5140,$V$2:$V$5140,$X25,$W$2:$W$5140,AB$23)</f>
        <v>4</v>
      </c>
      <c r="AC25" s="8">
        <f ca="1">SUMIFS($R$2:$R$5140,$V$2:$V$5140,$X25,$W$2:$W$5140,AC$23)</f>
        <v>164</v>
      </c>
      <c r="AD25" s="8">
        <f ca="1">SUMIFS($R$2:$R$5140,$V$2:$V$5140,$X25,$W$2:$W$5140,AD$23)</f>
        <v>125</v>
      </c>
      <c r="AE25" s="8">
        <f ca="1">SUMIFS($R$2:$R$5140,$V$2:$V$5140,$X25,$W$2:$W$5140,AE$23)</f>
        <v>1429</v>
      </c>
      <c r="AF25" s="8">
        <f ca="1">SUMIFS($R$2:$R$5140,$V$2:$V$5140,$X25,$W$2:$W$5140,AF$23)</f>
        <v>268</v>
      </c>
      <c r="AG25" s="8">
        <f ca="1">SUMIFS($R$2:$R$5140,$V$2:$V$5140,$X25,$W$2:$W$5140,AG$23)</f>
        <v>928</v>
      </c>
      <c r="AH25" s="8">
        <f ca="1">SUMIFS($R$2:$R$5140,$V$2:$V$5140,$X25,$W$2:$W$5140,AH$23)</f>
        <v>4</v>
      </c>
      <c r="AI25" s="8">
        <f ca="1">SUMIFS($R$2:$R$5140,$V$2:$V$5140,$X25,$W$2:$W$5140,AI$23)</f>
        <v>113</v>
      </c>
      <c r="AJ25" s="9">
        <f ca="1">SUMIFS($R$2:$R$5140,$V$2:$V$5140,$X25,$W$2:$W$5140,AJ$23)</f>
        <v>-758</v>
      </c>
      <c r="AK25" s="13">
        <f t="shared" ref="AK25:AK45" ca="1" si="16">SUM(Y25:AJ25)</f>
        <v>2099</v>
      </c>
      <c r="AL25" s="13">
        <f t="shared" ref="AL25:AL45" ca="1" si="17">COUNTIF(Y25:AJ25,"&gt;0")</f>
        <v>9</v>
      </c>
    </row>
    <row r="26" spans="1:38" x14ac:dyDescent="0.25">
      <c r="A26" s="1">
        <v>36077</v>
      </c>
      <c r="B26" s="2">
        <v>6944.17</v>
      </c>
      <c r="C26" s="2">
        <v>128847</v>
      </c>
      <c r="D26" s="2">
        <v>6900</v>
      </c>
      <c r="E26" s="2">
        <v>6835</v>
      </c>
      <c r="F26" s="10">
        <f t="shared" si="0"/>
        <v>-6.3607313761040452E-3</v>
      </c>
      <c r="G26" s="2" t="str">
        <f t="shared" ca="1" si="1"/>
        <v/>
      </c>
      <c r="H26">
        <f t="shared" ca="1" si="2"/>
        <v>0</v>
      </c>
      <c r="I26">
        <f t="shared" si="3"/>
        <v>1</v>
      </c>
      <c r="J26">
        <f t="shared" si="6"/>
        <v>-26.059999999999491</v>
      </c>
      <c r="K26">
        <f t="shared" si="4"/>
        <v>1</v>
      </c>
      <c r="L26" s="11">
        <f t="shared" si="13"/>
        <v>9998.0700000000015</v>
      </c>
      <c r="M26">
        <f t="shared" si="5"/>
        <v>1</v>
      </c>
      <c r="N26">
        <f t="shared" si="7"/>
        <v>2</v>
      </c>
      <c r="O26">
        <f>COUNTIF(結算日!$A$3:$A$249,A26)</f>
        <v>0</v>
      </c>
      <c r="Q26" s="7">
        <f t="shared" si="8"/>
        <v>-81</v>
      </c>
      <c r="R26" s="8">
        <f t="shared" si="12"/>
        <v>81</v>
      </c>
      <c r="S26" s="8">
        <f t="shared" si="9"/>
        <v>10463</v>
      </c>
      <c r="T26" s="8">
        <f t="shared" si="10"/>
        <v>1</v>
      </c>
      <c r="U26" s="9">
        <f t="shared" si="11"/>
        <v>2</v>
      </c>
      <c r="V26">
        <f>YEAR(A26)</f>
        <v>1998</v>
      </c>
      <c r="W26">
        <f>MONTH(A26)</f>
        <v>10</v>
      </c>
      <c r="X26" s="19">
        <v>2000</v>
      </c>
      <c r="Y26" s="8">
        <f ca="1">SUMIFS($R$2:$R$5140,$V$2:$V$5140,$X26,$W$2:$W$5140,Y$23)</f>
        <v>-616</v>
      </c>
      <c r="Z26" s="8">
        <f ca="1">SUMIFS($R$2:$R$5140,$V$2:$V$5140,$X26,$W$2:$W$5140,Z$23)</f>
        <v>303</v>
      </c>
      <c r="AA26" s="8">
        <f ca="1">SUMIFS($R$2:$R$5140,$V$2:$V$5140,$X26,$W$2:$W$5140,AA$23)</f>
        <v>1683</v>
      </c>
      <c r="AB26" s="8">
        <f ca="1">SUMIFS($R$2:$R$5140,$V$2:$V$5140,$X26,$W$2:$W$5140,AB$23)</f>
        <v>649</v>
      </c>
      <c r="AC26" s="8">
        <f ca="1">SUMIFS($R$2:$R$5140,$V$2:$V$5140,$X26,$W$2:$W$5140,AC$23)</f>
        <v>-132</v>
      </c>
      <c r="AD26" s="8">
        <f ca="1">SUMIFS($R$2:$R$5140,$V$2:$V$5140,$X26,$W$2:$W$5140,AD$23)</f>
        <v>789</v>
      </c>
      <c r="AE26" s="8">
        <f ca="1">SUMIFS($R$2:$R$5140,$V$2:$V$5140,$X26,$W$2:$W$5140,AE$23)</f>
        <v>-947</v>
      </c>
      <c r="AF26" s="8">
        <f ca="1">SUMIFS($R$2:$R$5140,$V$2:$V$5140,$X26,$W$2:$W$5140,AF$23)</f>
        <v>454</v>
      </c>
      <c r="AG26" s="8">
        <f ca="1">SUMIFS($R$2:$R$5140,$V$2:$V$5140,$X26,$W$2:$W$5140,AG$23)</f>
        <v>3447</v>
      </c>
      <c r="AH26" s="8">
        <f ca="1">SUMIFS($R$2:$R$5140,$V$2:$V$5140,$X26,$W$2:$W$5140,AH$23)</f>
        <v>621</v>
      </c>
      <c r="AI26" s="8">
        <f ca="1">SUMIFS($R$2:$R$5140,$V$2:$V$5140,$X26,$W$2:$W$5140,AI$23)</f>
        <v>-1926</v>
      </c>
      <c r="AJ26" s="9">
        <f ca="1">SUMIFS($R$2:$R$5140,$V$2:$V$5140,$X26,$W$2:$W$5140,AJ$23)</f>
        <v>4520</v>
      </c>
      <c r="AK26" s="13">
        <f t="shared" ca="1" si="16"/>
        <v>8845</v>
      </c>
      <c r="AL26" s="13">
        <f t="shared" ca="1" si="17"/>
        <v>8</v>
      </c>
    </row>
    <row r="27" spans="1:38" x14ac:dyDescent="0.25">
      <c r="A27" s="1">
        <v>36080</v>
      </c>
      <c r="B27" s="2">
        <v>6920.45</v>
      </c>
      <c r="C27" s="2">
        <v>77978</v>
      </c>
      <c r="D27" s="2">
        <v>6935</v>
      </c>
      <c r="E27" s="2">
        <v>6872</v>
      </c>
      <c r="F27" s="10">
        <f t="shared" si="0"/>
        <v>2.1024644351161914E-3</v>
      </c>
      <c r="G27" s="2" t="str">
        <f t="shared" ca="1" si="1"/>
        <v/>
      </c>
      <c r="H27">
        <f t="shared" ca="1" si="2"/>
        <v>0</v>
      </c>
      <c r="I27">
        <f t="shared" si="3"/>
        <v>-1</v>
      </c>
      <c r="J27">
        <f t="shared" si="6"/>
        <v>-23.720000000000255</v>
      </c>
      <c r="K27">
        <f t="shared" si="4"/>
        <v>-1</v>
      </c>
      <c r="L27" s="11">
        <f t="shared" si="13"/>
        <v>9974.3500000000022</v>
      </c>
      <c r="M27">
        <f t="shared" si="5"/>
        <v>-1</v>
      </c>
      <c r="N27">
        <f t="shared" si="7"/>
        <v>2</v>
      </c>
      <c r="O27">
        <f>COUNTIF(結算日!$A$3:$A$249,A27)</f>
        <v>0</v>
      </c>
      <c r="Q27" s="7">
        <f t="shared" si="8"/>
        <v>35</v>
      </c>
      <c r="R27" s="8">
        <f t="shared" si="12"/>
        <v>35</v>
      </c>
      <c r="S27" s="8">
        <f t="shared" si="9"/>
        <v>10496</v>
      </c>
      <c r="T27" s="8">
        <f t="shared" si="10"/>
        <v>-1</v>
      </c>
      <c r="U27" s="9">
        <f t="shared" si="11"/>
        <v>2</v>
      </c>
      <c r="V27">
        <f>YEAR(A27)</f>
        <v>1998</v>
      </c>
      <c r="W27">
        <f>MONTH(A27)</f>
        <v>10</v>
      </c>
      <c r="X27" s="19">
        <v>2001</v>
      </c>
      <c r="Y27" s="8">
        <f ca="1">SUMIFS($R$2:$R$5140,$V$2:$V$5140,$X27,$W$2:$W$5140,Y$23)</f>
        <v>-98</v>
      </c>
      <c r="Z27" s="8">
        <f ca="1">SUMIFS($R$2:$R$5140,$V$2:$V$5140,$X27,$W$2:$W$5140,Z$23)</f>
        <v>1547</v>
      </c>
      <c r="AA27" s="8">
        <f ca="1">SUMIFS($R$2:$R$5140,$V$2:$V$5140,$X27,$W$2:$W$5140,AA$23)</f>
        <v>-1223</v>
      </c>
      <c r="AB27" s="8">
        <f ca="1">SUMIFS($R$2:$R$5140,$V$2:$V$5140,$X27,$W$2:$W$5140,AB$23)</f>
        <v>2534</v>
      </c>
      <c r="AC27" s="8">
        <f ca="1">SUMIFS($R$2:$R$5140,$V$2:$V$5140,$X27,$W$2:$W$5140,AC$23)</f>
        <v>427</v>
      </c>
      <c r="AD27" s="8">
        <f ca="1">SUMIFS($R$2:$R$5140,$V$2:$V$5140,$X27,$W$2:$W$5140,AD$23)</f>
        <v>-971</v>
      </c>
      <c r="AE27" s="8">
        <f ca="1">SUMIFS($R$2:$R$5140,$V$2:$V$5140,$X27,$W$2:$W$5140,AE$23)</f>
        <v>539</v>
      </c>
      <c r="AF27" s="8">
        <f ca="1">SUMIFS($R$2:$R$5140,$V$2:$V$5140,$X27,$W$2:$W$5140,AF$23)</f>
        <v>3694</v>
      </c>
      <c r="AG27" s="8">
        <f ca="1">SUMIFS($R$2:$R$5140,$V$2:$V$5140,$X27,$W$2:$W$5140,AG$23)</f>
        <v>-4608</v>
      </c>
      <c r="AH27" s="8">
        <f ca="1">SUMIFS($R$2:$R$5140,$V$2:$V$5140,$X27,$W$2:$W$5140,AH$23)</f>
        <v>2682</v>
      </c>
      <c r="AI27" s="8">
        <f ca="1">SUMIFS($R$2:$R$5140,$V$2:$V$5140,$X27,$W$2:$W$5140,AI$23)</f>
        <v>5062</v>
      </c>
      <c r="AJ27" s="9">
        <f ca="1">SUMIFS($R$2:$R$5140,$V$2:$V$5140,$X27,$W$2:$W$5140,AJ$23)</f>
        <v>8186</v>
      </c>
      <c r="AK27" s="13">
        <f t="shared" ca="1" si="16"/>
        <v>17771</v>
      </c>
      <c r="AL27" s="13">
        <f t="shared" ca="1" si="17"/>
        <v>8</v>
      </c>
    </row>
    <row r="28" spans="1:38" x14ac:dyDescent="0.25">
      <c r="A28" s="1">
        <v>36081</v>
      </c>
      <c r="B28" s="2">
        <v>6909.22</v>
      </c>
      <c r="C28" s="2">
        <v>96525</v>
      </c>
      <c r="D28" s="2">
        <v>6852</v>
      </c>
      <c r="E28" s="2">
        <v>6810</v>
      </c>
      <c r="F28" s="10">
        <f t="shared" si="0"/>
        <v>-8.2816873684729009E-3</v>
      </c>
      <c r="G28" s="2" t="str">
        <f t="shared" ca="1" si="1"/>
        <v/>
      </c>
      <c r="H28">
        <f t="shared" ca="1" si="2"/>
        <v>0</v>
      </c>
      <c r="I28">
        <f t="shared" si="3"/>
        <v>1</v>
      </c>
      <c r="J28">
        <f t="shared" si="6"/>
        <v>-11.229999999999563</v>
      </c>
      <c r="K28">
        <f t="shared" si="4"/>
        <v>1</v>
      </c>
      <c r="L28" s="11">
        <f t="shared" si="13"/>
        <v>9985.5800000000017</v>
      </c>
      <c r="M28">
        <f t="shared" si="5"/>
        <v>1</v>
      </c>
      <c r="N28">
        <f t="shared" si="7"/>
        <v>2</v>
      </c>
      <c r="O28">
        <f>COUNTIF(結算日!$A$3:$A$249,A28)</f>
        <v>0</v>
      </c>
      <c r="Q28" s="7">
        <f t="shared" si="8"/>
        <v>-83</v>
      </c>
      <c r="R28" s="8">
        <f t="shared" si="12"/>
        <v>83</v>
      </c>
      <c r="S28" s="8">
        <f t="shared" si="9"/>
        <v>10577</v>
      </c>
      <c r="T28" s="8">
        <f t="shared" si="10"/>
        <v>1</v>
      </c>
      <c r="U28" s="9">
        <f t="shared" si="11"/>
        <v>2</v>
      </c>
      <c r="V28">
        <f>YEAR(A28)</f>
        <v>1998</v>
      </c>
      <c r="W28">
        <f>MONTH(A28)</f>
        <v>10</v>
      </c>
      <c r="X28" s="19">
        <v>2002</v>
      </c>
      <c r="Y28" s="8">
        <f ca="1">SUMIFS($R$2:$R$5140,$V$2:$V$5140,$X28,$W$2:$W$5140,Y$23)</f>
        <v>4879</v>
      </c>
      <c r="Z28" s="8">
        <f ca="1">SUMIFS($R$2:$R$5140,$V$2:$V$5140,$X28,$W$2:$W$5140,Z$23)</f>
        <v>-2128</v>
      </c>
      <c r="AA28" s="8">
        <f ca="1">SUMIFS($R$2:$R$5140,$V$2:$V$5140,$X28,$W$2:$W$5140,AA$23)</f>
        <v>-712</v>
      </c>
      <c r="AB28" s="8">
        <f ca="1">SUMIFS($R$2:$R$5140,$V$2:$V$5140,$X28,$W$2:$W$5140,AB$23)</f>
        <v>1824</v>
      </c>
      <c r="AC28" s="8">
        <f ca="1">SUMIFS($R$2:$R$5140,$V$2:$V$5140,$X28,$W$2:$W$5140,AC$23)</f>
        <v>4168</v>
      </c>
      <c r="AD28" s="8">
        <f ca="1">SUMIFS($R$2:$R$5140,$V$2:$V$5140,$X28,$W$2:$W$5140,AD$23)</f>
        <v>2242</v>
      </c>
      <c r="AE28" s="8">
        <f ca="1">SUMIFS($R$2:$R$5140,$V$2:$V$5140,$X28,$W$2:$W$5140,AE$23)</f>
        <v>6126</v>
      </c>
      <c r="AF28" s="8">
        <f ca="1">SUMIFS($R$2:$R$5140,$V$2:$V$5140,$X28,$W$2:$W$5140,AF$23)</f>
        <v>8766</v>
      </c>
      <c r="AG28" s="8">
        <f ca="1">SUMIFS($R$2:$R$5140,$V$2:$V$5140,$X28,$W$2:$W$5140,AG$23)</f>
        <v>4873</v>
      </c>
      <c r="AH28" s="8">
        <f ca="1">SUMIFS($R$2:$R$5140,$V$2:$V$5140,$X28,$W$2:$W$5140,AH$23)</f>
        <v>9551</v>
      </c>
      <c r="AI28" s="8">
        <f ca="1">SUMIFS($R$2:$R$5140,$V$2:$V$5140,$X28,$W$2:$W$5140,AI$23)</f>
        <v>7735</v>
      </c>
      <c r="AJ28" s="9">
        <f ca="1">SUMIFS($R$2:$R$5140,$V$2:$V$5140,$X28,$W$2:$W$5140,AJ$23)</f>
        <v>-4208</v>
      </c>
      <c r="AK28" s="13">
        <f t="shared" ca="1" si="16"/>
        <v>43116</v>
      </c>
      <c r="AL28" s="13">
        <f t="shared" ca="1" si="17"/>
        <v>9</v>
      </c>
    </row>
    <row r="29" spans="1:38" x14ac:dyDescent="0.25">
      <c r="A29" s="1">
        <v>36082</v>
      </c>
      <c r="B29" s="2">
        <v>6819.12</v>
      </c>
      <c r="C29" s="2">
        <v>63898</v>
      </c>
      <c r="D29" s="2">
        <v>6775</v>
      </c>
      <c r="E29" s="2">
        <v>6740</v>
      </c>
      <c r="F29" s="10">
        <f t="shared" si="0"/>
        <v>-6.4700430554088806E-3</v>
      </c>
      <c r="G29" s="2" t="str">
        <f t="shared" ca="1" si="1"/>
        <v/>
      </c>
      <c r="H29">
        <f t="shared" ca="1" si="2"/>
        <v>0</v>
      </c>
      <c r="I29">
        <f t="shared" si="3"/>
        <v>1</v>
      </c>
      <c r="J29">
        <f t="shared" si="6"/>
        <v>-90.100000000000364</v>
      </c>
      <c r="K29">
        <f t="shared" si="4"/>
        <v>1</v>
      </c>
      <c r="L29" s="11">
        <f t="shared" si="13"/>
        <v>9895.4800000000014</v>
      </c>
      <c r="M29">
        <f t="shared" si="5"/>
        <v>1</v>
      </c>
      <c r="N29">
        <f t="shared" si="7"/>
        <v>0</v>
      </c>
      <c r="O29">
        <f>COUNTIF(結算日!$A$3:$A$249,A29)</f>
        <v>0</v>
      </c>
      <c r="Q29" s="7">
        <f t="shared" si="8"/>
        <v>-77</v>
      </c>
      <c r="R29" s="8">
        <f t="shared" si="12"/>
        <v>-77</v>
      </c>
      <c r="S29" s="8">
        <f t="shared" si="9"/>
        <v>10498</v>
      </c>
      <c r="T29" s="8">
        <f t="shared" si="10"/>
        <v>1</v>
      </c>
      <c r="U29" s="9">
        <f t="shared" si="11"/>
        <v>0</v>
      </c>
      <c r="V29">
        <f>YEAR(A29)</f>
        <v>1998</v>
      </c>
      <c r="W29">
        <f>MONTH(A29)</f>
        <v>10</v>
      </c>
      <c r="X29" s="19">
        <v>2003</v>
      </c>
      <c r="Y29" s="8">
        <f ca="1">SUMIFS($R$2:$R$5140,$V$2:$V$5140,$X29,$W$2:$W$5140,Y$23)</f>
        <v>15222</v>
      </c>
      <c r="Z29" s="8">
        <f ca="1">SUMIFS($R$2:$R$5140,$V$2:$V$5140,$X29,$W$2:$W$5140,Z$23)</f>
        <v>8215</v>
      </c>
      <c r="AA29" s="8">
        <f ca="1">SUMIFS($R$2:$R$5140,$V$2:$V$5140,$X29,$W$2:$W$5140,AA$23)</f>
        <v>9463</v>
      </c>
      <c r="AB29" s="8">
        <f ca="1">SUMIFS($R$2:$R$5140,$V$2:$V$5140,$X29,$W$2:$W$5140,AB$23)</f>
        <v>12045</v>
      </c>
      <c r="AC29" s="8">
        <f ca="1">SUMIFS($R$2:$R$5140,$V$2:$V$5140,$X29,$W$2:$W$5140,AC$23)</f>
        <v>15223</v>
      </c>
      <c r="AD29" s="8">
        <f ca="1">SUMIFS($R$2:$R$5140,$V$2:$V$5140,$X29,$W$2:$W$5140,AD$23)</f>
        <v>15825</v>
      </c>
      <c r="AE29" s="8">
        <f ca="1">SUMIFS($R$2:$R$5140,$V$2:$V$5140,$X29,$W$2:$W$5140,AE$23)</f>
        <v>-12267</v>
      </c>
      <c r="AF29" s="8">
        <f ca="1">SUMIFS($R$2:$R$5140,$V$2:$V$5140,$X29,$W$2:$W$5140,AF$23)</f>
        <v>-6242</v>
      </c>
      <c r="AG29" s="8">
        <f ca="1">SUMIFS($R$2:$R$5140,$V$2:$V$5140,$X29,$W$2:$W$5140,AG$23)</f>
        <v>-2927</v>
      </c>
      <c r="AH29" s="8">
        <f ca="1">SUMIFS($R$2:$R$5140,$V$2:$V$5140,$X29,$W$2:$W$5140,AH$23)</f>
        <v>-4347</v>
      </c>
      <c r="AI29" s="8">
        <f ca="1">SUMIFS($R$2:$R$5140,$V$2:$V$5140,$X29,$W$2:$W$5140,AI$23)</f>
        <v>8581</v>
      </c>
      <c r="AJ29" s="9">
        <f ca="1">SUMIFS($R$2:$R$5140,$V$2:$V$5140,$X29,$W$2:$W$5140,AJ$23)</f>
        <v>-766</v>
      </c>
      <c r="AK29" s="13">
        <f t="shared" ca="1" si="16"/>
        <v>58025</v>
      </c>
      <c r="AL29" s="13">
        <f t="shared" ca="1" si="17"/>
        <v>7</v>
      </c>
    </row>
    <row r="30" spans="1:38" x14ac:dyDescent="0.25">
      <c r="A30" s="1">
        <v>36083</v>
      </c>
      <c r="B30" s="2">
        <v>6799.88</v>
      </c>
      <c r="C30" s="2">
        <v>54128</v>
      </c>
      <c r="D30" s="2">
        <v>6760</v>
      </c>
      <c r="E30" s="2">
        <v>6710</v>
      </c>
      <c r="F30" s="10">
        <f t="shared" si="0"/>
        <v>-5.8648093789890332E-3</v>
      </c>
      <c r="G30" s="2" t="str">
        <f t="shared" ca="1" si="1"/>
        <v/>
      </c>
      <c r="H30">
        <f t="shared" ca="1" si="2"/>
        <v>0</v>
      </c>
      <c r="I30">
        <f t="shared" si="3"/>
        <v>1</v>
      </c>
      <c r="J30">
        <f t="shared" si="6"/>
        <v>-19.239999999999782</v>
      </c>
      <c r="K30">
        <f t="shared" si="4"/>
        <v>1</v>
      </c>
      <c r="L30" s="11">
        <f t="shared" si="13"/>
        <v>9876.2400000000016</v>
      </c>
      <c r="M30">
        <f t="shared" si="5"/>
        <v>1</v>
      </c>
      <c r="N30">
        <f t="shared" si="7"/>
        <v>0</v>
      </c>
      <c r="O30">
        <f>COUNTIF(結算日!$A$3:$A$249,A30)</f>
        <v>0</v>
      </c>
      <c r="Q30" s="7">
        <f t="shared" si="8"/>
        <v>-15</v>
      </c>
      <c r="R30" s="8">
        <f t="shared" si="12"/>
        <v>-15</v>
      </c>
      <c r="S30" s="8">
        <f t="shared" si="9"/>
        <v>10483</v>
      </c>
      <c r="T30" s="8">
        <f t="shared" si="10"/>
        <v>1</v>
      </c>
      <c r="U30" s="9">
        <f t="shared" si="11"/>
        <v>0</v>
      </c>
      <c r="V30">
        <f>YEAR(A30)</f>
        <v>1998</v>
      </c>
      <c r="W30">
        <f>MONTH(A30)</f>
        <v>10</v>
      </c>
      <c r="X30" s="19">
        <v>2004</v>
      </c>
      <c r="Y30" s="8">
        <f ca="1">SUMIFS($R$2:$R$5140,$V$2:$V$5140,$X30,$W$2:$W$5140,Y$23)</f>
        <v>-11732</v>
      </c>
      <c r="Z30" s="8">
        <f ca="1">SUMIFS($R$2:$R$5140,$V$2:$V$5140,$X30,$W$2:$W$5140,Z$23)</f>
        <v>-2521</v>
      </c>
      <c r="AA30" s="8">
        <f ca="1">SUMIFS($R$2:$R$5140,$V$2:$V$5140,$X30,$W$2:$W$5140,AA$23)</f>
        <v>9851</v>
      </c>
      <c r="AB30" s="8">
        <f ca="1">SUMIFS($R$2:$R$5140,$V$2:$V$5140,$X30,$W$2:$W$5140,AB$23)</f>
        <v>19136</v>
      </c>
      <c r="AC30" s="8">
        <f ca="1">SUMIFS($R$2:$R$5140,$V$2:$V$5140,$X30,$W$2:$W$5140,AC$23)</f>
        <v>-768</v>
      </c>
      <c r="AD30" s="8">
        <f ca="1">SUMIFS($R$2:$R$5140,$V$2:$V$5140,$X30,$W$2:$W$5140,AD$23)</f>
        <v>5718</v>
      </c>
      <c r="AE30" s="8">
        <f ca="1">SUMIFS($R$2:$R$5140,$V$2:$V$5140,$X30,$W$2:$W$5140,AE$23)</f>
        <v>5652</v>
      </c>
      <c r="AF30" s="8">
        <f ca="1">SUMIFS($R$2:$R$5140,$V$2:$V$5140,$X30,$W$2:$W$5140,AF$23)</f>
        <v>9173</v>
      </c>
      <c r="AG30" s="8">
        <f ca="1">SUMIFS($R$2:$R$5140,$V$2:$V$5140,$X30,$W$2:$W$5140,AG$23)</f>
        <v>6206</v>
      </c>
      <c r="AH30" s="8">
        <f ca="1">SUMIFS($R$2:$R$5140,$V$2:$V$5140,$X30,$W$2:$W$5140,AH$23)</f>
        <v>23918</v>
      </c>
      <c r="AI30" s="8">
        <f ca="1">SUMIFS($R$2:$R$5140,$V$2:$V$5140,$X30,$W$2:$W$5140,AI$23)</f>
        <v>25674</v>
      </c>
      <c r="AJ30" s="9">
        <f ca="1">SUMIFS($R$2:$R$5140,$V$2:$V$5140,$X30,$W$2:$W$5140,AJ$23)</f>
        <v>6082</v>
      </c>
      <c r="AK30" s="13">
        <f t="shared" ca="1" si="16"/>
        <v>96389</v>
      </c>
      <c r="AL30" s="13">
        <f t="shared" ca="1" si="17"/>
        <v>9</v>
      </c>
    </row>
    <row r="31" spans="1:38" x14ac:dyDescent="0.25">
      <c r="A31" s="1">
        <v>36085</v>
      </c>
      <c r="B31" s="2">
        <v>6901.19</v>
      </c>
      <c r="C31" s="2">
        <v>86610</v>
      </c>
      <c r="D31" s="2">
        <v>6908</v>
      </c>
      <c r="E31" s="2">
        <v>6875</v>
      </c>
      <c r="F31" s="10">
        <f t="shared" si="0"/>
        <v>9.8678633684912143E-4</v>
      </c>
      <c r="G31" s="2" t="str">
        <f t="shared" ca="1" si="1"/>
        <v/>
      </c>
      <c r="H31">
        <f t="shared" ca="1" si="2"/>
        <v>0</v>
      </c>
      <c r="I31">
        <f t="shared" si="3"/>
        <v>-1</v>
      </c>
      <c r="J31">
        <f t="shared" si="6"/>
        <v>101.30999999999949</v>
      </c>
      <c r="K31">
        <f t="shared" ca="1" si="4"/>
        <v>0</v>
      </c>
      <c r="L31" s="11">
        <f t="shared" si="13"/>
        <v>9977.5500000000011</v>
      </c>
      <c r="M31">
        <f t="shared" ca="1" si="5"/>
        <v>0</v>
      </c>
      <c r="N31">
        <f t="shared" ca="1" si="7"/>
        <v>1</v>
      </c>
      <c r="O31">
        <f>COUNTIF(結算日!$A$3:$A$249,A31)</f>
        <v>0</v>
      </c>
      <c r="Q31" s="7">
        <f t="shared" si="8"/>
        <v>148</v>
      </c>
      <c r="R31" s="8">
        <f t="shared" si="12"/>
        <v>148</v>
      </c>
      <c r="S31" s="8">
        <f t="shared" si="9"/>
        <v>10631</v>
      </c>
      <c r="T31" s="8">
        <f t="shared" ca="1" si="10"/>
        <v>0</v>
      </c>
      <c r="U31" s="9">
        <f t="shared" ca="1" si="11"/>
        <v>1</v>
      </c>
      <c r="V31">
        <f>YEAR(A31)</f>
        <v>1998</v>
      </c>
      <c r="W31">
        <f>MONTH(A31)</f>
        <v>10</v>
      </c>
      <c r="X31" s="19">
        <v>2005</v>
      </c>
      <c r="Y31" s="8">
        <f ca="1">SUMIFS($R$2:$R$5140,$V$2:$V$5140,$X31,$W$2:$W$5140,Y$23)</f>
        <v>19458</v>
      </c>
      <c r="Z31" s="8">
        <f ca="1">SUMIFS($R$2:$R$5140,$V$2:$V$5140,$X31,$W$2:$W$5140,Z$23)</f>
        <v>3219</v>
      </c>
      <c r="AA31" s="8">
        <f ca="1">SUMIFS($R$2:$R$5140,$V$2:$V$5140,$X31,$W$2:$W$5140,AA$23)</f>
        <v>-3614</v>
      </c>
      <c r="AB31" s="8">
        <f ca="1">SUMIFS($R$2:$R$5140,$V$2:$V$5140,$X31,$W$2:$W$5140,AB$23)</f>
        <v>2547</v>
      </c>
      <c r="AC31" s="8">
        <f ca="1">SUMIFS($R$2:$R$5140,$V$2:$V$5140,$X31,$W$2:$W$5140,AC$23)</f>
        <v>-5070</v>
      </c>
      <c r="AD31" s="8">
        <f ca="1">SUMIFS($R$2:$R$5140,$V$2:$V$5140,$X31,$W$2:$W$5140,AD$23)</f>
        <v>12931</v>
      </c>
      <c r="AE31" s="8">
        <f ca="1">SUMIFS($R$2:$R$5140,$V$2:$V$5140,$X31,$W$2:$W$5140,AE$23)</f>
        <v>7749</v>
      </c>
      <c r="AF31" s="8">
        <f ca="1">SUMIFS($R$2:$R$5140,$V$2:$V$5140,$X31,$W$2:$W$5140,AF$23)</f>
        <v>4399</v>
      </c>
      <c r="AG31" s="8">
        <f ca="1">SUMIFS($R$2:$R$5140,$V$2:$V$5140,$X31,$W$2:$W$5140,AG$23)</f>
        <v>-6182</v>
      </c>
      <c r="AH31" s="8">
        <f ca="1">SUMIFS($R$2:$R$5140,$V$2:$V$5140,$X31,$W$2:$W$5140,AH$23)</f>
        <v>21635</v>
      </c>
      <c r="AI31" s="8">
        <f ca="1">SUMIFS($R$2:$R$5140,$V$2:$V$5140,$X31,$W$2:$W$5140,AI$23)</f>
        <v>18858</v>
      </c>
      <c r="AJ31" s="9">
        <f ca="1">SUMIFS($R$2:$R$5140,$V$2:$V$5140,$X31,$W$2:$W$5140,AJ$23)</f>
        <v>16334</v>
      </c>
      <c r="AK31" s="13">
        <f t="shared" ca="1" si="16"/>
        <v>92264</v>
      </c>
      <c r="AL31" s="13">
        <f t="shared" ca="1" si="17"/>
        <v>9</v>
      </c>
    </row>
    <row r="32" spans="1:38" x14ac:dyDescent="0.25">
      <c r="A32" s="1">
        <v>36087</v>
      </c>
      <c r="B32" s="2">
        <v>6904.56</v>
      </c>
      <c r="C32" s="2">
        <v>67410</v>
      </c>
      <c r="D32" s="2">
        <v>6900</v>
      </c>
      <c r="E32" s="2">
        <v>6863</v>
      </c>
      <c r="F32" s="10">
        <f t="shared" si="0"/>
        <v>-6.6043310507846176E-4</v>
      </c>
      <c r="G32" s="2" t="str">
        <f t="shared" ca="1" si="1"/>
        <v/>
      </c>
      <c r="H32">
        <f t="shared" ca="1" si="2"/>
        <v>0</v>
      </c>
      <c r="I32">
        <f t="shared" si="3"/>
        <v>1</v>
      </c>
      <c r="J32">
        <f t="shared" si="6"/>
        <v>3.3700000000008004</v>
      </c>
      <c r="K32">
        <f t="shared" ca="1" si="4"/>
        <v>0</v>
      </c>
      <c r="L32" s="11">
        <f t="shared" ca="1" si="13"/>
        <v>9977.5500000000011</v>
      </c>
      <c r="M32">
        <f t="shared" ca="1" si="5"/>
        <v>0</v>
      </c>
      <c r="N32">
        <f t="shared" ca="1" si="7"/>
        <v>0</v>
      </c>
      <c r="O32">
        <f>COUNTIF(結算日!$A$3:$A$249,A32)</f>
        <v>0</v>
      </c>
      <c r="Q32" s="7">
        <f t="shared" si="8"/>
        <v>-8</v>
      </c>
      <c r="R32" s="8">
        <f t="shared" ca="1" si="12"/>
        <v>0</v>
      </c>
      <c r="S32" s="8">
        <f t="shared" ca="1" si="9"/>
        <v>10630</v>
      </c>
      <c r="T32" s="8">
        <f t="shared" ca="1" si="10"/>
        <v>0</v>
      </c>
      <c r="U32" s="9">
        <f t="shared" ca="1" si="11"/>
        <v>0</v>
      </c>
      <c r="V32">
        <f>YEAR(A32)</f>
        <v>1998</v>
      </c>
      <c r="W32">
        <f>MONTH(A32)</f>
        <v>10</v>
      </c>
      <c r="X32" s="19">
        <v>2006</v>
      </c>
      <c r="Y32" s="8">
        <f ca="1">SUMIFS($R$2:$R$5140,$V$2:$V$5140,$X32,$W$2:$W$5140,Y$23)</f>
        <v>-25280</v>
      </c>
      <c r="Z32" s="8">
        <f ca="1">SUMIFS($R$2:$R$5140,$V$2:$V$5140,$X32,$W$2:$W$5140,Z$23)</f>
        <v>9543</v>
      </c>
      <c r="AA32" s="8">
        <f ca="1">SUMIFS($R$2:$R$5140,$V$2:$V$5140,$X32,$W$2:$W$5140,AA$23)</f>
        <v>-4444</v>
      </c>
      <c r="AB32" s="8">
        <f ca="1">SUMIFS($R$2:$R$5140,$V$2:$V$5140,$X32,$W$2:$W$5140,AB$23)</f>
        <v>11027</v>
      </c>
      <c r="AC32" s="8">
        <f ca="1">SUMIFS($R$2:$R$5140,$V$2:$V$5140,$X32,$W$2:$W$5140,AC$23)</f>
        <v>-20246</v>
      </c>
      <c r="AD32" s="8">
        <f ca="1">SUMIFS($R$2:$R$5140,$V$2:$V$5140,$X32,$W$2:$W$5140,AD$23)</f>
        <v>27745</v>
      </c>
      <c r="AE32" s="8">
        <f ca="1">SUMIFS($R$2:$R$5140,$V$2:$V$5140,$X32,$W$2:$W$5140,AE$23)</f>
        <v>-6473</v>
      </c>
      <c r="AF32" s="8">
        <f ca="1">SUMIFS($R$2:$R$5140,$V$2:$V$5140,$X32,$W$2:$W$5140,AF$23)</f>
        <v>8019</v>
      </c>
      <c r="AG32" s="8">
        <f ca="1">SUMIFS($R$2:$R$5140,$V$2:$V$5140,$X32,$W$2:$W$5140,AG$23)</f>
        <v>22500</v>
      </c>
      <c r="AH32" s="8">
        <f ca="1">SUMIFS($R$2:$R$5140,$V$2:$V$5140,$X32,$W$2:$W$5140,AH$23)</f>
        <v>-9197</v>
      </c>
      <c r="AI32" s="8">
        <f ca="1">SUMIFS($R$2:$R$5140,$V$2:$V$5140,$X32,$W$2:$W$5140,AI$23)</f>
        <v>18407</v>
      </c>
      <c r="AJ32" s="9">
        <f ca="1">SUMIFS($R$2:$R$5140,$V$2:$V$5140,$X32,$W$2:$W$5140,AJ$23)</f>
        <v>7400</v>
      </c>
      <c r="AK32" s="13">
        <f t="shared" ca="1" si="16"/>
        <v>39001</v>
      </c>
      <c r="AL32" s="13">
        <f t="shared" ca="1" si="17"/>
        <v>7</v>
      </c>
    </row>
    <row r="33" spans="1:38" x14ac:dyDescent="0.25">
      <c r="A33" s="1">
        <v>36088</v>
      </c>
      <c r="B33" s="2">
        <v>6848.72</v>
      </c>
      <c r="C33" s="2">
        <v>64137</v>
      </c>
      <c r="D33" s="2">
        <v>6812</v>
      </c>
      <c r="E33" s="2">
        <v>6750</v>
      </c>
      <c r="F33" s="10">
        <f t="shared" si="0"/>
        <v>-5.3615858145755757E-3</v>
      </c>
      <c r="G33" s="2" t="str">
        <f t="shared" ca="1" si="1"/>
        <v/>
      </c>
      <c r="H33">
        <f t="shared" ca="1" si="2"/>
        <v>0</v>
      </c>
      <c r="I33">
        <f t="shared" si="3"/>
        <v>1</v>
      </c>
      <c r="J33">
        <f t="shared" si="6"/>
        <v>-55.840000000000146</v>
      </c>
      <c r="K33">
        <f t="shared" si="4"/>
        <v>1</v>
      </c>
      <c r="L33" s="11">
        <f t="shared" ca="1" si="13"/>
        <v>9977.5500000000011</v>
      </c>
      <c r="M33">
        <f t="shared" ca="1" si="5"/>
        <v>1</v>
      </c>
      <c r="N33">
        <f t="shared" ca="1" si="7"/>
        <v>1</v>
      </c>
      <c r="O33">
        <f>COUNTIF(結算日!$A$3:$A$249,A33)</f>
        <v>0</v>
      </c>
      <c r="Q33" s="7">
        <f t="shared" si="8"/>
        <v>-88</v>
      </c>
      <c r="R33" s="8">
        <f t="shared" ca="1" si="12"/>
        <v>0</v>
      </c>
      <c r="S33" s="8">
        <f t="shared" ca="1" si="9"/>
        <v>10630</v>
      </c>
      <c r="T33" s="8">
        <f t="shared" ca="1" si="10"/>
        <v>1</v>
      </c>
      <c r="U33" s="9">
        <f t="shared" ca="1" si="11"/>
        <v>1</v>
      </c>
      <c r="V33">
        <f>YEAR(A33)</f>
        <v>1998</v>
      </c>
      <c r="W33">
        <f>MONTH(A33)</f>
        <v>10</v>
      </c>
      <c r="X33" s="19">
        <v>2007</v>
      </c>
      <c r="Y33" s="8">
        <f ca="1">SUMIFS($R$2:$R$5140,$V$2:$V$5140,$X33,$W$2:$W$5140,Y$23)</f>
        <v>14962</v>
      </c>
      <c r="Z33" s="8">
        <f ca="1">SUMIFS($R$2:$R$5140,$V$2:$V$5140,$X33,$W$2:$W$5140,Z$23)</f>
        <v>-7446</v>
      </c>
      <c r="AA33" s="8">
        <f ca="1">SUMIFS($R$2:$R$5140,$V$2:$V$5140,$X33,$W$2:$W$5140,AA$23)</f>
        <v>20966</v>
      </c>
      <c r="AB33" s="8">
        <f ca="1">SUMIFS($R$2:$R$5140,$V$2:$V$5140,$X33,$W$2:$W$5140,AB$23)</f>
        <v>51820</v>
      </c>
      <c r="AC33" s="8">
        <f ca="1">SUMIFS($R$2:$R$5140,$V$2:$V$5140,$X33,$W$2:$W$5140,AC$23)</f>
        <v>457</v>
      </c>
      <c r="AD33" s="8">
        <f ca="1">SUMIFS($R$2:$R$5140,$V$2:$V$5140,$X33,$W$2:$W$5140,AD$23)</f>
        <v>13582</v>
      </c>
      <c r="AE33" s="8">
        <f ca="1">SUMIFS($R$2:$R$5140,$V$2:$V$5140,$X33,$W$2:$W$5140,AE$23)</f>
        <v>26140</v>
      </c>
      <c r="AF33" s="8">
        <f ca="1">SUMIFS($R$2:$R$5140,$V$2:$V$5140,$X33,$W$2:$W$5140,AF$23)</f>
        <v>-3372</v>
      </c>
      <c r="AG33" s="8">
        <f ca="1">SUMIFS($R$2:$R$5140,$V$2:$V$5140,$X33,$W$2:$W$5140,AG$23)</f>
        <v>-4899</v>
      </c>
      <c r="AH33" s="8">
        <f ca="1">SUMIFS($R$2:$R$5140,$V$2:$V$5140,$X33,$W$2:$W$5140,AH$23)</f>
        <v>25514</v>
      </c>
      <c r="AI33" s="8">
        <f ca="1">SUMIFS($R$2:$R$5140,$V$2:$V$5140,$X33,$W$2:$W$5140,AI$23)</f>
        <v>75932</v>
      </c>
      <c r="AJ33" s="9">
        <f ca="1">SUMIFS($R$2:$R$5140,$V$2:$V$5140,$X33,$W$2:$W$5140,AJ$23)</f>
        <v>-4434</v>
      </c>
      <c r="AK33" s="13">
        <f t="shared" ca="1" si="16"/>
        <v>209222</v>
      </c>
      <c r="AL33" s="13">
        <f t="shared" ca="1" si="17"/>
        <v>8</v>
      </c>
    </row>
    <row r="34" spans="1:38" x14ac:dyDescent="0.25">
      <c r="A34" s="1">
        <v>36089</v>
      </c>
      <c r="B34" s="2">
        <v>7021.42</v>
      </c>
      <c r="C34" s="2">
        <v>96381</v>
      </c>
      <c r="D34" s="2">
        <v>7054</v>
      </c>
      <c r="E34" s="2">
        <v>6999</v>
      </c>
      <c r="F34" s="10">
        <f t="shared" si="0"/>
        <v>-3.193086298782899E-3</v>
      </c>
      <c r="G34" s="2" t="str">
        <f t="shared" ca="1" si="1"/>
        <v/>
      </c>
      <c r="H34">
        <f t="shared" ca="1" si="2"/>
        <v>0</v>
      </c>
      <c r="I34">
        <f t="shared" si="3"/>
        <v>1</v>
      </c>
      <c r="J34">
        <f t="shared" si="6"/>
        <v>172.69999999999982</v>
      </c>
      <c r="K34">
        <f t="shared" si="4"/>
        <v>1</v>
      </c>
      <c r="L34" s="11">
        <f t="shared" ca="1" si="13"/>
        <v>10150.25</v>
      </c>
      <c r="M34">
        <f t="shared" ca="1" si="5"/>
        <v>1</v>
      </c>
      <c r="N34">
        <f t="shared" ca="1" si="7"/>
        <v>0</v>
      </c>
      <c r="O34">
        <f>COUNTIF(結算日!$A$3:$A$249,A34)</f>
        <v>1</v>
      </c>
      <c r="Q34" s="7">
        <f t="shared" si="8"/>
        <v>242</v>
      </c>
      <c r="R34" s="8">
        <f t="shared" ca="1" si="12"/>
        <v>242</v>
      </c>
      <c r="S34" s="8">
        <f t="shared" ca="1" si="9"/>
        <v>10871</v>
      </c>
      <c r="T34" s="8">
        <f t="shared" ca="1" si="10"/>
        <v>1</v>
      </c>
      <c r="U34" s="9">
        <f t="shared" ca="1" si="11"/>
        <v>2</v>
      </c>
      <c r="V34">
        <f>YEAR(A34)</f>
        <v>1998</v>
      </c>
      <c r="W34">
        <f>MONTH(A34)</f>
        <v>10</v>
      </c>
      <c r="X34" s="19">
        <v>2008</v>
      </c>
      <c r="Y34" s="8">
        <f ca="1">SUMIFS($R$2:$R$5140,$V$2:$V$5140,$X34,$W$2:$W$5140,Y$23)</f>
        <v>-17166</v>
      </c>
      <c r="Z34" s="8">
        <f ca="1">SUMIFS($R$2:$R$5140,$V$2:$V$5140,$X34,$W$2:$W$5140,Z$23)</f>
        <v>93578</v>
      </c>
      <c r="AA34" s="8">
        <f ca="1">SUMIFS($R$2:$R$5140,$V$2:$V$5140,$X34,$W$2:$W$5140,AA$23)</f>
        <v>3517</v>
      </c>
      <c r="AB34" s="8">
        <f ca="1">SUMIFS($R$2:$R$5140,$V$2:$V$5140,$X34,$W$2:$W$5140,AB$23)</f>
        <v>24925</v>
      </c>
      <c r="AC34" s="8">
        <f ca="1">SUMIFS($R$2:$R$5140,$V$2:$V$5140,$X34,$W$2:$W$5140,AC$23)</f>
        <v>36768</v>
      </c>
      <c r="AD34" s="8">
        <f ca="1">SUMIFS($R$2:$R$5140,$V$2:$V$5140,$X34,$W$2:$W$5140,AD$23)</f>
        <v>-65888</v>
      </c>
      <c r="AE34" s="8">
        <f ca="1">SUMIFS($R$2:$R$5140,$V$2:$V$5140,$X34,$W$2:$W$5140,AE$23)</f>
        <v>40443</v>
      </c>
      <c r="AF34" s="8">
        <f ca="1">SUMIFS($R$2:$R$5140,$V$2:$V$5140,$X34,$W$2:$W$5140,AF$23)</f>
        <v>90349</v>
      </c>
      <c r="AG34" s="8">
        <f ca="1">SUMIFS($R$2:$R$5140,$V$2:$V$5140,$X34,$W$2:$W$5140,AG$23)</f>
        <v>137652</v>
      </c>
      <c r="AH34" s="8">
        <f ca="1">SUMIFS($R$2:$R$5140,$V$2:$V$5140,$X34,$W$2:$W$5140,AH$23)</f>
        <v>-86410</v>
      </c>
      <c r="AI34" s="8">
        <f ca="1">SUMIFS($R$2:$R$5140,$V$2:$V$5140,$X34,$W$2:$W$5140,AI$23)</f>
        <v>-43364</v>
      </c>
      <c r="AJ34" s="9">
        <f ca="1">SUMIFS($R$2:$R$5140,$V$2:$V$5140,$X34,$W$2:$W$5140,AJ$23)</f>
        <v>117709</v>
      </c>
      <c r="AK34" s="13">
        <f t="shared" ca="1" si="16"/>
        <v>332113</v>
      </c>
      <c r="AL34" s="13">
        <f t="shared" ca="1" si="17"/>
        <v>8</v>
      </c>
    </row>
    <row r="35" spans="1:38" x14ac:dyDescent="0.25">
      <c r="A35" s="1">
        <v>36090</v>
      </c>
      <c r="B35" s="2">
        <v>6987.79</v>
      </c>
      <c r="C35" s="2">
        <v>85379</v>
      </c>
      <c r="D35" s="2">
        <v>6955</v>
      </c>
      <c r="E35" s="2">
        <v>6947</v>
      </c>
      <c r="F35" s="10">
        <f t="shared" si="0"/>
        <v>-4.6924707239341945E-3</v>
      </c>
      <c r="G35" s="2" t="str">
        <f t="shared" ca="1" si="1"/>
        <v/>
      </c>
      <c r="H35">
        <f t="shared" ca="1" si="2"/>
        <v>0</v>
      </c>
      <c r="I35">
        <f t="shared" si="3"/>
        <v>1</v>
      </c>
      <c r="J35">
        <f t="shared" si="6"/>
        <v>-33.630000000000109</v>
      </c>
      <c r="K35">
        <f t="shared" si="4"/>
        <v>1</v>
      </c>
      <c r="L35" s="11">
        <f t="shared" ca="1" si="13"/>
        <v>10116.619999999999</v>
      </c>
      <c r="M35">
        <f t="shared" ca="1" si="5"/>
        <v>1</v>
      </c>
      <c r="N35">
        <f t="shared" ca="1" si="7"/>
        <v>0</v>
      </c>
      <c r="O35">
        <f>COUNTIF(結算日!$A$3:$A$249,A35)</f>
        <v>0</v>
      </c>
      <c r="Q35" s="7">
        <f t="shared" si="8"/>
        <v>-44</v>
      </c>
      <c r="R35" s="8">
        <f t="shared" ca="1" si="12"/>
        <v>-44</v>
      </c>
      <c r="S35" s="8">
        <f t="shared" ca="1" si="9"/>
        <v>10825</v>
      </c>
      <c r="T35" s="8">
        <f t="shared" ca="1" si="10"/>
        <v>1</v>
      </c>
      <c r="U35" s="9">
        <f t="shared" ca="1" si="11"/>
        <v>0</v>
      </c>
      <c r="V35">
        <f>YEAR(A35)</f>
        <v>1998</v>
      </c>
      <c r="W35">
        <f>MONTH(A35)</f>
        <v>10</v>
      </c>
      <c r="X35" s="19">
        <v>2009</v>
      </c>
      <c r="Y35" s="8">
        <f ca="1">SUMIFS($R$2:$R$5140,$V$2:$V$5140,$X35,$W$2:$W$5140,Y$23)</f>
        <v>-59660</v>
      </c>
      <c r="Z35" s="8">
        <f ca="1">SUMIFS($R$2:$R$5140,$V$2:$V$5140,$X35,$W$2:$W$5140,Z$23)</f>
        <v>91791</v>
      </c>
      <c r="AA35" s="8">
        <f ca="1">SUMIFS($R$2:$R$5140,$V$2:$V$5140,$X35,$W$2:$W$5140,AA$23)</f>
        <v>56141</v>
      </c>
      <c r="AB35" s="8">
        <f ca="1">SUMIFS($R$2:$R$5140,$V$2:$V$5140,$X35,$W$2:$W$5140,AB$23)</f>
        <v>-3964</v>
      </c>
      <c r="AC35" s="8">
        <f ca="1">SUMIFS($R$2:$R$5140,$V$2:$V$5140,$X35,$W$2:$W$5140,AC$23)</f>
        <v>-19123</v>
      </c>
      <c r="AD35" s="8">
        <f ca="1">SUMIFS($R$2:$R$5140,$V$2:$V$5140,$X35,$W$2:$W$5140,AD$23)</f>
        <v>-20679</v>
      </c>
      <c r="AE35" s="8">
        <f ca="1">SUMIFS($R$2:$R$5140,$V$2:$V$5140,$X35,$W$2:$W$5140,AE$23)</f>
        <v>108349</v>
      </c>
      <c r="AF35" s="8">
        <f ca="1">SUMIFS($R$2:$R$5140,$V$2:$V$5140,$X35,$W$2:$W$5140,AF$23)</f>
        <v>-17391</v>
      </c>
      <c r="AG35" s="8">
        <f ca="1">SUMIFS($R$2:$R$5140,$V$2:$V$5140,$X35,$W$2:$W$5140,AG$23)</f>
        <v>57796</v>
      </c>
      <c r="AH35" s="8">
        <f ca="1">SUMIFS($R$2:$R$5140,$V$2:$V$5140,$X35,$W$2:$W$5140,AH$23)</f>
        <v>-21215</v>
      </c>
      <c r="AI35" s="8">
        <f ca="1">SUMIFS($R$2:$R$5140,$V$2:$V$5140,$X35,$W$2:$W$5140,AI$23)</f>
        <v>-20416</v>
      </c>
      <c r="AJ35" s="9">
        <f ca="1">SUMIFS($R$2:$R$5140,$V$2:$V$5140,$X35,$W$2:$W$5140,AJ$23)</f>
        <v>112571</v>
      </c>
      <c r="AK35" s="13">
        <f t="shared" ca="1" si="16"/>
        <v>264200</v>
      </c>
      <c r="AL35" s="13">
        <f t="shared" ca="1" si="17"/>
        <v>5</v>
      </c>
    </row>
    <row r="36" spans="1:38" x14ac:dyDescent="0.25">
      <c r="A36" s="1">
        <v>36091</v>
      </c>
      <c r="B36" s="2">
        <v>7055.46</v>
      </c>
      <c r="C36" s="2">
        <v>95600</v>
      </c>
      <c r="D36" s="2">
        <v>7015</v>
      </c>
      <c r="E36" s="2">
        <v>7000</v>
      </c>
      <c r="F36" s="10">
        <f t="shared" si="0"/>
        <v>-5.7345658539627031E-3</v>
      </c>
      <c r="G36" s="2" t="str">
        <f t="shared" ca="1" si="1"/>
        <v/>
      </c>
      <c r="H36">
        <f t="shared" ca="1" si="2"/>
        <v>0</v>
      </c>
      <c r="I36">
        <f t="shared" si="3"/>
        <v>1</v>
      </c>
      <c r="J36">
        <f t="shared" si="6"/>
        <v>67.670000000000073</v>
      </c>
      <c r="K36">
        <f t="shared" si="4"/>
        <v>1</v>
      </c>
      <c r="L36" s="11">
        <f t="shared" ca="1" si="13"/>
        <v>10184.289999999999</v>
      </c>
      <c r="M36">
        <f t="shared" ca="1" si="5"/>
        <v>1</v>
      </c>
      <c r="N36">
        <f t="shared" ca="1" si="7"/>
        <v>0</v>
      </c>
      <c r="O36">
        <f>COUNTIF(結算日!$A$3:$A$249,A36)</f>
        <v>0</v>
      </c>
      <c r="Q36" s="7">
        <f t="shared" si="8"/>
        <v>60</v>
      </c>
      <c r="R36" s="8">
        <f t="shared" ca="1" si="12"/>
        <v>60</v>
      </c>
      <c r="S36" s="8">
        <f t="shared" ca="1" si="9"/>
        <v>10885</v>
      </c>
      <c r="T36" s="8">
        <f t="shared" ca="1" si="10"/>
        <v>1</v>
      </c>
      <c r="U36" s="9">
        <f t="shared" ca="1" si="11"/>
        <v>0</v>
      </c>
      <c r="V36">
        <f>YEAR(A36)</f>
        <v>1998</v>
      </c>
      <c r="W36">
        <f>MONTH(A36)</f>
        <v>10</v>
      </c>
      <c r="X36" s="19">
        <v>2010</v>
      </c>
      <c r="Y36" s="8">
        <f ca="1">SUMIFS($R$2:$R$5140,$V$2:$V$5140,$X36,$W$2:$W$5140,Y$23)</f>
        <v>15691</v>
      </c>
      <c r="Z36" s="8">
        <f ca="1">SUMIFS($R$2:$R$5140,$V$2:$V$5140,$X36,$W$2:$W$5140,Z$23)</f>
        <v>-25454</v>
      </c>
      <c r="AA36" s="8">
        <f ca="1">SUMIFS($R$2:$R$5140,$V$2:$V$5140,$X36,$W$2:$W$5140,AA$23)</f>
        <v>-11884</v>
      </c>
      <c r="AB36" s="8">
        <f ca="1">SUMIFS($R$2:$R$5140,$V$2:$V$5140,$X36,$W$2:$W$5140,AB$23)</f>
        <v>11588</v>
      </c>
      <c r="AC36" s="8">
        <f ca="1">SUMIFS($R$2:$R$5140,$V$2:$V$5140,$X36,$W$2:$W$5140,AC$23)</f>
        <v>-71601</v>
      </c>
      <c r="AD36" s="8">
        <f ca="1">SUMIFS($R$2:$R$5140,$V$2:$V$5140,$X36,$W$2:$W$5140,AD$23)</f>
        <v>-61267</v>
      </c>
      <c r="AE36" s="8">
        <f ca="1">SUMIFS($R$2:$R$5140,$V$2:$V$5140,$X36,$W$2:$W$5140,AE$23)</f>
        <v>69858</v>
      </c>
      <c r="AF36" s="8">
        <f ca="1">SUMIFS($R$2:$R$5140,$V$2:$V$5140,$X36,$W$2:$W$5140,AF$23)</f>
        <v>-14774</v>
      </c>
      <c r="AG36" s="8">
        <f ca="1">SUMIFS($R$2:$R$5140,$V$2:$V$5140,$X36,$W$2:$W$5140,AG$23)</f>
        <v>31602</v>
      </c>
      <c r="AH36" s="8">
        <f ca="1">SUMIFS($R$2:$R$5140,$V$2:$V$5140,$X36,$W$2:$W$5140,AH$23)</f>
        <v>-4045</v>
      </c>
      <c r="AI36" s="8">
        <f ca="1">SUMIFS($R$2:$R$5140,$V$2:$V$5140,$X36,$W$2:$W$5140,AI$23)</f>
        <v>10598</v>
      </c>
      <c r="AJ36" s="9">
        <f ca="1">SUMIFS($R$2:$R$5140,$V$2:$V$5140,$X36,$W$2:$W$5140,AJ$23)</f>
        <v>5294</v>
      </c>
      <c r="AK36" s="13">
        <f t="shared" ca="1" si="16"/>
        <v>-44394</v>
      </c>
      <c r="AL36" s="13">
        <f t="shared" ca="1" si="17"/>
        <v>6</v>
      </c>
    </row>
    <row r="37" spans="1:38" x14ac:dyDescent="0.25">
      <c r="A37" s="1">
        <v>36094</v>
      </c>
      <c r="B37" s="2">
        <v>7050.32</v>
      </c>
      <c r="C37" s="2">
        <v>73382</v>
      </c>
      <c r="D37" s="2">
        <v>7010</v>
      </c>
      <c r="E37" s="2">
        <v>6981</v>
      </c>
      <c r="F37" s="10">
        <f t="shared" si="0"/>
        <v>-5.7188893553767883E-3</v>
      </c>
      <c r="G37" s="2" t="str">
        <f t="shared" ca="1" si="1"/>
        <v/>
      </c>
      <c r="H37">
        <f t="shared" ca="1" si="2"/>
        <v>0</v>
      </c>
      <c r="I37">
        <f t="shared" si="3"/>
        <v>1</v>
      </c>
      <c r="J37">
        <f t="shared" si="6"/>
        <v>-5.1400000000003274</v>
      </c>
      <c r="K37">
        <f t="shared" si="4"/>
        <v>1</v>
      </c>
      <c r="L37" s="11">
        <f t="shared" ca="1" si="13"/>
        <v>10179.149999999998</v>
      </c>
      <c r="M37">
        <f t="shared" ca="1" si="5"/>
        <v>1</v>
      </c>
      <c r="N37">
        <f t="shared" ca="1" si="7"/>
        <v>0</v>
      </c>
      <c r="O37">
        <f>COUNTIF(結算日!$A$3:$A$249,A37)</f>
        <v>0</v>
      </c>
      <c r="Q37" s="7">
        <f t="shared" si="8"/>
        <v>-5</v>
      </c>
      <c r="R37" s="8">
        <f ca="1">Q37*T36</f>
        <v>-5</v>
      </c>
      <c r="S37" s="8">
        <f t="shared" ca="1" si="9"/>
        <v>10880</v>
      </c>
      <c r="T37" s="8">
        <f t="shared" ca="1" si="10"/>
        <v>1</v>
      </c>
      <c r="U37" s="9">
        <f t="shared" ca="1" si="11"/>
        <v>0</v>
      </c>
      <c r="V37">
        <f>YEAR(A37)</f>
        <v>1998</v>
      </c>
      <c r="W37">
        <f>MONTH(A37)</f>
        <v>10</v>
      </c>
      <c r="X37" s="19">
        <v>2011</v>
      </c>
      <c r="Y37" s="8">
        <f ca="1">SUMIFS($R$2:$R$5140,$V$2:$V$5140,$X37,$W$2:$W$5140,Y$23)</f>
        <v>-9118</v>
      </c>
      <c r="Z37" s="8">
        <f ca="1">SUMIFS($R$2:$R$5140,$V$2:$V$5140,$X37,$W$2:$W$5140,Z$23)</f>
        <v>-5551</v>
      </c>
      <c r="AA37" s="8">
        <f ca="1">SUMIFS($R$2:$R$5140,$V$2:$V$5140,$X37,$W$2:$W$5140,AA$23)</f>
        <v>6601</v>
      </c>
      <c r="AB37" s="8">
        <f ca="1">SUMIFS($R$2:$R$5140,$V$2:$V$5140,$X37,$W$2:$W$5140,AB$23)</f>
        <v>93314</v>
      </c>
      <c r="AC37" s="8">
        <f ca="1">SUMIFS($R$2:$R$5140,$V$2:$V$5140,$X37,$W$2:$W$5140,AC$23)</f>
        <v>53270</v>
      </c>
      <c r="AD37" s="8">
        <f ca="1">SUMIFS($R$2:$R$5140,$V$2:$V$5140,$X37,$W$2:$W$5140,AD$23)</f>
        <v>-16774</v>
      </c>
      <c r="AE37" s="8">
        <f ca="1">SUMIFS($R$2:$R$5140,$V$2:$V$5140,$X37,$W$2:$W$5140,AE$23)</f>
        <v>-20720</v>
      </c>
      <c r="AF37" s="8">
        <f ca="1">SUMIFS($R$2:$R$5140,$V$2:$V$5140,$X37,$W$2:$W$5140,AF$23)</f>
        <v>-149188</v>
      </c>
      <c r="AG37" s="8">
        <f ca="1">SUMIFS($R$2:$R$5140,$V$2:$V$5140,$X37,$W$2:$W$5140,AG$23)</f>
        <v>-53631</v>
      </c>
      <c r="AH37" s="8">
        <f ca="1">SUMIFS($R$2:$R$5140,$V$2:$V$5140,$X37,$W$2:$W$5140,AH$23)</f>
        <v>-53225</v>
      </c>
      <c r="AI37" s="8">
        <f ca="1">SUMIFS($R$2:$R$5140,$V$2:$V$5140,$X37,$W$2:$W$5140,AI$23)</f>
        <v>219455</v>
      </c>
      <c r="AJ37" s="9">
        <f ca="1">SUMIFS($R$2:$R$5140,$V$2:$V$5140,$X37,$W$2:$W$5140,AJ$23)</f>
        <v>76957</v>
      </c>
      <c r="AK37" s="13">
        <f t="shared" ca="1" si="16"/>
        <v>141390</v>
      </c>
      <c r="AL37" s="13">
        <f t="shared" ca="1" si="17"/>
        <v>5</v>
      </c>
    </row>
    <row r="38" spans="1:38" x14ac:dyDescent="0.25">
      <c r="A38" s="1">
        <v>36095</v>
      </c>
      <c r="B38" s="2">
        <v>7036.63</v>
      </c>
      <c r="C38" s="2">
        <v>79984</v>
      </c>
      <c r="D38" s="2">
        <v>7014</v>
      </c>
      <c r="E38" s="2">
        <v>7003</v>
      </c>
      <c r="F38" s="10">
        <f t="shared" si="0"/>
        <v>-3.2160281271006452E-3</v>
      </c>
      <c r="G38" s="2" t="str">
        <f t="shared" ca="1" si="1"/>
        <v/>
      </c>
      <c r="H38">
        <f t="shared" ca="1" si="2"/>
        <v>0</v>
      </c>
      <c r="I38">
        <f t="shared" si="3"/>
        <v>1</v>
      </c>
      <c r="J38">
        <f t="shared" si="6"/>
        <v>-13.6899999999996</v>
      </c>
      <c r="K38">
        <f t="shared" si="4"/>
        <v>1</v>
      </c>
      <c r="L38" s="11">
        <f t="shared" ca="1" si="13"/>
        <v>10165.459999999999</v>
      </c>
      <c r="M38">
        <f t="shared" ca="1" si="5"/>
        <v>1</v>
      </c>
      <c r="N38">
        <f t="shared" ca="1" si="7"/>
        <v>0</v>
      </c>
      <c r="O38">
        <f>COUNTIF(結算日!$A$3:$A$249,A38)</f>
        <v>0</v>
      </c>
      <c r="Q38" s="7">
        <f t="shared" si="8"/>
        <v>4</v>
      </c>
      <c r="R38" s="8">
        <f t="shared" ca="1" si="12"/>
        <v>4</v>
      </c>
      <c r="S38" s="8">
        <f t="shared" ca="1" si="9"/>
        <v>10884</v>
      </c>
      <c r="T38" s="8">
        <f t="shared" ca="1" si="10"/>
        <v>1</v>
      </c>
      <c r="U38" s="9">
        <f t="shared" ca="1" si="11"/>
        <v>0</v>
      </c>
      <c r="V38">
        <f>YEAR(A38)</f>
        <v>1998</v>
      </c>
      <c r="W38">
        <f>MONTH(A38)</f>
        <v>10</v>
      </c>
      <c r="X38" s="19">
        <v>2012</v>
      </c>
      <c r="Y38" s="8">
        <f ca="1">SUMIFS($R$2:$R$5140,$V$2:$V$5140,$X38,$W$2:$W$5140,Y$23)</f>
        <v>28404</v>
      </c>
      <c r="Z38" s="8">
        <f ca="1">SUMIFS($R$2:$R$5140,$V$2:$V$5140,$X38,$W$2:$W$5140,Z$23)</f>
        <v>64034</v>
      </c>
      <c r="AA38" s="8">
        <f ca="1">SUMIFS($R$2:$R$5140,$V$2:$V$5140,$X38,$W$2:$W$5140,AA$23)</f>
        <v>51453</v>
      </c>
      <c r="AB38" s="8">
        <f ca="1">SUMIFS($R$2:$R$5140,$V$2:$V$5140,$X38,$W$2:$W$5140,AB$23)</f>
        <v>15567</v>
      </c>
      <c r="AC38" s="8">
        <f ca="1">SUMIFS($R$2:$R$5140,$V$2:$V$5140,$X38,$W$2:$W$5140,AC$23)</f>
        <v>-19947</v>
      </c>
      <c r="AD38" s="8">
        <f ca="1">SUMIFS($R$2:$R$5140,$V$2:$V$5140,$X38,$W$2:$W$5140,AD$23)</f>
        <v>-8107</v>
      </c>
      <c r="AE38" s="8">
        <f ca="1">SUMIFS($R$2:$R$5140,$V$2:$V$5140,$X38,$W$2:$W$5140,AE$23)</f>
        <v>40235</v>
      </c>
      <c r="AF38" s="8">
        <f ca="1">SUMIFS($R$2:$R$5140,$V$2:$V$5140,$X38,$W$2:$W$5140,AF$23)</f>
        <v>51019</v>
      </c>
      <c r="AG38" s="8">
        <f ca="1">SUMIFS($R$2:$R$5140,$V$2:$V$5140,$X38,$W$2:$W$5140,AG$23)</f>
        <v>87173</v>
      </c>
      <c r="AH38" s="8">
        <f ca="1">SUMIFS($R$2:$R$5140,$V$2:$V$5140,$X38,$W$2:$W$5140,AH$23)</f>
        <v>-37536</v>
      </c>
      <c r="AI38" s="8">
        <f ca="1">SUMIFS($R$2:$R$5140,$V$2:$V$5140,$X38,$W$2:$W$5140,AI$23)</f>
        <v>55051</v>
      </c>
      <c r="AJ38" s="9">
        <f ca="1">SUMIFS($R$2:$R$5140,$V$2:$V$5140,$X38,$W$2:$W$5140,AJ$23)</f>
        <v>2458</v>
      </c>
      <c r="AK38" s="13">
        <f t="shared" ca="1" si="16"/>
        <v>329804</v>
      </c>
      <c r="AL38" s="13">
        <f t="shared" ca="1" si="17"/>
        <v>9</v>
      </c>
    </row>
    <row r="39" spans="1:38" x14ac:dyDescent="0.25">
      <c r="A39" s="1">
        <v>36096</v>
      </c>
      <c r="B39" s="2">
        <v>6962.09</v>
      </c>
      <c r="C39" s="2">
        <v>90834</v>
      </c>
      <c r="D39" s="2">
        <v>6914</v>
      </c>
      <c r="E39" s="2">
        <v>6916</v>
      </c>
      <c r="F39" s="10">
        <f t="shared" si="0"/>
        <v>-6.9074085511678929E-3</v>
      </c>
      <c r="G39" s="2" t="str">
        <f t="shared" ca="1" si="1"/>
        <v/>
      </c>
      <c r="H39">
        <f t="shared" ca="1" si="2"/>
        <v>0</v>
      </c>
      <c r="I39">
        <f t="shared" si="3"/>
        <v>1</v>
      </c>
      <c r="J39">
        <f t="shared" si="6"/>
        <v>-74.539999999999964</v>
      </c>
      <c r="K39">
        <f t="shared" si="4"/>
        <v>1</v>
      </c>
      <c r="L39" s="11">
        <f t="shared" ca="1" si="13"/>
        <v>10090.919999999998</v>
      </c>
      <c r="M39">
        <f t="shared" ca="1" si="5"/>
        <v>1</v>
      </c>
      <c r="N39">
        <f t="shared" ca="1" si="7"/>
        <v>0</v>
      </c>
      <c r="O39">
        <f>COUNTIF(結算日!$A$3:$A$249,A39)</f>
        <v>0</v>
      </c>
      <c r="Q39" s="7">
        <f t="shared" si="8"/>
        <v>-100</v>
      </c>
      <c r="R39" s="8">
        <f t="shared" ca="1" si="12"/>
        <v>-100</v>
      </c>
      <c r="S39" s="8">
        <f t="shared" ca="1" si="9"/>
        <v>10784</v>
      </c>
      <c r="T39" s="8">
        <f t="shared" ca="1" si="10"/>
        <v>1</v>
      </c>
      <c r="U39" s="9">
        <f t="shared" ca="1" si="11"/>
        <v>0</v>
      </c>
      <c r="V39">
        <f>YEAR(A39)</f>
        <v>1998</v>
      </c>
      <c r="W39">
        <f>MONTH(A39)</f>
        <v>10</v>
      </c>
      <c r="X39" s="19">
        <v>2013</v>
      </c>
      <c r="Y39" s="8">
        <f ca="1">SUMIFS($R$2:$R$5140,$V$2:$V$5140,$X39,$W$2:$W$5140,Y$23)</f>
        <v>61141</v>
      </c>
      <c r="Z39" s="8">
        <f ca="1">SUMIFS($R$2:$R$5140,$V$2:$V$5140,$X39,$W$2:$W$5140,Z$23)</f>
        <v>15788</v>
      </c>
      <c r="AA39" s="8">
        <f ca="1">SUMIFS($R$2:$R$5140,$V$2:$V$5140,$X39,$W$2:$W$5140,AA$23)</f>
        <v>50335</v>
      </c>
      <c r="AB39" s="8">
        <f ca="1">SUMIFS($R$2:$R$5140,$V$2:$V$5140,$X39,$W$2:$W$5140,AB$23)</f>
        <v>12796</v>
      </c>
      <c r="AC39" s="8">
        <f ca="1">SUMIFS($R$2:$R$5140,$V$2:$V$5140,$X39,$W$2:$W$5140,AC$23)</f>
        <v>-27522</v>
      </c>
      <c r="AD39" s="8">
        <f ca="1">SUMIFS($R$2:$R$5140,$V$2:$V$5140,$X39,$W$2:$W$5140,AD$23)</f>
        <v>39075</v>
      </c>
      <c r="AE39" s="8">
        <f ca="1">SUMIFS($R$2:$R$5140,$V$2:$V$5140,$X39,$W$2:$W$5140,AE$23)</f>
        <v>65826</v>
      </c>
      <c r="AF39" s="8">
        <f ca="1">SUMIFS($R$2:$R$5140,$V$2:$V$5140,$X39,$W$2:$W$5140,AF$23)</f>
        <v>-25687</v>
      </c>
      <c r="AG39" s="8">
        <f ca="1">SUMIFS($R$2:$R$5140,$V$2:$V$5140,$X39,$W$2:$W$5140,AG$23)</f>
        <v>11467</v>
      </c>
      <c r="AH39" s="8">
        <f ca="1">SUMIFS($R$2:$R$5140,$V$2:$V$5140,$X39,$W$2:$W$5140,AH$23)</f>
        <v>81928</v>
      </c>
      <c r="AI39" s="8">
        <f ca="1">SUMIFS($R$2:$R$5140,$V$2:$V$5140,$X39,$W$2:$W$5140,AI$23)</f>
        <v>19952</v>
      </c>
      <c r="AJ39" s="9">
        <f ca="1">SUMIFS($R$2:$R$5140,$V$2:$V$5140,$X39,$W$2:$W$5140,AJ$23)</f>
        <v>37924</v>
      </c>
      <c r="AK39" s="13">
        <f t="shared" ca="1" si="16"/>
        <v>343023</v>
      </c>
      <c r="AL39" s="13">
        <f t="shared" ca="1" si="17"/>
        <v>10</v>
      </c>
    </row>
    <row r="40" spans="1:38" x14ac:dyDescent="0.25">
      <c r="A40" s="1">
        <v>36097</v>
      </c>
      <c r="B40" s="2">
        <v>7016.89</v>
      </c>
      <c r="C40" s="2">
        <v>62708</v>
      </c>
      <c r="D40" s="2">
        <v>6965</v>
      </c>
      <c r="E40" s="2">
        <v>6949</v>
      </c>
      <c r="F40" s="10">
        <f t="shared" si="0"/>
        <v>-7.3950140304323009E-3</v>
      </c>
      <c r="G40" s="2" t="str">
        <f t="shared" ca="1" si="1"/>
        <v/>
      </c>
      <c r="H40">
        <f t="shared" ca="1" si="2"/>
        <v>0</v>
      </c>
      <c r="I40">
        <f t="shared" si="3"/>
        <v>1</v>
      </c>
      <c r="J40">
        <f t="shared" si="6"/>
        <v>54.800000000000182</v>
      </c>
      <c r="K40">
        <f t="shared" si="4"/>
        <v>1</v>
      </c>
      <c r="L40" s="11">
        <f t="shared" ca="1" si="13"/>
        <v>10145.719999999998</v>
      </c>
      <c r="M40">
        <f t="shared" ca="1" si="5"/>
        <v>1</v>
      </c>
      <c r="N40">
        <f t="shared" ca="1" si="7"/>
        <v>0</v>
      </c>
      <c r="O40">
        <f>COUNTIF(結算日!$A$3:$A$249,A40)</f>
        <v>0</v>
      </c>
      <c r="Q40" s="7">
        <f t="shared" si="8"/>
        <v>51</v>
      </c>
      <c r="R40" s="8">
        <f t="shared" ca="1" si="12"/>
        <v>51</v>
      </c>
      <c r="S40" s="8">
        <f t="shared" ca="1" si="9"/>
        <v>10835</v>
      </c>
      <c r="T40" s="8">
        <f t="shared" ca="1" si="10"/>
        <v>1</v>
      </c>
      <c r="U40" s="9">
        <f t="shared" ca="1" si="11"/>
        <v>0</v>
      </c>
      <c r="V40">
        <f>YEAR(A40)</f>
        <v>1998</v>
      </c>
      <c r="W40">
        <f>MONTH(A40)</f>
        <v>10</v>
      </c>
      <c r="X40" s="19">
        <v>2014</v>
      </c>
      <c r="Y40" s="8">
        <f ca="1">SUMIFS($R$2:$R$5140,$V$2:$V$5140,$X40,$W$2:$W$5140,Y$23)</f>
        <v>24780</v>
      </c>
      <c r="Z40" s="8">
        <f ca="1">SUMIFS($R$2:$R$5140,$V$2:$V$5140,$X40,$W$2:$W$5140,Z$23)</f>
        <v>27603</v>
      </c>
      <c r="AA40" s="8">
        <f ca="1">SUMIFS($R$2:$R$5140,$V$2:$V$5140,$X40,$W$2:$W$5140,AA$23)</f>
        <v>-21608</v>
      </c>
      <c r="AB40" s="8">
        <f ca="1">SUMIFS($R$2:$R$5140,$V$2:$V$5140,$X40,$W$2:$W$5140,AB$23)</f>
        <v>-13771</v>
      </c>
      <c r="AC40" s="8">
        <f ca="1">SUMIFS($R$2:$R$5140,$V$2:$V$5140,$X40,$W$2:$W$5140,AC$23)</f>
        <v>33293</v>
      </c>
      <c r="AD40" s="8">
        <f ca="1">SUMIFS($R$2:$R$5140,$V$2:$V$5140,$X40,$W$2:$W$5140,AD$23)</f>
        <v>41966</v>
      </c>
      <c r="AE40" s="8">
        <f ca="1">SUMIFS($R$2:$R$5140,$V$2:$V$5140,$X40,$W$2:$W$5140,AE$23)</f>
        <v>13877</v>
      </c>
      <c r="AF40" s="8">
        <f ca="1">SUMIFS($R$2:$R$5140,$V$2:$V$5140,$X40,$W$2:$W$5140,AF$23)</f>
        <v>-47023</v>
      </c>
      <c r="AG40" s="8">
        <f ca="1">SUMIFS($R$2:$R$5140,$V$2:$V$5140,$X40,$W$2:$W$5140,AG$23)</f>
        <v>69139</v>
      </c>
      <c r="AH40" s="8">
        <f ca="1">SUMIFS($R$2:$R$5140,$V$2:$V$5140,$X40,$W$2:$W$5140,AH$23)</f>
        <v>-47184</v>
      </c>
      <c r="AI40" s="8">
        <f ca="1">SUMIFS($R$2:$R$5140,$V$2:$V$5140,$X40,$W$2:$W$5140,AI$23)</f>
        <v>-24689</v>
      </c>
      <c r="AJ40" s="9">
        <f ca="1">SUMIFS($R$2:$R$5140,$V$2:$V$5140,$X40,$W$2:$W$5140,AJ$23)</f>
        <v>42793</v>
      </c>
      <c r="AK40" s="13">
        <f t="shared" ca="1" si="16"/>
        <v>99176</v>
      </c>
      <c r="AL40" s="13">
        <f t="shared" ca="1" si="17"/>
        <v>7</v>
      </c>
    </row>
    <row r="41" spans="1:38" x14ac:dyDescent="0.25">
      <c r="A41" s="1">
        <v>36098</v>
      </c>
      <c r="B41" s="2">
        <v>7101.46</v>
      </c>
      <c r="C41" s="2">
        <v>89651</v>
      </c>
      <c r="D41" s="2">
        <v>7035</v>
      </c>
      <c r="E41" s="2">
        <v>7020</v>
      </c>
      <c r="F41" s="10">
        <f t="shared" si="0"/>
        <v>-9.3586389277697801E-3</v>
      </c>
      <c r="G41" s="2">
        <f t="shared" ca="1" si="1"/>
        <v>81925.850000000006</v>
      </c>
      <c r="H41">
        <f t="shared" ca="1" si="2"/>
        <v>1</v>
      </c>
      <c r="I41">
        <f t="shared" si="3"/>
        <v>1</v>
      </c>
      <c r="J41">
        <f t="shared" si="6"/>
        <v>84.569999999999709</v>
      </c>
      <c r="K41">
        <f t="shared" si="4"/>
        <v>1</v>
      </c>
      <c r="L41" s="11">
        <f t="shared" ca="1" si="13"/>
        <v>10230.289999999997</v>
      </c>
      <c r="M41">
        <f t="shared" ca="1" si="5"/>
        <v>1</v>
      </c>
      <c r="N41">
        <f t="shared" ca="1" si="7"/>
        <v>0</v>
      </c>
      <c r="O41">
        <f>COUNTIF(結算日!$A$3:$A$249,A41)</f>
        <v>0</v>
      </c>
      <c r="Q41" s="7">
        <f t="shared" si="8"/>
        <v>70</v>
      </c>
      <c r="R41" s="8">
        <f t="shared" ca="1" si="12"/>
        <v>70</v>
      </c>
      <c r="S41" s="8">
        <f t="shared" ca="1" si="9"/>
        <v>10905</v>
      </c>
      <c r="T41" s="8">
        <f t="shared" ca="1" si="10"/>
        <v>1</v>
      </c>
      <c r="U41" s="9">
        <f t="shared" ca="1" si="11"/>
        <v>0</v>
      </c>
      <c r="V41">
        <f>YEAR(A41)</f>
        <v>1998</v>
      </c>
      <c r="W41">
        <f>MONTH(A41)</f>
        <v>10</v>
      </c>
      <c r="X41" s="19">
        <v>2015</v>
      </c>
      <c r="Y41" s="8">
        <f ca="1">SUMIFS($R$2:$R$5140,$V$2:$V$5140,$X41,$W$2:$W$5140,Y$23)</f>
        <v>100268</v>
      </c>
      <c r="Z41" s="8">
        <f ca="1">SUMIFS($R$2:$R$5140,$V$2:$V$5140,$X41,$W$2:$W$5140,Z$23)</f>
        <v>900</v>
      </c>
      <c r="AA41" s="8">
        <f ca="1">SUMIFS($R$2:$R$5140,$V$2:$V$5140,$X41,$W$2:$W$5140,AA$23)</f>
        <v>-26120</v>
      </c>
      <c r="AB41" s="8">
        <f ca="1">SUMIFS($R$2:$R$5140,$V$2:$V$5140,$X41,$W$2:$W$5140,AB$23)</f>
        <v>62067</v>
      </c>
      <c r="AC41" s="8">
        <f ca="1">SUMIFS($R$2:$R$5140,$V$2:$V$5140,$X41,$W$2:$W$5140,AC$23)</f>
        <v>100947</v>
      </c>
      <c r="AD41" s="8">
        <f ca="1">SUMIFS($R$2:$R$5140,$V$2:$V$5140,$X41,$W$2:$W$5140,AD$23)</f>
        <v>53496</v>
      </c>
      <c r="AE41" s="8">
        <f ca="1">SUMIFS($R$2:$R$5140,$V$2:$V$5140,$X41,$W$2:$W$5140,AE$23)</f>
        <v>17305</v>
      </c>
      <c r="AF41" s="8">
        <f ca="1">SUMIFS($R$2:$R$5140,$V$2:$V$5140,$X41,$W$2:$W$5140,AF$23)</f>
        <v>6899</v>
      </c>
      <c r="AG41" s="8">
        <f ca="1">SUMIFS($R$2:$R$5140,$V$2:$V$5140,$X41,$W$2:$W$5140,AG$23)</f>
        <v>91604</v>
      </c>
      <c r="AH41" s="8">
        <f ca="1">SUMIFS($R$2:$R$5140,$V$2:$V$5140,$X41,$W$2:$W$5140,AH$23)</f>
        <v>77931</v>
      </c>
      <c r="AI41" s="8">
        <f ca="1">SUMIFS($R$2:$R$5140,$V$2:$V$5140,$X41,$W$2:$W$5140,AI$23)</f>
        <v>298156</v>
      </c>
      <c r="AJ41" s="9">
        <f ca="1">SUMIFS($R$2:$R$5140,$V$2:$V$5140,$X41,$W$2:$W$5140,AJ$23)</f>
        <v>33969</v>
      </c>
      <c r="AK41" s="13">
        <f t="shared" ca="1" si="16"/>
        <v>817422</v>
      </c>
      <c r="AL41" s="13">
        <f t="shared" ca="1" si="17"/>
        <v>11</v>
      </c>
    </row>
    <row r="42" spans="1:38" x14ac:dyDescent="0.25">
      <c r="A42" s="1">
        <v>36099</v>
      </c>
      <c r="B42" s="2">
        <v>7165.98</v>
      </c>
      <c r="C42" s="2">
        <v>122175</v>
      </c>
      <c r="D42" s="2">
        <v>7118</v>
      </c>
      <c r="E42" s="2">
        <v>7093</v>
      </c>
      <c r="F42" s="10">
        <f t="shared" si="0"/>
        <v>-6.6955252456746273E-3</v>
      </c>
      <c r="G42" s="2">
        <f t="shared" ca="1" si="1"/>
        <v>82080.95</v>
      </c>
      <c r="H42">
        <f t="shared" ca="1" si="2"/>
        <v>1</v>
      </c>
      <c r="I42">
        <f t="shared" si="3"/>
        <v>1</v>
      </c>
      <c r="J42">
        <f t="shared" si="6"/>
        <v>64.519999999999527</v>
      </c>
      <c r="K42">
        <f t="shared" si="4"/>
        <v>1</v>
      </c>
      <c r="L42" s="11">
        <f t="shared" ca="1" si="13"/>
        <v>10294.809999999998</v>
      </c>
      <c r="M42">
        <f t="shared" ca="1" si="5"/>
        <v>1</v>
      </c>
      <c r="N42">
        <f t="shared" ca="1" si="7"/>
        <v>0</v>
      </c>
      <c r="O42">
        <f>COUNTIF(結算日!$A$3:$A$249,A42)</f>
        <v>0</v>
      </c>
      <c r="Q42" s="7">
        <f t="shared" si="8"/>
        <v>83</v>
      </c>
      <c r="R42" s="8">
        <f t="shared" ca="1" si="12"/>
        <v>83</v>
      </c>
      <c r="S42" s="8">
        <f t="shared" ca="1" si="9"/>
        <v>10988</v>
      </c>
      <c r="T42" s="8">
        <f t="shared" ca="1" si="10"/>
        <v>1</v>
      </c>
      <c r="U42" s="9">
        <f t="shared" ca="1" si="11"/>
        <v>0</v>
      </c>
      <c r="V42">
        <f>YEAR(A42)</f>
        <v>1998</v>
      </c>
      <c r="W42">
        <f>MONTH(A42)</f>
        <v>10</v>
      </c>
      <c r="X42" s="19">
        <v>2016</v>
      </c>
      <c r="Y42" s="8">
        <f ca="1">SUMIFS($R$2:$R$5140,$V$2:$V$5140,$X42,$W$2:$W$5140,Y$23)</f>
        <v>114254</v>
      </c>
      <c r="Z42" s="8">
        <f ca="1">SUMIFS($R$2:$R$5140,$V$2:$V$5140,$X42,$W$2:$W$5140,Z$23)</f>
        <v>110270</v>
      </c>
      <c r="AA42" s="8">
        <f ca="1">SUMIFS($R$2:$R$5140,$V$2:$V$5140,$X42,$W$2:$W$5140,AA$23)</f>
        <v>191783</v>
      </c>
      <c r="AB42" s="8">
        <f ca="1">SUMIFS($R$2:$R$5140,$V$2:$V$5140,$X42,$W$2:$W$5140,AB$23)</f>
        <v>87647</v>
      </c>
      <c r="AC42" s="8">
        <f ca="1">SUMIFS($R$2:$R$5140,$V$2:$V$5140,$X42,$W$2:$W$5140,AC$23)</f>
        <v>12236</v>
      </c>
      <c r="AD42" s="8">
        <f ca="1">SUMIFS($R$2:$R$5140,$V$2:$V$5140,$X42,$W$2:$W$5140,AD$23)</f>
        <v>51270</v>
      </c>
      <c r="AE42" s="8">
        <f ca="1">SUMIFS($R$2:$R$5140,$V$2:$V$5140,$X42,$W$2:$W$5140,AE$23)</f>
        <v>185063</v>
      </c>
      <c r="AF42" s="8">
        <f ca="1">SUMIFS($R$2:$R$5140,$V$2:$V$5140,$X42,$W$2:$W$5140,AF$23)</f>
        <v>72432</v>
      </c>
      <c r="AG42" s="8">
        <f ca="1">SUMIFS($R$2:$R$5140,$V$2:$V$5140,$X42,$W$2:$W$5140,AG$23)</f>
        <v>79382</v>
      </c>
      <c r="AH42" s="8">
        <f ca="1">SUMIFS($R$2:$R$5140,$V$2:$V$5140,$X42,$W$2:$W$5140,AH$23)</f>
        <v>117343</v>
      </c>
      <c r="AI42" s="8">
        <f ca="1">SUMIFS($R$2:$R$5140,$V$2:$V$5140,$X42,$W$2:$W$5140,AI$23)</f>
        <v>402391</v>
      </c>
      <c r="AJ42" s="9">
        <f ca="1">SUMIFS($R$2:$R$5140,$V$2:$V$5140,$X42,$W$2:$W$5140,AJ$23)</f>
        <v>-127410</v>
      </c>
      <c r="AK42" s="13">
        <f t="shared" ca="1" si="16"/>
        <v>1296661</v>
      </c>
      <c r="AL42" s="13">
        <f t="shared" ca="1" si="17"/>
        <v>11</v>
      </c>
    </row>
    <row r="43" spans="1:38" x14ac:dyDescent="0.25">
      <c r="A43" s="1">
        <v>36101</v>
      </c>
      <c r="B43" s="2">
        <v>7218.09</v>
      </c>
      <c r="C43" s="2">
        <v>128141</v>
      </c>
      <c r="D43" s="2">
        <v>7181</v>
      </c>
      <c r="E43" s="2">
        <v>7177</v>
      </c>
      <c r="F43" s="10">
        <f t="shared" si="0"/>
        <v>-5.1384784617537482E-3</v>
      </c>
      <c r="G43" s="2">
        <f t="shared" ca="1" si="1"/>
        <v>82466.625</v>
      </c>
      <c r="H43">
        <f t="shared" ca="1" si="2"/>
        <v>1</v>
      </c>
      <c r="I43">
        <f t="shared" si="3"/>
        <v>1</v>
      </c>
      <c r="J43">
        <f t="shared" si="6"/>
        <v>52.110000000000582</v>
      </c>
      <c r="K43">
        <f t="shared" si="4"/>
        <v>1</v>
      </c>
      <c r="L43" s="11">
        <f t="shared" ca="1" si="13"/>
        <v>10346.919999999998</v>
      </c>
      <c r="M43">
        <f t="shared" ca="1" si="5"/>
        <v>1</v>
      </c>
      <c r="N43">
        <f t="shared" ca="1" si="7"/>
        <v>0</v>
      </c>
      <c r="O43">
        <f>COUNTIF(結算日!$A$3:$A$249,A43)</f>
        <v>0</v>
      </c>
      <c r="Q43" s="7">
        <f t="shared" si="8"/>
        <v>63</v>
      </c>
      <c r="R43" s="8">
        <f t="shared" ca="1" si="12"/>
        <v>63</v>
      </c>
      <c r="S43" s="8">
        <f t="shared" ca="1" si="9"/>
        <v>11051</v>
      </c>
      <c r="T43" s="8">
        <f t="shared" ca="1" si="10"/>
        <v>1</v>
      </c>
      <c r="U43" s="9">
        <f t="shared" ca="1" si="11"/>
        <v>0</v>
      </c>
      <c r="V43">
        <f>YEAR(A43)</f>
        <v>1998</v>
      </c>
      <c r="W43">
        <f>MONTH(A43)</f>
        <v>11</v>
      </c>
      <c r="X43" s="19">
        <v>2017</v>
      </c>
      <c r="Y43" s="8">
        <f ca="1">SUMIFS($R$2:$R$5140,$V$2:$V$5140,$X43,$W$2:$W$5140,Y$23)</f>
        <v>35315</v>
      </c>
      <c r="Z43" s="8">
        <f ca="1">SUMIFS($R$2:$R$5140,$V$2:$V$5140,$X43,$W$2:$W$5140,Z$23)</f>
        <v>147788</v>
      </c>
      <c r="AA43" s="8">
        <f ca="1">SUMIFS($R$2:$R$5140,$V$2:$V$5140,$X43,$W$2:$W$5140,AA$23)</f>
        <v>154409</v>
      </c>
      <c r="AB43" s="8">
        <f ca="1">SUMIFS($R$2:$R$5140,$V$2:$V$5140,$X43,$W$2:$W$5140,AB$23)</f>
        <v>322465</v>
      </c>
      <c r="AC43" s="8">
        <f ca="1">SUMIFS($R$2:$R$5140,$V$2:$V$5140,$X43,$W$2:$W$5140,AC$23)</f>
        <v>160203</v>
      </c>
      <c r="AD43" s="8">
        <f ca="1">SUMIFS($R$2:$R$5140,$V$2:$V$5140,$X43,$W$2:$W$5140,AD$23)</f>
        <v>220406</v>
      </c>
      <c r="AE43" s="8">
        <f ca="1">SUMIFS($R$2:$R$5140,$V$2:$V$5140,$X43,$W$2:$W$5140,AE$23)</f>
        <v>103354</v>
      </c>
      <c r="AF43" s="8">
        <f ca="1">SUMIFS($R$2:$R$5140,$V$2:$V$5140,$X43,$W$2:$W$5140,AF$23)</f>
        <v>163914</v>
      </c>
      <c r="AG43" s="8">
        <f ca="1">SUMIFS($R$2:$R$5140,$V$2:$V$5140,$X43,$W$2:$W$5140,AG$23)</f>
        <v>-144492</v>
      </c>
      <c r="AH43" s="8">
        <f ca="1">SUMIFS($R$2:$R$5140,$V$2:$V$5140,$X43,$W$2:$W$5140,AH$23)</f>
        <v>-4942</v>
      </c>
      <c r="AI43" s="8">
        <f ca="1">SUMIFS($R$2:$R$5140,$V$2:$V$5140,$X43,$W$2:$W$5140,AI$23)</f>
        <v>-107891</v>
      </c>
      <c r="AJ43" s="9">
        <f ca="1">SUMIFS($R$2:$R$5140,$V$2:$V$5140,$X43,$W$2:$W$5140,AJ$23)</f>
        <v>21642</v>
      </c>
      <c r="AK43" s="13">
        <f t="shared" ca="1" si="16"/>
        <v>1072171</v>
      </c>
      <c r="AL43" s="13">
        <f t="shared" ca="1" si="17"/>
        <v>9</v>
      </c>
    </row>
    <row r="44" spans="1:38" x14ac:dyDescent="0.25">
      <c r="A44" s="1">
        <v>36102</v>
      </c>
      <c r="B44" s="2">
        <v>7071.44</v>
      </c>
      <c r="C44" s="2">
        <v>115710</v>
      </c>
      <c r="D44" s="2">
        <v>7080</v>
      </c>
      <c r="E44" s="2">
        <v>7085</v>
      </c>
      <c r="F44" s="10">
        <f t="shared" si="0"/>
        <v>1.2105030941365058E-3</v>
      </c>
      <c r="G44" s="2">
        <f t="shared" ca="1" si="1"/>
        <v>83299.05</v>
      </c>
      <c r="H44">
        <f t="shared" ca="1" si="2"/>
        <v>1</v>
      </c>
      <c r="I44">
        <f t="shared" si="3"/>
        <v>-1</v>
      </c>
      <c r="J44">
        <f t="shared" si="6"/>
        <v>-146.65000000000055</v>
      </c>
      <c r="K44">
        <f t="shared" si="4"/>
        <v>-1</v>
      </c>
      <c r="L44" s="11">
        <f t="shared" ca="1" si="13"/>
        <v>10200.269999999997</v>
      </c>
      <c r="M44">
        <f t="shared" ca="1" si="5"/>
        <v>-1</v>
      </c>
      <c r="N44">
        <f t="shared" ca="1" si="7"/>
        <v>2</v>
      </c>
      <c r="O44">
        <f>COUNTIF(結算日!$A$3:$A$249,A44)</f>
        <v>0</v>
      </c>
      <c r="Q44" s="7">
        <f t="shared" si="8"/>
        <v>-101</v>
      </c>
      <c r="R44" s="8">
        <f t="shared" ca="1" si="12"/>
        <v>-101</v>
      </c>
      <c r="S44" s="8">
        <f t="shared" ca="1" si="9"/>
        <v>10950</v>
      </c>
      <c r="T44" s="8">
        <f t="shared" ca="1" si="10"/>
        <v>-1</v>
      </c>
      <c r="U44" s="9">
        <f t="shared" ca="1" si="11"/>
        <v>2</v>
      </c>
      <c r="V44">
        <f>YEAR(A44)</f>
        <v>1998</v>
      </c>
      <c r="W44">
        <f>MONTH(A44)</f>
        <v>11</v>
      </c>
      <c r="X44" s="19">
        <v>2018</v>
      </c>
      <c r="Y44" s="8">
        <f ca="1">SUMIFS($R$2:$R$5140,$V$2:$V$5140,$X44,$W$2:$W$5140,Y$23)</f>
        <v>-11373</v>
      </c>
      <c r="Z44" s="8">
        <f ca="1">SUMIFS($R$2:$R$5140,$V$2:$V$5140,$X44,$W$2:$W$5140,Z$23)</f>
        <v>233418</v>
      </c>
      <c r="AA44" s="8">
        <f ca="1">SUMIFS($R$2:$R$5140,$V$2:$V$5140,$X44,$W$2:$W$5140,AA$23)</f>
        <v>-240565</v>
      </c>
      <c r="AB44" s="8">
        <f ca="1">SUMIFS($R$2:$R$5140,$V$2:$V$5140,$X44,$W$2:$W$5140,AB$23)</f>
        <v>-202495</v>
      </c>
      <c r="AC44" s="8">
        <f ca="1">SUMIFS($R$2:$R$5140,$V$2:$V$5140,$X44,$W$2:$W$5140,AC$23)</f>
        <v>-140046</v>
      </c>
      <c r="AD44" s="8">
        <f ca="1">SUMIFS($R$2:$R$5140,$V$2:$V$5140,$X44,$W$2:$W$5140,AD$23)</f>
        <v>2871</v>
      </c>
      <c r="AE44" s="8">
        <f ca="1">SUMIFS($R$2:$R$5140,$V$2:$V$5140,$X44,$W$2:$W$5140,AE$23)</f>
        <v>65603</v>
      </c>
      <c r="AF44" s="8">
        <f ca="1">SUMIFS($R$2:$R$5140,$V$2:$V$5140,$X44,$W$2:$W$5140,AF$23)</f>
        <v>157358</v>
      </c>
      <c r="AG44" s="8">
        <f ca="1">SUMIFS($R$2:$R$5140,$V$2:$V$5140,$X44,$W$2:$W$5140,AG$23)</f>
        <v>-226298</v>
      </c>
      <c r="AH44" s="8">
        <f ca="1">SUMIFS($R$2:$R$5140,$V$2:$V$5140,$X44,$W$2:$W$5140,AH$23)</f>
        <v>-478260</v>
      </c>
      <c r="AI44" s="8">
        <f ca="1">SUMIFS($R$2:$R$5140,$V$2:$V$5140,$X44,$W$2:$W$5140,AI$23)</f>
        <v>197030</v>
      </c>
      <c r="AJ44" s="9">
        <f ca="1">SUMIFS($R$2:$R$5140,$V$2:$V$5140,$X44,$W$2:$W$5140,AJ$23)</f>
        <v>-12690</v>
      </c>
      <c r="AK44" s="13">
        <f t="shared" ca="1" si="16"/>
        <v>-655447</v>
      </c>
      <c r="AL44" s="13">
        <f t="shared" ca="1" si="17"/>
        <v>5</v>
      </c>
    </row>
    <row r="45" spans="1:38" ht="17.25" thickBot="1" x14ac:dyDescent="0.3">
      <c r="A45" s="1">
        <v>36103</v>
      </c>
      <c r="B45" s="2">
        <v>6905.32</v>
      </c>
      <c r="C45" s="2">
        <v>89048</v>
      </c>
      <c r="D45" s="2">
        <v>6958</v>
      </c>
      <c r="E45" s="2">
        <v>6945</v>
      </c>
      <c r="F45" s="10">
        <f t="shared" si="0"/>
        <v>7.6289006157572725E-3</v>
      </c>
      <c r="G45" s="2">
        <f t="shared" ca="1" si="1"/>
        <v>83296.95</v>
      </c>
      <c r="H45">
        <f t="shared" ca="1" si="2"/>
        <v>1</v>
      </c>
      <c r="I45">
        <f t="shared" si="3"/>
        <v>-1</v>
      </c>
      <c r="J45">
        <f t="shared" si="6"/>
        <v>-166.11999999999989</v>
      </c>
      <c r="K45">
        <f t="shared" si="4"/>
        <v>-1</v>
      </c>
      <c r="L45" s="11">
        <f t="shared" ca="1" si="13"/>
        <v>10366.389999999996</v>
      </c>
      <c r="M45">
        <f t="shared" ca="1" si="5"/>
        <v>-1</v>
      </c>
      <c r="N45">
        <f t="shared" ca="1" si="7"/>
        <v>0</v>
      </c>
      <c r="O45">
        <f>COUNTIF(結算日!$A$3:$A$249,A45)</f>
        <v>0</v>
      </c>
      <c r="Q45" s="7">
        <f t="shared" si="8"/>
        <v>-122</v>
      </c>
      <c r="R45" s="8">
        <f t="shared" ca="1" si="12"/>
        <v>122</v>
      </c>
      <c r="S45" s="8">
        <f t="shared" ca="1" si="9"/>
        <v>11070</v>
      </c>
      <c r="T45" s="8">
        <f t="shared" ca="1" si="10"/>
        <v>-1</v>
      </c>
      <c r="U45" s="9">
        <f t="shared" ca="1" si="11"/>
        <v>0</v>
      </c>
      <c r="V45">
        <f>YEAR(A45)</f>
        <v>1998</v>
      </c>
      <c r="W45">
        <f>MONTH(A45)</f>
        <v>11</v>
      </c>
      <c r="X45" s="20">
        <v>2019</v>
      </c>
      <c r="Y45" s="14">
        <f ca="1">SUMIFS($R$2:$R$5140,$V$2:$V$5140,$X45,$W$2:$W$5140,Y$23)</f>
        <v>-65502</v>
      </c>
      <c r="Z45" s="14">
        <f ca="1">SUMIFS($R$2:$R$5140,$V$2:$V$5140,$X45,$W$2:$W$5140,Z$23)</f>
        <v>184312</v>
      </c>
      <c r="AA45" s="14">
        <f ca="1">SUMIFS($R$2:$R$5140,$V$2:$V$5140,$X45,$W$2:$W$5140,AA$23)</f>
        <v>109792</v>
      </c>
      <c r="AB45" s="14">
        <f ca="1">SUMIFS($R$2:$R$5140,$V$2:$V$5140,$X45,$W$2:$W$5140,AB$23)</f>
        <v>109975</v>
      </c>
      <c r="AC45" s="14">
        <f>SUMIFS($R$2:$R$5140,$V$2:$V$5140,$X45,$W$2:$W$5140,AC$23)</f>
        <v>0</v>
      </c>
      <c r="AD45" s="14">
        <f>SUMIFS($R$2:$R$5140,$V$2:$V$5140,$X45,$W$2:$W$5140,AD$23)</f>
        <v>0</v>
      </c>
      <c r="AE45" s="14">
        <f>SUMIFS($R$2:$R$5140,$V$2:$V$5140,$X45,$W$2:$W$5140,AE$23)</f>
        <v>0</v>
      </c>
      <c r="AF45" s="14">
        <f>SUMIFS($R$2:$R$5140,$V$2:$V$5140,$X45,$W$2:$W$5140,AF$23)</f>
        <v>0</v>
      </c>
      <c r="AG45" s="14">
        <f>SUMIFS($R$2:$R$5140,$V$2:$V$5140,$X45,$W$2:$W$5140,AG$23)</f>
        <v>0</v>
      </c>
      <c r="AH45" s="14">
        <f>SUMIFS($R$2:$R$5140,$V$2:$V$5140,$X45,$W$2:$W$5140,AH$23)</f>
        <v>0</v>
      </c>
      <c r="AI45" s="14">
        <f>SUMIFS($R$2:$R$5140,$V$2:$V$5140,$X45,$W$2:$W$5140,AI$23)</f>
        <v>0</v>
      </c>
      <c r="AJ45" s="15">
        <f>SUMIFS($R$2:$R$5140,$V$2:$V$5140,$X45,$W$2:$W$5140,AJ$23)</f>
        <v>0</v>
      </c>
      <c r="AK45" s="13">
        <f t="shared" ca="1" si="16"/>
        <v>338577</v>
      </c>
      <c r="AL45" s="13">
        <f t="shared" ca="1" si="17"/>
        <v>3</v>
      </c>
    </row>
    <row r="46" spans="1:38" x14ac:dyDescent="0.25">
      <c r="A46" s="1">
        <v>36104</v>
      </c>
      <c r="B46" s="2">
        <v>6957.27</v>
      </c>
      <c r="C46" s="2">
        <v>87281</v>
      </c>
      <c r="D46" s="2">
        <v>7015</v>
      </c>
      <c r="E46" s="2">
        <v>7008</v>
      </c>
      <c r="F46" s="10">
        <f t="shared" si="0"/>
        <v>8.2977949684286401E-3</v>
      </c>
      <c r="G46" s="2">
        <f t="shared" ca="1" si="1"/>
        <v>83710.850000000006</v>
      </c>
      <c r="H46">
        <f t="shared" ca="1" si="2"/>
        <v>1</v>
      </c>
      <c r="I46">
        <f t="shared" si="3"/>
        <v>-1</v>
      </c>
      <c r="J46">
        <f t="shared" si="6"/>
        <v>51.950000000000728</v>
      </c>
      <c r="K46">
        <f t="shared" si="4"/>
        <v>-1</v>
      </c>
      <c r="L46" s="11">
        <f t="shared" ca="1" si="13"/>
        <v>10314.439999999995</v>
      </c>
      <c r="M46">
        <f t="shared" ca="1" si="5"/>
        <v>-1</v>
      </c>
      <c r="N46">
        <f t="shared" ca="1" si="7"/>
        <v>0</v>
      </c>
      <c r="O46">
        <f>COUNTIF(結算日!$A$3:$A$249,A46)</f>
        <v>0</v>
      </c>
      <c r="Q46" s="7">
        <f t="shared" si="8"/>
        <v>57</v>
      </c>
      <c r="R46" s="8">
        <f t="shared" ca="1" si="12"/>
        <v>-57</v>
      </c>
      <c r="S46" s="8">
        <f t="shared" ca="1" si="9"/>
        <v>11013</v>
      </c>
      <c r="T46" s="8">
        <f t="shared" ca="1" si="10"/>
        <v>-1</v>
      </c>
      <c r="U46" s="9">
        <f t="shared" ca="1" si="11"/>
        <v>0</v>
      </c>
      <c r="V46">
        <f>YEAR(A46)</f>
        <v>1998</v>
      </c>
      <c r="W46">
        <f>MONTH(A46)</f>
        <v>11</v>
      </c>
      <c r="Y46" s="13">
        <f ca="1">SUM(Y24:Y45)</f>
        <v>234364</v>
      </c>
      <c r="Z46" s="13">
        <f t="shared" ref="Z46:AJ46" ca="1" si="18">SUM(Z24:Z45)</f>
        <v>948588</v>
      </c>
      <c r="AA46" s="13">
        <f t="shared" ca="1" si="18"/>
        <v>355732</v>
      </c>
      <c r="AB46" s="13">
        <f t="shared" ca="1" si="18"/>
        <v>621700</v>
      </c>
      <c r="AC46" s="13">
        <f t="shared" ca="1" si="18"/>
        <v>112701</v>
      </c>
      <c r="AD46" s="13">
        <f t="shared" ca="1" si="18"/>
        <v>314355</v>
      </c>
      <c r="AE46" s="13">
        <f t="shared" ca="1" si="18"/>
        <v>717141</v>
      </c>
      <c r="AF46" s="13">
        <f t="shared" ca="1" si="18"/>
        <v>313067</v>
      </c>
      <c r="AG46" s="13">
        <f t="shared" ca="1" si="18"/>
        <v>160927</v>
      </c>
      <c r="AH46" s="13">
        <f t="shared" ca="1" si="18"/>
        <v>-384424</v>
      </c>
      <c r="AI46" s="13">
        <f t="shared" ca="1" si="18"/>
        <v>1164368</v>
      </c>
      <c r="AJ46" s="13">
        <f t="shared" ca="1" si="18"/>
        <v>344554</v>
      </c>
    </row>
    <row r="47" spans="1:38" x14ac:dyDescent="0.25">
      <c r="A47" s="1">
        <v>36105</v>
      </c>
      <c r="B47" s="2">
        <v>6889.65</v>
      </c>
      <c r="C47" s="2">
        <v>81645</v>
      </c>
      <c r="D47" s="2">
        <v>6921</v>
      </c>
      <c r="E47" s="2">
        <v>6925</v>
      </c>
      <c r="F47" s="10">
        <f t="shared" si="0"/>
        <v>4.5503037164442706E-3</v>
      </c>
      <c r="G47" s="2">
        <f t="shared" ca="1" si="1"/>
        <v>84032.625</v>
      </c>
      <c r="H47">
        <f t="shared" ca="1" si="2"/>
        <v>-1</v>
      </c>
      <c r="I47">
        <f t="shared" si="3"/>
        <v>-1</v>
      </c>
      <c r="J47">
        <f t="shared" si="6"/>
        <v>-67.6200000000008</v>
      </c>
      <c r="K47">
        <f t="shared" si="4"/>
        <v>-1</v>
      </c>
      <c r="L47" s="11">
        <f t="shared" ca="1" si="13"/>
        <v>10382.059999999996</v>
      </c>
      <c r="M47">
        <f t="shared" ca="1" si="5"/>
        <v>-1</v>
      </c>
      <c r="N47">
        <f t="shared" ca="1" si="7"/>
        <v>0</v>
      </c>
      <c r="O47">
        <f>COUNTIF(結算日!$A$3:$A$249,A47)</f>
        <v>0</v>
      </c>
      <c r="Q47" s="7">
        <f t="shared" si="8"/>
        <v>-94</v>
      </c>
      <c r="R47" s="8">
        <f t="shared" ca="1" si="12"/>
        <v>94</v>
      </c>
      <c r="S47" s="8">
        <f t="shared" ca="1" si="9"/>
        <v>11107</v>
      </c>
      <c r="T47" s="8">
        <f t="shared" ca="1" si="10"/>
        <v>-1</v>
      </c>
      <c r="U47" s="9">
        <f t="shared" ca="1" si="11"/>
        <v>0</v>
      </c>
      <c r="V47">
        <f>YEAR(A47)</f>
        <v>1998</v>
      </c>
      <c r="W47">
        <f>MONTH(A47)</f>
        <v>11</v>
      </c>
      <c r="Y47" s="13">
        <f ca="1">COUNTIF(Y24:Y45,"&gt;0")</f>
        <v>12</v>
      </c>
      <c r="Z47" s="13">
        <f t="shared" ref="Z47:AJ47" ca="1" si="19">COUNTIF(Z24:Z45,"&gt;0")</f>
        <v>15</v>
      </c>
      <c r="AA47" s="13">
        <f t="shared" ca="1" si="19"/>
        <v>12</v>
      </c>
      <c r="AB47" s="13">
        <f t="shared" ca="1" si="19"/>
        <v>18</v>
      </c>
      <c r="AC47" s="13">
        <f t="shared" ca="1" si="19"/>
        <v>11</v>
      </c>
      <c r="AD47" s="13">
        <f t="shared" ca="1" si="19"/>
        <v>14</v>
      </c>
      <c r="AE47" s="13">
        <f t="shared" ca="1" si="19"/>
        <v>16</v>
      </c>
      <c r="AF47" s="13">
        <f t="shared" ca="1" si="19"/>
        <v>13</v>
      </c>
      <c r="AG47" s="13">
        <f t="shared" ca="1" si="19"/>
        <v>14</v>
      </c>
      <c r="AH47" s="13">
        <f t="shared" ca="1" si="19"/>
        <v>11</v>
      </c>
      <c r="AI47" s="13">
        <f t="shared" ca="1" si="19"/>
        <v>15</v>
      </c>
      <c r="AJ47" s="13">
        <f t="shared" ca="1" si="19"/>
        <v>15</v>
      </c>
    </row>
    <row r="48" spans="1:38" x14ac:dyDescent="0.25">
      <c r="A48" s="1">
        <v>36106</v>
      </c>
      <c r="B48" s="2">
        <v>6978.72</v>
      </c>
      <c r="C48" s="2">
        <v>81466</v>
      </c>
      <c r="D48" s="2">
        <v>7000</v>
      </c>
      <c r="E48" s="2">
        <v>7020</v>
      </c>
      <c r="F48" s="10">
        <f t="shared" si="0"/>
        <v>3.0492697801316471E-3</v>
      </c>
      <c r="G48" s="2">
        <f t="shared" ca="1" si="1"/>
        <v>84028.95</v>
      </c>
      <c r="H48">
        <f t="shared" ca="1" si="2"/>
        <v>-1</v>
      </c>
      <c r="I48">
        <f t="shared" si="3"/>
        <v>-1</v>
      </c>
      <c r="J48">
        <f t="shared" si="6"/>
        <v>89.070000000000618</v>
      </c>
      <c r="K48">
        <f t="shared" si="4"/>
        <v>-1</v>
      </c>
      <c r="L48" s="11">
        <f t="shared" ca="1" si="13"/>
        <v>10292.989999999994</v>
      </c>
      <c r="M48">
        <f t="shared" ca="1" si="5"/>
        <v>-1</v>
      </c>
      <c r="N48">
        <f t="shared" ca="1" si="7"/>
        <v>0</v>
      </c>
      <c r="O48">
        <f>COUNTIF(結算日!$A$3:$A$249,A48)</f>
        <v>0</v>
      </c>
      <c r="Q48" s="7">
        <f t="shared" si="8"/>
        <v>79</v>
      </c>
      <c r="R48" s="8">
        <f t="shared" ca="1" si="12"/>
        <v>-79</v>
      </c>
      <c r="S48" s="8">
        <f t="shared" ca="1" si="9"/>
        <v>11028</v>
      </c>
      <c r="T48" s="8">
        <f t="shared" ca="1" si="10"/>
        <v>-1</v>
      </c>
      <c r="U48" s="9">
        <f t="shared" ca="1" si="11"/>
        <v>0</v>
      </c>
      <c r="V48">
        <f>YEAR(A48)</f>
        <v>1998</v>
      </c>
      <c r="W48">
        <f>MONTH(A48)</f>
        <v>11</v>
      </c>
    </row>
    <row r="49" spans="1:29" x14ac:dyDescent="0.25">
      <c r="A49" s="1">
        <v>36108</v>
      </c>
      <c r="B49" s="2">
        <v>6957.4</v>
      </c>
      <c r="C49" s="2">
        <v>62827</v>
      </c>
      <c r="D49" s="2">
        <v>6965</v>
      </c>
      <c r="E49" s="2">
        <v>6965</v>
      </c>
      <c r="F49" s="10">
        <f t="shared" si="0"/>
        <v>1.0923620892862029E-3</v>
      </c>
      <c r="G49" s="2">
        <f t="shared" ca="1" si="1"/>
        <v>82805.524999999994</v>
      </c>
      <c r="H49">
        <f t="shared" ca="1" si="2"/>
        <v>-1</v>
      </c>
      <c r="I49">
        <f t="shared" si="3"/>
        <v>-1</v>
      </c>
      <c r="J49">
        <f t="shared" si="6"/>
        <v>-21.320000000000618</v>
      </c>
      <c r="K49">
        <f t="shared" si="4"/>
        <v>-1</v>
      </c>
      <c r="L49" s="11">
        <f t="shared" ca="1" si="13"/>
        <v>10314.309999999994</v>
      </c>
      <c r="M49">
        <f t="shared" ca="1" si="5"/>
        <v>-1</v>
      </c>
      <c r="N49">
        <f t="shared" ca="1" si="7"/>
        <v>0</v>
      </c>
      <c r="O49">
        <f>COUNTIF(結算日!$A$3:$A$249,A49)</f>
        <v>0</v>
      </c>
      <c r="Q49" s="7">
        <f t="shared" si="8"/>
        <v>-35</v>
      </c>
      <c r="R49" s="8">
        <f t="shared" ca="1" si="12"/>
        <v>35</v>
      </c>
      <c r="S49" s="8">
        <f t="shared" ca="1" si="9"/>
        <v>11063</v>
      </c>
      <c r="T49" s="8">
        <f t="shared" ca="1" si="10"/>
        <v>-1</v>
      </c>
      <c r="U49" s="9">
        <f t="shared" ca="1" si="11"/>
        <v>0</v>
      </c>
      <c r="V49">
        <f>YEAR(A49)</f>
        <v>1998</v>
      </c>
      <c r="W49">
        <f>MONTH(A49)</f>
        <v>11</v>
      </c>
    </row>
    <row r="50" spans="1:29" x14ac:dyDescent="0.25">
      <c r="A50" s="1">
        <v>36109</v>
      </c>
      <c r="B50" s="2">
        <v>6812.3</v>
      </c>
      <c r="C50" s="2">
        <v>58831</v>
      </c>
      <c r="D50" s="2">
        <v>6831</v>
      </c>
      <c r="E50" s="2">
        <v>6840</v>
      </c>
      <c r="F50" s="10">
        <f t="shared" si="0"/>
        <v>2.7450347166155797E-3</v>
      </c>
      <c r="G50" s="2">
        <f t="shared" ca="1" si="1"/>
        <v>82322.875</v>
      </c>
      <c r="H50">
        <f t="shared" ca="1" si="2"/>
        <v>-1</v>
      </c>
      <c r="I50">
        <f t="shared" si="3"/>
        <v>-1</v>
      </c>
      <c r="J50">
        <f t="shared" si="6"/>
        <v>-145.09999999999945</v>
      </c>
      <c r="K50">
        <f t="shared" si="4"/>
        <v>-1</v>
      </c>
      <c r="L50" s="11">
        <f t="shared" ca="1" si="13"/>
        <v>10459.409999999993</v>
      </c>
      <c r="M50">
        <f t="shared" ca="1" si="5"/>
        <v>-1</v>
      </c>
      <c r="N50">
        <f t="shared" ca="1" si="7"/>
        <v>0</v>
      </c>
      <c r="O50">
        <f>COUNTIF(結算日!$A$3:$A$249,A50)</f>
        <v>0</v>
      </c>
      <c r="Q50" s="7">
        <f t="shared" si="8"/>
        <v>-134</v>
      </c>
      <c r="R50" s="8">
        <f t="shared" ca="1" si="12"/>
        <v>134</v>
      </c>
      <c r="S50" s="8">
        <f t="shared" ca="1" si="9"/>
        <v>11197</v>
      </c>
      <c r="T50" s="8">
        <f t="shared" ca="1" si="10"/>
        <v>-1</v>
      </c>
      <c r="U50" s="9">
        <f t="shared" ca="1" si="11"/>
        <v>0</v>
      </c>
      <c r="V50">
        <f>YEAR(A50)</f>
        <v>1998</v>
      </c>
      <c r="W50">
        <f>MONTH(A50)</f>
        <v>11</v>
      </c>
      <c r="Y50">
        <v>800</v>
      </c>
      <c r="Z50">
        <f ca="1">COUNTIFS($Q$3:$Q$5140,"&lt;"&amp;Y50,$Q$4:$Q$5141,"&gt;="&amp;Y51,$R$3:$R$5140,"&gt;=0")</f>
        <v>3</v>
      </c>
      <c r="AA50">
        <f ca="1">COUNTIFS($Q$3:$Q$5140,"&lt;"&amp;Y50,$Q$4:$Q$5141,"&gt;="&amp;Y51,$R$3:$R$5140,"&lt;0")</f>
        <v>6</v>
      </c>
      <c r="AB50" t="str">
        <f>Y51&amp;"~"&amp;Y50</f>
        <v>400~800</v>
      </c>
      <c r="AC50">
        <f ca="1">Z50/(Z50+AA50)</f>
        <v>0.33333333333333331</v>
      </c>
    </row>
    <row r="51" spans="1:29" x14ac:dyDescent="0.25">
      <c r="A51" s="1">
        <v>36110</v>
      </c>
      <c r="B51" s="2">
        <v>6654.79</v>
      </c>
      <c r="C51" s="2">
        <v>56702</v>
      </c>
      <c r="D51" s="2">
        <v>6710</v>
      </c>
      <c r="E51" s="2">
        <v>6737</v>
      </c>
      <c r="F51" s="10">
        <f t="shared" si="0"/>
        <v>8.2962798225036938E-3</v>
      </c>
      <c r="G51" s="2">
        <f t="shared" ca="1" si="1"/>
        <v>80918.274999999994</v>
      </c>
      <c r="H51">
        <f t="shared" ca="1" si="2"/>
        <v>-1</v>
      </c>
      <c r="I51">
        <f t="shared" si="3"/>
        <v>-1</v>
      </c>
      <c r="J51">
        <f t="shared" si="6"/>
        <v>-157.51000000000022</v>
      </c>
      <c r="K51">
        <f t="shared" si="4"/>
        <v>-1</v>
      </c>
      <c r="L51" s="11">
        <f t="shared" ca="1" si="13"/>
        <v>10616.919999999993</v>
      </c>
      <c r="M51">
        <f t="shared" ca="1" si="5"/>
        <v>-1</v>
      </c>
      <c r="N51">
        <f t="shared" ca="1" si="7"/>
        <v>0</v>
      </c>
      <c r="O51">
        <f>COUNTIF(結算日!$A$3:$A$249,A51)</f>
        <v>0</v>
      </c>
      <c r="Q51" s="7">
        <f t="shared" si="8"/>
        <v>-121</v>
      </c>
      <c r="R51" s="8">
        <f t="shared" ca="1" si="12"/>
        <v>121</v>
      </c>
      <c r="S51" s="8">
        <f t="shared" ca="1" si="9"/>
        <v>11318</v>
      </c>
      <c r="T51" s="8">
        <f t="shared" ca="1" si="10"/>
        <v>-1</v>
      </c>
      <c r="U51" s="9">
        <f t="shared" ca="1" si="11"/>
        <v>0</v>
      </c>
      <c r="V51">
        <f>YEAR(A51)</f>
        <v>1998</v>
      </c>
      <c r="W51">
        <f>MONTH(A51)</f>
        <v>11</v>
      </c>
      <c r="Y51">
        <v>400</v>
      </c>
      <c r="Z51">
        <f t="shared" ref="Z51:Z59" ca="1" si="20">COUNTIFS($Q$3:$Q$5140,"&lt;"&amp;Y51,$Q$4:$Q$5141,"&gt;="&amp;Y52,$R$3:$R$5140,"&gt;=0")</f>
        <v>80</v>
      </c>
      <c r="AA51">
        <f t="shared" ref="AA51:AA59" ca="1" si="21">COUNTIFS($Q$3:$Q$5140,"&lt;"&amp;Y51,$Q$4:$Q$5141,"&gt;="&amp;Y52,$R$3:$R$5140,"&lt;0")</f>
        <v>61</v>
      </c>
      <c r="AB51" t="str">
        <f t="shared" ref="AB51:AB60" si="22">Y52&amp;"~"&amp;Y51</f>
        <v>200~400</v>
      </c>
      <c r="AC51">
        <f ca="1">Z51/(Z51+AA51)</f>
        <v>0.56737588652482274</v>
      </c>
    </row>
    <row r="52" spans="1:29" x14ac:dyDescent="0.25">
      <c r="A52" s="1">
        <v>36112</v>
      </c>
      <c r="B52" s="2">
        <v>6829.62</v>
      </c>
      <c r="C52" s="2">
        <v>84530</v>
      </c>
      <c r="D52" s="2">
        <v>6894</v>
      </c>
      <c r="E52" s="2">
        <v>6908</v>
      </c>
      <c r="F52" s="10">
        <f t="shared" si="0"/>
        <v>9.4265859593944956E-3</v>
      </c>
      <c r="G52" s="2">
        <f t="shared" ca="1" si="1"/>
        <v>79921.475000000006</v>
      </c>
      <c r="H52">
        <f t="shared" ca="1" si="2"/>
        <v>1</v>
      </c>
      <c r="I52">
        <f t="shared" si="3"/>
        <v>-1</v>
      </c>
      <c r="J52">
        <f t="shared" si="6"/>
        <v>174.82999999999993</v>
      </c>
      <c r="K52">
        <f t="shared" si="4"/>
        <v>-1</v>
      </c>
      <c r="L52" s="11">
        <f t="shared" ca="1" si="13"/>
        <v>10442.089999999993</v>
      </c>
      <c r="M52">
        <f t="shared" ca="1" si="5"/>
        <v>-1</v>
      </c>
      <c r="N52">
        <f t="shared" ca="1" si="7"/>
        <v>0</v>
      </c>
      <c r="O52">
        <f>COUNTIF(結算日!$A$3:$A$249,A52)</f>
        <v>0</v>
      </c>
      <c r="Q52" s="7">
        <f t="shared" si="8"/>
        <v>184</v>
      </c>
      <c r="R52" s="8">
        <f t="shared" ca="1" si="12"/>
        <v>-184</v>
      </c>
      <c r="S52" s="8">
        <f t="shared" ca="1" si="9"/>
        <v>11134</v>
      </c>
      <c r="T52" s="8">
        <f t="shared" ca="1" si="10"/>
        <v>-1</v>
      </c>
      <c r="U52" s="9">
        <f t="shared" ca="1" si="11"/>
        <v>0</v>
      </c>
      <c r="V52">
        <f>YEAR(A52)</f>
        <v>1998</v>
      </c>
      <c r="W52">
        <f>MONTH(A52)</f>
        <v>11</v>
      </c>
      <c r="Y52">
        <v>200</v>
      </c>
      <c r="Z52">
        <f t="shared" ca="1" si="20"/>
        <v>321</v>
      </c>
      <c r="AA52">
        <f t="shared" ca="1" si="21"/>
        <v>296</v>
      </c>
      <c r="AB52" t="str">
        <f t="shared" si="22"/>
        <v>100~200</v>
      </c>
      <c r="AC52">
        <f t="shared" ref="AC52:AC59" ca="1" si="23">Z52/(Z52+AA52)</f>
        <v>0.52025931928687197</v>
      </c>
    </row>
    <row r="53" spans="1:29" x14ac:dyDescent="0.25">
      <c r="A53" s="1">
        <v>36115</v>
      </c>
      <c r="B53" s="2">
        <v>7003.87</v>
      </c>
      <c r="C53" s="2">
        <v>87181</v>
      </c>
      <c r="D53" s="2">
        <v>7070</v>
      </c>
      <c r="E53" s="2">
        <v>7080</v>
      </c>
      <c r="F53" s="10">
        <f t="shared" si="0"/>
        <v>9.4419228226680918E-3</v>
      </c>
      <c r="G53" s="2">
        <f t="shared" ca="1" si="1"/>
        <v>80138.274999999994</v>
      </c>
      <c r="H53">
        <f t="shared" ca="1" si="2"/>
        <v>1</v>
      </c>
      <c r="I53">
        <f t="shared" si="3"/>
        <v>-1</v>
      </c>
      <c r="J53">
        <f t="shared" si="6"/>
        <v>174.25</v>
      </c>
      <c r="K53">
        <f t="shared" si="4"/>
        <v>-1</v>
      </c>
      <c r="L53" s="11">
        <f t="shared" ca="1" si="13"/>
        <v>10267.839999999993</v>
      </c>
      <c r="M53">
        <f t="shared" ca="1" si="5"/>
        <v>-1</v>
      </c>
      <c r="N53">
        <f t="shared" ca="1" si="7"/>
        <v>0</v>
      </c>
      <c r="O53">
        <f>COUNTIF(結算日!$A$3:$A$249,A53)</f>
        <v>0</v>
      </c>
      <c r="Q53" s="7">
        <f t="shared" si="8"/>
        <v>176</v>
      </c>
      <c r="R53" s="8">
        <f t="shared" ca="1" si="12"/>
        <v>-176</v>
      </c>
      <c r="S53" s="8">
        <f t="shared" ca="1" si="9"/>
        <v>10958</v>
      </c>
      <c r="T53" s="8">
        <f t="shared" ca="1" si="10"/>
        <v>-1</v>
      </c>
      <c r="U53" s="9">
        <f t="shared" ca="1" si="11"/>
        <v>0</v>
      </c>
      <c r="V53">
        <f>YEAR(A53)</f>
        <v>1998</v>
      </c>
      <c r="W53">
        <f>MONTH(A53)</f>
        <v>11</v>
      </c>
      <c r="Y53">
        <v>100</v>
      </c>
      <c r="Z53">
        <f t="shared" ca="1" si="20"/>
        <v>635</v>
      </c>
      <c r="AA53">
        <f t="shared" ca="1" si="21"/>
        <v>607</v>
      </c>
      <c r="AB53" t="str">
        <f t="shared" si="22"/>
        <v>50~100</v>
      </c>
      <c r="AC53">
        <f t="shared" ca="1" si="23"/>
        <v>0.51127214170692437</v>
      </c>
    </row>
    <row r="54" spans="1:29" x14ac:dyDescent="0.25">
      <c r="A54" s="1">
        <v>36116</v>
      </c>
      <c r="B54" s="2">
        <v>7131.9</v>
      </c>
      <c r="C54" s="2">
        <v>127563</v>
      </c>
      <c r="D54" s="2">
        <v>7165</v>
      </c>
      <c r="E54" s="2">
        <v>7196</v>
      </c>
      <c r="F54" s="10">
        <f t="shared" si="0"/>
        <v>4.6411194772781883E-3</v>
      </c>
      <c r="G54" s="2">
        <f t="shared" ca="1" si="1"/>
        <v>81202.2</v>
      </c>
      <c r="H54">
        <f t="shared" ca="1" si="2"/>
        <v>1</v>
      </c>
      <c r="I54">
        <f t="shared" si="3"/>
        <v>-1</v>
      </c>
      <c r="J54">
        <f t="shared" si="6"/>
        <v>128.02999999999975</v>
      </c>
      <c r="K54">
        <f t="shared" si="4"/>
        <v>-1</v>
      </c>
      <c r="L54" s="11">
        <f t="shared" ca="1" si="13"/>
        <v>10139.809999999994</v>
      </c>
      <c r="M54">
        <f t="shared" ca="1" si="5"/>
        <v>-1</v>
      </c>
      <c r="N54">
        <f t="shared" ca="1" si="7"/>
        <v>0</v>
      </c>
      <c r="O54">
        <f>COUNTIF(結算日!$A$3:$A$249,A54)</f>
        <v>0</v>
      </c>
      <c r="Q54" s="7">
        <f t="shared" si="8"/>
        <v>95</v>
      </c>
      <c r="R54" s="8">
        <f t="shared" ca="1" si="12"/>
        <v>-95</v>
      </c>
      <c r="S54" s="8">
        <f t="shared" ca="1" si="9"/>
        <v>10863</v>
      </c>
      <c r="T54" s="8">
        <f t="shared" ca="1" si="10"/>
        <v>-1</v>
      </c>
      <c r="U54" s="9">
        <f t="shared" ca="1" si="11"/>
        <v>0</v>
      </c>
      <c r="V54">
        <f>YEAR(A54)</f>
        <v>1998</v>
      </c>
      <c r="W54">
        <f>MONTH(A54)</f>
        <v>11</v>
      </c>
      <c r="Y54">
        <v>50</v>
      </c>
      <c r="Z54">
        <f t="shared" ca="1" si="20"/>
        <v>1019</v>
      </c>
      <c r="AA54">
        <f t="shared" ca="1" si="21"/>
        <v>1000</v>
      </c>
      <c r="AB54" t="str">
        <f t="shared" si="22"/>
        <v>0~50</v>
      </c>
      <c r="AC54">
        <f t="shared" ca="1" si="23"/>
        <v>0.50470529965329369</v>
      </c>
    </row>
    <row r="55" spans="1:29" x14ac:dyDescent="0.25">
      <c r="A55" s="1">
        <v>36117</v>
      </c>
      <c r="B55" s="2">
        <v>7100.14</v>
      </c>
      <c r="C55" s="2">
        <v>126216</v>
      </c>
      <c r="D55" s="2">
        <v>7110</v>
      </c>
      <c r="E55" s="2">
        <v>7140</v>
      </c>
      <c r="F55" s="10">
        <f t="shared" si="0"/>
        <v>5.6139738089671098E-3</v>
      </c>
      <c r="G55" s="2">
        <f t="shared" ca="1" si="1"/>
        <v>82449.2</v>
      </c>
      <c r="H55">
        <f t="shared" ca="1" si="2"/>
        <v>1</v>
      </c>
      <c r="I55">
        <f t="shared" si="3"/>
        <v>-1</v>
      </c>
      <c r="J55">
        <f t="shared" si="6"/>
        <v>-31.759999999999309</v>
      </c>
      <c r="K55">
        <f t="shared" si="4"/>
        <v>-1</v>
      </c>
      <c r="L55" s="11">
        <f t="shared" ca="1" si="13"/>
        <v>10171.569999999992</v>
      </c>
      <c r="M55">
        <f t="shared" ca="1" si="5"/>
        <v>-1</v>
      </c>
      <c r="N55">
        <f t="shared" ca="1" si="7"/>
        <v>0</v>
      </c>
      <c r="O55">
        <f>COUNTIF(結算日!$A$3:$A$249,A55)</f>
        <v>1</v>
      </c>
      <c r="Q55" s="7">
        <f t="shared" si="8"/>
        <v>-55</v>
      </c>
      <c r="R55" s="8">
        <f t="shared" ca="1" si="12"/>
        <v>55</v>
      </c>
      <c r="S55" s="8">
        <f t="shared" ca="1" si="9"/>
        <v>10918</v>
      </c>
      <c r="T55" s="8">
        <f t="shared" ca="1" si="10"/>
        <v>-1</v>
      </c>
      <c r="U55" s="9">
        <f t="shared" ca="1" si="11"/>
        <v>2</v>
      </c>
      <c r="V55">
        <f>YEAR(A55)</f>
        <v>1998</v>
      </c>
      <c r="W55">
        <f>MONTH(A55)</f>
        <v>11</v>
      </c>
      <c r="Y55">
        <v>0</v>
      </c>
      <c r="Z55">
        <f t="shared" ca="1" si="20"/>
        <v>753</v>
      </c>
      <c r="AA55">
        <f t="shared" ca="1" si="21"/>
        <v>1049</v>
      </c>
      <c r="AB55" t="str">
        <f t="shared" si="22"/>
        <v>-50~0</v>
      </c>
      <c r="AC55">
        <f t="shared" ca="1" si="23"/>
        <v>0.41786903440621531</v>
      </c>
    </row>
    <row r="56" spans="1:29" x14ac:dyDescent="0.25">
      <c r="A56" s="1">
        <v>36118</v>
      </c>
      <c r="B56" s="2">
        <v>7300.34</v>
      </c>
      <c r="C56" s="2">
        <v>162673</v>
      </c>
      <c r="D56" s="2">
        <v>7350</v>
      </c>
      <c r="E56" s="2">
        <v>7350</v>
      </c>
      <c r="F56" s="10">
        <f t="shared" si="0"/>
        <v>6.8024229008512016E-3</v>
      </c>
      <c r="G56" s="2">
        <f t="shared" ca="1" si="1"/>
        <v>85065.225000000006</v>
      </c>
      <c r="H56">
        <f t="shared" ca="1" si="2"/>
        <v>1</v>
      </c>
      <c r="I56">
        <f t="shared" si="3"/>
        <v>-1</v>
      </c>
      <c r="J56">
        <f t="shared" si="6"/>
        <v>200.19999999999982</v>
      </c>
      <c r="K56">
        <f t="shared" si="4"/>
        <v>-1</v>
      </c>
      <c r="L56" s="11">
        <f t="shared" ca="1" si="13"/>
        <v>9971.3699999999917</v>
      </c>
      <c r="M56">
        <f t="shared" ca="1" si="5"/>
        <v>-1</v>
      </c>
      <c r="N56">
        <f t="shared" ca="1" si="7"/>
        <v>0</v>
      </c>
      <c r="O56">
        <f>COUNTIF(結算日!$A$3:$A$249,A56)</f>
        <v>0</v>
      </c>
      <c r="Q56" s="7">
        <f t="shared" si="8"/>
        <v>210</v>
      </c>
      <c r="R56" s="8">
        <f t="shared" ca="1" si="12"/>
        <v>-210</v>
      </c>
      <c r="S56" s="8">
        <f t="shared" ca="1" si="9"/>
        <v>10706</v>
      </c>
      <c r="T56" s="8">
        <f t="shared" ca="1" si="10"/>
        <v>-1</v>
      </c>
      <c r="U56" s="9">
        <f t="shared" ca="1" si="11"/>
        <v>0</v>
      </c>
      <c r="V56">
        <f>YEAR(A56)</f>
        <v>1998</v>
      </c>
      <c r="W56">
        <f>MONTH(A56)</f>
        <v>11</v>
      </c>
      <c r="Y56">
        <v>-50</v>
      </c>
      <c r="Z56">
        <f t="shared" ca="1" si="20"/>
        <v>445</v>
      </c>
      <c r="AA56">
        <f t="shared" ca="1" si="21"/>
        <v>593</v>
      </c>
      <c r="AB56" t="str">
        <f t="shared" si="22"/>
        <v>-100~-50</v>
      </c>
      <c r="AC56">
        <f t="shared" ca="1" si="23"/>
        <v>0.42870905587668595</v>
      </c>
    </row>
    <row r="57" spans="1:29" x14ac:dyDescent="0.25">
      <c r="A57" s="1">
        <v>36119</v>
      </c>
      <c r="B57" s="2">
        <v>7380.53</v>
      </c>
      <c r="C57" s="2">
        <v>165754</v>
      </c>
      <c r="D57" s="2">
        <v>7390</v>
      </c>
      <c r="E57" s="2">
        <v>7400</v>
      </c>
      <c r="F57" s="10">
        <f t="shared" si="0"/>
        <v>1.28310568482215E-3</v>
      </c>
      <c r="G57" s="2">
        <f t="shared" ca="1" si="1"/>
        <v>88105.7</v>
      </c>
      <c r="H57">
        <f t="shared" ca="1" si="2"/>
        <v>1</v>
      </c>
      <c r="I57">
        <f t="shared" si="3"/>
        <v>-1</v>
      </c>
      <c r="J57">
        <f t="shared" si="6"/>
        <v>80.1899999999996</v>
      </c>
      <c r="K57">
        <f t="shared" si="4"/>
        <v>-1</v>
      </c>
      <c r="L57" s="11">
        <f t="shared" ca="1" si="13"/>
        <v>9891.179999999993</v>
      </c>
      <c r="M57">
        <f t="shared" ca="1" si="5"/>
        <v>-1</v>
      </c>
      <c r="N57">
        <f t="shared" ca="1" si="7"/>
        <v>0</v>
      </c>
      <c r="O57">
        <f>COUNTIF(結算日!$A$3:$A$249,A57)</f>
        <v>0</v>
      </c>
      <c r="Q57" s="7">
        <f t="shared" si="8"/>
        <v>40</v>
      </c>
      <c r="R57" s="8">
        <f t="shared" ca="1" si="12"/>
        <v>-40</v>
      </c>
      <c r="S57" s="8">
        <f t="shared" ca="1" si="9"/>
        <v>10666</v>
      </c>
      <c r="T57" s="8">
        <f t="shared" ca="1" si="10"/>
        <v>-1</v>
      </c>
      <c r="U57" s="9">
        <f t="shared" ca="1" si="11"/>
        <v>0</v>
      </c>
      <c r="V57">
        <f>YEAR(A57)</f>
        <v>1998</v>
      </c>
      <c r="W57">
        <f>MONTH(A57)</f>
        <v>11</v>
      </c>
      <c r="Y57">
        <v>-100</v>
      </c>
      <c r="Z57">
        <f t="shared" ca="1" si="20"/>
        <v>256</v>
      </c>
      <c r="AA57">
        <f t="shared" ca="1" si="21"/>
        <v>299</v>
      </c>
      <c r="AB57" t="str">
        <f t="shared" si="22"/>
        <v>-200~-100</v>
      </c>
      <c r="AC57">
        <f t="shared" ca="1" si="23"/>
        <v>0.46126126126126127</v>
      </c>
    </row>
    <row r="58" spans="1:29" x14ac:dyDescent="0.25">
      <c r="A58" s="1">
        <v>36120</v>
      </c>
      <c r="B58" s="2">
        <v>7366.11</v>
      </c>
      <c r="C58" s="2">
        <v>178710</v>
      </c>
      <c r="D58" s="2">
        <v>7380</v>
      </c>
      <c r="E58" s="2">
        <v>7381</v>
      </c>
      <c r="F58" s="10">
        <f t="shared" si="0"/>
        <v>1.8856628532564201E-3</v>
      </c>
      <c r="G58" s="2">
        <f t="shared" ca="1" si="1"/>
        <v>91107.45</v>
      </c>
      <c r="H58">
        <f t="shared" ca="1" si="2"/>
        <v>1</v>
      </c>
      <c r="I58">
        <f t="shared" si="3"/>
        <v>-1</v>
      </c>
      <c r="J58">
        <f t="shared" si="6"/>
        <v>-14.420000000000073</v>
      </c>
      <c r="K58">
        <f t="shared" si="4"/>
        <v>-1</v>
      </c>
      <c r="L58" s="11">
        <f t="shared" ca="1" si="13"/>
        <v>9905.5999999999931</v>
      </c>
      <c r="M58">
        <f t="shared" ca="1" si="5"/>
        <v>-1</v>
      </c>
      <c r="N58">
        <f t="shared" ca="1" si="7"/>
        <v>0</v>
      </c>
      <c r="O58">
        <f>COUNTIF(結算日!$A$3:$A$249,A58)</f>
        <v>0</v>
      </c>
      <c r="Q58" s="7">
        <f t="shared" si="8"/>
        <v>-10</v>
      </c>
      <c r="R58" s="8">
        <f t="shared" ca="1" si="12"/>
        <v>10</v>
      </c>
      <c r="S58" s="8">
        <f t="shared" ca="1" si="9"/>
        <v>10676</v>
      </c>
      <c r="T58" s="8">
        <f t="shared" ca="1" si="10"/>
        <v>-1</v>
      </c>
      <c r="U58" s="9">
        <f t="shared" ca="1" si="11"/>
        <v>0</v>
      </c>
      <c r="V58">
        <f>YEAR(A58)</f>
        <v>1998</v>
      </c>
      <c r="W58">
        <f>MONTH(A58)</f>
        <v>11</v>
      </c>
      <c r="Y58">
        <v>-200</v>
      </c>
      <c r="Z58">
        <f t="shared" ca="1" si="20"/>
        <v>92</v>
      </c>
      <c r="AA58">
        <f t="shared" ca="1" si="21"/>
        <v>80</v>
      </c>
      <c r="AB58" t="str">
        <f t="shared" si="22"/>
        <v>-400~-200</v>
      </c>
      <c r="AC58">
        <f t="shared" ca="1" si="23"/>
        <v>0.53488372093023251</v>
      </c>
    </row>
    <row r="59" spans="1:29" x14ac:dyDescent="0.25">
      <c r="A59" s="1">
        <v>36122</v>
      </c>
      <c r="B59" s="2">
        <v>7312.26</v>
      </c>
      <c r="C59" s="2">
        <v>95761</v>
      </c>
      <c r="D59" s="2">
        <v>7344</v>
      </c>
      <c r="E59" s="2">
        <v>7340</v>
      </c>
      <c r="F59" s="10">
        <f t="shared" si="0"/>
        <v>4.3406552830451695E-3</v>
      </c>
      <c r="G59" s="2">
        <f t="shared" ca="1" si="1"/>
        <v>92110.725000000006</v>
      </c>
      <c r="H59">
        <f t="shared" ca="1" si="2"/>
        <v>1</v>
      </c>
      <c r="I59">
        <f t="shared" si="3"/>
        <v>-1</v>
      </c>
      <c r="J59">
        <f t="shared" si="6"/>
        <v>-53.849999999999454</v>
      </c>
      <c r="K59">
        <f t="shared" si="4"/>
        <v>-1</v>
      </c>
      <c r="L59" s="11">
        <f t="shared" ca="1" si="13"/>
        <v>9959.4499999999935</v>
      </c>
      <c r="M59">
        <f t="shared" ca="1" si="5"/>
        <v>-1</v>
      </c>
      <c r="N59">
        <f t="shared" ca="1" si="7"/>
        <v>0</v>
      </c>
      <c r="O59">
        <f>COUNTIF(結算日!$A$3:$A$249,A59)</f>
        <v>0</v>
      </c>
      <c r="Q59" s="7">
        <f t="shared" si="8"/>
        <v>-36</v>
      </c>
      <c r="R59" s="8">
        <f t="shared" ca="1" si="12"/>
        <v>36</v>
      </c>
      <c r="S59" s="8">
        <f t="shared" ca="1" si="9"/>
        <v>10712</v>
      </c>
      <c r="T59" s="8">
        <f t="shared" ca="1" si="10"/>
        <v>-1</v>
      </c>
      <c r="U59" s="9">
        <f t="shared" ca="1" si="11"/>
        <v>0</v>
      </c>
      <c r="V59">
        <f>YEAR(A59)</f>
        <v>1998</v>
      </c>
      <c r="W59">
        <f>MONTH(A59)</f>
        <v>11</v>
      </c>
      <c r="Y59">
        <v>-400</v>
      </c>
      <c r="Z59">
        <f t="shared" ca="1" si="20"/>
        <v>9</v>
      </c>
      <c r="AA59">
        <f t="shared" ca="1" si="21"/>
        <v>9</v>
      </c>
      <c r="AB59" t="str">
        <f t="shared" si="22"/>
        <v>-800~-400</v>
      </c>
      <c r="AC59">
        <f t="shared" ca="1" si="23"/>
        <v>0.5</v>
      </c>
    </row>
    <row r="60" spans="1:29" x14ac:dyDescent="0.25">
      <c r="A60" s="1">
        <v>36123</v>
      </c>
      <c r="B60" s="2">
        <v>7435.84</v>
      </c>
      <c r="C60" s="2">
        <v>157850</v>
      </c>
      <c r="D60" s="2">
        <v>7525</v>
      </c>
      <c r="E60" s="2">
        <v>7495</v>
      </c>
      <c r="F60" s="10">
        <f t="shared" si="0"/>
        <v>1.1990575375478763E-2</v>
      </c>
      <c r="G60" s="2">
        <f t="shared" ca="1" si="1"/>
        <v>94862.975000000006</v>
      </c>
      <c r="H60">
        <f t="shared" ca="1" si="2"/>
        <v>1</v>
      </c>
      <c r="I60">
        <f t="shared" si="3"/>
        <v>-1</v>
      </c>
      <c r="J60">
        <f t="shared" si="6"/>
        <v>123.57999999999993</v>
      </c>
      <c r="K60">
        <f t="shared" si="4"/>
        <v>-1</v>
      </c>
      <c r="L60" s="11">
        <f t="shared" ca="1" si="13"/>
        <v>9835.8699999999935</v>
      </c>
      <c r="M60">
        <f t="shared" ca="1" si="5"/>
        <v>-1</v>
      </c>
      <c r="N60">
        <f t="shared" ca="1" si="7"/>
        <v>0</v>
      </c>
      <c r="O60">
        <f>COUNTIF(結算日!$A$3:$A$249,A60)</f>
        <v>0</v>
      </c>
      <c r="Q60" s="7">
        <f t="shared" si="8"/>
        <v>181</v>
      </c>
      <c r="R60" s="8">
        <f t="shared" ca="1" si="12"/>
        <v>-181</v>
      </c>
      <c r="S60" s="8">
        <f t="shared" ca="1" si="9"/>
        <v>10531</v>
      </c>
      <c r="T60" s="8">
        <f t="shared" ca="1" si="10"/>
        <v>-1</v>
      </c>
      <c r="U60" s="9">
        <f t="shared" ca="1" si="11"/>
        <v>0</v>
      </c>
      <c r="V60">
        <f>YEAR(A60)</f>
        <v>1998</v>
      </c>
      <c r="W60">
        <f>MONTH(A60)</f>
        <v>11</v>
      </c>
      <c r="Y60">
        <v>-800</v>
      </c>
      <c r="Z60">
        <f>COUNTIFS($Q$3:$Q$5140,"&lt;"&amp;Y60,$R$3:$R$5140,"&gt;=0")</f>
        <v>0</v>
      </c>
      <c r="AA60">
        <f>COUNTIFS($Q$3:$Q$5140,"&gt;="&amp;Y61,$R$3:$R$5140,"&lt;0")</f>
        <v>0</v>
      </c>
      <c r="AB60" t="str">
        <f t="shared" si="22"/>
        <v>~-800</v>
      </c>
    </row>
    <row r="61" spans="1:29" x14ac:dyDescent="0.25">
      <c r="A61" s="1">
        <v>36124</v>
      </c>
      <c r="B61" s="2">
        <v>7213.5</v>
      </c>
      <c r="C61" s="2">
        <v>138919</v>
      </c>
      <c r="D61" s="2">
        <v>7366</v>
      </c>
      <c r="E61" s="2">
        <v>7380</v>
      </c>
      <c r="F61" s="10">
        <f t="shared" si="0"/>
        <v>2.1140916337422988E-2</v>
      </c>
      <c r="G61" s="2">
        <f t="shared" ca="1" si="1"/>
        <v>96779.274999999994</v>
      </c>
      <c r="H61">
        <f t="shared" ca="1" si="2"/>
        <v>1</v>
      </c>
      <c r="I61">
        <f t="shared" si="3"/>
        <v>-1</v>
      </c>
      <c r="J61">
        <f t="shared" si="6"/>
        <v>-222.34000000000015</v>
      </c>
      <c r="K61">
        <f t="shared" si="4"/>
        <v>-1</v>
      </c>
      <c r="L61" s="11">
        <f ca="1">L60+J61*M60</f>
        <v>10058.209999999994</v>
      </c>
      <c r="M61">
        <f t="shared" ca="1" si="5"/>
        <v>-1</v>
      </c>
      <c r="N61">
        <f ca="1">ABS(M61-M60)</f>
        <v>0</v>
      </c>
      <c r="O61">
        <f>COUNTIF(結算日!$A$3:$A$249,A61)</f>
        <v>0</v>
      </c>
      <c r="Q61" s="7">
        <f t="shared" si="8"/>
        <v>-159</v>
      </c>
      <c r="R61" s="8">
        <f t="shared" ca="1" si="12"/>
        <v>159</v>
      </c>
      <c r="S61" s="8">
        <f t="shared" ca="1" si="9"/>
        <v>10690</v>
      </c>
      <c r="T61" s="8">
        <f t="shared" ca="1" si="10"/>
        <v>-1</v>
      </c>
      <c r="U61" s="9">
        <f t="shared" ca="1" si="11"/>
        <v>0</v>
      </c>
      <c r="V61">
        <f>YEAR(A61)</f>
        <v>1998</v>
      </c>
      <c r="W61">
        <f>MONTH(A61)</f>
        <v>11</v>
      </c>
    </row>
    <row r="62" spans="1:29" x14ac:dyDescent="0.25">
      <c r="A62" s="1">
        <v>36125</v>
      </c>
      <c r="B62" s="2">
        <v>7377.86</v>
      </c>
      <c r="C62" s="2">
        <v>145966</v>
      </c>
      <c r="D62" s="2">
        <v>7529</v>
      </c>
      <c r="E62" s="2">
        <v>7545</v>
      </c>
      <c r="F62" s="10">
        <f t="shared" si="0"/>
        <v>2.0485615069952612E-2</v>
      </c>
      <c r="G62" s="2">
        <f t="shared" ca="1" si="1"/>
        <v>98651.225000000006</v>
      </c>
      <c r="H62">
        <f t="shared" ca="1" si="2"/>
        <v>1</v>
      </c>
      <c r="I62">
        <f t="shared" si="3"/>
        <v>-1</v>
      </c>
      <c r="J62">
        <f t="shared" si="6"/>
        <v>164.35999999999967</v>
      </c>
      <c r="K62">
        <f t="shared" si="4"/>
        <v>-1</v>
      </c>
      <c r="L62" s="11">
        <f ca="1">L61+J62*M61</f>
        <v>9893.8499999999949</v>
      </c>
      <c r="M62">
        <f t="shared" ca="1" si="5"/>
        <v>-1</v>
      </c>
      <c r="N62">
        <f t="shared" ref="N62:N125" ca="1" si="24">ABS(M62-M61)</f>
        <v>0</v>
      </c>
      <c r="O62">
        <f>COUNTIF(結算日!$A$3:$A$249,A62)</f>
        <v>0</v>
      </c>
      <c r="Q62" s="7">
        <f t="shared" si="8"/>
        <v>163</v>
      </c>
      <c r="R62" s="8">
        <f t="shared" ca="1" si="12"/>
        <v>-163</v>
      </c>
      <c r="S62" s="8">
        <f t="shared" ca="1" si="9"/>
        <v>10527</v>
      </c>
      <c r="T62" s="8">
        <f t="shared" ca="1" si="10"/>
        <v>-1</v>
      </c>
      <c r="U62" s="9">
        <f t="shared" ca="1" si="11"/>
        <v>0</v>
      </c>
      <c r="V62">
        <f>YEAR(A62)</f>
        <v>1998</v>
      </c>
      <c r="W62">
        <f>MONTH(A62)</f>
        <v>11</v>
      </c>
    </row>
    <row r="63" spans="1:29" x14ac:dyDescent="0.25">
      <c r="A63" s="1">
        <v>36126</v>
      </c>
      <c r="B63" s="2">
        <v>7320.12</v>
      </c>
      <c r="C63" s="2">
        <v>118803</v>
      </c>
      <c r="D63" s="2">
        <v>7490</v>
      </c>
      <c r="E63" s="2">
        <v>7500</v>
      </c>
      <c r="F63" s="10">
        <f t="shared" si="0"/>
        <v>2.3207269826177823E-2</v>
      </c>
      <c r="G63" s="2">
        <f t="shared" ca="1" si="1"/>
        <v>99782.65</v>
      </c>
      <c r="H63">
        <f t="shared" ca="1" si="2"/>
        <v>1</v>
      </c>
      <c r="I63">
        <f t="shared" si="3"/>
        <v>-1</v>
      </c>
      <c r="J63">
        <f t="shared" si="6"/>
        <v>-57.739999999999782</v>
      </c>
      <c r="K63">
        <f t="shared" si="4"/>
        <v>-1</v>
      </c>
      <c r="L63" s="11">
        <f t="shared" ref="L63:L125" ca="1" si="25">L62+J63*M62</f>
        <v>9951.5899999999947</v>
      </c>
      <c r="M63">
        <f t="shared" ca="1" si="5"/>
        <v>-1</v>
      </c>
      <c r="N63">
        <f t="shared" ca="1" si="24"/>
        <v>0</v>
      </c>
      <c r="O63">
        <f>COUNTIF(結算日!$A$3:$A$249,A63)</f>
        <v>0</v>
      </c>
      <c r="Q63" s="7">
        <f t="shared" si="8"/>
        <v>-39</v>
      </c>
      <c r="R63" s="8">
        <f t="shared" ca="1" si="12"/>
        <v>39</v>
      </c>
      <c r="S63" s="8">
        <f t="shared" ca="1" si="9"/>
        <v>10566</v>
      </c>
      <c r="T63" s="8">
        <f t="shared" ca="1" si="10"/>
        <v>-1</v>
      </c>
      <c r="U63" s="9">
        <f t="shared" ca="1" si="11"/>
        <v>0</v>
      </c>
      <c r="V63">
        <f>YEAR(A63)</f>
        <v>1998</v>
      </c>
      <c r="W63">
        <f>MONTH(A63)</f>
        <v>11</v>
      </c>
    </row>
    <row r="64" spans="1:29" x14ac:dyDescent="0.25">
      <c r="A64" s="1">
        <v>36129</v>
      </c>
      <c r="B64" s="2">
        <v>7177.22</v>
      </c>
      <c r="C64" s="2">
        <v>68360</v>
      </c>
      <c r="D64" s="2">
        <v>7413</v>
      </c>
      <c r="E64" s="2">
        <v>7439</v>
      </c>
      <c r="F64" s="10">
        <f t="shared" si="0"/>
        <v>3.2851159641198002E-2</v>
      </c>
      <c r="G64" s="2">
        <f t="shared" ca="1" si="1"/>
        <v>99566.7</v>
      </c>
      <c r="H64">
        <f t="shared" ca="1" si="2"/>
        <v>-1</v>
      </c>
      <c r="I64">
        <f t="shared" si="3"/>
        <v>-1</v>
      </c>
      <c r="J64">
        <f t="shared" si="6"/>
        <v>-142.89999999999964</v>
      </c>
      <c r="K64">
        <f t="shared" si="4"/>
        <v>-1</v>
      </c>
      <c r="L64" s="11">
        <f t="shared" ca="1" si="25"/>
        <v>10094.489999999994</v>
      </c>
      <c r="M64">
        <f t="shared" ca="1" si="5"/>
        <v>-1</v>
      </c>
      <c r="N64">
        <f t="shared" ca="1" si="24"/>
        <v>0</v>
      </c>
      <c r="O64">
        <f>COUNTIF(結算日!$A$3:$A$249,A64)</f>
        <v>0</v>
      </c>
      <c r="Q64" s="7">
        <f t="shared" si="8"/>
        <v>-77</v>
      </c>
      <c r="R64" s="8">
        <f t="shared" ca="1" si="12"/>
        <v>77</v>
      </c>
      <c r="S64" s="8">
        <f t="shared" ca="1" si="9"/>
        <v>10643</v>
      </c>
      <c r="T64" s="8">
        <f t="shared" ca="1" si="10"/>
        <v>-1</v>
      </c>
      <c r="U64" s="9">
        <f t="shared" ca="1" si="11"/>
        <v>0</v>
      </c>
      <c r="V64">
        <f>YEAR(A64)</f>
        <v>1998</v>
      </c>
      <c r="W64">
        <f>MONTH(A64)</f>
        <v>11</v>
      </c>
    </row>
    <row r="65" spans="1:23" x14ac:dyDescent="0.25">
      <c r="A65" s="1">
        <v>36130</v>
      </c>
      <c r="B65" s="2">
        <v>7102.37</v>
      </c>
      <c r="C65" s="2">
        <v>71053</v>
      </c>
      <c r="D65" s="2">
        <v>7336</v>
      </c>
      <c r="E65" s="2">
        <v>7394</v>
      </c>
      <c r="F65" s="10">
        <f t="shared" si="0"/>
        <v>3.2894653474826008E-2</v>
      </c>
      <c r="G65" s="2">
        <f t="shared" ca="1" si="1"/>
        <v>98165.425000000003</v>
      </c>
      <c r="H65">
        <f t="shared" ca="1" si="2"/>
        <v>-1</v>
      </c>
      <c r="I65">
        <f t="shared" si="3"/>
        <v>-1</v>
      </c>
      <c r="J65">
        <f t="shared" si="6"/>
        <v>-74.850000000000364</v>
      </c>
      <c r="K65">
        <f t="shared" si="4"/>
        <v>-1</v>
      </c>
      <c r="L65" s="11">
        <f t="shared" ca="1" si="25"/>
        <v>10169.339999999995</v>
      </c>
      <c r="M65">
        <f t="shared" ca="1" si="5"/>
        <v>-1</v>
      </c>
      <c r="N65">
        <f t="shared" ca="1" si="24"/>
        <v>0</v>
      </c>
      <c r="O65">
        <f>COUNTIF(結算日!$A$3:$A$249,A65)</f>
        <v>0</v>
      </c>
      <c r="Q65" s="7">
        <f t="shared" si="8"/>
        <v>-77</v>
      </c>
      <c r="R65" s="8">
        <f t="shared" ca="1" si="12"/>
        <v>77</v>
      </c>
      <c r="S65" s="8">
        <f t="shared" ca="1" si="9"/>
        <v>10720</v>
      </c>
      <c r="T65" s="8">
        <f t="shared" ca="1" si="10"/>
        <v>-1</v>
      </c>
      <c r="U65" s="9">
        <f t="shared" ca="1" si="11"/>
        <v>0</v>
      </c>
      <c r="V65">
        <f>YEAR(A65)</f>
        <v>1998</v>
      </c>
      <c r="W65">
        <f>MONTH(A65)</f>
        <v>12</v>
      </c>
    </row>
    <row r="66" spans="1:23" x14ac:dyDescent="0.25">
      <c r="A66" s="1">
        <v>36131</v>
      </c>
      <c r="B66" s="2">
        <v>7157.22</v>
      </c>
      <c r="C66" s="2">
        <v>85352</v>
      </c>
      <c r="D66" s="2">
        <v>7380</v>
      </c>
      <c r="E66" s="2">
        <v>7425</v>
      </c>
      <c r="F66" s="10">
        <f t="shared" ref="F66:F129" si="26">IF(O66=1,E66,D66)/B66-1</f>
        <v>3.1126610611382555E-2</v>
      </c>
      <c r="G66" s="2">
        <f t="shared" ref="G66:G129" ca="1" si="27">IF(ROW()&gt;$G$1,AVERAGE(OFFSET(C66,-$G$1+1,,$G$1)),"")</f>
        <v>97078.05</v>
      </c>
      <c r="H66">
        <f t="shared" ref="H66:H129" ca="1" si="28">IF(G66="",0,SIGN(C66-G66))</f>
        <v>-1</v>
      </c>
      <c r="I66">
        <f t="shared" ref="I66:I129" si="29">-SIGN(F66)</f>
        <v>-1</v>
      </c>
      <c r="J66">
        <f t="shared" si="6"/>
        <v>54.850000000000364</v>
      </c>
      <c r="K66">
        <f t="shared" ref="K66:K129" si="30">CHOOSE($K$1,H66*(2-$K$1)+I66*($K$1-1),IF(ABS(F66)&gt;($K$1-2)/100,I66,H66))</f>
        <v>-1</v>
      </c>
      <c r="L66" s="11">
        <f t="shared" ca="1" si="25"/>
        <v>10114.489999999994</v>
      </c>
      <c r="M66">
        <f t="shared" ref="M66:M129" ca="1" si="31">INT(L66*$P$1/B66)*K66</f>
        <v>-1</v>
      </c>
      <c r="N66">
        <f t="shared" ca="1" si="24"/>
        <v>0</v>
      </c>
      <c r="O66">
        <f>COUNTIF(結算日!$A$3:$A$249,A66)</f>
        <v>0</v>
      </c>
      <c r="Q66" s="7">
        <f t="shared" si="8"/>
        <v>44</v>
      </c>
      <c r="R66" s="8">
        <f t="shared" ca="1" si="12"/>
        <v>-44</v>
      </c>
      <c r="S66" s="8">
        <f t="shared" ca="1" si="9"/>
        <v>10676</v>
      </c>
      <c r="T66" s="8">
        <f t="shared" ca="1" si="10"/>
        <v>-1</v>
      </c>
      <c r="U66" s="9">
        <f t="shared" ca="1" si="11"/>
        <v>0</v>
      </c>
      <c r="V66">
        <f>YEAR(A66)</f>
        <v>1998</v>
      </c>
      <c r="W66">
        <f>MONTH(A66)</f>
        <v>12</v>
      </c>
    </row>
    <row r="67" spans="1:23" x14ac:dyDescent="0.25">
      <c r="A67" s="1">
        <v>36132</v>
      </c>
      <c r="B67" s="2">
        <v>7140.11</v>
      </c>
      <c r="C67" s="2">
        <v>69761</v>
      </c>
      <c r="D67" s="2">
        <v>7321</v>
      </c>
      <c r="E67" s="2">
        <v>7371</v>
      </c>
      <c r="F67" s="10">
        <f t="shared" si="26"/>
        <v>2.533434358854425E-2</v>
      </c>
      <c r="G67" s="2">
        <f t="shared" ca="1" si="27"/>
        <v>96872.625</v>
      </c>
      <c r="H67">
        <f t="shared" ca="1" si="28"/>
        <v>-1</v>
      </c>
      <c r="I67">
        <f t="shared" si="29"/>
        <v>-1</v>
      </c>
      <c r="J67">
        <f t="shared" ref="J67:J130" si="32">B67-B66</f>
        <v>-17.110000000000582</v>
      </c>
      <c r="K67">
        <f t="shared" si="30"/>
        <v>-1</v>
      </c>
      <c r="L67" s="11">
        <f t="shared" ca="1" si="25"/>
        <v>10131.599999999995</v>
      </c>
      <c r="M67">
        <f t="shared" ca="1" si="31"/>
        <v>-1</v>
      </c>
      <c r="N67">
        <f t="shared" ca="1" si="24"/>
        <v>0</v>
      </c>
      <c r="O67">
        <f>COUNTIF(結算日!$A$3:$A$249,A67)</f>
        <v>0</v>
      </c>
      <c r="Q67" s="7">
        <f t="shared" ref="Q67:Q130" si="33">D67-IF(O66=1,E66,D66)</f>
        <v>-59</v>
      </c>
      <c r="R67" s="8">
        <f t="shared" ca="1" si="12"/>
        <v>59</v>
      </c>
      <c r="S67" s="8">
        <f t="shared" ca="1" si="9"/>
        <v>10735</v>
      </c>
      <c r="T67" s="8">
        <f t="shared" ref="T67:T130" ca="1" si="34">INT(S67*$P$1/IF(O67=1,E67,D67))*K67</f>
        <v>-1</v>
      </c>
      <c r="U67" s="9">
        <f t="shared" ca="1" si="11"/>
        <v>0</v>
      </c>
      <c r="V67">
        <f t="shared" ref="V67:V130" si="35">YEAR(A67)</f>
        <v>1998</v>
      </c>
      <c r="W67">
        <f t="shared" ref="W67:W130" si="36">MONTH(A67)</f>
        <v>12</v>
      </c>
    </row>
    <row r="68" spans="1:23" x14ac:dyDescent="0.25">
      <c r="A68" s="1">
        <v>36133</v>
      </c>
      <c r="B68" s="2">
        <v>7201.84</v>
      </c>
      <c r="C68" s="2">
        <v>94423</v>
      </c>
      <c r="D68" s="2">
        <v>7384</v>
      </c>
      <c r="E68" s="2">
        <v>7435</v>
      </c>
      <c r="F68" s="10">
        <f t="shared" si="26"/>
        <v>2.5293536096330893E-2</v>
      </c>
      <c r="G68" s="2">
        <f t="shared" ca="1" si="27"/>
        <v>96820.074999999997</v>
      </c>
      <c r="H68">
        <f t="shared" ca="1" si="28"/>
        <v>-1</v>
      </c>
      <c r="I68">
        <f t="shared" si="29"/>
        <v>-1</v>
      </c>
      <c r="J68">
        <f t="shared" si="32"/>
        <v>61.730000000000473</v>
      </c>
      <c r="K68">
        <f t="shared" si="30"/>
        <v>-1</v>
      </c>
      <c r="L68" s="11">
        <f t="shared" ca="1" si="25"/>
        <v>10069.869999999995</v>
      </c>
      <c r="M68">
        <f t="shared" ca="1" si="31"/>
        <v>-1</v>
      </c>
      <c r="N68">
        <f t="shared" ca="1" si="24"/>
        <v>0</v>
      </c>
      <c r="O68">
        <f>COUNTIF(結算日!$A$3:$A$249,A68)</f>
        <v>0</v>
      </c>
      <c r="Q68" s="7">
        <f t="shared" si="33"/>
        <v>63</v>
      </c>
      <c r="R68" s="8">
        <f t="shared" ref="R68:R131" ca="1" si="37">Q68*T67</f>
        <v>-63</v>
      </c>
      <c r="S68" s="8">
        <f t="shared" ref="S68:S131" ca="1" si="38">S67+Q68*T67-U67*$U$1</f>
        <v>10672</v>
      </c>
      <c r="T68" s="8">
        <f t="shared" ca="1" si="34"/>
        <v>-1</v>
      </c>
      <c r="U68" s="9">
        <f t="shared" ref="U68:U131" ca="1" si="39">IF(O68=1,ABS(T68)+ABS(T67),ABS(T68-T67))</f>
        <v>0</v>
      </c>
      <c r="V68">
        <f t="shared" si="35"/>
        <v>1998</v>
      </c>
      <c r="W68">
        <f t="shared" si="36"/>
        <v>12</v>
      </c>
    </row>
    <row r="69" spans="1:23" x14ac:dyDescent="0.25">
      <c r="A69" s="1">
        <v>36136</v>
      </c>
      <c r="B69" s="2">
        <v>7303.34</v>
      </c>
      <c r="C69" s="2">
        <v>127277</v>
      </c>
      <c r="D69" s="2">
        <v>7470</v>
      </c>
      <c r="E69" s="2">
        <v>7562</v>
      </c>
      <c r="F69" s="10">
        <f t="shared" si="26"/>
        <v>2.2819696193796313E-2</v>
      </c>
      <c r="G69" s="2">
        <f t="shared" ca="1" si="27"/>
        <v>98404.55</v>
      </c>
      <c r="H69">
        <f t="shared" ca="1" si="28"/>
        <v>1</v>
      </c>
      <c r="I69">
        <f t="shared" si="29"/>
        <v>-1</v>
      </c>
      <c r="J69">
        <f t="shared" si="32"/>
        <v>101.5</v>
      </c>
      <c r="K69">
        <f t="shared" si="30"/>
        <v>-1</v>
      </c>
      <c r="L69" s="11">
        <f t="shared" ca="1" si="25"/>
        <v>9968.3699999999953</v>
      </c>
      <c r="M69">
        <f t="shared" ca="1" si="31"/>
        <v>-1</v>
      </c>
      <c r="N69">
        <f t="shared" ca="1" si="24"/>
        <v>0</v>
      </c>
      <c r="O69">
        <f>COUNTIF(結算日!$A$3:$A$249,A69)</f>
        <v>0</v>
      </c>
      <c r="Q69" s="7">
        <f t="shared" si="33"/>
        <v>86</v>
      </c>
      <c r="R69" s="8">
        <f t="shared" ca="1" si="37"/>
        <v>-86</v>
      </c>
      <c r="S69" s="8">
        <f t="shared" ca="1" si="38"/>
        <v>10586</v>
      </c>
      <c r="T69" s="8">
        <f t="shared" ca="1" si="34"/>
        <v>-1</v>
      </c>
      <c r="U69" s="9">
        <f t="shared" ca="1" si="39"/>
        <v>0</v>
      </c>
      <c r="V69">
        <f t="shared" si="35"/>
        <v>1998</v>
      </c>
      <c r="W69">
        <f t="shared" si="36"/>
        <v>12</v>
      </c>
    </row>
    <row r="70" spans="1:23" x14ac:dyDescent="0.25">
      <c r="A70" s="1">
        <v>36137</v>
      </c>
      <c r="B70" s="2">
        <v>7212.68</v>
      </c>
      <c r="C70" s="2">
        <v>95636</v>
      </c>
      <c r="D70" s="2">
        <v>7352</v>
      </c>
      <c r="E70" s="2">
        <v>7455</v>
      </c>
      <c r="F70" s="10">
        <f t="shared" si="26"/>
        <v>1.931598240875787E-2</v>
      </c>
      <c r="G70" s="2">
        <f t="shared" ca="1" si="27"/>
        <v>99442.25</v>
      </c>
      <c r="H70">
        <f t="shared" ca="1" si="28"/>
        <v>-1</v>
      </c>
      <c r="I70">
        <f t="shared" si="29"/>
        <v>-1</v>
      </c>
      <c r="J70">
        <f t="shared" si="32"/>
        <v>-90.659999999999854</v>
      </c>
      <c r="K70">
        <f t="shared" si="30"/>
        <v>-1</v>
      </c>
      <c r="L70" s="11">
        <f t="shared" ca="1" si="25"/>
        <v>10059.029999999995</v>
      </c>
      <c r="M70">
        <f t="shared" ca="1" si="31"/>
        <v>-1</v>
      </c>
      <c r="N70">
        <f t="shared" ca="1" si="24"/>
        <v>0</v>
      </c>
      <c r="O70">
        <f>COUNTIF(結算日!$A$3:$A$249,A70)</f>
        <v>0</v>
      </c>
      <c r="Q70" s="7">
        <f t="shared" si="33"/>
        <v>-118</v>
      </c>
      <c r="R70" s="8">
        <f t="shared" ca="1" si="37"/>
        <v>118</v>
      </c>
      <c r="S70" s="8">
        <f t="shared" ca="1" si="38"/>
        <v>10704</v>
      </c>
      <c r="T70" s="8">
        <f t="shared" ca="1" si="34"/>
        <v>-1</v>
      </c>
      <c r="U70" s="9">
        <f t="shared" ca="1" si="39"/>
        <v>0</v>
      </c>
      <c r="V70">
        <f t="shared" si="35"/>
        <v>1998</v>
      </c>
      <c r="W70">
        <f t="shared" si="36"/>
        <v>12</v>
      </c>
    </row>
    <row r="71" spans="1:23" x14ac:dyDescent="0.25">
      <c r="A71" s="1">
        <v>36138</v>
      </c>
      <c r="B71" s="2">
        <v>7117.91</v>
      </c>
      <c r="C71" s="2">
        <v>65232</v>
      </c>
      <c r="D71" s="2">
        <v>7226</v>
      </c>
      <c r="E71" s="2">
        <v>7325</v>
      </c>
      <c r="F71" s="10">
        <f t="shared" si="26"/>
        <v>1.5185637357033155E-2</v>
      </c>
      <c r="G71" s="2">
        <f t="shared" ca="1" si="27"/>
        <v>98907.8</v>
      </c>
      <c r="H71">
        <f t="shared" ca="1" si="28"/>
        <v>-1</v>
      </c>
      <c r="I71">
        <f t="shared" si="29"/>
        <v>-1</v>
      </c>
      <c r="J71">
        <f t="shared" si="32"/>
        <v>-94.770000000000437</v>
      </c>
      <c r="K71">
        <f t="shared" si="30"/>
        <v>-1</v>
      </c>
      <c r="L71" s="11">
        <f t="shared" ca="1" si="25"/>
        <v>10153.799999999996</v>
      </c>
      <c r="M71">
        <f t="shared" ca="1" si="31"/>
        <v>-1</v>
      </c>
      <c r="N71">
        <f t="shared" ca="1" si="24"/>
        <v>0</v>
      </c>
      <c r="O71">
        <f>COUNTIF(結算日!$A$3:$A$249,A71)</f>
        <v>0</v>
      </c>
      <c r="Q71" s="7">
        <f t="shared" si="33"/>
        <v>-126</v>
      </c>
      <c r="R71" s="8">
        <f t="shared" ca="1" si="37"/>
        <v>126</v>
      </c>
      <c r="S71" s="8">
        <f t="shared" ca="1" si="38"/>
        <v>10830</v>
      </c>
      <c r="T71" s="8">
        <f t="shared" ca="1" si="34"/>
        <v>-1</v>
      </c>
      <c r="U71" s="9">
        <f t="shared" ca="1" si="39"/>
        <v>0</v>
      </c>
      <c r="V71">
        <f t="shared" si="35"/>
        <v>1998</v>
      </c>
      <c r="W71">
        <f t="shared" si="36"/>
        <v>12</v>
      </c>
    </row>
    <row r="72" spans="1:23" x14ac:dyDescent="0.25">
      <c r="A72" s="1">
        <v>36139</v>
      </c>
      <c r="B72" s="2">
        <v>7048.57</v>
      </c>
      <c r="C72" s="2">
        <v>59300</v>
      </c>
      <c r="D72" s="2">
        <v>7186</v>
      </c>
      <c r="E72" s="2">
        <v>7270</v>
      </c>
      <c r="F72" s="10">
        <f t="shared" si="26"/>
        <v>1.9497571847906681E-2</v>
      </c>
      <c r="G72" s="2">
        <f t="shared" ca="1" si="27"/>
        <v>98705.05</v>
      </c>
      <c r="H72">
        <f t="shared" ca="1" si="28"/>
        <v>-1</v>
      </c>
      <c r="I72">
        <f t="shared" si="29"/>
        <v>-1</v>
      </c>
      <c r="J72">
        <f t="shared" si="32"/>
        <v>-69.340000000000146</v>
      </c>
      <c r="K72">
        <f t="shared" si="30"/>
        <v>-1</v>
      </c>
      <c r="L72" s="11">
        <f t="shared" ca="1" si="25"/>
        <v>10223.139999999996</v>
      </c>
      <c r="M72">
        <f t="shared" ca="1" si="31"/>
        <v>-1</v>
      </c>
      <c r="N72">
        <f t="shared" ca="1" si="24"/>
        <v>0</v>
      </c>
      <c r="O72">
        <f>COUNTIF(結算日!$A$3:$A$249,A72)</f>
        <v>0</v>
      </c>
      <c r="Q72" s="7">
        <f t="shared" si="33"/>
        <v>-40</v>
      </c>
      <c r="R72" s="8">
        <f t="shared" ca="1" si="37"/>
        <v>40</v>
      </c>
      <c r="S72" s="8">
        <f t="shared" ca="1" si="38"/>
        <v>10870</v>
      </c>
      <c r="T72" s="8">
        <f t="shared" ca="1" si="34"/>
        <v>-1</v>
      </c>
      <c r="U72" s="9">
        <f t="shared" ca="1" si="39"/>
        <v>0</v>
      </c>
      <c r="V72">
        <f t="shared" si="35"/>
        <v>1998</v>
      </c>
      <c r="W72">
        <f t="shared" si="36"/>
        <v>12</v>
      </c>
    </row>
    <row r="73" spans="1:23" x14ac:dyDescent="0.25">
      <c r="A73" s="1">
        <v>36140</v>
      </c>
      <c r="B73" s="2">
        <v>6939.74</v>
      </c>
      <c r="C73" s="2">
        <v>64972</v>
      </c>
      <c r="D73" s="2">
        <v>6965</v>
      </c>
      <c r="E73" s="2">
        <v>7051</v>
      </c>
      <c r="F73" s="10">
        <f t="shared" si="26"/>
        <v>3.6399058177971622E-3</v>
      </c>
      <c r="G73" s="2">
        <f t="shared" ca="1" si="27"/>
        <v>98725.925000000003</v>
      </c>
      <c r="H73">
        <f t="shared" ca="1" si="28"/>
        <v>-1</v>
      </c>
      <c r="I73">
        <f t="shared" si="29"/>
        <v>-1</v>
      </c>
      <c r="J73">
        <f t="shared" si="32"/>
        <v>-108.82999999999993</v>
      </c>
      <c r="K73">
        <f t="shared" si="30"/>
        <v>-1</v>
      </c>
      <c r="L73" s="11">
        <f t="shared" ca="1" si="25"/>
        <v>10331.969999999996</v>
      </c>
      <c r="M73">
        <f t="shared" ca="1" si="31"/>
        <v>-1</v>
      </c>
      <c r="N73">
        <f t="shared" ca="1" si="24"/>
        <v>0</v>
      </c>
      <c r="O73">
        <f>COUNTIF(結算日!$A$3:$A$249,A73)</f>
        <v>0</v>
      </c>
      <c r="Q73" s="7">
        <f t="shared" si="33"/>
        <v>-221</v>
      </c>
      <c r="R73" s="8">
        <f t="shared" ca="1" si="37"/>
        <v>221</v>
      </c>
      <c r="S73" s="8">
        <f t="shared" ca="1" si="38"/>
        <v>11091</v>
      </c>
      <c r="T73" s="8">
        <f t="shared" ca="1" si="34"/>
        <v>-1</v>
      </c>
      <c r="U73" s="9">
        <f t="shared" ca="1" si="39"/>
        <v>0</v>
      </c>
      <c r="V73">
        <f t="shared" si="35"/>
        <v>1998</v>
      </c>
      <c r="W73">
        <f t="shared" si="36"/>
        <v>12</v>
      </c>
    </row>
    <row r="74" spans="1:23" x14ac:dyDescent="0.25">
      <c r="A74" s="1">
        <v>36143</v>
      </c>
      <c r="B74" s="2">
        <v>6889.5</v>
      </c>
      <c r="C74" s="2">
        <v>50661</v>
      </c>
      <c r="D74" s="2">
        <v>6959</v>
      </c>
      <c r="E74" s="2">
        <v>7062</v>
      </c>
      <c r="F74" s="10">
        <f t="shared" si="26"/>
        <v>1.0087814790623373E-2</v>
      </c>
      <c r="G74" s="2">
        <f t="shared" ca="1" si="27"/>
        <v>97582.925000000003</v>
      </c>
      <c r="H74">
        <f t="shared" ca="1" si="28"/>
        <v>-1</v>
      </c>
      <c r="I74">
        <f t="shared" si="29"/>
        <v>-1</v>
      </c>
      <c r="J74">
        <f t="shared" si="32"/>
        <v>-50.239999999999782</v>
      </c>
      <c r="K74">
        <f t="shared" si="30"/>
        <v>-1</v>
      </c>
      <c r="L74" s="11">
        <f t="shared" ca="1" si="25"/>
        <v>10382.209999999995</v>
      </c>
      <c r="M74">
        <f t="shared" ca="1" si="31"/>
        <v>-1</v>
      </c>
      <c r="N74">
        <f t="shared" ca="1" si="24"/>
        <v>0</v>
      </c>
      <c r="O74">
        <f>COUNTIF(結算日!$A$3:$A$249,A74)</f>
        <v>0</v>
      </c>
      <c r="Q74" s="7">
        <f t="shared" si="33"/>
        <v>-6</v>
      </c>
      <c r="R74" s="8">
        <f t="shared" ca="1" si="37"/>
        <v>6</v>
      </c>
      <c r="S74" s="8">
        <f t="shared" ca="1" si="38"/>
        <v>11097</v>
      </c>
      <c r="T74" s="8">
        <f t="shared" ca="1" si="34"/>
        <v>-1</v>
      </c>
      <c r="U74" s="9">
        <f t="shared" ca="1" si="39"/>
        <v>0</v>
      </c>
      <c r="V74">
        <f t="shared" si="35"/>
        <v>1998</v>
      </c>
      <c r="W74">
        <f t="shared" si="36"/>
        <v>12</v>
      </c>
    </row>
    <row r="75" spans="1:23" x14ac:dyDescent="0.25">
      <c r="A75" s="1">
        <v>36144</v>
      </c>
      <c r="B75" s="2">
        <v>6936.82</v>
      </c>
      <c r="C75" s="2">
        <v>67275</v>
      </c>
      <c r="D75" s="2">
        <v>7000</v>
      </c>
      <c r="E75" s="2">
        <v>7148</v>
      </c>
      <c r="F75" s="10">
        <f t="shared" si="26"/>
        <v>9.1079197672709888E-3</v>
      </c>
      <c r="G75" s="2">
        <f t="shared" ca="1" si="27"/>
        <v>97130.324999999997</v>
      </c>
      <c r="H75">
        <f t="shared" ca="1" si="28"/>
        <v>-1</v>
      </c>
      <c r="I75">
        <f t="shared" si="29"/>
        <v>-1</v>
      </c>
      <c r="J75">
        <f t="shared" si="32"/>
        <v>47.319999999999709</v>
      </c>
      <c r="K75">
        <f t="shared" si="30"/>
        <v>-1</v>
      </c>
      <c r="L75" s="11">
        <f t="shared" ca="1" si="25"/>
        <v>10334.889999999996</v>
      </c>
      <c r="M75">
        <f t="shared" ca="1" si="31"/>
        <v>-1</v>
      </c>
      <c r="N75">
        <f t="shared" ca="1" si="24"/>
        <v>0</v>
      </c>
      <c r="O75">
        <f>COUNTIF(結算日!$A$3:$A$249,A75)</f>
        <v>0</v>
      </c>
      <c r="Q75" s="7">
        <f t="shared" si="33"/>
        <v>41</v>
      </c>
      <c r="R75" s="8">
        <f t="shared" ca="1" si="37"/>
        <v>-41</v>
      </c>
      <c r="S75" s="8">
        <f t="shared" ca="1" si="38"/>
        <v>11056</v>
      </c>
      <c r="T75" s="8">
        <f t="shared" ca="1" si="34"/>
        <v>-1</v>
      </c>
      <c r="U75" s="9">
        <f t="shared" ca="1" si="39"/>
        <v>0</v>
      </c>
      <c r="V75">
        <f t="shared" si="35"/>
        <v>1998</v>
      </c>
      <c r="W75">
        <f t="shared" si="36"/>
        <v>12</v>
      </c>
    </row>
    <row r="76" spans="1:23" x14ac:dyDescent="0.25">
      <c r="A76" s="1">
        <v>36145</v>
      </c>
      <c r="B76" s="2">
        <v>6769.52</v>
      </c>
      <c r="C76" s="2">
        <v>57764</v>
      </c>
      <c r="D76" s="2">
        <v>6760</v>
      </c>
      <c r="E76" s="2">
        <v>6859</v>
      </c>
      <c r="F76" s="10">
        <f t="shared" si="26"/>
        <v>1.3218071591486469E-2</v>
      </c>
      <c r="G76" s="2">
        <f t="shared" ca="1" si="27"/>
        <v>96184.425000000003</v>
      </c>
      <c r="H76">
        <f t="shared" ca="1" si="28"/>
        <v>-1</v>
      </c>
      <c r="I76">
        <f t="shared" si="29"/>
        <v>-1</v>
      </c>
      <c r="J76">
        <f t="shared" si="32"/>
        <v>-167.29999999999927</v>
      </c>
      <c r="K76">
        <f t="shared" si="30"/>
        <v>-1</v>
      </c>
      <c r="L76" s="11">
        <f t="shared" ca="1" si="25"/>
        <v>10502.189999999995</v>
      </c>
      <c r="M76">
        <f t="shared" ca="1" si="31"/>
        <v>-1</v>
      </c>
      <c r="N76">
        <f t="shared" ca="1" si="24"/>
        <v>0</v>
      </c>
      <c r="O76">
        <f>COUNTIF(結算日!$A$3:$A$249,A76)</f>
        <v>1</v>
      </c>
      <c r="Q76" s="7">
        <f t="shared" si="33"/>
        <v>-240</v>
      </c>
      <c r="R76" s="8">
        <f t="shared" ca="1" si="37"/>
        <v>240</v>
      </c>
      <c r="S76" s="8">
        <f t="shared" ca="1" si="38"/>
        <v>11296</v>
      </c>
      <c r="T76" s="8">
        <f t="shared" ca="1" si="34"/>
        <v>-1</v>
      </c>
      <c r="U76" s="9">
        <f t="shared" ca="1" si="39"/>
        <v>2</v>
      </c>
      <c r="V76">
        <f t="shared" si="35"/>
        <v>1998</v>
      </c>
      <c r="W76">
        <f t="shared" si="36"/>
        <v>12</v>
      </c>
    </row>
    <row r="77" spans="1:23" x14ac:dyDescent="0.25">
      <c r="A77" s="1">
        <v>36146</v>
      </c>
      <c r="B77" s="2">
        <v>6650.64</v>
      </c>
      <c r="C77" s="2">
        <v>58046</v>
      </c>
      <c r="D77" s="2">
        <v>6691</v>
      </c>
      <c r="E77" s="2">
        <v>6705</v>
      </c>
      <c r="F77" s="10">
        <f t="shared" si="26"/>
        <v>6.0685888876859106E-3</v>
      </c>
      <c r="G77" s="2">
        <f t="shared" ca="1" si="27"/>
        <v>95801.024999999994</v>
      </c>
      <c r="H77">
        <f t="shared" ca="1" si="28"/>
        <v>-1</v>
      </c>
      <c r="I77">
        <f t="shared" si="29"/>
        <v>-1</v>
      </c>
      <c r="J77">
        <f t="shared" si="32"/>
        <v>-118.88000000000011</v>
      </c>
      <c r="K77">
        <f t="shared" si="30"/>
        <v>-1</v>
      </c>
      <c r="L77" s="11">
        <f t="shared" ca="1" si="25"/>
        <v>10621.069999999996</v>
      </c>
      <c r="M77">
        <f t="shared" ca="1" si="31"/>
        <v>-1</v>
      </c>
      <c r="N77">
        <f t="shared" ca="1" si="24"/>
        <v>0</v>
      </c>
      <c r="O77">
        <f>COUNTIF(結算日!$A$3:$A$249,A77)</f>
        <v>0</v>
      </c>
      <c r="Q77" s="7">
        <f t="shared" si="33"/>
        <v>-168</v>
      </c>
      <c r="R77" s="8">
        <f t="shared" ca="1" si="37"/>
        <v>168</v>
      </c>
      <c r="S77" s="8">
        <f t="shared" ca="1" si="38"/>
        <v>11462</v>
      </c>
      <c r="T77" s="8">
        <f t="shared" ca="1" si="34"/>
        <v>-1</v>
      </c>
      <c r="U77" s="9">
        <f t="shared" ca="1" si="39"/>
        <v>0</v>
      </c>
      <c r="V77">
        <f t="shared" si="35"/>
        <v>1998</v>
      </c>
      <c r="W77">
        <f t="shared" si="36"/>
        <v>12</v>
      </c>
    </row>
    <row r="78" spans="1:23" x14ac:dyDescent="0.25">
      <c r="A78" s="1">
        <v>36147</v>
      </c>
      <c r="B78" s="2">
        <v>6636.66</v>
      </c>
      <c r="C78" s="2">
        <v>64299</v>
      </c>
      <c r="D78" s="2">
        <v>6769</v>
      </c>
      <c r="E78" s="2">
        <v>6770</v>
      </c>
      <c r="F78" s="10">
        <f t="shared" si="26"/>
        <v>1.9940753330741634E-2</v>
      </c>
      <c r="G78" s="2">
        <f t="shared" ca="1" si="27"/>
        <v>95408.9</v>
      </c>
      <c r="H78">
        <f t="shared" ca="1" si="28"/>
        <v>-1</v>
      </c>
      <c r="I78">
        <f t="shared" si="29"/>
        <v>-1</v>
      </c>
      <c r="J78">
        <f t="shared" si="32"/>
        <v>-13.980000000000473</v>
      </c>
      <c r="K78">
        <f t="shared" si="30"/>
        <v>-1</v>
      </c>
      <c r="L78" s="11">
        <f t="shared" ca="1" si="25"/>
        <v>10635.049999999996</v>
      </c>
      <c r="M78">
        <f t="shared" ca="1" si="31"/>
        <v>-1</v>
      </c>
      <c r="N78">
        <f t="shared" ca="1" si="24"/>
        <v>0</v>
      </c>
      <c r="O78">
        <f>COUNTIF(結算日!$A$3:$A$249,A78)</f>
        <v>0</v>
      </c>
      <c r="Q78" s="7">
        <f t="shared" si="33"/>
        <v>78</v>
      </c>
      <c r="R78" s="8">
        <f t="shared" ca="1" si="37"/>
        <v>-78</v>
      </c>
      <c r="S78" s="8">
        <f t="shared" ca="1" si="38"/>
        <v>11384</v>
      </c>
      <c r="T78" s="8">
        <f t="shared" ca="1" si="34"/>
        <v>-1</v>
      </c>
      <c r="U78" s="9">
        <f t="shared" ca="1" si="39"/>
        <v>0</v>
      </c>
      <c r="V78">
        <f t="shared" si="35"/>
        <v>1998</v>
      </c>
      <c r="W78">
        <f t="shared" si="36"/>
        <v>12</v>
      </c>
    </row>
    <row r="79" spans="1:23" x14ac:dyDescent="0.25">
      <c r="A79" s="1">
        <v>36148</v>
      </c>
      <c r="B79" s="2">
        <v>6478.11</v>
      </c>
      <c r="C79" s="2">
        <v>56572</v>
      </c>
      <c r="D79" s="2">
        <v>6612</v>
      </c>
      <c r="E79" s="2">
        <v>6626</v>
      </c>
      <c r="F79" s="10">
        <f t="shared" si="26"/>
        <v>2.0668065222727128E-2</v>
      </c>
      <c r="G79" s="2">
        <f t="shared" ca="1" si="27"/>
        <v>94552.35</v>
      </c>
      <c r="H79">
        <f t="shared" ca="1" si="28"/>
        <v>-1</v>
      </c>
      <c r="I79">
        <f t="shared" si="29"/>
        <v>-1</v>
      </c>
      <c r="J79">
        <f t="shared" si="32"/>
        <v>-158.55000000000018</v>
      </c>
      <c r="K79">
        <f t="shared" si="30"/>
        <v>-1</v>
      </c>
      <c r="L79" s="11">
        <f t="shared" ca="1" si="25"/>
        <v>10793.599999999995</v>
      </c>
      <c r="M79">
        <f t="shared" ca="1" si="31"/>
        <v>-1</v>
      </c>
      <c r="N79">
        <f t="shared" ca="1" si="24"/>
        <v>0</v>
      </c>
      <c r="O79">
        <f>COUNTIF(結算日!$A$3:$A$249,A79)</f>
        <v>0</v>
      </c>
      <c r="Q79" s="7">
        <f t="shared" si="33"/>
        <v>-157</v>
      </c>
      <c r="R79" s="8">
        <f t="shared" ca="1" si="37"/>
        <v>157</v>
      </c>
      <c r="S79" s="8">
        <f t="shared" ca="1" si="38"/>
        <v>11541</v>
      </c>
      <c r="T79" s="8">
        <f t="shared" ca="1" si="34"/>
        <v>-1</v>
      </c>
      <c r="U79" s="9">
        <f t="shared" ca="1" si="39"/>
        <v>0</v>
      </c>
      <c r="V79">
        <f t="shared" si="35"/>
        <v>1998</v>
      </c>
      <c r="W79">
        <f t="shared" si="36"/>
        <v>12</v>
      </c>
    </row>
    <row r="80" spans="1:23" x14ac:dyDescent="0.25">
      <c r="A80" s="1">
        <v>36150</v>
      </c>
      <c r="B80" s="2">
        <v>6558.28</v>
      </c>
      <c r="C80" s="2">
        <v>50132</v>
      </c>
      <c r="D80" s="2">
        <v>6705</v>
      </c>
      <c r="E80" s="2">
        <v>6709</v>
      </c>
      <c r="F80" s="10">
        <f t="shared" si="26"/>
        <v>2.2371719414236768E-2</v>
      </c>
      <c r="G80" s="2">
        <f t="shared" ca="1" si="27"/>
        <v>94237.95</v>
      </c>
      <c r="H80">
        <f t="shared" ca="1" si="28"/>
        <v>-1</v>
      </c>
      <c r="I80">
        <f t="shared" si="29"/>
        <v>-1</v>
      </c>
      <c r="J80">
        <f t="shared" si="32"/>
        <v>80.170000000000073</v>
      </c>
      <c r="K80">
        <f t="shared" si="30"/>
        <v>-1</v>
      </c>
      <c r="L80" s="11">
        <f t="shared" ca="1" si="25"/>
        <v>10713.429999999995</v>
      </c>
      <c r="M80">
        <f t="shared" ca="1" si="31"/>
        <v>-1</v>
      </c>
      <c r="N80">
        <f t="shared" ca="1" si="24"/>
        <v>0</v>
      </c>
      <c r="O80">
        <f>COUNTIF(結算日!$A$3:$A$249,A80)</f>
        <v>0</v>
      </c>
      <c r="Q80" s="7">
        <f t="shared" si="33"/>
        <v>93</v>
      </c>
      <c r="R80" s="8">
        <f t="shared" ca="1" si="37"/>
        <v>-93</v>
      </c>
      <c r="S80" s="8">
        <f t="shared" ca="1" si="38"/>
        <v>11448</v>
      </c>
      <c r="T80" s="8">
        <f t="shared" ca="1" si="34"/>
        <v>-1</v>
      </c>
      <c r="U80" s="9">
        <f t="shared" ca="1" si="39"/>
        <v>0</v>
      </c>
      <c r="V80">
        <f t="shared" si="35"/>
        <v>1998</v>
      </c>
      <c r="W80">
        <f t="shared" si="36"/>
        <v>12</v>
      </c>
    </row>
    <row r="81" spans="1:23" x14ac:dyDescent="0.25">
      <c r="A81" s="1">
        <v>36151</v>
      </c>
      <c r="B81" s="2">
        <v>6782.68</v>
      </c>
      <c r="C81" s="2">
        <v>88503</v>
      </c>
      <c r="D81" s="2">
        <v>6940</v>
      </c>
      <c r="E81" s="2">
        <v>6948</v>
      </c>
      <c r="F81" s="10">
        <f t="shared" si="26"/>
        <v>2.319437154635029E-2</v>
      </c>
      <c r="G81" s="2">
        <f t="shared" ca="1" si="27"/>
        <v>94209.25</v>
      </c>
      <c r="H81">
        <f t="shared" ca="1" si="28"/>
        <v>-1</v>
      </c>
      <c r="I81">
        <f t="shared" si="29"/>
        <v>-1</v>
      </c>
      <c r="J81">
        <f t="shared" si="32"/>
        <v>224.40000000000055</v>
      </c>
      <c r="K81">
        <f t="shared" si="30"/>
        <v>-1</v>
      </c>
      <c r="L81" s="11">
        <f t="shared" ca="1" si="25"/>
        <v>10489.029999999995</v>
      </c>
      <c r="M81">
        <f t="shared" ca="1" si="31"/>
        <v>-1</v>
      </c>
      <c r="N81">
        <f t="shared" ca="1" si="24"/>
        <v>0</v>
      </c>
      <c r="O81">
        <f>COUNTIF(結算日!$A$3:$A$249,A81)</f>
        <v>0</v>
      </c>
      <c r="Q81" s="7">
        <f t="shared" si="33"/>
        <v>235</v>
      </c>
      <c r="R81" s="8">
        <f t="shared" ca="1" si="37"/>
        <v>-235</v>
      </c>
      <c r="S81" s="8">
        <f t="shared" ca="1" si="38"/>
        <v>11213</v>
      </c>
      <c r="T81" s="8">
        <f t="shared" ca="1" si="34"/>
        <v>-1</v>
      </c>
      <c r="U81" s="9">
        <f t="shared" ca="1" si="39"/>
        <v>0</v>
      </c>
      <c r="V81">
        <f t="shared" si="35"/>
        <v>1998</v>
      </c>
      <c r="W81">
        <f t="shared" si="36"/>
        <v>12</v>
      </c>
    </row>
    <row r="82" spans="1:23" x14ac:dyDescent="0.25">
      <c r="A82" s="1">
        <v>36152</v>
      </c>
      <c r="B82" s="2">
        <v>6688.65</v>
      </c>
      <c r="C82" s="2">
        <v>70278</v>
      </c>
      <c r="D82" s="2">
        <v>6835</v>
      </c>
      <c r="E82" s="2">
        <v>6870</v>
      </c>
      <c r="F82" s="10">
        <f t="shared" si="26"/>
        <v>2.1880349547367617E-2</v>
      </c>
      <c r="G82" s="2">
        <f t="shared" ca="1" si="27"/>
        <v>92911.824999999997</v>
      </c>
      <c r="H82">
        <f t="shared" ca="1" si="28"/>
        <v>-1</v>
      </c>
      <c r="I82">
        <f t="shared" si="29"/>
        <v>-1</v>
      </c>
      <c r="J82">
        <f t="shared" si="32"/>
        <v>-94.030000000000655</v>
      </c>
      <c r="K82">
        <f t="shared" si="30"/>
        <v>-1</v>
      </c>
      <c r="L82" s="11">
        <f t="shared" ca="1" si="25"/>
        <v>10583.059999999996</v>
      </c>
      <c r="M82">
        <f t="shared" ca="1" si="31"/>
        <v>-1</v>
      </c>
      <c r="N82">
        <f t="shared" ca="1" si="24"/>
        <v>0</v>
      </c>
      <c r="O82">
        <f>COUNTIF(結算日!$A$3:$A$249,A82)</f>
        <v>0</v>
      </c>
      <c r="Q82" s="7">
        <f t="shared" si="33"/>
        <v>-105</v>
      </c>
      <c r="R82" s="8">
        <f t="shared" ca="1" si="37"/>
        <v>105</v>
      </c>
      <c r="S82" s="8">
        <f t="shared" ca="1" si="38"/>
        <v>11318</v>
      </c>
      <c r="T82" s="8">
        <f t="shared" ca="1" si="34"/>
        <v>-1</v>
      </c>
      <c r="U82" s="9">
        <f t="shared" ca="1" si="39"/>
        <v>0</v>
      </c>
      <c r="V82">
        <f t="shared" si="35"/>
        <v>1998</v>
      </c>
      <c r="W82">
        <f t="shared" si="36"/>
        <v>12</v>
      </c>
    </row>
    <row r="83" spans="1:23" x14ac:dyDescent="0.25">
      <c r="A83" s="1">
        <v>36153</v>
      </c>
      <c r="B83" s="2">
        <v>6683</v>
      </c>
      <c r="C83" s="2">
        <v>72249</v>
      </c>
      <c r="D83" s="2">
        <v>6840</v>
      </c>
      <c r="E83" s="2">
        <v>6879</v>
      </c>
      <c r="F83" s="10">
        <f t="shared" si="26"/>
        <v>2.3492443513392081E-2</v>
      </c>
      <c r="G83" s="2">
        <f t="shared" ca="1" si="27"/>
        <v>91514.524999999994</v>
      </c>
      <c r="H83">
        <f t="shared" ca="1" si="28"/>
        <v>-1</v>
      </c>
      <c r="I83">
        <f t="shared" si="29"/>
        <v>-1</v>
      </c>
      <c r="J83">
        <f t="shared" si="32"/>
        <v>-5.6499999999996362</v>
      </c>
      <c r="K83">
        <f t="shared" si="30"/>
        <v>-1</v>
      </c>
      <c r="L83" s="11">
        <f t="shared" ca="1" si="25"/>
        <v>10588.709999999995</v>
      </c>
      <c r="M83">
        <f t="shared" ca="1" si="31"/>
        <v>-1</v>
      </c>
      <c r="N83">
        <f t="shared" ca="1" si="24"/>
        <v>0</v>
      </c>
      <c r="O83">
        <f>COUNTIF(結算日!$A$3:$A$249,A83)</f>
        <v>0</v>
      </c>
      <c r="Q83" s="7">
        <f t="shared" si="33"/>
        <v>5</v>
      </c>
      <c r="R83" s="8">
        <f t="shared" ca="1" si="37"/>
        <v>-5</v>
      </c>
      <c r="S83" s="8">
        <f t="shared" ca="1" si="38"/>
        <v>11313</v>
      </c>
      <c r="T83" s="8">
        <f t="shared" ca="1" si="34"/>
        <v>-1</v>
      </c>
      <c r="U83" s="9">
        <f t="shared" ca="1" si="39"/>
        <v>0</v>
      </c>
      <c r="V83">
        <f t="shared" si="35"/>
        <v>1998</v>
      </c>
      <c r="W83">
        <f t="shared" si="36"/>
        <v>12</v>
      </c>
    </row>
    <row r="84" spans="1:23" x14ac:dyDescent="0.25">
      <c r="A84" s="1">
        <v>36157</v>
      </c>
      <c r="B84" s="2">
        <v>6481.65</v>
      </c>
      <c r="C84" s="2">
        <v>45743</v>
      </c>
      <c r="D84" s="2">
        <v>6591</v>
      </c>
      <c r="E84" s="2">
        <v>6620</v>
      </c>
      <c r="F84" s="10">
        <f t="shared" si="26"/>
        <v>1.6870704218833188E-2</v>
      </c>
      <c r="G84" s="2">
        <f t="shared" ca="1" si="27"/>
        <v>89765.35</v>
      </c>
      <c r="H84">
        <f t="shared" ca="1" si="28"/>
        <v>-1</v>
      </c>
      <c r="I84">
        <f t="shared" si="29"/>
        <v>-1</v>
      </c>
      <c r="J84">
        <f t="shared" si="32"/>
        <v>-201.35000000000036</v>
      </c>
      <c r="K84">
        <f t="shared" si="30"/>
        <v>-1</v>
      </c>
      <c r="L84" s="11">
        <f t="shared" ca="1" si="25"/>
        <v>10790.059999999996</v>
      </c>
      <c r="M84">
        <f t="shared" ca="1" si="31"/>
        <v>-1</v>
      </c>
      <c r="N84">
        <f t="shared" ca="1" si="24"/>
        <v>0</v>
      </c>
      <c r="O84">
        <f>COUNTIF(結算日!$A$3:$A$249,A84)</f>
        <v>0</v>
      </c>
      <c r="Q84" s="7">
        <f t="shared" si="33"/>
        <v>-249</v>
      </c>
      <c r="R84" s="8">
        <f t="shared" ca="1" si="37"/>
        <v>249</v>
      </c>
      <c r="S84" s="8">
        <f t="shared" ca="1" si="38"/>
        <v>11562</v>
      </c>
      <c r="T84" s="8">
        <f t="shared" ca="1" si="34"/>
        <v>-1</v>
      </c>
      <c r="U84" s="9">
        <f t="shared" ca="1" si="39"/>
        <v>0</v>
      </c>
      <c r="V84">
        <f t="shared" si="35"/>
        <v>1998</v>
      </c>
      <c r="W84">
        <f t="shared" si="36"/>
        <v>12</v>
      </c>
    </row>
    <row r="85" spans="1:23" x14ac:dyDescent="0.25">
      <c r="A85" s="1">
        <v>36158</v>
      </c>
      <c r="B85" s="2">
        <v>6478.27</v>
      </c>
      <c r="C85" s="2">
        <v>43101</v>
      </c>
      <c r="D85" s="2">
        <v>6630</v>
      </c>
      <c r="E85" s="2">
        <v>6647</v>
      </c>
      <c r="F85" s="10">
        <f t="shared" si="26"/>
        <v>2.3421376385979631E-2</v>
      </c>
      <c r="G85" s="2">
        <f t="shared" ca="1" si="27"/>
        <v>88616.675000000003</v>
      </c>
      <c r="H85">
        <f t="shared" ca="1" si="28"/>
        <v>-1</v>
      </c>
      <c r="I85">
        <f t="shared" si="29"/>
        <v>-1</v>
      </c>
      <c r="J85">
        <f t="shared" si="32"/>
        <v>-3.3799999999991996</v>
      </c>
      <c r="K85">
        <f t="shared" si="30"/>
        <v>-1</v>
      </c>
      <c r="L85" s="11">
        <f t="shared" ca="1" si="25"/>
        <v>10793.439999999995</v>
      </c>
      <c r="M85">
        <f t="shared" ca="1" si="31"/>
        <v>-1</v>
      </c>
      <c r="N85">
        <f t="shared" ca="1" si="24"/>
        <v>0</v>
      </c>
      <c r="O85">
        <f>COUNTIF(結算日!$A$3:$A$249,A85)</f>
        <v>0</v>
      </c>
      <c r="Q85" s="7">
        <f t="shared" si="33"/>
        <v>39</v>
      </c>
      <c r="R85" s="8">
        <f t="shared" ca="1" si="37"/>
        <v>-39</v>
      </c>
      <c r="S85" s="8">
        <f t="shared" ca="1" si="38"/>
        <v>11523</v>
      </c>
      <c r="T85" s="8">
        <f t="shared" ca="1" si="34"/>
        <v>-1</v>
      </c>
      <c r="U85" s="9">
        <f t="shared" ca="1" si="39"/>
        <v>0</v>
      </c>
      <c r="V85">
        <f t="shared" si="35"/>
        <v>1998</v>
      </c>
      <c r="W85">
        <f t="shared" si="36"/>
        <v>12</v>
      </c>
    </row>
    <row r="86" spans="1:23" x14ac:dyDescent="0.25">
      <c r="A86" s="1">
        <v>36159</v>
      </c>
      <c r="B86" s="2">
        <v>6462.03</v>
      </c>
      <c r="C86" s="2">
        <v>65952</v>
      </c>
      <c r="D86" s="2">
        <v>6608</v>
      </c>
      <c r="E86" s="2">
        <v>6625</v>
      </c>
      <c r="F86" s="10">
        <f t="shared" si="26"/>
        <v>2.2588876869962027E-2</v>
      </c>
      <c r="G86" s="2">
        <f t="shared" ca="1" si="27"/>
        <v>88083.45</v>
      </c>
      <c r="H86">
        <f t="shared" ca="1" si="28"/>
        <v>-1</v>
      </c>
      <c r="I86">
        <f t="shared" si="29"/>
        <v>-1</v>
      </c>
      <c r="J86">
        <f t="shared" si="32"/>
        <v>-16.240000000000691</v>
      </c>
      <c r="K86">
        <f t="shared" si="30"/>
        <v>-1</v>
      </c>
      <c r="L86" s="11">
        <f t="shared" ca="1" si="25"/>
        <v>10809.679999999997</v>
      </c>
      <c r="M86">
        <f t="shared" ca="1" si="31"/>
        <v>-1</v>
      </c>
      <c r="N86">
        <f t="shared" ca="1" si="24"/>
        <v>0</v>
      </c>
      <c r="O86">
        <f>COUNTIF(結算日!$A$3:$A$249,A86)</f>
        <v>0</v>
      </c>
      <c r="Q86" s="7">
        <f t="shared" si="33"/>
        <v>-22</v>
      </c>
      <c r="R86" s="8">
        <f t="shared" ca="1" si="37"/>
        <v>22</v>
      </c>
      <c r="S86" s="8">
        <f t="shared" ca="1" si="38"/>
        <v>11545</v>
      </c>
      <c r="T86" s="8">
        <f t="shared" ca="1" si="34"/>
        <v>-1</v>
      </c>
      <c r="U86" s="9">
        <f t="shared" ca="1" si="39"/>
        <v>0</v>
      </c>
      <c r="V86">
        <f t="shared" si="35"/>
        <v>1998</v>
      </c>
      <c r="W86">
        <f t="shared" si="36"/>
        <v>12</v>
      </c>
    </row>
    <row r="87" spans="1:23" x14ac:dyDescent="0.25">
      <c r="A87" s="1">
        <v>36160</v>
      </c>
      <c r="B87" s="2">
        <v>6418.43</v>
      </c>
      <c r="C87" s="2">
        <v>51742</v>
      </c>
      <c r="D87" s="2">
        <v>6531</v>
      </c>
      <c r="E87" s="2">
        <v>6570</v>
      </c>
      <c r="F87" s="10">
        <f t="shared" si="26"/>
        <v>1.7538556936820937E-2</v>
      </c>
      <c r="G87" s="2">
        <f t="shared" ca="1" si="27"/>
        <v>87335.875</v>
      </c>
      <c r="H87">
        <f t="shared" ca="1" si="28"/>
        <v>-1</v>
      </c>
      <c r="I87">
        <f t="shared" si="29"/>
        <v>-1</v>
      </c>
      <c r="J87">
        <f t="shared" si="32"/>
        <v>-43.599999999999454</v>
      </c>
      <c r="K87">
        <f t="shared" si="30"/>
        <v>-1</v>
      </c>
      <c r="L87" s="11">
        <f t="shared" ca="1" si="25"/>
        <v>10853.279999999995</v>
      </c>
      <c r="M87">
        <f t="shared" ca="1" si="31"/>
        <v>-1</v>
      </c>
      <c r="N87">
        <f t="shared" ca="1" si="24"/>
        <v>0</v>
      </c>
      <c r="O87">
        <f>COUNTIF(結算日!$A$3:$A$249,A87)</f>
        <v>0</v>
      </c>
      <c r="Q87" s="7">
        <f t="shared" si="33"/>
        <v>-77</v>
      </c>
      <c r="R87" s="8">
        <f t="shared" ca="1" si="37"/>
        <v>77</v>
      </c>
      <c r="S87" s="8">
        <f t="shared" ca="1" si="38"/>
        <v>11622</v>
      </c>
      <c r="T87" s="8">
        <f t="shared" ca="1" si="34"/>
        <v>-1</v>
      </c>
      <c r="U87" s="9">
        <f t="shared" ca="1" si="39"/>
        <v>0</v>
      </c>
      <c r="V87">
        <f t="shared" si="35"/>
        <v>1998</v>
      </c>
      <c r="W87">
        <f t="shared" si="36"/>
        <v>12</v>
      </c>
    </row>
    <row r="88" spans="1:23" x14ac:dyDescent="0.25">
      <c r="A88" s="1">
        <v>36165</v>
      </c>
      <c r="B88" s="2">
        <v>6152.43</v>
      </c>
      <c r="C88" s="2">
        <v>43973</v>
      </c>
      <c r="D88" s="2">
        <v>6120</v>
      </c>
      <c r="E88" s="2">
        <v>6147</v>
      </c>
      <c r="F88" s="10">
        <f t="shared" si="26"/>
        <v>-5.271088009128122E-3</v>
      </c>
      <c r="G88" s="2">
        <f t="shared" ca="1" si="27"/>
        <v>86398.55</v>
      </c>
      <c r="H88">
        <f t="shared" ca="1" si="28"/>
        <v>-1</v>
      </c>
      <c r="I88">
        <f t="shared" si="29"/>
        <v>1</v>
      </c>
      <c r="J88">
        <f t="shared" si="32"/>
        <v>-266</v>
      </c>
      <c r="K88">
        <f t="shared" si="30"/>
        <v>1</v>
      </c>
      <c r="L88" s="11">
        <f t="shared" ca="1" si="25"/>
        <v>11119.279999999995</v>
      </c>
      <c r="M88">
        <f t="shared" ca="1" si="31"/>
        <v>1</v>
      </c>
      <c r="N88">
        <f t="shared" ca="1" si="24"/>
        <v>2</v>
      </c>
      <c r="O88">
        <f>COUNTIF(結算日!$A$3:$A$249,A88)</f>
        <v>0</v>
      </c>
      <c r="Q88" s="7">
        <f t="shared" si="33"/>
        <v>-411</v>
      </c>
      <c r="R88" s="8">
        <f t="shared" ca="1" si="37"/>
        <v>411</v>
      </c>
      <c r="S88" s="8">
        <f t="shared" ca="1" si="38"/>
        <v>12033</v>
      </c>
      <c r="T88" s="8">
        <f t="shared" ca="1" si="34"/>
        <v>1</v>
      </c>
      <c r="U88" s="9">
        <f t="shared" ca="1" si="39"/>
        <v>2</v>
      </c>
      <c r="V88">
        <f t="shared" si="35"/>
        <v>1999</v>
      </c>
      <c r="W88">
        <f t="shared" si="36"/>
        <v>1</v>
      </c>
    </row>
    <row r="89" spans="1:23" x14ac:dyDescent="0.25">
      <c r="A89" s="1">
        <v>36166</v>
      </c>
      <c r="B89" s="2">
        <v>6199.91</v>
      </c>
      <c r="C89" s="2">
        <v>63575</v>
      </c>
      <c r="D89" s="2">
        <v>6245</v>
      </c>
      <c r="E89" s="2">
        <v>6250</v>
      </c>
      <c r="F89" s="10">
        <f t="shared" si="26"/>
        <v>7.2726862164127493E-3</v>
      </c>
      <c r="G89" s="2">
        <f t="shared" ca="1" si="27"/>
        <v>86417.25</v>
      </c>
      <c r="H89">
        <f t="shared" ca="1" si="28"/>
        <v>-1</v>
      </c>
      <c r="I89">
        <f t="shared" si="29"/>
        <v>-1</v>
      </c>
      <c r="J89">
        <f t="shared" si="32"/>
        <v>47.479999999999563</v>
      </c>
      <c r="K89">
        <f t="shared" si="30"/>
        <v>-1</v>
      </c>
      <c r="L89" s="11">
        <f t="shared" ca="1" si="25"/>
        <v>11166.759999999995</v>
      </c>
      <c r="M89">
        <f t="shared" ca="1" si="31"/>
        <v>-1</v>
      </c>
      <c r="N89">
        <f t="shared" ca="1" si="24"/>
        <v>2</v>
      </c>
      <c r="O89">
        <f>COUNTIF(結算日!$A$3:$A$249,A89)</f>
        <v>0</v>
      </c>
      <c r="Q89" s="7">
        <f t="shared" si="33"/>
        <v>125</v>
      </c>
      <c r="R89" s="8">
        <f t="shared" ca="1" si="37"/>
        <v>125</v>
      </c>
      <c r="S89" s="8">
        <f t="shared" ca="1" si="38"/>
        <v>12156</v>
      </c>
      <c r="T89" s="8">
        <f t="shared" ca="1" si="34"/>
        <v>-1</v>
      </c>
      <c r="U89" s="9">
        <f t="shared" ca="1" si="39"/>
        <v>2</v>
      </c>
      <c r="V89">
        <f t="shared" si="35"/>
        <v>1999</v>
      </c>
      <c r="W89">
        <f t="shared" si="36"/>
        <v>1</v>
      </c>
    </row>
    <row r="90" spans="1:23" x14ac:dyDescent="0.25">
      <c r="A90" s="1">
        <v>36167</v>
      </c>
      <c r="B90" s="2">
        <v>6404.31</v>
      </c>
      <c r="C90" s="2">
        <v>85105</v>
      </c>
      <c r="D90" s="2">
        <v>6510</v>
      </c>
      <c r="E90" s="2">
        <v>6510</v>
      </c>
      <c r="F90" s="10">
        <f t="shared" si="26"/>
        <v>1.6502948795420469E-2</v>
      </c>
      <c r="G90" s="2">
        <f t="shared" ca="1" si="27"/>
        <v>87074.1</v>
      </c>
      <c r="H90">
        <f t="shared" ca="1" si="28"/>
        <v>-1</v>
      </c>
      <c r="I90">
        <f t="shared" si="29"/>
        <v>-1</v>
      </c>
      <c r="J90">
        <f t="shared" si="32"/>
        <v>204.40000000000055</v>
      </c>
      <c r="K90">
        <f t="shared" si="30"/>
        <v>-1</v>
      </c>
      <c r="L90" s="11">
        <f t="shared" ca="1" si="25"/>
        <v>10962.359999999993</v>
      </c>
      <c r="M90">
        <f t="shared" ca="1" si="31"/>
        <v>-1</v>
      </c>
      <c r="N90">
        <f t="shared" ca="1" si="24"/>
        <v>0</v>
      </c>
      <c r="O90">
        <f>COUNTIF(結算日!$A$3:$A$249,A90)</f>
        <v>0</v>
      </c>
      <c r="Q90" s="7">
        <f t="shared" si="33"/>
        <v>265</v>
      </c>
      <c r="R90" s="8">
        <f t="shared" ca="1" si="37"/>
        <v>-265</v>
      </c>
      <c r="S90" s="8">
        <f t="shared" ca="1" si="38"/>
        <v>11889</v>
      </c>
      <c r="T90" s="8">
        <f t="shared" ca="1" si="34"/>
        <v>-1</v>
      </c>
      <c r="U90" s="9">
        <f t="shared" ca="1" si="39"/>
        <v>0</v>
      </c>
      <c r="V90">
        <f t="shared" si="35"/>
        <v>1999</v>
      </c>
      <c r="W90">
        <f t="shared" si="36"/>
        <v>1</v>
      </c>
    </row>
    <row r="91" spans="1:23" x14ac:dyDescent="0.25">
      <c r="A91" s="1">
        <v>36168</v>
      </c>
      <c r="B91" s="2">
        <v>6421.75</v>
      </c>
      <c r="C91" s="2">
        <v>98392</v>
      </c>
      <c r="D91" s="2">
        <v>6452</v>
      </c>
      <c r="E91" s="2">
        <v>6450</v>
      </c>
      <c r="F91" s="10">
        <f t="shared" si="26"/>
        <v>4.7105539767198223E-3</v>
      </c>
      <c r="G91" s="2">
        <f t="shared" ca="1" si="27"/>
        <v>88116.35</v>
      </c>
      <c r="H91">
        <f t="shared" ca="1" si="28"/>
        <v>1</v>
      </c>
      <c r="I91">
        <f t="shared" si="29"/>
        <v>-1</v>
      </c>
      <c r="J91">
        <f t="shared" si="32"/>
        <v>17.4399999999996</v>
      </c>
      <c r="K91">
        <f t="shared" si="30"/>
        <v>-1</v>
      </c>
      <c r="L91" s="11">
        <f t="shared" ca="1" si="25"/>
        <v>10944.919999999995</v>
      </c>
      <c r="M91">
        <f t="shared" ca="1" si="31"/>
        <v>-1</v>
      </c>
      <c r="N91">
        <f t="shared" ca="1" si="24"/>
        <v>0</v>
      </c>
      <c r="O91">
        <f>COUNTIF(結算日!$A$3:$A$249,A91)</f>
        <v>0</v>
      </c>
      <c r="Q91" s="7">
        <f t="shared" si="33"/>
        <v>-58</v>
      </c>
      <c r="R91" s="8">
        <f t="shared" ca="1" si="37"/>
        <v>58</v>
      </c>
      <c r="S91" s="8">
        <f t="shared" ca="1" si="38"/>
        <v>11947</v>
      </c>
      <c r="T91" s="8">
        <f t="shared" ca="1" si="34"/>
        <v>-1</v>
      </c>
      <c r="U91" s="9">
        <f t="shared" ca="1" si="39"/>
        <v>0</v>
      </c>
      <c r="V91">
        <f t="shared" si="35"/>
        <v>1999</v>
      </c>
      <c r="W91">
        <f t="shared" si="36"/>
        <v>1</v>
      </c>
    </row>
    <row r="92" spans="1:23" x14ac:dyDescent="0.25">
      <c r="A92" s="1">
        <v>36171</v>
      </c>
      <c r="B92" s="2">
        <v>6406.99</v>
      </c>
      <c r="C92" s="2">
        <v>87143</v>
      </c>
      <c r="D92" s="2">
        <v>6435</v>
      </c>
      <c r="E92" s="2">
        <v>6449</v>
      </c>
      <c r="F92" s="10">
        <f t="shared" si="26"/>
        <v>4.3717876881343987E-3</v>
      </c>
      <c r="G92" s="2">
        <f t="shared" ca="1" si="27"/>
        <v>88181.675000000003</v>
      </c>
      <c r="H92">
        <f t="shared" ca="1" si="28"/>
        <v>-1</v>
      </c>
      <c r="I92">
        <f t="shared" si="29"/>
        <v>-1</v>
      </c>
      <c r="J92">
        <f t="shared" si="32"/>
        <v>-14.760000000000218</v>
      </c>
      <c r="K92">
        <f t="shared" si="30"/>
        <v>-1</v>
      </c>
      <c r="L92" s="11">
        <f t="shared" ca="1" si="25"/>
        <v>10959.679999999995</v>
      </c>
      <c r="M92">
        <f t="shared" ca="1" si="31"/>
        <v>-1</v>
      </c>
      <c r="N92">
        <f t="shared" ca="1" si="24"/>
        <v>0</v>
      </c>
      <c r="O92">
        <f>COUNTIF(結算日!$A$3:$A$249,A92)</f>
        <v>0</v>
      </c>
      <c r="Q92" s="7">
        <f t="shared" si="33"/>
        <v>-17</v>
      </c>
      <c r="R92" s="8">
        <f t="shared" ca="1" si="37"/>
        <v>17</v>
      </c>
      <c r="S92" s="8">
        <f t="shared" ca="1" si="38"/>
        <v>11964</v>
      </c>
      <c r="T92" s="8">
        <f t="shared" ca="1" si="34"/>
        <v>-1</v>
      </c>
      <c r="U92" s="9">
        <f t="shared" ca="1" si="39"/>
        <v>0</v>
      </c>
      <c r="V92">
        <f t="shared" si="35"/>
        <v>1999</v>
      </c>
      <c r="W92">
        <f t="shared" si="36"/>
        <v>1</v>
      </c>
    </row>
    <row r="93" spans="1:23" x14ac:dyDescent="0.25">
      <c r="A93" s="1">
        <v>36172</v>
      </c>
      <c r="B93" s="2">
        <v>6363.89</v>
      </c>
      <c r="C93" s="2">
        <v>85555</v>
      </c>
      <c r="D93" s="2">
        <v>6390</v>
      </c>
      <c r="E93" s="2">
        <v>6381</v>
      </c>
      <c r="F93" s="10">
        <f t="shared" si="26"/>
        <v>4.1028364726605204E-3</v>
      </c>
      <c r="G93" s="2">
        <f t="shared" ca="1" si="27"/>
        <v>88141.024999999994</v>
      </c>
      <c r="H93">
        <f t="shared" ca="1" si="28"/>
        <v>-1</v>
      </c>
      <c r="I93">
        <f t="shared" si="29"/>
        <v>-1</v>
      </c>
      <c r="J93">
        <f t="shared" si="32"/>
        <v>-43.099999999999454</v>
      </c>
      <c r="K93">
        <f t="shared" si="30"/>
        <v>-1</v>
      </c>
      <c r="L93" s="11">
        <f t="shared" ca="1" si="25"/>
        <v>11002.779999999995</v>
      </c>
      <c r="M93">
        <f t="shared" ca="1" si="31"/>
        <v>-1</v>
      </c>
      <c r="N93">
        <f t="shared" ca="1" si="24"/>
        <v>0</v>
      </c>
      <c r="O93">
        <f>COUNTIF(結算日!$A$3:$A$249,A93)</f>
        <v>0</v>
      </c>
      <c r="Q93" s="7">
        <f t="shared" si="33"/>
        <v>-45</v>
      </c>
      <c r="R93" s="8">
        <f t="shared" ca="1" si="37"/>
        <v>45</v>
      </c>
      <c r="S93" s="8">
        <f t="shared" ca="1" si="38"/>
        <v>12009</v>
      </c>
      <c r="T93" s="8">
        <f t="shared" ca="1" si="34"/>
        <v>-1</v>
      </c>
      <c r="U93" s="9">
        <f t="shared" ca="1" si="39"/>
        <v>0</v>
      </c>
      <c r="V93">
        <f t="shared" si="35"/>
        <v>1999</v>
      </c>
      <c r="W93">
        <f t="shared" si="36"/>
        <v>1</v>
      </c>
    </row>
    <row r="94" spans="1:23" x14ac:dyDescent="0.25">
      <c r="A94" s="1">
        <v>36173</v>
      </c>
      <c r="B94" s="2">
        <v>6319.34</v>
      </c>
      <c r="C94" s="2">
        <v>70687</v>
      </c>
      <c r="D94" s="2">
        <v>6352</v>
      </c>
      <c r="E94" s="2">
        <v>6340</v>
      </c>
      <c r="F94" s="10">
        <f t="shared" si="26"/>
        <v>5.1682612424714947E-3</v>
      </c>
      <c r="G94" s="2">
        <f t="shared" ca="1" si="27"/>
        <v>86719.125</v>
      </c>
      <c r="H94">
        <f t="shared" ca="1" si="28"/>
        <v>-1</v>
      </c>
      <c r="I94">
        <f t="shared" si="29"/>
        <v>-1</v>
      </c>
      <c r="J94">
        <f t="shared" si="32"/>
        <v>-44.550000000000182</v>
      </c>
      <c r="K94">
        <f t="shared" si="30"/>
        <v>-1</v>
      </c>
      <c r="L94" s="11">
        <f t="shared" ca="1" si="25"/>
        <v>11047.329999999994</v>
      </c>
      <c r="M94">
        <f t="shared" ca="1" si="31"/>
        <v>-1</v>
      </c>
      <c r="N94">
        <f t="shared" ca="1" si="24"/>
        <v>0</v>
      </c>
      <c r="O94">
        <f>COUNTIF(結算日!$A$3:$A$249,A94)</f>
        <v>0</v>
      </c>
      <c r="Q94" s="7">
        <f t="shared" si="33"/>
        <v>-38</v>
      </c>
      <c r="R94" s="8">
        <f t="shared" ca="1" si="37"/>
        <v>38</v>
      </c>
      <c r="S94" s="8">
        <f t="shared" ca="1" si="38"/>
        <v>12047</v>
      </c>
      <c r="T94" s="8">
        <f t="shared" ca="1" si="34"/>
        <v>-1</v>
      </c>
      <c r="U94" s="9">
        <f t="shared" ca="1" si="39"/>
        <v>0</v>
      </c>
      <c r="V94">
        <f t="shared" si="35"/>
        <v>1999</v>
      </c>
      <c r="W94">
        <f t="shared" si="36"/>
        <v>1</v>
      </c>
    </row>
    <row r="95" spans="1:23" x14ac:dyDescent="0.25">
      <c r="A95" s="1">
        <v>36174</v>
      </c>
      <c r="B95" s="2">
        <v>6241.32</v>
      </c>
      <c r="C95" s="2">
        <v>73943</v>
      </c>
      <c r="D95" s="2">
        <v>6280</v>
      </c>
      <c r="E95" s="2">
        <v>6270</v>
      </c>
      <c r="F95" s="10">
        <f t="shared" si="26"/>
        <v>6.1974069587844571E-3</v>
      </c>
      <c r="G95" s="2">
        <f t="shared" ca="1" si="27"/>
        <v>85412.3</v>
      </c>
      <c r="H95">
        <f t="shared" ca="1" si="28"/>
        <v>-1</v>
      </c>
      <c r="I95">
        <f t="shared" si="29"/>
        <v>-1</v>
      </c>
      <c r="J95">
        <f t="shared" si="32"/>
        <v>-78.020000000000437</v>
      </c>
      <c r="K95">
        <f t="shared" si="30"/>
        <v>-1</v>
      </c>
      <c r="L95" s="11">
        <f t="shared" ca="1" si="25"/>
        <v>11125.349999999995</v>
      </c>
      <c r="M95">
        <f t="shared" ca="1" si="31"/>
        <v>-1</v>
      </c>
      <c r="N95">
        <f t="shared" ca="1" si="24"/>
        <v>0</v>
      </c>
      <c r="O95">
        <f>COUNTIF(結算日!$A$3:$A$249,A95)</f>
        <v>0</v>
      </c>
      <c r="Q95" s="7">
        <f t="shared" si="33"/>
        <v>-72</v>
      </c>
      <c r="R95" s="8">
        <f t="shared" ca="1" si="37"/>
        <v>72</v>
      </c>
      <c r="S95" s="8">
        <f t="shared" ca="1" si="38"/>
        <v>12119</v>
      </c>
      <c r="T95" s="8">
        <f t="shared" ca="1" si="34"/>
        <v>-1</v>
      </c>
      <c r="U95" s="9">
        <f t="shared" ca="1" si="39"/>
        <v>0</v>
      </c>
      <c r="V95">
        <f t="shared" si="35"/>
        <v>1999</v>
      </c>
      <c r="W95">
        <f t="shared" si="36"/>
        <v>1</v>
      </c>
    </row>
    <row r="96" spans="1:23" x14ac:dyDescent="0.25">
      <c r="A96" s="1">
        <v>36175</v>
      </c>
      <c r="B96" s="2">
        <v>6454.6</v>
      </c>
      <c r="C96" s="2">
        <v>87231</v>
      </c>
      <c r="D96" s="2">
        <v>6600</v>
      </c>
      <c r="E96" s="2">
        <v>6610</v>
      </c>
      <c r="F96" s="10">
        <f t="shared" si="26"/>
        <v>2.2526570197998197E-2</v>
      </c>
      <c r="G96" s="2">
        <f t="shared" ca="1" si="27"/>
        <v>83526.25</v>
      </c>
      <c r="H96">
        <f t="shared" ca="1" si="28"/>
        <v>1</v>
      </c>
      <c r="I96">
        <f t="shared" si="29"/>
        <v>-1</v>
      </c>
      <c r="J96">
        <f t="shared" si="32"/>
        <v>213.28000000000065</v>
      </c>
      <c r="K96">
        <f t="shared" si="30"/>
        <v>-1</v>
      </c>
      <c r="L96" s="11">
        <f t="shared" ca="1" si="25"/>
        <v>10912.069999999994</v>
      </c>
      <c r="M96">
        <f t="shared" ca="1" si="31"/>
        <v>-1</v>
      </c>
      <c r="N96">
        <f t="shared" ca="1" si="24"/>
        <v>0</v>
      </c>
      <c r="O96">
        <f>COUNTIF(結算日!$A$3:$A$249,A96)</f>
        <v>0</v>
      </c>
      <c r="Q96" s="7">
        <f t="shared" si="33"/>
        <v>320</v>
      </c>
      <c r="R96" s="8">
        <f t="shared" ca="1" si="37"/>
        <v>-320</v>
      </c>
      <c r="S96" s="8">
        <f t="shared" ca="1" si="38"/>
        <v>11799</v>
      </c>
      <c r="T96" s="8">
        <f t="shared" ca="1" si="34"/>
        <v>-1</v>
      </c>
      <c r="U96" s="9">
        <f t="shared" ca="1" si="39"/>
        <v>0</v>
      </c>
      <c r="V96">
        <f t="shared" si="35"/>
        <v>1999</v>
      </c>
      <c r="W96">
        <f t="shared" si="36"/>
        <v>1</v>
      </c>
    </row>
    <row r="97" spans="1:23" x14ac:dyDescent="0.25">
      <c r="A97" s="1">
        <v>36176</v>
      </c>
      <c r="B97" s="2">
        <v>6483.3</v>
      </c>
      <c r="C97" s="2">
        <v>126441</v>
      </c>
      <c r="D97" s="2">
        <v>6530</v>
      </c>
      <c r="E97" s="2">
        <v>6565</v>
      </c>
      <c r="F97" s="10">
        <f t="shared" si="26"/>
        <v>7.2031218669503794E-3</v>
      </c>
      <c r="G97" s="2">
        <f t="shared" ca="1" si="27"/>
        <v>82543.425000000003</v>
      </c>
      <c r="H97">
        <f t="shared" ca="1" si="28"/>
        <v>1</v>
      </c>
      <c r="I97">
        <f t="shared" si="29"/>
        <v>-1</v>
      </c>
      <c r="J97">
        <f t="shared" si="32"/>
        <v>28.699999999999818</v>
      </c>
      <c r="K97">
        <f t="shared" si="30"/>
        <v>-1</v>
      </c>
      <c r="L97" s="11">
        <f t="shared" ca="1" si="25"/>
        <v>10883.369999999995</v>
      </c>
      <c r="M97">
        <f t="shared" ca="1" si="31"/>
        <v>-1</v>
      </c>
      <c r="N97">
        <f t="shared" ca="1" si="24"/>
        <v>0</v>
      </c>
      <c r="O97">
        <f>COUNTIF(結算日!$A$3:$A$249,A97)</f>
        <v>0</v>
      </c>
      <c r="Q97" s="7">
        <f t="shared" si="33"/>
        <v>-70</v>
      </c>
      <c r="R97" s="8">
        <f t="shared" ca="1" si="37"/>
        <v>70</v>
      </c>
      <c r="S97" s="8">
        <f t="shared" ca="1" si="38"/>
        <v>11869</v>
      </c>
      <c r="T97" s="8">
        <f t="shared" ca="1" si="34"/>
        <v>-1</v>
      </c>
      <c r="U97" s="9">
        <f t="shared" ca="1" si="39"/>
        <v>0</v>
      </c>
      <c r="V97">
        <f t="shared" si="35"/>
        <v>1999</v>
      </c>
      <c r="W97">
        <f t="shared" si="36"/>
        <v>1</v>
      </c>
    </row>
    <row r="98" spans="1:23" x14ac:dyDescent="0.25">
      <c r="A98" s="1">
        <v>36178</v>
      </c>
      <c r="B98" s="2">
        <v>6377.25</v>
      </c>
      <c r="C98" s="2">
        <v>57836</v>
      </c>
      <c r="D98" s="2">
        <v>6412</v>
      </c>
      <c r="E98" s="2">
        <v>6445</v>
      </c>
      <c r="F98" s="10">
        <f t="shared" si="26"/>
        <v>5.4490571954997069E-3</v>
      </c>
      <c r="G98" s="2">
        <f t="shared" ca="1" si="27"/>
        <v>79521.574999999997</v>
      </c>
      <c r="H98">
        <f t="shared" ca="1" si="28"/>
        <v>-1</v>
      </c>
      <c r="I98">
        <f t="shared" si="29"/>
        <v>-1</v>
      </c>
      <c r="J98">
        <f t="shared" si="32"/>
        <v>-106.05000000000018</v>
      </c>
      <c r="K98">
        <f t="shared" si="30"/>
        <v>-1</v>
      </c>
      <c r="L98" s="11">
        <f ca="1">L97+J98*M97</f>
        <v>10989.419999999995</v>
      </c>
      <c r="M98">
        <f t="shared" ca="1" si="31"/>
        <v>-1</v>
      </c>
      <c r="N98">
        <f t="shared" ca="1" si="24"/>
        <v>0</v>
      </c>
      <c r="O98">
        <f>COUNTIF(結算日!$A$3:$A$249,A98)</f>
        <v>0</v>
      </c>
      <c r="Q98" s="7">
        <f t="shared" si="33"/>
        <v>-118</v>
      </c>
      <c r="R98" s="8">
        <f t="shared" ca="1" si="37"/>
        <v>118</v>
      </c>
      <c r="S98" s="8">
        <f t="shared" ca="1" si="38"/>
        <v>11987</v>
      </c>
      <c r="T98" s="8">
        <f t="shared" ca="1" si="34"/>
        <v>-1</v>
      </c>
      <c r="U98" s="9">
        <f t="shared" ca="1" si="39"/>
        <v>0</v>
      </c>
      <c r="V98">
        <f t="shared" si="35"/>
        <v>1999</v>
      </c>
      <c r="W98">
        <f t="shared" si="36"/>
        <v>1</v>
      </c>
    </row>
    <row r="99" spans="1:23" x14ac:dyDescent="0.25">
      <c r="A99" s="1">
        <v>36179</v>
      </c>
      <c r="B99" s="2">
        <v>6343.36</v>
      </c>
      <c r="C99" s="2">
        <v>56939</v>
      </c>
      <c r="D99" s="2">
        <v>6385</v>
      </c>
      <c r="E99" s="2">
        <v>6433</v>
      </c>
      <c r="F99" s="10">
        <f t="shared" si="26"/>
        <v>6.5643444483680646E-3</v>
      </c>
      <c r="G99" s="2">
        <f t="shared" ca="1" si="27"/>
        <v>78551.024999999994</v>
      </c>
      <c r="H99">
        <f t="shared" ca="1" si="28"/>
        <v>-1</v>
      </c>
      <c r="I99">
        <f t="shared" si="29"/>
        <v>-1</v>
      </c>
      <c r="J99">
        <f t="shared" si="32"/>
        <v>-33.890000000000327</v>
      </c>
      <c r="K99">
        <f t="shared" si="30"/>
        <v>-1</v>
      </c>
      <c r="L99" s="11">
        <f t="shared" ca="1" si="25"/>
        <v>11023.309999999994</v>
      </c>
      <c r="M99">
        <f t="shared" ca="1" si="31"/>
        <v>-1</v>
      </c>
      <c r="N99">
        <f t="shared" ca="1" si="24"/>
        <v>0</v>
      </c>
      <c r="O99">
        <f>COUNTIF(結算日!$A$3:$A$249,A99)</f>
        <v>0</v>
      </c>
      <c r="Q99" s="7">
        <f t="shared" si="33"/>
        <v>-27</v>
      </c>
      <c r="R99" s="8">
        <f t="shared" ca="1" si="37"/>
        <v>27</v>
      </c>
      <c r="S99" s="8">
        <f t="shared" ca="1" si="38"/>
        <v>12014</v>
      </c>
      <c r="T99" s="8">
        <f t="shared" ca="1" si="34"/>
        <v>-1</v>
      </c>
      <c r="U99" s="9">
        <f t="shared" ca="1" si="39"/>
        <v>0</v>
      </c>
      <c r="V99">
        <f t="shared" si="35"/>
        <v>1999</v>
      </c>
      <c r="W99">
        <f t="shared" si="36"/>
        <v>1</v>
      </c>
    </row>
    <row r="100" spans="1:23" x14ac:dyDescent="0.25">
      <c r="A100" s="1">
        <v>36180</v>
      </c>
      <c r="B100" s="2">
        <v>6310.71</v>
      </c>
      <c r="C100" s="2">
        <v>50977</v>
      </c>
      <c r="D100" s="2">
        <v>6321</v>
      </c>
      <c r="E100" s="2">
        <v>6405</v>
      </c>
      <c r="F100" s="10">
        <f t="shared" si="26"/>
        <v>1.494126651359351E-2</v>
      </c>
      <c r="G100" s="2">
        <f t="shared" ca="1" si="27"/>
        <v>75879.199999999997</v>
      </c>
      <c r="H100">
        <f t="shared" ca="1" si="28"/>
        <v>-1</v>
      </c>
      <c r="I100">
        <f t="shared" si="29"/>
        <v>-1</v>
      </c>
      <c r="J100">
        <f t="shared" si="32"/>
        <v>-32.649999999999636</v>
      </c>
      <c r="K100">
        <f t="shared" si="30"/>
        <v>-1</v>
      </c>
      <c r="L100" s="11">
        <f t="shared" ca="1" si="25"/>
        <v>11055.959999999994</v>
      </c>
      <c r="M100">
        <f t="shared" ca="1" si="31"/>
        <v>-1</v>
      </c>
      <c r="N100">
        <f t="shared" ca="1" si="24"/>
        <v>0</v>
      </c>
      <c r="O100">
        <f>COUNTIF(結算日!$A$3:$A$249,A100)</f>
        <v>1</v>
      </c>
      <c r="Q100" s="7">
        <f t="shared" si="33"/>
        <v>-64</v>
      </c>
      <c r="R100" s="8">
        <f t="shared" ca="1" si="37"/>
        <v>64</v>
      </c>
      <c r="S100" s="8">
        <f t="shared" ca="1" si="38"/>
        <v>12078</v>
      </c>
      <c r="T100" s="8">
        <f t="shared" ca="1" si="34"/>
        <v>-1</v>
      </c>
      <c r="U100" s="9">
        <f t="shared" ca="1" si="39"/>
        <v>2</v>
      </c>
      <c r="V100">
        <f t="shared" si="35"/>
        <v>1999</v>
      </c>
      <c r="W100">
        <f t="shared" si="36"/>
        <v>1</v>
      </c>
    </row>
    <row r="101" spans="1:23" x14ac:dyDescent="0.25">
      <c r="A101" s="1">
        <v>36181</v>
      </c>
      <c r="B101" s="2">
        <v>6332.2</v>
      </c>
      <c r="C101" s="2">
        <v>68300</v>
      </c>
      <c r="D101" s="2">
        <v>6417</v>
      </c>
      <c r="E101" s="2">
        <v>6430</v>
      </c>
      <c r="F101" s="10">
        <f t="shared" si="26"/>
        <v>1.3391870124127569E-2</v>
      </c>
      <c r="G101" s="2">
        <f t="shared" ca="1" si="27"/>
        <v>74113.725000000006</v>
      </c>
      <c r="H101">
        <f t="shared" ca="1" si="28"/>
        <v>-1</v>
      </c>
      <c r="I101">
        <f t="shared" si="29"/>
        <v>-1</v>
      </c>
      <c r="J101">
        <f t="shared" si="32"/>
        <v>21.489999999999782</v>
      </c>
      <c r="K101">
        <f t="shared" si="30"/>
        <v>-1</v>
      </c>
      <c r="L101" s="11">
        <f t="shared" ca="1" si="25"/>
        <v>11034.469999999994</v>
      </c>
      <c r="M101">
        <f t="shared" ca="1" si="31"/>
        <v>-1</v>
      </c>
      <c r="N101">
        <f t="shared" ca="1" si="24"/>
        <v>0</v>
      </c>
      <c r="O101">
        <f>COUNTIF(結算日!$A$3:$A$249,A101)</f>
        <v>0</v>
      </c>
      <c r="Q101" s="7">
        <f t="shared" si="33"/>
        <v>12</v>
      </c>
      <c r="R101" s="8">
        <f t="shared" ca="1" si="37"/>
        <v>-12</v>
      </c>
      <c r="S101" s="8">
        <f t="shared" ca="1" si="38"/>
        <v>12064</v>
      </c>
      <c r="T101" s="8">
        <f t="shared" ca="1" si="34"/>
        <v>-1</v>
      </c>
      <c r="U101" s="9">
        <f t="shared" ca="1" si="39"/>
        <v>0</v>
      </c>
      <c r="V101">
        <f t="shared" si="35"/>
        <v>1999</v>
      </c>
      <c r="W101">
        <f t="shared" si="36"/>
        <v>1</v>
      </c>
    </row>
    <row r="102" spans="1:23" x14ac:dyDescent="0.25">
      <c r="A102" s="1">
        <v>36182</v>
      </c>
      <c r="B102" s="2">
        <v>6228.95</v>
      </c>
      <c r="C102" s="2">
        <v>52702</v>
      </c>
      <c r="D102" s="2">
        <v>6285</v>
      </c>
      <c r="E102" s="2">
        <v>6319</v>
      </c>
      <c r="F102" s="10">
        <f t="shared" si="26"/>
        <v>8.9983062956036086E-3</v>
      </c>
      <c r="G102" s="2">
        <f t="shared" ca="1" si="27"/>
        <v>71782.125</v>
      </c>
      <c r="H102">
        <f t="shared" ca="1" si="28"/>
        <v>-1</v>
      </c>
      <c r="I102">
        <f t="shared" si="29"/>
        <v>-1</v>
      </c>
      <c r="J102">
        <f t="shared" si="32"/>
        <v>-103.25</v>
      </c>
      <c r="K102">
        <f t="shared" si="30"/>
        <v>-1</v>
      </c>
      <c r="L102" s="11">
        <f t="shared" ca="1" si="25"/>
        <v>11137.719999999994</v>
      </c>
      <c r="M102">
        <f t="shared" ca="1" si="31"/>
        <v>-1</v>
      </c>
      <c r="N102">
        <f t="shared" ca="1" si="24"/>
        <v>0</v>
      </c>
      <c r="O102">
        <f>COUNTIF(結算日!$A$3:$A$249,A102)</f>
        <v>0</v>
      </c>
      <c r="Q102" s="7">
        <f t="shared" si="33"/>
        <v>-132</v>
      </c>
      <c r="R102" s="8">
        <f t="shared" ca="1" si="37"/>
        <v>132</v>
      </c>
      <c r="S102" s="8">
        <f t="shared" ca="1" si="38"/>
        <v>12196</v>
      </c>
      <c r="T102" s="8">
        <f t="shared" ca="1" si="34"/>
        <v>-1</v>
      </c>
      <c r="U102" s="9">
        <f t="shared" ca="1" si="39"/>
        <v>0</v>
      </c>
      <c r="V102">
        <f t="shared" si="35"/>
        <v>1999</v>
      </c>
      <c r="W102">
        <f t="shared" si="36"/>
        <v>1</v>
      </c>
    </row>
    <row r="103" spans="1:23" x14ac:dyDescent="0.25">
      <c r="A103" s="1">
        <v>36185</v>
      </c>
      <c r="B103" s="2">
        <v>6033.21</v>
      </c>
      <c r="C103" s="2">
        <v>51111</v>
      </c>
      <c r="D103" s="2">
        <v>6040</v>
      </c>
      <c r="E103" s="2">
        <v>6088</v>
      </c>
      <c r="F103" s="10">
        <f t="shared" si="26"/>
        <v>1.1254373708191601E-3</v>
      </c>
      <c r="G103" s="2">
        <f t="shared" ca="1" si="27"/>
        <v>70089.824999999997</v>
      </c>
      <c r="H103">
        <f t="shared" ca="1" si="28"/>
        <v>-1</v>
      </c>
      <c r="I103">
        <f t="shared" si="29"/>
        <v>-1</v>
      </c>
      <c r="J103">
        <f t="shared" si="32"/>
        <v>-195.73999999999978</v>
      </c>
      <c r="K103">
        <f t="shared" si="30"/>
        <v>-1</v>
      </c>
      <c r="L103" s="11">
        <f t="shared" ca="1" si="25"/>
        <v>11333.459999999994</v>
      </c>
      <c r="M103">
        <f t="shared" ca="1" si="31"/>
        <v>-1</v>
      </c>
      <c r="N103">
        <f t="shared" ca="1" si="24"/>
        <v>0</v>
      </c>
      <c r="O103">
        <f>COUNTIF(結算日!$A$3:$A$249,A103)</f>
        <v>0</v>
      </c>
      <c r="Q103" s="7">
        <f t="shared" si="33"/>
        <v>-245</v>
      </c>
      <c r="R103" s="8">
        <f t="shared" ca="1" si="37"/>
        <v>245</v>
      </c>
      <c r="S103" s="8">
        <f t="shared" ca="1" si="38"/>
        <v>12441</v>
      </c>
      <c r="T103" s="8">
        <f t="shared" ca="1" si="34"/>
        <v>-2</v>
      </c>
      <c r="U103" s="9">
        <f t="shared" ca="1" si="39"/>
        <v>1</v>
      </c>
      <c r="V103">
        <f t="shared" si="35"/>
        <v>1999</v>
      </c>
      <c r="W103">
        <f t="shared" si="36"/>
        <v>1</v>
      </c>
    </row>
    <row r="104" spans="1:23" x14ac:dyDescent="0.25">
      <c r="A104" s="1">
        <v>36186</v>
      </c>
      <c r="B104" s="2">
        <v>6115.64</v>
      </c>
      <c r="C104" s="2">
        <v>48763</v>
      </c>
      <c r="D104" s="2">
        <v>6220</v>
      </c>
      <c r="E104" s="2">
        <v>6220</v>
      </c>
      <c r="F104" s="10">
        <f t="shared" si="26"/>
        <v>1.706444460432599E-2</v>
      </c>
      <c r="G104" s="2">
        <f t="shared" ca="1" si="27"/>
        <v>69599.899999999994</v>
      </c>
      <c r="H104">
        <f t="shared" ca="1" si="28"/>
        <v>-1</v>
      </c>
      <c r="I104">
        <f t="shared" si="29"/>
        <v>-1</v>
      </c>
      <c r="J104">
        <f t="shared" si="32"/>
        <v>82.430000000000291</v>
      </c>
      <c r="K104">
        <f t="shared" si="30"/>
        <v>-1</v>
      </c>
      <c r="L104" s="11">
        <f t="shared" ca="1" si="25"/>
        <v>11251.029999999993</v>
      </c>
      <c r="M104">
        <f t="shared" ca="1" si="31"/>
        <v>-1</v>
      </c>
      <c r="N104">
        <f t="shared" ca="1" si="24"/>
        <v>0</v>
      </c>
      <c r="O104">
        <f>COUNTIF(結算日!$A$3:$A$249,A104)</f>
        <v>0</v>
      </c>
      <c r="Q104" s="7">
        <f t="shared" si="33"/>
        <v>180</v>
      </c>
      <c r="R104" s="8">
        <f t="shared" ca="1" si="37"/>
        <v>-360</v>
      </c>
      <c r="S104" s="8">
        <f t="shared" ca="1" si="38"/>
        <v>12080</v>
      </c>
      <c r="T104" s="8">
        <f t="shared" ca="1" si="34"/>
        <v>-1</v>
      </c>
      <c r="U104" s="9">
        <f t="shared" ca="1" si="39"/>
        <v>1</v>
      </c>
      <c r="V104">
        <f t="shared" si="35"/>
        <v>1999</v>
      </c>
      <c r="W104">
        <f t="shared" si="36"/>
        <v>1</v>
      </c>
    </row>
    <row r="105" spans="1:23" x14ac:dyDescent="0.25">
      <c r="A105" s="1">
        <v>36187</v>
      </c>
      <c r="B105" s="2">
        <v>6138.87</v>
      </c>
      <c r="C105" s="2">
        <v>62318</v>
      </c>
      <c r="D105" s="2">
        <v>6145</v>
      </c>
      <c r="E105" s="2">
        <v>6152</v>
      </c>
      <c r="F105" s="10">
        <f t="shared" si="26"/>
        <v>9.9855510867641328E-4</v>
      </c>
      <c r="G105" s="2">
        <f t="shared" ca="1" si="27"/>
        <v>69381.524999999994</v>
      </c>
      <c r="H105">
        <f t="shared" ca="1" si="28"/>
        <v>-1</v>
      </c>
      <c r="I105">
        <f t="shared" si="29"/>
        <v>-1</v>
      </c>
      <c r="J105">
        <f t="shared" si="32"/>
        <v>23.229999999999563</v>
      </c>
      <c r="K105">
        <f t="shared" ca="1" si="30"/>
        <v>-1</v>
      </c>
      <c r="L105" s="11">
        <f t="shared" ca="1" si="25"/>
        <v>11227.799999999994</v>
      </c>
      <c r="M105">
        <f t="shared" ca="1" si="31"/>
        <v>-1</v>
      </c>
      <c r="N105">
        <f t="shared" ca="1" si="24"/>
        <v>0</v>
      </c>
      <c r="O105">
        <f>COUNTIF(結算日!$A$3:$A$249,A105)</f>
        <v>0</v>
      </c>
      <c r="Q105" s="7">
        <f t="shared" si="33"/>
        <v>-75</v>
      </c>
      <c r="R105" s="8">
        <f t="shared" ca="1" si="37"/>
        <v>75</v>
      </c>
      <c r="S105" s="8">
        <f t="shared" ca="1" si="38"/>
        <v>12154</v>
      </c>
      <c r="T105" s="8">
        <f t="shared" ca="1" si="34"/>
        <v>-1</v>
      </c>
      <c r="U105" s="9">
        <f t="shared" ca="1" si="39"/>
        <v>0</v>
      </c>
      <c r="V105">
        <f t="shared" si="35"/>
        <v>1999</v>
      </c>
      <c r="W105">
        <f t="shared" si="36"/>
        <v>1</v>
      </c>
    </row>
    <row r="106" spans="1:23" x14ac:dyDescent="0.25">
      <c r="A106" s="1">
        <v>36188</v>
      </c>
      <c r="B106" s="2">
        <v>6063.41</v>
      </c>
      <c r="C106" s="2">
        <v>40772</v>
      </c>
      <c r="D106" s="2">
        <v>6070</v>
      </c>
      <c r="E106" s="2">
        <v>6095</v>
      </c>
      <c r="F106" s="10">
        <f t="shared" si="26"/>
        <v>1.086847170156835E-3</v>
      </c>
      <c r="G106" s="2">
        <f t="shared" ca="1" si="27"/>
        <v>68267.024999999994</v>
      </c>
      <c r="H106">
        <f t="shared" ca="1" si="28"/>
        <v>-1</v>
      </c>
      <c r="I106">
        <f t="shared" si="29"/>
        <v>-1</v>
      </c>
      <c r="J106">
        <f t="shared" si="32"/>
        <v>-75.460000000000036</v>
      </c>
      <c r="K106">
        <f t="shared" si="30"/>
        <v>-1</v>
      </c>
      <c r="L106" s="11">
        <f t="shared" ca="1" si="25"/>
        <v>11303.259999999995</v>
      </c>
      <c r="M106">
        <f t="shared" ca="1" si="31"/>
        <v>-1</v>
      </c>
      <c r="N106">
        <f t="shared" ca="1" si="24"/>
        <v>0</v>
      </c>
      <c r="O106">
        <f>COUNTIF(結算日!$A$3:$A$249,A106)</f>
        <v>0</v>
      </c>
      <c r="Q106" s="7">
        <f t="shared" si="33"/>
        <v>-75</v>
      </c>
      <c r="R106" s="8">
        <f t="shared" ca="1" si="37"/>
        <v>75</v>
      </c>
      <c r="S106" s="8">
        <f t="shared" ca="1" si="38"/>
        <v>12229</v>
      </c>
      <c r="T106" s="8">
        <f t="shared" ca="1" si="34"/>
        <v>-2</v>
      </c>
      <c r="U106" s="9">
        <f t="shared" ca="1" si="39"/>
        <v>1</v>
      </c>
      <c r="V106">
        <f t="shared" si="35"/>
        <v>1999</v>
      </c>
      <c r="W106">
        <f t="shared" si="36"/>
        <v>1</v>
      </c>
    </row>
    <row r="107" spans="1:23" x14ac:dyDescent="0.25">
      <c r="A107" s="1">
        <v>36189</v>
      </c>
      <c r="B107" s="2">
        <v>5984</v>
      </c>
      <c r="C107" s="2">
        <v>51790</v>
      </c>
      <c r="D107" s="2">
        <v>6080</v>
      </c>
      <c r="E107" s="2">
        <v>6071</v>
      </c>
      <c r="F107" s="10">
        <f t="shared" si="26"/>
        <v>1.6042780748663166E-2</v>
      </c>
      <c r="G107" s="2">
        <f t="shared" ca="1" si="27"/>
        <v>67817.75</v>
      </c>
      <c r="H107">
        <f t="shared" ca="1" si="28"/>
        <v>-1</v>
      </c>
      <c r="I107">
        <f t="shared" si="29"/>
        <v>-1</v>
      </c>
      <c r="J107">
        <f t="shared" si="32"/>
        <v>-79.409999999999854</v>
      </c>
      <c r="K107">
        <f t="shared" si="30"/>
        <v>-1</v>
      </c>
      <c r="L107" s="11">
        <f t="shared" ca="1" si="25"/>
        <v>11382.669999999995</v>
      </c>
      <c r="M107">
        <f t="shared" ca="1" si="31"/>
        <v>-1</v>
      </c>
      <c r="N107">
        <f t="shared" ca="1" si="24"/>
        <v>0</v>
      </c>
      <c r="O107">
        <f>COUNTIF(結算日!$A$3:$A$249,A107)</f>
        <v>0</v>
      </c>
      <c r="Q107" s="7">
        <f t="shared" si="33"/>
        <v>10</v>
      </c>
      <c r="R107" s="8">
        <f t="shared" ca="1" si="37"/>
        <v>-20</v>
      </c>
      <c r="S107" s="8">
        <f t="shared" ca="1" si="38"/>
        <v>12208</v>
      </c>
      <c r="T107" s="8">
        <f t="shared" ca="1" si="34"/>
        <v>-2</v>
      </c>
      <c r="U107" s="9">
        <f t="shared" ca="1" si="39"/>
        <v>0</v>
      </c>
      <c r="V107">
        <f t="shared" si="35"/>
        <v>1999</v>
      </c>
      <c r="W107">
        <f t="shared" si="36"/>
        <v>1</v>
      </c>
    </row>
    <row r="108" spans="1:23" x14ac:dyDescent="0.25">
      <c r="A108" s="1">
        <v>36190</v>
      </c>
      <c r="B108" s="2">
        <v>5998.32</v>
      </c>
      <c r="C108" s="2">
        <v>51732</v>
      </c>
      <c r="D108" s="2">
        <v>6110</v>
      </c>
      <c r="E108" s="2">
        <v>6128</v>
      </c>
      <c r="F108" s="10">
        <f t="shared" si="26"/>
        <v>1.8618546526360857E-2</v>
      </c>
      <c r="G108" s="2">
        <f t="shared" ca="1" si="27"/>
        <v>66750.475000000006</v>
      </c>
      <c r="H108">
        <f t="shared" ca="1" si="28"/>
        <v>-1</v>
      </c>
      <c r="I108">
        <f t="shared" si="29"/>
        <v>-1</v>
      </c>
      <c r="J108">
        <f t="shared" si="32"/>
        <v>14.319999999999709</v>
      </c>
      <c r="K108">
        <f t="shared" si="30"/>
        <v>-1</v>
      </c>
      <c r="L108" s="11">
        <f t="shared" ca="1" si="25"/>
        <v>11368.349999999995</v>
      </c>
      <c r="M108">
        <f t="shared" ca="1" si="31"/>
        <v>-1</v>
      </c>
      <c r="N108">
        <f t="shared" ca="1" si="24"/>
        <v>0</v>
      </c>
      <c r="O108">
        <f>COUNTIF(結算日!$A$3:$A$249,A108)</f>
        <v>0</v>
      </c>
      <c r="Q108" s="7">
        <f t="shared" si="33"/>
        <v>30</v>
      </c>
      <c r="R108" s="8">
        <f t="shared" ca="1" si="37"/>
        <v>-60</v>
      </c>
      <c r="S108" s="8">
        <f t="shared" ca="1" si="38"/>
        <v>12148</v>
      </c>
      <c r="T108" s="8">
        <f t="shared" ca="1" si="34"/>
        <v>-1</v>
      </c>
      <c r="U108" s="9">
        <f t="shared" ca="1" si="39"/>
        <v>1</v>
      </c>
      <c r="V108">
        <f t="shared" si="35"/>
        <v>1999</v>
      </c>
      <c r="W108">
        <f t="shared" si="36"/>
        <v>1</v>
      </c>
    </row>
    <row r="109" spans="1:23" x14ac:dyDescent="0.25">
      <c r="A109" s="1">
        <v>36192</v>
      </c>
      <c r="B109" s="2">
        <v>5862.79</v>
      </c>
      <c r="C109" s="2">
        <v>39796</v>
      </c>
      <c r="D109" s="2">
        <v>5954</v>
      </c>
      <c r="E109" s="2">
        <v>5990</v>
      </c>
      <c r="F109" s="10">
        <f t="shared" si="26"/>
        <v>1.5557439376133297E-2</v>
      </c>
      <c r="G109" s="2">
        <f t="shared" ca="1" si="27"/>
        <v>64563.45</v>
      </c>
      <c r="H109">
        <f t="shared" ca="1" si="28"/>
        <v>-1</v>
      </c>
      <c r="I109">
        <f t="shared" si="29"/>
        <v>-1</v>
      </c>
      <c r="J109">
        <f t="shared" si="32"/>
        <v>-135.52999999999975</v>
      </c>
      <c r="K109">
        <f t="shared" si="30"/>
        <v>-1</v>
      </c>
      <c r="L109" s="11">
        <f t="shared" ca="1" si="25"/>
        <v>11503.879999999994</v>
      </c>
      <c r="M109">
        <f t="shared" ca="1" si="31"/>
        <v>-1</v>
      </c>
      <c r="N109">
        <f t="shared" ca="1" si="24"/>
        <v>0</v>
      </c>
      <c r="O109">
        <f>COUNTIF(結算日!$A$3:$A$249,A109)</f>
        <v>0</v>
      </c>
      <c r="Q109" s="7">
        <f t="shared" si="33"/>
        <v>-156</v>
      </c>
      <c r="R109" s="8">
        <f t="shared" ca="1" si="37"/>
        <v>156</v>
      </c>
      <c r="S109" s="8">
        <f t="shared" ca="1" si="38"/>
        <v>12303</v>
      </c>
      <c r="T109" s="8">
        <f t="shared" ca="1" si="34"/>
        <v>-2</v>
      </c>
      <c r="U109" s="9">
        <f t="shared" ca="1" si="39"/>
        <v>1</v>
      </c>
      <c r="V109">
        <f t="shared" si="35"/>
        <v>1999</v>
      </c>
      <c r="W109">
        <f t="shared" si="36"/>
        <v>2</v>
      </c>
    </row>
    <row r="110" spans="1:23" x14ac:dyDescent="0.25">
      <c r="A110" s="1">
        <v>36193</v>
      </c>
      <c r="B110" s="2">
        <v>5749.64</v>
      </c>
      <c r="C110" s="2">
        <v>44768</v>
      </c>
      <c r="D110" s="2">
        <v>5880</v>
      </c>
      <c r="E110" s="2">
        <v>5920</v>
      </c>
      <c r="F110" s="10">
        <f t="shared" si="26"/>
        <v>2.2672723857493526E-2</v>
      </c>
      <c r="G110" s="2">
        <f t="shared" ca="1" si="27"/>
        <v>63291.75</v>
      </c>
      <c r="H110">
        <f t="shared" ca="1" si="28"/>
        <v>-1</v>
      </c>
      <c r="I110">
        <f t="shared" si="29"/>
        <v>-1</v>
      </c>
      <c r="J110">
        <f t="shared" si="32"/>
        <v>-113.14999999999964</v>
      </c>
      <c r="K110">
        <f t="shared" si="30"/>
        <v>-1</v>
      </c>
      <c r="L110" s="11">
        <f t="shared" ca="1" si="25"/>
        <v>11617.029999999993</v>
      </c>
      <c r="M110">
        <f t="shared" ca="1" si="31"/>
        <v>-2</v>
      </c>
      <c r="N110">
        <f t="shared" ca="1" si="24"/>
        <v>1</v>
      </c>
      <c r="O110">
        <f>COUNTIF(結算日!$A$3:$A$249,A110)</f>
        <v>0</v>
      </c>
      <c r="Q110" s="7">
        <f t="shared" si="33"/>
        <v>-74</v>
      </c>
      <c r="R110" s="8">
        <f t="shared" ca="1" si="37"/>
        <v>148</v>
      </c>
      <c r="S110" s="8">
        <f t="shared" ca="1" si="38"/>
        <v>12450</v>
      </c>
      <c r="T110" s="8">
        <f t="shared" ca="1" si="34"/>
        <v>-2</v>
      </c>
      <c r="U110" s="9">
        <f t="shared" ca="1" si="39"/>
        <v>0</v>
      </c>
      <c r="V110">
        <f t="shared" si="35"/>
        <v>1999</v>
      </c>
      <c r="W110">
        <f t="shared" si="36"/>
        <v>2</v>
      </c>
    </row>
    <row r="111" spans="1:23" x14ac:dyDescent="0.25">
      <c r="A111" s="1">
        <v>36194</v>
      </c>
      <c r="B111" s="2">
        <v>5743.86</v>
      </c>
      <c r="C111" s="2">
        <v>57298</v>
      </c>
      <c r="D111" s="2">
        <v>5890</v>
      </c>
      <c r="E111" s="2">
        <v>5930</v>
      </c>
      <c r="F111" s="10">
        <f t="shared" si="26"/>
        <v>2.5442820681562672E-2</v>
      </c>
      <c r="G111" s="2">
        <f t="shared" ca="1" si="27"/>
        <v>63093.4</v>
      </c>
      <c r="H111">
        <f t="shared" ca="1" si="28"/>
        <v>-1</v>
      </c>
      <c r="I111">
        <f t="shared" si="29"/>
        <v>-1</v>
      </c>
      <c r="J111">
        <f t="shared" si="32"/>
        <v>-5.7800000000006548</v>
      </c>
      <c r="K111">
        <f t="shared" si="30"/>
        <v>-1</v>
      </c>
      <c r="L111" s="11">
        <f t="shared" ca="1" si="25"/>
        <v>11628.589999999995</v>
      </c>
      <c r="M111">
        <f t="shared" ca="1" si="31"/>
        <v>-2</v>
      </c>
      <c r="N111">
        <f t="shared" ca="1" si="24"/>
        <v>0</v>
      </c>
      <c r="O111">
        <f>COUNTIF(結算日!$A$3:$A$249,A111)</f>
        <v>0</v>
      </c>
      <c r="Q111" s="7">
        <f t="shared" si="33"/>
        <v>10</v>
      </c>
      <c r="R111" s="8">
        <f t="shared" ca="1" si="37"/>
        <v>-20</v>
      </c>
      <c r="S111" s="8">
        <f t="shared" ca="1" si="38"/>
        <v>12430</v>
      </c>
      <c r="T111" s="8">
        <f t="shared" ca="1" si="34"/>
        <v>-2</v>
      </c>
      <c r="U111" s="9">
        <f t="shared" ca="1" si="39"/>
        <v>0</v>
      </c>
      <c r="V111">
        <f t="shared" si="35"/>
        <v>1999</v>
      </c>
      <c r="W111">
        <f t="shared" si="36"/>
        <v>2</v>
      </c>
    </row>
    <row r="112" spans="1:23" x14ac:dyDescent="0.25">
      <c r="A112" s="1">
        <v>36195</v>
      </c>
      <c r="B112" s="2">
        <v>5514.89</v>
      </c>
      <c r="C112" s="2">
        <v>56674</v>
      </c>
      <c r="D112" s="2">
        <v>5558</v>
      </c>
      <c r="E112" s="2">
        <v>5630</v>
      </c>
      <c r="F112" s="10">
        <f t="shared" si="26"/>
        <v>7.8170190157917929E-3</v>
      </c>
      <c r="G112" s="2">
        <f t="shared" ca="1" si="27"/>
        <v>63027.75</v>
      </c>
      <c r="H112">
        <f t="shared" ca="1" si="28"/>
        <v>-1</v>
      </c>
      <c r="I112">
        <f t="shared" si="29"/>
        <v>-1</v>
      </c>
      <c r="J112">
        <f t="shared" si="32"/>
        <v>-228.96999999999935</v>
      </c>
      <c r="K112">
        <f t="shared" si="30"/>
        <v>-1</v>
      </c>
      <c r="L112" s="11">
        <f t="shared" ca="1" si="25"/>
        <v>12086.529999999993</v>
      </c>
      <c r="M112">
        <f t="shared" ca="1" si="31"/>
        <v>-2</v>
      </c>
      <c r="N112">
        <f t="shared" ca="1" si="24"/>
        <v>0</v>
      </c>
      <c r="O112">
        <f>COUNTIF(結算日!$A$3:$A$249,A112)</f>
        <v>0</v>
      </c>
      <c r="Q112" s="7">
        <f t="shared" si="33"/>
        <v>-332</v>
      </c>
      <c r="R112" s="8">
        <f t="shared" ca="1" si="37"/>
        <v>664</v>
      </c>
      <c r="S112" s="8">
        <f t="shared" ca="1" si="38"/>
        <v>13094</v>
      </c>
      <c r="T112" s="8">
        <f t="shared" ca="1" si="34"/>
        <v>-2</v>
      </c>
      <c r="U112" s="9">
        <f t="shared" ca="1" si="39"/>
        <v>0</v>
      </c>
      <c r="V112">
        <f t="shared" si="35"/>
        <v>1999</v>
      </c>
      <c r="W112">
        <f t="shared" si="36"/>
        <v>2</v>
      </c>
    </row>
    <row r="113" spans="1:23" x14ac:dyDescent="0.25">
      <c r="A113" s="1">
        <v>36196</v>
      </c>
      <c r="B113" s="2">
        <v>5474.79</v>
      </c>
      <c r="C113" s="2">
        <v>60745</v>
      </c>
      <c r="D113" s="2">
        <v>5580</v>
      </c>
      <c r="E113" s="2">
        <v>5650</v>
      </c>
      <c r="F113" s="10">
        <f t="shared" si="26"/>
        <v>1.9217175453305035E-2</v>
      </c>
      <c r="G113" s="2">
        <f t="shared" ca="1" si="27"/>
        <v>62922.074999999997</v>
      </c>
      <c r="H113">
        <f t="shared" ca="1" si="28"/>
        <v>-1</v>
      </c>
      <c r="I113">
        <f t="shared" si="29"/>
        <v>-1</v>
      </c>
      <c r="J113">
        <f t="shared" si="32"/>
        <v>-40.100000000000364</v>
      </c>
      <c r="K113">
        <f t="shared" si="30"/>
        <v>-1</v>
      </c>
      <c r="L113" s="11">
        <f t="shared" ca="1" si="25"/>
        <v>12166.729999999994</v>
      </c>
      <c r="M113">
        <f t="shared" ca="1" si="31"/>
        <v>-2</v>
      </c>
      <c r="N113">
        <f t="shared" ca="1" si="24"/>
        <v>0</v>
      </c>
      <c r="O113">
        <f>COUNTIF(結算日!$A$3:$A$249,A113)</f>
        <v>0</v>
      </c>
      <c r="Q113" s="7">
        <f t="shared" si="33"/>
        <v>22</v>
      </c>
      <c r="R113" s="8">
        <f t="shared" ca="1" si="37"/>
        <v>-44</v>
      </c>
      <c r="S113" s="8">
        <f t="shared" ca="1" si="38"/>
        <v>13050</v>
      </c>
      <c r="T113" s="8">
        <f t="shared" ca="1" si="34"/>
        <v>-2</v>
      </c>
      <c r="U113" s="9">
        <f t="shared" ca="1" si="39"/>
        <v>0</v>
      </c>
      <c r="V113">
        <f t="shared" si="35"/>
        <v>1999</v>
      </c>
      <c r="W113">
        <f t="shared" si="36"/>
        <v>2</v>
      </c>
    </row>
    <row r="114" spans="1:23" x14ac:dyDescent="0.25">
      <c r="A114" s="1">
        <v>36197</v>
      </c>
      <c r="B114" s="2">
        <v>5710.18</v>
      </c>
      <c r="C114" s="2">
        <v>67536</v>
      </c>
      <c r="D114" s="2">
        <v>5767</v>
      </c>
      <c r="E114" s="2">
        <v>5826</v>
      </c>
      <c r="F114" s="10">
        <f t="shared" si="26"/>
        <v>9.9506495416956664E-3</v>
      </c>
      <c r="G114" s="2">
        <f t="shared" ca="1" si="27"/>
        <v>63343.95</v>
      </c>
      <c r="H114">
        <f t="shared" ca="1" si="28"/>
        <v>1</v>
      </c>
      <c r="I114">
        <f t="shared" si="29"/>
        <v>-1</v>
      </c>
      <c r="J114">
        <f t="shared" si="32"/>
        <v>235.39000000000033</v>
      </c>
      <c r="K114">
        <f t="shared" si="30"/>
        <v>-1</v>
      </c>
      <c r="L114" s="11">
        <f t="shared" ca="1" si="25"/>
        <v>11695.949999999993</v>
      </c>
      <c r="M114">
        <f t="shared" ca="1" si="31"/>
        <v>-2</v>
      </c>
      <c r="N114">
        <f t="shared" ca="1" si="24"/>
        <v>0</v>
      </c>
      <c r="O114">
        <f>COUNTIF(結算日!$A$3:$A$249,A114)</f>
        <v>0</v>
      </c>
      <c r="Q114" s="7">
        <f t="shared" si="33"/>
        <v>187</v>
      </c>
      <c r="R114" s="8">
        <f t="shared" ca="1" si="37"/>
        <v>-374</v>
      </c>
      <c r="S114" s="8">
        <f t="shared" ca="1" si="38"/>
        <v>12676</v>
      </c>
      <c r="T114" s="8">
        <f t="shared" ca="1" si="34"/>
        <v>-2</v>
      </c>
      <c r="U114" s="9">
        <f t="shared" ca="1" si="39"/>
        <v>0</v>
      </c>
      <c r="V114">
        <f t="shared" si="35"/>
        <v>1999</v>
      </c>
      <c r="W114">
        <f t="shared" si="36"/>
        <v>2</v>
      </c>
    </row>
    <row r="115" spans="1:23" x14ac:dyDescent="0.25">
      <c r="A115" s="1">
        <v>36199</v>
      </c>
      <c r="B115" s="2">
        <v>5822.98</v>
      </c>
      <c r="C115" s="2">
        <v>74191</v>
      </c>
      <c r="D115" s="2">
        <v>5835</v>
      </c>
      <c r="E115" s="2">
        <v>5877</v>
      </c>
      <c r="F115" s="10">
        <f t="shared" si="26"/>
        <v>2.064235151074012E-3</v>
      </c>
      <c r="G115" s="2">
        <f t="shared" ca="1" si="27"/>
        <v>63516.85</v>
      </c>
      <c r="H115">
        <f t="shared" ca="1" si="28"/>
        <v>1</v>
      </c>
      <c r="I115">
        <f t="shared" si="29"/>
        <v>-1</v>
      </c>
      <c r="J115">
        <f t="shared" si="32"/>
        <v>112.79999999999927</v>
      </c>
      <c r="K115">
        <f t="shared" si="30"/>
        <v>-1</v>
      </c>
      <c r="L115" s="11">
        <f t="shared" ca="1" si="25"/>
        <v>11470.349999999995</v>
      </c>
      <c r="M115">
        <f t="shared" ca="1" si="31"/>
        <v>-1</v>
      </c>
      <c r="N115">
        <f t="shared" ca="1" si="24"/>
        <v>1</v>
      </c>
      <c r="O115">
        <f>COUNTIF(結算日!$A$3:$A$249,A115)</f>
        <v>0</v>
      </c>
      <c r="Q115" s="7">
        <f t="shared" si="33"/>
        <v>68</v>
      </c>
      <c r="R115" s="8">
        <f t="shared" ca="1" si="37"/>
        <v>-136</v>
      </c>
      <c r="S115" s="8">
        <f t="shared" ca="1" si="38"/>
        <v>12540</v>
      </c>
      <c r="T115" s="8">
        <f t="shared" ca="1" si="34"/>
        <v>-2</v>
      </c>
      <c r="U115" s="9">
        <f t="shared" ca="1" si="39"/>
        <v>0</v>
      </c>
      <c r="V115">
        <f t="shared" si="35"/>
        <v>1999</v>
      </c>
      <c r="W115">
        <f t="shared" si="36"/>
        <v>2</v>
      </c>
    </row>
    <row r="116" spans="1:23" x14ac:dyDescent="0.25">
      <c r="A116" s="1">
        <v>36200</v>
      </c>
      <c r="B116" s="2">
        <v>5723.73</v>
      </c>
      <c r="C116" s="2">
        <v>47679</v>
      </c>
      <c r="D116" s="2">
        <v>5770</v>
      </c>
      <c r="E116" s="2">
        <v>5806</v>
      </c>
      <c r="F116" s="10">
        <f t="shared" si="26"/>
        <v>8.0838893518737631E-3</v>
      </c>
      <c r="G116" s="2">
        <f t="shared" ca="1" si="27"/>
        <v>63264.724999999999</v>
      </c>
      <c r="H116">
        <f t="shared" ca="1" si="28"/>
        <v>-1</v>
      </c>
      <c r="I116">
        <f t="shared" si="29"/>
        <v>-1</v>
      </c>
      <c r="J116">
        <f t="shared" si="32"/>
        <v>-99.25</v>
      </c>
      <c r="K116">
        <f t="shared" si="30"/>
        <v>-1</v>
      </c>
      <c r="L116" s="11">
        <f t="shared" ca="1" si="25"/>
        <v>11569.599999999995</v>
      </c>
      <c r="M116">
        <f t="shared" ca="1" si="31"/>
        <v>-2</v>
      </c>
      <c r="N116">
        <f t="shared" ca="1" si="24"/>
        <v>1</v>
      </c>
      <c r="O116">
        <f>COUNTIF(結算日!$A$3:$A$249,A116)</f>
        <v>0</v>
      </c>
      <c r="Q116" s="7">
        <f t="shared" si="33"/>
        <v>-65</v>
      </c>
      <c r="R116" s="8">
        <f t="shared" ca="1" si="37"/>
        <v>130</v>
      </c>
      <c r="S116" s="8">
        <f t="shared" ca="1" si="38"/>
        <v>12670</v>
      </c>
      <c r="T116" s="8">
        <f t="shared" ca="1" si="34"/>
        <v>-2</v>
      </c>
      <c r="U116" s="9">
        <f t="shared" ca="1" si="39"/>
        <v>0</v>
      </c>
      <c r="V116">
        <f t="shared" si="35"/>
        <v>1999</v>
      </c>
      <c r="W116">
        <f t="shared" si="36"/>
        <v>2</v>
      </c>
    </row>
    <row r="117" spans="1:23" x14ac:dyDescent="0.25">
      <c r="A117" s="1">
        <v>36201</v>
      </c>
      <c r="B117" s="2">
        <v>5798</v>
      </c>
      <c r="C117" s="2">
        <v>55086</v>
      </c>
      <c r="D117" s="2">
        <v>5840</v>
      </c>
      <c r="E117" s="2">
        <v>5875</v>
      </c>
      <c r="F117" s="10">
        <f t="shared" si="26"/>
        <v>7.2438771990341877E-3</v>
      </c>
      <c r="G117" s="2">
        <f t="shared" ca="1" si="27"/>
        <v>63190.724999999999</v>
      </c>
      <c r="H117">
        <f t="shared" ca="1" si="28"/>
        <v>-1</v>
      </c>
      <c r="I117">
        <f t="shared" si="29"/>
        <v>-1</v>
      </c>
      <c r="J117">
        <f t="shared" si="32"/>
        <v>74.270000000000437</v>
      </c>
      <c r="K117">
        <f t="shared" si="30"/>
        <v>-1</v>
      </c>
      <c r="L117" s="11">
        <f t="shared" ca="1" si="25"/>
        <v>11421.059999999994</v>
      </c>
      <c r="M117">
        <f t="shared" ca="1" si="31"/>
        <v>-1</v>
      </c>
      <c r="N117">
        <f t="shared" ca="1" si="24"/>
        <v>1</v>
      </c>
      <c r="O117">
        <f>COUNTIF(結算日!$A$3:$A$249,A117)</f>
        <v>0</v>
      </c>
      <c r="Q117" s="7">
        <f t="shared" si="33"/>
        <v>70</v>
      </c>
      <c r="R117" s="8">
        <f t="shared" ca="1" si="37"/>
        <v>-140</v>
      </c>
      <c r="S117" s="8">
        <f t="shared" ca="1" si="38"/>
        <v>12530</v>
      </c>
      <c r="T117" s="8">
        <f t="shared" ca="1" si="34"/>
        <v>-2</v>
      </c>
      <c r="U117" s="9">
        <f t="shared" ca="1" si="39"/>
        <v>0</v>
      </c>
      <c r="V117">
        <f t="shared" si="35"/>
        <v>1999</v>
      </c>
      <c r="W117">
        <f t="shared" si="36"/>
        <v>2</v>
      </c>
    </row>
    <row r="118" spans="1:23" x14ac:dyDescent="0.25">
      <c r="A118" s="1">
        <v>36211</v>
      </c>
      <c r="B118" s="2">
        <v>6072.33</v>
      </c>
      <c r="C118" s="2">
        <v>57895</v>
      </c>
      <c r="D118" s="2">
        <v>6218</v>
      </c>
      <c r="E118" s="2">
        <v>6220</v>
      </c>
      <c r="F118" s="10">
        <f t="shared" si="26"/>
        <v>2.4318507064009953E-2</v>
      </c>
      <c r="G118" s="2">
        <f t="shared" ca="1" si="27"/>
        <v>63030.625</v>
      </c>
      <c r="H118">
        <f t="shared" ca="1" si="28"/>
        <v>-1</v>
      </c>
      <c r="I118">
        <f t="shared" si="29"/>
        <v>-1</v>
      </c>
      <c r="J118">
        <f t="shared" si="32"/>
        <v>274.32999999999993</v>
      </c>
      <c r="K118">
        <f t="shared" si="30"/>
        <v>-1</v>
      </c>
      <c r="L118" s="11">
        <f t="shared" ca="1" si="25"/>
        <v>11146.729999999994</v>
      </c>
      <c r="M118">
        <f t="shared" ca="1" si="31"/>
        <v>-1</v>
      </c>
      <c r="N118">
        <f t="shared" ca="1" si="24"/>
        <v>0</v>
      </c>
      <c r="O118">
        <f>COUNTIF(結算日!$A$3:$A$249,A118)</f>
        <v>1</v>
      </c>
      <c r="Q118" s="7">
        <f t="shared" si="33"/>
        <v>378</v>
      </c>
      <c r="R118" s="8">
        <f t="shared" ca="1" si="37"/>
        <v>-756</v>
      </c>
      <c r="S118" s="8">
        <f t="shared" ca="1" si="38"/>
        <v>11774</v>
      </c>
      <c r="T118" s="8">
        <f t="shared" ca="1" si="34"/>
        <v>-1</v>
      </c>
      <c r="U118" s="9">
        <f t="shared" ca="1" si="39"/>
        <v>3</v>
      </c>
      <c r="V118">
        <f t="shared" si="35"/>
        <v>1999</v>
      </c>
      <c r="W118">
        <f t="shared" si="36"/>
        <v>2</v>
      </c>
    </row>
    <row r="119" spans="1:23" x14ac:dyDescent="0.25">
      <c r="A119" s="1">
        <v>36213</v>
      </c>
      <c r="B119" s="2">
        <v>6313.63</v>
      </c>
      <c r="C119" s="2">
        <v>87005</v>
      </c>
      <c r="D119" s="2">
        <v>6530</v>
      </c>
      <c r="E119" s="2">
        <v>6530</v>
      </c>
      <c r="F119" s="10">
        <f t="shared" si="26"/>
        <v>3.427030092038974E-2</v>
      </c>
      <c r="G119" s="2">
        <f t="shared" ca="1" si="27"/>
        <v>63791.45</v>
      </c>
      <c r="H119">
        <f t="shared" ca="1" si="28"/>
        <v>1</v>
      </c>
      <c r="I119">
        <f t="shared" si="29"/>
        <v>-1</v>
      </c>
      <c r="J119">
        <f t="shared" si="32"/>
        <v>241.30000000000018</v>
      </c>
      <c r="K119">
        <f t="shared" si="30"/>
        <v>-1</v>
      </c>
      <c r="L119" s="11">
        <f t="shared" ca="1" si="25"/>
        <v>10905.429999999993</v>
      </c>
      <c r="M119">
        <f t="shared" ca="1" si="31"/>
        <v>-1</v>
      </c>
      <c r="N119">
        <f t="shared" ca="1" si="24"/>
        <v>0</v>
      </c>
      <c r="O119">
        <f>COUNTIF(結算日!$A$3:$A$249,A119)</f>
        <v>0</v>
      </c>
      <c r="Q119" s="7">
        <f t="shared" si="33"/>
        <v>310</v>
      </c>
      <c r="R119" s="8">
        <f t="shared" ca="1" si="37"/>
        <v>-310</v>
      </c>
      <c r="S119" s="8">
        <f t="shared" ca="1" si="38"/>
        <v>11461</v>
      </c>
      <c r="T119" s="8">
        <f t="shared" ca="1" si="34"/>
        <v>-1</v>
      </c>
      <c r="U119" s="9">
        <f t="shared" ca="1" si="39"/>
        <v>0</v>
      </c>
      <c r="V119">
        <f t="shared" si="35"/>
        <v>1999</v>
      </c>
      <c r="W119">
        <f t="shared" si="36"/>
        <v>2</v>
      </c>
    </row>
    <row r="120" spans="1:23" x14ac:dyDescent="0.25">
      <c r="A120" s="1">
        <v>36214</v>
      </c>
      <c r="B120" s="2">
        <v>6180.94</v>
      </c>
      <c r="C120" s="2">
        <v>108664</v>
      </c>
      <c r="D120" s="2">
        <v>6315</v>
      </c>
      <c r="E120" s="2">
        <v>6350</v>
      </c>
      <c r="F120" s="10">
        <f t="shared" si="26"/>
        <v>2.1689257621009261E-2</v>
      </c>
      <c r="G120" s="2">
        <f t="shared" ca="1" si="27"/>
        <v>65254.75</v>
      </c>
      <c r="H120">
        <f t="shared" ca="1" si="28"/>
        <v>1</v>
      </c>
      <c r="I120">
        <f t="shared" si="29"/>
        <v>-1</v>
      </c>
      <c r="J120">
        <f t="shared" si="32"/>
        <v>-132.69000000000051</v>
      </c>
      <c r="K120">
        <f t="shared" si="30"/>
        <v>-1</v>
      </c>
      <c r="L120" s="11">
        <f t="shared" ca="1" si="25"/>
        <v>11038.119999999994</v>
      </c>
      <c r="M120">
        <f t="shared" ca="1" si="31"/>
        <v>-1</v>
      </c>
      <c r="N120">
        <f t="shared" ca="1" si="24"/>
        <v>0</v>
      </c>
      <c r="O120">
        <f>COUNTIF(結算日!$A$3:$A$249,A120)</f>
        <v>0</v>
      </c>
      <c r="Q120" s="7">
        <f t="shared" si="33"/>
        <v>-215</v>
      </c>
      <c r="R120" s="8">
        <f t="shared" ca="1" si="37"/>
        <v>215</v>
      </c>
      <c r="S120" s="8">
        <f t="shared" ca="1" si="38"/>
        <v>11676</v>
      </c>
      <c r="T120" s="8">
        <f t="shared" ca="1" si="34"/>
        <v>-1</v>
      </c>
      <c r="U120" s="9">
        <f t="shared" ca="1" si="39"/>
        <v>0</v>
      </c>
      <c r="V120">
        <f t="shared" si="35"/>
        <v>1999</v>
      </c>
      <c r="W120">
        <f t="shared" si="36"/>
        <v>2</v>
      </c>
    </row>
    <row r="121" spans="1:23" x14ac:dyDescent="0.25">
      <c r="A121" s="1">
        <v>36215</v>
      </c>
      <c r="B121" s="2">
        <v>6238.87</v>
      </c>
      <c r="C121" s="2">
        <v>78360</v>
      </c>
      <c r="D121" s="2">
        <v>6425</v>
      </c>
      <c r="E121" s="2">
        <v>6450</v>
      </c>
      <c r="F121" s="10">
        <f t="shared" si="26"/>
        <v>2.983392825944442E-2</v>
      </c>
      <c r="G121" s="2">
        <f t="shared" ca="1" si="27"/>
        <v>65001.175000000003</v>
      </c>
      <c r="H121">
        <f t="shared" ca="1" si="28"/>
        <v>1</v>
      </c>
      <c r="I121">
        <f t="shared" si="29"/>
        <v>-1</v>
      </c>
      <c r="J121">
        <f t="shared" si="32"/>
        <v>57.930000000000291</v>
      </c>
      <c r="K121">
        <f t="shared" si="30"/>
        <v>-1</v>
      </c>
      <c r="L121" s="11">
        <f t="shared" ca="1" si="25"/>
        <v>10980.189999999993</v>
      </c>
      <c r="M121">
        <f t="shared" ca="1" si="31"/>
        <v>-1</v>
      </c>
      <c r="N121">
        <f t="shared" ca="1" si="24"/>
        <v>0</v>
      </c>
      <c r="O121">
        <f>COUNTIF(結算日!$A$3:$A$249,A121)</f>
        <v>0</v>
      </c>
      <c r="Q121" s="7">
        <f t="shared" si="33"/>
        <v>110</v>
      </c>
      <c r="R121" s="8">
        <f t="shared" ca="1" si="37"/>
        <v>-110</v>
      </c>
      <c r="S121" s="8">
        <f t="shared" ca="1" si="38"/>
        <v>11566</v>
      </c>
      <c r="T121" s="8">
        <f t="shared" ca="1" si="34"/>
        <v>-1</v>
      </c>
      <c r="U121" s="9">
        <f t="shared" ca="1" si="39"/>
        <v>0</v>
      </c>
      <c r="V121">
        <f t="shared" si="35"/>
        <v>1999</v>
      </c>
      <c r="W121">
        <f t="shared" si="36"/>
        <v>2</v>
      </c>
    </row>
    <row r="122" spans="1:23" x14ac:dyDescent="0.25">
      <c r="A122" s="1">
        <v>36216</v>
      </c>
      <c r="B122" s="2">
        <v>6275.53</v>
      </c>
      <c r="C122" s="2">
        <v>94701</v>
      </c>
      <c r="D122" s="2">
        <v>6380</v>
      </c>
      <c r="E122" s="2">
        <v>6425</v>
      </c>
      <c r="F122" s="10">
        <f t="shared" si="26"/>
        <v>1.6647199519403078E-2</v>
      </c>
      <c r="G122" s="2">
        <f t="shared" ca="1" si="27"/>
        <v>65611.75</v>
      </c>
      <c r="H122">
        <f t="shared" ca="1" si="28"/>
        <v>1</v>
      </c>
      <c r="I122">
        <f t="shared" si="29"/>
        <v>-1</v>
      </c>
      <c r="J122">
        <f t="shared" si="32"/>
        <v>36.659999999999854</v>
      </c>
      <c r="K122">
        <f t="shared" si="30"/>
        <v>-1</v>
      </c>
      <c r="L122" s="11">
        <f t="shared" ca="1" si="25"/>
        <v>10943.529999999993</v>
      </c>
      <c r="M122">
        <f t="shared" ca="1" si="31"/>
        <v>-1</v>
      </c>
      <c r="N122">
        <f t="shared" ca="1" si="24"/>
        <v>0</v>
      </c>
      <c r="O122">
        <f>COUNTIF(結算日!$A$3:$A$249,A122)</f>
        <v>0</v>
      </c>
      <c r="Q122" s="7">
        <f t="shared" si="33"/>
        <v>-45</v>
      </c>
      <c r="R122" s="8">
        <f t="shared" ca="1" si="37"/>
        <v>45</v>
      </c>
      <c r="S122" s="8">
        <f t="shared" ca="1" si="38"/>
        <v>11611</v>
      </c>
      <c r="T122" s="8">
        <f t="shared" ca="1" si="34"/>
        <v>-1</v>
      </c>
      <c r="U122" s="9">
        <f t="shared" ca="1" si="39"/>
        <v>0</v>
      </c>
      <c r="V122">
        <f t="shared" si="35"/>
        <v>1999</v>
      </c>
      <c r="W122">
        <f t="shared" si="36"/>
        <v>2</v>
      </c>
    </row>
    <row r="123" spans="1:23" x14ac:dyDescent="0.25">
      <c r="A123" s="1">
        <v>36217</v>
      </c>
      <c r="B123" s="2">
        <v>6318.52</v>
      </c>
      <c r="C123" s="2">
        <v>61941</v>
      </c>
      <c r="D123" s="2">
        <v>6469</v>
      </c>
      <c r="E123" s="2">
        <v>6500</v>
      </c>
      <c r="F123" s="10">
        <f t="shared" si="26"/>
        <v>2.3815703677443345E-2</v>
      </c>
      <c r="G123" s="2">
        <f t="shared" ca="1" si="27"/>
        <v>65354.05</v>
      </c>
      <c r="H123">
        <f t="shared" ca="1" si="28"/>
        <v>-1</v>
      </c>
      <c r="I123">
        <f t="shared" si="29"/>
        <v>-1</v>
      </c>
      <c r="J123">
        <f t="shared" si="32"/>
        <v>42.990000000000691</v>
      </c>
      <c r="K123">
        <f t="shared" si="30"/>
        <v>-1</v>
      </c>
      <c r="L123" s="11">
        <f t="shared" ca="1" si="25"/>
        <v>10900.539999999994</v>
      </c>
      <c r="M123">
        <f t="shared" ca="1" si="31"/>
        <v>-1</v>
      </c>
      <c r="N123">
        <f t="shared" ca="1" si="24"/>
        <v>0</v>
      </c>
      <c r="O123">
        <f>COUNTIF(結算日!$A$3:$A$249,A123)</f>
        <v>0</v>
      </c>
      <c r="Q123" s="7">
        <f t="shared" si="33"/>
        <v>89</v>
      </c>
      <c r="R123" s="8">
        <f t="shared" ca="1" si="37"/>
        <v>-89</v>
      </c>
      <c r="S123" s="8">
        <f t="shared" ca="1" si="38"/>
        <v>11522</v>
      </c>
      <c r="T123" s="8">
        <f t="shared" ca="1" si="34"/>
        <v>-1</v>
      </c>
      <c r="U123" s="9">
        <f t="shared" ca="1" si="39"/>
        <v>0</v>
      </c>
      <c r="V123">
        <f t="shared" si="35"/>
        <v>1999</v>
      </c>
      <c r="W123">
        <f t="shared" si="36"/>
        <v>2</v>
      </c>
    </row>
    <row r="124" spans="1:23" x14ac:dyDescent="0.25">
      <c r="A124" s="1">
        <v>36220</v>
      </c>
      <c r="B124" s="2">
        <v>6312.25</v>
      </c>
      <c r="C124" s="2">
        <v>69757</v>
      </c>
      <c r="D124" s="2">
        <v>6419</v>
      </c>
      <c r="E124" s="2">
        <v>6465</v>
      </c>
      <c r="F124" s="10">
        <f t="shared" si="26"/>
        <v>1.6911560853895224E-2</v>
      </c>
      <c r="G124" s="2">
        <f t="shared" ca="1" si="27"/>
        <v>65954.399999999994</v>
      </c>
      <c r="H124">
        <f t="shared" ca="1" si="28"/>
        <v>1</v>
      </c>
      <c r="I124">
        <f t="shared" si="29"/>
        <v>-1</v>
      </c>
      <c r="J124">
        <f t="shared" si="32"/>
        <v>-6.2700000000004366</v>
      </c>
      <c r="K124">
        <f t="shared" si="30"/>
        <v>-1</v>
      </c>
      <c r="L124" s="11">
        <f t="shared" ca="1" si="25"/>
        <v>10906.809999999994</v>
      </c>
      <c r="M124">
        <f t="shared" ca="1" si="31"/>
        <v>-1</v>
      </c>
      <c r="N124">
        <f t="shared" ca="1" si="24"/>
        <v>0</v>
      </c>
      <c r="O124">
        <f>COUNTIF(結算日!$A$3:$A$249,A124)</f>
        <v>0</v>
      </c>
      <c r="Q124" s="7">
        <f t="shared" si="33"/>
        <v>-50</v>
      </c>
      <c r="R124" s="8">
        <f t="shared" ca="1" si="37"/>
        <v>50</v>
      </c>
      <c r="S124" s="8">
        <f t="shared" ca="1" si="38"/>
        <v>11572</v>
      </c>
      <c r="T124" s="8">
        <f t="shared" ca="1" si="34"/>
        <v>-1</v>
      </c>
      <c r="U124" s="9">
        <f t="shared" ca="1" si="39"/>
        <v>0</v>
      </c>
      <c r="V124">
        <f t="shared" si="35"/>
        <v>1999</v>
      </c>
      <c r="W124">
        <f t="shared" si="36"/>
        <v>3</v>
      </c>
    </row>
    <row r="125" spans="1:23" x14ac:dyDescent="0.25">
      <c r="A125" s="1">
        <v>36221</v>
      </c>
      <c r="B125" s="2">
        <v>6263.54</v>
      </c>
      <c r="C125" s="2">
        <v>62215</v>
      </c>
      <c r="D125" s="2">
        <v>6345</v>
      </c>
      <c r="E125" s="2">
        <v>6400</v>
      </c>
      <c r="F125" s="10">
        <f t="shared" si="26"/>
        <v>1.3005425047177832E-2</v>
      </c>
      <c r="G125" s="2">
        <f t="shared" ca="1" si="27"/>
        <v>66432.25</v>
      </c>
      <c r="H125">
        <f t="shared" ca="1" si="28"/>
        <v>-1</v>
      </c>
      <c r="I125">
        <f t="shared" si="29"/>
        <v>-1</v>
      </c>
      <c r="J125">
        <f t="shared" si="32"/>
        <v>-48.710000000000036</v>
      </c>
      <c r="K125">
        <f t="shared" si="30"/>
        <v>-1</v>
      </c>
      <c r="L125" s="11">
        <f t="shared" ca="1" si="25"/>
        <v>10955.519999999993</v>
      </c>
      <c r="M125">
        <f t="shared" ca="1" si="31"/>
        <v>-1</v>
      </c>
      <c r="N125">
        <f t="shared" ca="1" si="24"/>
        <v>0</v>
      </c>
      <c r="O125">
        <f>COUNTIF(結算日!$A$3:$A$249,A125)</f>
        <v>0</v>
      </c>
      <c r="Q125" s="7">
        <f t="shared" si="33"/>
        <v>-74</v>
      </c>
      <c r="R125" s="8">
        <f t="shared" ca="1" si="37"/>
        <v>74</v>
      </c>
      <c r="S125" s="8">
        <f t="shared" ca="1" si="38"/>
        <v>11646</v>
      </c>
      <c r="T125" s="8">
        <f t="shared" ca="1" si="34"/>
        <v>-1</v>
      </c>
      <c r="U125" s="9">
        <f t="shared" ca="1" si="39"/>
        <v>0</v>
      </c>
      <c r="V125">
        <f t="shared" si="35"/>
        <v>1999</v>
      </c>
      <c r="W125">
        <f t="shared" si="36"/>
        <v>3</v>
      </c>
    </row>
    <row r="126" spans="1:23" x14ac:dyDescent="0.25">
      <c r="A126" s="1">
        <v>36222</v>
      </c>
      <c r="B126" s="2">
        <v>6403.14</v>
      </c>
      <c r="C126" s="2">
        <v>87199</v>
      </c>
      <c r="D126" s="2">
        <v>6450</v>
      </c>
      <c r="E126" s="2">
        <v>6500</v>
      </c>
      <c r="F126" s="10">
        <f t="shared" si="26"/>
        <v>7.3182844666834779E-3</v>
      </c>
      <c r="G126" s="2">
        <f t="shared" ca="1" si="27"/>
        <v>66963.425000000003</v>
      </c>
      <c r="H126">
        <f t="shared" ca="1" si="28"/>
        <v>1</v>
      </c>
      <c r="I126">
        <f t="shared" si="29"/>
        <v>-1</v>
      </c>
      <c r="J126">
        <f t="shared" si="32"/>
        <v>139.60000000000036</v>
      </c>
      <c r="K126">
        <f t="shared" si="30"/>
        <v>-1</v>
      </c>
      <c r="L126" s="11">
        <f t="shared" ref="L126:L189" ca="1" si="40">L125+J126*M125</f>
        <v>10815.919999999993</v>
      </c>
      <c r="M126">
        <f t="shared" ca="1" si="31"/>
        <v>-1</v>
      </c>
      <c r="N126">
        <f t="shared" ref="N126:N189" ca="1" si="41">ABS(M126-M125)</f>
        <v>0</v>
      </c>
      <c r="O126">
        <f>COUNTIF(結算日!$A$3:$A$249,A126)</f>
        <v>0</v>
      </c>
      <c r="Q126" s="7">
        <f t="shared" si="33"/>
        <v>105</v>
      </c>
      <c r="R126" s="8">
        <f t="shared" ca="1" si="37"/>
        <v>-105</v>
      </c>
      <c r="S126" s="8">
        <f t="shared" ca="1" si="38"/>
        <v>11541</v>
      </c>
      <c r="T126" s="8">
        <f t="shared" ca="1" si="34"/>
        <v>-1</v>
      </c>
      <c r="U126" s="9">
        <f t="shared" ca="1" si="39"/>
        <v>0</v>
      </c>
      <c r="V126">
        <f t="shared" si="35"/>
        <v>1999</v>
      </c>
      <c r="W126">
        <f t="shared" si="36"/>
        <v>3</v>
      </c>
    </row>
    <row r="127" spans="1:23" x14ac:dyDescent="0.25">
      <c r="A127" s="1">
        <v>36223</v>
      </c>
      <c r="B127" s="2">
        <v>6393.74</v>
      </c>
      <c r="C127" s="2">
        <v>99894</v>
      </c>
      <c r="D127" s="2">
        <v>6388</v>
      </c>
      <c r="E127" s="2">
        <v>6437</v>
      </c>
      <c r="F127" s="10">
        <f t="shared" si="26"/>
        <v>-8.9775311476536501E-4</v>
      </c>
      <c r="G127" s="2">
        <f t="shared" ca="1" si="27"/>
        <v>68167.225000000006</v>
      </c>
      <c r="H127">
        <f t="shared" ca="1" si="28"/>
        <v>1</v>
      </c>
      <c r="I127">
        <f t="shared" si="29"/>
        <v>1</v>
      </c>
      <c r="J127">
        <f t="shared" si="32"/>
        <v>-9.4000000000005457</v>
      </c>
      <c r="K127">
        <f t="shared" ca="1" si="30"/>
        <v>1</v>
      </c>
      <c r="L127" s="11">
        <f t="shared" ca="1" si="40"/>
        <v>10825.319999999992</v>
      </c>
      <c r="M127">
        <f t="shared" ca="1" si="31"/>
        <v>1</v>
      </c>
      <c r="N127">
        <f t="shared" ca="1" si="41"/>
        <v>2</v>
      </c>
      <c r="O127">
        <f>COUNTIF(結算日!$A$3:$A$249,A127)</f>
        <v>0</v>
      </c>
      <c r="Q127" s="7">
        <f t="shared" si="33"/>
        <v>-62</v>
      </c>
      <c r="R127" s="8">
        <f t="shared" ca="1" si="37"/>
        <v>62</v>
      </c>
      <c r="S127" s="8">
        <f t="shared" ca="1" si="38"/>
        <v>11603</v>
      </c>
      <c r="T127" s="8">
        <f t="shared" ca="1" si="34"/>
        <v>1</v>
      </c>
      <c r="U127" s="9">
        <f t="shared" ca="1" si="39"/>
        <v>2</v>
      </c>
      <c r="V127">
        <f t="shared" si="35"/>
        <v>1999</v>
      </c>
      <c r="W127">
        <f t="shared" si="36"/>
        <v>3</v>
      </c>
    </row>
    <row r="128" spans="1:23" x14ac:dyDescent="0.25">
      <c r="A128" s="1">
        <v>36224</v>
      </c>
      <c r="B128" s="2">
        <v>6383.09</v>
      </c>
      <c r="C128" s="2">
        <v>72885</v>
      </c>
      <c r="D128" s="2">
        <v>6425</v>
      </c>
      <c r="E128" s="2">
        <v>6445</v>
      </c>
      <c r="F128" s="10">
        <f t="shared" si="26"/>
        <v>6.5657855364720241E-3</v>
      </c>
      <c r="G128" s="2">
        <f t="shared" ca="1" si="27"/>
        <v>68890.024999999994</v>
      </c>
      <c r="H128">
        <f t="shared" ca="1" si="28"/>
        <v>1</v>
      </c>
      <c r="I128">
        <f t="shared" si="29"/>
        <v>-1</v>
      </c>
      <c r="J128">
        <f t="shared" si="32"/>
        <v>-10.649999999999636</v>
      </c>
      <c r="K128">
        <f t="shared" si="30"/>
        <v>-1</v>
      </c>
      <c r="L128" s="11">
        <f t="shared" ca="1" si="40"/>
        <v>10814.669999999993</v>
      </c>
      <c r="M128">
        <f t="shared" ca="1" si="31"/>
        <v>-1</v>
      </c>
      <c r="N128">
        <f t="shared" ca="1" si="41"/>
        <v>2</v>
      </c>
      <c r="O128">
        <f>COUNTIF(結算日!$A$3:$A$249,A128)</f>
        <v>0</v>
      </c>
      <c r="Q128" s="7">
        <f t="shared" si="33"/>
        <v>37</v>
      </c>
      <c r="R128" s="8">
        <f t="shared" ca="1" si="37"/>
        <v>37</v>
      </c>
      <c r="S128" s="8">
        <f t="shared" ca="1" si="38"/>
        <v>11638</v>
      </c>
      <c r="T128" s="8">
        <f t="shared" ca="1" si="34"/>
        <v>-1</v>
      </c>
      <c r="U128" s="9">
        <f t="shared" ca="1" si="39"/>
        <v>2</v>
      </c>
      <c r="V128">
        <f t="shared" si="35"/>
        <v>1999</v>
      </c>
      <c r="W128">
        <f t="shared" si="36"/>
        <v>3</v>
      </c>
    </row>
    <row r="129" spans="1:23" x14ac:dyDescent="0.25">
      <c r="A129" s="1">
        <v>36225</v>
      </c>
      <c r="B129" s="2">
        <v>6421.73</v>
      </c>
      <c r="C129" s="2">
        <v>79843</v>
      </c>
      <c r="D129" s="2">
        <v>6440</v>
      </c>
      <c r="E129" s="2">
        <v>6480</v>
      </c>
      <c r="F129" s="10">
        <f t="shared" si="26"/>
        <v>2.8450277417457759E-3</v>
      </c>
      <c r="G129" s="2">
        <f t="shared" ca="1" si="27"/>
        <v>69296.725000000006</v>
      </c>
      <c r="H129">
        <f t="shared" ca="1" si="28"/>
        <v>1</v>
      </c>
      <c r="I129">
        <f t="shared" si="29"/>
        <v>-1</v>
      </c>
      <c r="J129">
        <f t="shared" si="32"/>
        <v>38.639999999999418</v>
      </c>
      <c r="K129">
        <f t="shared" si="30"/>
        <v>-1</v>
      </c>
      <c r="L129" s="11">
        <f t="shared" ca="1" si="40"/>
        <v>10776.029999999993</v>
      </c>
      <c r="M129">
        <f t="shared" ca="1" si="31"/>
        <v>-1</v>
      </c>
      <c r="N129">
        <f t="shared" ca="1" si="41"/>
        <v>0</v>
      </c>
      <c r="O129">
        <f>COUNTIF(結算日!$A$3:$A$249,A129)</f>
        <v>0</v>
      </c>
      <c r="Q129" s="7">
        <f t="shared" si="33"/>
        <v>15</v>
      </c>
      <c r="R129" s="8">
        <f t="shared" ca="1" si="37"/>
        <v>-15</v>
      </c>
      <c r="S129" s="8">
        <f t="shared" ca="1" si="38"/>
        <v>11621</v>
      </c>
      <c r="T129" s="8">
        <f t="shared" ca="1" si="34"/>
        <v>-1</v>
      </c>
      <c r="U129" s="9">
        <f t="shared" ca="1" si="39"/>
        <v>0</v>
      </c>
      <c r="V129">
        <f t="shared" si="35"/>
        <v>1999</v>
      </c>
      <c r="W129">
        <f t="shared" si="36"/>
        <v>3</v>
      </c>
    </row>
    <row r="130" spans="1:23" x14ac:dyDescent="0.25">
      <c r="A130" s="1">
        <v>36227</v>
      </c>
      <c r="B130" s="2">
        <v>6431.96</v>
      </c>
      <c r="C130" s="2">
        <v>50354</v>
      </c>
      <c r="D130" s="2">
        <v>6465</v>
      </c>
      <c r="E130" s="2">
        <v>6490</v>
      </c>
      <c r="F130" s="10">
        <f t="shared" ref="F130:F193" si="42">IF(O130=1,E130,D130)/B130-1</f>
        <v>5.1368478659692407E-3</v>
      </c>
      <c r="G130" s="2">
        <f t="shared" ref="G130:G193" ca="1" si="43">IF(ROW()&gt;$G$1,AVERAGE(OFFSET(C130,-$G$1+1,,$G$1)),"")</f>
        <v>68427.95</v>
      </c>
      <c r="H130">
        <f t="shared" ref="H130:H193" ca="1" si="44">IF(G130="",0,SIGN(C130-G130))</f>
        <v>-1</v>
      </c>
      <c r="I130">
        <f t="shared" ref="I130:I193" si="45">-SIGN(F130)</f>
        <v>-1</v>
      </c>
      <c r="J130">
        <f t="shared" si="32"/>
        <v>10.230000000000473</v>
      </c>
      <c r="K130">
        <f t="shared" ref="K130:K193" si="46">CHOOSE($K$1,H130*(2-$K$1)+I130*($K$1-1),IF(ABS(F130)&gt;($K$1-2)/100,I130,H130))</f>
        <v>-1</v>
      </c>
      <c r="L130" s="11">
        <f t="shared" ca="1" si="40"/>
        <v>10765.799999999992</v>
      </c>
      <c r="M130">
        <f t="shared" ref="M130:M193" ca="1" si="47">INT(L130*$P$1/B130)*K130</f>
        <v>-1</v>
      </c>
      <c r="N130">
        <f t="shared" ca="1" si="41"/>
        <v>0</v>
      </c>
      <c r="O130">
        <f>COUNTIF(結算日!$A$3:$A$249,A130)</f>
        <v>0</v>
      </c>
      <c r="Q130" s="7">
        <f t="shared" si="33"/>
        <v>25</v>
      </c>
      <c r="R130" s="8">
        <f t="shared" ca="1" si="37"/>
        <v>-25</v>
      </c>
      <c r="S130" s="8">
        <f t="shared" ca="1" si="38"/>
        <v>11596</v>
      </c>
      <c r="T130" s="8">
        <f t="shared" ca="1" si="34"/>
        <v>-1</v>
      </c>
      <c r="U130" s="9">
        <f t="shared" ca="1" si="39"/>
        <v>0</v>
      </c>
      <c r="V130">
        <f t="shared" si="35"/>
        <v>1999</v>
      </c>
      <c r="W130">
        <f t="shared" si="36"/>
        <v>3</v>
      </c>
    </row>
    <row r="131" spans="1:23" x14ac:dyDescent="0.25">
      <c r="A131" s="1">
        <v>36228</v>
      </c>
      <c r="B131" s="2">
        <v>6493.43</v>
      </c>
      <c r="C131" s="2">
        <v>96142</v>
      </c>
      <c r="D131" s="2">
        <v>6489</v>
      </c>
      <c r="E131" s="2">
        <v>6530</v>
      </c>
      <c r="F131" s="10">
        <f t="shared" si="42"/>
        <v>-6.8222803664630405E-4</v>
      </c>
      <c r="G131" s="2">
        <f t="shared" ca="1" si="43"/>
        <v>68371.7</v>
      </c>
      <c r="H131">
        <f t="shared" ca="1" si="44"/>
        <v>1</v>
      </c>
      <c r="I131">
        <f t="shared" si="45"/>
        <v>1</v>
      </c>
      <c r="J131">
        <f t="shared" ref="J131:J194" si="48">B131-B130</f>
        <v>61.470000000000255</v>
      </c>
      <c r="K131">
        <f t="shared" ca="1" si="46"/>
        <v>1</v>
      </c>
      <c r="L131" s="11">
        <f t="shared" ca="1" si="40"/>
        <v>10704.329999999991</v>
      </c>
      <c r="M131">
        <f t="shared" ca="1" si="47"/>
        <v>1</v>
      </c>
      <c r="N131">
        <f t="shared" ca="1" si="41"/>
        <v>2</v>
      </c>
      <c r="O131">
        <f>COUNTIF(結算日!$A$3:$A$249,A131)</f>
        <v>0</v>
      </c>
      <c r="Q131" s="7">
        <f t="shared" ref="Q131:Q194" si="49">D131-IF(O130=1,E130,D130)</f>
        <v>24</v>
      </c>
      <c r="R131" s="8">
        <f t="shared" ca="1" si="37"/>
        <v>-24</v>
      </c>
      <c r="S131" s="8">
        <f t="shared" ca="1" si="38"/>
        <v>11572</v>
      </c>
      <c r="T131" s="8">
        <f t="shared" ref="T131:T194" ca="1" si="50">INT(S131*$P$1/IF(O131=1,E131,D131))*K131</f>
        <v>1</v>
      </c>
      <c r="U131" s="9">
        <f t="shared" ca="1" si="39"/>
        <v>2</v>
      </c>
      <c r="V131">
        <f t="shared" ref="V131:V194" si="51">YEAR(A131)</f>
        <v>1999</v>
      </c>
      <c r="W131">
        <f t="shared" ref="W131:W194" si="52">MONTH(A131)</f>
        <v>3</v>
      </c>
    </row>
    <row r="132" spans="1:23" x14ac:dyDescent="0.25">
      <c r="A132" s="1">
        <v>36229</v>
      </c>
      <c r="B132" s="2">
        <v>6486.61</v>
      </c>
      <c r="C132" s="2">
        <v>65722</v>
      </c>
      <c r="D132" s="2">
        <v>6520</v>
      </c>
      <c r="E132" s="2">
        <v>6558</v>
      </c>
      <c r="F132" s="10">
        <f t="shared" si="42"/>
        <v>5.1475269825072001E-3</v>
      </c>
      <c r="G132" s="2">
        <f t="shared" ca="1" si="43"/>
        <v>67836.175000000003</v>
      </c>
      <c r="H132">
        <f t="shared" ca="1" si="44"/>
        <v>-1</v>
      </c>
      <c r="I132">
        <f t="shared" si="45"/>
        <v>-1</v>
      </c>
      <c r="J132">
        <f t="shared" si="48"/>
        <v>-6.8200000000006185</v>
      </c>
      <c r="K132">
        <f t="shared" si="46"/>
        <v>-1</v>
      </c>
      <c r="L132" s="11">
        <f t="shared" ca="1" si="40"/>
        <v>10697.509999999991</v>
      </c>
      <c r="M132">
        <f t="shared" ca="1" si="47"/>
        <v>-1</v>
      </c>
      <c r="N132">
        <f t="shared" ca="1" si="41"/>
        <v>2</v>
      </c>
      <c r="O132">
        <f>COUNTIF(結算日!$A$3:$A$249,A132)</f>
        <v>0</v>
      </c>
      <c r="Q132" s="7">
        <f t="shared" si="49"/>
        <v>31</v>
      </c>
      <c r="R132" s="8">
        <f t="shared" ref="R132:R195" ca="1" si="53">Q132*T131</f>
        <v>31</v>
      </c>
      <c r="S132" s="8">
        <f t="shared" ref="S132:S195" ca="1" si="54">S131+Q132*T131-U131*$U$1</f>
        <v>11601</v>
      </c>
      <c r="T132" s="8">
        <f t="shared" ca="1" si="50"/>
        <v>-1</v>
      </c>
      <c r="U132" s="9">
        <f t="shared" ref="U132:U195" ca="1" si="55">IF(O132=1,ABS(T132)+ABS(T131),ABS(T132-T131))</f>
        <v>2</v>
      </c>
      <c r="V132">
        <f t="shared" si="51"/>
        <v>1999</v>
      </c>
      <c r="W132">
        <f t="shared" si="52"/>
        <v>3</v>
      </c>
    </row>
    <row r="133" spans="1:23" x14ac:dyDescent="0.25">
      <c r="A133" s="1">
        <v>36230</v>
      </c>
      <c r="B133" s="2">
        <v>6436.8</v>
      </c>
      <c r="C133" s="2">
        <v>75599</v>
      </c>
      <c r="D133" s="2">
        <v>6451</v>
      </c>
      <c r="E133" s="2">
        <v>6511</v>
      </c>
      <c r="F133" s="10">
        <f t="shared" si="42"/>
        <v>2.2060651255282338E-3</v>
      </c>
      <c r="G133" s="2">
        <f t="shared" ca="1" si="43"/>
        <v>67587.274999999994</v>
      </c>
      <c r="H133">
        <f t="shared" ca="1" si="44"/>
        <v>1</v>
      </c>
      <c r="I133">
        <f t="shared" si="45"/>
        <v>-1</v>
      </c>
      <c r="J133">
        <f t="shared" si="48"/>
        <v>-49.809999999999491</v>
      </c>
      <c r="K133">
        <f t="shared" si="46"/>
        <v>-1</v>
      </c>
      <c r="L133" s="11">
        <f t="shared" ca="1" si="40"/>
        <v>10747.319999999991</v>
      </c>
      <c r="M133">
        <f t="shared" ca="1" si="47"/>
        <v>-1</v>
      </c>
      <c r="N133">
        <f t="shared" ca="1" si="41"/>
        <v>0</v>
      </c>
      <c r="O133">
        <f>COUNTIF(結算日!$A$3:$A$249,A133)</f>
        <v>0</v>
      </c>
      <c r="Q133" s="7">
        <f t="shared" si="49"/>
        <v>-69</v>
      </c>
      <c r="R133" s="8">
        <f t="shared" ca="1" si="53"/>
        <v>69</v>
      </c>
      <c r="S133" s="8">
        <f t="shared" ca="1" si="54"/>
        <v>11668</v>
      </c>
      <c r="T133" s="8">
        <f t="shared" ca="1" si="50"/>
        <v>-1</v>
      </c>
      <c r="U133" s="9">
        <f t="shared" ca="1" si="55"/>
        <v>0</v>
      </c>
      <c r="V133">
        <f t="shared" si="51"/>
        <v>1999</v>
      </c>
      <c r="W133">
        <f t="shared" si="52"/>
        <v>3</v>
      </c>
    </row>
    <row r="134" spans="1:23" x14ac:dyDescent="0.25">
      <c r="A134" s="1">
        <v>36231</v>
      </c>
      <c r="B134" s="2">
        <v>6462.73</v>
      </c>
      <c r="C134" s="2">
        <v>59289</v>
      </c>
      <c r="D134" s="2">
        <v>6489</v>
      </c>
      <c r="E134" s="2">
        <v>6547</v>
      </c>
      <c r="F134" s="10">
        <f t="shared" si="42"/>
        <v>4.0648456611989126E-3</v>
      </c>
      <c r="G134" s="2">
        <f t="shared" ca="1" si="43"/>
        <v>67302.324999999997</v>
      </c>
      <c r="H134">
        <f t="shared" ca="1" si="44"/>
        <v>-1</v>
      </c>
      <c r="I134">
        <f t="shared" si="45"/>
        <v>-1</v>
      </c>
      <c r="J134">
        <f t="shared" si="48"/>
        <v>25.929999999999382</v>
      </c>
      <c r="K134">
        <f t="shared" si="46"/>
        <v>-1</v>
      </c>
      <c r="L134" s="11">
        <f t="shared" ca="1" si="40"/>
        <v>10721.389999999992</v>
      </c>
      <c r="M134">
        <f t="shared" ca="1" si="47"/>
        <v>-1</v>
      </c>
      <c r="N134">
        <f t="shared" ca="1" si="41"/>
        <v>0</v>
      </c>
      <c r="O134">
        <f>COUNTIF(結算日!$A$3:$A$249,A134)</f>
        <v>0</v>
      </c>
      <c r="Q134" s="7">
        <f t="shared" si="49"/>
        <v>38</v>
      </c>
      <c r="R134" s="8">
        <f t="shared" ca="1" si="53"/>
        <v>-38</v>
      </c>
      <c r="S134" s="8">
        <f t="shared" ca="1" si="54"/>
        <v>11630</v>
      </c>
      <c r="T134" s="8">
        <f t="shared" ca="1" si="50"/>
        <v>-1</v>
      </c>
      <c r="U134" s="9">
        <f t="shared" ca="1" si="55"/>
        <v>0</v>
      </c>
      <c r="V134">
        <f t="shared" si="51"/>
        <v>1999</v>
      </c>
      <c r="W134">
        <f t="shared" si="52"/>
        <v>3</v>
      </c>
    </row>
    <row r="135" spans="1:23" x14ac:dyDescent="0.25">
      <c r="A135" s="1">
        <v>36234</v>
      </c>
      <c r="B135" s="2">
        <v>6598.32</v>
      </c>
      <c r="C135" s="2">
        <v>102587</v>
      </c>
      <c r="D135" s="2">
        <v>6619</v>
      </c>
      <c r="E135" s="2">
        <v>6711</v>
      </c>
      <c r="F135" s="10">
        <f t="shared" si="42"/>
        <v>3.1341311121619864E-3</v>
      </c>
      <c r="G135" s="2">
        <f t="shared" ca="1" si="43"/>
        <v>68018.425000000003</v>
      </c>
      <c r="H135">
        <f t="shared" ca="1" si="44"/>
        <v>1</v>
      </c>
      <c r="I135">
        <f t="shared" si="45"/>
        <v>-1</v>
      </c>
      <c r="J135">
        <f t="shared" si="48"/>
        <v>135.59000000000015</v>
      </c>
      <c r="K135">
        <f t="shared" si="46"/>
        <v>-1</v>
      </c>
      <c r="L135" s="11">
        <f t="shared" ca="1" si="40"/>
        <v>10585.799999999992</v>
      </c>
      <c r="M135">
        <f t="shared" ca="1" si="47"/>
        <v>-1</v>
      </c>
      <c r="N135">
        <f t="shared" ca="1" si="41"/>
        <v>0</v>
      </c>
      <c r="O135">
        <f>COUNTIF(結算日!$A$3:$A$249,A135)</f>
        <v>0</v>
      </c>
      <c r="Q135" s="7">
        <f t="shared" si="49"/>
        <v>130</v>
      </c>
      <c r="R135" s="8">
        <f t="shared" ca="1" si="53"/>
        <v>-130</v>
      </c>
      <c r="S135" s="8">
        <f t="shared" ca="1" si="54"/>
        <v>11500</v>
      </c>
      <c r="T135" s="8">
        <f t="shared" ca="1" si="50"/>
        <v>-1</v>
      </c>
      <c r="U135" s="9">
        <f t="shared" ca="1" si="55"/>
        <v>0</v>
      </c>
      <c r="V135">
        <f t="shared" si="51"/>
        <v>1999</v>
      </c>
      <c r="W135">
        <f t="shared" si="52"/>
        <v>3</v>
      </c>
    </row>
    <row r="136" spans="1:23" x14ac:dyDescent="0.25">
      <c r="A136" s="1">
        <v>36235</v>
      </c>
      <c r="B136" s="2">
        <v>6672.23</v>
      </c>
      <c r="C136" s="2">
        <v>141881</v>
      </c>
      <c r="D136" s="2">
        <v>6659</v>
      </c>
      <c r="E136" s="2">
        <v>6730</v>
      </c>
      <c r="F136" s="10">
        <f t="shared" si="42"/>
        <v>-1.9828453155841252E-3</v>
      </c>
      <c r="G136" s="2">
        <f t="shared" ca="1" si="43"/>
        <v>69384.675000000003</v>
      </c>
      <c r="H136">
        <f t="shared" ca="1" si="44"/>
        <v>1</v>
      </c>
      <c r="I136">
        <f t="shared" si="45"/>
        <v>1</v>
      </c>
      <c r="J136">
        <f t="shared" si="48"/>
        <v>73.909999999999854</v>
      </c>
      <c r="K136">
        <f t="shared" si="46"/>
        <v>1</v>
      </c>
      <c r="L136" s="11">
        <f t="shared" ca="1" si="40"/>
        <v>10511.889999999992</v>
      </c>
      <c r="M136">
        <f t="shared" ca="1" si="47"/>
        <v>1</v>
      </c>
      <c r="N136">
        <f t="shared" ca="1" si="41"/>
        <v>2</v>
      </c>
      <c r="O136">
        <f>COUNTIF(結算日!$A$3:$A$249,A136)</f>
        <v>0</v>
      </c>
      <c r="Q136" s="7">
        <f t="shared" si="49"/>
        <v>40</v>
      </c>
      <c r="R136" s="8">
        <f t="shared" ca="1" si="53"/>
        <v>-40</v>
      </c>
      <c r="S136" s="8">
        <f t="shared" ca="1" si="54"/>
        <v>11460</v>
      </c>
      <c r="T136" s="8">
        <f t="shared" ca="1" si="50"/>
        <v>1</v>
      </c>
      <c r="U136" s="9">
        <f t="shared" ca="1" si="55"/>
        <v>2</v>
      </c>
      <c r="V136">
        <f t="shared" si="51"/>
        <v>1999</v>
      </c>
      <c r="W136">
        <f t="shared" si="52"/>
        <v>3</v>
      </c>
    </row>
    <row r="137" spans="1:23" x14ac:dyDescent="0.25">
      <c r="A137" s="1">
        <v>36236</v>
      </c>
      <c r="B137" s="2">
        <v>6757.07</v>
      </c>
      <c r="C137" s="2">
        <v>137187</v>
      </c>
      <c r="D137" s="2">
        <v>6776</v>
      </c>
      <c r="E137" s="2">
        <v>6780</v>
      </c>
      <c r="F137" s="10">
        <f t="shared" si="42"/>
        <v>3.3934826781429894E-3</v>
      </c>
      <c r="G137" s="2">
        <f t="shared" ca="1" si="43"/>
        <v>69653.324999999997</v>
      </c>
      <c r="H137">
        <f t="shared" ca="1" si="44"/>
        <v>1</v>
      </c>
      <c r="I137">
        <f t="shared" si="45"/>
        <v>-1</v>
      </c>
      <c r="J137">
        <f t="shared" si="48"/>
        <v>84.840000000000146</v>
      </c>
      <c r="K137">
        <f t="shared" si="46"/>
        <v>-1</v>
      </c>
      <c r="L137" s="11">
        <f t="shared" ca="1" si="40"/>
        <v>10596.729999999992</v>
      </c>
      <c r="M137">
        <f t="shared" ca="1" si="47"/>
        <v>-1</v>
      </c>
      <c r="N137">
        <f t="shared" ca="1" si="41"/>
        <v>2</v>
      </c>
      <c r="O137">
        <f>COUNTIF(結算日!$A$3:$A$249,A137)</f>
        <v>1</v>
      </c>
      <c r="Q137" s="7">
        <f t="shared" si="49"/>
        <v>117</v>
      </c>
      <c r="R137" s="8">
        <f t="shared" ca="1" si="53"/>
        <v>117</v>
      </c>
      <c r="S137" s="8">
        <f t="shared" ca="1" si="54"/>
        <v>11575</v>
      </c>
      <c r="T137" s="8">
        <f t="shared" ca="1" si="50"/>
        <v>-1</v>
      </c>
      <c r="U137" s="9">
        <f t="shared" ca="1" si="55"/>
        <v>2</v>
      </c>
      <c r="V137">
        <f t="shared" si="51"/>
        <v>1999</v>
      </c>
      <c r="W137">
        <f t="shared" si="52"/>
        <v>3</v>
      </c>
    </row>
    <row r="138" spans="1:23" x14ac:dyDescent="0.25">
      <c r="A138" s="1">
        <v>36237</v>
      </c>
      <c r="B138" s="2">
        <v>6895.01</v>
      </c>
      <c r="C138" s="2">
        <v>145306</v>
      </c>
      <c r="D138" s="2">
        <v>6934</v>
      </c>
      <c r="E138" s="2">
        <v>6948</v>
      </c>
      <c r="F138" s="10">
        <f t="shared" si="42"/>
        <v>5.6548141336996149E-3</v>
      </c>
      <c r="G138" s="2">
        <f t="shared" ca="1" si="43"/>
        <v>71840.074999999997</v>
      </c>
      <c r="H138">
        <f t="shared" ca="1" si="44"/>
        <v>1</v>
      </c>
      <c r="I138">
        <f t="shared" si="45"/>
        <v>-1</v>
      </c>
      <c r="J138">
        <f t="shared" si="48"/>
        <v>137.94000000000051</v>
      </c>
      <c r="K138">
        <f t="shared" si="46"/>
        <v>-1</v>
      </c>
      <c r="L138" s="11">
        <f t="shared" ca="1" si="40"/>
        <v>10458.789999999992</v>
      </c>
      <c r="M138">
        <f t="shared" ca="1" si="47"/>
        <v>-1</v>
      </c>
      <c r="N138">
        <f t="shared" ca="1" si="41"/>
        <v>0</v>
      </c>
      <c r="O138">
        <f>COUNTIF(結算日!$A$3:$A$249,A138)</f>
        <v>0</v>
      </c>
      <c r="Q138" s="7">
        <f t="shared" si="49"/>
        <v>154</v>
      </c>
      <c r="R138" s="8">
        <f t="shared" ca="1" si="53"/>
        <v>-154</v>
      </c>
      <c r="S138" s="8">
        <f t="shared" ca="1" si="54"/>
        <v>11419</v>
      </c>
      <c r="T138" s="8">
        <f t="shared" ca="1" si="50"/>
        <v>-1</v>
      </c>
      <c r="U138" s="9">
        <f t="shared" ca="1" si="55"/>
        <v>0</v>
      </c>
      <c r="V138">
        <f t="shared" si="51"/>
        <v>1999</v>
      </c>
      <c r="W138">
        <f t="shared" si="52"/>
        <v>3</v>
      </c>
    </row>
    <row r="139" spans="1:23" x14ac:dyDescent="0.25">
      <c r="A139" s="1">
        <v>36238</v>
      </c>
      <c r="B139" s="2">
        <v>6997.29</v>
      </c>
      <c r="C139" s="2">
        <v>158848</v>
      </c>
      <c r="D139" s="2">
        <v>7070</v>
      </c>
      <c r="E139" s="2">
        <v>7085</v>
      </c>
      <c r="F139" s="10">
        <f t="shared" si="42"/>
        <v>1.03911657227298E-2</v>
      </c>
      <c r="G139" s="2">
        <f t="shared" ca="1" si="43"/>
        <v>74387.8</v>
      </c>
      <c r="H139">
        <f t="shared" ca="1" si="44"/>
        <v>1</v>
      </c>
      <c r="I139">
        <f t="shared" si="45"/>
        <v>-1</v>
      </c>
      <c r="J139">
        <f t="shared" si="48"/>
        <v>102.27999999999975</v>
      </c>
      <c r="K139">
        <f t="shared" si="46"/>
        <v>-1</v>
      </c>
      <c r="L139" s="11">
        <f t="shared" ca="1" si="40"/>
        <v>10356.509999999991</v>
      </c>
      <c r="M139">
        <f t="shared" ca="1" si="47"/>
        <v>-1</v>
      </c>
      <c r="N139">
        <f t="shared" ca="1" si="41"/>
        <v>0</v>
      </c>
      <c r="O139">
        <f>COUNTIF(結算日!$A$3:$A$249,A139)</f>
        <v>0</v>
      </c>
      <c r="Q139" s="7">
        <f t="shared" si="49"/>
        <v>136</v>
      </c>
      <c r="R139" s="8">
        <f t="shared" ca="1" si="53"/>
        <v>-136</v>
      </c>
      <c r="S139" s="8">
        <f t="shared" ca="1" si="54"/>
        <v>11283</v>
      </c>
      <c r="T139" s="8">
        <f t="shared" ca="1" si="50"/>
        <v>-1</v>
      </c>
      <c r="U139" s="9">
        <f t="shared" ca="1" si="55"/>
        <v>0</v>
      </c>
      <c r="V139">
        <f t="shared" si="51"/>
        <v>1999</v>
      </c>
      <c r="W139">
        <f t="shared" si="52"/>
        <v>3</v>
      </c>
    </row>
    <row r="140" spans="1:23" x14ac:dyDescent="0.25">
      <c r="A140" s="1">
        <v>36239</v>
      </c>
      <c r="B140" s="2">
        <v>6993.38</v>
      </c>
      <c r="C140" s="2">
        <v>135383</v>
      </c>
      <c r="D140" s="2">
        <v>7075</v>
      </c>
      <c r="E140" s="2">
        <v>7090</v>
      </c>
      <c r="F140" s="10">
        <f t="shared" si="42"/>
        <v>1.16710374668616E-2</v>
      </c>
      <c r="G140" s="2">
        <f t="shared" ca="1" si="43"/>
        <v>76497.95</v>
      </c>
      <c r="H140">
        <f t="shared" ca="1" si="44"/>
        <v>1</v>
      </c>
      <c r="I140">
        <f t="shared" si="45"/>
        <v>-1</v>
      </c>
      <c r="J140">
        <f t="shared" si="48"/>
        <v>-3.9099999999998545</v>
      </c>
      <c r="K140">
        <f t="shared" si="46"/>
        <v>-1</v>
      </c>
      <c r="L140" s="11">
        <f t="shared" ca="1" si="40"/>
        <v>10360.419999999991</v>
      </c>
      <c r="M140">
        <f t="shared" ca="1" si="47"/>
        <v>-1</v>
      </c>
      <c r="N140">
        <f t="shared" ca="1" si="41"/>
        <v>0</v>
      </c>
      <c r="O140">
        <f>COUNTIF(結算日!$A$3:$A$249,A140)</f>
        <v>0</v>
      </c>
      <c r="Q140" s="7">
        <f t="shared" si="49"/>
        <v>5</v>
      </c>
      <c r="R140" s="8">
        <f t="shared" ca="1" si="53"/>
        <v>-5</v>
      </c>
      <c r="S140" s="8">
        <f t="shared" ca="1" si="54"/>
        <v>11278</v>
      </c>
      <c r="T140" s="8">
        <f t="shared" ca="1" si="50"/>
        <v>-1</v>
      </c>
      <c r="U140" s="9">
        <f t="shared" ca="1" si="55"/>
        <v>0</v>
      </c>
      <c r="V140">
        <f t="shared" si="51"/>
        <v>1999</v>
      </c>
      <c r="W140">
        <f t="shared" si="52"/>
        <v>3</v>
      </c>
    </row>
    <row r="141" spans="1:23" x14ac:dyDescent="0.25">
      <c r="A141" s="1">
        <v>36241</v>
      </c>
      <c r="B141" s="2">
        <v>7043.23</v>
      </c>
      <c r="C141" s="2">
        <v>99721</v>
      </c>
      <c r="D141" s="2">
        <v>7100</v>
      </c>
      <c r="E141" s="2">
        <v>7125</v>
      </c>
      <c r="F141" s="10">
        <f t="shared" si="42"/>
        <v>8.0602223695662722E-3</v>
      </c>
      <c r="G141" s="2">
        <f t="shared" ca="1" si="43"/>
        <v>77283.475000000006</v>
      </c>
      <c r="H141">
        <f t="shared" ca="1" si="44"/>
        <v>1</v>
      </c>
      <c r="I141">
        <f t="shared" si="45"/>
        <v>-1</v>
      </c>
      <c r="J141">
        <f t="shared" si="48"/>
        <v>49.849999999999454</v>
      </c>
      <c r="K141">
        <f t="shared" si="46"/>
        <v>-1</v>
      </c>
      <c r="L141" s="11">
        <f t="shared" ca="1" si="40"/>
        <v>10310.569999999992</v>
      </c>
      <c r="M141">
        <f t="shared" ca="1" si="47"/>
        <v>-1</v>
      </c>
      <c r="N141">
        <f t="shared" ca="1" si="41"/>
        <v>0</v>
      </c>
      <c r="O141">
        <f>COUNTIF(結算日!$A$3:$A$249,A141)</f>
        <v>0</v>
      </c>
      <c r="Q141" s="7">
        <f t="shared" si="49"/>
        <v>25</v>
      </c>
      <c r="R141" s="8">
        <f t="shared" ca="1" si="53"/>
        <v>-25</v>
      </c>
      <c r="S141" s="8">
        <f t="shared" ca="1" si="54"/>
        <v>11253</v>
      </c>
      <c r="T141" s="8">
        <f t="shared" ca="1" si="50"/>
        <v>-1</v>
      </c>
      <c r="U141" s="9">
        <f t="shared" ca="1" si="55"/>
        <v>0</v>
      </c>
      <c r="V141">
        <f t="shared" si="51"/>
        <v>1999</v>
      </c>
      <c r="W141">
        <f t="shared" si="52"/>
        <v>3</v>
      </c>
    </row>
    <row r="142" spans="1:23" x14ac:dyDescent="0.25">
      <c r="A142" s="1">
        <v>36242</v>
      </c>
      <c r="B142" s="2">
        <v>6945.48</v>
      </c>
      <c r="C142" s="2">
        <v>126489</v>
      </c>
      <c r="D142" s="2">
        <v>7005</v>
      </c>
      <c r="E142" s="2">
        <v>7035</v>
      </c>
      <c r="F142" s="10">
        <f t="shared" si="42"/>
        <v>8.5696021009347145E-3</v>
      </c>
      <c r="G142" s="2">
        <f t="shared" ca="1" si="43"/>
        <v>79128.149999999994</v>
      </c>
      <c r="H142">
        <f t="shared" ca="1" si="44"/>
        <v>1</v>
      </c>
      <c r="I142">
        <f t="shared" si="45"/>
        <v>-1</v>
      </c>
      <c r="J142">
        <f t="shared" si="48"/>
        <v>-97.75</v>
      </c>
      <c r="K142">
        <f t="shared" si="46"/>
        <v>-1</v>
      </c>
      <c r="L142" s="11">
        <f t="shared" ca="1" si="40"/>
        <v>10408.319999999992</v>
      </c>
      <c r="M142">
        <f t="shared" ca="1" si="47"/>
        <v>-1</v>
      </c>
      <c r="N142">
        <f t="shared" ca="1" si="41"/>
        <v>0</v>
      </c>
      <c r="O142">
        <f>COUNTIF(結算日!$A$3:$A$249,A142)</f>
        <v>0</v>
      </c>
      <c r="Q142" s="7">
        <f t="shared" si="49"/>
        <v>-95</v>
      </c>
      <c r="R142" s="8">
        <f t="shared" ca="1" si="53"/>
        <v>95</v>
      </c>
      <c r="S142" s="8">
        <f t="shared" ca="1" si="54"/>
        <v>11348</v>
      </c>
      <c r="T142" s="8">
        <f t="shared" ca="1" si="50"/>
        <v>-1</v>
      </c>
      <c r="U142" s="9">
        <f t="shared" ca="1" si="55"/>
        <v>0</v>
      </c>
      <c r="V142">
        <f t="shared" si="51"/>
        <v>1999</v>
      </c>
      <c r="W142">
        <f t="shared" si="52"/>
        <v>3</v>
      </c>
    </row>
    <row r="143" spans="1:23" x14ac:dyDescent="0.25">
      <c r="A143" s="1">
        <v>36243</v>
      </c>
      <c r="B143" s="2">
        <v>6889.42</v>
      </c>
      <c r="C143" s="2">
        <v>97016</v>
      </c>
      <c r="D143" s="2">
        <v>6981</v>
      </c>
      <c r="E143" s="2">
        <v>7008</v>
      </c>
      <c r="F143" s="10">
        <f t="shared" si="42"/>
        <v>1.3292846132185288E-2</v>
      </c>
      <c r="G143" s="2">
        <f t="shared" ca="1" si="43"/>
        <v>80275.774999999994</v>
      </c>
      <c r="H143">
        <f t="shared" ca="1" si="44"/>
        <v>1</v>
      </c>
      <c r="I143">
        <f t="shared" si="45"/>
        <v>-1</v>
      </c>
      <c r="J143">
        <f t="shared" si="48"/>
        <v>-56.059999999999491</v>
      </c>
      <c r="K143">
        <f t="shared" si="46"/>
        <v>-1</v>
      </c>
      <c r="L143" s="11">
        <f t="shared" ca="1" si="40"/>
        <v>10464.379999999992</v>
      </c>
      <c r="M143">
        <f t="shared" ca="1" si="47"/>
        <v>-1</v>
      </c>
      <c r="N143">
        <f t="shared" ca="1" si="41"/>
        <v>0</v>
      </c>
      <c r="O143">
        <f>COUNTIF(結算日!$A$3:$A$249,A143)</f>
        <v>0</v>
      </c>
      <c r="Q143" s="7">
        <f t="shared" si="49"/>
        <v>-24</v>
      </c>
      <c r="R143" s="8">
        <f t="shared" ca="1" si="53"/>
        <v>24</v>
      </c>
      <c r="S143" s="8">
        <f t="shared" ca="1" si="54"/>
        <v>11372</v>
      </c>
      <c r="T143" s="8">
        <f t="shared" ca="1" si="50"/>
        <v>-1</v>
      </c>
      <c r="U143" s="9">
        <f t="shared" ca="1" si="55"/>
        <v>0</v>
      </c>
      <c r="V143">
        <f t="shared" si="51"/>
        <v>1999</v>
      </c>
      <c r="W143">
        <f t="shared" si="52"/>
        <v>3</v>
      </c>
    </row>
    <row r="144" spans="1:23" x14ac:dyDescent="0.25">
      <c r="A144" s="1">
        <v>36244</v>
      </c>
      <c r="B144" s="2">
        <v>6941.38</v>
      </c>
      <c r="C144" s="2">
        <v>93107</v>
      </c>
      <c r="D144" s="2">
        <v>7010</v>
      </c>
      <c r="E144" s="2">
        <v>7026</v>
      </c>
      <c r="F144" s="10">
        <f t="shared" si="42"/>
        <v>9.8856423362501111E-3</v>
      </c>
      <c r="G144" s="2">
        <f t="shared" ca="1" si="43"/>
        <v>81384.375</v>
      </c>
      <c r="H144">
        <f t="shared" ca="1" si="44"/>
        <v>1</v>
      </c>
      <c r="I144">
        <f t="shared" si="45"/>
        <v>-1</v>
      </c>
      <c r="J144">
        <f t="shared" si="48"/>
        <v>51.960000000000036</v>
      </c>
      <c r="K144">
        <f t="shared" si="46"/>
        <v>-1</v>
      </c>
      <c r="L144" s="11">
        <f t="shared" ca="1" si="40"/>
        <v>10412.419999999991</v>
      </c>
      <c r="M144">
        <f t="shared" ca="1" si="47"/>
        <v>-1</v>
      </c>
      <c r="N144">
        <f t="shared" ca="1" si="41"/>
        <v>0</v>
      </c>
      <c r="O144">
        <f>COUNTIF(結算日!$A$3:$A$249,A144)</f>
        <v>0</v>
      </c>
      <c r="Q144" s="7">
        <f t="shared" si="49"/>
        <v>29</v>
      </c>
      <c r="R144" s="8">
        <f t="shared" ca="1" si="53"/>
        <v>-29</v>
      </c>
      <c r="S144" s="8">
        <f t="shared" ca="1" si="54"/>
        <v>11343</v>
      </c>
      <c r="T144" s="8">
        <f t="shared" ca="1" si="50"/>
        <v>-1</v>
      </c>
      <c r="U144" s="9">
        <f t="shared" ca="1" si="55"/>
        <v>0</v>
      </c>
      <c r="V144">
        <f t="shared" si="51"/>
        <v>1999</v>
      </c>
      <c r="W144">
        <f t="shared" si="52"/>
        <v>3</v>
      </c>
    </row>
    <row r="145" spans="1:23" x14ac:dyDescent="0.25">
      <c r="A145" s="1">
        <v>36245</v>
      </c>
      <c r="B145" s="2">
        <v>7033.25</v>
      </c>
      <c r="C145" s="2">
        <v>116076</v>
      </c>
      <c r="D145" s="2">
        <v>7095</v>
      </c>
      <c r="E145" s="2">
        <v>7119</v>
      </c>
      <c r="F145" s="10">
        <f t="shared" si="42"/>
        <v>8.7797248782568449E-3</v>
      </c>
      <c r="G145" s="2">
        <f t="shared" ca="1" si="43"/>
        <v>82728.324999999997</v>
      </c>
      <c r="H145">
        <f t="shared" ca="1" si="44"/>
        <v>1</v>
      </c>
      <c r="I145">
        <f t="shared" si="45"/>
        <v>-1</v>
      </c>
      <c r="J145">
        <f t="shared" si="48"/>
        <v>91.869999999999891</v>
      </c>
      <c r="K145">
        <f t="shared" si="46"/>
        <v>-1</v>
      </c>
      <c r="L145" s="11">
        <f t="shared" ca="1" si="40"/>
        <v>10320.549999999992</v>
      </c>
      <c r="M145">
        <f t="shared" ca="1" si="47"/>
        <v>-1</v>
      </c>
      <c r="N145">
        <f t="shared" ca="1" si="41"/>
        <v>0</v>
      </c>
      <c r="O145">
        <f>COUNTIF(結算日!$A$3:$A$249,A145)</f>
        <v>0</v>
      </c>
      <c r="Q145" s="7">
        <f t="shared" si="49"/>
        <v>85</v>
      </c>
      <c r="R145" s="8">
        <f t="shared" ca="1" si="53"/>
        <v>-85</v>
      </c>
      <c r="S145" s="8">
        <f t="shared" ca="1" si="54"/>
        <v>11258</v>
      </c>
      <c r="T145" s="8">
        <f t="shared" ca="1" si="50"/>
        <v>-1</v>
      </c>
      <c r="U145" s="9">
        <f t="shared" ca="1" si="55"/>
        <v>0</v>
      </c>
      <c r="V145">
        <f t="shared" si="51"/>
        <v>1999</v>
      </c>
      <c r="W145">
        <f t="shared" si="52"/>
        <v>3</v>
      </c>
    </row>
    <row r="146" spans="1:23" x14ac:dyDescent="0.25">
      <c r="A146" s="1">
        <v>36248</v>
      </c>
      <c r="B146" s="2">
        <v>6901.68</v>
      </c>
      <c r="C146" s="2">
        <v>90537</v>
      </c>
      <c r="D146" s="2">
        <v>6947</v>
      </c>
      <c r="E146" s="2">
        <v>7000</v>
      </c>
      <c r="F146" s="10">
        <f t="shared" si="42"/>
        <v>6.5665171378561649E-3</v>
      </c>
      <c r="G146" s="2">
        <f t="shared" ca="1" si="43"/>
        <v>83972.45</v>
      </c>
      <c r="H146">
        <f t="shared" ca="1" si="44"/>
        <v>1</v>
      </c>
      <c r="I146">
        <f t="shared" si="45"/>
        <v>-1</v>
      </c>
      <c r="J146">
        <f t="shared" si="48"/>
        <v>-131.56999999999971</v>
      </c>
      <c r="K146">
        <f t="shared" si="46"/>
        <v>-1</v>
      </c>
      <c r="L146" s="11">
        <f t="shared" ca="1" si="40"/>
        <v>10452.119999999992</v>
      </c>
      <c r="M146">
        <f t="shared" ca="1" si="47"/>
        <v>-1</v>
      </c>
      <c r="N146">
        <f t="shared" ca="1" si="41"/>
        <v>0</v>
      </c>
      <c r="O146">
        <f>COUNTIF(結算日!$A$3:$A$249,A146)</f>
        <v>0</v>
      </c>
      <c r="Q146" s="7">
        <f t="shared" si="49"/>
        <v>-148</v>
      </c>
      <c r="R146" s="8">
        <f t="shared" ca="1" si="53"/>
        <v>148</v>
      </c>
      <c r="S146" s="8">
        <f t="shared" ca="1" si="54"/>
        <v>11406</v>
      </c>
      <c r="T146" s="8">
        <f t="shared" ca="1" si="50"/>
        <v>-1</v>
      </c>
      <c r="U146" s="9">
        <f t="shared" ca="1" si="55"/>
        <v>0</v>
      </c>
      <c r="V146">
        <f t="shared" si="51"/>
        <v>1999</v>
      </c>
      <c r="W146">
        <f t="shared" si="52"/>
        <v>3</v>
      </c>
    </row>
    <row r="147" spans="1:23" x14ac:dyDescent="0.25">
      <c r="A147" s="1">
        <v>36249</v>
      </c>
      <c r="B147" s="2">
        <v>6898.66</v>
      </c>
      <c r="C147" s="2">
        <v>76193</v>
      </c>
      <c r="D147" s="2">
        <v>6984</v>
      </c>
      <c r="E147" s="2">
        <v>7010</v>
      </c>
      <c r="F147" s="10">
        <f t="shared" si="42"/>
        <v>1.2370518332545766E-2</v>
      </c>
      <c r="G147" s="2">
        <f t="shared" ca="1" si="43"/>
        <v>84582.524999999994</v>
      </c>
      <c r="H147">
        <f t="shared" ca="1" si="44"/>
        <v>-1</v>
      </c>
      <c r="I147">
        <f t="shared" si="45"/>
        <v>-1</v>
      </c>
      <c r="J147">
        <f t="shared" si="48"/>
        <v>-3.0200000000004366</v>
      </c>
      <c r="K147">
        <f t="shared" si="46"/>
        <v>-1</v>
      </c>
      <c r="L147" s="11">
        <f t="shared" ca="1" si="40"/>
        <v>10455.139999999992</v>
      </c>
      <c r="M147">
        <f t="shared" ca="1" si="47"/>
        <v>-1</v>
      </c>
      <c r="N147">
        <f t="shared" ca="1" si="41"/>
        <v>0</v>
      </c>
      <c r="O147">
        <f>COUNTIF(結算日!$A$3:$A$249,A147)</f>
        <v>0</v>
      </c>
      <c r="Q147" s="7">
        <f t="shared" si="49"/>
        <v>37</v>
      </c>
      <c r="R147" s="8">
        <f t="shared" ca="1" si="53"/>
        <v>-37</v>
      </c>
      <c r="S147" s="8">
        <f t="shared" ca="1" si="54"/>
        <v>11369</v>
      </c>
      <c r="T147" s="8">
        <f t="shared" ca="1" si="50"/>
        <v>-1</v>
      </c>
      <c r="U147" s="9">
        <f t="shared" ca="1" si="55"/>
        <v>0</v>
      </c>
      <c r="V147">
        <f t="shared" si="51"/>
        <v>1999</v>
      </c>
      <c r="W147">
        <f t="shared" si="52"/>
        <v>3</v>
      </c>
    </row>
    <row r="148" spans="1:23" x14ac:dyDescent="0.25">
      <c r="A148" s="1">
        <v>36250</v>
      </c>
      <c r="B148" s="2">
        <v>6881.72</v>
      </c>
      <c r="C148" s="2">
        <v>66901</v>
      </c>
      <c r="D148" s="2">
        <v>6935</v>
      </c>
      <c r="E148" s="2">
        <v>6968</v>
      </c>
      <c r="F148" s="10">
        <f t="shared" si="42"/>
        <v>7.7422504838906558E-3</v>
      </c>
      <c r="G148" s="2">
        <f t="shared" ca="1" si="43"/>
        <v>84961.75</v>
      </c>
      <c r="H148">
        <f t="shared" ca="1" si="44"/>
        <v>-1</v>
      </c>
      <c r="I148">
        <f t="shared" si="45"/>
        <v>-1</v>
      </c>
      <c r="J148">
        <f t="shared" si="48"/>
        <v>-16.9399999999996</v>
      </c>
      <c r="K148">
        <f t="shared" si="46"/>
        <v>-1</v>
      </c>
      <c r="L148" s="11">
        <f t="shared" ca="1" si="40"/>
        <v>10472.079999999991</v>
      </c>
      <c r="M148">
        <f t="shared" ca="1" si="47"/>
        <v>-1</v>
      </c>
      <c r="N148">
        <f t="shared" ca="1" si="41"/>
        <v>0</v>
      </c>
      <c r="O148">
        <f>COUNTIF(結算日!$A$3:$A$249,A148)</f>
        <v>0</v>
      </c>
      <c r="Q148" s="7">
        <f t="shared" si="49"/>
        <v>-49</v>
      </c>
      <c r="R148" s="8">
        <f t="shared" ca="1" si="53"/>
        <v>49</v>
      </c>
      <c r="S148" s="8">
        <f t="shared" ca="1" si="54"/>
        <v>11418</v>
      </c>
      <c r="T148" s="8">
        <f t="shared" ca="1" si="50"/>
        <v>-1</v>
      </c>
      <c r="U148" s="9">
        <f t="shared" ca="1" si="55"/>
        <v>0</v>
      </c>
      <c r="V148">
        <f t="shared" si="51"/>
        <v>1999</v>
      </c>
      <c r="W148">
        <f t="shared" si="52"/>
        <v>3</v>
      </c>
    </row>
    <row r="149" spans="1:23" x14ac:dyDescent="0.25">
      <c r="A149" s="1">
        <v>36251</v>
      </c>
      <c r="B149" s="2">
        <v>7018.68</v>
      </c>
      <c r="C149" s="2">
        <v>103249</v>
      </c>
      <c r="D149" s="2">
        <v>7110</v>
      </c>
      <c r="E149" s="2">
        <v>7121</v>
      </c>
      <c r="F149" s="10">
        <f t="shared" si="42"/>
        <v>1.3010993520149006E-2</v>
      </c>
      <c r="G149" s="2">
        <f t="shared" ca="1" si="43"/>
        <v>86548.074999999997</v>
      </c>
      <c r="H149">
        <f t="shared" ca="1" si="44"/>
        <v>1</v>
      </c>
      <c r="I149">
        <f t="shared" si="45"/>
        <v>-1</v>
      </c>
      <c r="J149">
        <f t="shared" si="48"/>
        <v>136.96000000000004</v>
      </c>
      <c r="K149">
        <f t="shared" si="46"/>
        <v>-1</v>
      </c>
      <c r="L149" s="11">
        <f t="shared" ca="1" si="40"/>
        <v>10335.119999999992</v>
      </c>
      <c r="M149">
        <f t="shared" ca="1" si="47"/>
        <v>-1</v>
      </c>
      <c r="N149">
        <f t="shared" ca="1" si="41"/>
        <v>0</v>
      </c>
      <c r="O149">
        <f>COUNTIF(結算日!$A$3:$A$249,A149)</f>
        <v>0</v>
      </c>
      <c r="Q149" s="7">
        <f t="shared" si="49"/>
        <v>175</v>
      </c>
      <c r="R149" s="8">
        <f t="shared" ca="1" si="53"/>
        <v>-175</v>
      </c>
      <c r="S149" s="8">
        <f t="shared" ca="1" si="54"/>
        <v>11243</v>
      </c>
      <c r="T149" s="8">
        <f t="shared" ca="1" si="50"/>
        <v>-1</v>
      </c>
      <c r="U149" s="9">
        <f t="shared" ca="1" si="55"/>
        <v>0</v>
      </c>
      <c r="V149">
        <f t="shared" si="51"/>
        <v>1999</v>
      </c>
      <c r="W149">
        <f t="shared" si="52"/>
        <v>4</v>
      </c>
    </row>
    <row r="150" spans="1:23" x14ac:dyDescent="0.25">
      <c r="A150" s="1">
        <v>36252</v>
      </c>
      <c r="B150" s="2">
        <v>7232.51</v>
      </c>
      <c r="C150" s="2">
        <v>151345</v>
      </c>
      <c r="D150" s="2">
        <v>7366</v>
      </c>
      <c r="E150" s="2">
        <v>7360</v>
      </c>
      <c r="F150" s="10">
        <f t="shared" si="42"/>
        <v>1.8456939568697317E-2</v>
      </c>
      <c r="G150" s="2">
        <f t="shared" ca="1" si="43"/>
        <v>89212.5</v>
      </c>
      <c r="H150">
        <f t="shared" ca="1" si="44"/>
        <v>1</v>
      </c>
      <c r="I150">
        <f t="shared" si="45"/>
        <v>-1</v>
      </c>
      <c r="J150">
        <f t="shared" si="48"/>
        <v>213.82999999999993</v>
      </c>
      <c r="K150">
        <f t="shared" si="46"/>
        <v>-1</v>
      </c>
      <c r="L150" s="11">
        <f t="shared" ca="1" si="40"/>
        <v>10121.289999999992</v>
      </c>
      <c r="M150">
        <f t="shared" ca="1" si="47"/>
        <v>-1</v>
      </c>
      <c r="N150">
        <f t="shared" ca="1" si="41"/>
        <v>0</v>
      </c>
      <c r="O150">
        <f>COUNTIF(結算日!$A$3:$A$249,A150)</f>
        <v>0</v>
      </c>
      <c r="Q150" s="7">
        <f t="shared" si="49"/>
        <v>256</v>
      </c>
      <c r="R150" s="8">
        <f t="shared" ca="1" si="53"/>
        <v>-256</v>
      </c>
      <c r="S150" s="8">
        <f t="shared" ca="1" si="54"/>
        <v>10987</v>
      </c>
      <c r="T150" s="8">
        <f t="shared" ca="1" si="50"/>
        <v>-1</v>
      </c>
      <c r="U150" s="9">
        <f t="shared" ca="1" si="55"/>
        <v>0</v>
      </c>
      <c r="V150">
        <f t="shared" si="51"/>
        <v>1999</v>
      </c>
      <c r="W150">
        <f t="shared" si="52"/>
        <v>4</v>
      </c>
    </row>
    <row r="151" spans="1:23" x14ac:dyDescent="0.25">
      <c r="A151" s="1">
        <v>36253</v>
      </c>
      <c r="B151" s="2">
        <v>7182.2</v>
      </c>
      <c r="C151" s="2">
        <v>136908</v>
      </c>
      <c r="D151" s="2">
        <v>7305</v>
      </c>
      <c r="E151" s="2">
        <v>7319</v>
      </c>
      <c r="F151" s="10">
        <f t="shared" si="42"/>
        <v>1.7097825178914672E-2</v>
      </c>
      <c r="G151" s="2">
        <f t="shared" ca="1" si="43"/>
        <v>91202.75</v>
      </c>
      <c r="H151">
        <f t="shared" ca="1" si="44"/>
        <v>1</v>
      </c>
      <c r="I151">
        <f t="shared" si="45"/>
        <v>-1</v>
      </c>
      <c r="J151">
        <f t="shared" si="48"/>
        <v>-50.3100000000004</v>
      </c>
      <c r="K151">
        <f t="shared" si="46"/>
        <v>-1</v>
      </c>
      <c r="L151" s="11">
        <f t="shared" ca="1" si="40"/>
        <v>10171.599999999991</v>
      </c>
      <c r="M151">
        <f t="shared" ca="1" si="47"/>
        <v>-1</v>
      </c>
      <c r="N151">
        <f t="shared" ca="1" si="41"/>
        <v>0</v>
      </c>
      <c r="O151">
        <f>COUNTIF(結算日!$A$3:$A$249,A151)</f>
        <v>0</v>
      </c>
      <c r="Q151" s="7">
        <f t="shared" si="49"/>
        <v>-61</v>
      </c>
      <c r="R151" s="8">
        <f t="shared" ca="1" si="53"/>
        <v>61</v>
      </c>
      <c r="S151" s="8">
        <f t="shared" ca="1" si="54"/>
        <v>11048</v>
      </c>
      <c r="T151" s="8">
        <f t="shared" ca="1" si="50"/>
        <v>-1</v>
      </c>
      <c r="U151" s="9">
        <f t="shared" ca="1" si="55"/>
        <v>0</v>
      </c>
      <c r="V151">
        <f t="shared" si="51"/>
        <v>1999</v>
      </c>
      <c r="W151">
        <f t="shared" si="52"/>
        <v>4</v>
      </c>
    </row>
    <row r="152" spans="1:23" x14ac:dyDescent="0.25">
      <c r="A152" s="1">
        <v>36256</v>
      </c>
      <c r="B152" s="2">
        <v>7163.99</v>
      </c>
      <c r="C152" s="2">
        <v>79552</v>
      </c>
      <c r="D152" s="2">
        <v>7314</v>
      </c>
      <c r="E152" s="2">
        <v>7311</v>
      </c>
      <c r="F152" s="10">
        <f t="shared" si="42"/>
        <v>2.0939448547527384E-2</v>
      </c>
      <c r="G152" s="2">
        <f t="shared" ca="1" si="43"/>
        <v>91774.7</v>
      </c>
      <c r="H152">
        <f t="shared" ca="1" si="44"/>
        <v>-1</v>
      </c>
      <c r="I152">
        <f t="shared" si="45"/>
        <v>-1</v>
      </c>
      <c r="J152">
        <f t="shared" si="48"/>
        <v>-18.210000000000036</v>
      </c>
      <c r="K152">
        <f t="shared" si="46"/>
        <v>-1</v>
      </c>
      <c r="L152" s="11">
        <f t="shared" ca="1" si="40"/>
        <v>10189.80999999999</v>
      </c>
      <c r="M152">
        <f t="shared" ca="1" si="47"/>
        <v>-1</v>
      </c>
      <c r="N152">
        <f t="shared" ca="1" si="41"/>
        <v>0</v>
      </c>
      <c r="O152">
        <f>COUNTIF(結算日!$A$3:$A$249,A152)</f>
        <v>0</v>
      </c>
      <c r="Q152" s="7">
        <f t="shared" si="49"/>
        <v>9</v>
      </c>
      <c r="R152" s="8">
        <f t="shared" ca="1" si="53"/>
        <v>-9</v>
      </c>
      <c r="S152" s="8">
        <f t="shared" ca="1" si="54"/>
        <v>11039</v>
      </c>
      <c r="T152" s="8">
        <f t="shared" ca="1" si="50"/>
        <v>-1</v>
      </c>
      <c r="U152" s="9">
        <f t="shared" ca="1" si="55"/>
        <v>0</v>
      </c>
      <c r="V152">
        <f t="shared" si="51"/>
        <v>1999</v>
      </c>
      <c r="W152">
        <f t="shared" si="52"/>
        <v>4</v>
      </c>
    </row>
    <row r="153" spans="1:23" x14ac:dyDescent="0.25">
      <c r="A153" s="1">
        <v>36257</v>
      </c>
      <c r="B153" s="2">
        <v>7135.89</v>
      </c>
      <c r="C153" s="2">
        <v>70759</v>
      </c>
      <c r="D153" s="2">
        <v>7274</v>
      </c>
      <c r="E153" s="2">
        <v>7290</v>
      </c>
      <c r="F153" s="10">
        <f t="shared" si="42"/>
        <v>1.9354278162920124E-2</v>
      </c>
      <c r="G153" s="2">
        <f t="shared" ca="1" si="43"/>
        <v>92025.05</v>
      </c>
      <c r="H153">
        <f t="shared" ca="1" si="44"/>
        <v>-1</v>
      </c>
      <c r="I153">
        <f t="shared" si="45"/>
        <v>-1</v>
      </c>
      <c r="J153">
        <f t="shared" si="48"/>
        <v>-28.099999999999454</v>
      </c>
      <c r="K153">
        <f t="shared" si="46"/>
        <v>-1</v>
      </c>
      <c r="L153" s="11">
        <f t="shared" ca="1" si="40"/>
        <v>10217.909999999989</v>
      </c>
      <c r="M153">
        <f t="shared" ca="1" si="47"/>
        <v>-1</v>
      </c>
      <c r="N153">
        <f t="shared" ca="1" si="41"/>
        <v>0</v>
      </c>
      <c r="O153">
        <f>COUNTIF(結算日!$A$3:$A$249,A153)</f>
        <v>0</v>
      </c>
      <c r="Q153" s="7">
        <f t="shared" si="49"/>
        <v>-40</v>
      </c>
      <c r="R153" s="8">
        <f t="shared" ca="1" si="53"/>
        <v>40</v>
      </c>
      <c r="S153" s="8">
        <f t="shared" ca="1" si="54"/>
        <v>11079</v>
      </c>
      <c r="T153" s="8">
        <f t="shared" ca="1" si="50"/>
        <v>-1</v>
      </c>
      <c r="U153" s="9">
        <f t="shared" ca="1" si="55"/>
        <v>0</v>
      </c>
      <c r="V153">
        <f t="shared" si="51"/>
        <v>1999</v>
      </c>
      <c r="W153">
        <f t="shared" si="52"/>
        <v>4</v>
      </c>
    </row>
    <row r="154" spans="1:23" x14ac:dyDescent="0.25">
      <c r="A154" s="1">
        <v>36258</v>
      </c>
      <c r="B154" s="2">
        <v>7273.41</v>
      </c>
      <c r="C154" s="2">
        <v>131512</v>
      </c>
      <c r="D154" s="2">
        <v>7380</v>
      </c>
      <c r="E154" s="2">
        <v>7401</v>
      </c>
      <c r="F154" s="10">
        <f t="shared" si="42"/>
        <v>1.4654749285410773E-2</v>
      </c>
      <c r="G154" s="2">
        <f t="shared" ca="1" si="43"/>
        <v>93624.45</v>
      </c>
      <c r="H154">
        <f t="shared" ca="1" si="44"/>
        <v>1</v>
      </c>
      <c r="I154">
        <f t="shared" si="45"/>
        <v>-1</v>
      </c>
      <c r="J154">
        <f t="shared" si="48"/>
        <v>137.51999999999953</v>
      </c>
      <c r="K154">
        <f t="shared" si="46"/>
        <v>-1</v>
      </c>
      <c r="L154" s="11">
        <f t="shared" ca="1" si="40"/>
        <v>10080.389999999989</v>
      </c>
      <c r="M154">
        <f t="shared" ca="1" si="47"/>
        <v>-1</v>
      </c>
      <c r="N154">
        <f t="shared" ca="1" si="41"/>
        <v>0</v>
      </c>
      <c r="O154">
        <f>COUNTIF(結算日!$A$3:$A$249,A154)</f>
        <v>0</v>
      </c>
      <c r="Q154" s="7">
        <f t="shared" si="49"/>
        <v>106</v>
      </c>
      <c r="R154" s="8">
        <f t="shared" ca="1" si="53"/>
        <v>-106</v>
      </c>
      <c r="S154" s="8">
        <f t="shared" ca="1" si="54"/>
        <v>10973</v>
      </c>
      <c r="T154" s="8">
        <f t="shared" ca="1" si="50"/>
        <v>-1</v>
      </c>
      <c r="U154" s="9">
        <f t="shared" ca="1" si="55"/>
        <v>0</v>
      </c>
      <c r="V154">
        <f t="shared" si="51"/>
        <v>1999</v>
      </c>
      <c r="W154">
        <f t="shared" si="52"/>
        <v>4</v>
      </c>
    </row>
    <row r="155" spans="1:23" x14ac:dyDescent="0.25">
      <c r="A155" s="1">
        <v>36259</v>
      </c>
      <c r="B155" s="2">
        <v>7265.7</v>
      </c>
      <c r="C155" s="2">
        <v>142055</v>
      </c>
      <c r="D155" s="2">
        <v>7330</v>
      </c>
      <c r="E155" s="2">
        <v>7360</v>
      </c>
      <c r="F155" s="10">
        <f t="shared" si="42"/>
        <v>8.8498011203326232E-3</v>
      </c>
      <c r="G155" s="2">
        <f t="shared" ca="1" si="43"/>
        <v>95321.05</v>
      </c>
      <c r="H155">
        <f t="shared" ca="1" si="44"/>
        <v>1</v>
      </c>
      <c r="I155">
        <f t="shared" si="45"/>
        <v>-1</v>
      </c>
      <c r="J155">
        <f t="shared" si="48"/>
        <v>-7.7100000000000364</v>
      </c>
      <c r="K155">
        <f t="shared" si="46"/>
        <v>-1</v>
      </c>
      <c r="L155" s="11">
        <f t="shared" ca="1" si="40"/>
        <v>10088.099999999988</v>
      </c>
      <c r="M155">
        <f t="shared" ca="1" si="47"/>
        <v>-1</v>
      </c>
      <c r="N155">
        <f t="shared" ca="1" si="41"/>
        <v>0</v>
      </c>
      <c r="O155">
        <f>COUNTIF(結算日!$A$3:$A$249,A155)</f>
        <v>0</v>
      </c>
      <c r="Q155" s="7">
        <f t="shared" si="49"/>
        <v>-50</v>
      </c>
      <c r="R155" s="8">
        <f t="shared" ca="1" si="53"/>
        <v>50</v>
      </c>
      <c r="S155" s="8">
        <f t="shared" ca="1" si="54"/>
        <v>11023</v>
      </c>
      <c r="T155" s="8">
        <f t="shared" ca="1" si="50"/>
        <v>-1</v>
      </c>
      <c r="U155" s="9">
        <f t="shared" ca="1" si="55"/>
        <v>0</v>
      </c>
      <c r="V155">
        <f t="shared" si="51"/>
        <v>1999</v>
      </c>
      <c r="W155">
        <f t="shared" si="52"/>
        <v>4</v>
      </c>
    </row>
    <row r="156" spans="1:23" x14ac:dyDescent="0.25">
      <c r="A156" s="1">
        <v>36262</v>
      </c>
      <c r="B156" s="2">
        <v>7242.4</v>
      </c>
      <c r="C156" s="2">
        <v>127828</v>
      </c>
      <c r="D156" s="2">
        <v>7275</v>
      </c>
      <c r="E156" s="2">
        <v>7310</v>
      </c>
      <c r="F156" s="10">
        <f t="shared" si="42"/>
        <v>4.5012702971392038E-3</v>
      </c>
      <c r="G156" s="2">
        <f t="shared" ca="1" si="43"/>
        <v>97324.774999999994</v>
      </c>
      <c r="H156">
        <f t="shared" ca="1" si="44"/>
        <v>1</v>
      </c>
      <c r="I156">
        <f t="shared" si="45"/>
        <v>-1</v>
      </c>
      <c r="J156">
        <f t="shared" si="48"/>
        <v>-23.300000000000182</v>
      </c>
      <c r="K156">
        <f t="shared" si="46"/>
        <v>-1</v>
      </c>
      <c r="L156" s="11">
        <f t="shared" ca="1" si="40"/>
        <v>10111.399999999987</v>
      </c>
      <c r="M156">
        <f t="shared" ca="1" si="47"/>
        <v>-1</v>
      </c>
      <c r="N156">
        <f t="shared" ca="1" si="41"/>
        <v>0</v>
      </c>
      <c r="O156">
        <f>COUNTIF(結算日!$A$3:$A$249,A156)</f>
        <v>0</v>
      </c>
      <c r="Q156" s="7">
        <f t="shared" si="49"/>
        <v>-55</v>
      </c>
      <c r="R156" s="8">
        <f t="shared" ca="1" si="53"/>
        <v>55</v>
      </c>
      <c r="S156" s="8">
        <f t="shared" ca="1" si="54"/>
        <v>11078</v>
      </c>
      <c r="T156" s="8">
        <f t="shared" ca="1" si="50"/>
        <v>-1</v>
      </c>
      <c r="U156" s="9">
        <f t="shared" ca="1" si="55"/>
        <v>0</v>
      </c>
      <c r="V156">
        <f t="shared" si="51"/>
        <v>1999</v>
      </c>
      <c r="W156">
        <f t="shared" si="52"/>
        <v>4</v>
      </c>
    </row>
    <row r="157" spans="1:23" x14ac:dyDescent="0.25">
      <c r="A157" s="1">
        <v>36263</v>
      </c>
      <c r="B157" s="2">
        <v>7337.85</v>
      </c>
      <c r="C157" s="2">
        <v>122027</v>
      </c>
      <c r="D157" s="2">
        <v>7377</v>
      </c>
      <c r="E157" s="2">
        <v>7401</v>
      </c>
      <c r="F157" s="10">
        <f t="shared" si="42"/>
        <v>5.3353502729001079E-3</v>
      </c>
      <c r="G157" s="2">
        <f t="shared" ca="1" si="43"/>
        <v>98998.3</v>
      </c>
      <c r="H157">
        <f t="shared" ca="1" si="44"/>
        <v>1</v>
      </c>
      <c r="I157">
        <f t="shared" si="45"/>
        <v>-1</v>
      </c>
      <c r="J157">
        <f t="shared" si="48"/>
        <v>95.450000000000728</v>
      </c>
      <c r="K157">
        <f t="shared" si="46"/>
        <v>-1</v>
      </c>
      <c r="L157" s="11">
        <f t="shared" ca="1" si="40"/>
        <v>10015.949999999986</v>
      </c>
      <c r="M157">
        <f t="shared" ca="1" si="47"/>
        <v>-1</v>
      </c>
      <c r="N157">
        <f t="shared" ca="1" si="41"/>
        <v>0</v>
      </c>
      <c r="O157">
        <f>COUNTIF(結算日!$A$3:$A$249,A157)</f>
        <v>0</v>
      </c>
      <c r="Q157" s="7">
        <f t="shared" si="49"/>
        <v>102</v>
      </c>
      <c r="R157" s="8">
        <f t="shared" ca="1" si="53"/>
        <v>-102</v>
      </c>
      <c r="S157" s="8">
        <f t="shared" ca="1" si="54"/>
        <v>10976</v>
      </c>
      <c r="T157" s="8">
        <f t="shared" ca="1" si="50"/>
        <v>-1</v>
      </c>
      <c r="U157" s="9">
        <f t="shared" ca="1" si="55"/>
        <v>0</v>
      </c>
      <c r="V157">
        <f t="shared" si="51"/>
        <v>1999</v>
      </c>
      <c r="W157">
        <f t="shared" si="52"/>
        <v>4</v>
      </c>
    </row>
    <row r="158" spans="1:23" x14ac:dyDescent="0.25">
      <c r="A158" s="1">
        <v>36264</v>
      </c>
      <c r="B158" s="2">
        <v>7398.65</v>
      </c>
      <c r="C158" s="2">
        <v>143599</v>
      </c>
      <c r="D158" s="2">
        <v>7365</v>
      </c>
      <c r="E158" s="2">
        <v>7400</v>
      </c>
      <c r="F158" s="10">
        <f t="shared" si="42"/>
        <v>-4.5481270231730875E-3</v>
      </c>
      <c r="G158" s="2">
        <f t="shared" ca="1" si="43"/>
        <v>101140.9</v>
      </c>
      <c r="H158">
        <f t="shared" ca="1" si="44"/>
        <v>1</v>
      </c>
      <c r="I158">
        <f t="shared" si="45"/>
        <v>1</v>
      </c>
      <c r="J158">
        <f t="shared" si="48"/>
        <v>60.799999999999272</v>
      </c>
      <c r="K158">
        <f t="shared" si="46"/>
        <v>1</v>
      </c>
      <c r="L158" s="11">
        <f t="shared" ca="1" si="40"/>
        <v>9955.1499999999869</v>
      </c>
      <c r="M158">
        <f t="shared" ca="1" si="47"/>
        <v>1</v>
      </c>
      <c r="N158">
        <f t="shared" ca="1" si="41"/>
        <v>2</v>
      </c>
      <c r="O158">
        <f>COUNTIF(結算日!$A$3:$A$249,A158)</f>
        <v>0</v>
      </c>
      <c r="Q158" s="7">
        <f t="shared" si="49"/>
        <v>-12</v>
      </c>
      <c r="R158" s="8">
        <f t="shared" ca="1" si="53"/>
        <v>12</v>
      </c>
      <c r="S158" s="8">
        <f t="shared" ca="1" si="54"/>
        <v>10988</v>
      </c>
      <c r="T158" s="8">
        <f t="shared" ca="1" si="50"/>
        <v>1</v>
      </c>
      <c r="U158" s="9">
        <f t="shared" ca="1" si="55"/>
        <v>2</v>
      </c>
      <c r="V158">
        <f t="shared" si="51"/>
        <v>1999</v>
      </c>
      <c r="W158">
        <f t="shared" si="52"/>
        <v>4</v>
      </c>
    </row>
    <row r="159" spans="1:23" x14ac:dyDescent="0.25">
      <c r="A159" s="1">
        <v>36265</v>
      </c>
      <c r="B159" s="2">
        <v>7498.17</v>
      </c>
      <c r="C159" s="2">
        <v>139892</v>
      </c>
      <c r="D159" s="2">
        <v>7480</v>
      </c>
      <c r="E159" s="2">
        <v>7519</v>
      </c>
      <c r="F159" s="10">
        <f t="shared" si="42"/>
        <v>-2.4232579416044731E-3</v>
      </c>
      <c r="G159" s="2">
        <f t="shared" ca="1" si="43"/>
        <v>102463.075</v>
      </c>
      <c r="H159">
        <f t="shared" ca="1" si="44"/>
        <v>1</v>
      </c>
      <c r="I159">
        <f t="shared" si="45"/>
        <v>1</v>
      </c>
      <c r="J159">
        <f t="shared" si="48"/>
        <v>99.520000000000437</v>
      </c>
      <c r="K159">
        <f t="shared" si="46"/>
        <v>1</v>
      </c>
      <c r="L159" s="11">
        <f t="shared" ca="1" si="40"/>
        <v>10054.669999999987</v>
      </c>
      <c r="M159">
        <f t="shared" ca="1" si="47"/>
        <v>1</v>
      </c>
      <c r="N159">
        <f t="shared" ca="1" si="41"/>
        <v>0</v>
      </c>
      <c r="O159">
        <f>COUNTIF(結算日!$A$3:$A$249,A159)</f>
        <v>0</v>
      </c>
      <c r="Q159" s="7">
        <f t="shared" si="49"/>
        <v>115</v>
      </c>
      <c r="R159" s="8">
        <f t="shared" ca="1" si="53"/>
        <v>115</v>
      </c>
      <c r="S159" s="8">
        <f t="shared" ca="1" si="54"/>
        <v>11101</v>
      </c>
      <c r="T159" s="8">
        <f t="shared" ca="1" si="50"/>
        <v>1</v>
      </c>
      <c r="U159" s="9">
        <f t="shared" ca="1" si="55"/>
        <v>0</v>
      </c>
      <c r="V159">
        <f t="shared" si="51"/>
        <v>1999</v>
      </c>
      <c r="W159">
        <f t="shared" si="52"/>
        <v>4</v>
      </c>
    </row>
    <row r="160" spans="1:23" x14ac:dyDescent="0.25">
      <c r="A160" s="1">
        <v>36266</v>
      </c>
      <c r="B160" s="2">
        <v>7466.82</v>
      </c>
      <c r="C160" s="2">
        <v>165047</v>
      </c>
      <c r="D160" s="2">
        <v>7460</v>
      </c>
      <c r="E160" s="2">
        <v>7479</v>
      </c>
      <c r="F160" s="10">
        <f t="shared" si="42"/>
        <v>-9.1337410035330358E-4</v>
      </c>
      <c r="G160" s="2">
        <f t="shared" ca="1" si="43"/>
        <v>103872.65</v>
      </c>
      <c r="H160">
        <f t="shared" ca="1" si="44"/>
        <v>1</v>
      </c>
      <c r="I160">
        <f t="shared" si="45"/>
        <v>1</v>
      </c>
      <c r="J160">
        <f t="shared" si="48"/>
        <v>-31.350000000000364</v>
      </c>
      <c r="K160">
        <f t="shared" ca="1" si="46"/>
        <v>1</v>
      </c>
      <c r="L160" s="11">
        <f t="shared" ca="1" si="40"/>
        <v>10023.319999999987</v>
      </c>
      <c r="M160">
        <f t="shared" ca="1" si="47"/>
        <v>1</v>
      </c>
      <c r="N160">
        <f t="shared" ca="1" si="41"/>
        <v>0</v>
      </c>
      <c r="O160">
        <f>COUNTIF(結算日!$A$3:$A$249,A160)</f>
        <v>0</v>
      </c>
      <c r="Q160" s="7">
        <f t="shared" si="49"/>
        <v>-20</v>
      </c>
      <c r="R160" s="8">
        <f t="shared" ca="1" si="53"/>
        <v>-20</v>
      </c>
      <c r="S160" s="8">
        <f t="shared" ca="1" si="54"/>
        <v>11081</v>
      </c>
      <c r="T160" s="8">
        <f t="shared" ca="1" si="50"/>
        <v>1</v>
      </c>
      <c r="U160" s="9">
        <f t="shared" ca="1" si="55"/>
        <v>0</v>
      </c>
      <c r="V160">
        <f t="shared" si="51"/>
        <v>1999</v>
      </c>
      <c r="W160">
        <f t="shared" si="52"/>
        <v>4</v>
      </c>
    </row>
    <row r="161" spans="1:23" x14ac:dyDescent="0.25">
      <c r="A161" s="1">
        <v>36267</v>
      </c>
      <c r="B161" s="2">
        <v>7581.5</v>
      </c>
      <c r="C161" s="2">
        <v>137297</v>
      </c>
      <c r="D161" s="2">
        <v>7570</v>
      </c>
      <c r="E161" s="2">
        <v>7600</v>
      </c>
      <c r="F161" s="10">
        <f t="shared" si="42"/>
        <v>-1.5168502275275664E-3</v>
      </c>
      <c r="G161" s="2">
        <f t="shared" ca="1" si="43"/>
        <v>105346.075</v>
      </c>
      <c r="H161">
        <f t="shared" ca="1" si="44"/>
        <v>1</v>
      </c>
      <c r="I161">
        <f t="shared" si="45"/>
        <v>1</v>
      </c>
      <c r="J161">
        <f t="shared" si="48"/>
        <v>114.68000000000029</v>
      </c>
      <c r="K161">
        <f t="shared" si="46"/>
        <v>1</v>
      </c>
      <c r="L161" s="11">
        <f t="shared" ca="1" si="40"/>
        <v>10137.999999999987</v>
      </c>
      <c r="M161">
        <f t="shared" ca="1" si="47"/>
        <v>1</v>
      </c>
      <c r="N161">
        <f t="shared" ca="1" si="41"/>
        <v>0</v>
      </c>
      <c r="O161">
        <f>COUNTIF(結算日!$A$3:$A$249,A161)</f>
        <v>0</v>
      </c>
      <c r="Q161" s="7">
        <f t="shared" si="49"/>
        <v>110</v>
      </c>
      <c r="R161" s="8">
        <f t="shared" ca="1" si="53"/>
        <v>110</v>
      </c>
      <c r="S161" s="8">
        <f t="shared" ca="1" si="54"/>
        <v>11191</v>
      </c>
      <c r="T161" s="8">
        <f t="shared" ca="1" si="50"/>
        <v>1</v>
      </c>
      <c r="U161" s="9">
        <f t="shared" ca="1" si="55"/>
        <v>0</v>
      </c>
      <c r="V161">
        <f t="shared" si="51"/>
        <v>1999</v>
      </c>
      <c r="W161">
        <f t="shared" si="52"/>
        <v>4</v>
      </c>
    </row>
    <row r="162" spans="1:23" x14ac:dyDescent="0.25">
      <c r="A162" s="1">
        <v>36269</v>
      </c>
      <c r="B162" s="2">
        <v>7623.18</v>
      </c>
      <c r="C162" s="2">
        <v>151966</v>
      </c>
      <c r="D162" s="2">
        <v>7620</v>
      </c>
      <c r="E162" s="2">
        <v>7644</v>
      </c>
      <c r="F162" s="10">
        <f t="shared" si="42"/>
        <v>-4.1714874894738241E-4</v>
      </c>
      <c r="G162" s="2">
        <f t="shared" ca="1" si="43"/>
        <v>106777.7</v>
      </c>
      <c r="H162">
        <f t="shared" ca="1" si="44"/>
        <v>1</v>
      </c>
      <c r="I162">
        <f t="shared" si="45"/>
        <v>1</v>
      </c>
      <c r="J162">
        <f t="shared" si="48"/>
        <v>41.680000000000291</v>
      </c>
      <c r="K162">
        <f t="shared" ca="1" si="46"/>
        <v>1</v>
      </c>
      <c r="L162" s="11">
        <f t="shared" ca="1" si="40"/>
        <v>10179.679999999988</v>
      </c>
      <c r="M162">
        <f t="shared" ca="1" si="47"/>
        <v>1</v>
      </c>
      <c r="N162">
        <f t="shared" ca="1" si="41"/>
        <v>0</v>
      </c>
      <c r="O162">
        <f>COUNTIF(結算日!$A$3:$A$249,A162)</f>
        <v>0</v>
      </c>
      <c r="Q162" s="7">
        <f t="shared" si="49"/>
        <v>50</v>
      </c>
      <c r="R162" s="8">
        <f t="shared" ca="1" si="53"/>
        <v>50</v>
      </c>
      <c r="S162" s="8">
        <f t="shared" ca="1" si="54"/>
        <v>11241</v>
      </c>
      <c r="T162" s="8">
        <f t="shared" ca="1" si="50"/>
        <v>1</v>
      </c>
      <c r="U162" s="9">
        <f t="shared" ca="1" si="55"/>
        <v>0</v>
      </c>
      <c r="V162">
        <f t="shared" si="51"/>
        <v>1999</v>
      </c>
      <c r="W162">
        <f t="shared" si="52"/>
        <v>4</v>
      </c>
    </row>
    <row r="163" spans="1:23" x14ac:dyDescent="0.25">
      <c r="A163" s="1">
        <v>36270</v>
      </c>
      <c r="B163" s="2">
        <v>7627.74</v>
      </c>
      <c r="C163" s="2">
        <v>133151</v>
      </c>
      <c r="D163" s="2">
        <v>7640</v>
      </c>
      <c r="E163" s="2">
        <v>7662</v>
      </c>
      <c r="F163" s="10">
        <f t="shared" si="42"/>
        <v>1.6072912815592311E-3</v>
      </c>
      <c r="G163" s="2">
        <f t="shared" ca="1" si="43"/>
        <v>108557.95</v>
      </c>
      <c r="H163">
        <f t="shared" ca="1" si="44"/>
        <v>1</v>
      </c>
      <c r="I163">
        <f t="shared" si="45"/>
        <v>-1</v>
      </c>
      <c r="J163">
        <f t="shared" si="48"/>
        <v>4.5599999999994907</v>
      </c>
      <c r="K163">
        <f t="shared" si="46"/>
        <v>-1</v>
      </c>
      <c r="L163" s="11">
        <f t="shared" ca="1" si="40"/>
        <v>10184.239999999987</v>
      </c>
      <c r="M163">
        <f t="shared" ca="1" si="47"/>
        <v>-1</v>
      </c>
      <c r="N163">
        <f t="shared" ca="1" si="41"/>
        <v>2</v>
      </c>
      <c r="O163">
        <f>COUNTIF(結算日!$A$3:$A$249,A163)</f>
        <v>0</v>
      </c>
      <c r="Q163" s="7">
        <f t="shared" si="49"/>
        <v>20</v>
      </c>
      <c r="R163" s="8">
        <f t="shared" ca="1" si="53"/>
        <v>20</v>
      </c>
      <c r="S163" s="8">
        <f t="shared" ca="1" si="54"/>
        <v>11261</v>
      </c>
      <c r="T163" s="8">
        <f t="shared" ca="1" si="50"/>
        <v>-1</v>
      </c>
      <c r="U163" s="9">
        <f t="shared" ca="1" si="55"/>
        <v>2</v>
      </c>
      <c r="V163">
        <f t="shared" si="51"/>
        <v>1999</v>
      </c>
      <c r="W163">
        <f t="shared" si="52"/>
        <v>4</v>
      </c>
    </row>
    <row r="164" spans="1:23" x14ac:dyDescent="0.25">
      <c r="A164" s="1">
        <v>36271</v>
      </c>
      <c r="B164" s="2">
        <v>7474.16</v>
      </c>
      <c r="C164" s="2">
        <v>149111</v>
      </c>
      <c r="D164" s="2">
        <v>7490</v>
      </c>
      <c r="E164" s="2">
        <v>7559</v>
      </c>
      <c r="F164" s="10">
        <f t="shared" si="42"/>
        <v>1.1351108351975281E-2</v>
      </c>
      <c r="G164" s="2">
        <f t="shared" ca="1" si="43"/>
        <v>110541.8</v>
      </c>
      <c r="H164">
        <f t="shared" ca="1" si="44"/>
        <v>1</v>
      </c>
      <c r="I164">
        <f t="shared" si="45"/>
        <v>-1</v>
      </c>
      <c r="J164">
        <f t="shared" si="48"/>
        <v>-153.57999999999993</v>
      </c>
      <c r="K164">
        <f t="shared" si="46"/>
        <v>-1</v>
      </c>
      <c r="L164" s="11">
        <f t="shared" ca="1" si="40"/>
        <v>10337.819999999987</v>
      </c>
      <c r="M164">
        <f t="shared" ca="1" si="47"/>
        <v>-1</v>
      </c>
      <c r="N164">
        <f t="shared" ca="1" si="41"/>
        <v>0</v>
      </c>
      <c r="O164">
        <f>COUNTIF(結算日!$A$3:$A$249,A164)</f>
        <v>1</v>
      </c>
      <c r="Q164" s="7">
        <f t="shared" si="49"/>
        <v>-150</v>
      </c>
      <c r="R164" s="8">
        <f t="shared" ca="1" si="53"/>
        <v>150</v>
      </c>
      <c r="S164" s="8">
        <f t="shared" ca="1" si="54"/>
        <v>11409</v>
      </c>
      <c r="T164" s="8">
        <f t="shared" ca="1" si="50"/>
        <v>-1</v>
      </c>
      <c r="U164" s="9">
        <f t="shared" ca="1" si="55"/>
        <v>2</v>
      </c>
      <c r="V164">
        <f t="shared" si="51"/>
        <v>1999</v>
      </c>
      <c r="W164">
        <f t="shared" si="52"/>
        <v>4</v>
      </c>
    </row>
    <row r="165" spans="1:23" x14ac:dyDescent="0.25">
      <c r="A165" s="1">
        <v>36272</v>
      </c>
      <c r="B165" s="2">
        <v>7494.6</v>
      </c>
      <c r="C165" s="2">
        <v>105895</v>
      </c>
      <c r="D165" s="2">
        <v>7590</v>
      </c>
      <c r="E165" s="2">
        <v>7600</v>
      </c>
      <c r="F165" s="10">
        <f t="shared" si="42"/>
        <v>1.2729164998799058E-2</v>
      </c>
      <c r="G165" s="2">
        <f t="shared" ca="1" si="43"/>
        <v>111633.8</v>
      </c>
      <c r="H165">
        <f t="shared" ca="1" si="44"/>
        <v>-1</v>
      </c>
      <c r="I165">
        <f t="shared" si="45"/>
        <v>-1</v>
      </c>
      <c r="J165">
        <f t="shared" si="48"/>
        <v>20.440000000000509</v>
      </c>
      <c r="K165">
        <f t="shared" si="46"/>
        <v>-1</v>
      </c>
      <c r="L165" s="11">
        <f t="shared" ca="1" si="40"/>
        <v>10317.379999999986</v>
      </c>
      <c r="M165">
        <f t="shared" ca="1" si="47"/>
        <v>-1</v>
      </c>
      <c r="N165">
        <f t="shared" ca="1" si="41"/>
        <v>0</v>
      </c>
      <c r="O165">
        <f>COUNTIF(結算日!$A$3:$A$249,A165)</f>
        <v>0</v>
      </c>
      <c r="Q165" s="7">
        <f t="shared" si="49"/>
        <v>31</v>
      </c>
      <c r="R165" s="8">
        <f t="shared" ca="1" si="53"/>
        <v>-31</v>
      </c>
      <c r="S165" s="8">
        <f t="shared" ca="1" si="54"/>
        <v>11376</v>
      </c>
      <c r="T165" s="8">
        <f t="shared" ca="1" si="50"/>
        <v>-1</v>
      </c>
      <c r="U165" s="9">
        <f t="shared" ca="1" si="55"/>
        <v>0</v>
      </c>
      <c r="V165">
        <f t="shared" si="51"/>
        <v>1999</v>
      </c>
      <c r="W165">
        <f t="shared" si="52"/>
        <v>4</v>
      </c>
    </row>
    <row r="166" spans="1:23" x14ac:dyDescent="0.25">
      <c r="A166" s="1">
        <v>36273</v>
      </c>
      <c r="B166" s="2">
        <v>7612.8</v>
      </c>
      <c r="C166" s="2">
        <v>149998</v>
      </c>
      <c r="D166" s="2">
        <v>7653</v>
      </c>
      <c r="E166" s="2">
        <v>7665</v>
      </c>
      <c r="F166" s="10">
        <f t="shared" si="42"/>
        <v>5.2805800756621224E-3</v>
      </c>
      <c r="G166" s="2">
        <f t="shared" ca="1" si="43"/>
        <v>113203.77499999999</v>
      </c>
      <c r="H166">
        <f t="shared" ca="1" si="44"/>
        <v>1</v>
      </c>
      <c r="I166">
        <f t="shared" si="45"/>
        <v>-1</v>
      </c>
      <c r="J166">
        <f t="shared" si="48"/>
        <v>118.19999999999982</v>
      </c>
      <c r="K166">
        <f t="shared" si="46"/>
        <v>-1</v>
      </c>
      <c r="L166" s="11">
        <f t="shared" ca="1" si="40"/>
        <v>10199.179999999986</v>
      </c>
      <c r="M166">
        <f t="shared" ca="1" si="47"/>
        <v>-1</v>
      </c>
      <c r="N166">
        <f t="shared" ca="1" si="41"/>
        <v>0</v>
      </c>
      <c r="O166">
        <f>COUNTIF(結算日!$A$3:$A$249,A166)</f>
        <v>0</v>
      </c>
      <c r="Q166" s="7">
        <f t="shared" si="49"/>
        <v>63</v>
      </c>
      <c r="R166" s="8">
        <f t="shared" ca="1" si="53"/>
        <v>-63</v>
      </c>
      <c r="S166" s="8">
        <f t="shared" ca="1" si="54"/>
        <v>11313</v>
      </c>
      <c r="T166" s="8">
        <f t="shared" ca="1" si="50"/>
        <v>-1</v>
      </c>
      <c r="U166" s="9">
        <f t="shared" ca="1" si="55"/>
        <v>0</v>
      </c>
      <c r="V166">
        <f t="shared" si="51"/>
        <v>1999</v>
      </c>
      <c r="W166">
        <f t="shared" si="52"/>
        <v>4</v>
      </c>
    </row>
    <row r="167" spans="1:23" x14ac:dyDescent="0.25">
      <c r="A167" s="1">
        <v>36276</v>
      </c>
      <c r="B167" s="2">
        <v>7629.09</v>
      </c>
      <c r="C167" s="2">
        <v>134838</v>
      </c>
      <c r="D167" s="2">
        <v>7630</v>
      </c>
      <c r="E167" s="2">
        <v>7651</v>
      </c>
      <c r="F167" s="10">
        <f t="shared" si="42"/>
        <v>1.1928028113450395E-4</v>
      </c>
      <c r="G167" s="2">
        <f t="shared" ca="1" si="43"/>
        <v>114077.375</v>
      </c>
      <c r="H167">
        <f t="shared" ca="1" si="44"/>
        <v>1</v>
      </c>
      <c r="I167">
        <f t="shared" si="45"/>
        <v>-1</v>
      </c>
      <c r="J167">
        <f t="shared" si="48"/>
        <v>16.289999999999964</v>
      </c>
      <c r="K167">
        <f t="shared" ca="1" si="46"/>
        <v>1</v>
      </c>
      <c r="L167" s="11">
        <f t="shared" ca="1" si="40"/>
        <v>10182.889999999985</v>
      </c>
      <c r="M167">
        <f t="shared" ca="1" si="47"/>
        <v>1</v>
      </c>
      <c r="N167">
        <f t="shared" ca="1" si="41"/>
        <v>2</v>
      </c>
      <c r="O167">
        <f>COUNTIF(結算日!$A$3:$A$249,A167)</f>
        <v>0</v>
      </c>
      <c r="Q167" s="7">
        <f t="shared" si="49"/>
        <v>-23</v>
      </c>
      <c r="R167" s="8">
        <f t="shared" ca="1" si="53"/>
        <v>23</v>
      </c>
      <c r="S167" s="8">
        <f t="shared" ca="1" si="54"/>
        <v>11336</v>
      </c>
      <c r="T167" s="8">
        <f t="shared" ca="1" si="50"/>
        <v>1</v>
      </c>
      <c r="U167" s="9">
        <f t="shared" ca="1" si="55"/>
        <v>2</v>
      </c>
      <c r="V167">
        <f t="shared" si="51"/>
        <v>1999</v>
      </c>
      <c r="W167">
        <f t="shared" si="52"/>
        <v>4</v>
      </c>
    </row>
    <row r="168" spans="1:23" x14ac:dyDescent="0.25">
      <c r="A168" s="1">
        <v>36277</v>
      </c>
      <c r="B168" s="2">
        <v>7550.13</v>
      </c>
      <c r="C168" s="2">
        <v>127398</v>
      </c>
      <c r="D168" s="2">
        <v>7575</v>
      </c>
      <c r="E168" s="2">
        <v>7578</v>
      </c>
      <c r="F168" s="10">
        <f t="shared" si="42"/>
        <v>3.2939830175109375E-3</v>
      </c>
      <c r="G168" s="2">
        <f t="shared" ca="1" si="43"/>
        <v>115440.2</v>
      </c>
      <c r="H168">
        <f t="shared" ca="1" si="44"/>
        <v>1</v>
      </c>
      <c r="I168">
        <f t="shared" si="45"/>
        <v>-1</v>
      </c>
      <c r="J168">
        <f t="shared" si="48"/>
        <v>-78.960000000000036</v>
      </c>
      <c r="K168">
        <f t="shared" si="46"/>
        <v>-1</v>
      </c>
      <c r="L168" s="11">
        <f t="shared" ca="1" si="40"/>
        <v>10103.929999999986</v>
      </c>
      <c r="M168">
        <f t="shared" ca="1" si="47"/>
        <v>-1</v>
      </c>
      <c r="N168">
        <f t="shared" ca="1" si="41"/>
        <v>2</v>
      </c>
      <c r="O168">
        <f>COUNTIF(結算日!$A$3:$A$249,A168)</f>
        <v>0</v>
      </c>
      <c r="Q168" s="7">
        <f t="shared" si="49"/>
        <v>-55</v>
      </c>
      <c r="R168" s="8">
        <f t="shared" ca="1" si="53"/>
        <v>-55</v>
      </c>
      <c r="S168" s="8">
        <f t="shared" ca="1" si="54"/>
        <v>11279</v>
      </c>
      <c r="T168" s="8">
        <f t="shared" ca="1" si="50"/>
        <v>-1</v>
      </c>
      <c r="U168" s="9">
        <f t="shared" ca="1" si="55"/>
        <v>2</v>
      </c>
      <c r="V168">
        <f t="shared" si="51"/>
        <v>1999</v>
      </c>
      <c r="W168">
        <f t="shared" si="52"/>
        <v>4</v>
      </c>
    </row>
    <row r="169" spans="1:23" x14ac:dyDescent="0.25">
      <c r="A169" s="1">
        <v>36278</v>
      </c>
      <c r="B169" s="2">
        <v>7496.61</v>
      </c>
      <c r="C169" s="2">
        <v>114637</v>
      </c>
      <c r="D169" s="2">
        <v>7559</v>
      </c>
      <c r="E169" s="2">
        <v>7567</v>
      </c>
      <c r="F169" s="10">
        <f t="shared" si="42"/>
        <v>8.3224284043055263E-3</v>
      </c>
      <c r="G169" s="2">
        <f t="shared" ca="1" si="43"/>
        <v>116310.05</v>
      </c>
      <c r="H169">
        <f t="shared" ca="1" si="44"/>
        <v>-1</v>
      </c>
      <c r="I169">
        <f t="shared" si="45"/>
        <v>-1</v>
      </c>
      <c r="J169">
        <f t="shared" si="48"/>
        <v>-53.520000000000437</v>
      </c>
      <c r="K169">
        <f t="shared" si="46"/>
        <v>-1</v>
      </c>
      <c r="L169" s="11">
        <f t="shared" ca="1" si="40"/>
        <v>10157.449999999986</v>
      </c>
      <c r="M169">
        <f t="shared" ca="1" si="47"/>
        <v>-1</v>
      </c>
      <c r="N169">
        <f t="shared" ca="1" si="41"/>
        <v>0</v>
      </c>
      <c r="O169">
        <f>COUNTIF(結算日!$A$3:$A$249,A169)</f>
        <v>0</v>
      </c>
      <c r="Q169" s="7">
        <f t="shared" si="49"/>
        <v>-16</v>
      </c>
      <c r="R169" s="8">
        <f t="shared" ca="1" si="53"/>
        <v>16</v>
      </c>
      <c r="S169" s="8">
        <f t="shared" ca="1" si="54"/>
        <v>11293</v>
      </c>
      <c r="T169" s="8">
        <f t="shared" ca="1" si="50"/>
        <v>-1</v>
      </c>
      <c r="U169" s="9">
        <f t="shared" ca="1" si="55"/>
        <v>0</v>
      </c>
      <c r="V169">
        <f t="shared" si="51"/>
        <v>1999</v>
      </c>
      <c r="W169">
        <f t="shared" si="52"/>
        <v>4</v>
      </c>
    </row>
    <row r="170" spans="1:23" x14ac:dyDescent="0.25">
      <c r="A170" s="1">
        <v>36279</v>
      </c>
      <c r="B170" s="2">
        <v>7289.62</v>
      </c>
      <c r="C170" s="2">
        <v>111305</v>
      </c>
      <c r="D170" s="2">
        <v>7381</v>
      </c>
      <c r="E170" s="2">
        <v>7416</v>
      </c>
      <c r="F170" s="10">
        <f t="shared" si="42"/>
        <v>1.2535632858777346E-2</v>
      </c>
      <c r="G170" s="2">
        <f t="shared" ca="1" si="43"/>
        <v>117833.825</v>
      </c>
      <c r="H170">
        <f t="shared" ca="1" si="44"/>
        <v>-1</v>
      </c>
      <c r="I170">
        <f t="shared" si="45"/>
        <v>-1</v>
      </c>
      <c r="J170">
        <f t="shared" si="48"/>
        <v>-206.98999999999978</v>
      </c>
      <c r="K170">
        <f t="shared" si="46"/>
        <v>-1</v>
      </c>
      <c r="L170" s="11">
        <f t="shared" ca="1" si="40"/>
        <v>10364.439999999986</v>
      </c>
      <c r="M170">
        <f t="shared" ca="1" si="47"/>
        <v>-1</v>
      </c>
      <c r="N170">
        <f t="shared" ca="1" si="41"/>
        <v>0</v>
      </c>
      <c r="O170">
        <f>COUNTIF(結算日!$A$3:$A$249,A170)</f>
        <v>0</v>
      </c>
      <c r="Q170" s="7">
        <f t="shared" si="49"/>
        <v>-178</v>
      </c>
      <c r="R170" s="8">
        <f t="shared" ca="1" si="53"/>
        <v>178</v>
      </c>
      <c r="S170" s="8">
        <f t="shared" ca="1" si="54"/>
        <v>11471</v>
      </c>
      <c r="T170" s="8">
        <f t="shared" ca="1" si="50"/>
        <v>-1</v>
      </c>
      <c r="U170" s="9">
        <f t="shared" ca="1" si="55"/>
        <v>0</v>
      </c>
      <c r="V170">
        <f t="shared" si="51"/>
        <v>1999</v>
      </c>
      <c r="W170">
        <f t="shared" si="52"/>
        <v>4</v>
      </c>
    </row>
    <row r="171" spans="1:23" x14ac:dyDescent="0.25">
      <c r="A171" s="1">
        <v>36280</v>
      </c>
      <c r="B171" s="2">
        <v>7371.17</v>
      </c>
      <c r="C171" s="2">
        <v>102848</v>
      </c>
      <c r="D171" s="2">
        <v>7440</v>
      </c>
      <c r="E171" s="2">
        <v>7460</v>
      </c>
      <c r="F171" s="10">
        <f t="shared" si="42"/>
        <v>9.3377306452029352E-3</v>
      </c>
      <c r="G171" s="2">
        <f t="shared" ca="1" si="43"/>
        <v>118001.47500000001</v>
      </c>
      <c r="H171">
        <f t="shared" ca="1" si="44"/>
        <v>-1</v>
      </c>
      <c r="I171">
        <f t="shared" si="45"/>
        <v>-1</v>
      </c>
      <c r="J171">
        <f t="shared" si="48"/>
        <v>81.550000000000182</v>
      </c>
      <c r="K171">
        <f t="shared" si="46"/>
        <v>-1</v>
      </c>
      <c r="L171" s="11">
        <f t="shared" ca="1" si="40"/>
        <v>10282.889999999985</v>
      </c>
      <c r="M171">
        <f t="shared" ca="1" si="47"/>
        <v>-1</v>
      </c>
      <c r="N171">
        <f t="shared" ca="1" si="41"/>
        <v>0</v>
      </c>
      <c r="O171">
        <f>COUNTIF(結算日!$A$3:$A$249,A171)</f>
        <v>0</v>
      </c>
      <c r="Q171" s="7">
        <f t="shared" si="49"/>
        <v>59</v>
      </c>
      <c r="R171" s="8">
        <f t="shared" ca="1" si="53"/>
        <v>-59</v>
      </c>
      <c r="S171" s="8">
        <f t="shared" ca="1" si="54"/>
        <v>11412</v>
      </c>
      <c r="T171" s="8">
        <f t="shared" ca="1" si="50"/>
        <v>-1</v>
      </c>
      <c r="U171" s="9">
        <f t="shared" ca="1" si="55"/>
        <v>0</v>
      </c>
      <c r="V171">
        <f t="shared" si="51"/>
        <v>1999</v>
      </c>
      <c r="W171">
        <f t="shared" si="52"/>
        <v>4</v>
      </c>
    </row>
    <row r="172" spans="1:23" x14ac:dyDescent="0.25">
      <c r="A172" s="1">
        <v>36283</v>
      </c>
      <c r="B172" s="2">
        <v>7383.26</v>
      </c>
      <c r="C172" s="2">
        <v>106126</v>
      </c>
      <c r="D172" s="2">
        <v>7436</v>
      </c>
      <c r="E172" s="2">
        <v>7450</v>
      </c>
      <c r="F172" s="10">
        <f t="shared" si="42"/>
        <v>7.1431860722770413E-3</v>
      </c>
      <c r="G172" s="2">
        <f t="shared" ca="1" si="43"/>
        <v>119011.575</v>
      </c>
      <c r="H172">
        <f t="shared" ca="1" si="44"/>
        <v>-1</v>
      </c>
      <c r="I172">
        <f t="shared" si="45"/>
        <v>-1</v>
      </c>
      <c r="J172">
        <f t="shared" si="48"/>
        <v>12.090000000000146</v>
      </c>
      <c r="K172">
        <f t="shared" si="46"/>
        <v>-1</v>
      </c>
      <c r="L172" s="11">
        <f t="shared" ca="1" si="40"/>
        <v>10270.799999999985</v>
      </c>
      <c r="M172">
        <f t="shared" ca="1" si="47"/>
        <v>-1</v>
      </c>
      <c r="N172">
        <f t="shared" ca="1" si="41"/>
        <v>0</v>
      </c>
      <c r="O172">
        <f>COUNTIF(結算日!$A$3:$A$249,A172)</f>
        <v>0</v>
      </c>
      <c r="Q172" s="7">
        <f t="shared" si="49"/>
        <v>-4</v>
      </c>
      <c r="R172" s="8">
        <f t="shared" ca="1" si="53"/>
        <v>4</v>
      </c>
      <c r="S172" s="8">
        <f t="shared" ca="1" si="54"/>
        <v>11416</v>
      </c>
      <c r="T172" s="8">
        <f t="shared" ca="1" si="50"/>
        <v>-1</v>
      </c>
      <c r="U172" s="9">
        <f t="shared" ca="1" si="55"/>
        <v>0</v>
      </c>
      <c r="V172">
        <f t="shared" si="51"/>
        <v>1999</v>
      </c>
      <c r="W172">
        <f t="shared" si="52"/>
        <v>5</v>
      </c>
    </row>
    <row r="173" spans="1:23" x14ac:dyDescent="0.25">
      <c r="A173" s="1">
        <v>36284</v>
      </c>
      <c r="B173" s="2">
        <v>7588.04</v>
      </c>
      <c r="C173" s="2">
        <v>138472</v>
      </c>
      <c r="D173" s="2">
        <v>7625</v>
      </c>
      <c r="E173" s="2">
        <v>7636</v>
      </c>
      <c r="F173" s="10">
        <f t="shared" si="42"/>
        <v>4.8708230320346768E-3</v>
      </c>
      <c r="G173" s="2">
        <f t="shared" ca="1" si="43"/>
        <v>120583.4</v>
      </c>
      <c r="H173">
        <f t="shared" ca="1" si="44"/>
        <v>1</v>
      </c>
      <c r="I173">
        <f t="shared" si="45"/>
        <v>-1</v>
      </c>
      <c r="J173">
        <f t="shared" si="48"/>
        <v>204.77999999999975</v>
      </c>
      <c r="K173">
        <f t="shared" si="46"/>
        <v>-1</v>
      </c>
      <c r="L173" s="11">
        <f t="shared" ca="1" si="40"/>
        <v>10066.019999999986</v>
      </c>
      <c r="M173">
        <f t="shared" ca="1" si="47"/>
        <v>-1</v>
      </c>
      <c r="N173">
        <f t="shared" ca="1" si="41"/>
        <v>0</v>
      </c>
      <c r="O173">
        <f>COUNTIF(結算日!$A$3:$A$249,A173)</f>
        <v>0</v>
      </c>
      <c r="Q173" s="7">
        <f t="shared" si="49"/>
        <v>189</v>
      </c>
      <c r="R173" s="8">
        <f t="shared" ca="1" si="53"/>
        <v>-189</v>
      </c>
      <c r="S173" s="8">
        <f t="shared" ca="1" si="54"/>
        <v>11227</v>
      </c>
      <c r="T173" s="8">
        <f t="shared" ca="1" si="50"/>
        <v>-1</v>
      </c>
      <c r="U173" s="9">
        <f t="shared" ca="1" si="55"/>
        <v>0</v>
      </c>
      <c r="V173">
        <f t="shared" si="51"/>
        <v>1999</v>
      </c>
      <c r="W173">
        <f t="shared" si="52"/>
        <v>5</v>
      </c>
    </row>
    <row r="174" spans="1:23" x14ac:dyDescent="0.25">
      <c r="A174" s="1">
        <v>36285</v>
      </c>
      <c r="B174" s="2">
        <v>7572.16</v>
      </c>
      <c r="C174" s="2">
        <v>140447</v>
      </c>
      <c r="D174" s="2">
        <v>7599</v>
      </c>
      <c r="E174" s="2">
        <v>7604</v>
      </c>
      <c r="F174" s="10">
        <f t="shared" si="42"/>
        <v>3.5445632421924333E-3</v>
      </c>
      <c r="G174" s="2">
        <f t="shared" ca="1" si="43"/>
        <v>122612.35</v>
      </c>
      <c r="H174">
        <f t="shared" ca="1" si="44"/>
        <v>1</v>
      </c>
      <c r="I174">
        <f t="shared" si="45"/>
        <v>-1</v>
      </c>
      <c r="J174">
        <f t="shared" si="48"/>
        <v>-15.880000000000109</v>
      </c>
      <c r="K174">
        <f t="shared" si="46"/>
        <v>-1</v>
      </c>
      <c r="L174" s="11">
        <f t="shared" ca="1" si="40"/>
        <v>10081.899999999987</v>
      </c>
      <c r="M174">
        <f t="shared" ca="1" si="47"/>
        <v>-1</v>
      </c>
      <c r="N174">
        <f t="shared" ca="1" si="41"/>
        <v>0</v>
      </c>
      <c r="O174">
        <f>COUNTIF(結算日!$A$3:$A$249,A174)</f>
        <v>0</v>
      </c>
      <c r="Q174" s="7">
        <f t="shared" si="49"/>
        <v>-26</v>
      </c>
      <c r="R174" s="8">
        <f t="shared" ca="1" si="53"/>
        <v>26</v>
      </c>
      <c r="S174" s="8">
        <f t="shared" ca="1" si="54"/>
        <v>11253</v>
      </c>
      <c r="T174" s="8">
        <f t="shared" ca="1" si="50"/>
        <v>-1</v>
      </c>
      <c r="U174" s="9">
        <f t="shared" ca="1" si="55"/>
        <v>0</v>
      </c>
      <c r="V174">
        <f t="shared" si="51"/>
        <v>1999</v>
      </c>
      <c r="W174">
        <f t="shared" si="52"/>
        <v>5</v>
      </c>
    </row>
    <row r="175" spans="1:23" x14ac:dyDescent="0.25">
      <c r="A175" s="1">
        <v>36286</v>
      </c>
      <c r="B175" s="2">
        <v>7560.05</v>
      </c>
      <c r="C175" s="2">
        <v>146516</v>
      </c>
      <c r="D175" s="2">
        <v>7603</v>
      </c>
      <c r="E175" s="2">
        <v>7610</v>
      </c>
      <c r="F175" s="10">
        <f t="shared" si="42"/>
        <v>5.6811793572792979E-3</v>
      </c>
      <c r="G175" s="2">
        <f t="shared" ca="1" si="43"/>
        <v>123710.575</v>
      </c>
      <c r="H175">
        <f t="shared" ca="1" si="44"/>
        <v>1</v>
      </c>
      <c r="I175">
        <f t="shared" si="45"/>
        <v>-1</v>
      </c>
      <c r="J175">
        <f t="shared" si="48"/>
        <v>-12.109999999999673</v>
      </c>
      <c r="K175">
        <f t="shared" si="46"/>
        <v>-1</v>
      </c>
      <c r="L175" s="11">
        <f t="shared" ca="1" si="40"/>
        <v>10094.009999999987</v>
      </c>
      <c r="M175">
        <f t="shared" ca="1" si="47"/>
        <v>-1</v>
      </c>
      <c r="N175">
        <f t="shared" ca="1" si="41"/>
        <v>0</v>
      </c>
      <c r="O175">
        <f>COUNTIF(結算日!$A$3:$A$249,A175)</f>
        <v>0</v>
      </c>
      <c r="Q175" s="7">
        <f t="shared" si="49"/>
        <v>4</v>
      </c>
      <c r="R175" s="8">
        <f t="shared" ca="1" si="53"/>
        <v>-4</v>
      </c>
      <c r="S175" s="8">
        <f t="shared" ca="1" si="54"/>
        <v>11249</v>
      </c>
      <c r="T175" s="8">
        <f t="shared" ca="1" si="50"/>
        <v>-1</v>
      </c>
      <c r="U175" s="9">
        <f t="shared" ca="1" si="55"/>
        <v>0</v>
      </c>
      <c r="V175">
        <f t="shared" si="51"/>
        <v>1999</v>
      </c>
      <c r="W175">
        <f t="shared" si="52"/>
        <v>5</v>
      </c>
    </row>
    <row r="176" spans="1:23" x14ac:dyDescent="0.25">
      <c r="A176" s="1">
        <v>36287</v>
      </c>
      <c r="B176" s="2">
        <v>7469.33</v>
      </c>
      <c r="C176" s="2">
        <v>113865</v>
      </c>
      <c r="D176" s="2">
        <v>7519</v>
      </c>
      <c r="E176" s="2">
        <v>7520</v>
      </c>
      <c r="F176" s="10">
        <f t="shared" si="42"/>
        <v>6.6498601614870534E-3</v>
      </c>
      <c r="G176" s="2">
        <f t="shared" ca="1" si="43"/>
        <v>123010.175</v>
      </c>
      <c r="H176">
        <f t="shared" ca="1" si="44"/>
        <v>-1</v>
      </c>
      <c r="I176">
        <f t="shared" si="45"/>
        <v>-1</v>
      </c>
      <c r="J176">
        <f t="shared" si="48"/>
        <v>-90.720000000000255</v>
      </c>
      <c r="K176">
        <f t="shared" si="46"/>
        <v>-1</v>
      </c>
      <c r="L176" s="11">
        <f t="shared" ca="1" si="40"/>
        <v>10184.729999999989</v>
      </c>
      <c r="M176">
        <f t="shared" ca="1" si="47"/>
        <v>-1</v>
      </c>
      <c r="N176">
        <f t="shared" ca="1" si="41"/>
        <v>0</v>
      </c>
      <c r="O176">
        <f>COUNTIF(結算日!$A$3:$A$249,A176)</f>
        <v>0</v>
      </c>
      <c r="Q176" s="7">
        <f t="shared" si="49"/>
        <v>-84</v>
      </c>
      <c r="R176" s="8">
        <f t="shared" ca="1" si="53"/>
        <v>84</v>
      </c>
      <c r="S176" s="8">
        <f t="shared" ca="1" si="54"/>
        <v>11333</v>
      </c>
      <c r="T176" s="8">
        <f t="shared" ca="1" si="50"/>
        <v>-1</v>
      </c>
      <c r="U176" s="9">
        <f t="shared" ca="1" si="55"/>
        <v>0</v>
      </c>
      <c r="V176">
        <f t="shared" si="51"/>
        <v>1999</v>
      </c>
      <c r="W176">
        <f t="shared" si="52"/>
        <v>5</v>
      </c>
    </row>
    <row r="177" spans="1:23" x14ac:dyDescent="0.25">
      <c r="A177" s="1">
        <v>36290</v>
      </c>
      <c r="B177" s="2">
        <v>7484.37</v>
      </c>
      <c r="C177" s="2">
        <v>82773</v>
      </c>
      <c r="D177" s="2">
        <v>7560</v>
      </c>
      <c r="E177" s="2">
        <v>7560</v>
      </c>
      <c r="F177" s="10">
        <f t="shared" si="42"/>
        <v>1.0105058942836864E-2</v>
      </c>
      <c r="G177" s="2">
        <f t="shared" ca="1" si="43"/>
        <v>121649.825</v>
      </c>
      <c r="H177">
        <f t="shared" ca="1" si="44"/>
        <v>-1</v>
      </c>
      <c r="I177">
        <f t="shared" si="45"/>
        <v>-1</v>
      </c>
      <c r="J177">
        <f t="shared" si="48"/>
        <v>15.039999999999964</v>
      </c>
      <c r="K177">
        <f t="shared" si="46"/>
        <v>-1</v>
      </c>
      <c r="L177" s="11">
        <f t="shared" ca="1" si="40"/>
        <v>10169.689999999988</v>
      </c>
      <c r="M177">
        <f t="shared" ca="1" si="47"/>
        <v>-1</v>
      </c>
      <c r="N177">
        <f t="shared" ca="1" si="41"/>
        <v>0</v>
      </c>
      <c r="O177">
        <f>COUNTIF(結算日!$A$3:$A$249,A177)</f>
        <v>0</v>
      </c>
      <c r="Q177" s="7">
        <f t="shared" si="49"/>
        <v>41</v>
      </c>
      <c r="R177" s="8">
        <f t="shared" ca="1" si="53"/>
        <v>-41</v>
      </c>
      <c r="S177" s="8">
        <f t="shared" ca="1" si="54"/>
        <v>11292</v>
      </c>
      <c r="T177" s="8">
        <f t="shared" ca="1" si="50"/>
        <v>-1</v>
      </c>
      <c r="U177" s="9">
        <f t="shared" ca="1" si="55"/>
        <v>0</v>
      </c>
      <c r="V177">
        <f t="shared" si="51"/>
        <v>1999</v>
      </c>
      <c r="W177">
        <f t="shared" si="52"/>
        <v>5</v>
      </c>
    </row>
    <row r="178" spans="1:23" x14ac:dyDescent="0.25">
      <c r="A178" s="1">
        <v>36291</v>
      </c>
      <c r="B178" s="2">
        <v>7474.45</v>
      </c>
      <c r="C178" s="2">
        <v>103348</v>
      </c>
      <c r="D178" s="2">
        <v>7470</v>
      </c>
      <c r="E178" s="2">
        <v>7499</v>
      </c>
      <c r="F178" s="10">
        <f t="shared" si="42"/>
        <v>-5.9536153161765526E-4</v>
      </c>
      <c r="G178" s="2">
        <f t="shared" ca="1" si="43"/>
        <v>120600.875</v>
      </c>
      <c r="H178">
        <f t="shared" ca="1" si="44"/>
        <v>-1</v>
      </c>
      <c r="I178">
        <f t="shared" si="45"/>
        <v>1</v>
      </c>
      <c r="J178">
        <f t="shared" si="48"/>
        <v>-9.9200000000000728</v>
      </c>
      <c r="K178">
        <f t="shared" ca="1" si="46"/>
        <v>-1</v>
      </c>
      <c r="L178" s="11">
        <f t="shared" ca="1" si="40"/>
        <v>10179.609999999988</v>
      </c>
      <c r="M178">
        <f t="shared" ca="1" si="47"/>
        <v>-1</v>
      </c>
      <c r="N178">
        <f t="shared" ca="1" si="41"/>
        <v>0</v>
      </c>
      <c r="O178">
        <f>COUNTIF(結算日!$A$3:$A$249,A178)</f>
        <v>0</v>
      </c>
      <c r="Q178" s="7">
        <f t="shared" si="49"/>
        <v>-90</v>
      </c>
      <c r="R178" s="8">
        <f t="shared" ca="1" si="53"/>
        <v>90</v>
      </c>
      <c r="S178" s="8">
        <f t="shared" ca="1" si="54"/>
        <v>11382</v>
      </c>
      <c r="T178" s="8">
        <f t="shared" ca="1" si="50"/>
        <v>-1</v>
      </c>
      <c r="U178" s="9">
        <f t="shared" ca="1" si="55"/>
        <v>0</v>
      </c>
      <c r="V178">
        <f t="shared" si="51"/>
        <v>1999</v>
      </c>
      <c r="W178">
        <f t="shared" si="52"/>
        <v>5</v>
      </c>
    </row>
    <row r="179" spans="1:23" x14ac:dyDescent="0.25">
      <c r="A179" s="1">
        <v>36292</v>
      </c>
      <c r="B179" s="2">
        <v>7448.41</v>
      </c>
      <c r="C179" s="2">
        <v>69128</v>
      </c>
      <c r="D179" s="2">
        <v>7518</v>
      </c>
      <c r="E179" s="2">
        <v>7520</v>
      </c>
      <c r="F179" s="10">
        <f t="shared" si="42"/>
        <v>9.3429335925385715E-3</v>
      </c>
      <c r="G179" s="2">
        <f t="shared" ca="1" si="43"/>
        <v>118357.875</v>
      </c>
      <c r="H179">
        <f t="shared" ca="1" si="44"/>
        <v>-1</v>
      </c>
      <c r="I179">
        <f t="shared" si="45"/>
        <v>-1</v>
      </c>
      <c r="J179">
        <f t="shared" si="48"/>
        <v>-26.039999999999964</v>
      </c>
      <c r="K179">
        <f t="shared" si="46"/>
        <v>-1</v>
      </c>
      <c r="L179" s="11">
        <f t="shared" ca="1" si="40"/>
        <v>10205.649999999987</v>
      </c>
      <c r="M179">
        <f t="shared" ca="1" si="47"/>
        <v>-1</v>
      </c>
      <c r="N179">
        <f t="shared" ca="1" si="41"/>
        <v>0</v>
      </c>
      <c r="O179">
        <f>COUNTIF(結算日!$A$3:$A$249,A179)</f>
        <v>0</v>
      </c>
      <c r="Q179" s="7">
        <f t="shared" si="49"/>
        <v>48</v>
      </c>
      <c r="R179" s="8">
        <f t="shared" ca="1" si="53"/>
        <v>-48</v>
      </c>
      <c r="S179" s="8">
        <f t="shared" ca="1" si="54"/>
        <v>11334</v>
      </c>
      <c r="T179" s="8">
        <f t="shared" ca="1" si="50"/>
        <v>-1</v>
      </c>
      <c r="U179" s="9">
        <f t="shared" ca="1" si="55"/>
        <v>0</v>
      </c>
      <c r="V179">
        <f t="shared" si="51"/>
        <v>1999</v>
      </c>
      <c r="W179">
        <f t="shared" si="52"/>
        <v>5</v>
      </c>
    </row>
    <row r="180" spans="1:23" x14ac:dyDescent="0.25">
      <c r="A180" s="1">
        <v>36293</v>
      </c>
      <c r="B180" s="2">
        <v>7416.2</v>
      </c>
      <c r="C180" s="2">
        <v>69582</v>
      </c>
      <c r="D180" s="2">
        <v>7469</v>
      </c>
      <c r="E180" s="2">
        <v>7461</v>
      </c>
      <c r="F180" s="10">
        <f t="shared" si="42"/>
        <v>7.1195490952240537E-3</v>
      </c>
      <c r="G180" s="2">
        <f t="shared" ca="1" si="43"/>
        <v>116712.85</v>
      </c>
      <c r="H180">
        <f t="shared" ca="1" si="44"/>
        <v>-1</v>
      </c>
      <c r="I180">
        <f t="shared" si="45"/>
        <v>-1</v>
      </c>
      <c r="J180">
        <f t="shared" si="48"/>
        <v>-32.210000000000036</v>
      </c>
      <c r="K180">
        <f t="shared" si="46"/>
        <v>-1</v>
      </c>
      <c r="L180" s="11">
        <f t="shared" ca="1" si="40"/>
        <v>10237.859999999986</v>
      </c>
      <c r="M180">
        <f t="shared" ca="1" si="47"/>
        <v>-1</v>
      </c>
      <c r="N180">
        <f t="shared" ca="1" si="41"/>
        <v>0</v>
      </c>
      <c r="O180">
        <f>COUNTIF(結算日!$A$3:$A$249,A180)</f>
        <v>0</v>
      </c>
      <c r="Q180" s="7">
        <f t="shared" si="49"/>
        <v>-49</v>
      </c>
      <c r="R180" s="8">
        <f t="shared" ca="1" si="53"/>
        <v>49</v>
      </c>
      <c r="S180" s="8">
        <f t="shared" ca="1" si="54"/>
        <v>11383</v>
      </c>
      <c r="T180" s="8">
        <f t="shared" ca="1" si="50"/>
        <v>-1</v>
      </c>
      <c r="U180" s="9">
        <f t="shared" ca="1" si="55"/>
        <v>0</v>
      </c>
      <c r="V180">
        <f t="shared" si="51"/>
        <v>1999</v>
      </c>
      <c r="W180">
        <f t="shared" si="52"/>
        <v>5</v>
      </c>
    </row>
    <row r="181" spans="1:23" x14ac:dyDescent="0.25">
      <c r="A181" s="1">
        <v>36294</v>
      </c>
      <c r="B181" s="2">
        <v>7592.53</v>
      </c>
      <c r="C181" s="2">
        <v>107566</v>
      </c>
      <c r="D181" s="2">
        <v>7610</v>
      </c>
      <c r="E181" s="2">
        <v>7635</v>
      </c>
      <c r="F181" s="10">
        <f t="shared" si="42"/>
        <v>2.3009457980409653E-3</v>
      </c>
      <c r="G181" s="2">
        <f t="shared" ca="1" si="43"/>
        <v>116908.97500000001</v>
      </c>
      <c r="H181">
        <f t="shared" ca="1" si="44"/>
        <v>-1</v>
      </c>
      <c r="I181">
        <f t="shared" si="45"/>
        <v>-1</v>
      </c>
      <c r="J181">
        <f t="shared" si="48"/>
        <v>176.32999999999993</v>
      </c>
      <c r="K181">
        <f t="shared" si="46"/>
        <v>-1</v>
      </c>
      <c r="L181" s="11">
        <f t="shared" ca="1" si="40"/>
        <v>10061.529999999986</v>
      </c>
      <c r="M181">
        <f t="shared" ca="1" si="47"/>
        <v>-1</v>
      </c>
      <c r="N181">
        <f t="shared" ca="1" si="41"/>
        <v>0</v>
      </c>
      <c r="O181">
        <f>COUNTIF(結算日!$A$3:$A$249,A181)</f>
        <v>0</v>
      </c>
      <c r="Q181" s="7">
        <f t="shared" si="49"/>
        <v>141</v>
      </c>
      <c r="R181" s="8">
        <f t="shared" ca="1" si="53"/>
        <v>-141</v>
      </c>
      <c r="S181" s="8">
        <f t="shared" ca="1" si="54"/>
        <v>11242</v>
      </c>
      <c r="T181" s="8">
        <f t="shared" ca="1" si="50"/>
        <v>-1</v>
      </c>
      <c r="U181" s="9">
        <f t="shared" ca="1" si="55"/>
        <v>0</v>
      </c>
      <c r="V181">
        <f t="shared" si="51"/>
        <v>1999</v>
      </c>
      <c r="W181">
        <f t="shared" si="52"/>
        <v>5</v>
      </c>
    </row>
    <row r="182" spans="1:23" x14ac:dyDescent="0.25">
      <c r="A182" s="1">
        <v>36295</v>
      </c>
      <c r="B182" s="2">
        <v>7576.64</v>
      </c>
      <c r="C182" s="2">
        <v>103800</v>
      </c>
      <c r="D182" s="2">
        <v>7610</v>
      </c>
      <c r="E182" s="2">
        <v>7640</v>
      </c>
      <c r="F182" s="10">
        <f t="shared" si="42"/>
        <v>4.4030071377285651E-3</v>
      </c>
      <c r="G182" s="2">
        <f t="shared" ca="1" si="43"/>
        <v>116341.75</v>
      </c>
      <c r="H182">
        <f t="shared" ca="1" si="44"/>
        <v>-1</v>
      </c>
      <c r="I182">
        <f t="shared" si="45"/>
        <v>-1</v>
      </c>
      <c r="J182">
        <f t="shared" si="48"/>
        <v>-15.889999999999418</v>
      </c>
      <c r="K182">
        <f t="shared" si="46"/>
        <v>-1</v>
      </c>
      <c r="L182" s="11">
        <f t="shared" ca="1" si="40"/>
        <v>10077.419999999986</v>
      </c>
      <c r="M182">
        <f t="shared" ca="1" si="47"/>
        <v>-1</v>
      </c>
      <c r="N182">
        <f t="shared" ca="1" si="41"/>
        <v>0</v>
      </c>
      <c r="O182">
        <f>COUNTIF(結算日!$A$3:$A$249,A182)</f>
        <v>0</v>
      </c>
      <c r="Q182" s="7">
        <f t="shared" si="49"/>
        <v>0</v>
      </c>
      <c r="R182" s="8">
        <f t="shared" ca="1" si="53"/>
        <v>0</v>
      </c>
      <c r="S182" s="8">
        <f t="shared" ca="1" si="54"/>
        <v>11242</v>
      </c>
      <c r="T182" s="8">
        <f t="shared" ca="1" si="50"/>
        <v>-1</v>
      </c>
      <c r="U182" s="9">
        <f t="shared" ca="1" si="55"/>
        <v>0</v>
      </c>
      <c r="V182">
        <f t="shared" si="51"/>
        <v>1999</v>
      </c>
      <c r="W182">
        <f t="shared" si="52"/>
        <v>5</v>
      </c>
    </row>
    <row r="183" spans="1:23" x14ac:dyDescent="0.25">
      <c r="A183" s="1">
        <v>36297</v>
      </c>
      <c r="B183" s="2">
        <v>7599.76</v>
      </c>
      <c r="C183" s="2">
        <v>131038</v>
      </c>
      <c r="D183" s="2">
        <v>7600</v>
      </c>
      <c r="E183" s="2">
        <v>7647</v>
      </c>
      <c r="F183" s="10">
        <f t="shared" si="42"/>
        <v>3.1579944629767098E-5</v>
      </c>
      <c r="G183" s="2">
        <f t="shared" ca="1" si="43"/>
        <v>117192.3</v>
      </c>
      <c r="H183">
        <f t="shared" ca="1" si="44"/>
        <v>1</v>
      </c>
      <c r="I183">
        <f t="shared" si="45"/>
        <v>-1</v>
      </c>
      <c r="J183">
        <f t="shared" si="48"/>
        <v>23.119999999999891</v>
      </c>
      <c r="K183">
        <f t="shared" ca="1" si="46"/>
        <v>1</v>
      </c>
      <c r="L183" s="11">
        <f t="shared" ca="1" si="40"/>
        <v>10054.299999999985</v>
      </c>
      <c r="M183">
        <f t="shared" ca="1" si="47"/>
        <v>1</v>
      </c>
      <c r="N183">
        <f t="shared" ca="1" si="41"/>
        <v>2</v>
      </c>
      <c r="O183">
        <f>COUNTIF(結算日!$A$3:$A$249,A183)</f>
        <v>0</v>
      </c>
      <c r="Q183" s="7">
        <f t="shared" si="49"/>
        <v>-10</v>
      </c>
      <c r="R183" s="8">
        <f t="shared" ca="1" si="53"/>
        <v>10</v>
      </c>
      <c r="S183" s="8">
        <f t="shared" ca="1" si="54"/>
        <v>11252</v>
      </c>
      <c r="T183" s="8">
        <f t="shared" ca="1" si="50"/>
        <v>1</v>
      </c>
      <c r="U183" s="9">
        <f t="shared" ca="1" si="55"/>
        <v>2</v>
      </c>
      <c r="V183">
        <f t="shared" si="51"/>
        <v>1999</v>
      </c>
      <c r="W183">
        <f t="shared" si="52"/>
        <v>5</v>
      </c>
    </row>
    <row r="184" spans="1:23" x14ac:dyDescent="0.25">
      <c r="A184" s="1">
        <v>36298</v>
      </c>
      <c r="B184" s="2">
        <v>7585.51</v>
      </c>
      <c r="C184" s="2">
        <v>129321</v>
      </c>
      <c r="D184" s="2">
        <v>7600</v>
      </c>
      <c r="E184" s="2">
        <v>7643</v>
      </c>
      <c r="F184" s="10">
        <f t="shared" si="42"/>
        <v>1.9102209343866416E-3</v>
      </c>
      <c r="G184" s="2">
        <f t="shared" ca="1" si="43"/>
        <v>118097.65</v>
      </c>
      <c r="H184">
        <f t="shared" ca="1" si="44"/>
        <v>1</v>
      </c>
      <c r="I184">
        <f t="shared" si="45"/>
        <v>-1</v>
      </c>
      <c r="J184">
        <f t="shared" si="48"/>
        <v>-14.25</v>
      </c>
      <c r="K184">
        <f t="shared" si="46"/>
        <v>-1</v>
      </c>
      <c r="L184" s="11">
        <f t="shared" ca="1" si="40"/>
        <v>10040.049999999985</v>
      </c>
      <c r="M184">
        <f t="shared" ca="1" si="47"/>
        <v>-1</v>
      </c>
      <c r="N184">
        <f t="shared" ca="1" si="41"/>
        <v>2</v>
      </c>
      <c r="O184">
        <f>COUNTIF(結算日!$A$3:$A$249,A184)</f>
        <v>0</v>
      </c>
      <c r="Q184" s="7">
        <f t="shared" si="49"/>
        <v>0</v>
      </c>
      <c r="R184" s="8">
        <f t="shared" ca="1" si="53"/>
        <v>0</v>
      </c>
      <c r="S184" s="8">
        <f t="shared" ca="1" si="54"/>
        <v>11250</v>
      </c>
      <c r="T184" s="8">
        <f t="shared" ca="1" si="50"/>
        <v>-1</v>
      </c>
      <c r="U184" s="9">
        <f t="shared" ca="1" si="55"/>
        <v>2</v>
      </c>
      <c r="V184">
        <f t="shared" si="51"/>
        <v>1999</v>
      </c>
      <c r="W184">
        <f t="shared" si="52"/>
        <v>5</v>
      </c>
    </row>
    <row r="185" spans="1:23" x14ac:dyDescent="0.25">
      <c r="A185" s="1">
        <v>36299</v>
      </c>
      <c r="B185" s="2">
        <v>7614.6</v>
      </c>
      <c r="C185" s="2">
        <v>151517</v>
      </c>
      <c r="D185" s="2">
        <v>7609</v>
      </c>
      <c r="E185" s="2">
        <v>7624</v>
      </c>
      <c r="F185" s="10">
        <f t="shared" si="42"/>
        <v>1.2344706222255919E-3</v>
      </c>
      <c r="G185" s="2">
        <f t="shared" ca="1" si="43"/>
        <v>118983.675</v>
      </c>
      <c r="H185">
        <f t="shared" ca="1" si="44"/>
        <v>1</v>
      </c>
      <c r="I185">
        <f t="shared" si="45"/>
        <v>-1</v>
      </c>
      <c r="J185">
        <f t="shared" si="48"/>
        <v>29.090000000000146</v>
      </c>
      <c r="K185">
        <f t="shared" si="46"/>
        <v>-1</v>
      </c>
      <c r="L185" s="11">
        <f t="shared" ca="1" si="40"/>
        <v>10010.959999999985</v>
      </c>
      <c r="M185">
        <f t="shared" ca="1" si="47"/>
        <v>-1</v>
      </c>
      <c r="N185">
        <f t="shared" ca="1" si="41"/>
        <v>0</v>
      </c>
      <c r="O185">
        <f>COUNTIF(結算日!$A$3:$A$249,A185)</f>
        <v>1</v>
      </c>
      <c r="Q185" s="7">
        <f t="shared" si="49"/>
        <v>9</v>
      </c>
      <c r="R185" s="8">
        <f t="shared" ca="1" si="53"/>
        <v>-9</v>
      </c>
      <c r="S185" s="8">
        <f t="shared" ca="1" si="54"/>
        <v>11239</v>
      </c>
      <c r="T185" s="8">
        <f t="shared" ca="1" si="50"/>
        <v>-1</v>
      </c>
      <c r="U185" s="9">
        <f t="shared" ca="1" si="55"/>
        <v>2</v>
      </c>
      <c r="V185">
        <f t="shared" si="51"/>
        <v>1999</v>
      </c>
      <c r="W185">
        <f t="shared" si="52"/>
        <v>5</v>
      </c>
    </row>
    <row r="186" spans="1:23" x14ac:dyDescent="0.25">
      <c r="A186" s="1">
        <v>36300</v>
      </c>
      <c r="B186" s="2">
        <v>7608.88</v>
      </c>
      <c r="C186" s="2">
        <v>138372</v>
      </c>
      <c r="D186" s="2">
        <v>7610</v>
      </c>
      <c r="E186" s="2">
        <v>7620</v>
      </c>
      <c r="F186" s="10">
        <f t="shared" si="42"/>
        <v>1.4719643364058399E-4</v>
      </c>
      <c r="G186" s="2">
        <f t="shared" ca="1" si="43"/>
        <v>120179.55</v>
      </c>
      <c r="H186">
        <f t="shared" ca="1" si="44"/>
        <v>1</v>
      </c>
      <c r="I186">
        <f t="shared" si="45"/>
        <v>-1</v>
      </c>
      <c r="J186">
        <f t="shared" si="48"/>
        <v>-5.7200000000002547</v>
      </c>
      <c r="K186">
        <f t="shared" ca="1" si="46"/>
        <v>1</v>
      </c>
      <c r="L186" s="11">
        <f t="shared" ca="1" si="40"/>
        <v>10016.679999999986</v>
      </c>
      <c r="M186">
        <f t="shared" ca="1" si="47"/>
        <v>1</v>
      </c>
      <c r="N186">
        <f t="shared" ca="1" si="41"/>
        <v>2</v>
      </c>
      <c r="O186">
        <f>COUNTIF(結算日!$A$3:$A$249,A186)</f>
        <v>0</v>
      </c>
      <c r="Q186" s="7">
        <f t="shared" si="49"/>
        <v>-14</v>
      </c>
      <c r="R186" s="8">
        <f t="shared" ca="1" si="53"/>
        <v>14</v>
      </c>
      <c r="S186" s="8">
        <f t="shared" ca="1" si="54"/>
        <v>11251</v>
      </c>
      <c r="T186" s="8">
        <f t="shared" ca="1" si="50"/>
        <v>1</v>
      </c>
      <c r="U186" s="9">
        <f t="shared" ca="1" si="55"/>
        <v>2</v>
      </c>
      <c r="V186">
        <f t="shared" si="51"/>
        <v>1999</v>
      </c>
      <c r="W186">
        <f t="shared" si="52"/>
        <v>5</v>
      </c>
    </row>
    <row r="187" spans="1:23" x14ac:dyDescent="0.25">
      <c r="A187" s="1">
        <v>36301</v>
      </c>
      <c r="B187" s="2">
        <v>7606.69</v>
      </c>
      <c r="C187" s="2">
        <v>102381</v>
      </c>
      <c r="D187" s="2">
        <v>7625</v>
      </c>
      <c r="E187" s="2">
        <v>7620</v>
      </c>
      <c r="F187" s="10">
        <f t="shared" si="42"/>
        <v>2.4070916522167529E-3</v>
      </c>
      <c r="G187" s="2">
        <f t="shared" ca="1" si="43"/>
        <v>120834.25</v>
      </c>
      <c r="H187">
        <f t="shared" ca="1" si="44"/>
        <v>-1</v>
      </c>
      <c r="I187">
        <f t="shared" si="45"/>
        <v>-1</v>
      </c>
      <c r="J187">
        <f t="shared" si="48"/>
        <v>-2.1900000000005093</v>
      </c>
      <c r="K187">
        <f t="shared" si="46"/>
        <v>-1</v>
      </c>
      <c r="L187" s="11">
        <f t="shared" ca="1" si="40"/>
        <v>10014.489999999985</v>
      </c>
      <c r="M187">
        <f t="shared" ca="1" si="47"/>
        <v>-1</v>
      </c>
      <c r="N187">
        <f t="shared" ca="1" si="41"/>
        <v>2</v>
      </c>
      <c r="O187">
        <f>COUNTIF(結算日!$A$3:$A$249,A187)</f>
        <v>0</v>
      </c>
      <c r="Q187" s="7">
        <f t="shared" si="49"/>
        <v>15</v>
      </c>
      <c r="R187" s="8">
        <f t="shared" ca="1" si="53"/>
        <v>15</v>
      </c>
      <c r="S187" s="8">
        <f t="shared" ca="1" si="54"/>
        <v>11264</v>
      </c>
      <c r="T187" s="8">
        <f t="shared" ca="1" si="50"/>
        <v>-1</v>
      </c>
      <c r="U187" s="9">
        <f t="shared" ca="1" si="55"/>
        <v>2</v>
      </c>
      <c r="V187">
        <f t="shared" si="51"/>
        <v>1999</v>
      </c>
      <c r="W187">
        <f t="shared" si="52"/>
        <v>5</v>
      </c>
    </row>
    <row r="188" spans="1:23" x14ac:dyDescent="0.25">
      <c r="A188" s="1">
        <v>36304</v>
      </c>
      <c r="B188" s="2">
        <v>7588.23</v>
      </c>
      <c r="C188" s="2">
        <v>110939</v>
      </c>
      <c r="D188" s="2">
        <v>7628</v>
      </c>
      <c r="E188" s="2">
        <v>7645</v>
      </c>
      <c r="F188" s="10">
        <f t="shared" si="42"/>
        <v>5.2410114084575632E-3</v>
      </c>
      <c r="G188" s="2">
        <f t="shared" ca="1" si="43"/>
        <v>121935.2</v>
      </c>
      <c r="H188">
        <f t="shared" ca="1" si="44"/>
        <v>-1</v>
      </c>
      <c r="I188">
        <f t="shared" si="45"/>
        <v>-1</v>
      </c>
      <c r="J188">
        <f t="shared" si="48"/>
        <v>-18.460000000000036</v>
      </c>
      <c r="K188">
        <f t="shared" si="46"/>
        <v>-1</v>
      </c>
      <c r="L188" s="11">
        <f t="shared" ca="1" si="40"/>
        <v>10032.949999999986</v>
      </c>
      <c r="M188">
        <f t="shared" ca="1" si="47"/>
        <v>-1</v>
      </c>
      <c r="N188">
        <f t="shared" ca="1" si="41"/>
        <v>0</v>
      </c>
      <c r="O188">
        <f>COUNTIF(結算日!$A$3:$A$249,A188)</f>
        <v>0</v>
      </c>
      <c r="Q188" s="7">
        <f t="shared" si="49"/>
        <v>3</v>
      </c>
      <c r="R188" s="8">
        <f t="shared" ca="1" si="53"/>
        <v>-3</v>
      </c>
      <c r="S188" s="8">
        <f t="shared" ca="1" si="54"/>
        <v>11259</v>
      </c>
      <c r="T188" s="8">
        <f t="shared" ca="1" si="50"/>
        <v>-1</v>
      </c>
      <c r="U188" s="9">
        <f t="shared" ca="1" si="55"/>
        <v>0</v>
      </c>
      <c r="V188">
        <f t="shared" si="51"/>
        <v>1999</v>
      </c>
      <c r="W188">
        <f t="shared" si="52"/>
        <v>5</v>
      </c>
    </row>
    <row r="189" spans="1:23" x14ac:dyDescent="0.25">
      <c r="A189" s="1">
        <v>36305</v>
      </c>
      <c r="B189" s="2">
        <v>7417.03</v>
      </c>
      <c r="C189" s="2">
        <v>146381</v>
      </c>
      <c r="D189" s="2">
        <v>7509</v>
      </c>
      <c r="E189" s="2">
        <v>7520</v>
      </c>
      <c r="F189" s="10">
        <f t="shared" si="42"/>
        <v>1.2399841985269111E-2</v>
      </c>
      <c r="G189" s="2">
        <f t="shared" ca="1" si="43"/>
        <v>123013.5</v>
      </c>
      <c r="H189">
        <f t="shared" ca="1" si="44"/>
        <v>1</v>
      </c>
      <c r="I189">
        <f t="shared" si="45"/>
        <v>-1</v>
      </c>
      <c r="J189">
        <f t="shared" si="48"/>
        <v>-171.19999999999982</v>
      </c>
      <c r="K189">
        <f t="shared" si="46"/>
        <v>-1</v>
      </c>
      <c r="L189" s="11">
        <f t="shared" ca="1" si="40"/>
        <v>10204.149999999987</v>
      </c>
      <c r="M189">
        <f t="shared" ca="1" si="47"/>
        <v>-1</v>
      </c>
      <c r="N189">
        <f t="shared" ca="1" si="41"/>
        <v>0</v>
      </c>
      <c r="O189">
        <f>COUNTIF(結算日!$A$3:$A$249,A189)</f>
        <v>0</v>
      </c>
      <c r="Q189" s="7">
        <f t="shared" si="49"/>
        <v>-119</v>
      </c>
      <c r="R189" s="8">
        <f t="shared" ca="1" si="53"/>
        <v>119</v>
      </c>
      <c r="S189" s="8">
        <f t="shared" ca="1" si="54"/>
        <v>11378</v>
      </c>
      <c r="T189" s="8">
        <f t="shared" ca="1" si="50"/>
        <v>-1</v>
      </c>
      <c r="U189" s="9">
        <f t="shared" ca="1" si="55"/>
        <v>0</v>
      </c>
      <c r="V189">
        <f t="shared" si="51"/>
        <v>1999</v>
      </c>
      <c r="W189">
        <f t="shared" si="52"/>
        <v>5</v>
      </c>
    </row>
    <row r="190" spans="1:23" x14ac:dyDescent="0.25">
      <c r="A190" s="1">
        <v>36306</v>
      </c>
      <c r="B190" s="2">
        <v>7426.63</v>
      </c>
      <c r="C190" s="2">
        <v>108623</v>
      </c>
      <c r="D190" s="2">
        <v>7500</v>
      </c>
      <c r="E190" s="2">
        <v>7507</v>
      </c>
      <c r="F190" s="10">
        <f t="shared" si="42"/>
        <v>9.8793126896048467E-3</v>
      </c>
      <c r="G190" s="2">
        <f t="shared" ca="1" si="43"/>
        <v>121945.45</v>
      </c>
      <c r="H190">
        <f t="shared" ca="1" si="44"/>
        <v>-1</v>
      </c>
      <c r="I190">
        <f t="shared" si="45"/>
        <v>-1</v>
      </c>
      <c r="J190">
        <f t="shared" si="48"/>
        <v>9.6000000000003638</v>
      </c>
      <c r="K190">
        <f t="shared" si="46"/>
        <v>-1</v>
      </c>
      <c r="L190" s="11">
        <f t="shared" ref="L190:L253" ca="1" si="56">L189+J190*M189</f>
        <v>10194.549999999987</v>
      </c>
      <c r="M190">
        <f t="shared" ca="1" si="47"/>
        <v>-1</v>
      </c>
      <c r="N190">
        <f t="shared" ref="N190:N253" ca="1" si="57">ABS(M190-M189)</f>
        <v>0</v>
      </c>
      <c r="O190">
        <f>COUNTIF(結算日!$A$3:$A$249,A190)</f>
        <v>0</v>
      </c>
      <c r="Q190" s="7">
        <f t="shared" si="49"/>
        <v>-9</v>
      </c>
      <c r="R190" s="8">
        <f t="shared" ca="1" si="53"/>
        <v>9</v>
      </c>
      <c r="S190" s="8">
        <f t="shared" ca="1" si="54"/>
        <v>11387</v>
      </c>
      <c r="T190" s="8">
        <f t="shared" ca="1" si="50"/>
        <v>-1</v>
      </c>
      <c r="U190" s="9">
        <f t="shared" ca="1" si="55"/>
        <v>0</v>
      </c>
      <c r="V190">
        <f t="shared" si="51"/>
        <v>1999</v>
      </c>
      <c r="W190">
        <f t="shared" si="52"/>
        <v>5</v>
      </c>
    </row>
    <row r="191" spans="1:23" x14ac:dyDescent="0.25">
      <c r="A191" s="1">
        <v>36307</v>
      </c>
      <c r="B191" s="2">
        <v>7469.01</v>
      </c>
      <c r="C191" s="2">
        <v>126786</v>
      </c>
      <c r="D191" s="2">
        <v>7480</v>
      </c>
      <c r="E191" s="2">
        <v>7496</v>
      </c>
      <c r="F191" s="10">
        <f t="shared" si="42"/>
        <v>1.4714132127282564E-3</v>
      </c>
      <c r="G191" s="2">
        <f t="shared" ca="1" si="43"/>
        <v>121692.4</v>
      </c>
      <c r="H191">
        <f t="shared" ca="1" si="44"/>
        <v>1</v>
      </c>
      <c r="I191">
        <f t="shared" si="45"/>
        <v>-1</v>
      </c>
      <c r="J191">
        <f t="shared" si="48"/>
        <v>42.380000000000109</v>
      </c>
      <c r="K191">
        <f t="shared" si="46"/>
        <v>-1</v>
      </c>
      <c r="L191" s="11">
        <f t="shared" ca="1" si="56"/>
        <v>10152.169999999987</v>
      </c>
      <c r="M191">
        <f t="shared" ca="1" si="47"/>
        <v>-1</v>
      </c>
      <c r="N191">
        <f t="shared" ca="1" si="57"/>
        <v>0</v>
      </c>
      <c r="O191">
        <f>COUNTIF(結算日!$A$3:$A$249,A191)</f>
        <v>0</v>
      </c>
      <c r="Q191" s="7">
        <f t="shared" si="49"/>
        <v>-20</v>
      </c>
      <c r="R191" s="8">
        <f t="shared" ca="1" si="53"/>
        <v>20</v>
      </c>
      <c r="S191" s="8">
        <f t="shared" ca="1" si="54"/>
        <v>11407</v>
      </c>
      <c r="T191" s="8">
        <f t="shared" ca="1" si="50"/>
        <v>-1</v>
      </c>
      <c r="U191" s="9">
        <f t="shared" ca="1" si="55"/>
        <v>0</v>
      </c>
      <c r="V191">
        <f t="shared" si="51"/>
        <v>1999</v>
      </c>
      <c r="W191">
        <f t="shared" si="52"/>
        <v>5</v>
      </c>
    </row>
    <row r="192" spans="1:23" x14ac:dyDescent="0.25">
      <c r="A192" s="1">
        <v>36308</v>
      </c>
      <c r="B192" s="2">
        <v>7387.37</v>
      </c>
      <c r="C192" s="2">
        <v>108954</v>
      </c>
      <c r="D192" s="2">
        <v>7418</v>
      </c>
      <c r="E192" s="2">
        <v>7430</v>
      </c>
      <c r="F192" s="10">
        <f t="shared" si="42"/>
        <v>4.1462658564550559E-3</v>
      </c>
      <c r="G192" s="2">
        <f t="shared" ca="1" si="43"/>
        <v>122427.45</v>
      </c>
      <c r="H192">
        <f t="shared" ca="1" si="44"/>
        <v>-1</v>
      </c>
      <c r="I192">
        <f t="shared" si="45"/>
        <v>-1</v>
      </c>
      <c r="J192">
        <f t="shared" si="48"/>
        <v>-81.640000000000327</v>
      </c>
      <c r="K192">
        <f t="shared" si="46"/>
        <v>-1</v>
      </c>
      <c r="L192" s="11">
        <f t="shared" ca="1" si="56"/>
        <v>10233.809999999987</v>
      </c>
      <c r="M192">
        <f t="shared" ca="1" si="47"/>
        <v>-1</v>
      </c>
      <c r="N192">
        <f t="shared" ca="1" si="57"/>
        <v>0</v>
      </c>
      <c r="O192">
        <f>COUNTIF(結算日!$A$3:$A$249,A192)</f>
        <v>0</v>
      </c>
      <c r="Q192" s="7">
        <f t="shared" si="49"/>
        <v>-62</v>
      </c>
      <c r="R192" s="8">
        <f t="shared" ca="1" si="53"/>
        <v>62</v>
      </c>
      <c r="S192" s="8">
        <f t="shared" ca="1" si="54"/>
        <v>11469</v>
      </c>
      <c r="T192" s="8">
        <f t="shared" ca="1" si="50"/>
        <v>-1</v>
      </c>
      <c r="U192" s="9">
        <f t="shared" ca="1" si="55"/>
        <v>0</v>
      </c>
      <c r="V192">
        <f t="shared" si="51"/>
        <v>1999</v>
      </c>
      <c r="W192">
        <f t="shared" si="52"/>
        <v>5</v>
      </c>
    </row>
    <row r="193" spans="1:23" x14ac:dyDescent="0.25">
      <c r="A193" s="1">
        <v>36309</v>
      </c>
      <c r="B193" s="2">
        <v>7419.7</v>
      </c>
      <c r="C193" s="2">
        <v>121576</v>
      </c>
      <c r="D193" s="2">
        <v>7418</v>
      </c>
      <c r="E193" s="2">
        <v>7430</v>
      </c>
      <c r="F193" s="10">
        <f t="shared" si="42"/>
        <v>-2.2911977573214504E-4</v>
      </c>
      <c r="G193" s="2">
        <f t="shared" ca="1" si="43"/>
        <v>123697.875</v>
      </c>
      <c r="H193">
        <f t="shared" ca="1" si="44"/>
        <v>-1</v>
      </c>
      <c r="I193">
        <f t="shared" si="45"/>
        <v>1</v>
      </c>
      <c r="J193">
        <f t="shared" si="48"/>
        <v>32.329999999999927</v>
      </c>
      <c r="K193">
        <f t="shared" ca="1" si="46"/>
        <v>-1</v>
      </c>
      <c r="L193" s="11">
        <f t="shared" ca="1" si="56"/>
        <v>10201.479999999987</v>
      </c>
      <c r="M193">
        <f t="shared" ca="1" si="47"/>
        <v>-1</v>
      </c>
      <c r="N193">
        <f t="shared" ca="1" si="57"/>
        <v>0</v>
      </c>
      <c r="O193">
        <f>COUNTIF(結算日!$A$3:$A$249,A193)</f>
        <v>0</v>
      </c>
      <c r="Q193" s="7">
        <f t="shared" si="49"/>
        <v>0</v>
      </c>
      <c r="R193" s="8">
        <f t="shared" ca="1" si="53"/>
        <v>0</v>
      </c>
      <c r="S193" s="8">
        <f t="shared" ca="1" si="54"/>
        <v>11469</v>
      </c>
      <c r="T193" s="8">
        <f t="shared" ca="1" si="50"/>
        <v>-1</v>
      </c>
      <c r="U193" s="9">
        <f t="shared" ca="1" si="55"/>
        <v>0</v>
      </c>
      <c r="V193">
        <f t="shared" si="51"/>
        <v>1999</v>
      </c>
      <c r="W193">
        <f t="shared" si="52"/>
        <v>5</v>
      </c>
    </row>
    <row r="194" spans="1:23" x14ac:dyDescent="0.25">
      <c r="A194" s="1">
        <v>36311</v>
      </c>
      <c r="B194" s="2">
        <v>7316.57</v>
      </c>
      <c r="C194" s="2">
        <v>111462</v>
      </c>
      <c r="D194" s="2">
        <v>7321</v>
      </c>
      <c r="E194" s="2">
        <v>7340</v>
      </c>
      <c r="F194" s="10">
        <f t="shared" ref="F194:F257" si="58">IF(O194=1,E194,D194)/B194-1</f>
        <v>6.0547496982876758E-4</v>
      </c>
      <c r="G194" s="2">
        <f t="shared" ref="G194:G257" ca="1" si="59">IF(ROW()&gt;$G$1,AVERAGE(OFFSET(C194,-$G$1+1,,$G$1)),"")</f>
        <v>123196.625</v>
      </c>
      <c r="H194">
        <f t="shared" ref="H194:H257" ca="1" si="60">IF(G194="",0,SIGN(C194-G194))</f>
        <v>-1</v>
      </c>
      <c r="I194">
        <f t="shared" ref="I194:I257" si="61">-SIGN(F194)</f>
        <v>-1</v>
      </c>
      <c r="J194">
        <f t="shared" si="48"/>
        <v>-103.13000000000011</v>
      </c>
      <c r="K194">
        <f t="shared" ref="K194:K257" ca="1" si="62">CHOOSE($K$1,H194*(2-$K$1)+I194*($K$1-1),IF(ABS(F194)&gt;($K$1-2)/100,I194,H194))</f>
        <v>-1</v>
      </c>
      <c r="L194" s="11">
        <f t="shared" ca="1" si="56"/>
        <v>10304.609999999986</v>
      </c>
      <c r="M194">
        <f t="shared" ref="M194:M257" ca="1" si="63">INT(L194*$P$1/B194)*K194</f>
        <v>-1</v>
      </c>
      <c r="N194">
        <f t="shared" ca="1" si="57"/>
        <v>0</v>
      </c>
      <c r="O194">
        <f>COUNTIF(結算日!$A$3:$A$249,A194)</f>
        <v>0</v>
      </c>
      <c r="Q194" s="7">
        <f t="shared" si="49"/>
        <v>-97</v>
      </c>
      <c r="R194" s="8">
        <f t="shared" ca="1" si="53"/>
        <v>97</v>
      </c>
      <c r="S194" s="8">
        <f t="shared" ca="1" si="54"/>
        <v>11566</v>
      </c>
      <c r="T194" s="8">
        <f t="shared" ca="1" si="50"/>
        <v>-1</v>
      </c>
      <c r="U194" s="9">
        <f t="shared" ca="1" si="55"/>
        <v>0</v>
      </c>
      <c r="V194">
        <f t="shared" si="51"/>
        <v>1999</v>
      </c>
      <c r="W194">
        <f t="shared" si="52"/>
        <v>5</v>
      </c>
    </row>
    <row r="195" spans="1:23" x14ac:dyDescent="0.25">
      <c r="A195" s="1">
        <v>36312</v>
      </c>
      <c r="B195" s="2">
        <v>7397.62</v>
      </c>
      <c r="C195" s="2">
        <v>83414</v>
      </c>
      <c r="D195" s="2">
        <v>7408</v>
      </c>
      <c r="E195" s="2">
        <v>7400</v>
      </c>
      <c r="F195" s="10">
        <f t="shared" si="58"/>
        <v>1.4031539873635701E-3</v>
      </c>
      <c r="G195" s="2">
        <f t="shared" ca="1" si="59"/>
        <v>121730.6</v>
      </c>
      <c r="H195">
        <f t="shared" ca="1" si="60"/>
        <v>-1</v>
      </c>
      <c r="I195">
        <f t="shared" si="61"/>
        <v>-1</v>
      </c>
      <c r="J195">
        <f t="shared" ref="J195:J258" si="64">B195-B194</f>
        <v>81.050000000000182</v>
      </c>
      <c r="K195">
        <f t="shared" si="62"/>
        <v>-1</v>
      </c>
      <c r="L195" s="11">
        <f t="shared" ca="1" si="56"/>
        <v>10223.559999999987</v>
      </c>
      <c r="M195">
        <f t="shared" ca="1" si="63"/>
        <v>-1</v>
      </c>
      <c r="N195">
        <f t="shared" ca="1" si="57"/>
        <v>0</v>
      </c>
      <c r="O195">
        <f>COUNTIF(結算日!$A$3:$A$249,A195)</f>
        <v>0</v>
      </c>
      <c r="Q195" s="7">
        <f t="shared" ref="Q195:Q258" si="65">D195-IF(O194=1,E194,D194)</f>
        <v>87</v>
      </c>
      <c r="R195" s="8">
        <f t="shared" ca="1" si="53"/>
        <v>-87</v>
      </c>
      <c r="S195" s="8">
        <f t="shared" ca="1" si="54"/>
        <v>11479</v>
      </c>
      <c r="T195" s="8">
        <f t="shared" ref="T195:T258" ca="1" si="66">INT(S195*$P$1/IF(O195=1,E195,D195))*K195</f>
        <v>-1</v>
      </c>
      <c r="U195" s="9">
        <f t="shared" ca="1" si="55"/>
        <v>0</v>
      </c>
      <c r="V195">
        <f t="shared" ref="V195:V258" si="67">YEAR(A195)</f>
        <v>1999</v>
      </c>
      <c r="W195">
        <f t="shared" ref="W195:W258" si="68">MONTH(A195)</f>
        <v>6</v>
      </c>
    </row>
    <row r="196" spans="1:23" x14ac:dyDescent="0.25">
      <c r="A196" s="1">
        <v>36313</v>
      </c>
      <c r="B196" s="2">
        <v>7488.03</v>
      </c>
      <c r="C196" s="2">
        <v>118984</v>
      </c>
      <c r="D196" s="2">
        <v>7452</v>
      </c>
      <c r="E196" s="2">
        <v>7449</v>
      </c>
      <c r="F196" s="10">
        <f t="shared" si="58"/>
        <v>-4.8116794403868512E-3</v>
      </c>
      <c r="G196" s="2">
        <f t="shared" ca="1" si="59"/>
        <v>121509.5</v>
      </c>
      <c r="H196">
        <f t="shared" ca="1" si="60"/>
        <v>-1</v>
      </c>
      <c r="I196">
        <f t="shared" si="61"/>
        <v>1</v>
      </c>
      <c r="J196">
        <f t="shared" si="64"/>
        <v>90.409999999999854</v>
      </c>
      <c r="K196">
        <f t="shared" si="62"/>
        <v>1</v>
      </c>
      <c r="L196" s="11">
        <f t="shared" ca="1" si="56"/>
        <v>10133.149999999987</v>
      </c>
      <c r="M196">
        <f t="shared" ca="1" si="63"/>
        <v>1</v>
      </c>
      <c r="N196">
        <f t="shared" ca="1" si="57"/>
        <v>2</v>
      </c>
      <c r="O196">
        <f>COUNTIF(結算日!$A$3:$A$249,A196)</f>
        <v>0</v>
      </c>
      <c r="Q196" s="7">
        <f t="shared" si="65"/>
        <v>44</v>
      </c>
      <c r="R196" s="8">
        <f t="shared" ref="R196:R259" ca="1" si="69">Q196*T195</f>
        <v>-44</v>
      </c>
      <c r="S196" s="8">
        <f t="shared" ref="S196:S259" ca="1" si="70">S195+Q196*T195-U195*$U$1</f>
        <v>11435</v>
      </c>
      <c r="T196" s="8">
        <f t="shared" ca="1" si="66"/>
        <v>1</v>
      </c>
      <c r="U196" s="9">
        <f t="shared" ref="U196:U259" ca="1" si="71">IF(O196=1,ABS(T196)+ABS(T195),ABS(T196-T195))</f>
        <v>2</v>
      </c>
      <c r="V196">
        <f t="shared" si="67"/>
        <v>1999</v>
      </c>
      <c r="W196">
        <f t="shared" si="68"/>
        <v>6</v>
      </c>
    </row>
    <row r="197" spans="1:23" x14ac:dyDescent="0.25">
      <c r="A197" s="1">
        <v>36314</v>
      </c>
      <c r="B197" s="2">
        <v>7572.91</v>
      </c>
      <c r="C197" s="2">
        <v>155575</v>
      </c>
      <c r="D197" s="2">
        <v>7510</v>
      </c>
      <c r="E197" s="2">
        <v>7514</v>
      </c>
      <c r="F197" s="10">
        <f t="shared" si="58"/>
        <v>-8.3072425263207572E-3</v>
      </c>
      <c r="G197" s="2">
        <f t="shared" ca="1" si="59"/>
        <v>122348.2</v>
      </c>
      <c r="H197">
        <f t="shared" ca="1" si="60"/>
        <v>1</v>
      </c>
      <c r="I197">
        <f t="shared" si="61"/>
        <v>1</v>
      </c>
      <c r="J197">
        <f t="shared" si="64"/>
        <v>84.880000000000109</v>
      </c>
      <c r="K197">
        <f t="shared" si="62"/>
        <v>1</v>
      </c>
      <c r="L197" s="11">
        <f t="shared" ca="1" si="56"/>
        <v>10218.029999999988</v>
      </c>
      <c r="M197">
        <f t="shared" ca="1" si="63"/>
        <v>1</v>
      </c>
      <c r="N197">
        <f t="shared" ca="1" si="57"/>
        <v>0</v>
      </c>
      <c r="O197">
        <f>COUNTIF(結算日!$A$3:$A$249,A197)</f>
        <v>0</v>
      </c>
      <c r="Q197" s="7">
        <f t="shared" si="65"/>
        <v>58</v>
      </c>
      <c r="R197" s="8">
        <f t="shared" ca="1" si="69"/>
        <v>58</v>
      </c>
      <c r="S197" s="8">
        <f t="shared" ca="1" si="70"/>
        <v>11491</v>
      </c>
      <c r="T197" s="8">
        <f t="shared" ca="1" si="66"/>
        <v>1</v>
      </c>
      <c r="U197" s="9">
        <f t="shared" ca="1" si="71"/>
        <v>0</v>
      </c>
      <c r="V197">
        <f t="shared" si="67"/>
        <v>1999</v>
      </c>
      <c r="W197">
        <f t="shared" si="68"/>
        <v>6</v>
      </c>
    </row>
    <row r="198" spans="1:23" x14ac:dyDescent="0.25">
      <c r="A198" s="1">
        <v>36315</v>
      </c>
      <c r="B198" s="2">
        <v>7590.44</v>
      </c>
      <c r="C198" s="2">
        <v>132881</v>
      </c>
      <c r="D198" s="2">
        <v>7535</v>
      </c>
      <c r="E198" s="2">
        <v>7530</v>
      </c>
      <c r="F198" s="10">
        <f t="shared" si="58"/>
        <v>-7.3039244101790191E-3</v>
      </c>
      <c r="G198" s="2">
        <f t="shared" ca="1" si="59"/>
        <v>122080.25</v>
      </c>
      <c r="H198">
        <f t="shared" ca="1" si="60"/>
        <v>1</v>
      </c>
      <c r="I198">
        <f t="shared" si="61"/>
        <v>1</v>
      </c>
      <c r="J198">
        <f t="shared" si="64"/>
        <v>17.529999999999745</v>
      </c>
      <c r="K198">
        <f t="shared" si="62"/>
        <v>1</v>
      </c>
      <c r="L198" s="11">
        <f t="shared" ca="1" si="56"/>
        <v>10235.559999999987</v>
      </c>
      <c r="M198">
        <f t="shared" ca="1" si="63"/>
        <v>1</v>
      </c>
      <c r="N198">
        <f t="shared" ca="1" si="57"/>
        <v>0</v>
      </c>
      <c r="O198">
        <f>COUNTIF(結算日!$A$3:$A$249,A198)</f>
        <v>0</v>
      </c>
      <c r="Q198" s="7">
        <f t="shared" si="65"/>
        <v>25</v>
      </c>
      <c r="R198" s="8">
        <f t="shared" ca="1" si="69"/>
        <v>25</v>
      </c>
      <c r="S198" s="8">
        <f t="shared" ca="1" si="70"/>
        <v>11516</v>
      </c>
      <c r="T198" s="8">
        <f t="shared" ca="1" si="66"/>
        <v>1</v>
      </c>
      <c r="U198" s="9">
        <f t="shared" ca="1" si="71"/>
        <v>0</v>
      </c>
      <c r="V198">
        <f t="shared" si="67"/>
        <v>1999</v>
      </c>
      <c r="W198">
        <f t="shared" si="68"/>
        <v>6</v>
      </c>
    </row>
    <row r="199" spans="1:23" x14ac:dyDescent="0.25">
      <c r="A199" s="1">
        <v>36316</v>
      </c>
      <c r="B199" s="2">
        <v>7639.3</v>
      </c>
      <c r="C199" s="2">
        <v>151346</v>
      </c>
      <c r="D199" s="2">
        <v>7584</v>
      </c>
      <c r="E199" s="2">
        <v>7585</v>
      </c>
      <c r="F199" s="10">
        <f t="shared" si="58"/>
        <v>-7.2388831437435464E-3</v>
      </c>
      <c r="G199" s="2">
        <f t="shared" ca="1" si="59"/>
        <v>122366.6</v>
      </c>
      <c r="H199">
        <f t="shared" ca="1" si="60"/>
        <v>1</v>
      </c>
      <c r="I199">
        <f t="shared" si="61"/>
        <v>1</v>
      </c>
      <c r="J199">
        <f t="shared" si="64"/>
        <v>48.860000000000582</v>
      </c>
      <c r="K199">
        <f t="shared" si="62"/>
        <v>1</v>
      </c>
      <c r="L199" s="11">
        <f t="shared" ca="1" si="56"/>
        <v>10284.419999999987</v>
      </c>
      <c r="M199">
        <f t="shared" ca="1" si="63"/>
        <v>1</v>
      </c>
      <c r="N199">
        <f t="shared" ca="1" si="57"/>
        <v>0</v>
      </c>
      <c r="O199">
        <f>COUNTIF(結算日!$A$3:$A$249,A199)</f>
        <v>0</v>
      </c>
      <c r="Q199" s="7">
        <f t="shared" si="65"/>
        <v>49</v>
      </c>
      <c r="R199" s="8">
        <f t="shared" ca="1" si="69"/>
        <v>49</v>
      </c>
      <c r="S199" s="8">
        <f t="shared" ca="1" si="70"/>
        <v>11565</v>
      </c>
      <c r="T199" s="8">
        <f t="shared" ca="1" si="66"/>
        <v>1</v>
      </c>
      <c r="U199" s="9">
        <f t="shared" ca="1" si="71"/>
        <v>0</v>
      </c>
      <c r="V199">
        <f t="shared" si="67"/>
        <v>1999</v>
      </c>
      <c r="W199">
        <f t="shared" si="68"/>
        <v>6</v>
      </c>
    </row>
    <row r="200" spans="1:23" x14ac:dyDescent="0.25">
      <c r="A200" s="1">
        <v>36318</v>
      </c>
      <c r="B200" s="2">
        <v>7802.69</v>
      </c>
      <c r="C200" s="2">
        <v>175240</v>
      </c>
      <c r="D200" s="2">
        <v>7795</v>
      </c>
      <c r="E200" s="2">
        <v>7790</v>
      </c>
      <c r="F200" s="10">
        <f t="shared" si="58"/>
        <v>-9.8555754489793035E-4</v>
      </c>
      <c r="G200" s="2">
        <f t="shared" ca="1" si="59"/>
        <v>122621.425</v>
      </c>
      <c r="H200">
        <f t="shared" ca="1" si="60"/>
        <v>1</v>
      </c>
      <c r="I200">
        <f t="shared" si="61"/>
        <v>1</v>
      </c>
      <c r="J200">
        <f t="shared" si="64"/>
        <v>163.38999999999942</v>
      </c>
      <c r="K200">
        <f t="shared" ca="1" si="62"/>
        <v>1</v>
      </c>
      <c r="L200" s="11">
        <f t="shared" ca="1" si="56"/>
        <v>10447.809999999987</v>
      </c>
      <c r="M200">
        <f t="shared" ca="1" si="63"/>
        <v>1</v>
      </c>
      <c r="N200">
        <f t="shared" ca="1" si="57"/>
        <v>0</v>
      </c>
      <c r="O200">
        <f>COUNTIF(結算日!$A$3:$A$249,A200)</f>
        <v>0</v>
      </c>
      <c r="Q200" s="7">
        <f t="shared" si="65"/>
        <v>211</v>
      </c>
      <c r="R200" s="8">
        <f t="shared" ca="1" si="69"/>
        <v>211</v>
      </c>
      <c r="S200" s="8">
        <f t="shared" ca="1" si="70"/>
        <v>11776</v>
      </c>
      <c r="T200" s="8">
        <f t="shared" ca="1" si="66"/>
        <v>1</v>
      </c>
      <c r="U200" s="9">
        <f t="shared" ca="1" si="71"/>
        <v>0</v>
      </c>
      <c r="V200">
        <f t="shared" si="67"/>
        <v>1999</v>
      </c>
      <c r="W200">
        <f t="shared" si="68"/>
        <v>6</v>
      </c>
    </row>
    <row r="201" spans="1:23" x14ac:dyDescent="0.25">
      <c r="A201" s="1">
        <v>36319</v>
      </c>
      <c r="B201" s="2">
        <v>7892.13</v>
      </c>
      <c r="C201" s="2">
        <v>176023</v>
      </c>
      <c r="D201" s="2">
        <v>7894</v>
      </c>
      <c r="E201" s="2">
        <v>7894</v>
      </c>
      <c r="F201" s="10">
        <f t="shared" si="58"/>
        <v>2.3694490587455874E-4</v>
      </c>
      <c r="G201" s="2">
        <f t="shared" ca="1" si="59"/>
        <v>123589.575</v>
      </c>
      <c r="H201">
        <f t="shared" ca="1" si="60"/>
        <v>1</v>
      </c>
      <c r="I201">
        <f t="shared" si="61"/>
        <v>-1</v>
      </c>
      <c r="J201">
        <f t="shared" si="64"/>
        <v>89.440000000000509</v>
      </c>
      <c r="K201">
        <f t="shared" ca="1" si="62"/>
        <v>1</v>
      </c>
      <c r="L201" s="11">
        <f t="shared" ca="1" si="56"/>
        <v>10537.249999999987</v>
      </c>
      <c r="M201">
        <f t="shared" ca="1" si="63"/>
        <v>1</v>
      </c>
      <c r="N201">
        <f t="shared" ca="1" si="57"/>
        <v>0</v>
      </c>
      <c r="O201">
        <f>COUNTIF(結算日!$A$3:$A$249,A201)</f>
        <v>0</v>
      </c>
      <c r="Q201" s="7">
        <f t="shared" si="65"/>
        <v>99</v>
      </c>
      <c r="R201" s="8">
        <f t="shared" ca="1" si="69"/>
        <v>99</v>
      </c>
      <c r="S201" s="8">
        <f t="shared" ca="1" si="70"/>
        <v>11875</v>
      </c>
      <c r="T201" s="8">
        <f t="shared" ca="1" si="66"/>
        <v>1</v>
      </c>
      <c r="U201" s="9">
        <f t="shared" ca="1" si="71"/>
        <v>0</v>
      </c>
      <c r="V201">
        <f t="shared" si="67"/>
        <v>1999</v>
      </c>
      <c r="W201">
        <f t="shared" si="68"/>
        <v>6</v>
      </c>
    </row>
    <row r="202" spans="1:23" x14ac:dyDescent="0.25">
      <c r="A202" s="1">
        <v>36320</v>
      </c>
      <c r="B202" s="2">
        <v>7957.71</v>
      </c>
      <c r="C202" s="2">
        <v>186298</v>
      </c>
      <c r="D202" s="2">
        <v>7925</v>
      </c>
      <c r="E202" s="2">
        <v>7939</v>
      </c>
      <c r="F202" s="10">
        <f t="shared" si="58"/>
        <v>-4.1104790197179497E-3</v>
      </c>
      <c r="G202" s="2">
        <f t="shared" ca="1" si="59"/>
        <v>124447.875</v>
      </c>
      <c r="H202">
        <f t="shared" ca="1" si="60"/>
        <v>1</v>
      </c>
      <c r="I202">
        <f t="shared" si="61"/>
        <v>1</v>
      </c>
      <c r="J202">
        <f t="shared" si="64"/>
        <v>65.579999999999927</v>
      </c>
      <c r="K202">
        <f t="shared" si="62"/>
        <v>1</v>
      </c>
      <c r="L202" s="11">
        <f t="shared" ca="1" si="56"/>
        <v>10602.829999999987</v>
      </c>
      <c r="M202">
        <f t="shared" ca="1" si="63"/>
        <v>1</v>
      </c>
      <c r="N202">
        <f t="shared" ca="1" si="57"/>
        <v>0</v>
      </c>
      <c r="O202">
        <f>COUNTIF(結算日!$A$3:$A$249,A202)</f>
        <v>0</v>
      </c>
      <c r="Q202" s="7">
        <f t="shared" si="65"/>
        <v>31</v>
      </c>
      <c r="R202" s="8">
        <f t="shared" ca="1" si="69"/>
        <v>31</v>
      </c>
      <c r="S202" s="8">
        <f t="shared" ca="1" si="70"/>
        <v>11906</v>
      </c>
      <c r="T202" s="8">
        <f t="shared" ca="1" si="66"/>
        <v>1</v>
      </c>
      <c r="U202" s="9">
        <f t="shared" ca="1" si="71"/>
        <v>0</v>
      </c>
      <c r="V202">
        <f t="shared" si="67"/>
        <v>1999</v>
      </c>
      <c r="W202">
        <f t="shared" si="68"/>
        <v>6</v>
      </c>
    </row>
    <row r="203" spans="1:23" x14ac:dyDescent="0.25">
      <c r="A203" s="1">
        <v>36321</v>
      </c>
      <c r="B203" s="2">
        <v>7996.76</v>
      </c>
      <c r="C203" s="2">
        <v>198095</v>
      </c>
      <c r="D203" s="2">
        <v>7960</v>
      </c>
      <c r="E203" s="2">
        <v>7972</v>
      </c>
      <c r="F203" s="10">
        <f t="shared" si="58"/>
        <v>-4.5968617290003122E-3</v>
      </c>
      <c r="G203" s="2">
        <f t="shared" ca="1" si="59"/>
        <v>126071.47500000001</v>
      </c>
      <c r="H203">
        <f t="shared" ca="1" si="60"/>
        <v>1</v>
      </c>
      <c r="I203">
        <f t="shared" si="61"/>
        <v>1</v>
      </c>
      <c r="J203">
        <f t="shared" si="64"/>
        <v>39.050000000000182</v>
      </c>
      <c r="K203">
        <f t="shared" si="62"/>
        <v>1</v>
      </c>
      <c r="L203" s="11">
        <f t="shared" ca="1" si="56"/>
        <v>10641.879999999986</v>
      </c>
      <c r="M203">
        <f t="shared" ca="1" si="63"/>
        <v>1</v>
      </c>
      <c r="N203">
        <f t="shared" ca="1" si="57"/>
        <v>0</v>
      </c>
      <c r="O203">
        <f>COUNTIF(結算日!$A$3:$A$249,A203)</f>
        <v>0</v>
      </c>
      <c r="Q203" s="7">
        <f t="shared" si="65"/>
        <v>35</v>
      </c>
      <c r="R203" s="8">
        <f t="shared" ca="1" si="69"/>
        <v>35</v>
      </c>
      <c r="S203" s="8">
        <f t="shared" ca="1" si="70"/>
        <v>11941</v>
      </c>
      <c r="T203" s="8">
        <f t="shared" ca="1" si="66"/>
        <v>1</v>
      </c>
      <c r="U203" s="9">
        <f t="shared" ca="1" si="71"/>
        <v>0</v>
      </c>
      <c r="V203">
        <f t="shared" si="67"/>
        <v>1999</v>
      </c>
      <c r="W203">
        <f t="shared" si="68"/>
        <v>6</v>
      </c>
    </row>
    <row r="204" spans="1:23" x14ac:dyDescent="0.25">
      <c r="A204" s="1">
        <v>36322</v>
      </c>
      <c r="B204" s="2">
        <v>7979.4</v>
      </c>
      <c r="C204" s="2">
        <v>162407</v>
      </c>
      <c r="D204" s="2">
        <v>7960</v>
      </c>
      <c r="E204" s="2">
        <v>7959</v>
      </c>
      <c r="F204" s="10">
        <f t="shared" si="58"/>
        <v>-2.4312604957765771E-3</v>
      </c>
      <c r="G204" s="2">
        <f t="shared" ca="1" si="59"/>
        <v>126403.875</v>
      </c>
      <c r="H204">
        <f t="shared" ca="1" si="60"/>
        <v>1</v>
      </c>
      <c r="I204">
        <f t="shared" si="61"/>
        <v>1</v>
      </c>
      <c r="J204">
        <f t="shared" si="64"/>
        <v>-17.360000000000582</v>
      </c>
      <c r="K204">
        <f t="shared" si="62"/>
        <v>1</v>
      </c>
      <c r="L204" s="11">
        <f t="shared" ca="1" si="56"/>
        <v>10624.519999999986</v>
      </c>
      <c r="M204">
        <f t="shared" ca="1" si="63"/>
        <v>1</v>
      </c>
      <c r="N204">
        <f t="shared" ca="1" si="57"/>
        <v>0</v>
      </c>
      <c r="O204">
        <f>COUNTIF(結算日!$A$3:$A$249,A204)</f>
        <v>0</v>
      </c>
      <c r="Q204" s="7">
        <f t="shared" si="65"/>
        <v>0</v>
      </c>
      <c r="R204" s="8">
        <f t="shared" ca="1" si="69"/>
        <v>0</v>
      </c>
      <c r="S204" s="8">
        <f t="shared" ca="1" si="70"/>
        <v>11941</v>
      </c>
      <c r="T204" s="8">
        <f t="shared" ca="1" si="66"/>
        <v>1</v>
      </c>
      <c r="U204" s="9">
        <f t="shared" ca="1" si="71"/>
        <v>0</v>
      </c>
      <c r="V204">
        <f t="shared" si="67"/>
        <v>1999</v>
      </c>
      <c r="W204">
        <f t="shared" si="68"/>
        <v>6</v>
      </c>
    </row>
    <row r="205" spans="1:23" x14ac:dyDescent="0.25">
      <c r="A205" s="1">
        <v>36325</v>
      </c>
      <c r="B205" s="2">
        <v>7973.58</v>
      </c>
      <c r="C205" s="2">
        <v>114784</v>
      </c>
      <c r="D205" s="2">
        <v>7975</v>
      </c>
      <c r="E205" s="2">
        <v>7985</v>
      </c>
      <c r="F205" s="10">
        <f t="shared" si="58"/>
        <v>1.7808813606934315E-4</v>
      </c>
      <c r="G205" s="2">
        <f t="shared" ca="1" si="59"/>
        <v>126626.1</v>
      </c>
      <c r="H205">
        <f t="shared" ca="1" si="60"/>
        <v>-1</v>
      </c>
      <c r="I205">
        <f t="shared" si="61"/>
        <v>-1</v>
      </c>
      <c r="J205">
        <f t="shared" si="64"/>
        <v>-5.819999999999709</v>
      </c>
      <c r="K205">
        <f t="shared" ca="1" si="62"/>
        <v>-1</v>
      </c>
      <c r="L205" s="11">
        <f t="shared" ca="1" si="56"/>
        <v>10618.699999999986</v>
      </c>
      <c r="M205">
        <f t="shared" ca="1" si="63"/>
        <v>-1</v>
      </c>
      <c r="N205">
        <f t="shared" ca="1" si="57"/>
        <v>2</v>
      </c>
      <c r="O205">
        <f>COUNTIF(結算日!$A$3:$A$249,A205)</f>
        <v>0</v>
      </c>
      <c r="Q205" s="7">
        <f t="shared" si="65"/>
        <v>15</v>
      </c>
      <c r="R205" s="8">
        <f t="shared" ca="1" si="69"/>
        <v>15</v>
      </c>
      <c r="S205" s="8">
        <f t="shared" ca="1" si="70"/>
        <v>11956</v>
      </c>
      <c r="T205" s="8">
        <f t="shared" ca="1" si="66"/>
        <v>-1</v>
      </c>
      <c r="U205" s="9">
        <f t="shared" ca="1" si="71"/>
        <v>2</v>
      </c>
      <c r="V205">
        <f t="shared" si="67"/>
        <v>1999</v>
      </c>
      <c r="W205">
        <f t="shared" si="68"/>
        <v>6</v>
      </c>
    </row>
    <row r="206" spans="1:23" x14ac:dyDescent="0.25">
      <c r="A206" s="1">
        <v>36326</v>
      </c>
      <c r="B206" s="2">
        <v>7960</v>
      </c>
      <c r="C206" s="2">
        <v>139471</v>
      </c>
      <c r="D206" s="2">
        <v>7943</v>
      </c>
      <c r="E206" s="2">
        <v>7940</v>
      </c>
      <c r="F206" s="10">
        <f t="shared" si="58"/>
        <v>-2.1356783919598277E-3</v>
      </c>
      <c r="G206" s="2">
        <f t="shared" ca="1" si="59"/>
        <v>126362.925</v>
      </c>
      <c r="H206">
        <f t="shared" ca="1" si="60"/>
        <v>1</v>
      </c>
      <c r="I206">
        <f t="shared" si="61"/>
        <v>1</v>
      </c>
      <c r="J206">
        <f t="shared" si="64"/>
        <v>-13.579999999999927</v>
      </c>
      <c r="K206">
        <f t="shared" si="62"/>
        <v>1</v>
      </c>
      <c r="L206" s="11">
        <f t="shared" ca="1" si="56"/>
        <v>10632.279999999986</v>
      </c>
      <c r="M206">
        <f t="shared" ca="1" si="63"/>
        <v>1</v>
      </c>
      <c r="N206">
        <f t="shared" ca="1" si="57"/>
        <v>2</v>
      </c>
      <c r="O206">
        <f>COUNTIF(結算日!$A$3:$A$249,A206)</f>
        <v>0</v>
      </c>
      <c r="Q206" s="7">
        <f t="shared" si="65"/>
        <v>-32</v>
      </c>
      <c r="R206" s="8">
        <f t="shared" ca="1" si="69"/>
        <v>32</v>
      </c>
      <c r="S206" s="8">
        <f t="shared" ca="1" si="70"/>
        <v>11986</v>
      </c>
      <c r="T206" s="8">
        <f t="shared" ca="1" si="66"/>
        <v>1</v>
      </c>
      <c r="U206" s="9">
        <f t="shared" ca="1" si="71"/>
        <v>2</v>
      </c>
      <c r="V206">
        <f t="shared" si="67"/>
        <v>1999</v>
      </c>
      <c r="W206">
        <f t="shared" si="68"/>
        <v>6</v>
      </c>
    </row>
    <row r="207" spans="1:23" x14ac:dyDescent="0.25">
      <c r="A207" s="1">
        <v>36327</v>
      </c>
      <c r="B207" s="2">
        <v>8059.02</v>
      </c>
      <c r="C207" s="2">
        <v>156560</v>
      </c>
      <c r="D207" s="2">
        <v>8090</v>
      </c>
      <c r="E207" s="2">
        <v>8113</v>
      </c>
      <c r="F207" s="10">
        <f t="shared" si="58"/>
        <v>6.6980848788065206E-3</v>
      </c>
      <c r="G207" s="2">
        <f t="shared" ca="1" si="59"/>
        <v>126905.97500000001</v>
      </c>
      <c r="H207">
        <f t="shared" ca="1" si="60"/>
        <v>1</v>
      </c>
      <c r="I207">
        <f t="shared" si="61"/>
        <v>-1</v>
      </c>
      <c r="J207">
        <f t="shared" si="64"/>
        <v>99.020000000000437</v>
      </c>
      <c r="K207">
        <f t="shared" si="62"/>
        <v>-1</v>
      </c>
      <c r="L207" s="11">
        <f t="shared" ca="1" si="56"/>
        <v>10731.299999999987</v>
      </c>
      <c r="M207">
        <f t="shared" ca="1" si="63"/>
        <v>-1</v>
      </c>
      <c r="N207">
        <f t="shared" ca="1" si="57"/>
        <v>2</v>
      </c>
      <c r="O207">
        <f>COUNTIF(結算日!$A$3:$A$249,A207)</f>
        <v>1</v>
      </c>
      <c r="Q207" s="7">
        <f t="shared" si="65"/>
        <v>147</v>
      </c>
      <c r="R207" s="8">
        <f t="shared" ca="1" si="69"/>
        <v>147</v>
      </c>
      <c r="S207" s="8">
        <f t="shared" ca="1" si="70"/>
        <v>12131</v>
      </c>
      <c r="T207" s="8">
        <f t="shared" ca="1" si="66"/>
        <v>-1</v>
      </c>
      <c r="U207" s="9">
        <f t="shared" ca="1" si="71"/>
        <v>2</v>
      </c>
      <c r="V207">
        <f t="shared" si="67"/>
        <v>1999</v>
      </c>
      <c r="W207">
        <f t="shared" si="68"/>
        <v>6</v>
      </c>
    </row>
    <row r="208" spans="1:23" x14ac:dyDescent="0.25">
      <c r="A208" s="1">
        <v>36328</v>
      </c>
      <c r="B208" s="2">
        <v>8274.36</v>
      </c>
      <c r="C208" s="2">
        <v>226738</v>
      </c>
      <c r="D208" s="2">
        <v>8349</v>
      </c>
      <c r="E208" s="2">
        <v>8350</v>
      </c>
      <c r="F208" s="10">
        <f t="shared" si="58"/>
        <v>9.0206372456600459E-3</v>
      </c>
      <c r="G208" s="2">
        <f t="shared" ca="1" si="59"/>
        <v>129389.47500000001</v>
      </c>
      <c r="H208">
        <f t="shared" ca="1" si="60"/>
        <v>1</v>
      </c>
      <c r="I208">
        <f t="shared" si="61"/>
        <v>-1</v>
      </c>
      <c r="J208">
        <f t="shared" si="64"/>
        <v>215.34000000000015</v>
      </c>
      <c r="K208">
        <f t="shared" si="62"/>
        <v>-1</v>
      </c>
      <c r="L208" s="11">
        <f t="shared" ca="1" si="56"/>
        <v>10515.959999999986</v>
      </c>
      <c r="M208">
        <f t="shared" ca="1" si="63"/>
        <v>-1</v>
      </c>
      <c r="N208">
        <f t="shared" ca="1" si="57"/>
        <v>0</v>
      </c>
      <c r="O208">
        <f>COUNTIF(結算日!$A$3:$A$249,A208)</f>
        <v>0</v>
      </c>
      <c r="Q208" s="7">
        <f t="shared" si="65"/>
        <v>236</v>
      </c>
      <c r="R208" s="8">
        <f t="shared" ca="1" si="69"/>
        <v>-236</v>
      </c>
      <c r="S208" s="8">
        <f t="shared" ca="1" si="70"/>
        <v>11893</v>
      </c>
      <c r="T208" s="8">
        <f t="shared" ca="1" si="66"/>
        <v>-1</v>
      </c>
      <c r="U208" s="9">
        <f t="shared" ca="1" si="71"/>
        <v>0</v>
      </c>
      <c r="V208">
        <f t="shared" si="67"/>
        <v>1999</v>
      </c>
      <c r="W208">
        <f t="shared" si="68"/>
        <v>6</v>
      </c>
    </row>
    <row r="209" spans="1:23" x14ac:dyDescent="0.25">
      <c r="A209" s="1">
        <v>36332</v>
      </c>
      <c r="B209" s="2">
        <v>8413.48</v>
      </c>
      <c r="C209" s="2">
        <v>223642</v>
      </c>
      <c r="D209" s="2">
        <v>8439</v>
      </c>
      <c r="E209" s="2">
        <v>8440</v>
      </c>
      <c r="F209" s="10">
        <f t="shared" si="58"/>
        <v>3.033227629946289E-3</v>
      </c>
      <c r="G209" s="2">
        <f t="shared" ca="1" si="59"/>
        <v>132114.6</v>
      </c>
      <c r="H209">
        <f t="shared" ca="1" si="60"/>
        <v>1</v>
      </c>
      <c r="I209">
        <f t="shared" si="61"/>
        <v>-1</v>
      </c>
      <c r="J209">
        <f t="shared" si="64"/>
        <v>139.11999999999898</v>
      </c>
      <c r="K209">
        <f t="shared" si="62"/>
        <v>-1</v>
      </c>
      <c r="L209" s="11">
        <f t="shared" ca="1" si="56"/>
        <v>10376.839999999987</v>
      </c>
      <c r="M209">
        <f t="shared" ca="1" si="63"/>
        <v>-1</v>
      </c>
      <c r="N209">
        <f t="shared" ca="1" si="57"/>
        <v>0</v>
      </c>
      <c r="O209">
        <f>COUNTIF(結算日!$A$3:$A$249,A209)</f>
        <v>0</v>
      </c>
      <c r="Q209" s="7">
        <f t="shared" si="65"/>
        <v>90</v>
      </c>
      <c r="R209" s="8">
        <f t="shared" ca="1" si="69"/>
        <v>-90</v>
      </c>
      <c r="S209" s="8">
        <f t="shared" ca="1" si="70"/>
        <v>11803</v>
      </c>
      <c r="T209" s="8">
        <f t="shared" ca="1" si="66"/>
        <v>-1</v>
      </c>
      <c r="U209" s="9">
        <f t="shared" ca="1" si="71"/>
        <v>0</v>
      </c>
      <c r="V209">
        <f t="shared" si="67"/>
        <v>1999</v>
      </c>
      <c r="W209">
        <f t="shared" si="68"/>
        <v>6</v>
      </c>
    </row>
    <row r="210" spans="1:23" x14ac:dyDescent="0.25">
      <c r="A210" s="1">
        <v>36333</v>
      </c>
      <c r="B210" s="2">
        <v>8608.91</v>
      </c>
      <c r="C210" s="2">
        <v>216124</v>
      </c>
      <c r="D210" s="2">
        <v>8690</v>
      </c>
      <c r="E210" s="2">
        <v>8650</v>
      </c>
      <c r="F210" s="10">
        <f t="shared" si="58"/>
        <v>9.4193109232179051E-3</v>
      </c>
      <c r="G210" s="2">
        <f t="shared" ca="1" si="59"/>
        <v>134735.07500000001</v>
      </c>
      <c r="H210">
        <f t="shared" ca="1" si="60"/>
        <v>1</v>
      </c>
      <c r="I210">
        <f t="shared" si="61"/>
        <v>-1</v>
      </c>
      <c r="J210">
        <f t="shared" si="64"/>
        <v>195.43000000000029</v>
      </c>
      <c r="K210">
        <f t="shared" si="62"/>
        <v>-1</v>
      </c>
      <c r="L210" s="11">
        <f t="shared" ca="1" si="56"/>
        <v>10181.409999999987</v>
      </c>
      <c r="M210">
        <f t="shared" ca="1" si="63"/>
        <v>-1</v>
      </c>
      <c r="N210">
        <f t="shared" ca="1" si="57"/>
        <v>0</v>
      </c>
      <c r="O210">
        <f>COUNTIF(結算日!$A$3:$A$249,A210)</f>
        <v>0</v>
      </c>
      <c r="Q210" s="7">
        <f t="shared" si="65"/>
        <v>251</v>
      </c>
      <c r="R210" s="8">
        <f t="shared" ca="1" si="69"/>
        <v>-251</v>
      </c>
      <c r="S210" s="8">
        <f t="shared" ca="1" si="70"/>
        <v>11552</v>
      </c>
      <c r="T210" s="8">
        <f t="shared" ca="1" si="66"/>
        <v>-1</v>
      </c>
      <c r="U210" s="9">
        <f t="shared" ca="1" si="71"/>
        <v>0</v>
      </c>
      <c r="V210">
        <f t="shared" si="67"/>
        <v>1999</v>
      </c>
      <c r="W210">
        <f t="shared" si="68"/>
        <v>6</v>
      </c>
    </row>
    <row r="211" spans="1:23" x14ac:dyDescent="0.25">
      <c r="A211" s="1">
        <v>36334</v>
      </c>
      <c r="B211" s="2">
        <v>8492.32</v>
      </c>
      <c r="C211" s="2">
        <v>229881</v>
      </c>
      <c r="D211" s="2">
        <v>8527</v>
      </c>
      <c r="E211" s="2">
        <v>8532</v>
      </c>
      <c r="F211" s="10">
        <f t="shared" si="58"/>
        <v>4.0836897337830358E-3</v>
      </c>
      <c r="G211" s="2">
        <f t="shared" ca="1" si="59"/>
        <v>137910.9</v>
      </c>
      <c r="H211">
        <f t="shared" ca="1" si="60"/>
        <v>1</v>
      </c>
      <c r="I211">
        <f t="shared" si="61"/>
        <v>-1</v>
      </c>
      <c r="J211">
        <f t="shared" si="64"/>
        <v>-116.59000000000015</v>
      </c>
      <c r="K211">
        <f t="shared" si="62"/>
        <v>-1</v>
      </c>
      <c r="L211" s="11">
        <f t="shared" ca="1" si="56"/>
        <v>10297.999999999987</v>
      </c>
      <c r="M211">
        <f t="shared" ca="1" si="63"/>
        <v>-1</v>
      </c>
      <c r="N211">
        <f t="shared" ca="1" si="57"/>
        <v>0</v>
      </c>
      <c r="O211">
        <f>COUNTIF(結算日!$A$3:$A$249,A211)</f>
        <v>0</v>
      </c>
      <c r="Q211" s="7">
        <f t="shared" si="65"/>
        <v>-163</v>
      </c>
      <c r="R211" s="8">
        <f t="shared" ca="1" si="69"/>
        <v>163</v>
      </c>
      <c r="S211" s="8">
        <f t="shared" ca="1" si="70"/>
        <v>11715</v>
      </c>
      <c r="T211" s="8">
        <f t="shared" ca="1" si="66"/>
        <v>-1</v>
      </c>
      <c r="U211" s="9">
        <f t="shared" ca="1" si="71"/>
        <v>0</v>
      </c>
      <c r="V211">
        <f t="shared" si="67"/>
        <v>1999</v>
      </c>
      <c r="W211">
        <f t="shared" si="68"/>
        <v>6</v>
      </c>
    </row>
    <row r="212" spans="1:23" x14ac:dyDescent="0.25">
      <c r="A212" s="1">
        <v>36335</v>
      </c>
      <c r="B212" s="2">
        <v>8589.31</v>
      </c>
      <c r="C212" s="2">
        <v>217067</v>
      </c>
      <c r="D212" s="2">
        <v>8697</v>
      </c>
      <c r="E212" s="2">
        <v>8670</v>
      </c>
      <c r="F212" s="10">
        <f t="shared" si="58"/>
        <v>1.2537677648146506E-2</v>
      </c>
      <c r="G212" s="2">
        <f t="shared" ca="1" si="59"/>
        <v>140684.42499999999</v>
      </c>
      <c r="H212">
        <f t="shared" ca="1" si="60"/>
        <v>1</v>
      </c>
      <c r="I212">
        <f t="shared" si="61"/>
        <v>-1</v>
      </c>
      <c r="J212">
        <f t="shared" si="64"/>
        <v>96.989999999999782</v>
      </c>
      <c r="K212">
        <f t="shared" si="62"/>
        <v>-1</v>
      </c>
      <c r="L212" s="11">
        <f t="shared" ca="1" si="56"/>
        <v>10201.009999999987</v>
      </c>
      <c r="M212">
        <f t="shared" ca="1" si="63"/>
        <v>-1</v>
      </c>
      <c r="N212">
        <f t="shared" ca="1" si="57"/>
        <v>0</v>
      </c>
      <c r="O212">
        <f>COUNTIF(結算日!$A$3:$A$249,A212)</f>
        <v>0</v>
      </c>
      <c r="Q212" s="7">
        <f t="shared" si="65"/>
        <v>170</v>
      </c>
      <c r="R212" s="8">
        <f t="shared" ca="1" si="69"/>
        <v>-170</v>
      </c>
      <c r="S212" s="8">
        <f t="shared" ca="1" si="70"/>
        <v>11545</v>
      </c>
      <c r="T212" s="8">
        <f t="shared" ca="1" si="66"/>
        <v>-1</v>
      </c>
      <c r="U212" s="9">
        <f t="shared" ca="1" si="71"/>
        <v>0</v>
      </c>
      <c r="V212">
        <f t="shared" si="67"/>
        <v>1999</v>
      </c>
      <c r="W212">
        <f t="shared" si="68"/>
        <v>6</v>
      </c>
    </row>
    <row r="213" spans="1:23" x14ac:dyDescent="0.25">
      <c r="A213" s="1">
        <v>36336</v>
      </c>
      <c r="B213" s="2">
        <v>8265.9500000000007</v>
      </c>
      <c r="C213" s="2">
        <v>195369</v>
      </c>
      <c r="D213" s="2">
        <v>8434</v>
      </c>
      <c r="E213" s="2">
        <v>8400</v>
      </c>
      <c r="F213" s="10">
        <f t="shared" si="58"/>
        <v>2.0330391546041104E-2</v>
      </c>
      <c r="G213" s="2">
        <f t="shared" ca="1" si="59"/>
        <v>142106.85</v>
      </c>
      <c r="H213">
        <f t="shared" ca="1" si="60"/>
        <v>1</v>
      </c>
      <c r="I213">
        <f t="shared" si="61"/>
        <v>-1</v>
      </c>
      <c r="J213">
        <f t="shared" si="64"/>
        <v>-323.35999999999876</v>
      </c>
      <c r="K213">
        <f t="shared" si="62"/>
        <v>-1</v>
      </c>
      <c r="L213" s="11">
        <f t="shared" ca="1" si="56"/>
        <v>10524.369999999986</v>
      </c>
      <c r="M213">
        <f t="shared" ca="1" si="63"/>
        <v>-1</v>
      </c>
      <c r="N213">
        <f t="shared" ca="1" si="57"/>
        <v>0</v>
      </c>
      <c r="O213">
        <f>COUNTIF(結算日!$A$3:$A$249,A213)</f>
        <v>0</v>
      </c>
      <c r="Q213" s="7">
        <f t="shared" si="65"/>
        <v>-263</v>
      </c>
      <c r="R213" s="8">
        <f t="shared" ca="1" si="69"/>
        <v>263</v>
      </c>
      <c r="S213" s="8">
        <f t="shared" ca="1" si="70"/>
        <v>11808</v>
      </c>
      <c r="T213" s="8">
        <f t="shared" ca="1" si="66"/>
        <v>-1</v>
      </c>
      <c r="U213" s="9">
        <f t="shared" ca="1" si="71"/>
        <v>0</v>
      </c>
      <c r="V213">
        <f t="shared" si="67"/>
        <v>1999</v>
      </c>
      <c r="W213">
        <f t="shared" si="68"/>
        <v>6</v>
      </c>
    </row>
    <row r="214" spans="1:23" x14ac:dyDescent="0.25">
      <c r="A214" s="1">
        <v>36339</v>
      </c>
      <c r="B214" s="2">
        <v>8281.4500000000007</v>
      </c>
      <c r="C214" s="2">
        <v>123876</v>
      </c>
      <c r="D214" s="2">
        <v>8447</v>
      </c>
      <c r="E214" s="2">
        <v>8453</v>
      </c>
      <c r="F214" s="10">
        <f t="shared" si="58"/>
        <v>1.9990460607743676E-2</v>
      </c>
      <c r="G214" s="2">
        <f t="shared" ca="1" si="59"/>
        <v>141692.57500000001</v>
      </c>
      <c r="H214">
        <f t="shared" ca="1" si="60"/>
        <v>-1</v>
      </c>
      <c r="I214">
        <f t="shared" si="61"/>
        <v>-1</v>
      </c>
      <c r="J214">
        <f t="shared" si="64"/>
        <v>15.5</v>
      </c>
      <c r="K214">
        <f t="shared" si="62"/>
        <v>-1</v>
      </c>
      <c r="L214" s="11">
        <f t="shared" ca="1" si="56"/>
        <v>10508.869999999986</v>
      </c>
      <c r="M214">
        <f t="shared" ca="1" si="63"/>
        <v>-1</v>
      </c>
      <c r="N214">
        <f t="shared" ca="1" si="57"/>
        <v>0</v>
      </c>
      <c r="O214">
        <f>COUNTIF(結算日!$A$3:$A$249,A214)</f>
        <v>0</v>
      </c>
      <c r="Q214" s="7">
        <f t="shared" si="65"/>
        <v>13</v>
      </c>
      <c r="R214" s="8">
        <f t="shared" ca="1" si="69"/>
        <v>-13</v>
      </c>
      <c r="S214" s="8">
        <f t="shared" ca="1" si="70"/>
        <v>11795</v>
      </c>
      <c r="T214" s="8">
        <f t="shared" ca="1" si="66"/>
        <v>-1</v>
      </c>
      <c r="U214" s="9">
        <f t="shared" ca="1" si="71"/>
        <v>0</v>
      </c>
      <c r="V214">
        <f t="shared" si="67"/>
        <v>1999</v>
      </c>
      <c r="W214">
        <f t="shared" si="68"/>
        <v>6</v>
      </c>
    </row>
    <row r="215" spans="1:23" x14ac:dyDescent="0.25">
      <c r="A215" s="1">
        <v>36340</v>
      </c>
      <c r="B215" s="2">
        <v>8514.27</v>
      </c>
      <c r="C215" s="2">
        <v>182530</v>
      </c>
      <c r="D215" s="2">
        <v>8618</v>
      </c>
      <c r="E215" s="2">
        <v>8625</v>
      </c>
      <c r="F215" s="10">
        <f t="shared" si="58"/>
        <v>1.2183076176818464E-2</v>
      </c>
      <c r="G215" s="2">
        <f t="shared" ca="1" si="59"/>
        <v>142592.92499999999</v>
      </c>
      <c r="H215">
        <f t="shared" ca="1" si="60"/>
        <v>1</v>
      </c>
      <c r="I215">
        <f t="shared" si="61"/>
        <v>-1</v>
      </c>
      <c r="J215">
        <f t="shared" si="64"/>
        <v>232.81999999999971</v>
      </c>
      <c r="K215">
        <f t="shared" si="62"/>
        <v>-1</v>
      </c>
      <c r="L215" s="11">
        <f t="shared" ca="1" si="56"/>
        <v>10276.049999999987</v>
      </c>
      <c r="M215">
        <f t="shared" ca="1" si="63"/>
        <v>-1</v>
      </c>
      <c r="N215">
        <f t="shared" ca="1" si="57"/>
        <v>0</v>
      </c>
      <c r="O215">
        <f>COUNTIF(結算日!$A$3:$A$249,A215)</f>
        <v>0</v>
      </c>
      <c r="Q215" s="7">
        <f t="shared" si="65"/>
        <v>171</v>
      </c>
      <c r="R215" s="8">
        <f t="shared" ca="1" si="69"/>
        <v>-171</v>
      </c>
      <c r="S215" s="8">
        <f t="shared" ca="1" si="70"/>
        <v>11624</v>
      </c>
      <c r="T215" s="8">
        <f t="shared" ca="1" si="66"/>
        <v>-1</v>
      </c>
      <c r="U215" s="9">
        <f t="shared" ca="1" si="71"/>
        <v>0</v>
      </c>
      <c r="V215">
        <f t="shared" si="67"/>
        <v>1999</v>
      </c>
      <c r="W215">
        <f t="shared" si="68"/>
        <v>6</v>
      </c>
    </row>
    <row r="216" spans="1:23" x14ac:dyDescent="0.25">
      <c r="A216" s="1">
        <v>36341</v>
      </c>
      <c r="B216" s="2">
        <v>8467.3700000000008</v>
      </c>
      <c r="C216" s="2">
        <v>194916</v>
      </c>
      <c r="D216" s="2">
        <v>8559</v>
      </c>
      <c r="E216" s="2">
        <v>8565</v>
      </c>
      <c r="F216" s="10">
        <f t="shared" si="58"/>
        <v>1.0821541990015726E-2</v>
      </c>
      <c r="G216" s="2">
        <f t="shared" ca="1" si="59"/>
        <v>144619.20000000001</v>
      </c>
      <c r="H216">
        <f t="shared" ca="1" si="60"/>
        <v>1</v>
      </c>
      <c r="I216">
        <f t="shared" si="61"/>
        <v>-1</v>
      </c>
      <c r="J216">
        <f t="shared" si="64"/>
        <v>-46.899999999999636</v>
      </c>
      <c r="K216">
        <f t="shared" si="62"/>
        <v>-1</v>
      </c>
      <c r="L216" s="11">
        <f t="shared" ca="1" si="56"/>
        <v>10322.949999999986</v>
      </c>
      <c r="M216">
        <f t="shared" ca="1" si="63"/>
        <v>-1</v>
      </c>
      <c r="N216">
        <f t="shared" ca="1" si="57"/>
        <v>0</v>
      </c>
      <c r="O216">
        <f>COUNTIF(結算日!$A$3:$A$249,A216)</f>
        <v>0</v>
      </c>
      <c r="Q216" s="7">
        <f t="shared" si="65"/>
        <v>-59</v>
      </c>
      <c r="R216" s="8">
        <f t="shared" ca="1" si="69"/>
        <v>59</v>
      </c>
      <c r="S216" s="8">
        <f t="shared" ca="1" si="70"/>
        <v>11683</v>
      </c>
      <c r="T216" s="8">
        <f t="shared" ca="1" si="66"/>
        <v>-1</v>
      </c>
      <c r="U216" s="9">
        <f t="shared" ca="1" si="71"/>
        <v>0</v>
      </c>
      <c r="V216">
        <f t="shared" si="67"/>
        <v>1999</v>
      </c>
      <c r="W216">
        <f t="shared" si="68"/>
        <v>6</v>
      </c>
    </row>
    <row r="217" spans="1:23" x14ac:dyDescent="0.25">
      <c r="A217" s="1">
        <v>36343</v>
      </c>
      <c r="B217" s="2">
        <v>8572.09</v>
      </c>
      <c r="C217" s="2">
        <v>187336</v>
      </c>
      <c r="D217" s="2">
        <v>8631</v>
      </c>
      <c r="E217" s="2">
        <v>8640</v>
      </c>
      <c r="F217" s="10">
        <f t="shared" si="58"/>
        <v>6.8723030206168101E-3</v>
      </c>
      <c r="G217" s="2">
        <f t="shared" ca="1" si="59"/>
        <v>147233.27499999999</v>
      </c>
      <c r="H217">
        <f t="shared" ca="1" si="60"/>
        <v>1</v>
      </c>
      <c r="I217">
        <f t="shared" si="61"/>
        <v>-1</v>
      </c>
      <c r="J217">
        <f t="shared" si="64"/>
        <v>104.71999999999935</v>
      </c>
      <c r="K217">
        <f t="shared" si="62"/>
        <v>-1</v>
      </c>
      <c r="L217" s="11">
        <f t="shared" ca="1" si="56"/>
        <v>10218.229999999987</v>
      </c>
      <c r="M217">
        <f t="shared" ca="1" si="63"/>
        <v>-1</v>
      </c>
      <c r="N217">
        <f t="shared" ca="1" si="57"/>
        <v>0</v>
      </c>
      <c r="O217">
        <f>COUNTIF(結算日!$A$3:$A$249,A217)</f>
        <v>0</v>
      </c>
      <c r="Q217" s="7">
        <f t="shared" si="65"/>
        <v>72</v>
      </c>
      <c r="R217" s="8">
        <f t="shared" ca="1" si="69"/>
        <v>-72</v>
      </c>
      <c r="S217" s="8">
        <f t="shared" ca="1" si="70"/>
        <v>11611</v>
      </c>
      <c r="T217" s="8">
        <f t="shared" ca="1" si="66"/>
        <v>-1</v>
      </c>
      <c r="U217" s="9">
        <f t="shared" ca="1" si="71"/>
        <v>0</v>
      </c>
      <c r="V217">
        <f t="shared" si="67"/>
        <v>1999</v>
      </c>
      <c r="W217">
        <f t="shared" si="68"/>
        <v>7</v>
      </c>
    </row>
    <row r="218" spans="1:23" x14ac:dyDescent="0.25">
      <c r="A218" s="1">
        <v>36344</v>
      </c>
      <c r="B218" s="2">
        <v>8563.5499999999993</v>
      </c>
      <c r="C218" s="2">
        <v>196453</v>
      </c>
      <c r="D218" s="2">
        <v>8616</v>
      </c>
      <c r="E218" s="2">
        <v>8620</v>
      </c>
      <c r="F218" s="10">
        <f t="shared" si="58"/>
        <v>6.1247963753350287E-3</v>
      </c>
      <c r="G218" s="2">
        <f t="shared" ca="1" si="59"/>
        <v>149560.9</v>
      </c>
      <c r="H218">
        <f t="shared" ca="1" si="60"/>
        <v>1</v>
      </c>
      <c r="I218">
        <f t="shared" si="61"/>
        <v>-1</v>
      </c>
      <c r="J218">
        <f t="shared" si="64"/>
        <v>-8.5400000000008731</v>
      </c>
      <c r="K218">
        <f t="shared" si="62"/>
        <v>-1</v>
      </c>
      <c r="L218" s="11">
        <f t="shared" ca="1" si="56"/>
        <v>10226.769999999988</v>
      </c>
      <c r="M218">
        <f t="shared" ca="1" si="63"/>
        <v>-1</v>
      </c>
      <c r="N218">
        <f t="shared" ca="1" si="57"/>
        <v>0</v>
      </c>
      <c r="O218">
        <f>COUNTIF(結算日!$A$3:$A$249,A218)</f>
        <v>0</v>
      </c>
      <c r="Q218" s="7">
        <f t="shared" si="65"/>
        <v>-15</v>
      </c>
      <c r="R218" s="8">
        <f t="shared" ca="1" si="69"/>
        <v>15</v>
      </c>
      <c r="S218" s="8">
        <f t="shared" ca="1" si="70"/>
        <v>11626</v>
      </c>
      <c r="T218" s="8">
        <f t="shared" ca="1" si="66"/>
        <v>-1</v>
      </c>
      <c r="U218" s="9">
        <f t="shared" ca="1" si="71"/>
        <v>0</v>
      </c>
      <c r="V218">
        <f t="shared" si="67"/>
        <v>1999</v>
      </c>
      <c r="W218">
        <f t="shared" si="68"/>
        <v>7</v>
      </c>
    </row>
    <row r="219" spans="1:23" x14ac:dyDescent="0.25">
      <c r="A219" s="1">
        <v>36346</v>
      </c>
      <c r="B219" s="2">
        <v>8593.35</v>
      </c>
      <c r="C219" s="2">
        <v>150105</v>
      </c>
      <c r="D219" s="2">
        <v>8608</v>
      </c>
      <c r="E219" s="2">
        <v>8601</v>
      </c>
      <c r="F219" s="10">
        <f t="shared" si="58"/>
        <v>1.704806623726407E-3</v>
      </c>
      <c r="G219" s="2">
        <f t="shared" ca="1" si="59"/>
        <v>151585.32500000001</v>
      </c>
      <c r="H219">
        <f t="shared" ca="1" si="60"/>
        <v>-1</v>
      </c>
      <c r="I219">
        <f t="shared" si="61"/>
        <v>-1</v>
      </c>
      <c r="J219">
        <f t="shared" si="64"/>
        <v>29.800000000001091</v>
      </c>
      <c r="K219">
        <f t="shared" si="62"/>
        <v>-1</v>
      </c>
      <c r="L219" s="11">
        <f t="shared" ca="1" si="56"/>
        <v>10196.969999999987</v>
      </c>
      <c r="M219">
        <f t="shared" ca="1" si="63"/>
        <v>-1</v>
      </c>
      <c r="N219">
        <f t="shared" ca="1" si="57"/>
        <v>0</v>
      </c>
      <c r="O219">
        <f>COUNTIF(結算日!$A$3:$A$249,A219)</f>
        <v>0</v>
      </c>
      <c r="Q219" s="7">
        <f t="shared" si="65"/>
        <v>-8</v>
      </c>
      <c r="R219" s="8">
        <f t="shared" ca="1" si="69"/>
        <v>8</v>
      </c>
      <c r="S219" s="8">
        <f t="shared" ca="1" si="70"/>
        <v>11634</v>
      </c>
      <c r="T219" s="8">
        <f t="shared" ca="1" si="66"/>
        <v>-1</v>
      </c>
      <c r="U219" s="9">
        <f t="shared" ca="1" si="71"/>
        <v>0</v>
      </c>
      <c r="V219">
        <f t="shared" si="67"/>
        <v>1999</v>
      </c>
      <c r="W219">
        <f t="shared" si="68"/>
        <v>7</v>
      </c>
    </row>
    <row r="220" spans="1:23" x14ac:dyDescent="0.25">
      <c r="A220" s="1">
        <v>36347</v>
      </c>
      <c r="B220" s="2">
        <v>8454.49</v>
      </c>
      <c r="C220" s="2">
        <v>153490</v>
      </c>
      <c r="D220" s="2">
        <v>8526</v>
      </c>
      <c r="E220" s="2">
        <v>8515</v>
      </c>
      <c r="F220" s="10">
        <f t="shared" si="58"/>
        <v>8.4582275217073288E-3</v>
      </c>
      <c r="G220" s="2">
        <f t="shared" ca="1" si="59"/>
        <v>153683.02499999999</v>
      </c>
      <c r="H220">
        <f t="shared" ca="1" si="60"/>
        <v>-1</v>
      </c>
      <c r="I220">
        <f t="shared" si="61"/>
        <v>-1</v>
      </c>
      <c r="J220">
        <f t="shared" si="64"/>
        <v>-138.86000000000058</v>
      </c>
      <c r="K220">
        <f t="shared" si="62"/>
        <v>-1</v>
      </c>
      <c r="L220" s="11">
        <f t="shared" ca="1" si="56"/>
        <v>10335.829999999987</v>
      </c>
      <c r="M220">
        <f t="shared" ca="1" si="63"/>
        <v>-1</v>
      </c>
      <c r="N220">
        <f t="shared" ca="1" si="57"/>
        <v>0</v>
      </c>
      <c r="O220">
        <f>COUNTIF(結算日!$A$3:$A$249,A220)</f>
        <v>0</v>
      </c>
      <c r="Q220" s="7">
        <f t="shared" si="65"/>
        <v>-82</v>
      </c>
      <c r="R220" s="8">
        <f t="shared" ca="1" si="69"/>
        <v>82</v>
      </c>
      <c r="S220" s="8">
        <f t="shared" ca="1" si="70"/>
        <v>11716</v>
      </c>
      <c r="T220" s="8">
        <f t="shared" ca="1" si="66"/>
        <v>-1</v>
      </c>
      <c r="U220" s="9">
        <f t="shared" ca="1" si="71"/>
        <v>0</v>
      </c>
      <c r="V220">
        <f t="shared" si="67"/>
        <v>1999</v>
      </c>
      <c r="W220">
        <f t="shared" si="68"/>
        <v>7</v>
      </c>
    </row>
    <row r="221" spans="1:23" x14ac:dyDescent="0.25">
      <c r="A221" s="1">
        <v>36348</v>
      </c>
      <c r="B221" s="2">
        <v>8470.07</v>
      </c>
      <c r="C221" s="2">
        <v>142592</v>
      </c>
      <c r="D221" s="2">
        <v>8560</v>
      </c>
      <c r="E221" s="2">
        <v>8560</v>
      </c>
      <c r="F221" s="10">
        <f t="shared" si="58"/>
        <v>1.0617385688666214E-2</v>
      </c>
      <c r="G221" s="2">
        <f t="shared" ca="1" si="59"/>
        <v>154558.67499999999</v>
      </c>
      <c r="H221">
        <f t="shared" ca="1" si="60"/>
        <v>-1</v>
      </c>
      <c r="I221">
        <f t="shared" si="61"/>
        <v>-1</v>
      </c>
      <c r="J221">
        <f t="shared" si="64"/>
        <v>15.579999999999927</v>
      </c>
      <c r="K221">
        <f t="shared" si="62"/>
        <v>-1</v>
      </c>
      <c r="L221" s="11">
        <f t="shared" ca="1" si="56"/>
        <v>10320.249999999987</v>
      </c>
      <c r="M221">
        <f t="shared" ca="1" si="63"/>
        <v>-1</v>
      </c>
      <c r="N221">
        <f t="shared" ca="1" si="57"/>
        <v>0</v>
      </c>
      <c r="O221">
        <f>COUNTIF(結算日!$A$3:$A$249,A221)</f>
        <v>0</v>
      </c>
      <c r="Q221" s="7">
        <f t="shared" si="65"/>
        <v>34</v>
      </c>
      <c r="R221" s="8">
        <f t="shared" ca="1" si="69"/>
        <v>-34</v>
      </c>
      <c r="S221" s="8">
        <f t="shared" ca="1" si="70"/>
        <v>11682</v>
      </c>
      <c r="T221" s="8">
        <f t="shared" ca="1" si="66"/>
        <v>-1</v>
      </c>
      <c r="U221" s="9">
        <f t="shared" ca="1" si="71"/>
        <v>0</v>
      </c>
      <c r="V221">
        <f t="shared" si="67"/>
        <v>1999</v>
      </c>
      <c r="W221">
        <f t="shared" si="68"/>
        <v>7</v>
      </c>
    </row>
    <row r="222" spans="1:23" x14ac:dyDescent="0.25">
      <c r="A222" s="1">
        <v>36349</v>
      </c>
      <c r="B222" s="2">
        <v>8592.43</v>
      </c>
      <c r="C222" s="2">
        <v>146774</v>
      </c>
      <c r="D222" s="2">
        <v>8615</v>
      </c>
      <c r="E222" s="2">
        <v>8621</v>
      </c>
      <c r="F222" s="10">
        <f t="shared" si="58"/>
        <v>2.6267307385687833E-3</v>
      </c>
      <c r="G222" s="2">
        <f t="shared" ca="1" si="59"/>
        <v>155633.02499999999</v>
      </c>
      <c r="H222">
        <f t="shared" ca="1" si="60"/>
        <v>-1</v>
      </c>
      <c r="I222">
        <f t="shared" si="61"/>
        <v>-1</v>
      </c>
      <c r="J222">
        <f t="shared" si="64"/>
        <v>122.36000000000058</v>
      </c>
      <c r="K222">
        <f t="shared" si="62"/>
        <v>-1</v>
      </c>
      <c r="L222" s="11">
        <f t="shared" ca="1" si="56"/>
        <v>10197.889999999987</v>
      </c>
      <c r="M222">
        <f t="shared" ca="1" si="63"/>
        <v>-1</v>
      </c>
      <c r="N222">
        <f t="shared" ca="1" si="57"/>
        <v>0</v>
      </c>
      <c r="O222">
        <f>COUNTIF(結算日!$A$3:$A$249,A222)</f>
        <v>0</v>
      </c>
      <c r="Q222" s="7">
        <f t="shared" si="65"/>
        <v>55</v>
      </c>
      <c r="R222" s="8">
        <f t="shared" ca="1" si="69"/>
        <v>-55</v>
      </c>
      <c r="S222" s="8">
        <f t="shared" ca="1" si="70"/>
        <v>11627</v>
      </c>
      <c r="T222" s="8">
        <f t="shared" ca="1" si="66"/>
        <v>-1</v>
      </c>
      <c r="U222" s="9">
        <f t="shared" ca="1" si="71"/>
        <v>0</v>
      </c>
      <c r="V222">
        <f t="shared" si="67"/>
        <v>1999</v>
      </c>
      <c r="W222">
        <f t="shared" si="68"/>
        <v>7</v>
      </c>
    </row>
    <row r="223" spans="1:23" x14ac:dyDescent="0.25">
      <c r="A223" s="1">
        <v>36350</v>
      </c>
      <c r="B223" s="2">
        <v>8550.27</v>
      </c>
      <c r="C223" s="2">
        <v>154167</v>
      </c>
      <c r="D223" s="2">
        <v>8565</v>
      </c>
      <c r="E223" s="2">
        <v>8569</v>
      </c>
      <c r="F223" s="10">
        <f t="shared" si="58"/>
        <v>1.7227526148295702E-3</v>
      </c>
      <c r="G223" s="2">
        <f t="shared" ca="1" si="59"/>
        <v>156211.25</v>
      </c>
      <c r="H223">
        <f t="shared" ca="1" si="60"/>
        <v>-1</v>
      </c>
      <c r="I223">
        <f t="shared" si="61"/>
        <v>-1</v>
      </c>
      <c r="J223">
        <f t="shared" si="64"/>
        <v>-42.159999999999854</v>
      </c>
      <c r="K223">
        <f t="shared" si="62"/>
        <v>-1</v>
      </c>
      <c r="L223" s="11">
        <f t="shared" ca="1" si="56"/>
        <v>10240.049999999987</v>
      </c>
      <c r="M223">
        <f t="shared" ca="1" si="63"/>
        <v>-1</v>
      </c>
      <c r="N223">
        <f t="shared" ca="1" si="57"/>
        <v>0</v>
      </c>
      <c r="O223">
        <f>COUNTIF(結算日!$A$3:$A$249,A223)</f>
        <v>0</v>
      </c>
      <c r="Q223" s="7">
        <f t="shared" si="65"/>
        <v>-50</v>
      </c>
      <c r="R223" s="8">
        <f t="shared" ca="1" si="69"/>
        <v>50</v>
      </c>
      <c r="S223" s="8">
        <f t="shared" ca="1" si="70"/>
        <v>11677</v>
      </c>
      <c r="T223" s="8">
        <f t="shared" ca="1" si="66"/>
        <v>-1</v>
      </c>
      <c r="U223" s="9">
        <f t="shared" ca="1" si="71"/>
        <v>0</v>
      </c>
      <c r="V223">
        <f t="shared" si="67"/>
        <v>1999</v>
      </c>
      <c r="W223">
        <f t="shared" si="68"/>
        <v>7</v>
      </c>
    </row>
    <row r="224" spans="1:23" x14ac:dyDescent="0.25">
      <c r="A224" s="1">
        <v>36353</v>
      </c>
      <c r="B224" s="2">
        <v>8463.9</v>
      </c>
      <c r="C224" s="2">
        <v>121284</v>
      </c>
      <c r="D224" s="2">
        <v>8550</v>
      </c>
      <c r="E224" s="2">
        <v>8560</v>
      </c>
      <c r="F224" s="10">
        <f t="shared" si="58"/>
        <v>1.0172615460957823E-2</v>
      </c>
      <c r="G224" s="2">
        <f t="shared" ca="1" si="59"/>
        <v>156010.32500000001</v>
      </c>
      <c r="H224">
        <f t="shared" ca="1" si="60"/>
        <v>-1</v>
      </c>
      <c r="I224">
        <f t="shared" si="61"/>
        <v>-1</v>
      </c>
      <c r="J224">
        <f t="shared" si="64"/>
        <v>-86.3700000000008</v>
      </c>
      <c r="K224">
        <f t="shared" si="62"/>
        <v>-1</v>
      </c>
      <c r="L224" s="11">
        <f t="shared" ca="1" si="56"/>
        <v>10326.419999999987</v>
      </c>
      <c r="M224">
        <f t="shared" ca="1" si="63"/>
        <v>-1</v>
      </c>
      <c r="N224">
        <f t="shared" ca="1" si="57"/>
        <v>0</v>
      </c>
      <c r="O224">
        <f>COUNTIF(結算日!$A$3:$A$249,A224)</f>
        <v>0</v>
      </c>
      <c r="Q224" s="7">
        <f t="shared" si="65"/>
        <v>-15</v>
      </c>
      <c r="R224" s="8">
        <f t="shared" ca="1" si="69"/>
        <v>15</v>
      </c>
      <c r="S224" s="8">
        <f t="shared" ca="1" si="70"/>
        <v>11692</v>
      </c>
      <c r="T224" s="8">
        <f t="shared" ca="1" si="66"/>
        <v>-1</v>
      </c>
      <c r="U224" s="9">
        <f t="shared" ca="1" si="71"/>
        <v>0</v>
      </c>
      <c r="V224">
        <f t="shared" si="67"/>
        <v>1999</v>
      </c>
      <c r="W224">
        <f t="shared" si="68"/>
        <v>7</v>
      </c>
    </row>
    <row r="225" spans="1:23" x14ac:dyDescent="0.25">
      <c r="A225" s="1">
        <v>36354</v>
      </c>
      <c r="B225" s="2">
        <v>8204.5</v>
      </c>
      <c r="C225" s="2">
        <v>170969</v>
      </c>
      <c r="D225" s="2">
        <v>8280</v>
      </c>
      <c r="E225" s="2">
        <v>8335</v>
      </c>
      <c r="F225" s="10">
        <f t="shared" si="58"/>
        <v>9.2022670485709668E-3</v>
      </c>
      <c r="G225" s="2">
        <f t="shared" ca="1" si="59"/>
        <v>156496.625</v>
      </c>
      <c r="H225">
        <f t="shared" ca="1" si="60"/>
        <v>1</v>
      </c>
      <c r="I225">
        <f t="shared" si="61"/>
        <v>-1</v>
      </c>
      <c r="J225">
        <f t="shared" si="64"/>
        <v>-259.39999999999964</v>
      </c>
      <c r="K225">
        <f t="shared" si="62"/>
        <v>-1</v>
      </c>
      <c r="L225" s="11">
        <f t="shared" ca="1" si="56"/>
        <v>10585.819999999987</v>
      </c>
      <c r="M225">
        <f t="shared" ca="1" si="63"/>
        <v>-1</v>
      </c>
      <c r="N225">
        <f t="shared" ca="1" si="57"/>
        <v>0</v>
      </c>
      <c r="O225">
        <f>COUNTIF(結算日!$A$3:$A$249,A225)</f>
        <v>0</v>
      </c>
      <c r="Q225" s="7">
        <f t="shared" si="65"/>
        <v>-270</v>
      </c>
      <c r="R225" s="8">
        <f t="shared" ca="1" si="69"/>
        <v>270</v>
      </c>
      <c r="S225" s="8">
        <f t="shared" ca="1" si="70"/>
        <v>11962</v>
      </c>
      <c r="T225" s="8">
        <f t="shared" ca="1" si="66"/>
        <v>-1</v>
      </c>
      <c r="U225" s="9">
        <f t="shared" ca="1" si="71"/>
        <v>0</v>
      </c>
      <c r="V225">
        <f t="shared" si="67"/>
        <v>1999</v>
      </c>
      <c r="W225">
        <f t="shared" si="68"/>
        <v>7</v>
      </c>
    </row>
    <row r="226" spans="1:23" x14ac:dyDescent="0.25">
      <c r="A226" s="1">
        <v>36355</v>
      </c>
      <c r="B226" s="2">
        <v>7888.66</v>
      </c>
      <c r="C226" s="2">
        <v>137545</v>
      </c>
      <c r="D226" s="2">
        <v>7985</v>
      </c>
      <c r="E226" s="2">
        <v>8050</v>
      </c>
      <c r="F226" s="10">
        <f t="shared" si="58"/>
        <v>1.2212467009606209E-2</v>
      </c>
      <c r="G226" s="2">
        <f t="shared" ca="1" si="59"/>
        <v>156475.95000000001</v>
      </c>
      <c r="H226">
        <f t="shared" ca="1" si="60"/>
        <v>-1</v>
      </c>
      <c r="I226">
        <f t="shared" si="61"/>
        <v>-1</v>
      </c>
      <c r="J226">
        <f t="shared" si="64"/>
        <v>-315.84000000000015</v>
      </c>
      <c r="K226">
        <f t="shared" si="62"/>
        <v>-1</v>
      </c>
      <c r="L226" s="11">
        <f t="shared" ca="1" si="56"/>
        <v>10901.659999999987</v>
      </c>
      <c r="M226">
        <f t="shared" ca="1" si="63"/>
        <v>-1</v>
      </c>
      <c r="N226">
        <f t="shared" ca="1" si="57"/>
        <v>0</v>
      </c>
      <c r="O226">
        <f>COUNTIF(結算日!$A$3:$A$249,A226)</f>
        <v>0</v>
      </c>
      <c r="Q226" s="7">
        <f t="shared" si="65"/>
        <v>-295</v>
      </c>
      <c r="R226" s="8">
        <f t="shared" ca="1" si="69"/>
        <v>295</v>
      </c>
      <c r="S226" s="8">
        <f t="shared" ca="1" si="70"/>
        <v>12257</v>
      </c>
      <c r="T226" s="8">
        <f t="shared" ca="1" si="66"/>
        <v>-1</v>
      </c>
      <c r="U226" s="9">
        <f t="shared" ca="1" si="71"/>
        <v>0</v>
      </c>
      <c r="V226">
        <f t="shared" si="67"/>
        <v>1999</v>
      </c>
      <c r="W226">
        <f t="shared" si="68"/>
        <v>7</v>
      </c>
    </row>
    <row r="227" spans="1:23" x14ac:dyDescent="0.25">
      <c r="A227" s="1">
        <v>36356</v>
      </c>
      <c r="B227" s="2">
        <v>7918.04</v>
      </c>
      <c r="C227" s="2">
        <v>129136</v>
      </c>
      <c r="D227" s="2">
        <v>8030</v>
      </c>
      <c r="E227" s="2">
        <v>8065</v>
      </c>
      <c r="F227" s="10">
        <f t="shared" si="58"/>
        <v>1.4139862895363065E-2</v>
      </c>
      <c r="G227" s="2">
        <f t="shared" ca="1" si="59"/>
        <v>157144.82500000001</v>
      </c>
      <c r="H227">
        <f t="shared" ca="1" si="60"/>
        <v>-1</v>
      </c>
      <c r="I227">
        <f t="shared" si="61"/>
        <v>-1</v>
      </c>
      <c r="J227">
        <f t="shared" si="64"/>
        <v>29.380000000000109</v>
      </c>
      <c r="K227">
        <f t="shared" si="62"/>
        <v>-1</v>
      </c>
      <c r="L227" s="11">
        <f t="shared" ca="1" si="56"/>
        <v>10872.279999999988</v>
      </c>
      <c r="M227">
        <f t="shared" ca="1" si="63"/>
        <v>-1</v>
      </c>
      <c r="N227">
        <f t="shared" ca="1" si="57"/>
        <v>0</v>
      </c>
      <c r="O227">
        <f>COUNTIF(結算日!$A$3:$A$249,A227)</f>
        <v>0</v>
      </c>
      <c r="Q227" s="7">
        <f t="shared" si="65"/>
        <v>45</v>
      </c>
      <c r="R227" s="8">
        <f t="shared" ca="1" si="69"/>
        <v>-45</v>
      </c>
      <c r="S227" s="8">
        <f t="shared" ca="1" si="70"/>
        <v>12212</v>
      </c>
      <c r="T227" s="8">
        <f t="shared" ca="1" si="66"/>
        <v>-1</v>
      </c>
      <c r="U227" s="9">
        <f t="shared" ca="1" si="71"/>
        <v>0</v>
      </c>
      <c r="V227">
        <f t="shared" si="67"/>
        <v>1999</v>
      </c>
      <c r="W227">
        <f t="shared" si="68"/>
        <v>7</v>
      </c>
    </row>
    <row r="228" spans="1:23" x14ac:dyDescent="0.25">
      <c r="A228" s="1">
        <v>36357</v>
      </c>
      <c r="B228" s="2">
        <v>7411.58</v>
      </c>
      <c r="C228" s="2">
        <v>135541</v>
      </c>
      <c r="D228" s="2">
        <v>7468</v>
      </c>
      <c r="E228" s="2">
        <v>7501</v>
      </c>
      <c r="F228" s="10">
        <f t="shared" si="58"/>
        <v>7.6124119283607072E-3</v>
      </c>
      <c r="G228" s="2">
        <f t="shared" ca="1" si="59"/>
        <v>157759.875</v>
      </c>
      <c r="H228">
        <f t="shared" ca="1" si="60"/>
        <v>-1</v>
      </c>
      <c r="I228">
        <f t="shared" si="61"/>
        <v>-1</v>
      </c>
      <c r="J228">
        <f t="shared" si="64"/>
        <v>-506.46000000000004</v>
      </c>
      <c r="K228">
        <f t="shared" si="62"/>
        <v>-1</v>
      </c>
      <c r="L228" s="11">
        <f t="shared" ca="1" si="56"/>
        <v>11378.739999999987</v>
      </c>
      <c r="M228">
        <f t="shared" ca="1" si="63"/>
        <v>-1</v>
      </c>
      <c r="N228">
        <f t="shared" ca="1" si="57"/>
        <v>0</v>
      </c>
      <c r="O228">
        <f>COUNTIF(結算日!$A$3:$A$249,A228)</f>
        <v>0</v>
      </c>
      <c r="Q228" s="7">
        <f t="shared" si="65"/>
        <v>-562</v>
      </c>
      <c r="R228" s="8">
        <f t="shared" ca="1" si="69"/>
        <v>562</v>
      </c>
      <c r="S228" s="8">
        <f t="shared" ca="1" si="70"/>
        <v>12774</v>
      </c>
      <c r="T228" s="8">
        <f t="shared" ca="1" si="66"/>
        <v>-1</v>
      </c>
      <c r="U228" s="9">
        <f t="shared" ca="1" si="71"/>
        <v>0</v>
      </c>
      <c r="V228">
        <f t="shared" si="67"/>
        <v>1999</v>
      </c>
      <c r="W228">
        <f t="shared" si="68"/>
        <v>7</v>
      </c>
    </row>
    <row r="229" spans="1:23" x14ac:dyDescent="0.25">
      <c r="A229" s="1">
        <v>36358</v>
      </c>
      <c r="B229" s="2">
        <v>7366.23</v>
      </c>
      <c r="C229" s="2">
        <v>137763</v>
      </c>
      <c r="D229" s="2">
        <v>7418</v>
      </c>
      <c r="E229" s="2">
        <v>7410</v>
      </c>
      <c r="F229" s="10">
        <f t="shared" si="58"/>
        <v>7.028018402900793E-3</v>
      </c>
      <c r="G229" s="2">
        <f t="shared" ca="1" si="59"/>
        <v>157544.42499999999</v>
      </c>
      <c r="H229">
        <f t="shared" ca="1" si="60"/>
        <v>-1</v>
      </c>
      <c r="I229">
        <f t="shared" si="61"/>
        <v>-1</v>
      </c>
      <c r="J229">
        <f t="shared" si="64"/>
        <v>-45.350000000000364</v>
      </c>
      <c r="K229">
        <f t="shared" si="62"/>
        <v>-1</v>
      </c>
      <c r="L229" s="11">
        <f t="shared" ca="1" si="56"/>
        <v>11424.089999999987</v>
      </c>
      <c r="M229">
        <f t="shared" ca="1" si="63"/>
        <v>-1</v>
      </c>
      <c r="N229">
        <f t="shared" ca="1" si="57"/>
        <v>0</v>
      </c>
      <c r="O229">
        <f>COUNTIF(結算日!$A$3:$A$249,A229)</f>
        <v>0</v>
      </c>
      <c r="Q229" s="7">
        <f t="shared" si="65"/>
        <v>-50</v>
      </c>
      <c r="R229" s="8">
        <f t="shared" ca="1" si="69"/>
        <v>50</v>
      </c>
      <c r="S229" s="8">
        <f t="shared" ca="1" si="70"/>
        <v>12824</v>
      </c>
      <c r="T229" s="8">
        <f t="shared" ca="1" si="66"/>
        <v>-1</v>
      </c>
      <c r="U229" s="9">
        <f t="shared" ca="1" si="71"/>
        <v>0</v>
      </c>
      <c r="V229">
        <f t="shared" si="67"/>
        <v>1999</v>
      </c>
      <c r="W229">
        <f t="shared" si="68"/>
        <v>7</v>
      </c>
    </row>
    <row r="230" spans="1:23" x14ac:dyDescent="0.25">
      <c r="A230" s="1">
        <v>36360</v>
      </c>
      <c r="B230" s="2">
        <v>7386.89</v>
      </c>
      <c r="C230" s="2">
        <v>112849</v>
      </c>
      <c r="D230" s="2">
        <v>7395</v>
      </c>
      <c r="E230" s="2">
        <v>7420</v>
      </c>
      <c r="F230" s="10">
        <f t="shared" si="58"/>
        <v>1.0978909933678782E-3</v>
      </c>
      <c r="G230" s="2">
        <f t="shared" ca="1" si="59"/>
        <v>157650.07500000001</v>
      </c>
      <c r="H230">
        <f t="shared" ca="1" si="60"/>
        <v>-1</v>
      </c>
      <c r="I230">
        <f t="shared" si="61"/>
        <v>-1</v>
      </c>
      <c r="J230">
        <f t="shared" si="64"/>
        <v>20.660000000000764</v>
      </c>
      <c r="K230">
        <f t="shared" si="62"/>
        <v>-1</v>
      </c>
      <c r="L230" s="11">
        <f t="shared" ca="1" si="56"/>
        <v>11403.429999999986</v>
      </c>
      <c r="M230">
        <f t="shared" ca="1" si="63"/>
        <v>-1</v>
      </c>
      <c r="N230">
        <f t="shared" ca="1" si="57"/>
        <v>0</v>
      </c>
      <c r="O230">
        <f>COUNTIF(結算日!$A$3:$A$249,A230)</f>
        <v>0</v>
      </c>
      <c r="Q230" s="7">
        <f t="shared" si="65"/>
        <v>-23</v>
      </c>
      <c r="R230" s="8">
        <f t="shared" ca="1" si="69"/>
        <v>23</v>
      </c>
      <c r="S230" s="8">
        <f t="shared" ca="1" si="70"/>
        <v>12847</v>
      </c>
      <c r="T230" s="8">
        <f t="shared" ca="1" si="66"/>
        <v>-1</v>
      </c>
      <c r="U230" s="9">
        <f t="shared" ca="1" si="71"/>
        <v>0</v>
      </c>
      <c r="V230">
        <f t="shared" si="67"/>
        <v>1999</v>
      </c>
      <c r="W230">
        <f t="shared" si="68"/>
        <v>7</v>
      </c>
    </row>
    <row r="231" spans="1:23" x14ac:dyDescent="0.25">
      <c r="A231" s="1">
        <v>36361</v>
      </c>
      <c r="B231" s="2">
        <v>7806.85</v>
      </c>
      <c r="C231" s="2">
        <v>115971</v>
      </c>
      <c r="D231" s="2">
        <v>7815</v>
      </c>
      <c r="E231" s="2">
        <v>7825</v>
      </c>
      <c r="F231" s="10">
        <f t="shared" si="58"/>
        <v>1.0439549882474974E-3</v>
      </c>
      <c r="G231" s="2">
        <f t="shared" ca="1" si="59"/>
        <v>157379.70000000001</v>
      </c>
      <c r="H231">
        <f t="shared" ca="1" si="60"/>
        <v>-1</v>
      </c>
      <c r="I231">
        <f t="shared" si="61"/>
        <v>-1</v>
      </c>
      <c r="J231">
        <f t="shared" si="64"/>
        <v>419.96000000000004</v>
      </c>
      <c r="K231">
        <f t="shared" si="62"/>
        <v>-1</v>
      </c>
      <c r="L231" s="11">
        <f t="shared" ca="1" si="56"/>
        <v>10983.469999999987</v>
      </c>
      <c r="M231">
        <f t="shared" ca="1" si="63"/>
        <v>-1</v>
      </c>
      <c r="N231">
        <f t="shared" ca="1" si="57"/>
        <v>0</v>
      </c>
      <c r="O231">
        <f>COUNTIF(結算日!$A$3:$A$249,A231)</f>
        <v>0</v>
      </c>
      <c r="Q231" s="7">
        <f t="shared" si="65"/>
        <v>420</v>
      </c>
      <c r="R231" s="8">
        <f t="shared" ca="1" si="69"/>
        <v>-420</v>
      </c>
      <c r="S231" s="8">
        <f t="shared" ca="1" si="70"/>
        <v>12427</v>
      </c>
      <c r="T231" s="8">
        <f t="shared" ca="1" si="66"/>
        <v>-1</v>
      </c>
      <c r="U231" s="9">
        <f t="shared" ca="1" si="71"/>
        <v>0</v>
      </c>
      <c r="V231">
        <f t="shared" si="67"/>
        <v>1999</v>
      </c>
      <c r="W231">
        <f t="shared" si="68"/>
        <v>7</v>
      </c>
    </row>
    <row r="232" spans="1:23" x14ac:dyDescent="0.25">
      <c r="A232" s="1">
        <v>36362</v>
      </c>
      <c r="B232" s="2">
        <v>7786.65</v>
      </c>
      <c r="C232" s="2">
        <v>148436</v>
      </c>
      <c r="D232" s="2">
        <v>7790</v>
      </c>
      <c r="E232" s="2">
        <v>7780</v>
      </c>
      <c r="F232" s="10">
        <f t="shared" si="58"/>
        <v>-8.5402580056892496E-4</v>
      </c>
      <c r="G232" s="2">
        <f t="shared" ca="1" si="59"/>
        <v>158366.75</v>
      </c>
      <c r="H232">
        <f t="shared" ca="1" si="60"/>
        <v>-1</v>
      </c>
      <c r="I232">
        <f t="shared" si="61"/>
        <v>1</v>
      </c>
      <c r="J232">
        <f t="shared" si="64"/>
        <v>-20.200000000000728</v>
      </c>
      <c r="K232">
        <f t="shared" ca="1" si="62"/>
        <v>-1</v>
      </c>
      <c r="L232" s="11">
        <f t="shared" ca="1" si="56"/>
        <v>11003.669999999987</v>
      </c>
      <c r="M232">
        <f t="shared" ca="1" si="63"/>
        <v>-1</v>
      </c>
      <c r="N232">
        <f t="shared" ca="1" si="57"/>
        <v>0</v>
      </c>
      <c r="O232">
        <f>COUNTIF(結算日!$A$3:$A$249,A232)</f>
        <v>1</v>
      </c>
      <c r="Q232" s="7">
        <f t="shared" si="65"/>
        <v>-25</v>
      </c>
      <c r="R232" s="8">
        <f t="shared" ca="1" si="69"/>
        <v>25</v>
      </c>
      <c r="S232" s="8">
        <f t="shared" ca="1" si="70"/>
        <v>12452</v>
      </c>
      <c r="T232" s="8">
        <f t="shared" ca="1" si="66"/>
        <v>-1</v>
      </c>
      <c r="U232" s="9">
        <f t="shared" ca="1" si="71"/>
        <v>2</v>
      </c>
      <c r="V232">
        <f t="shared" si="67"/>
        <v>1999</v>
      </c>
      <c r="W232">
        <f t="shared" si="68"/>
        <v>7</v>
      </c>
    </row>
    <row r="233" spans="1:23" x14ac:dyDescent="0.25">
      <c r="A233" s="1">
        <v>36363</v>
      </c>
      <c r="B233" s="2">
        <v>7678.67</v>
      </c>
      <c r="C233" s="2">
        <v>106941</v>
      </c>
      <c r="D233" s="2">
        <v>7623</v>
      </c>
      <c r="E233" s="2">
        <v>7625</v>
      </c>
      <c r="F233" s="10">
        <f t="shared" si="58"/>
        <v>-7.2499534424581569E-3</v>
      </c>
      <c r="G233" s="2">
        <f t="shared" ca="1" si="59"/>
        <v>158000.875</v>
      </c>
      <c r="H233">
        <f t="shared" ca="1" si="60"/>
        <v>-1</v>
      </c>
      <c r="I233">
        <f t="shared" si="61"/>
        <v>1</v>
      </c>
      <c r="J233">
        <f t="shared" si="64"/>
        <v>-107.97999999999956</v>
      </c>
      <c r="K233">
        <f t="shared" si="62"/>
        <v>1</v>
      </c>
      <c r="L233" s="11">
        <f t="shared" ca="1" si="56"/>
        <v>11111.649999999987</v>
      </c>
      <c r="M233">
        <f t="shared" ca="1" si="63"/>
        <v>1</v>
      </c>
      <c r="N233">
        <f t="shared" ca="1" si="57"/>
        <v>2</v>
      </c>
      <c r="O233">
        <f>COUNTIF(結算日!$A$3:$A$249,A233)</f>
        <v>0</v>
      </c>
      <c r="Q233" s="7">
        <f t="shared" si="65"/>
        <v>-157</v>
      </c>
      <c r="R233" s="8">
        <f t="shared" ca="1" si="69"/>
        <v>157</v>
      </c>
      <c r="S233" s="8">
        <f t="shared" ca="1" si="70"/>
        <v>12607</v>
      </c>
      <c r="T233" s="8">
        <f t="shared" ca="1" si="66"/>
        <v>1</v>
      </c>
      <c r="U233" s="9">
        <f t="shared" ca="1" si="71"/>
        <v>2</v>
      </c>
      <c r="V233">
        <f t="shared" si="67"/>
        <v>1999</v>
      </c>
      <c r="W233">
        <f t="shared" si="68"/>
        <v>7</v>
      </c>
    </row>
    <row r="234" spans="1:23" x14ac:dyDescent="0.25">
      <c r="A234" s="1">
        <v>36364</v>
      </c>
      <c r="B234" s="2">
        <v>7724.52</v>
      </c>
      <c r="C234" s="2">
        <v>82476</v>
      </c>
      <c r="D234" s="2">
        <v>7749</v>
      </c>
      <c r="E234" s="2">
        <v>7711</v>
      </c>
      <c r="F234" s="10">
        <f t="shared" si="58"/>
        <v>3.1691289555855207E-3</v>
      </c>
      <c r="G234" s="2">
        <f t="shared" ca="1" si="59"/>
        <v>157276.22500000001</v>
      </c>
      <c r="H234">
        <f t="shared" ca="1" si="60"/>
        <v>-1</v>
      </c>
      <c r="I234">
        <f t="shared" si="61"/>
        <v>-1</v>
      </c>
      <c r="J234">
        <f t="shared" si="64"/>
        <v>45.850000000000364</v>
      </c>
      <c r="K234">
        <f t="shared" si="62"/>
        <v>-1</v>
      </c>
      <c r="L234" s="11">
        <f t="shared" ca="1" si="56"/>
        <v>11157.499999999987</v>
      </c>
      <c r="M234">
        <f t="shared" ca="1" si="63"/>
        <v>-1</v>
      </c>
      <c r="N234">
        <f t="shared" ca="1" si="57"/>
        <v>2</v>
      </c>
      <c r="O234">
        <f>COUNTIF(結算日!$A$3:$A$249,A234)</f>
        <v>0</v>
      </c>
      <c r="Q234" s="7">
        <f t="shared" si="65"/>
        <v>126</v>
      </c>
      <c r="R234" s="8">
        <f t="shared" ca="1" si="69"/>
        <v>126</v>
      </c>
      <c r="S234" s="8">
        <f t="shared" ca="1" si="70"/>
        <v>12731</v>
      </c>
      <c r="T234" s="8">
        <f t="shared" ca="1" si="66"/>
        <v>-1</v>
      </c>
      <c r="U234" s="9">
        <f t="shared" ca="1" si="71"/>
        <v>2</v>
      </c>
      <c r="V234">
        <f t="shared" si="67"/>
        <v>1999</v>
      </c>
      <c r="W234">
        <f t="shared" si="68"/>
        <v>7</v>
      </c>
    </row>
    <row r="235" spans="1:23" x14ac:dyDescent="0.25">
      <c r="A235" s="1">
        <v>36367</v>
      </c>
      <c r="B235" s="2">
        <v>7595.71</v>
      </c>
      <c r="C235" s="2">
        <v>68752</v>
      </c>
      <c r="D235" s="2">
        <v>7567</v>
      </c>
      <c r="E235" s="2">
        <v>7550</v>
      </c>
      <c r="F235" s="10">
        <f t="shared" si="58"/>
        <v>-3.7797651569109192E-3</v>
      </c>
      <c r="G235" s="2">
        <f t="shared" ca="1" si="59"/>
        <v>156909.67499999999</v>
      </c>
      <c r="H235">
        <f t="shared" ca="1" si="60"/>
        <v>-1</v>
      </c>
      <c r="I235">
        <f t="shared" si="61"/>
        <v>1</v>
      </c>
      <c r="J235">
        <f t="shared" si="64"/>
        <v>-128.8100000000004</v>
      </c>
      <c r="K235">
        <f t="shared" si="62"/>
        <v>1</v>
      </c>
      <c r="L235" s="11">
        <f t="shared" ca="1" si="56"/>
        <v>11286.309999999987</v>
      </c>
      <c r="M235">
        <f t="shared" ca="1" si="63"/>
        <v>1</v>
      </c>
      <c r="N235">
        <f t="shared" ca="1" si="57"/>
        <v>2</v>
      </c>
      <c r="O235">
        <f>COUNTIF(結算日!$A$3:$A$249,A235)</f>
        <v>0</v>
      </c>
      <c r="Q235" s="7">
        <f t="shared" si="65"/>
        <v>-182</v>
      </c>
      <c r="R235" s="8">
        <f t="shared" ca="1" si="69"/>
        <v>182</v>
      </c>
      <c r="S235" s="8">
        <f t="shared" ca="1" si="70"/>
        <v>12911</v>
      </c>
      <c r="T235" s="8">
        <f t="shared" ca="1" si="66"/>
        <v>1</v>
      </c>
      <c r="U235" s="9">
        <f t="shared" ca="1" si="71"/>
        <v>2</v>
      </c>
      <c r="V235">
        <f t="shared" si="67"/>
        <v>1999</v>
      </c>
      <c r="W235">
        <f t="shared" si="68"/>
        <v>7</v>
      </c>
    </row>
    <row r="236" spans="1:23" x14ac:dyDescent="0.25">
      <c r="A236" s="1">
        <v>36368</v>
      </c>
      <c r="B236" s="2">
        <v>7367.97</v>
      </c>
      <c r="C236" s="2">
        <v>79095</v>
      </c>
      <c r="D236" s="2">
        <v>7395</v>
      </c>
      <c r="E236" s="2">
        <v>7381</v>
      </c>
      <c r="F236" s="10">
        <f t="shared" si="58"/>
        <v>3.6685817124662012E-3</v>
      </c>
      <c r="G236" s="2">
        <f t="shared" ca="1" si="59"/>
        <v>155912.45000000001</v>
      </c>
      <c r="H236">
        <f t="shared" ca="1" si="60"/>
        <v>-1</v>
      </c>
      <c r="I236">
        <f t="shared" si="61"/>
        <v>-1</v>
      </c>
      <c r="J236">
        <f t="shared" si="64"/>
        <v>-227.73999999999978</v>
      </c>
      <c r="K236">
        <f t="shared" si="62"/>
        <v>-1</v>
      </c>
      <c r="L236" s="11">
        <f t="shared" ca="1" si="56"/>
        <v>11058.569999999987</v>
      </c>
      <c r="M236">
        <f t="shared" ca="1" si="63"/>
        <v>-1</v>
      </c>
      <c r="N236">
        <f t="shared" ca="1" si="57"/>
        <v>2</v>
      </c>
      <c r="O236">
        <f>COUNTIF(結算日!$A$3:$A$249,A236)</f>
        <v>0</v>
      </c>
      <c r="Q236" s="7">
        <f t="shared" si="65"/>
        <v>-172</v>
      </c>
      <c r="R236" s="8">
        <f t="shared" ca="1" si="69"/>
        <v>-172</v>
      </c>
      <c r="S236" s="8">
        <f t="shared" ca="1" si="70"/>
        <v>12737</v>
      </c>
      <c r="T236" s="8">
        <f t="shared" ca="1" si="66"/>
        <v>-1</v>
      </c>
      <c r="U236" s="9">
        <f t="shared" ca="1" si="71"/>
        <v>2</v>
      </c>
      <c r="V236">
        <f t="shared" si="67"/>
        <v>1999</v>
      </c>
      <c r="W236">
        <f t="shared" si="68"/>
        <v>7</v>
      </c>
    </row>
    <row r="237" spans="1:23" x14ac:dyDescent="0.25">
      <c r="A237" s="1">
        <v>36369</v>
      </c>
      <c r="B237" s="2">
        <v>7484.5</v>
      </c>
      <c r="C237" s="2">
        <v>82897</v>
      </c>
      <c r="D237" s="2">
        <v>7479</v>
      </c>
      <c r="E237" s="2">
        <v>7500</v>
      </c>
      <c r="F237" s="10">
        <f t="shared" si="58"/>
        <v>-7.3485202752354706E-4</v>
      </c>
      <c r="G237" s="2">
        <f t="shared" ca="1" si="59"/>
        <v>154095.5</v>
      </c>
      <c r="H237">
        <f t="shared" ca="1" si="60"/>
        <v>-1</v>
      </c>
      <c r="I237">
        <f t="shared" si="61"/>
        <v>1</v>
      </c>
      <c r="J237">
        <f t="shared" si="64"/>
        <v>116.52999999999975</v>
      </c>
      <c r="K237">
        <f t="shared" ca="1" si="62"/>
        <v>-1</v>
      </c>
      <c r="L237" s="11">
        <f t="shared" ca="1" si="56"/>
        <v>10942.039999999986</v>
      </c>
      <c r="M237">
        <f t="shared" ca="1" si="63"/>
        <v>-1</v>
      </c>
      <c r="N237">
        <f t="shared" ca="1" si="57"/>
        <v>0</v>
      </c>
      <c r="O237">
        <f>COUNTIF(結算日!$A$3:$A$249,A237)</f>
        <v>0</v>
      </c>
      <c r="Q237" s="7">
        <f t="shared" si="65"/>
        <v>84</v>
      </c>
      <c r="R237" s="8">
        <f t="shared" ca="1" si="69"/>
        <v>-84</v>
      </c>
      <c r="S237" s="8">
        <f t="shared" ca="1" si="70"/>
        <v>12651</v>
      </c>
      <c r="T237" s="8">
        <f t="shared" ca="1" si="66"/>
        <v>-1</v>
      </c>
      <c r="U237" s="9">
        <f t="shared" ca="1" si="71"/>
        <v>0</v>
      </c>
      <c r="V237">
        <f t="shared" si="67"/>
        <v>1999</v>
      </c>
      <c r="W237">
        <f t="shared" si="68"/>
        <v>7</v>
      </c>
    </row>
    <row r="238" spans="1:23" x14ac:dyDescent="0.25">
      <c r="A238" s="1">
        <v>36370</v>
      </c>
      <c r="B238" s="2">
        <v>7359.37</v>
      </c>
      <c r="C238" s="2">
        <v>69174</v>
      </c>
      <c r="D238" s="2">
        <v>7329</v>
      </c>
      <c r="E238" s="2">
        <v>7335</v>
      </c>
      <c r="F238" s="10">
        <f t="shared" si="58"/>
        <v>-4.1267119332225599E-3</v>
      </c>
      <c r="G238" s="2">
        <f t="shared" ca="1" si="59"/>
        <v>152502.82500000001</v>
      </c>
      <c r="H238">
        <f t="shared" ca="1" si="60"/>
        <v>-1</v>
      </c>
      <c r="I238">
        <f t="shared" si="61"/>
        <v>1</v>
      </c>
      <c r="J238">
        <f t="shared" si="64"/>
        <v>-125.13000000000011</v>
      </c>
      <c r="K238">
        <f t="shared" si="62"/>
        <v>1</v>
      </c>
      <c r="L238" s="11">
        <f t="shared" ca="1" si="56"/>
        <v>11067.169999999987</v>
      </c>
      <c r="M238">
        <f t="shared" ca="1" si="63"/>
        <v>1</v>
      </c>
      <c r="N238">
        <f t="shared" ca="1" si="57"/>
        <v>2</v>
      </c>
      <c r="O238">
        <f>COUNTIF(結算日!$A$3:$A$249,A238)</f>
        <v>0</v>
      </c>
      <c r="Q238" s="7">
        <f t="shared" si="65"/>
        <v>-150</v>
      </c>
      <c r="R238" s="8">
        <f t="shared" ca="1" si="69"/>
        <v>150</v>
      </c>
      <c r="S238" s="8">
        <f t="shared" ca="1" si="70"/>
        <v>12801</v>
      </c>
      <c r="T238" s="8">
        <f t="shared" ca="1" si="66"/>
        <v>1</v>
      </c>
      <c r="U238" s="9">
        <f t="shared" ca="1" si="71"/>
        <v>2</v>
      </c>
      <c r="V238">
        <f t="shared" si="67"/>
        <v>1999</v>
      </c>
      <c r="W238">
        <f t="shared" si="68"/>
        <v>7</v>
      </c>
    </row>
    <row r="239" spans="1:23" x14ac:dyDescent="0.25">
      <c r="A239" s="1">
        <v>36371</v>
      </c>
      <c r="B239" s="2">
        <v>7413.11</v>
      </c>
      <c r="C239" s="2">
        <v>61177</v>
      </c>
      <c r="D239" s="2">
        <v>7449</v>
      </c>
      <c r="E239" s="2">
        <v>7445</v>
      </c>
      <c r="F239" s="10">
        <f t="shared" si="58"/>
        <v>4.8414228306339346E-3</v>
      </c>
      <c r="G239" s="2">
        <f t="shared" ca="1" si="59"/>
        <v>150248.6</v>
      </c>
      <c r="H239">
        <f t="shared" ca="1" si="60"/>
        <v>-1</v>
      </c>
      <c r="I239">
        <f t="shared" si="61"/>
        <v>-1</v>
      </c>
      <c r="J239">
        <f t="shared" si="64"/>
        <v>53.739999999999782</v>
      </c>
      <c r="K239">
        <f t="shared" si="62"/>
        <v>-1</v>
      </c>
      <c r="L239" s="11">
        <f t="shared" ca="1" si="56"/>
        <v>11120.909999999987</v>
      </c>
      <c r="M239">
        <f t="shared" ca="1" si="63"/>
        <v>-1</v>
      </c>
      <c r="N239">
        <f t="shared" ca="1" si="57"/>
        <v>2</v>
      </c>
      <c r="O239">
        <f>COUNTIF(結算日!$A$3:$A$249,A239)</f>
        <v>0</v>
      </c>
      <c r="Q239" s="7">
        <f t="shared" si="65"/>
        <v>120</v>
      </c>
      <c r="R239" s="8">
        <f t="shared" ca="1" si="69"/>
        <v>120</v>
      </c>
      <c r="S239" s="8">
        <f t="shared" ca="1" si="70"/>
        <v>12919</v>
      </c>
      <c r="T239" s="8">
        <f t="shared" ca="1" si="66"/>
        <v>-1</v>
      </c>
      <c r="U239" s="9">
        <f t="shared" ca="1" si="71"/>
        <v>2</v>
      </c>
      <c r="V239">
        <f t="shared" si="67"/>
        <v>1999</v>
      </c>
      <c r="W239">
        <f t="shared" si="68"/>
        <v>7</v>
      </c>
    </row>
    <row r="240" spans="1:23" x14ac:dyDescent="0.25">
      <c r="A240" s="1">
        <v>36372</v>
      </c>
      <c r="B240" s="2">
        <v>7326.75</v>
      </c>
      <c r="C240" s="2">
        <v>60003</v>
      </c>
      <c r="D240" s="2">
        <v>7268</v>
      </c>
      <c r="E240" s="2">
        <v>7280</v>
      </c>
      <c r="F240" s="10">
        <f t="shared" si="58"/>
        <v>-8.0185621182652378E-3</v>
      </c>
      <c r="G240" s="2">
        <f t="shared" ca="1" si="59"/>
        <v>147367.67499999999</v>
      </c>
      <c r="H240">
        <f t="shared" ca="1" si="60"/>
        <v>-1</v>
      </c>
      <c r="I240">
        <f t="shared" si="61"/>
        <v>1</v>
      </c>
      <c r="J240">
        <f t="shared" si="64"/>
        <v>-86.359999999999673</v>
      </c>
      <c r="K240">
        <f t="shared" si="62"/>
        <v>1</v>
      </c>
      <c r="L240" s="11">
        <f t="shared" ca="1" si="56"/>
        <v>11207.269999999986</v>
      </c>
      <c r="M240">
        <f t="shared" ca="1" si="63"/>
        <v>1</v>
      </c>
      <c r="N240">
        <f t="shared" ca="1" si="57"/>
        <v>2</v>
      </c>
      <c r="O240">
        <f>COUNTIF(結算日!$A$3:$A$249,A240)</f>
        <v>0</v>
      </c>
      <c r="Q240" s="7">
        <f t="shared" si="65"/>
        <v>-181</v>
      </c>
      <c r="R240" s="8">
        <f t="shared" ca="1" si="69"/>
        <v>181</v>
      </c>
      <c r="S240" s="8">
        <f t="shared" ca="1" si="70"/>
        <v>13098</v>
      </c>
      <c r="T240" s="8">
        <f t="shared" ca="1" si="66"/>
        <v>1</v>
      </c>
      <c r="U240" s="9">
        <f t="shared" ca="1" si="71"/>
        <v>2</v>
      </c>
      <c r="V240">
        <f t="shared" si="67"/>
        <v>1999</v>
      </c>
      <c r="W240">
        <f t="shared" si="68"/>
        <v>7</v>
      </c>
    </row>
    <row r="241" spans="1:23" x14ac:dyDescent="0.25">
      <c r="A241" s="1">
        <v>36374</v>
      </c>
      <c r="B241" s="2">
        <v>7195.94</v>
      </c>
      <c r="C241" s="2">
        <v>53809</v>
      </c>
      <c r="D241" s="2">
        <v>7210</v>
      </c>
      <c r="E241" s="2">
        <v>7220</v>
      </c>
      <c r="F241" s="10">
        <f t="shared" si="58"/>
        <v>1.9538795487457072E-3</v>
      </c>
      <c r="G241" s="2">
        <f t="shared" ca="1" si="59"/>
        <v>144312.32500000001</v>
      </c>
      <c r="H241">
        <f t="shared" ca="1" si="60"/>
        <v>-1</v>
      </c>
      <c r="I241">
        <f t="shared" si="61"/>
        <v>-1</v>
      </c>
      <c r="J241">
        <f t="shared" si="64"/>
        <v>-130.8100000000004</v>
      </c>
      <c r="K241">
        <f t="shared" si="62"/>
        <v>-1</v>
      </c>
      <c r="L241" s="11">
        <f t="shared" ca="1" si="56"/>
        <v>11076.459999999985</v>
      </c>
      <c r="M241">
        <f t="shared" ca="1" si="63"/>
        <v>-1</v>
      </c>
      <c r="N241">
        <f t="shared" ca="1" si="57"/>
        <v>2</v>
      </c>
      <c r="O241">
        <f>COUNTIF(結算日!$A$3:$A$249,A241)</f>
        <v>0</v>
      </c>
      <c r="Q241" s="7">
        <f t="shared" si="65"/>
        <v>-58</v>
      </c>
      <c r="R241" s="8">
        <f t="shared" ca="1" si="69"/>
        <v>-58</v>
      </c>
      <c r="S241" s="8">
        <f t="shared" ca="1" si="70"/>
        <v>13038</v>
      </c>
      <c r="T241" s="8">
        <f t="shared" ca="1" si="66"/>
        <v>-1</v>
      </c>
      <c r="U241" s="9">
        <f t="shared" ca="1" si="71"/>
        <v>2</v>
      </c>
      <c r="V241">
        <f t="shared" si="67"/>
        <v>1999</v>
      </c>
      <c r="W241">
        <f t="shared" si="68"/>
        <v>8</v>
      </c>
    </row>
    <row r="242" spans="1:23" x14ac:dyDescent="0.25">
      <c r="A242" s="1">
        <v>36375</v>
      </c>
      <c r="B242" s="2">
        <v>7175.19</v>
      </c>
      <c r="C242" s="2">
        <v>71302</v>
      </c>
      <c r="D242" s="2">
        <v>7195</v>
      </c>
      <c r="E242" s="2">
        <v>7208</v>
      </c>
      <c r="F242" s="10">
        <f t="shared" si="58"/>
        <v>2.7609024987491626E-3</v>
      </c>
      <c r="G242" s="2">
        <f t="shared" ca="1" si="59"/>
        <v>141437.42499999999</v>
      </c>
      <c r="H242">
        <f t="shared" ca="1" si="60"/>
        <v>-1</v>
      </c>
      <c r="I242">
        <f t="shared" si="61"/>
        <v>-1</v>
      </c>
      <c r="J242">
        <f t="shared" si="64"/>
        <v>-20.75</v>
      </c>
      <c r="K242">
        <f t="shared" si="62"/>
        <v>-1</v>
      </c>
      <c r="L242" s="11">
        <f t="shared" ca="1" si="56"/>
        <v>11097.209999999985</v>
      </c>
      <c r="M242">
        <f t="shared" ca="1" si="63"/>
        <v>-1</v>
      </c>
      <c r="N242">
        <f t="shared" ca="1" si="57"/>
        <v>0</v>
      </c>
      <c r="O242">
        <f>COUNTIF(結算日!$A$3:$A$249,A242)</f>
        <v>0</v>
      </c>
      <c r="Q242" s="7">
        <f t="shared" si="65"/>
        <v>-15</v>
      </c>
      <c r="R242" s="8">
        <f t="shared" ca="1" si="69"/>
        <v>15</v>
      </c>
      <c r="S242" s="8">
        <f t="shared" ca="1" si="70"/>
        <v>13051</v>
      </c>
      <c r="T242" s="8">
        <f t="shared" ca="1" si="66"/>
        <v>-1</v>
      </c>
      <c r="U242" s="9">
        <f t="shared" ca="1" si="71"/>
        <v>0</v>
      </c>
      <c r="V242">
        <f t="shared" si="67"/>
        <v>1999</v>
      </c>
      <c r="W242">
        <f t="shared" si="68"/>
        <v>8</v>
      </c>
    </row>
    <row r="243" spans="1:23" x14ac:dyDescent="0.25">
      <c r="A243" s="1">
        <v>36376</v>
      </c>
      <c r="B243" s="2">
        <v>7110.8</v>
      </c>
      <c r="C243" s="2">
        <v>63454</v>
      </c>
      <c r="D243" s="2">
        <v>7095</v>
      </c>
      <c r="E243" s="2">
        <v>7090</v>
      </c>
      <c r="F243" s="10">
        <f t="shared" si="58"/>
        <v>-2.2219722112842843E-3</v>
      </c>
      <c r="G243" s="2">
        <f t="shared" ca="1" si="59"/>
        <v>138071.4</v>
      </c>
      <c r="H243">
        <f t="shared" ca="1" si="60"/>
        <v>-1</v>
      </c>
      <c r="I243">
        <f t="shared" si="61"/>
        <v>1</v>
      </c>
      <c r="J243">
        <f t="shared" si="64"/>
        <v>-64.389999999999418</v>
      </c>
      <c r="K243">
        <f t="shared" si="62"/>
        <v>1</v>
      </c>
      <c r="L243" s="11">
        <f t="shared" ca="1" si="56"/>
        <v>11161.599999999984</v>
      </c>
      <c r="M243">
        <f t="shared" ca="1" si="63"/>
        <v>1</v>
      </c>
      <c r="N243">
        <f t="shared" ca="1" si="57"/>
        <v>2</v>
      </c>
      <c r="O243">
        <f>COUNTIF(結算日!$A$3:$A$249,A243)</f>
        <v>0</v>
      </c>
      <c r="Q243" s="7">
        <f t="shared" si="65"/>
        <v>-100</v>
      </c>
      <c r="R243" s="8">
        <f t="shared" ca="1" si="69"/>
        <v>100</v>
      </c>
      <c r="S243" s="8">
        <f t="shared" ca="1" si="70"/>
        <v>13151</v>
      </c>
      <c r="T243" s="8">
        <f t="shared" ca="1" si="66"/>
        <v>1</v>
      </c>
      <c r="U243" s="9">
        <f t="shared" ca="1" si="71"/>
        <v>2</v>
      </c>
      <c r="V243">
        <f t="shared" si="67"/>
        <v>1999</v>
      </c>
      <c r="W243">
        <f t="shared" si="68"/>
        <v>8</v>
      </c>
    </row>
    <row r="244" spans="1:23" x14ac:dyDescent="0.25">
      <c r="A244" s="1">
        <v>36377</v>
      </c>
      <c r="B244" s="2">
        <v>6959.73</v>
      </c>
      <c r="C244" s="2">
        <v>58453</v>
      </c>
      <c r="D244" s="2">
        <v>6958</v>
      </c>
      <c r="E244" s="2">
        <v>6975</v>
      </c>
      <c r="F244" s="10">
        <f t="shared" si="58"/>
        <v>-2.4857286130341993E-4</v>
      </c>
      <c r="G244" s="2">
        <f t="shared" ca="1" si="59"/>
        <v>135472.54999999999</v>
      </c>
      <c r="H244">
        <f t="shared" ca="1" si="60"/>
        <v>-1</v>
      </c>
      <c r="I244">
        <f t="shared" si="61"/>
        <v>1</v>
      </c>
      <c r="J244">
        <f t="shared" si="64"/>
        <v>-151.07000000000062</v>
      </c>
      <c r="K244">
        <f t="shared" ca="1" si="62"/>
        <v>-1</v>
      </c>
      <c r="L244" s="11">
        <f t="shared" ca="1" si="56"/>
        <v>11010.529999999984</v>
      </c>
      <c r="M244">
        <f t="shared" ca="1" si="63"/>
        <v>-1</v>
      </c>
      <c r="N244">
        <f t="shared" ca="1" si="57"/>
        <v>2</v>
      </c>
      <c r="O244">
        <f>COUNTIF(結算日!$A$3:$A$249,A244)</f>
        <v>0</v>
      </c>
      <c r="Q244" s="7">
        <f t="shared" si="65"/>
        <v>-137</v>
      </c>
      <c r="R244" s="8">
        <f t="shared" ca="1" si="69"/>
        <v>-137</v>
      </c>
      <c r="S244" s="8">
        <f t="shared" ca="1" si="70"/>
        <v>13012</v>
      </c>
      <c r="T244" s="8">
        <f t="shared" ca="1" si="66"/>
        <v>-1</v>
      </c>
      <c r="U244" s="9">
        <f t="shared" ca="1" si="71"/>
        <v>2</v>
      </c>
      <c r="V244">
        <f t="shared" si="67"/>
        <v>1999</v>
      </c>
      <c r="W244">
        <f t="shared" si="68"/>
        <v>8</v>
      </c>
    </row>
    <row r="245" spans="1:23" x14ac:dyDescent="0.25">
      <c r="A245" s="1">
        <v>36378</v>
      </c>
      <c r="B245" s="2">
        <v>6823.52</v>
      </c>
      <c r="C245" s="2">
        <v>67263</v>
      </c>
      <c r="D245" s="2">
        <v>6870</v>
      </c>
      <c r="E245" s="2">
        <v>6890</v>
      </c>
      <c r="F245" s="10">
        <f t="shared" si="58"/>
        <v>6.811733533425457E-3</v>
      </c>
      <c r="G245" s="2">
        <f t="shared" ca="1" si="59"/>
        <v>134284.52499999999</v>
      </c>
      <c r="H245">
        <f t="shared" ca="1" si="60"/>
        <v>-1</v>
      </c>
      <c r="I245">
        <f t="shared" si="61"/>
        <v>-1</v>
      </c>
      <c r="J245">
        <f t="shared" si="64"/>
        <v>-136.20999999999913</v>
      </c>
      <c r="K245">
        <f t="shared" si="62"/>
        <v>-1</v>
      </c>
      <c r="L245" s="11">
        <f t="shared" ca="1" si="56"/>
        <v>11146.739999999983</v>
      </c>
      <c r="M245">
        <f t="shared" ca="1" si="63"/>
        <v>-1</v>
      </c>
      <c r="N245">
        <f t="shared" ca="1" si="57"/>
        <v>0</v>
      </c>
      <c r="O245">
        <f>COUNTIF(結算日!$A$3:$A$249,A245)</f>
        <v>0</v>
      </c>
      <c r="Q245" s="7">
        <f t="shared" si="65"/>
        <v>-88</v>
      </c>
      <c r="R245" s="8">
        <f t="shared" ca="1" si="69"/>
        <v>88</v>
      </c>
      <c r="S245" s="8">
        <f t="shared" ca="1" si="70"/>
        <v>13098</v>
      </c>
      <c r="T245" s="8">
        <f t="shared" ca="1" si="66"/>
        <v>-1</v>
      </c>
      <c r="U245" s="9">
        <f t="shared" ca="1" si="71"/>
        <v>0</v>
      </c>
      <c r="V245">
        <f t="shared" si="67"/>
        <v>1999</v>
      </c>
      <c r="W245">
        <f t="shared" si="68"/>
        <v>8</v>
      </c>
    </row>
    <row r="246" spans="1:23" x14ac:dyDescent="0.25">
      <c r="A246" s="1">
        <v>36379</v>
      </c>
      <c r="B246" s="2">
        <v>7049.74</v>
      </c>
      <c r="C246" s="2">
        <v>91817</v>
      </c>
      <c r="D246" s="2">
        <v>6870</v>
      </c>
      <c r="E246" s="2">
        <v>6890</v>
      </c>
      <c r="F246" s="10">
        <f t="shared" si="58"/>
        <v>-2.5495975738112242E-2</v>
      </c>
      <c r="G246" s="2">
        <f t="shared" ca="1" si="59"/>
        <v>133093.17499999999</v>
      </c>
      <c r="H246">
        <f t="shared" ca="1" si="60"/>
        <v>-1</v>
      </c>
      <c r="I246">
        <f t="shared" si="61"/>
        <v>1</v>
      </c>
      <c r="J246">
        <f t="shared" si="64"/>
        <v>226.21999999999935</v>
      </c>
      <c r="K246">
        <f t="shared" si="62"/>
        <v>1</v>
      </c>
      <c r="L246" s="11">
        <f t="shared" ca="1" si="56"/>
        <v>10920.519999999984</v>
      </c>
      <c r="M246">
        <f t="shared" ca="1" si="63"/>
        <v>1</v>
      </c>
      <c r="N246">
        <f t="shared" ca="1" si="57"/>
        <v>2</v>
      </c>
      <c r="O246">
        <f>COUNTIF(結算日!$A$3:$A$249,A246)</f>
        <v>0</v>
      </c>
      <c r="Q246" s="7">
        <f t="shared" si="65"/>
        <v>0</v>
      </c>
      <c r="R246" s="8">
        <f t="shared" ca="1" si="69"/>
        <v>0</v>
      </c>
      <c r="S246" s="8">
        <f t="shared" ca="1" si="70"/>
        <v>13098</v>
      </c>
      <c r="T246" s="8">
        <f t="shared" ca="1" si="66"/>
        <v>1</v>
      </c>
      <c r="U246" s="9">
        <f t="shared" ca="1" si="71"/>
        <v>2</v>
      </c>
      <c r="V246">
        <f t="shared" si="67"/>
        <v>1999</v>
      </c>
      <c r="W246">
        <f t="shared" si="68"/>
        <v>8</v>
      </c>
    </row>
    <row r="247" spans="1:23" x14ac:dyDescent="0.25">
      <c r="A247" s="1">
        <v>36381</v>
      </c>
      <c r="B247" s="2">
        <v>7028.01</v>
      </c>
      <c r="C247" s="2">
        <v>73985</v>
      </c>
      <c r="D247" s="2">
        <v>7015</v>
      </c>
      <c r="E247" s="2">
        <v>7018</v>
      </c>
      <c r="F247" s="10">
        <f t="shared" si="58"/>
        <v>-1.8511641275411606E-3</v>
      </c>
      <c r="G247" s="2">
        <f t="shared" ca="1" si="59"/>
        <v>131028.8</v>
      </c>
      <c r="H247">
        <f t="shared" ca="1" si="60"/>
        <v>-1</v>
      </c>
      <c r="I247">
        <f t="shared" si="61"/>
        <v>1</v>
      </c>
      <c r="J247">
        <f t="shared" si="64"/>
        <v>-21.729999999999563</v>
      </c>
      <c r="K247">
        <f t="shared" si="62"/>
        <v>1</v>
      </c>
      <c r="L247" s="11">
        <f t="shared" ca="1" si="56"/>
        <v>10898.789999999985</v>
      </c>
      <c r="M247">
        <f t="shared" ca="1" si="63"/>
        <v>1</v>
      </c>
      <c r="N247">
        <f t="shared" ca="1" si="57"/>
        <v>0</v>
      </c>
      <c r="O247">
        <f>COUNTIF(結算日!$A$3:$A$249,A247)</f>
        <v>0</v>
      </c>
      <c r="Q247" s="7">
        <f t="shared" si="65"/>
        <v>145</v>
      </c>
      <c r="R247" s="8">
        <f t="shared" ca="1" si="69"/>
        <v>145</v>
      </c>
      <c r="S247" s="8">
        <f t="shared" ca="1" si="70"/>
        <v>13241</v>
      </c>
      <c r="T247" s="8">
        <f t="shared" ca="1" si="66"/>
        <v>1</v>
      </c>
      <c r="U247" s="9">
        <f t="shared" ca="1" si="71"/>
        <v>0</v>
      </c>
      <c r="V247">
        <f t="shared" si="67"/>
        <v>1999</v>
      </c>
      <c r="W247">
        <f t="shared" si="68"/>
        <v>8</v>
      </c>
    </row>
    <row r="248" spans="1:23" x14ac:dyDescent="0.25">
      <c r="A248" s="1">
        <v>36382</v>
      </c>
      <c r="B248" s="2">
        <v>7269.6</v>
      </c>
      <c r="C248" s="2">
        <v>113775</v>
      </c>
      <c r="D248" s="2">
        <v>7290</v>
      </c>
      <c r="E248" s="2">
        <v>7290</v>
      </c>
      <c r="F248" s="10">
        <f t="shared" si="58"/>
        <v>2.8062066688676612E-3</v>
      </c>
      <c r="G248" s="2">
        <f t="shared" ca="1" si="59"/>
        <v>128204.72500000001</v>
      </c>
      <c r="H248">
        <f t="shared" ca="1" si="60"/>
        <v>-1</v>
      </c>
      <c r="I248">
        <f t="shared" si="61"/>
        <v>-1</v>
      </c>
      <c r="J248">
        <f t="shared" si="64"/>
        <v>241.59000000000015</v>
      </c>
      <c r="K248">
        <f t="shared" si="62"/>
        <v>-1</v>
      </c>
      <c r="L248" s="11">
        <f t="shared" ca="1" si="56"/>
        <v>11140.379999999985</v>
      </c>
      <c r="M248">
        <f t="shared" ca="1" si="63"/>
        <v>-1</v>
      </c>
      <c r="N248">
        <f t="shared" ca="1" si="57"/>
        <v>2</v>
      </c>
      <c r="O248">
        <f>COUNTIF(結算日!$A$3:$A$249,A248)</f>
        <v>0</v>
      </c>
      <c r="Q248" s="7">
        <f t="shared" si="65"/>
        <v>275</v>
      </c>
      <c r="R248" s="8">
        <f t="shared" ca="1" si="69"/>
        <v>275</v>
      </c>
      <c r="S248" s="8">
        <f t="shared" ca="1" si="70"/>
        <v>13516</v>
      </c>
      <c r="T248" s="8">
        <f t="shared" ca="1" si="66"/>
        <v>-1</v>
      </c>
      <c r="U248" s="9">
        <f t="shared" ca="1" si="71"/>
        <v>2</v>
      </c>
      <c r="V248">
        <f t="shared" si="67"/>
        <v>1999</v>
      </c>
      <c r="W248">
        <f t="shared" si="68"/>
        <v>8</v>
      </c>
    </row>
    <row r="249" spans="1:23" x14ac:dyDescent="0.25">
      <c r="A249" s="1">
        <v>36383</v>
      </c>
      <c r="B249" s="2">
        <v>7228.68</v>
      </c>
      <c r="C249" s="2">
        <v>117333</v>
      </c>
      <c r="D249" s="2">
        <v>7230</v>
      </c>
      <c r="E249" s="2">
        <v>7225</v>
      </c>
      <c r="F249" s="10">
        <f t="shared" si="58"/>
        <v>1.8260595295394033E-4</v>
      </c>
      <c r="G249" s="2">
        <f t="shared" ca="1" si="59"/>
        <v>125547</v>
      </c>
      <c r="H249">
        <f t="shared" ca="1" si="60"/>
        <v>-1</v>
      </c>
      <c r="I249">
        <f t="shared" si="61"/>
        <v>-1</v>
      </c>
      <c r="J249">
        <f t="shared" si="64"/>
        <v>-40.920000000000073</v>
      </c>
      <c r="K249">
        <f t="shared" ca="1" si="62"/>
        <v>-1</v>
      </c>
      <c r="L249" s="11">
        <f t="shared" ca="1" si="56"/>
        <v>11181.299999999985</v>
      </c>
      <c r="M249">
        <f t="shared" ca="1" si="63"/>
        <v>-1</v>
      </c>
      <c r="N249">
        <f t="shared" ca="1" si="57"/>
        <v>0</v>
      </c>
      <c r="O249">
        <f>COUNTIF(結算日!$A$3:$A$249,A249)</f>
        <v>0</v>
      </c>
      <c r="Q249" s="7">
        <f t="shared" si="65"/>
        <v>-60</v>
      </c>
      <c r="R249" s="8">
        <f t="shared" ca="1" si="69"/>
        <v>60</v>
      </c>
      <c r="S249" s="8">
        <f t="shared" ca="1" si="70"/>
        <v>13574</v>
      </c>
      <c r="T249" s="8">
        <f t="shared" ca="1" si="66"/>
        <v>-1</v>
      </c>
      <c r="U249" s="9">
        <f t="shared" ca="1" si="71"/>
        <v>0</v>
      </c>
      <c r="V249">
        <f t="shared" si="67"/>
        <v>1999</v>
      </c>
      <c r="W249">
        <f t="shared" si="68"/>
        <v>8</v>
      </c>
    </row>
    <row r="250" spans="1:23" x14ac:dyDescent="0.25">
      <c r="A250" s="1">
        <v>36384</v>
      </c>
      <c r="B250" s="2">
        <v>7330.24</v>
      </c>
      <c r="C250" s="2">
        <v>128204</v>
      </c>
      <c r="D250" s="2">
        <v>7316</v>
      </c>
      <c r="E250" s="2">
        <v>7330</v>
      </c>
      <c r="F250" s="10">
        <f t="shared" si="58"/>
        <v>-1.9426376216876706E-3</v>
      </c>
      <c r="G250" s="2">
        <f t="shared" ca="1" si="59"/>
        <v>123349</v>
      </c>
      <c r="H250">
        <f t="shared" ca="1" si="60"/>
        <v>1</v>
      </c>
      <c r="I250">
        <f t="shared" si="61"/>
        <v>1</v>
      </c>
      <c r="J250">
        <f t="shared" si="64"/>
        <v>101.55999999999949</v>
      </c>
      <c r="K250">
        <f t="shared" si="62"/>
        <v>1</v>
      </c>
      <c r="L250" s="11">
        <f t="shared" ca="1" si="56"/>
        <v>11079.739999999985</v>
      </c>
      <c r="M250">
        <f t="shared" ca="1" si="63"/>
        <v>1</v>
      </c>
      <c r="N250">
        <f t="shared" ca="1" si="57"/>
        <v>2</v>
      </c>
      <c r="O250">
        <f>COUNTIF(結算日!$A$3:$A$249,A250)</f>
        <v>0</v>
      </c>
      <c r="Q250" s="7">
        <f t="shared" si="65"/>
        <v>86</v>
      </c>
      <c r="R250" s="8">
        <f t="shared" ca="1" si="69"/>
        <v>-86</v>
      </c>
      <c r="S250" s="8">
        <f t="shared" ca="1" si="70"/>
        <v>13488</v>
      </c>
      <c r="T250" s="8">
        <f t="shared" ca="1" si="66"/>
        <v>1</v>
      </c>
      <c r="U250" s="9">
        <f t="shared" ca="1" si="71"/>
        <v>2</v>
      </c>
      <c r="V250">
        <f t="shared" si="67"/>
        <v>1999</v>
      </c>
      <c r="W250">
        <f t="shared" si="68"/>
        <v>8</v>
      </c>
    </row>
    <row r="251" spans="1:23" x14ac:dyDescent="0.25">
      <c r="A251" s="1">
        <v>36385</v>
      </c>
      <c r="B251" s="2">
        <v>7626.05</v>
      </c>
      <c r="C251" s="2">
        <v>172528</v>
      </c>
      <c r="D251" s="2">
        <v>7685</v>
      </c>
      <c r="E251" s="2">
        <v>7679</v>
      </c>
      <c r="F251" s="10">
        <f t="shared" si="58"/>
        <v>7.7300830705280266E-3</v>
      </c>
      <c r="G251" s="2">
        <f t="shared" ca="1" si="59"/>
        <v>121915.175</v>
      </c>
      <c r="H251">
        <f t="shared" ca="1" si="60"/>
        <v>1</v>
      </c>
      <c r="I251">
        <f t="shared" si="61"/>
        <v>-1</v>
      </c>
      <c r="J251">
        <f t="shared" si="64"/>
        <v>295.8100000000004</v>
      </c>
      <c r="K251">
        <f t="shared" si="62"/>
        <v>-1</v>
      </c>
      <c r="L251" s="11">
        <f t="shared" ca="1" si="56"/>
        <v>11375.549999999985</v>
      </c>
      <c r="M251">
        <f t="shared" ca="1" si="63"/>
        <v>-1</v>
      </c>
      <c r="N251">
        <f t="shared" ca="1" si="57"/>
        <v>2</v>
      </c>
      <c r="O251">
        <f>COUNTIF(結算日!$A$3:$A$249,A251)</f>
        <v>0</v>
      </c>
      <c r="Q251" s="7">
        <f t="shared" si="65"/>
        <v>369</v>
      </c>
      <c r="R251" s="8">
        <f t="shared" ca="1" si="69"/>
        <v>369</v>
      </c>
      <c r="S251" s="8">
        <f t="shared" ca="1" si="70"/>
        <v>13855</v>
      </c>
      <c r="T251" s="8">
        <f t="shared" ca="1" si="66"/>
        <v>-1</v>
      </c>
      <c r="U251" s="9">
        <f t="shared" ca="1" si="71"/>
        <v>2</v>
      </c>
      <c r="V251">
        <f t="shared" si="67"/>
        <v>1999</v>
      </c>
      <c r="W251">
        <f t="shared" si="68"/>
        <v>8</v>
      </c>
    </row>
    <row r="252" spans="1:23" x14ac:dyDescent="0.25">
      <c r="A252" s="1">
        <v>36388</v>
      </c>
      <c r="B252" s="2">
        <v>8018.47</v>
      </c>
      <c r="C252" s="2">
        <v>168261</v>
      </c>
      <c r="D252" s="2">
        <v>8195</v>
      </c>
      <c r="E252" s="2">
        <v>8216</v>
      </c>
      <c r="F252" s="10">
        <f t="shared" si="58"/>
        <v>2.2015421894700626E-2</v>
      </c>
      <c r="G252" s="2">
        <f t="shared" ca="1" si="59"/>
        <v>120695.02499999999</v>
      </c>
      <c r="H252">
        <f t="shared" ca="1" si="60"/>
        <v>1</v>
      </c>
      <c r="I252">
        <f t="shared" si="61"/>
        <v>-1</v>
      </c>
      <c r="J252">
        <f t="shared" si="64"/>
        <v>392.42000000000007</v>
      </c>
      <c r="K252">
        <f t="shared" si="62"/>
        <v>-1</v>
      </c>
      <c r="L252" s="11">
        <f t="shared" ca="1" si="56"/>
        <v>10983.129999999985</v>
      </c>
      <c r="M252">
        <f t="shared" ca="1" si="63"/>
        <v>-1</v>
      </c>
      <c r="N252">
        <f t="shared" ca="1" si="57"/>
        <v>0</v>
      </c>
      <c r="O252">
        <f>COUNTIF(結算日!$A$3:$A$249,A252)</f>
        <v>0</v>
      </c>
      <c r="Q252" s="7">
        <f t="shared" si="65"/>
        <v>510</v>
      </c>
      <c r="R252" s="8">
        <f t="shared" ca="1" si="69"/>
        <v>-510</v>
      </c>
      <c r="S252" s="8">
        <f t="shared" ca="1" si="70"/>
        <v>13343</v>
      </c>
      <c r="T252" s="8">
        <f t="shared" ca="1" si="66"/>
        <v>-1</v>
      </c>
      <c r="U252" s="9">
        <f t="shared" ca="1" si="71"/>
        <v>0</v>
      </c>
      <c r="V252">
        <f t="shared" si="67"/>
        <v>1999</v>
      </c>
      <c r="W252">
        <f t="shared" si="68"/>
        <v>8</v>
      </c>
    </row>
    <row r="253" spans="1:23" x14ac:dyDescent="0.25">
      <c r="A253" s="1">
        <v>36389</v>
      </c>
      <c r="B253" s="2">
        <v>8083.43</v>
      </c>
      <c r="C253" s="2">
        <v>164114</v>
      </c>
      <c r="D253" s="2">
        <v>8130</v>
      </c>
      <c r="E253" s="2">
        <v>8190</v>
      </c>
      <c r="F253" s="10">
        <f t="shared" si="58"/>
        <v>5.7611682169573797E-3</v>
      </c>
      <c r="G253" s="2">
        <f t="shared" ca="1" si="59"/>
        <v>119913.65</v>
      </c>
      <c r="H253">
        <f t="shared" ca="1" si="60"/>
        <v>1</v>
      </c>
      <c r="I253">
        <f t="shared" si="61"/>
        <v>-1</v>
      </c>
      <c r="J253">
        <f t="shared" si="64"/>
        <v>64.960000000000036</v>
      </c>
      <c r="K253">
        <f t="shared" si="62"/>
        <v>-1</v>
      </c>
      <c r="L253" s="11">
        <f t="shared" ca="1" si="56"/>
        <v>10918.169999999984</v>
      </c>
      <c r="M253">
        <f t="shared" ca="1" si="63"/>
        <v>-1</v>
      </c>
      <c r="N253">
        <f t="shared" ca="1" si="57"/>
        <v>0</v>
      </c>
      <c r="O253">
        <f>COUNTIF(結算日!$A$3:$A$249,A253)</f>
        <v>0</v>
      </c>
      <c r="Q253" s="7">
        <f t="shared" si="65"/>
        <v>-65</v>
      </c>
      <c r="R253" s="8">
        <f t="shared" ca="1" si="69"/>
        <v>65</v>
      </c>
      <c r="S253" s="8">
        <f t="shared" ca="1" si="70"/>
        <v>13408</v>
      </c>
      <c r="T253" s="8">
        <f t="shared" ca="1" si="66"/>
        <v>-1</v>
      </c>
      <c r="U253" s="9">
        <f t="shared" ca="1" si="71"/>
        <v>0</v>
      </c>
      <c r="V253">
        <f t="shared" si="67"/>
        <v>1999</v>
      </c>
      <c r="W253">
        <f t="shared" si="68"/>
        <v>8</v>
      </c>
    </row>
    <row r="254" spans="1:23" x14ac:dyDescent="0.25">
      <c r="A254" s="1">
        <v>36390</v>
      </c>
      <c r="B254" s="2">
        <v>7993.71</v>
      </c>
      <c r="C254" s="2">
        <v>148384</v>
      </c>
      <c r="D254" s="2">
        <v>8000</v>
      </c>
      <c r="E254" s="2">
        <v>8060</v>
      </c>
      <c r="F254" s="10">
        <f t="shared" si="58"/>
        <v>8.2927701905624041E-3</v>
      </c>
      <c r="G254" s="2">
        <f t="shared" ca="1" si="59"/>
        <v>120526.35</v>
      </c>
      <c r="H254">
        <f t="shared" ca="1" si="60"/>
        <v>1</v>
      </c>
      <c r="I254">
        <f t="shared" si="61"/>
        <v>-1</v>
      </c>
      <c r="J254">
        <f t="shared" si="64"/>
        <v>-89.720000000000255</v>
      </c>
      <c r="K254">
        <f t="shared" si="62"/>
        <v>-1</v>
      </c>
      <c r="L254" s="11">
        <f t="shared" ref="L254:L317" ca="1" si="72">L253+J254*M253</f>
        <v>11007.889999999985</v>
      </c>
      <c r="M254">
        <f t="shared" ca="1" si="63"/>
        <v>-1</v>
      </c>
      <c r="N254">
        <f t="shared" ref="N254:N317" ca="1" si="73">ABS(M254-M253)</f>
        <v>0</v>
      </c>
      <c r="O254">
        <f>COUNTIF(結算日!$A$3:$A$249,A254)</f>
        <v>1</v>
      </c>
      <c r="Q254" s="7">
        <f t="shared" si="65"/>
        <v>-130</v>
      </c>
      <c r="R254" s="8">
        <f t="shared" ca="1" si="69"/>
        <v>130</v>
      </c>
      <c r="S254" s="8">
        <f t="shared" ca="1" si="70"/>
        <v>13538</v>
      </c>
      <c r="T254" s="8">
        <f t="shared" ca="1" si="66"/>
        <v>-1</v>
      </c>
      <c r="U254" s="9">
        <f t="shared" ca="1" si="71"/>
        <v>2</v>
      </c>
      <c r="V254">
        <f t="shared" si="67"/>
        <v>1999</v>
      </c>
      <c r="W254">
        <f t="shared" si="68"/>
        <v>8</v>
      </c>
    </row>
    <row r="255" spans="1:23" x14ac:dyDescent="0.25">
      <c r="A255" s="1">
        <v>36391</v>
      </c>
      <c r="B255" s="2">
        <v>7964.67</v>
      </c>
      <c r="C255" s="2">
        <v>101935</v>
      </c>
      <c r="D255" s="2">
        <v>8074</v>
      </c>
      <c r="E255" s="2">
        <v>8059</v>
      </c>
      <c r="F255" s="10">
        <f t="shared" si="58"/>
        <v>1.3726871295358212E-2</v>
      </c>
      <c r="G255" s="2">
        <f t="shared" ca="1" si="59"/>
        <v>118511.47500000001</v>
      </c>
      <c r="H255">
        <f t="shared" ca="1" si="60"/>
        <v>-1</v>
      </c>
      <c r="I255">
        <f t="shared" si="61"/>
        <v>-1</v>
      </c>
      <c r="J255">
        <f t="shared" si="64"/>
        <v>-29.039999999999964</v>
      </c>
      <c r="K255">
        <f t="shared" si="62"/>
        <v>-1</v>
      </c>
      <c r="L255" s="11">
        <f t="shared" ca="1" si="72"/>
        <v>11036.929999999986</v>
      </c>
      <c r="M255">
        <f t="shared" ca="1" si="63"/>
        <v>-1</v>
      </c>
      <c r="N255">
        <f t="shared" ca="1" si="73"/>
        <v>0</v>
      </c>
      <c r="O255">
        <f>COUNTIF(結算日!$A$3:$A$249,A255)</f>
        <v>0</v>
      </c>
      <c r="Q255" s="7">
        <f t="shared" si="65"/>
        <v>14</v>
      </c>
      <c r="R255" s="8">
        <f t="shared" ca="1" si="69"/>
        <v>-14</v>
      </c>
      <c r="S255" s="8">
        <f t="shared" ca="1" si="70"/>
        <v>13522</v>
      </c>
      <c r="T255" s="8">
        <f t="shared" ca="1" si="66"/>
        <v>-1</v>
      </c>
      <c r="U255" s="9">
        <f t="shared" ca="1" si="71"/>
        <v>0</v>
      </c>
      <c r="V255">
        <f t="shared" si="67"/>
        <v>1999</v>
      </c>
      <c r="W255">
        <f t="shared" si="68"/>
        <v>8</v>
      </c>
    </row>
    <row r="256" spans="1:23" x14ac:dyDescent="0.25">
      <c r="A256" s="1">
        <v>36392</v>
      </c>
      <c r="B256" s="2">
        <v>8117.42</v>
      </c>
      <c r="C256" s="2">
        <v>139391</v>
      </c>
      <c r="D256" s="2">
        <v>8219</v>
      </c>
      <c r="E256" s="2">
        <v>8207</v>
      </c>
      <c r="F256" s="10">
        <f t="shared" si="58"/>
        <v>1.2513828285341866E-2</v>
      </c>
      <c r="G256" s="2">
        <f t="shared" ca="1" si="59"/>
        <v>117123.35</v>
      </c>
      <c r="H256">
        <f t="shared" ca="1" si="60"/>
        <v>1</v>
      </c>
      <c r="I256">
        <f t="shared" si="61"/>
        <v>-1</v>
      </c>
      <c r="J256">
        <f t="shared" si="64"/>
        <v>152.75</v>
      </c>
      <c r="K256">
        <f t="shared" si="62"/>
        <v>-1</v>
      </c>
      <c r="L256" s="11">
        <f t="shared" ca="1" si="72"/>
        <v>10884.179999999986</v>
      </c>
      <c r="M256">
        <f t="shared" ca="1" si="63"/>
        <v>-1</v>
      </c>
      <c r="N256">
        <f t="shared" ca="1" si="73"/>
        <v>0</v>
      </c>
      <c r="O256">
        <f>COUNTIF(結算日!$A$3:$A$249,A256)</f>
        <v>0</v>
      </c>
      <c r="Q256" s="7">
        <f t="shared" si="65"/>
        <v>145</v>
      </c>
      <c r="R256" s="8">
        <f t="shared" ca="1" si="69"/>
        <v>-145</v>
      </c>
      <c r="S256" s="8">
        <f t="shared" ca="1" si="70"/>
        <v>13377</v>
      </c>
      <c r="T256" s="8">
        <f t="shared" ca="1" si="66"/>
        <v>-1</v>
      </c>
      <c r="U256" s="9">
        <f t="shared" ca="1" si="71"/>
        <v>0</v>
      </c>
      <c r="V256">
        <f t="shared" si="67"/>
        <v>1999</v>
      </c>
      <c r="W256">
        <f t="shared" si="68"/>
        <v>8</v>
      </c>
    </row>
    <row r="257" spans="1:23" x14ac:dyDescent="0.25">
      <c r="A257" s="1">
        <v>36393</v>
      </c>
      <c r="B257" s="2">
        <v>8153.57</v>
      </c>
      <c r="C257" s="2">
        <v>164383</v>
      </c>
      <c r="D257" s="2">
        <v>8261</v>
      </c>
      <c r="E257" s="2">
        <v>8280</v>
      </c>
      <c r="F257" s="10">
        <f t="shared" si="58"/>
        <v>1.3175823596289771E-2</v>
      </c>
      <c r="G257" s="2">
        <f t="shared" ca="1" si="59"/>
        <v>116549.52499999999</v>
      </c>
      <c r="H257">
        <f t="shared" ca="1" si="60"/>
        <v>1</v>
      </c>
      <c r="I257">
        <f t="shared" si="61"/>
        <v>-1</v>
      </c>
      <c r="J257">
        <f t="shared" si="64"/>
        <v>36.149999999999636</v>
      </c>
      <c r="K257">
        <f t="shared" si="62"/>
        <v>-1</v>
      </c>
      <c r="L257" s="11">
        <f t="shared" ca="1" si="72"/>
        <v>10848.029999999986</v>
      </c>
      <c r="M257">
        <f t="shared" ca="1" si="63"/>
        <v>-1</v>
      </c>
      <c r="N257">
        <f t="shared" ca="1" si="73"/>
        <v>0</v>
      </c>
      <c r="O257">
        <f>COUNTIF(結算日!$A$3:$A$249,A257)</f>
        <v>0</v>
      </c>
      <c r="Q257" s="7">
        <f t="shared" si="65"/>
        <v>42</v>
      </c>
      <c r="R257" s="8">
        <f t="shared" ca="1" si="69"/>
        <v>-42</v>
      </c>
      <c r="S257" s="8">
        <f t="shared" ca="1" si="70"/>
        <v>13335</v>
      </c>
      <c r="T257" s="8">
        <f t="shared" ca="1" si="66"/>
        <v>-1</v>
      </c>
      <c r="U257" s="9">
        <f t="shared" ca="1" si="71"/>
        <v>0</v>
      </c>
      <c r="V257">
        <f t="shared" si="67"/>
        <v>1999</v>
      </c>
      <c r="W257">
        <f t="shared" si="68"/>
        <v>8</v>
      </c>
    </row>
    <row r="258" spans="1:23" x14ac:dyDescent="0.25">
      <c r="A258" s="1">
        <v>36395</v>
      </c>
      <c r="B258" s="2">
        <v>8119.98</v>
      </c>
      <c r="C258" s="2">
        <v>97370</v>
      </c>
      <c r="D258" s="2">
        <v>8265</v>
      </c>
      <c r="E258" s="2">
        <v>8286</v>
      </c>
      <c r="F258" s="10">
        <f t="shared" ref="F258:F321" si="74">IF(O258=1,E258,D258)/B258-1</f>
        <v>1.7859649900615615E-2</v>
      </c>
      <c r="G258" s="2">
        <f t="shared" ref="G258:G321" ca="1" si="75">IF(ROW()&gt;$G$1,AVERAGE(OFFSET(C258,-$G$1+1,,$G$1)),"")</f>
        <v>114072.45</v>
      </c>
      <c r="H258">
        <f t="shared" ref="H258:H321" ca="1" si="76">IF(G258="",0,SIGN(C258-G258))</f>
        <v>-1</v>
      </c>
      <c r="I258">
        <f t="shared" ref="I258:I321" si="77">-SIGN(F258)</f>
        <v>-1</v>
      </c>
      <c r="J258">
        <f t="shared" si="64"/>
        <v>-33.590000000000146</v>
      </c>
      <c r="K258">
        <f t="shared" ref="K258:K321" si="78">CHOOSE($K$1,H258*(2-$K$1)+I258*($K$1-1),IF(ABS(F258)&gt;($K$1-2)/100,I258,H258))</f>
        <v>-1</v>
      </c>
      <c r="L258" s="11">
        <f t="shared" ca="1" si="72"/>
        <v>10881.619999999986</v>
      </c>
      <c r="M258">
        <f t="shared" ref="M258:M321" ca="1" si="79">INT(L258*$P$1/B258)*K258</f>
        <v>-1</v>
      </c>
      <c r="N258">
        <f t="shared" ca="1" si="73"/>
        <v>0</v>
      </c>
      <c r="O258">
        <f>COUNTIF(結算日!$A$3:$A$249,A258)</f>
        <v>0</v>
      </c>
      <c r="Q258" s="7">
        <f t="shared" si="65"/>
        <v>4</v>
      </c>
      <c r="R258" s="8">
        <f t="shared" ca="1" si="69"/>
        <v>-4</v>
      </c>
      <c r="S258" s="8">
        <f t="shared" ca="1" si="70"/>
        <v>13331</v>
      </c>
      <c r="T258" s="8">
        <f t="shared" ca="1" si="66"/>
        <v>-1</v>
      </c>
      <c r="U258" s="9">
        <f t="shared" ca="1" si="71"/>
        <v>0</v>
      </c>
      <c r="V258">
        <f t="shared" si="67"/>
        <v>1999</v>
      </c>
      <c r="W258">
        <f t="shared" si="68"/>
        <v>8</v>
      </c>
    </row>
    <row r="259" spans="1:23" x14ac:dyDescent="0.25">
      <c r="A259" s="1">
        <v>36396</v>
      </c>
      <c r="B259" s="2">
        <v>7984.39</v>
      </c>
      <c r="C259" s="2">
        <v>104788</v>
      </c>
      <c r="D259" s="2">
        <v>8001</v>
      </c>
      <c r="E259" s="2">
        <v>8030</v>
      </c>
      <c r="F259" s="10">
        <f t="shared" si="74"/>
        <v>2.0803092033330195E-3</v>
      </c>
      <c r="G259" s="2">
        <f t="shared" ca="1" si="75"/>
        <v>112939.52499999999</v>
      </c>
      <c r="H259">
        <f t="shared" ca="1" si="76"/>
        <v>-1</v>
      </c>
      <c r="I259">
        <f t="shared" si="77"/>
        <v>-1</v>
      </c>
      <c r="J259">
        <f t="shared" ref="J259:J322" si="80">B259-B258</f>
        <v>-135.58999999999924</v>
      </c>
      <c r="K259">
        <f t="shared" si="78"/>
        <v>-1</v>
      </c>
      <c r="L259" s="11">
        <f t="shared" ca="1" si="72"/>
        <v>11017.209999999985</v>
      </c>
      <c r="M259">
        <f t="shared" ca="1" si="79"/>
        <v>-1</v>
      </c>
      <c r="N259">
        <f t="shared" ca="1" si="73"/>
        <v>0</v>
      </c>
      <c r="O259">
        <f>COUNTIF(結算日!$A$3:$A$249,A259)</f>
        <v>0</v>
      </c>
      <c r="Q259" s="7">
        <f t="shared" ref="Q259:Q322" si="81">D259-IF(O258=1,E258,D258)</f>
        <v>-264</v>
      </c>
      <c r="R259" s="8">
        <f t="shared" ca="1" si="69"/>
        <v>264</v>
      </c>
      <c r="S259" s="8">
        <f t="shared" ca="1" si="70"/>
        <v>13595</v>
      </c>
      <c r="T259" s="8">
        <f t="shared" ref="T259:T322" ca="1" si="82">INT(S259*$P$1/IF(O259=1,E259,D259))*K259</f>
        <v>-1</v>
      </c>
      <c r="U259" s="9">
        <f t="shared" ca="1" si="71"/>
        <v>0</v>
      </c>
      <c r="V259">
        <f t="shared" ref="V259:V322" si="83">YEAR(A259)</f>
        <v>1999</v>
      </c>
      <c r="W259">
        <f t="shared" ref="W259:W322" si="84">MONTH(A259)</f>
        <v>8</v>
      </c>
    </row>
    <row r="260" spans="1:23" x14ac:dyDescent="0.25">
      <c r="A260" s="1">
        <v>36397</v>
      </c>
      <c r="B260" s="2">
        <v>8127.09</v>
      </c>
      <c r="C260" s="2">
        <v>125361</v>
      </c>
      <c r="D260" s="2">
        <v>8230</v>
      </c>
      <c r="E260" s="2">
        <v>8247</v>
      </c>
      <c r="F260" s="10">
        <f t="shared" si="74"/>
        <v>1.2662588946350972E-2</v>
      </c>
      <c r="G260" s="2">
        <f t="shared" ca="1" si="75"/>
        <v>112236.3</v>
      </c>
      <c r="H260">
        <f t="shared" ca="1" si="76"/>
        <v>1</v>
      </c>
      <c r="I260">
        <f t="shared" si="77"/>
        <v>-1</v>
      </c>
      <c r="J260">
        <f t="shared" si="80"/>
        <v>142.69999999999982</v>
      </c>
      <c r="K260">
        <f t="shared" si="78"/>
        <v>-1</v>
      </c>
      <c r="L260" s="11">
        <f t="shared" ca="1" si="72"/>
        <v>10874.509999999984</v>
      </c>
      <c r="M260">
        <f t="shared" ca="1" si="79"/>
        <v>-1</v>
      </c>
      <c r="N260">
        <f t="shared" ca="1" si="73"/>
        <v>0</v>
      </c>
      <c r="O260">
        <f>COUNTIF(結算日!$A$3:$A$249,A260)</f>
        <v>0</v>
      </c>
      <c r="Q260" s="7">
        <f t="shared" si="81"/>
        <v>229</v>
      </c>
      <c r="R260" s="8">
        <f t="shared" ref="R260:R323" ca="1" si="85">Q260*T259</f>
        <v>-229</v>
      </c>
      <c r="S260" s="8">
        <f t="shared" ref="S260:S323" ca="1" si="86">S259+Q260*T259-U259*$U$1</f>
        <v>13366</v>
      </c>
      <c r="T260" s="8">
        <f t="shared" ca="1" si="82"/>
        <v>-1</v>
      </c>
      <c r="U260" s="9">
        <f t="shared" ref="U260:U323" ca="1" si="87">IF(O260=1,ABS(T260)+ABS(T259),ABS(T260-T259))</f>
        <v>0</v>
      </c>
      <c r="V260">
        <f t="shared" si="83"/>
        <v>1999</v>
      </c>
      <c r="W260">
        <f t="shared" si="84"/>
        <v>8</v>
      </c>
    </row>
    <row r="261" spans="1:23" x14ac:dyDescent="0.25">
      <c r="A261" s="1">
        <v>36398</v>
      </c>
      <c r="B261" s="2">
        <v>8097.57</v>
      </c>
      <c r="C261" s="2">
        <v>149878</v>
      </c>
      <c r="D261" s="2">
        <v>8134</v>
      </c>
      <c r="E261" s="2">
        <v>8150</v>
      </c>
      <c r="F261" s="10">
        <f t="shared" si="74"/>
        <v>4.4988805283561195E-3</v>
      </c>
      <c r="G261" s="2">
        <f t="shared" ca="1" si="75"/>
        <v>112418.45</v>
      </c>
      <c r="H261">
        <f t="shared" ca="1" si="76"/>
        <v>1</v>
      </c>
      <c r="I261">
        <f t="shared" si="77"/>
        <v>-1</v>
      </c>
      <c r="J261">
        <f t="shared" si="80"/>
        <v>-29.520000000000437</v>
      </c>
      <c r="K261">
        <f t="shared" si="78"/>
        <v>-1</v>
      </c>
      <c r="L261" s="11">
        <f t="shared" ca="1" si="72"/>
        <v>10904.029999999984</v>
      </c>
      <c r="M261">
        <f t="shared" ca="1" si="79"/>
        <v>-1</v>
      </c>
      <c r="N261">
        <f t="shared" ca="1" si="73"/>
        <v>0</v>
      </c>
      <c r="O261">
        <f>COUNTIF(結算日!$A$3:$A$249,A261)</f>
        <v>0</v>
      </c>
      <c r="Q261" s="7">
        <f t="shared" si="81"/>
        <v>-96</v>
      </c>
      <c r="R261" s="8">
        <f t="shared" ca="1" si="85"/>
        <v>96</v>
      </c>
      <c r="S261" s="8">
        <f t="shared" ca="1" si="86"/>
        <v>13462</v>
      </c>
      <c r="T261" s="8">
        <f t="shared" ca="1" si="82"/>
        <v>-1</v>
      </c>
      <c r="U261" s="9">
        <f t="shared" ca="1" si="87"/>
        <v>0</v>
      </c>
      <c r="V261">
        <f t="shared" si="83"/>
        <v>1999</v>
      </c>
      <c r="W261">
        <f t="shared" si="84"/>
        <v>8</v>
      </c>
    </row>
    <row r="262" spans="1:23" x14ac:dyDescent="0.25">
      <c r="A262" s="1">
        <v>36399</v>
      </c>
      <c r="B262" s="2">
        <v>8053.97</v>
      </c>
      <c r="C262" s="2">
        <v>101404</v>
      </c>
      <c r="D262" s="2">
        <v>8145</v>
      </c>
      <c r="E262" s="2">
        <v>8153</v>
      </c>
      <c r="F262" s="10">
        <f t="shared" si="74"/>
        <v>1.130250050596171E-2</v>
      </c>
      <c r="G262" s="2">
        <f t="shared" ca="1" si="75"/>
        <v>111284.2</v>
      </c>
      <c r="H262">
        <f t="shared" ca="1" si="76"/>
        <v>-1</v>
      </c>
      <c r="I262">
        <f t="shared" si="77"/>
        <v>-1</v>
      </c>
      <c r="J262">
        <f t="shared" si="80"/>
        <v>-43.599999999999454</v>
      </c>
      <c r="K262">
        <f t="shared" si="78"/>
        <v>-1</v>
      </c>
      <c r="L262" s="11">
        <f t="shared" ca="1" si="72"/>
        <v>10947.629999999983</v>
      </c>
      <c r="M262">
        <f t="shared" ca="1" si="79"/>
        <v>-1</v>
      </c>
      <c r="N262">
        <f t="shared" ca="1" si="73"/>
        <v>0</v>
      </c>
      <c r="O262">
        <f>COUNTIF(結算日!$A$3:$A$249,A262)</f>
        <v>0</v>
      </c>
      <c r="Q262" s="7">
        <f t="shared" si="81"/>
        <v>11</v>
      </c>
      <c r="R262" s="8">
        <f t="shared" ca="1" si="85"/>
        <v>-11</v>
      </c>
      <c r="S262" s="8">
        <f t="shared" ca="1" si="86"/>
        <v>13451</v>
      </c>
      <c r="T262" s="8">
        <f t="shared" ca="1" si="82"/>
        <v>-1</v>
      </c>
      <c r="U262" s="9">
        <f t="shared" ca="1" si="87"/>
        <v>0</v>
      </c>
      <c r="V262">
        <f t="shared" si="83"/>
        <v>1999</v>
      </c>
      <c r="W262">
        <f t="shared" si="84"/>
        <v>8</v>
      </c>
    </row>
    <row r="263" spans="1:23" x14ac:dyDescent="0.25">
      <c r="A263" s="1">
        <v>36402</v>
      </c>
      <c r="B263" s="2">
        <v>8071.36</v>
      </c>
      <c r="C263" s="2">
        <v>130989</v>
      </c>
      <c r="D263" s="2">
        <v>8190</v>
      </c>
      <c r="E263" s="2">
        <v>8187</v>
      </c>
      <c r="F263" s="10">
        <f t="shared" si="74"/>
        <v>1.4698885937438178E-2</v>
      </c>
      <c r="G263" s="2">
        <f t="shared" ca="1" si="75"/>
        <v>110704.75</v>
      </c>
      <c r="H263">
        <f t="shared" ca="1" si="76"/>
        <v>1</v>
      </c>
      <c r="I263">
        <f t="shared" si="77"/>
        <v>-1</v>
      </c>
      <c r="J263">
        <f t="shared" si="80"/>
        <v>17.389999999999418</v>
      </c>
      <c r="K263">
        <f t="shared" si="78"/>
        <v>-1</v>
      </c>
      <c r="L263" s="11">
        <f t="shared" ca="1" si="72"/>
        <v>10930.239999999983</v>
      </c>
      <c r="M263">
        <f t="shared" ca="1" si="79"/>
        <v>-1</v>
      </c>
      <c r="N263">
        <f t="shared" ca="1" si="73"/>
        <v>0</v>
      </c>
      <c r="O263">
        <f>COUNTIF(結算日!$A$3:$A$249,A263)</f>
        <v>0</v>
      </c>
      <c r="Q263" s="7">
        <f t="shared" si="81"/>
        <v>45</v>
      </c>
      <c r="R263" s="8">
        <f t="shared" ca="1" si="85"/>
        <v>-45</v>
      </c>
      <c r="S263" s="8">
        <f t="shared" ca="1" si="86"/>
        <v>13406</v>
      </c>
      <c r="T263" s="8">
        <f t="shared" ca="1" si="82"/>
        <v>-1</v>
      </c>
      <c r="U263" s="9">
        <f t="shared" ca="1" si="87"/>
        <v>0</v>
      </c>
      <c r="V263">
        <f t="shared" si="83"/>
        <v>1999</v>
      </c>
      <c r="W263">
        <f t="shared" si="84"/>
        <v>8</v>
      </c>
    </row>
    <row r="264" spans="1:23" x14ac:dyDescent="0.25">
      <c r="A264" s="1">
        <v>36403</v>
      </c>
      <c r="B264" s="2">
        <v>8157.73</v>
      </c>
      <c r="C264" s="2">
        <v>151647</v>
      </c>
      <c r="D264" s="2">
        <v>8248</v>
      </c>
      <c r="E264" s="2">
        <v>8285</v>
      </c>
      <c r="F264" s="10">
        <f t="shared" si="74"/>
        <v>1.1065578292000389E-2</v>
      </c>
      <c r="G264" s="2">
        <f t="shared" ca="1" si="75"/>
        <v>111463.825</v>
      </c>
      <c r="H264">
        <f t="shared" ca="1" si="76"/>
        <v>1</v>
      </c>
      <c r="I264">
        <f t="shared" si="77"/>
        <v>-1</v>
      </c>
      <c r="J264">
        <f t="shared" si="80"/>
        <v>86.369999999999891</v>
      </c>
      <c r="K264">
        <f t="shared" si="78"/>
        <v>-1</v>
      </c>
      <c r="L264" s="11">
        <f t="shared" ca="1" si="72"/>
        <v>10843.869999999984</v>
      </c>
      <c r="M264">
        <f t="shared" ca="1" si="79"/>
        <v>-1</v>
      </c>
      <c r="N264">
        <f t="shared" ca="1" si="73"/>
        <v>0</v>
      </c>
      <c r="O264">
        <f>COUNTIF(結算日!$A$3:$A$249,A264)</f>
        <v>0</v>
      </c>
      <c r="Q264" s="7">
        <f t="shared" si="81"/>
        <v>58</v>
      </c>
      <c r="R264" s="8">
        <f t="shared" ca="1" si="85"/>
        <v>-58</v>
      </c>
      <c r="S264" s="8">
        <f t="shared" ca="1" si="86"/>
        <v>13348</v>
      </c>
      <c r="T264" s="8">
        <f t="shared" ca="1" si="82"/>
        <v>-1</v>
      </c>
      <c r="U264" s="9">
        <f t="shared" ca="1" si="87"/>
        <v>0</v>
      </c>
      <c r="V264">
        <f t="shared" si="83"/>
        <v>1999</v>
      </c>
      <c r="W264">
        <f t="shared" si="84"/>
        <v>8</v>
      </c>
    </row>
    <row r="265" spans="1:23" x14ac:dyDescent="0.25">
      <c r="A265" s="1">
        <v>36404</v>
      </c>
      <c r="B265" s="2">
        <v>8273.33</v>
      </c>
      <c r="C265" s="2">
        <v>192852</v>
      </c>
      <c r="D265" s="2">
        <v>8426</v>
      </c>
      <c r="E265" s="2">
        <v>8450</v>
      </c>
      <c r="F265" s="10">
        <f t="shared" si="74"/>
        <v>1.8453270932018873E-2</v>
      </c>
      <c r="G265" s="2">
        <f t="shared" ca="1" si="75"/>
        <v>112010.9</v>
      </c>
      <c r="H265">
        <f t="shared" ca="1" si="76"/>
        <v>1</v>
      </c>
      <c r="I265">
        <f t="shared" si="77"/>
        <v>-1</v>
      </c>
      <c r="J265">
        <f t="shared" si="80"/>
        <v>115.60000000000036</v>
      </c>
      <c r="K265">
        <f t="shared" si="78"/>
        <v>-1</v>
      </c>
      <c r="L265" s="11">
        <f t="shared" ca="1" si="72"/>
        <v>10728.269999999984</v>
      </c>
      <c r="M265">
        <f t="shared" ca="1" si="79"/>
        <v>-1</v>
      </c>
      <c r="N265">
        <f t="shared" ca="1" si="73"/>
        <v>0</v>
      </c>
      <c r="O265">
        <f>COUNTIF(結算日!$A$3:$A$249,A265)</f>
        <v>0</v>
      </c>
      <c r="Q265" s="7">
        <f t="shared" si="81"/>
        <v>178</v>
      </c>
      <c r="R265" s="8">
        <f t="shared" ca="1" si="85"/>
        <v>-178</v>
      </c>
      <c r="S265" s="8">
        <f t="shared" ca="1" si="86"/>
        <v>13170</v>
      </c>
      <c r="T265" s="8">
        <f t="shared" ca="1" si="82"/>
        <v>-1</v>
      </c>
      <c r="U265" s="9">
        <f t="shared" ca="1" si="87"/>
        <v>0</v>
      </c>
      <c r="V265">
        <f t="shared" si="83"/>
        <v>1999</v>
      </c>
      <c r="W265">
        <f t="shared" si="84"/>
        <v>9</v>
      </c>
    </row>
    <row r="266" spans="1:23" x14ac:dyDescent="0.25">
      <c r="A266" s="1">
        <v>36405</v>
      </c>
      <c r="B266" s="2">
        <v>8226.15</v>
      </c>
      <c r="C266" s="2">
        <v>162434</v>
      </c>
      <c r="D266" s="2">
        <v>8352</v>
      </c>
      <c r="E266" s="2">
        <v>8380</v>
      </c>
      <c r="F266" s="10">
        <f t="shared" si="74"/>
        <v>1.5298772815958817E-2</v>
      </c>
      <c r="G266" s="2">
        <f t="shared" ca="1" si="75"/>
        <v>112633.125</v>
      </c>
      <c r="H266">
        <f t="shared" ca="1" si="76"/>
        <v>1</v>
      </c>
      <c r="I266">
        <f t="shared" si="77"/>
        <v>-1</v>
      </c>
      <c r="J266">
        <f t="shared" si="80"/>
        <v>-47.180000000000291</v>
      </c>
      <c r="K266">
        <f t="shared" si="78"/>
        <v>-1</v>
      </c>
      <c r="L266" s="11">
        <f t="shared" ca="1" si="72"/>
        <v>10775.449999999984</v>
      </c>
      <c r="M266">
        <f t="shared" ca="1" si="79"/>
        <v>-1</v>
      </c>
      <c r="N266">
        <f t="shared" ca="1" si="73"/>
        <v>0</v>
      </c>
      <c r="O266">
        <f>COUNTIF(結算日!$A$3:$A$249,A266)</f>
        <v>0</v>
      </c>
      <c r="Q266" s="7">
        <f t="shared" si="81"/>
        <v>-74</v>
      </c>
      <c r="R266" s="8">
        <f t="shared" ca="1" si="85"/>
        <v>74</v>
      </c>
      <c r="S266" s="8">
        <f t="shared" ca="1" si="86"/>
        <v>13244</v>
      </c>
      <c r="T266" s="8">
        <f t="shared" ca="1" si="82"/>
        <v>-1</v>
      </c>
      <c r="U266" s="9">
        <f t="shared" ca="1" si="87"/>
        <v>0</v>
      </c>
      <c r="V266">
        <f t="shared" si="83"/>
        <v>1999</v>
      </c>
      <c r="W266">
        <f t="shared" si="84"/>
        <v>9</v>
      </c>
    </row>
    <row r="267" spans="1:23" x14ac:dyDescent="0.25">
      <c r="A267" s="1">
        <v>36406</v>
      </c>
      <c r="B267" s="2">
        <v>8073.97</v>
      </c>
      <c r="C267" s="2">
        <v>116279</v>
      </c>
      <c r="D267" s="2">
        <v>8132</v>
      </c>
      <c r="E267" s="2">
        <v>8168</v>
      </c>
      <c r="F267" s="10">
        <f t="shared" si="74"/>
        <v>7.1872944784288073E-3</v>
      </c>
      <c r="G267" s="2">
        <f t="shared" ca="1" si="75"/>
        <v>112311.7</v>
      </c>
      <c r="H267">
        <f t="shared" ca="1" si="76"/>
        <v>1</v>
      </c>
      <c r="I267">
        <f t="shared" si="77"/>
        <v>-1</v>
      </c>
      <c r="J267">
        <f t="shared" si="80"/>
        <v>-152.17999999999938</v>
      </c>
      <c r="K267">
        <f t="shared" si="78"/>
        <v>-1</v>
      </c>
      <c r="L267" s="11">
        <f t="shared" ca="1" si="72"/>
        <v>10927.629999999983</v>
      </c>
      <c r="M267">
        <f t="shared" ca="1" si="79"/>
        <v>-1</v>
      </c>
      <c r="N267">
        <f t="shared" ca="1" si="73"/>
        <v>0</v>
      </c>
      <c r="O267">
        <f>COUNTIF(結算日!$A$3:$A$249,A267)</f>
        <v>0</v>
      </c>
      <c r="Q267" s="7">
        <f t="shared" si="81"/>
        <v>-220</v>
      </c>
      <c r="R267" s="8">
        <f t="shared" ca="1" si="85"/>
        <v>220</v>
      </c>
      <c r="S267" s="8">
        <f t="shared" ca="1" si="86"/>
        <v>13464</v>
      </c>
      <c r="T267" s="8">
        <f t="shared" ca="1" si="82"/>
        <v>-1</v>
      </c>
      <c r="U267" s="9">
        <f t="shared" ca="1" si="87"/>
        <v>0</v>
      </c>
      <c r="V267">
        <f t="shared" si="83"/>
        <v>1999</v>
      </c>
      <c r="W267">
        <f t="shared" si="84"/>
        <v>9</v>
      </c>
    </row>
    <row r="268" spans="1:23" x14ac:dyDescent="0.25">
      <c r="A268" s="1">
        <v>36407</v>
      </c>
      <c r="B268" s="2">
        <v>8065.11</v>
      </c>
      <c r="C268" s="2">
        <v>144523</v>
      </c>
      <c r="D268" s="2">
        <v>8137</v>
      </c>
      <c r="E268" s="2">
        <v>8175</v>
      </c>
      <c r="F268" s="10">
        <f t="shared" si="74"/>
        <v>8.9137035948672061E-3</v>
      </c>
      <c r="G268" s="2">
        <f t="shared" ca="1" si="75"/>
        <v>112536.25</v>
      </c>
      <c r="H268">
        <f t="shared" ca="1" si="76"/>
        <v>1</v>
      </c>
      <c r="I268">
        <f t="shared" si="77"/>
        <v>-1</v>
      </c>
      <c r="J268">
        <f t="shared" si="80"/>
        <v>-8.8600000000005821</v>
      </c>
      <c r="K268">
        <f t="shared" si="78"/>
        <v>-1</v>
      </c>
      <c r="L268" s="11">
        <f t="shared" ca="1" si="72"/>
        <v>10936.489999999983</v>
      </c>
      <c r="M268">
        <f t="shared" ca="1" si="79"/>
        <v>-1</v>
      </c>
      <c r="N268">
        <f t="shared" ca="1" si="73"/>
        <v>0</v>
      </c>
      <c r="O268">
        <f>COUNTIF(結算日!$A$3:$A$249,A268)</f>
        <v>0</v>
      </c>
      <c r="Q268" s="7">
        <f t="shared" si="81"/>
        <v>5</v>
      </c>
      <c r="R268" s="8">
        <f t="shared" ca="1" si="85"/>
        <v>-5</v>
      </c>
      <c r="S268" s="8">
        <f t="shared" ca="1" si="86"/>
        <v>13459</v>
      </c>
      <c r="T268" s="8">
        <f t="shared" ca="1" si="82"/>
        <v>-1</v>
      </c>
      <c r="U268" s="9">
        <f t="shared" ca="1" si="87"/>
        <v>0</v>
      </c>
      <c r="V268">
        <f t="shared" si="83"/>
        <v>1999</v>
      </c>
      <c r="W268">
        <f t="shared" si="84"/>
        <v>9</v>
      </c>
    </row>
    <row r="269" spans="1:23" x14ac:dyDescent="0.25">
      <c r="A269" s="1">
        <v>36409</v>
      </c>
      <c r="B269" s="2">
        <v>8130.28</v>
      </c>
      <c r="C269" s="2">
        <v>127474</v>
      </c>
      <c r="D269" s="2">
        <v>8215</v>
      </c>
      <c r="E269" s="2">
        <v>8236</v>
      </c>
      <c r="F269" s="10">
        <f t="shared" si="74"/>
        <v>1.0420305327737855E-2</v>
      </c>
      <c r="G269" s="2">
        <f t="shared" ca="1" si="75"/>
        <v>112279.02499999999</v>
      </c>
      <c r="H269">
        <f t="shared" ca="1" si="76"/>
        <v>1</v>
      </c>
      <c r="I269">
        <f t="shared" si="77"/>
        <v>-1</v>
      </c>
      <c r="J269">
        <f t="shared" si="80"/>
        <v>65.170000000000073</v>
      </c>
      <c r="K269">
        <f t="shared" si="78"/>
        <v>-1</v>
      </c>
      <c r="L269" s="11">
        <f t="shared" ca="1" si="72"/>
        <v>10871.319999999983</v>
      </c>
      <c r="M269">
        <f t="shared" ca="1" si="79"/>
        <v>-1</v>
      </c>
      <c r="N269">
        <f t="shared" ca="1" si="73"/>
        <v>0</v>
      </c>
      <c r="O269">
        <f>COUNTIF(結算日!$A$3:$A$249,A269)</f>
        <v>0</v>
      </c>
      <c r="Q269" s="7">
        <f t="shared" si="81"/>
        <v>78</v>
      </c>
      <c r="R269" s="8">
        <f t="shared" ca="1" si="85"/>
        <v>-78</v>
      </c>
      <c r="S269" s="8">
        <f t="shared" ca="1" si="86"/>
        <v>13381</v>
      </c>
      <c r="T269" s="8">
        <f t="shared" ca="1" si="82"/>
        <v>-1</v>
      </c>
      <c r="U269" s="9">
        <f t="shared" ca="1" si="87"/>
        <v>0</v>
      </c>
      <c r="V269">
        <f t="shared" si="83"/>
        <v>1999</v>
      </c>
      <c r="W269">
        <f t="shared" si="84"/>
        <v>9</v>
      </c>
    </row>
    <row r="270" spans="1:23" x14ac:dyDescent="0.25">
      <c r="A270" s="1">
        <v>36410</v>
      </c>
      <c r="B270" s="2">
        <v>7945.76</v>
      </c>
      <c r="C270" s="2">
        <v>127752</v>
      </c>
      <c r="D270" s="2">
        <v>7930</v>
      </c>
      <c r="E270" s="2">
        <v>7960</v>
      </c>
      <c r="F270" s="10">
        <f t="shared" si="74"/>
        <v>-1.9834477759207436E-3</v>
      </c>
      <c r="G270" s="2">
        <f t="shared" ca="1" si="75"/>
        <v>112651.6</v>
      </c>
      <c r="H270">
        <f t="shared" ca="1" si="76"/>
        <v>1</v>
      </c>
      <c r="I270">
        <f t="shared" si="77"/>
        <v>1</v>
      </c>
      <c r="J270">
        <f t="shared" si="80"/>
        <v>-184.51999999999953</v>
      </c>
      <c r="K270">
        <f t="shared" si="78"/>
        <v>1</v>
      </c>
      <c r="L270" s="11">
        <f t="shared" ca="1" si="72"/>
        <v>11055.839999999982</v>
      </c>
      <c r="M270">
        <f t="shared" ca="1" si="79"/>
        <v>1</v>
      </c>
      <c r="N270">
        <f t="shared" ca="1" si="73"/>
        <v>2</v>
      </c>
      <c r="O270">
        <f>COUNTIF(結算日!$A$3:$A$249,A270)</f>
        <v>0</v>
      </c>
      <c r="Q270" s="7">
        <f t="shared" si="81"/>
        <v>-285</v>
      </c>
      <c r="R270" s="8">
        <f t="shared" ca="1" si="85"/>
        <v>285</v>
      </c>
      <c r="S270" s="8">
        <f t="shared" ca="1" si="86"/>
        <v>13666</v>
      </c>
      <c r="T270" s="8">
        <f t="shared" ca="1" si="82"/>
        <v>1</v>
      </c>
      <c r="U270" s="9">
        <f t="shared" ca="1" si="87"/>
        <v>2</v>
      </c>
      <c r="V270">
        <f t="shared" si="83"/>
        <v>1999</v>
      </c>
      <c r="W270">
        <f t="shared" si="84"/>
        <v>9</v>
      </c>
    </row>
    <row r="271" spans="1:23" x14ac:dyDescent="0.25">
      <c r="A271" s="1">
        <v>36411</v>
      </c>
      <c r="B271" s="2">
        <v>7973.3</v>
      </c>
      <c r="C271" s="2">
        <v>115491</v>
      </c>
      <c r="D271" s="2">
        <v>7970</v>
      </c>
      <c r="E271" s="2">
        <v>8010</v>
      </c>
      <c r="F271" s="10">
        <f t="shared" si="74"/>
        <v>-4.1388132893538376E-4</v>
      </c>
      <c r="G271" s="2">
        <f t="shared" ca="1" si="75"/>
        <v>112639.6</v>
      </c>
      <c r="H271">
        <f t="shared" ca="1" si="76"/>
        <v>1</v>
      </c>
      <c r="I271">
        <f t="shared" si="77"/>
        <v>1</v>
      </c>
      <c r="J271">
        <f t="shared" si="80"/>
        <v>27.539999999999964</v>
      </c>
      <c r="K271">
        <f t="shared" ca="1" si="78"/>
        <v>1</v>
      </c>
      <c r="L271" s="11">
        <f t="shared" ca="1" si="72"/>
        <v>11083.379999999983</v>
      </c>
      <c r="M271">
        <f t="shared" ca="1" si="79"/>
        <v>1</v>
      </c>
      <c r="N271">
        <f t="shared" ca="1" si="73"/>
        <v>0</v>
      </c>
      <c r="O271">
        <f>COUNTIF(結算日!$A$3:$A$249,A271)</f>
        <v>0</v>
      </c>
      <c r="Q271" s="7">
        <f t="shared" si="81"/>
        <v>40</v>
      </c>
      <c r="R271" s="8">
        <f t="shared" ca="1" si="85"/>
        <v>40</v>
      </c>
      <c r="S271" s="8">
        <f t="shared" ca="1" si="86"/>
        <v>13704</v>
      </c>
      <c r="T271" s="8">
        <f t="shared" ca="1" si="82"/>
        <v>1</v>
      </c>
      <c r="U271" s="9">
        <f t="shared" ca="1" si="87"/>
        <v>0</v>
      </c>
      <c r="V271">
        <f t="shared" si="83"/>
        <v>1999</v>
      </c>
      <c r="W271">
        <f t="shared" si="84"/>
        <v>9</v>
      </c>
    </row>
    <row r="272" spans="1:23" x14ac:dyDescent="0.25">
      <c r="A272" s="1">
        <v>36412</v>
      </c>
      <c r="B272" s="2">
        <v>8025.02</v>
      </c>
      <c r="C272" s="2">
        <v>106327</v>
      </c>
      <c r="D272" s="2">
        <v>8010</v>
      </c>
      <c r="E272" s="2">
        <v>8003</v>
      </c>
      <c r="F272" s="10">
        <f t="shared" si="74"/>
        <v>-1.8716464258033971E-3</v>
      </c>
      <c r="G272" s="2">
        <f t="shared" ca="1" si="75"/>
        <v>111586.875</v>
      </c>
      <c r="H272">
        <f t="shared" ca="1" si="76"/>
        <v>-1</v>
      </c>
      <c r="I272">
        <f t="shared" si="77"/>
        <v>1</v>
      </c>
      <c r="J272">
        <f t="shared" si="80"/>
        <v>51.720000000000255</v>
      </c>
      <c r="K272">
        <f t="shared" si="78"/>
        <v>1</v>
      </c>
      <c r="L272" s="11">
        <f t="shared" ca="1" si="72"/>
        <v>11135.099999999984</v>
      </c>
      <c r="M272">
        <f t="shared" ca="1" si="79"/>
        <v>1</v>
      </c>
      <c r="N272">
        <f t="shared" ca="1" si="73"/>
        <v>0</v>
      </c>
      <c r="O272">
        <f>COUNTIF(結算日!$A$3:$A$249,A272)</f>
        <v>0</v>
      </c>
      <c r="Q272" s="7">
        <f t="shared" si="81"/>
        <v>40</v>
      </c>
      <c r="R272" s="8">
        <f t="shared" ca="1" si="85"/>
        <v>40</v>
      </c>
      <c r="S272" s="8">
        <f t="shared" ca="1" si="86"/>
        <v>13744</v>
      </c>
      <c r="T272" s="8">
        <f t="shared" ca="1" si="82"/>
        <v>1</v>
      </c>
      <c r="U272" s="9">
        <f t="shared" ca="1" si="87"/>
        <v>0</v>
      </c>
      <c r="V272">
        <f t="shared" si="83"/>
        <v>1999</v>
      </c>
      <c r="W272">
        <f t="shared" si="84"/>
        <v>9</v>
      </c>
    </row>
    <row r="273" spans="1:23" x14ac:dyDescent="0.25">
      <c r="A273" s="1">
        <v>36413</v>
      </c>
      <c r="B273" s="2">
        <v>8161.46</v>
      </c>
      <c r="C273" s="2">
        <v>124755</v>
      </c>
      <c r="D273" s="2">
        <v>8190</v>
      </c>
      <c r="E273" s="2">
        <v>8205</v>
      </c>
      <c r="F273" s="10">
        <f t="shared" si="74"/>
        <v>3.4969233445976133E-3</v>
      </c>
      <c r="G273" s="2">
        <f t="shared" ca="1" si="75"/>
        <v>112032.22500000001</v>
      </c>
      <c r="H273">
        <f t="shared" ca="1" si="76"/>
        <v>1</v>
      </c>
      <c r="I273">
        <f t="shared" si="77"/>
        <v>-1</v>
      </c>
      <c r="J273">
        <f t="shared" si="80"/>
        <v>136.4399999999996</v>
      </c>
      <c r="K273">
        <f t="shared" si="78"/>
        <v>-1</v>
      </c>
      <c r="L273" s="11">
        <f t="shared" ca="1" si="72"/>
        <v>11271.539999999983</v>
      </c>
      <c r="M273">
        <f t="shared" ca="1" si="79"/>
        <v>-1</v>
      </c>
      <c r="N273">
        <f t="shared" ca="1" si="73"/>
        <v>2</v>
      </c>
      <c r="O273">
        <f>COUNTIF(結算日!$A$3:$A$249,A273)</f>
        <v>0</v>
      </c>
      <c r="Q273" s="7">
        <f t="shared" si="81"/>
        <v>180</v>
      </c>
      <c r="R273" s="8">
        <f t="shared" ca="1" si="85"/>
        <v>180</v>
      </c>
      <c r="S273" s="8">
        <f t="shared" ca="1" si="86"/>
        <v>13924</v>
      </c>
      <c r="T273" s="8">
        <f t="shared" ca="1" si="82"/>
        <v>-1</v>
      </c>
      <c r="U273" s="9">
        <f t="shared" ca="1" si="87"/>
        <v>2</v>
      </c>
      <c r="V273">
        <f t="shared" si="83"/>
        <v>1999</v>
      </c>
      <c r="W273">
        <f t="shared" si="84"/>
        <v>9</v>
      </c>
    </row>
    <row r="274" spans="1:23" x14ac:dyDescent="0.25">
      <c r="A274" s="1">
        <v>36416</v>
      </c>
      <c r="B274" s="2">
        <v>8178.69</v>
      </c>
      <c r="C274" s="2">
        <v>118654</v>
      </c>
      <c r="D274" s="2">
        <v>8189</v>
      </c>
      <c r="E274" s="2">
        <v>8215</v>
      </c>
      <c r="F274" s="10">
        <f t="shared" si="74"/>
        <v>1.2605930778646357E-3</v>
      </c>
      <c r="G274" s="2">
        <f t="shared" ca="1" si="75"/>
        <v>112936.675</v>
      </c>
      <c r="H274">
        <f t="shared" ca="1" si="76"/>
        <v>1</v>
      </c>
      <c r="I274">
        <f t="shared" si="77"/>
        <v>-1</v>
      </c>
      <c r="J274">
        <f t="shared" si="80"/>
        <v>17.229999999999563</v>
      </c>
      <c r="K274">
        <f t="shared" si="78"/>
        <v>-1</v>
      </c>
      <c r="L274" s="11">
        <f t="shared" ca="1" si="72"/>
        <v>11254.309999999983</v>
      </c>
      <c r="M274">
        <f t="shared" ca="1" si="79"/>
        <v>-1</v>
      </c>
      <c r="N274">
        <f t="shared" ca="1" si="73"/>
        <v>0</v>
      </c>
      <c r="O274">
        <f>COUNTIF(結算日!$A$3:$A$249,A274)</f>
        <v>0</v>
      </c>
      <c r="Q274" s="7">
        <f t="shared" si="81"/>
        <v>-1</v>
      </c>
      <c r="R274" s="8">
        <f t="shared" ca="1" si="85"/>
        <v>1</v>
      </c>
      <c r="S274" s="8">
        <f t="shared" ca="1" si="86"/>
        <v>13923</v>
      </c>
      <c r="T274" s="8">
        <f t="shared" ca="1" si="82"/>
        <v>-1</v>
      </c>
      <c r="U274" s="9">
        <f t="shared" ca="1" si="87"/>
        <v>0</v>
      </c>
      <c r="V274">
        <f t="shared" si="83"/>
        <v>1999</v>
      </c>
      <c r="W274">
        <f t="shared" si="84"/>
        <v>9</v>
      </c>
    </row>
    <row r="275" spans="1:23" x14ac:dyDescent="0.25">
      <c r="A275" s="1">
        <v>36417</v>
      </c>
      <c r="B275" s="2">
        <v>8092.02</v>
      </c>
      <c r="C275" s="2">
        <v>106250</v>
      </c>
      <c r="D275" s="2">
        <v>8119</v>
      </c>
      <c r="E275" s="2">
        <v>8130</v>
      </c>
      <c r="F275" s="10">
        <f t="shared" si="74"/>
        <v>3.3341489516831579E-3</v>
      </c>
      <c r="G275" s="2">
        <f t="shared" ca="1" si="75"/>
        <v>113874.125</v>
      </c>
      <c r="H275">
        <f t="shared" ca="1" si="76"/>
        <v>-1</v>
      </c>
      <c r="I275">
        <f t="shared" si="77"/>
        <v>-1</v>
      </c>
      <c r="J275">
        <f t="shared" si="80"/>
        <v>-86.669999999999163</v>
      </c>
      <c r="K275">
        <f t="shared" si="78"/>
        <v>-1</v>
      </c>
      <c r="L275" s="11">
        <f t="shared" ca="1" si="72"/>
        <v>11340.979999999981</v>
      </c>
      <c r="M275">
        <f t="shared" ca="1" si="79"/>
        <v>-1</v>
      </c>
      <c r="N275">
        <f t="shared" ca="1" si="73"/>
        <v>0</v>
      </c>
      <c r="O275">
        <f>COUNTIF(結算日!$A$3:$A$249,A275)</f>
        <v>0</v>
      </c>
      <c r="Q275" s="7">
        <f t="shared" si="81"/>
        <v>-70</v>
      </c>
      <c r="R275" s="8">
        <f t="shared" ca="1" si="85"/>
        <v>70</v>
      </c>
      <c r="S275" s="8">
        <f t="shared" ca="1" si="86"/>
        <v>13993</v>
      </c>
      <c r="T275" s="8">
        <f t="shared" ca="1" si="82"/>
        <v>-1</v>
      </c>
      <c r="U275" s="9">
        <f t="shared" ca="1" si="87"/>
        <v>0</v>
      </c>
      <c r="V275">
        <f t="shared" si="83"/>
        <v>1999</v>
      </c>
      <c r="W275">
        <f t="shared" si="84"/>
        <v>9</v>
      </c>
    </row>
    <row r="276" spans="1:23" x14ac:dyDescent="0.25">
      <c r="A276" s="1">
        <v>36418</v>
      </c>
      <c r="B276" s="2">
        <v>7971.04</v>
      </c>
      <c r="C276" s="2">
        <v>90339</v>
      </c>
      <c r="D276" s="2">
        <v>7983</v>
      </c>
      <c r="E276" s="2">
        <v>8019</v>
      </c>
      <c r="F276" s="10">
        <f t="shared" si="74"/>
        <v>6.016780746301631E-3</v>
      </c>
      <c r="G276" s="2">
        <f t="shared" ca="1" si="75"/>
        <v>114155.22500000001</v>
      </c>
      <c r="H276">
        <f t="shared" ca="1" si="76"/>
        <v>-1</v>
      </c>
      <c r="I276">
        <f t="shared" si="77"/>
        <v>-1</v>
      </c>
      <c r="J276">
        <f t="shared" si="80"/>
        <v>-120.98000000000047</v>
      </c>
      <c r="K276">
        <f t="shared" si="78"/>
        <v>-1</v>
      </c>
      <c r="L276" s="11">
        <f t="shared" ca="1" si="72"/>
        <v>11461.959999999981</v>
      </c>
      <c r="M276">
        <f t="shared" ca="1" si="79"/>
        <v>-1</v>
      </c>
      <c r="N276">
        <f t="shared" ca="1" si="73"/>
        <v>0</v>
      </c>
      <c r="O276">
        <f>COUNTIF(結算日!$A$3:$A$249,A276)</f>
        <v>1</v>
      </c>
      <c r="Q276" s="7">
        <f t="shared" si="81"/>
        <v>-136</v>
      </c>
      <c r="R276" s="8">
        <f t="shared" ca="1" si="85"/>
        <v>136</v>
      </c>
      <c r="S276" s="8">
        <f t="shared" ca="1" si="86"/>
        <v>14129</v>
      </c>
      <c r="T276" s="8">
        <f t="shared" ca="1" si="82"/>
        <v>-1</v>
      </c>
      <c r="U276" s="9">
        <f t="shared" ca="1" si="87"/>
        <v>2</v>
      </c>
      <c r="V276">
        <f t="shared" si="83"/>
        <v>1999</v>
      </c>
      <c r="W276">
        <f t="shared" si="84"/>
        <v>9</v>
      </c>
    </row>
    <row r="277" spans="1:23" x14ac:dyDescent="0.25">
      <c r="A277" s="1">
        <v>36419</v>
      </c>
      <c r="B277" s="2">
        <v>7968.9</v>
      </c>
      <c r="C277" s="2">
        <v>68406</v>
      </c>
      <c r="D277" s="2">
        <v>7975</v>
      </c>
      <c r="E277" s="2">
        <v>7973</v>
      </c>
      <c r="F277" s="10">
        <f t="shared" si="74"/>
        <v>7.6547578712249376E-4</v>
      </c>
      <c r="G277" s="2">
        <f t="shared" ca="1" si="75"/>
        <v>113792.95</v>
      </c>
      <c r="H277">
        <f t="shared" ca="1" si="76"/>
        <v>-1</v>
      </c>
      <c r="I277">
        <f t="shared" si="77"/>
        <v>-1</v>
      </c>
      <c r="J277">
        <f t="shared" si="80"/>
        <v>-2.1400000000003274</v>
      </c>
      <c r="K277">
        <f t="shared" ca="1" si="78"/>
        <v>-1</v>
      </c>
      <c r="L277" s="11">
        <f t="shared" ca="1" si="72"/>
        <v>11464.09999999998</v>
      </c>
      <c r="M277">
        <f t="shared" ca="1" si="79"/>
        <v>-1</v>
      </c>
      <c r="N277">
        <f t="shared" ca="1" si="73"/>
        <v>0</v>
      </c>
      <c r="O277">
        <f>COUNTIF(結算日!$A$3:$A$249,A277)</f>
        <v>0</v>
      </c>
      <c r="Q277" s="7">
        <f t="shared" si="81"/>
        <v>-44</v>
      </c>
      <c r="R277" s="8">
        <f t="shared" ca="1" si="85"/>
        <v>44</v>
      </c>
      <c r="S277" s="8">
        <f t="shared" ca="1" si="86"/>
        <v>14171</v>
      </c>
      <c r="T277" s="8">
        <f t="shared" ca="1" si="82"/>
        <v>-1</v>
      </c>
      <c r="U277" s="9">
        <f t="shared" ca="1" si="87"/>
        <v>0</v>
      </c>
      <c r="V277">
        <f t="shared" si="83"/>
        <v>1999</v>
      </c>
      <c r="W277">
        <f t="shared" si="84"/>
        <v>9</v>
      </c>
    </row>
    <row r="278" spans="1:23" x14ac:dyDescent="0.25">
      <c r="A278" s="1">
        <v>36420</v>
      </c>
      <c r="B278" s="2">
        <v>7916.92</v>
      </c>
      <c r="C278" s="2">
        <v>72535</v>
      </c>
      <c r="D278" s="2">
        <v>7921</v>
      </c>
      <c r="E278" s="2">
        <v>7950</v>
      </c>
      <c r="F278" s="10">
        <f t="shared" si="74"/>
        <v>5.1535192979090816E-4</v>
      </c>
      <c r="G278" s="2">
        <f t="shared" ca="1" si="75"/>
        <v>113876.97500000001</v>
      </c>
      <c r="H278">
        <f t="shared" ca="1" si="76"/>
        <v>-1</v>
      </c>
      <c r="I278">
        <f t="shared" si="77"/>
        <v>-1</v>
      </c>
      <c r="J278">
        <f t="shared" si="80"/>
        <v>-51.979999999999563</v>
      </c>
      <c r="K278">
        <f t="shared" ca="1" si="78"/>
        <v>-1</v>
      </c>
      <c r="L278" s="11">
        <f t="shared" ca="1" si="72"/>
        <v>11516.07999999998</v>
      </c>
      <c r="M278">
        <f t="shared" ca="1" si="79"/>
        <v>-1</v>
      </c>
      <c r="N278">
        <f t="shared" ca="1" si="73"/>
        <v>0</v>
      </c>
      <c r="O278">
        <f>COUNTIF(結算日!$A$3:$A$249,A278)</f>
        <v>0</v>
      </c>
      <c r="Q278" s="7">
        <f t="shared" si="81"/>
        <v>-54</v>
      </c>
      <c r="R278" s="8">
        <f t="shared" ca="1" si="85"/>
        <v>54</v>
      </c>
      <c r="S278" s="8">
        <f t="shared" ca="1" si="86"/>
        <v>14225</v>
      </c>
      <c r="T278" s="8">
        <f t="shared" ca="1" si="82"/>
        <v>-1</v>
      </c>
      <c r="U278" s="9">
        <f t="shared" ca="1" si="87"/>
        <v>0</v>
      </c>
      <c r="V278">
        <f t="shared" si="83"/>
        <v>1999</v>
      </c>
      <c r="W278">
        <f t="shared" si="84"/>
        <v>9</v>
      </c>
    </row>
    <row r="279" spans="1:23" x14ac:dyDescent="0.25">
      <c r="A279" s="1">
        <v>36421</v>
      </c>
      <c r="B279" s="2">
        <v>8016.93</v>
      </c>
      <c r="C279" s="2">
        <v>70644</v>
      </c>
      <c r="D279" s="2">
        <v>8018</v>
      </c>
      <c r="E279" s="2">
        <v>8015</v>
      </c>
      <c r="F279" s="10">
        <f t="shared" si="74"/>
        <v>1.3346754929877136E-4</v>
      </c>
      <c r="G279" s="2">
        <f t="shared" ca="1" si="75"/>
        <v>114113.65</v>
      </c>
      <c r="H279">
        <f t="shared" ca="1" si="76"/>
        <v>-1</v>
      </c>
      <c r="I279">
        <f t="shared" si="77"/>
        <v>-1</v>
      </c>
      <c r="J279">
        <f t="shared" si="80"/>
        <v>100.01000000000022</v>
      </c>
      <c r="K279">
        <f t="shared" ca="1" si="78"/>
        <v>-1</v>
      </c>
      <c r="L279" s="11">
        <f t="shared" ca="1" si="72"/>
        <v>11416.06999999998</v>
      </c>
      <c r="M279">
        <f t="shared" ca="1" si="79"/>
        <v>-1</v>
      </c>
      <c r="N279">
        <f t="shared" ca="1" si="73"/>
        <v>0</v>
      </c>
      <c r="O279">
        <f>COUNTIF(結算日!$A$3:$A$249,A279)</f>
        <v>0</v>
      </c>
      <c r="Q279" s="7">
        <f t="shared" si="81"/>
        <v>97</v>
      </c>
      <c r="R279" s="8">
        <f t="shared" ca="1" si="85"/>
        <v>-97</v>
      </c>
      <c r="S279" s="8">
        <f t="shared" ca="1" si="86"/>
        <v>14128</v>
      </c>
      <c r="T279" s="8">
        <f t="shared" ca="1" si="82"/>
        <v>-1</v>
      </c>
      <c r="U279" s="9">
        <f t="shared" ca="1" si="87"/>
        <v>0</v>
      </c>
      <c r="V279">
        <f t="shared" si="83"/>
        <v>1999</v>
      </c>
      <c r="W279">
        <f t="shared" si="84"/>
        <v>9</v>
      </c>
    </row>
    <row r="280" spans="1:23" x14ac:dyDescent="0.25">
      <c r="A280" s="1">
        <v>36423</v>
      </c>
      <c r="B280" s="2">
        <v>7972.14</v>
      </c>
      <c r="C280" s="2">
        <v>50074</v>
      </c>
      <c r="D280" s="2">
        <v>7987</v>
      </c>
      <c r="E280" s="2">
        <v>7990</v>
      </c>
      <c r="F280" s="10">
        <f t="shared" si="74"/>
        <v>1.8639913498759153E-3</v>
      </c>
      <c r="G280" s="2">
        <f t="shared" ca="1" si="75"/>
        <v>113865.425</v>
      </c>
      <c r="H280">
        <f t="shared" ca="1" si="76"/>
        <v>-1</v>
      </c>
      <c r="I280">
        <f t="shared" si="77"/>
        <v>-1</v>
      </c>
      <c r="J280">
        <f t="shared" si="80"/>
        <v>-44.789999999999964</v>
      </c>
      <c r="K280">
        <f t="shared" si="78"/>
        <v>-1</v>
      </c>
      <c r="L280" s="11">
        <f t="shared" ca="1" si="72"/>
        <v>11460.859999999979</v>
      </c>
      <c r="M280">
        <f t="shared" ca="1" si="79"/>
        <v>-1</v>
      </c>
      <c r="N280">
        <f t="shared" ca="1" si="73"/>
        <v>0</v>
      </c>
      <c r="O280">
        <f>COUNTIF(結算日!$A$3:$A$249,A280)</f>
        <v>0</v>
      </c>
      <c r="Q280" s="7">
        <f t="shared" si="81"/>
        <v>-31</v>
      </c>
      <c r="R280" s="8">
        <f t="shared" ca="1" si="85"/>
        <v>31</v>
      </c>
      <c r="S280" s="8">
        <f t="shared" ca="1" si="86"/>
        <v>14159</v>
      </c>
      <c r="T280" s="8">
        <f t="shared" ca="1" si="82"/>
        <v>-1</v>
      </c>
      <c r="U280" s="9">
        <f t="shared" ca="1" si="87"/>
        <v>0</v>
      </c>
      <c r="V280">
        <f t="shared" si="83"/>
        <v>1999</v>
      </c>
      <c r="W280">
        <f t="shared" si="84"/>
        <v>9</v>
      </c>
    </row>
    <row r="281" spans="1:23" x14ac:dyDescent="0.25">
      <c r="A281" s="1">
        <v>36430</v>
      </c>
      <c r="B281" s="2">
        <v>7759.93</v>
      </c>
      <c r="C281" s="2">
        <v>10548</v>
      </c>
      <c r="D281" s="2">
        <v>7708</v>
      </c>
      <c r="E281" s="2">
        <v>7711</v>
      </c>
      <c r="F281" s="10">
        <f t="shared" si="74"/>
        <v>-6.6920706758952786E-3</v>
      </c>
      <c r="G281" s="2">
        <f t="shared" ca="1" si="75"/>
        <v>112783.9</v>
      </c>
      <c r="H281">
        <f t="shared" ca="1" si="76"/>
        <v>-1</v>
      </c>
      <c r="I281">
        <f t="shared" si="77"/>
        <v>1</v>
      </c>
      <c r="J281">
        <f t="shared" si="80"/>
        <v>-212.21000000000004</v>
      </c>
      <c r="K281">
        <f t="shared" si="78"/>
        <v>1</v>
      </c>
      <c r="L281" s="11">
        <f t="shared" ca="1" si="72"/>
        <v>11673.069999999978</v>
      </c>
      <c r="M281">
        <f t="shared" ca="1" si="79"/>
        <v>1</v>
      </c>
      <c r="N281">
        <f t="shared" ca="1" si="73"/>
        <v>2</v>
      </c>
      <c r="O281">
        <f>COUNTIF(結算日!$A$3:$A$249,A281)</f>
        <v>0</v>
      </c>
      <c r="Q281" s="7">
        <f t="shared" si="81"/>
        <v>-279</v>
      </c>
      <c r="R281" s="8">
        <f t="shared" ca="1" si="85"/>
        <v>279</v>
      </c>
      <c r="S281" s="8">
        <f t="shared" ca="1" si="86"/>
        <v>14438</v>
      </c>
      <c r="T281" s="8">
        <f t="shared" ca="1" si="82"/>
        <v>1</v>
      </c>
      <c r="U281" s="9">
        <f t="shared" ca="1" si="87"/>
        <v>2</v>
      </c>
      <c r="V281">
        <f t="shared" si="83"/>
        <v>1999</v>
      </c>
      <c r="W281">
        <f t="shared" si="84"/>
        <v>9</v>
      </c>
    </row>
    <row r="282" spans="1:23" x14ac:dyDescent="0.25">
      <c r="A282" s="1">
        <v>36431</v>
      </c>
      <c r="B282" s="2">
        <v>7577.85</v>
      </c>
      <c r="C282" s="2">
        <v>65310</v>
      </c>
      <c r="D282" s="2">
        <v>7439</v>
      </c>
      <c r="E282" s="2">
        <v>7442</v>
      </c>
      <c r="F282" s="10">
        <f t="shared" si="74"/>
        <v>-1.8323139148967105E-2</v>
      </c>
      <c r="G282" s="2">
        <f t="shared" ca="1" si="75"/>
        <v>112634.1</v>
      </c>
      <c r="H282">
        <f t="shared" ca="1" si="76"/>
        <v>-1</v>
      </c>
      <c r="I282">
        <f t="shared" si="77"/>
        <v>1</v>
      </c>
      <c r="J282">
        <f t="shared" si="80"/>
        <v>-182.07999999999993</v>
      </c>
      <c r="K282">
        <f t="shared" si="78"/>
        <v>1</v>
      </c>
      <c r="L282" s="11">
        <f t="shared" ca="1" si="72"/>
        <v>11490.989999999978</v>
      </c>
      <c r="M282">
        <f t="shared" ca="1" si="79"/>
        <v>1</v>
      </c>
      <c r="N282">
        <f t="shared" ca="1" si="73"/>
        <v>0</v>
      </c>
      <c r="O282">
        <f>COUNTIF(結算日!$A$3:$A$249,A282)</f>
        <v>0</v>
      </c>
      <c r="Q282" s="7">
        <f t="shared" si="81"/>
        <v>-269</v>
      </c>
      <c r="R282" s="8">
        <f t="shared" ca="1" si="85"/>
        <v>-269</v>
      </c>
      <c r="S282" s="8">
        <f t="shared" ca="1" si="86"/>
        <v>14167</v>
      </c>
      <c r="T282" s="8">
        <f t="shared" ca="1" si="82"/>
        <v>1</v>
      </c>
      <c r="U282" s="9">
        <f t="shared" ca="1" si="87"/>
        <v>0</v>
      </c>
      <c r="V282">
        <f t="shared" si="83"/>
        <v>1999</v>
      </c>
      <c r="W282">
        <f t="shared" si="84"/>
        <v>9</v>
      </c>
    </row>
    <row r="283" spans="1:23" x14ac:dyDescent="0.25">
      <c r="A283" s="1">
        <v>36432</v>
      </c>
      <c r="B283" s="2">
        <v>7615.45</v>
      </c>
      <c r="C283" s="2">
        <v>128511</v>
      </c>
      <c r="D283" s="2">
        <v>7589</v>
      </c>
      <c r="E283" s="2">
        <v>7629</v>
      </c>
      <c r="F283" s="10">
        <f t="shared" si="74"/>
        <v>-3.4732025028068048E-3</v>
      </c>
      <c r="G283" s="2">
        <f t="shared" ca="1" si="75"/>
        <v>114260.52499999999</v>
      </c>
      <c r="H283">
        <f t="shared" ca="1" si="76"/>
        <v>1</v>
      </c>
      <c r="I283">
        <f t="shared" si="77"/>
        <v>1</v>
      </c>
      <c r="J283">
        <f t="shared" si="80"/>
        <v>37.599999999999454</v>
      </c>
      <c r="K283">
        <f t="shared" si="78"/>
        <v>1</v>
      </c>
      <c r="L283" s="11">
        <f t="shared" ca="1" si="72"/>
        <v>11528.589999999978</v>
      </c>
      <c r="M283">
        <f t="shared" ca="1" si="79"/>
        <v>1</v>
      </c>
      <c r="N283">
        <f t="shared" ca="1" si="73"/>
        <v>0</v>
      </c>
      <c r="O283">
        <f>COUNTIF(結算日!$A$3:$A$249,A283)</f>
        <v>0</v>
      </c>
      <c r="Q283" s="7">
        <f t="shared" si="81"/>
        <v>150</v>
      </c>
      <c r="R283" s="8">
        <f t="shared" ca="1" si="85"/>
        <v>150</v>
      </c>
      <c r="S283" s="8">
        <f t="shared" ca="1" si="86"/>
        <v>14317</v>
      </c>
      <c r="T283" s="8">
        <f t="shared" ca="1" si="82"/>
        <v>1</v>
      </c>
      <c r="U283" s="9">
        <f t="shared" ca="1" si="87"/>
        <v>0</v>
      </c>
      <c r="V283">
        <f t="shared" si="83"/>
        <v>1999</v>
      </c>
      <c r="W283">
        <f t="shared" si="84"/>
        <v>9</v>
      </c>
    </row>
    <row r="284" spans="1:23" x14ac:dyDescent="0.25">
      <c r="A284" s="1">
        <v>36433</v>
      </c>
      <c r="B284" s="2">
        <v>7598.79</v>
      </c>
      <c r="C284" s="2">
        <v>123723</v>
      </c>
      <c r="D284" s="2">
        <v>7540</v>
      </c>
      <c r="E284" s="2">
        <v>7555</v>
      </c>
      <c r="F284" s="10">
        <f t="shared" si="74"/>
        <v>-7.7367580891167798E-3</v>
      </c>
      <c r="G284" s="2">
        <f t="shared" ca="1" si="75"/>
        <v>115892.27499999999</v>
      </c>
      <c r="H284">
        <f t="shared" ca="1" si="76"/>
        <v>1</v>
      </c>
      <c r="I284">
        <f t="shared" si="77"/>
        <v>1</v>
      </c>
      <c r="J284">
        <f t="shared" si="80"/>
        <v>-16.659999999999854</v>
      </c>
      <c r="K284">
        <f t="shared" si="78"/>
        <v>1</v>
      </c>
      <c r="L284" s="11">
        <f t="shared" ca="1" si="72"/>
        <v>11511.929999999978</v>
      </c>
      <c r="M284">
        <f t="shared" ca="1" si="79"/>
        <v>1</v>
      </c>
      <c r="N284">
        <f t="shared" ca="1" si="73"/>
        <v>0</v>
      </c>
      <c r="O284">
        <f>COUNTIF(結算日!$A$3:$A$249,A284)</f>
        <v>0</v>
      </c>
      <c r="Q284" s="7">
        <f t="shared" si="81"/>
        <v>-49</v>
      </c>
      <c r="R284" s="8">
        <f t="shared" ca="1" si="85"/>
        <v>-49</v>
      </c>
      <c r="S284" s="8">
        <f t="shared" ca="1" si="86"/>
        <v>14268</v>
      </c>
      <c r="T284" s="8">
        <f t="shared" ca="1" si="82"/>
        <v>1</v>
      </c>
      <c r="U284" s="9">
        <f t="shared" ca="1" si="87"/>
        <v>0</v>
      </c>
      <c r="V284">
        <f t="shared" si="83"/>
        <v>1999</v>
      </c>
      <c r="W284">
        <f t="shared" si="84"/>
        <v>9</v>
      </c>
    </row>
    <row r="285" spans="1:23" x14ac:dyDescent="0.25">
      <c r="A285" s="1">
        <v>36434</v>
      </c>
      <c r="B285" s="2">
        <v>7694.99</v>
      </c>
      <c r="C285" s="2">
        <v>107203</v>
      </c>
      <c r="D285" s="2">
        <v>7648</v>
      </c>
      <c r="E285" s="2">
        <v>7679</v>
      </c>
      <c r="F285" s="10">
        <f t="shared" si="74"/>
        <v>-6.1065706388182539E-3</v>
      </c>
      <c r="G285" s="2">
        <f t="shared" ca="1" si="75"/>
        <v>116890.77499999999</v>
      </c>
      <c r="H285">
        <f t="shared" ca="1" si="76"/>
        <v>-1</v>
      </c>
      <c r="I285">
        <f t="shared" si="77"/>
        <v>1</v>
      </c>
      <c r="J285">
        <f t="shared" si="80"/>
        <v>96.199999999999818</v>
      </c>
      <c r="K285">
        <f t="shared" si="78"/>
        <v>1</v>
      </c>
      <c r="L285" s="11">
        <f t="shared" ca="1" si="72"/>
        <v>11608.129999999979</v>
      </c>
      <c r="M285">
        <f t="shared" ca="1" si="79"/>
        <v>1</v>
      </c>
      <c r="N285">
        <f t="shared" ca="1" si="73"/>
        <v>0</v>
      </c>
      <c r="O285">
        <f>COUNTIF(結算日!$A$3:$A$249,A285)</f>
        <v>0</v>
      </c>
      <c r="Q285" s="7">
        <f t="shared" si="81"/>
        <v>108</v>
      </c>
      <c r="R285" s="8">
        <f t="shared" ca="1" si="85"/>
        <v>108</v>
      </c>
      <c r="S285" s="8">
        <f t="shared" ca="1" si="86"/>
        <v>14376</v>
      </c>
      <c r="T285" s="8">
        <f t="shared" ca="1" si="82"/>
        <v>1</v>
      </c>
      <c r="U285" s="9">
        <f t="shared" ca="1" si="87"/>
        <v>0</v>
      </c>
      <c r="V285">
        <f t="shared" si="83"/>
        <v>1999</v>
      </c>
      <c r="W285">
        <f t="shared" si="84"/>
        <v>10</v>
      </c>
    </row>
    <row r="286" spans="1:23" x14ac:dyDescent="0.25">
      <c r="A286" s="1">
        <v>36435</v>
      </c>
      <c r="B286" s="2">
        <v>7659.55</v>
      </c>
      <c r="C286" s="2">
        <v>118221</v>
      </c>
      <c r="D286" s="2">
        <v>7590</v>
      </c>
      <c r="E286" s="2">
        <v>7590</v>
      </c>
      <c r="F286" s="10">
        <f t="shared" si="74"/>
        <v>-9.080167894980784E-3</v>
      </c>
      <c r="G286" s="2">
        <f t="shared" ca="1" si="75"/>
        <v>117550.875</v>
      </c>
      <c r="H286">
        <f t="shared" ca="1" si="76"/>
        <v>1</v>
      </c>
      <c r="I286">
        <f t="shared" si="77"/>
        <v>1</v>
      </c>
      <c r="J286">
        <f t="shared" si="80"/>
        <v>-35.4399999999996</v>
      </c>
      <c r="K286">
        <f t="shared" si="78"/>
        <v>1</v>
      </c>
      <c r="L286" s="11">
        <f t="shared" ca="1" si="72"/>
        <v>11572.689999999981</v>
      </c>
      <c r="M286">
        <f t="shared" ca="1" si="79"/>
        <v>1</v>
      </c>
      <c r="N286">
        <f t="shared" ca="1" si="73"/>
        <v>0</v>
      </c>
      <c r="O286">
        <f>COUNTIF(結算日!$A$3:$A$249,A286)</f>
        <v>0</v>
      </c>
      <c r="Q286" s="7">
        <f t="shared" si="81"/>
        <v>-58</v>
      </c>
      <c r="R286" s="8">
        <f t="shared" ca="1" si="85"/>
        <v>-58</v>
      </c>
      <c r="S286" s="8">
        <f t="shared" ca="1" si="86"/>
        <v>14318</v>
      </c>
      <c r="T286" s="8">
        <f t="shared" ca="1" si="82"/>
        <v>1</v>
      </c>
      <c r="U286" s="9">
        <f t="shared" ca="1" si="87"/>
        <v>0</v>
      </c>
      <c r="V286">
        <f t="shared" si="83"/>
        <v>1999</v>
      </c>
      <c r="W286">
        <f t="shared" si="84"/>
        <v>10</v>
      </c>
    </row>
    <row r="287" spans="1:23" x14ac:dyDescent="0.25">
      <c r="A287" s="1">
        <v>36437</v>
      </c>
      <c r="B287" s="2">
        <v>7685.48</v>
      </c>
      <c r="C287" s="2">
        <v>106120</v>
      </c>
      <c r="D287" s="2">
        <v>7618</v>
      </c>
      <c r="E287" s="2">
        <v>7620</v>
      </c>
      <c r="F287" s="10">
        <f t="shared" si="74"/>
        <v>-8.7801932995726917E-3</v>
      </c>
      <c r="G287" s="2">
        <f t="shared" ca="1" si="75"/>
        <v>118354.25</v>
      </c>
      <c r="H287">
        <f t="shared" ca="1" si="76"/>
        <v>-1</v>
      </c>
      <c r="I287">
        <f t="shared" si="77"/>
        <v>1</v>
      </c>
      <c r="J287">
        <f t="shared" si="80"/>
        <v>25.929999999999382</v>
      </c>
      <c r="K287">
        <f t="shared" si="78"/>
        <v>1</v>
      </c>
      <c r="L287" s="11">
        <f t="shared" ca="1" si="72"/>
        <v>11598.619999999981</v>
      </c>
      <c r="M287">
        <f t="shared" ca="1" si="79"/>
        <v>1</v>
      </c>
      <c r="N287">
        <f t="shared" ca="1" si="73"/>
        <v>0</v>
      </c>
      <c r="O287">
        <f>COUNTIF(結算日!$A$3:$A$249,A287)</f>
        <v>0</v>
      </c>
      <c r="Q287" s="7">
        <f t="shared" si="81"/>
        <v>28</v>
      </c>
      <c r="R287" s="8">
        <f t="shared" ca="1" si="85"/>
        <v>28</v>
      </c>
      <c r="S287" s="8">
        <f t="shared" ca="1" si="86"/>
        <v>14346</v>
      </c>
      <c r="T287" s="8">
        <f t="shared" ca="1" si="82"/>
        <v>1</v>
      </c>
      <c r="U287" s="9">
        <f t="shared" ca="1" si="87"/>
        <v>0</v>
      </c>
      <c r="V287">
        <f t="shared" si="83"/>
        <v>1999</v>
      </c>
      <c r="W287">
        <f t="shared" si="84"/>
        <v>10</v>
      </c>
    </row>
    <row r="288" spans="1:23" x14ac:dyDescent="0.25">
      <c r="A288" s="1">
        <v>36438</v>
      </c>
      <c r="B288" s="2">
        <v>7557.01</v>
      </c>
      <c r="C288" s="2">
        <v>93653</v>
      </c>
      <c r="D288" s="2">
        <v>7510</v>
      </c>
      <c r="E288" s="2">
        <v>7510</v>
      </c>
      <c r="F288" s="10">
        <f t="shared" si="74"/>
        <v>-6.2207142772074953E-3</v>
      </c>
      <c r="G288" s="2">
        <f t="shared" ca="1" si="75"/>
        <v>117851.2</v>
      </c>
      <c r="H288">
        <f t="shared" ca="1" si="76"/>
        <v>-1</v>
      </c>
      <c r="I288">
        <f t="shared" si="77"/>
        <v>1</v>
      </c>
      <c r="J288">
        <f t="shared" si="80"/>
        <v>-128.46999999999935</v>
      </c>
      <c r="K288">
        <f t="shared" si="78"/>
        <v>1</v>
      </c>
      <c r="L288" s="11">
        <f t="shared" ca="1" si="72"/>
        <v>11470.149999999981</v>
      </c>
      <c r="M288">
        <f t="shared" ca="1" si="79"/>
        <v>1</v>
      </c>
      <c r="N288">
        <f t="shared" ca="1" si="73"/>
        <v>0</v>
      </c>
      <c r="O288">
        <f>COUNTIF(結算日!$A$3:$A$249,A288)</f>
        <v>0</v>
      </c>
      <c r="Q288" s="7">
        <f t="shared" si="81"/>
        <v>-108</v>
      </c>
      <c r="R288" s="8">
        <f t="shared" ca="1" si="85"/>
        <v>-108</v>
      </c>
      <c r="S288" s="8">
        <f t="shared" ca="1" si="86"/>
        <v>14238</v>
      </c>
      <c r="T288" s="8">
        <f t="shared" ca="1" si="82"/>
        <v>1</v>
      </c>
      <c r="U288" s="9">
        <f t="shared" ca="1" si="87"/>
        <v>0</v>
      </c>
      <c r="V288">
        <f t="shared" si="83"/>
        <v>1999</v>
      </c>
      <c r="W288">
        <f t="shared" si="84"/>
        <v>10</v>
      </c>
    </row>
    <row r="289" spans="1:23" x14ac:dyDescent="0.25">
      <c r="A289" s="1">
        <v>36439</v>
      </c>
      <c r="B289" s="2">
        <v>7501.63</v>
      </c>
      <c r="C289" s="2">
        <v>69169</v>
      </c>
      <c r="D289" s="2">
        <v>7535</v>
      </c>
      <c r="E289" s="2">
        <v>7520</v>
      </c>
      <c r="F289" s="10">
        <f t="shared" si="74"/>
        <v>4.4483665550021367E-3</v>
      </c>
      <c r="G289" s="2">
        <f t="shared" ca="1" si="75"/>
        <v>116647.1</v>
      </c>
      <c r="H289">
        <f t="shared" ca="1" si="76"/>
        <v>-1</v>
      </c>
      <c r="I289">
        <f t="shared" si="77"/>
        <v>-1</v>
      </c>
      <c r="J289">
        <f t="shared" si="80"/>
        <v>-55.380000000000109</v>
      </c>
      <c r="K289">
        <f t="shared" si="78"/>
        <v>-1</v>
      </c>
      <c r="L289" s="11">
        <f t="shared" ca="1" si="72"/>
        <v>11414.769999999982</v>
      </c>
      <c r="M289">
        <f t="shared" ca="1" si="79"/>
        <v>-1</v>
      </c>
      <c r="N289">
        <f t="shared" ca="1" si="73"/>
        <v>2</v>
      </c>
      <c r="O289">
        <f>COUNTIF(結算日!$A$3:$A$249,A289)</f>
        <v>0</v>
      </c>
      <c r="Q289" s="7">
        <f t="shared" si="81"/>
        <v>25</v>
      </c>
      <c r="R289" s="8">
        <f t="shared" ca="1" si="85"/>
        <v>25</v>
      </c>
      <c r="S289" s="8">
        <f t="shared" ca="1" si="86"/>
        <v>14263</v>
      </c>
      <c r="T289" s="8">
        <f t="shared" ca="1" si="82"/>
        <v>-1</v>
      </c>
      <c r="U289" s="9">
        <f t="shared" ca="1" si="87"/>
        <v>2</v>
      </c>
      <c r="V289">
        <f t="shared" si="83"/>
        <v>1999</v>
      </c>
      <c r="W289">
        <f t="shared" si="84"/>
        <v>10</v>
      </c>
    </row>
    <row r="290" spans="1:23" x14ac:dyDescent="0.25">
      <c r="A290" s="1">
        <v>36440</v>
      </c>
      <c r="B290" s="2">
        <v>7612</v>
      </c>
      <c r="C290" s="2">
        <v>85897</v>
      </c>
      <c r="D290" s="2">
        <v>7580</v>
      </c>
      <c r="E290" s="2">
        <v>7580</v>
      </c>
      <c r="F290" s="10">
        <f t="shared" si="74"/>
        <v>-4.2038885969521989E-3</v>
      </c>
      <c r="G290" s="2">
        <f t="shared" ca="1" si="75"/>
        <v>115589.425</v>
      </c>
      <c r="H290">
        <f t="shared" ca="1" si="76"/>
        <v>-1</v>
      </c>
      <c r="I290">
        <f t="shared" si="77"/>
        <v>1</v>
      </c>
      <c r="J290">
        <f t="shared" si="80"/>
        <v>110.36999999999989</v>
      </c>
      <c r="K290">
        <f t="shared" si="78"/>
        <v>1</v>
      </c>
      <c r="L290" s="11">
        <f t="shared" ca="1" si="72"/>
        <v>11304.399999999983</v>
      </c>
      <c r="M290">
        <f t="shared" ca="1" si="79"/>
        <v>1</v>
      </c>
      <c r="N290">
        <f t="shared" ca="1" si="73"/>
        <v>2</v>
      </c>
      <c r="O290">
        <f>COUNTIF(結算日!$A$3:$A$249,A290)</f>
        <v>0</v>
      </c>
      <c r="Q290" s="7">
        <f t="shared" si="81"/>
        <v>45</v>
      </c>
      <c r="R290" s="8">
        <f t="shared" ca="1" si="85"/>
        <v>-45</v>
      </c>
      <c r="S290" s="8">
        <f t="shared" ca="1" si="86"/>
        <v>14216</v>
      </c>
      <c r="T290" s="8">
        <f t="shared" ca="1" si="82"/>
        <v>1</v>
      </c>
      <c r="U290" s="9">
        <f t="shared" ca="1" si="87"/>
        <v>2</v>
      </c>
      <c r="V290">
        <f t="shared" si="83"/>
        <v>1999</v>
      </c>
      <c r="W290">
        <f t="shared" si="84"/>
        <v>10</v>
      </c>
    </row>
    <row r="291" spans="1:23" x14ac:dyDescent="0.25">
      <c r="A291" s="1">
        <v>36441</v>
      </c>
      <c r="B291" s="2">
        <v>7552.98</v>
      </c>
      <c r="C291" s="2">
        <v>65854</v>
      </c>
      <c r="D291" s="2">
        <v>7520</v>
      </c>
      <c r="E291" s="2">
        <v>7520</v>
      </c>
      <c r="F291" s="10">
        <f t="shared" si="74"/>
        <v>-4.3664884588598962E-3</v>
      </c>
      <c r="G291" s="2">
        <f t="shared" ca="1" si="75"/>
        <v>112922.575</v>
      </c>
      <c r="H291">
        <f t="shared" ca="1" si="76"/>
        <v>-1</v>
      </c>
      <c r="I291">
        <f t="shared" si="77"/>
        <v>1</v>
      </c>
      <c r="J291">
        <f t="shared" si="80"/>
        <v>-59.020000000000437</v>
      </c>
      <c r="K291">
        <f t="shared" si="78"/>
        <v>1</v>
      </c>
      <c r="L291" s="11">
        <f t="shared" ca="1" si="72"/>
        <v>11245.379999999983</v>
      </c>
      <c r="M291">
        <f t="shared" ca="1" si="79"/>
        <v>1</v>
      </c>
      <c r="N291">
        <f t="shared" ca="1" si="73"/>
        <v>0</v>
      </c>
      <c r="O291">
        <f>COUNTIF(結算日!$A$3:$A$249,A291)</f>
        <v>0</v>
      </c>
      <c r="Q291" s="7">
        <f t="shared" si="81"/>
        <v>-60</v>
      </c>
      <c r="R291" s="8">
        <f t="shared" ca="1" si="85"/>
        <v>-60</v>
      </c>
      <c r="S291" s="8">
        <f t="shared" ca="1" si="86"/>
        <v>14154</v>
      </c>
      <c r="T291" s="8">
        <f t="shared" ca="1" si="82"/>
        <v>1</v>
      </c>
      <c r="U291" s="9">
        <f t="shared" ca="1" si="87"/>
        <v>0</v>
      </c>
      <c r="V291">
        <f t="shared" si="83"/>
        <v>1999</v>
      </c>
      <c r="W291">
        <f t="shared" si="84"/>
        <v>10</v>
      </c>
    </row>
    <row r="292" spans="1:23" x14ac:dyDescent="0.25">
      <c r="A292" s="1">
        <v>36444</v>
      </c>
      <c r="B292" s="2">
        <v>7607.11</v>
      </c>
      <c r="C292" s="2">
        <v>61078</v>
      </c>
      <c r="D292" s="2">
        <v>7586</v>
      </c>
      <c r="E292" s="2">
        <v>7580</v>
      </c>
      <c r="F292" s="10">
        <f t="shared" si="74"/>
        <v>-2.775035460247044E-3</v>
      </c>
      <c r="G292" s="2">
        <f t="shared" ca="1" si="75"/>
        <v>110243</v>
      </c>
      <c r="H292">
        <f t="shared" ca="1" si="76"/>
        <v>-1</v>
      </c>
      <c r="I292">
        <f t="shared" si="77"/>
        <v>1</v>
      </c>
      <c r="J292">
        <f t="shared" si="80"/>
        <v>54.130000000000109</v>
      </c>
      <c r="K292">
        <f t="shared" si="78"/>
        <v>1</v>
      </c>
      <c r="L292" s="11">
        <f t="shared" ca="1" si="72"/>
        <v>11299.509999999984</v>
      </c>
      <c r="M292">
        <f t="shared" ca="1" si="79"/>
        <v>1</v>
      </c>
      <c r="N292">
        <f t="shared" ca="1" si="73"/>
        <v>0</v>
      </c>
      <c r="O292">
        <f>COUNTIF(結算日!$A$3:$A$249,A292)</f>
        <v>0</v>
      </c>
      <c r="Q292" s="7">
        <f t="shared" si="81"/>
        <v>66</v>
      </c>
      <c r="R292" s="8">
        <f t="shared" ca="1" si="85"/>
        <v>66</v>
      </c>
      <c r="S292" s="8">
        <f t="shared" ca="1" si="86"/>
        <v>14220</v>
      </c>
      <c r="T292" s="8">
        <f t="shared" ca="1" si="82"/>
        <v>1</v>
      </c>
      <c r="U292" s="9">
        <f t="shared" ca="1" si="87"/>
        <v>0</v>
      </c>
      <c r="V292">
        <f t="shared" si="83"/>
        <v>1999</v>
      </c>
      <c r="W292">
        <f t="shared" si="84"/>
        <v>10</v>
      </c>
    </row>
    <row r="293" spans="1:23" x14ac:dyDescent="0.25">
      <c r="A293" s="1">
        <v>36445</v>
      </c>
      <c r="B293" s="2">
        <v>7835.37</v>
      </c>
      <c r="C293" s="2">
        <v>116856</v>
      </c>
      <c r="D293" s="2">
        <v>7826</v>
      </c>
      <c r="E293" s="2">
        <v>7845</v>
      </c>
      <c r="F293" s="10">
        <f t="shared" si="74"/>
        <v>-1.1958592893507314E-3</v>
      </c>
      <c r="G293" s="2">
        <f t="shared" ca="1" si="75"/>
        <v>109061.55</v>
      </c>
      <c r="H293">
        <f t="shared" ca="1" si="76"/>
        <v>1</v>
      </c>
      <c r="I293">
        <f t="shared" si="77"/>
        <v>1</v>
      </c>
      <c r="J293">
        <f t="shared" si="80"/>
        <v>228.26000000000022</v>
      </c>
      <c r="K293">
        <f t="shared" si="78"/>
        <v>1</v>
      </c>
      <c r="L293" s="11">
        <f t="shared" ca="1" si="72"/>
        <v>11527.769999999984</v>
      </c>
      <c r="M293">
        <f t="shared" ca="1" si="79"/>
        <v>1</v>
      </c>
      <c r="N293">
        <f t="shared" ca="1" si="73"/>
        <v>0</v>
      </c>
      <c r="O293">
        <f>COUNTIF(結算日!$A$3:$A$249,A293)</f>
        <v>0</v>
      </c>
      <c r="Q293" s="7">
        <f t="shared" si="81"/>
        <v>240</v>
      </c>
      <c r="R293" s="8">
        <f t="shared" ca="1" si="85"/>
        <v>240</v>
      </c>
      <c r="S293" s="8">
        <f t="shared" ca="1" si="86"/>
        <v>14460</v>
      </c>
      <c r="T293" s="8">
        <f t="shared" ca="1" si="82"/>
        <v>1</v>
      </c>
      <c r="U293" s="9">
        <f t="shared" ca="1" si="87"/>
        <v>0</v>
      </c>
      <c r="V293">
        <f t="shared" si="83"/>
        <v>1999</v>
      </c>
      <c r="W293">
        <f t="shared" si="84"/>
        <v>10</v>
      </c>
    </row>
    <row r="294" spans="1:23" x14ac:dyDescent="0.25">
      <c r="A294" s="1">
        <v>36446</v>
      </c>
      <c r="B294" s="2">
        <v>7836.94</v>
      </c>
      <c r="C294" s="2">
        <v>125129</v>
      </c>
      <c r="D294" s="2">
        <v>7828</v>
      </c>
      <c r="E294" s="2">
        <v>7835</v>
      </c>
      <c r="F294" s="10">
        <f t="shared" si="74"/>
        <v>-1.1407513646907175E-3</v>
      </c>
      <c r="G294" s="2">
        <f t="shared" ca="1" si="75"/>
        <v>108480.175</v>
      </c>
      <c r="H294">
        <f t="shared" ca="1" si="76"/>
        <v>1</v>
      </c>
      <c r="I294">
        <f t="shared" si="77"/>
        <v>1</v>
      </c>
      <c r="J294">
        <f t="shared" si="80"/>
        <v>1.569999999999709</v>
      </c>
      <c r="K294">
        <f t="shared" si="78"/>
        <v>1</v>
      </c>
      <c r="L294" s="11">
        <f t="shared" ca="1" si="72"/>
        <v>11529.339999999984</v>
      </c>
      <c r="M294">
        <f t="shared" ca="1" si="79"/>
        <v>1</v>
      </c>
      <c r="N294">
        <f t="shared" ca="1" si="73"/>
        <v>0</v>
      </c>
      <c r="O294">
        <f>COUNTIF(結算日!$A$3:$A$249,A294)</f>
        <v>0</v>
      </c>
      <c r="Q294" s="7">
        <f t="shared" si="81"/>
        <v>2</v>
      </c>
      <c r="R294" s="8">
        <f t="shared" ca="1" si="85"/>
        <v>2</v>
      </c>
      <c r="S294" s="8">
        <f t="shared" ca="1" si="86"/>
        <v>14462</v>
      </c>
      <c r="T294" s="8">
        <f t="shared" ca="1" si="82"/>
        <v>1</v>
      </c>
      <c r="U294" s="9">
        <f t="shared" ca="1" si="87"/>
        <v>0</v>
      </c>
      <c r="V294">
        <f t="shared" si="83"/>
        <v>1999</v>
      </c>
      <c r="W294">
        <f t="shared" si="84"/>
        <v>10</v>
      </c>
    </row>
    <row r="295" spans="1:23" x14ac:dyDescent="0.25">
      <c r="A295" s="1">
        <v>36447</v>
      </c>
      <c r="B295" s="2">
        <v>7879.91</v>
      </c>
      <c r="C295" s="2">
        <v>103298</v>
      </c>
      <c r="D295" s="2">
        <v>7900</v>
      </c>
      <c r="E295" s="2">
        <v>7927</v>
      </c>
      <c r="F295" s="10">
        <f t="shared" si="74"/>
        <v>2.5495215046873465E-3</v>
      </c>
      <c r="G295" s="2">
        <f t="shared" ca="1" si="75"/>
        <v>108514.25</v>
      </c>
      <c r="H295">
        <f t="shared" ca="1" si="76"/>
        <v>-1</v>
      </c>
      <c r="I295">
        <f t="shared" si="77"/>
        <v>-1</v>
      </c>
      <c r="J295">
        <f t="shared" si="80"/>
        <v>42.970000000000255</v>
      </c>
      <c r="K295">
        <f t="shared" si="78"/>
        <v>-1</v>
      </c>
      <c r="L295" s="11">
        <f t="shared" ca="1" si="72"/>
        <v>11572.309999999983</v>
      </c>
      <c r="M295">
        <f t="shared" ca="1" si="79"/>
        <v>-1</v>
      </c>
      <c r="N295">
        <f t="shared" ca="1" si="73"/>
        <v>2</v>
      </c>
      <c r="O295">
        <f>COUNTIF(結算日!$A$3:$A$249,A295)</f>
        <v>0</v>
      </c>
      <c r="Q295" s="7">
        <f t="shared" si="81"/>
        <v>72</v>
      </c>
      <c r="R295" s="8">
        <f t="shared" ca="1" si="85"/>
        <v>72</v>
      </c>
      <c r="S295" s="8">
        <f t="shared" ca="1" si="86"/>
        <v>14534</v>
      </c>
      <c r="T295" s="8">
        <f t="shared" ca="1" si="82"/>
        <v>-1</v>
      </c>
      <c r="U295" s="9">
        <f t="shared" ca="1" si="87"/>
        <v>2</v>
      </c>
      <c r="V295">
        <f t="shared" si="83"/>
        <v>1999</v>
      </c>
      <c r="W295">
        <f t="shared" si="84"/>
        <v>10</v>
      </c>
    </row>
    <row r="296" spans="1:23" x14ac:dyDescent="0.25">
      <c r="A296" s="1">
        <v>36448</v>
      </c>
      <c r="B296" s="2">
        <v>7819.09</v>
      </c>
      <c r="C296" s="2">
        <v>106553</v>
      </c>
      <c r="D296" s="2">
        <v>7810</v>
      </c>
      <c r="E296" s="2">
        <v>7844</v>
      </c>
      <c r="F296" s="10">
        <f t="shared" si="74"/>
        <v>-1.1625393747866086E-3</v>
      </c>
      <c r="G296" s="2">
        <f t="shared" ca="1" si="75"/>
        <v>107693.3</v>
      </c>
      <c r="H296">
        <f t="shared" ca="1" si="76"/>
        <v>-1</v>
      </c>
      <c r="I296">
        <f t="shared" si="77"/>
        <v>1</v>
      </c>
      <c r="J296">
        <f t="shared" si="80"/>
        <v>-60.819999999999709</v>
      </c>
      <c r="K296">
        <f t="shared" si="78"/>
        <v>1</v>
      </c>
      <c r="L296" s="11">
        <f t="shared" ca="1" si="72"/>
        <v>11633.129999999983</v>
      </c>
      <c r="M296">
        <f t="shared" ca="1" si="79"/>
        <v>1</v>
      </c>
      <c r="N296">
        <f t="shared" ca="1" si="73"/>
        <v>2</v>
      </c>
      <c r="O296">
        <f>COUNTIF(結算日!$A$3:$A$249,A296)</f>
        <v>0</v>
      </c>
      <c r="Q296" s="7">
        <f t="shared" si="81"/>
        <v>-90</v>
      </c>
      <c r="R296" s="8">
        <f t="shared" ca="1" si="85"/>
        <v>90</v>
      </c>
      <c r="S296" s="8">
        <f t="shared" ca="1" si="86"/>
        <v>14622</v>
      </c>
      <c r="T296" s="8">
        <f t="shared" ca="1" si="82"/>
        <v>1</v>
      </c>
      <c r="U296" s="9">
        <f t="shared" ca="1" si="87"/>
        <v>2</v>
      </c>
      <c r="V296">
        <f t="shared" si="83"/>
        <v>1999</v>
      </c>
      <c r="W296">
        <f t="shared" si="84"/>
        <v>10</v>
      </c>
    </row>
    <row r="297" spans="1:23" x14ac:dyDescent="0.25">
      <c r="A297" s="1">
        <v>36449</v>
      </c>
      <c r="B297" s="2">
        <v>7829.39</v>
      </c>
      <c r="C297" s="2">
        <v>74778</v>
      </c>
      <c r="D297" s="2">
        <v>7812</v>
      </c>
      <c r="E297" s="2">
        <v>7855</v>
      </c>
      <c r="F297" s="10">
        <f t="shared" si="74"/>
        <v>-2.2211181203133368E-3</v>
      </c>
      <c r="G297" s="2">
        <f t="shared" ca="1" si="75"/>
        <v>105453.175</v>
      </c>
      <c r="H297">
        <f t="shared" ca="1" si="76"/>
        <v>-1</v>
      </c>
      <c r="I297">
        <f t="shared" si="77"/>
        <v>1</v>
      </c>
      <c r="J297">
        <f t="shared" si="80"/>
        <v>10.300000000000182</v>
      </c>
      <c r="K297">
        <f t="shared" si="78"/>
        <v>1</v>
      </c>
      <c r="L297" s="11">
        <f t="shared" ca="1" si="72"/>
        <v>11643.429999999982</v>
      </c>
      <c r="M297">
        <f t="shared" ca="1" si="79"/>
        <v>1</v>
      </c>
      <c r="N297">
        <f t="shared" ca="1" si="73"/>
        <v>0</v>
      </c>
      <c r="O297">
        <f>COUNTIF(結算日!$A$3:$A$249,A297)</f>
        <v>0</v>
      </c>
      <c r="Q297" s="7">
        <f t="shared" si="81"/>
        <v>2</v>
      </c>
      <c r="R297" s="8">
        <f t="shared" ca="1" si="85"/>
        <v>2</v>
      </c>
      <c r="S297" s="8">
        <f t="shared" ca="1" si="86"/>
        <v>14622</v>
      </c>
      <c r="T297" s="8">
        <f t="shared" ca="1" si="82"/>
        <v>1</v>
      </c>
      <c r="U297" s="9">
        <f t="shared" ca="1" si="87"/>
        <v>0</v>
      </c>
      <c r="V297">
        <f t="shared" si="83"/>
        <v>1999</v>
      </c>
      <c r="W297">
        <f t="shared" si="84"/>
        <v>10</v>
      </c>
    </row>
    <row r="298" spans="1:23" x14ac:dyDescent="0.25">
      <c r="A298" s="1">
        <v>36451</v>
      </c>
      <c r="B298" s="2">
        <v>7745.26</v>
      </c>
      <c r="C298" s="2">
        <v>75248</v>
      </c>
      <c r="D298" s="2">
        <v>7735</v>
      </c>
      <c r="E298" s="2">
        <v>7749</v>
      </c>
      <c r="F298" s="10">
        <f t="shared" si="74"/>
        <v>-1.3246811598319752E-3</v>
      </c>
      <c r="G298" s="2">
        <f t="shared" ca="1" si="75"/>
        <v>104900.125</v>
      </c>
      <c r="H298">
        <f t="shared" ca="1" si="76"/>
        <v>-1</v>
      </c>
      <c r="I298">
        <f t="shared" si="77"/>
        <v>1</v>
      </c>
      <c r="J298">
        <f t="shared" si="80"/>
        <v>-84.130000000000109</v>
      </c>
      <c r="K298">
        <f t="shared" si="78"/>
        <v>1</v>
      </c>
      <c r="L298" s="11">
        <f t="shared" ca="1" si="72"/>
        <v>11559.299999999981</v>
      </c>
      <c r="M298">
        <f t="shared" ca="1" si="79"/>
        <v>1</v>
      </c>
      <c r="N298">
        <f t="shared" ca="1" si="73"/>
        <v>0</v>
      </c>
      <c r="O298">
        <f>COUNTIF(結算日!$A$3:$A$249,A298)</f>
        <v>0</v>
      </c>
      <c r="Q298" s="7">
        <f t="shared" si="81"/>
        <v>-77</v>
      </c>
      <c r="R298" s="8">
        <f t="shared" ca="1" si="85"/>
        <v>-77</v>
      </c>
      <c r="S298" s="8">
        <f t="shared" ca="1" si="86"/>
        <v>14545</v>
      </c>
      <c r="T298" s="8">
        <f t="shared" ca="1" si="82"/>
        <v>1</v>
      </c>
      <c r="U298" s="9">
        <f t="shared" ca="1" si="87"/>
        <v>0</v>
      </c>
      <c r="V298">
        <f t="shared" si="83"/>
        <v>1999</v>
      </c>
      <c r="W298">
        <f t="shared" si="84"/>
        <v>10</v>
      </c>
    </row>
    <row r="299" spans="1:23" x14ac:dyDescent="0.25">
      <c r="A299" s="1">
        <v>36452</v>
      </c>
      <c r="B299" s="2">
        <v>7692.96</v>
      </c>
      <c r="C299" s="2">
        <v>65433</v>
      </c>
      <c r="D299" s="2">
        <v>7690</v>
      </c>
      <c r="E299" s="2">
        <v>7699</v>
      </c>
      <c r="F299" s="10">
        <f t="shared" si="74"/>
        <v>-3.8476737172687958E-4</v>
      </c>
      <c r="G299" s="2">
        <f t="shared" ca="1" si="75"/>
        <v>103916.25</v>
      </c>
      <c r="H299">
        <f t="shared" ca="1" si="76"/>
        <v>-1</v>
      </c>
      <c r="I299">
        <f t="shared" si="77"/>
        <v>1</v>
      </c>
      <c r="J299">
        <f t="shared" si="80"/>
        <v>-52.300000000000182</v>
      </c>
      <c r="K299">
        <f t="shared" ca="1" si="78"/>
        <v>-1</v>
      </c>
      <c r="L299" s="11">
        <f t="shared" ca="1" si="72"/>
        <v>11506.999999999982</v>
      </c>
      <c r="M299">
        <f t="shared" ca="1" si="79"/>
        <v>-1</v>
      </c>
      <c r="N299">
        <f t="shared" ca="1" si="73"/>
        <v>2</v>
      </c>
      <c r="O299">
        <f>COUNTIF(結算日!$A$3:$A$249,A299)</f>
        <v>0</v>
      </c>
      <c r="Q299" s="7">
        <f t="shared" si="81"/>
        <v>-45</v>
      </c>
      <c r="R299" s="8">
        <f t="shared" ca="1" si="85"/>
        <v>-45</v>
      </c>
      <c r="S299" s="8">
        <f t="shared" ca="1" si="86"/>
        <v>14500</v>
      </c>
      <c r="T299" s="8">
        <f t="shared" ca="1" si="82"/>
        <v>-1</v>
      </c>
      <c r="U299" s="9">
        <f t="shared" ca="1" si="87"/>
        <v>2</v>
      </c>
      <c r="V299">
        <f t="shared" si="83"/>
        <v>1999</v>
      </c>
      <c r="W299">
        <f t="shared" si="84"/>
        <v>10</v>
      </c>
    </row>
    <row r="300" spans="1:23" x14ac:dyDescent="0.25">
      <c r="A300" s="1">
        <v>36453</v>
      </c>
      <c r="B300" s="2">
        <v>7666.64</v>
      </c>
      <c r="C300" s="2">
        <v>71882</v>
      </c>
      <c r="D300" s="2">
        <v>7678</v>
      </c>
      <c r="E300" s="2">
        <v>7700</v>
      </c>
      <c r="F300" s="10">
        <f t="shared" si="74"/>
        <v>4.3513194828503909E-3</v>
      </c>
      <c r="G300" s="2">
        <f t="shared" ca="1" si="75"/>
        <v>102579.27499999999</v>
      </c>
      <c r="H300">
        <f t="shared" ca="1" si="76"/>
        <v>-1</v>
      </c>
      <c r="I300">
        <f t="shared" si="77"/>
        <v>-1</v>
      </c>
      <c r="J300">
        <f t="shared" si="80"/>
        <v>-26.319999999999709</v>
      </c>
      <c r="K300">
        <f t="shared" si="78"/>
        <v>-1</v>
      </c>
      <c r="L300" s="11">
        <f t="shared" ca="1" si="72"/>
        <v>11533.319999999982</v>
      </c>
      <c r="M300">
        <f t="shared" ca="1" si="79"/>
        <v>-1</v>
      </c>
      <c r="N300">
        <f t="shared" ca="1" si="73"/>
        <v>0</v>
      </c>
      <c r="O300">
        <f>COUNTIF(結算日!$A$3:$A$249,A300)</f>
        <v>1</v>
      </c>
      <c r="Q300" s="7">
        <f t="shared" si="81"/>
        <v>-12</v>
      </c>
      <c r="R300" s="8">
        <f t="shared" ca="1" si="85"/>
        <v>12</v>
      </c>
      <c r="S300" s="8">
        <f t="shared" ca="1" si="86"/>
        <v>14510</v>
      </c>
      <c r="T300" s="8">
        <f t="shared" ca="1" si="82"/>
        <v>-1</v>
      </c>
      <c r="U300" s="9">
        <f t="shared" ca="1" si="87"/>
        <v>2</v>
      </c>
      <c r="V300">
        <f t="shared" si="83"/>
        <v>1999</v>
      </c>
      <c r="W300">
        <f t="shared" si="84"/>
        <v>10</v>
      </c>
    </row>
    <row r="301" spans="1:23" x14ac:dyDescent="0.25">
      <c r="A301" s="1">
        <v>36454</v>
      </c>
      <c r="B301" s="2">
        <v>7654.9</v>
      </c>
      <c r="C301" s="2">
        <v>69287</v>
      </c>
      <c r="D301" s="2">
        <v>7683</v>
      </c>
      <c r="E301" s="2">
        <v>7688</v>
      </c>
      <c r="F301" s="10">
        <f t="shared" si="74"/>
        <v>3.6708513501155782E-3</v>
      </c>
      <c r="G301" s="2">
        <f t="shared" ca="1" si="75"/>
        <v>100564.5</v>
      </c>
      <c r="H301">
        <f t="shared" ca="1" si="76"/>
        <v>-1</v>
      </c>
      <c r="I301">
        <f t="shared" si="77"/>
        <v>-1</v>
      </c>
      <c r="J301">
        <f t="shared" si="80"/>
        <v>-11.740000000000691</v>
      </c>
      <c r="K301">
        <f t="shared" si="78"/>
        <v>-1</v>
      </c>
      <c r="L301" s="11">
        <f t="shared" ca="1" si="72"/>
        <v>11545.059999999983</v>
      </c>
      <c r="M301">
        <f t="shared" ca="1" si="79"/>
        <v>-1</v>
      </c>
      <c r="N301">
        <f t="shared" ca="1" si="73"/>
        <v>0</v>
      </c>
      <c r="O301">
        <f>COUNTIF(結算日!$A$3:$A$249,A301)</f>
        <v>0</v>
      </c>
      <c r="Q301" s="7">
        <f t="shared" si="81"/>
        <v>-17</v>
      </c>
      <c r="R301" s="8">
        <f t="shared" ca="1" si="85"/>
        <v>17</v>
      </c>
      <c r="S301" s="8">
        <f t="shared" ca="1" si="86"/>
        <v>14525</v>
      </c>
      <c r="T301" s="8">
        <f t="shared" ca="1" si="82"/>
        <v>-1</v>
      </c>
      <c r="U301" s="9">
        <f t="shared" ca="1" si="87"/>
        <v>0</v>
      </c>
      <c r="V301">
        <f t="shared" si="83"/>
        <v>1999</v>
      </c>
      <c r="W301">
        <f t="shared" si="84"/>
        <v>10</v>
      </c>
    </row>
    <row r="302" spans="1:23" x14ac:dyDescent="0.25">
      <c r="A302" s="1">
        <v>36455</v>
      </c>
      <c r="B302" s="2">
        <v>7559.63</v>
      </c>
      <c r="C302" s="2">
        <v>72384</v>
      </c>
      <c r="D302" s="2">
        <v>7597</v>
      </c>
      <c r="E302" s="2">
        <v>7655</v>
      </c>
      <c r="F302" s="10">
        <f t="shared" si="74"/>
        <v>4.9433636302305128E-3</v>
      </c>
      <c r="G302" s="2">
        <f t="shared" ca="1" si="75"/>
        <v>99839</v>
      </c>
      <c r="H302">
        <f t="shared" ca="1" si="76"/>
        <v>-1</v>
      </c>
      <c r="I302">
        <f t="shared" si="77"/>
        <v>-1</v>
      </c>
      <c r="J302">
        <f t="shared" si="80"/>
        <v>-95.269999999999527</v>
      </c>
      <c r="K302">
        <f t="shared" si="78"/>
        <v>-1</v>
      </c>
      <c r="L302" s="11">
        <f t="shared" ca="1" si="72"/>
        <v>11640.329999999984</v>
      </c>
      <c r="M302">
        <f t="shared" ca="1" si="79"/>
        <v>-1</v>
      </c>
      <c r="N302">
        <f t="shared" ca="1" si="73"/>
        <v>0</v>
      </c>
      <c r="O302">
        <f>COUNTIF(結算日!$A$3:$A$249,A302)</f>
        <v>0</v>
      </c>
      <c r="Q302" s="7">
        <f t="shared" si="81"/>
        <v>-86</v>
      </c>
      <c r="R302" s="8">
        <f t="shared" ca="1" si="85"/>
        <v>86</v>
      </c>
      <c r="S302" s="8">
        <f t="shared" ca="1" si="86"/>
        <v>14611</v>
      </c>
      <c r="T302" s="8">
        <f t="shared" ca="1" si="82"/>
        <v>-1</v>
      </c>
      <c r="U302" s="9">
        <f t="shared" ca="1" si="87"/>
        <v>0</v>
      </c>
      <c r="V302">
        <f t="shared" si="83"/>
        <v>1999</v>
      </c>
      <c r="W302">
        <f t="shared" si="84"/>
        <v>10</v>
      </c>
    </row>
    <row r="303" spans="1:23" x14ac:dyDescent="0.25">
      <c r="A303" s="1">
        <v>36458</v>
      </c>
      <c r="B303" s="2">
        <v>7680.87</v>
      </c>
      <c r="C303" s="2">
        <v>54384</v>
      </c>
      <c r="D303" s="2">
        <v>7688</v>
      </c>
      <c r="E303" s="2">
        <v>7676</v>
      </c>
      <c r="F303" s="10">
        <f t="shared" si="74"/>
        <v>9.2828025991842367E-4</v>
      </c>
      <c r="G303" s="2">
        <f t="shared" ca="1" si="75"/>
        <v>97923.875</v>
      </c>
      <c r="H303">
        <f t="shared" ca="1" si="76"/>
        <v>-1</v>
      </c>
      <c r="I303">
        <f t="shared" si="77"/>
        <v>-1</v>
      </c>
      <c r="J303">
        <f t="shared" si="80"/>
        <v>121.23999999999978</v>
      </c>
      <c r="K303">
        <f t="shared" ca="1" si="78"/>
        <v>-1</v>
      </c>
      <c r="L303" s="11">
        <f t="shared" ca="1" si="72"/>
        <v>11519.089999999984</v>
      </c>
      <c r="M303">
        <f t="shared" ca="1" si="79"/>
        <v>-1</v>
      </c>
      <c r="N303">
        <f t="shared" ca="1" si="73"/>
        <v>0</v>
      </c>
      <c r="O303">
        <f>COUNTIF(結算日!$A$3:$A$249,A303)</f>
        <v>0</v>
      </c>
      <c r="Q303" s="7">
        <f t="shared" si="81"/>
        <v>91</v>
      </c>
      <c r="R303" s="8">
        <f t="shared" ca="1" si="85"/>
        <v>-91</v>
      </c>
      <c r="S303" s="8">
        <f t="shared" ca="1" si="86"/>
        <v>14520</v>
      </c>
      <c r="T303" s="8">
        <f t="shared" ca="1" si="82"/>
        <v>-1</v>
      </c>
      <c r="U303" s="9">
        <f t="shared" ca="1" si="87"/>
        <v>0</v>
      </c>
      <c r="V303">
        <f t="shared" si="83"/>
        <v>1999</v>
      </c>
      <c r="W303">
        <f t="shared" si="84"/>
        <v>10</v>
      </c>
    </row>
    <row r="304" spans="1:23" x14ac:dyDescent="0.25">
      <c r="A304" s="1">
        <v>36459</v>
      </c>
      <c r="B304" s="2">
        <v>7700.29</v>
      </c>
      <c r="C304" s="2">
        <v>68703</v>
      </c>
      <c r="D304" s="2">
        <v>7736</v>
      </c>
      <c r="E304" s="2">
        <v>7730</v>
      </c>
      <c r="F304" s="10">
        <f t="shared" si="74"/>
        <v>4.6374876790353792E-3</v>
      </c>
      <c r="G304" s="2">
        <f t="shared" ca="1" si="75"/>
        <v>95850.274999999994</v>
      </c>
      <c r="H304">
        <f t="shared" ca="1" si="76"/>
        <v>-1</v>
      </c>
      <c r="I304">
        <f t="shared" si="77"/>
        <v>-1</v>
      </c>
      <c r="J304">
        <f t="shared" si="80"/>
        <v>19.420000000000073</v>
      </c>
      <c r="K304">
        <f t="shared" si="78"/>
        <v>-1</v>
      </c>
      <c r="L304" s="11">
        <f t="shared" ca="1" si="72"/>
        <v>11499.669999999984</v>
      </c>
      <c r="M304">
        <f t="shared" ca="1" si="79"/>
        <v>-1</v>
      </c>
      <c r="N304">
        <f t="shared" ca="1" si="73"/>
        <v>0</v>
      </c>
      <c r="O304">
        <f>COUNTIF(結算日!$A$3:$A$249,A304)</f>
        <v>0</v>
      </c>
      <c r="Q304" s="7">
        <f t="shared" si="81"/>
        <v>48</v>
      </c>
      <c r="R304" s="8">
        <f t="shared" ca="1" si="85"/>
        <v>-48</v>
      </c>
      <c r="S304" s="8">
        <f t="shared" ca="1" si="86"/>
        <v>14472</v>
      </c>
      <c r="T304" s="8">
        <f t="shared" ca="1" si="82"/>
        <v>-1</v>
      </c>
      <c r="U304" s="9">
        <f t="shared" ca="1" si="87"/>
        <v>0</v>
      </c>
      <c r="V304">
        <f t="shared" si="83"/>
        <v>1999</v>
      </c>
      <c r="W304">
        <f t="shared" si="84"/>
        <v>10</v>
      </c>
    </row>
    <row r="305" spans="1:23" x14ac:dyDescent="0.25">
      <c r="A305" s="1">
        <v>36460</v>
      </c>
      <c r="B305" s="2">
        <v>7701.22</v>
      </c>
      <c r="C305" s="2">
        <v>61991</v>
      </c>
      <c r="D305" s="2">
        <v>7737</v>
      </c>
      <c r="E305" s="2">
        <v>7735</v>
      </c>
      <c r="F305" s="10">
        <f t="shared" si="74"/>
        <v>4.6460171245594761E-3</v>
      </c>
      <c r="G305" s="2">
        <f t="shared" ca="1" si="75"/>
        <v>92578.75</v>
      </c>
      <c r="H305">
        <f t="shared" ca="1" si="76"/>
        <v>-1</v>
      </c>
      <c r="I305">
        <f t="shared" si="77"/>
        <v>-1</v>
      </c>
      <c r="J305">
        <f t="shared" si="80"/>
        <v>0.93000000000029104</v>
      </c>
      <c r="K305">
        <f t="shared" si="78"/>
        <v>-1</v>
      </c>
      <c r="L305" s="11">
        <f t="shared" ca="1" si="72"/>
        <v>11498.739999999983</v>
      </c>
      <c r="M305">
        <f t="shared" ca="1" si="79"/>
        <v>-1</v>
      </c>
      <c r="N305">
        <f t="shared" ca="1" si="73"/>
        <v>0</v>
      </c>
      <c r="O305">
        <f>COUNTIF(結算日!$A$3:$A$249,A305)</f>
        <v>0</v>
      </c>
      <c r="Q305" s="7">
        <f t="shared" si="81"/>
        <v>1</v>
      </c>
      <c r="R305" s="8">
        <f t="shared" ca="1" si="85"/>
        <v>-1</v>
      </c>
      <c r="S305" s="8">
        <f t="shared" ca="1" si="86"/>
        <v>14471</v>
      </c>
      <c r="T305" s="8">
        <f t="shared" ca="1" si="82"/>
        <v>-1</v>
      </c>
      <c r="U305" s="9">
        <f t="shared" ca="1" si="87"/>
        <v>0</v>
      </c>
      <c r="V305">
        <f t="shared" si="83"/>
        <v>1999</v>
      </c>
      <c r="W305">
        <f t="shared" si="84"/>
        <v>10</v>
      </c>
    </row>
    <row r="306" spans="1:23" x14ac:dyDescent="0.25">
      <c r="A306" s="1">
        <v>36461</v>
      </c>
      <c r="B306" s="2">
        <v>7681.85</v>
      </c>
      <c r="C306" s="2">
        <v>60996</v>
      </c>
      <c r="D306" s="2">
        <v>7727</v>
      </c>
      <c r="E306" s="2">
        <v>7731</v>
      </c>
      <c r="F306" s="10">
        <f t="shared" si="74"/>
        <v>5.8774904482643553E-3</v>
      </c>
      <c r="G306" s="2">
        <f t="shared" ca="1" si="75"/>
        <v>90042.8</v>
      </c>
      <c r="H306">
        <f t="shared" ca="1" si="76"/>
        <v>-1</v>
      </c>
      <c r="I306">
        <f t="shared" si="77"/>
        <v>-1</v>
      </c>
      <c r="J306">
        <f t="shared" si="80"/>
        <v>-19.369999999999891</v>
      </c>
      <c r="K306">
        <f t="shared" si="78"/>
        <v>-1</v>
      </c>
      <c r="L306" s="11">
        <f t="shared" ca="1" si="72"/>
        <v>11518.109999999982</v>
      </c>
      <c r="M306">
        <f t="shared" ca="1" si="79"/>
        <v>-1</v>
      </c>
      <c r="N306">
        <f t="shared" ca="1" si="73"/>
        <v>0</v>
      </c>
      <c r="O306">
        <f>COUNTIF(結算日!$A$3:$A$249,A306)</f>
        <v>0</v>
      </c>
      <c r="Q306" s="7">
        <f t="shared" si="81"/>
        <v>-10</v>
      </c>
      <c r="R306" s="8">
        <f t="shared" ca="1" si="85"/>
        <v>10</v>
      </c>
      <c r="S306" s="8">
        <f t="shared" ca="1" si="86"/>
        <v>14481</v>
      </c>
      <c r="T306" s="8">
        <f t="shared" ca="1" si="82"/>
        <v>-1</v>
      </c>
      <c r="U306" s="9">
        <f t="shared" ca="1" si="87"/>
        <v>0</v>
      </c>
      <c r="V306">
        <f t="shared" si="83"/>
        <v>1999</v>
      </c>
      <c r="W306">
        <f t="shared" si="84"/>
        <v>10</v>
      </c>
    </row>
    <row r="307" spans="1:23" x14ac:dyDescent="0.25">
      <c r="A307" s="1">
        <v>36462</v>
      </c>
      <c r="B307" s="2">
        <v>7706.67</v>
      </c>
      <c r="C307" s="2">
        <v>92319</v>
      </c>
      <c r="D307" s="2">
        <v>7776</v>
      </c>
      <c r="E307" s="2">
        <v>7786</v>
      </c>
      <c r="F307" s="10">
        <f t="shared" si="74"/>
        <v>8.9961033753878095E-3</v>
      </c>
      <c r="G307" s="2">
        <f t="shared" ca="1" si="75"/>
        <v>89443.8</v>
      </c>
      <c r="H307">
        <f t="shared" ca="1" si="76"/>
        <v>1</v>
      </c>
      <c r="I307">
        <f t="shared" si="77"/>
        <v>-1</v>
      </c>
      <c r="J307">
        <f t="shared" si="80"/>
        <v>24.819999999999709</v>
      </c>
      <c r="K307">
        <f t="shared" si="78"/>
        <v>-1</v>
      </c>
      <c r="L307" s="11">
        <f t="shared" ca="1" si="72"/>
        <v>11493.289999999983</v>
      </c>
      <c r="M307">
        <f t="shared" ca="1" si="79"/>
        <v>-1</v>
      </c>
      <c r="N307">
        <f t="shared" ca="1" si="73"/>
        <v>0</v>
      </c>
      <c r="O307">
        <f>COUNTIF(結算日!$A$3:$A$249,A307)</f>
        <v>0</v>
      </c>
      <c r="Q307" s="7">
        <f t="shared" si="81"/>
        <v>49</v>
      </c>
      <c r="R307" s="8">
        <f t="shared" ca="1" si="85"/>
        <v>-49</v>
      </c>
      <c r="S307" s="8">
        <f t="shared" ca="1" si="86"/>
        <v>14432</v>
      </c>
      <c r="T307" s="8">
        <f t="shared" ca="1" si="82"/>
        <v>-1</v>
      </c>
      <c r="U307" s="9">
        <f t="shared" ca="1" si="87"/>
        <v>0</v>
      </c>
      <c r="V307">
        <f t="shared" si="83"/>
        <v>1999</v>
      </c>
      <c r="W307">
        <f t="shared" si="84"/>
        <v>10</v>
      </c>
    </row>
    <row r="308" spans="1:23" x14ac:dyDescent="0.25">
      <c r="A308" s="1">
        <v>36463</v>
      </c>
      <c r="B308" s="2">
        <v>7854.85</v>
      </c>
      <c r="C308" s="2">
        <v>135297</v>
      </c>
      <c r="D308" s="2">
        <v>7948</v>
      </c>
      <c r="E308" s="2">
        <v>7955</v>
      </c>
      <c r="F308" s="10">
        <f t="shared" si="74"/>
        <v>1.1858915192524355E-2</v>
      </c>
      <c r="G308" s="2">
        <f t="shared" ca="1" si="75"/>
        <v>89213.15</v>
      </c>
      <c r="H308">
        <f t="shared" ca="1" si="76"/>
        <v>1</v>
      </c>
      <c r="I308">
        <f t="shared" si="77"/>
        <v>-1</v>
      </c>
      <c r="J308">
        <f t="shared" si="80"/>
        <v>148.18000000000029</v>
      </c>
      <c r="K308">
        <f t="shared" si="78"/>
        <v>-1</v>
      </c>
      <c r="L308" s="11">
        <f t="shared" ca="1" si="72"/>
        <v>11345.109999999982</v>
      </c>
      <c r="M308">
        <f t="shared" ca="1" si="79"/>
        <v>-1</v>
      </c>
      <c r="N308">
        <f t="shared" ca="1" si="73"/>
        <v>0</v>
      </c>
      <c r="O308">
        <f>COUNTIF(結算日!$A$3:$A$249,A308)</f>
        <v>0</v>
      </c>
      <c r="Q308" s="7">
        <f t="shared" si="81"/>
        <v>172</v>
      </c>
      <c r="R308" s="8">
        <f t="shared" ca="1" si="85"/>
        <v>-172</v>
      </c>
      <c r="S308" s="8">
        <f t="shared" ca="1" si="86"/>
        <v>14260</v>
      </c>
      <c r="T308" s="8">
        <f t="shared" ca="1" si="82"/>
        <v>-1</v>
      </c>
      <c r="U308" s="9">
        <f t="shared" ca="1" si="87"/>
        <v>0</v>
      </c>
      <c r="V308">
        <f t="shared" si="83"/>
        <v>1999</v>
      </c>
      <c r="W308">
        <f t="shared" si="84"/>
        <v>10</v>
      </c>
    </row>
    <row r="309" spans="1:23" x14ac:dyDescent="0.25">
      <c r="A309" s="1">
        <v>36465</v>
      </c>
      <c r="B309" s="2">
        <v>7814.89</v>
      </c>
      <c r="C309" s="2">
        <v>75168</v>
      </c>
      <c r="D309" s="2">
        <v>7911</v>
      </c>
      <c r="E309" s="2">
        <v>7920</v>
      </c>
      <c r="F309" s="10">
        <f t="shared" si="74"/>
        <v>1.229831769864953E-2</v>
      </c>
      <c r="G309" s="2">
        <f t="shared" ca="1" si="75"/>
        <v>87905.5</v>
      </c>
      <c r="H309">
        <f t="shared" ca="1" si="76"/>
        <v>-1</v>
      </c>
      <c r="I309">
        <f t="shared" si="77"/>
        <v>-1</v>
      </c>
      <c r="J309">
        <f t="shared" si="80"/>
        <v>-39.960000000000036</v>
      </c>
      <c r="K309">
        <f t="shared" si="78"/>
        <v>-1</v>
      </c>
      <c r="L309" s="11">
        <f t="shared" ca="1" si="72"/>
        <v>11385.069999999982</v>
      </c>
      <c r="M309">
        <f t="shared" ca="1" si="79"/>
        <v>-1</v>
      </c>
      <c r="N309">
        <f t="shared" ca="1" si="73"/>
        <v>0</v>
      </c>
      <c r="O309">
        <f>COUNTIF(結算日!$A$3:$A$249,A309)</f>
        <v>0</v>
      </c>
      <c r="Q309" s="7">
        <f t="shared" si="81"/>
        <v>-37</v>
      </c>
      <c r="R309" s="8">
        <f t="shared" ca="1" si="85"/>
        <v>37</v>
      </c>
      <c r="S309" s="8">
        <f t="shared" ca="1" si="86"/>
        <v>14297</v>
      </c>
      <c r="T309" s="8">
        <f t="shared" ca="1" si="82"/>
        <v>-1</v>
      </c>
      <c r="U309" s="9">
        <f t="shared" ca="1" si="87"/>
        <v>0</v>
      </c>
      <c r="V309">
        <f t="shared" si="83"/>
        <v>1999</v>
      </c>
      <c r="W309">
        <f t="shared" si="84"/>
        <v>11</v>
      </c>
    </row>
    <row r="310" spans="1:23" x14ac:dyDescent="0.25">
      <c r="A310" s="1">
        <v>36466</v>
      </c>
      <c r="B310" s="2">
        <v>7721.59</v>
      </c>
      <c r="C310" s="2">
        <v>65941</v>
      </c>
      <c r="D310" s="2">
        <v>7820</v>
      </c>
      <c r="E310" s="2">
        <v>7825</v>
      </c>
      <c r="F310" s="10">
        <f t="shared" si="74"/>
        <v>1.2744784429113754E-2</v>
      </c>
      <c r="G310" s="2">
        <f t="shared" ca="1" si="75"/>
        <v>86360.225000000006</v>
      </c>
      <c r="H310">
        <f t="shared" ca="1" si="76"/>
        <v>-1</v>
      </c>
      <c r="I310">
        <f t="shared" si="77"/>
        <v>-1</v>
      </c>
      <c r="J310">
        <f t="shared" si="80"/>
        <v>-93.300000000000182</v>
      </c>
      <c r="K310">
        <f t="shared" si="78"/>
        <v>-1</v>
      </c>
      <c r="L310" s="11">
        <f t="shared" ca="1" si="72"/>
        <v>11478.369999999981</v>
      </c>
      <c r="M310">
        <f t="shared" ca="1" si="79"/>
        <v>-1</v>
      </c>
      <c r="N310">
        <f t="shared" ca="1" si="73"/>
        <v>0</v>
      </c>
      <c r="O310">
        <f>COUNTIF(結算日!$A$3:$A$249,A310)</f>
        <v>0</v>
      </c>
      <c r="Q310" s="7">
        <f t="shared" si="81"/>
        <v>-91</v>
      </c>
      <c r="R310" s="8">
        <f t="shared" ca="1" si="85"/>
        <v>91</v>
      </c>
      <c r="S310" s="8">
        <f t="shared" ca="1" si="86"/>
        <v>14388</v>
      </c>
      <c r="T310" s="8">
        <f t="shared" ca="1" si="82"/>
        <v>-1</v>
      </c>
      <c r="U310" s="9">
        <f t="shared" ca="1" si="87"/>
        <v>0</v>
      </c>
      <c r="V310">
        <f t="shared" si="83"/>
        <v>1999</v>
      </c>
      <c r="W310">
        <f t="shared" si="84"/>
        <v>11</v>
      </c>
    </row>
    <row r="311" spans="1:23" x14ac:dyDescent="0.25">
      <c r="A311" s="1">
        <v>36467</v>
      </c>
      <c r="B311" s="2">
        <v>7580.09</v>
      </c>
      <c r="C311" s="2">
        <v>69221</v>
      </c>
      <c r="D311" s="2">
        <v>7678</v>
      </c>
      <c r="E311" s="2">
        <v>7698</v>
      </c>
      <c r="F311" s="10">
        <f t="shared" si="74"/>
        <v>1.2916733178629736E-2</v>
      </c>
      <c r="G311" s="2">
        <f t="shared" ca="1" si="75"/>
        <v>85203.475000000006</v>
      </c>
      <c r="H311">
        <f t="shared" ca="1" si="76"/>
        <v>-1</v>
      </c>
      <c r="I311">
        <f t="shared" si="77"/>
        <v>-1</v>
      </c>
      <c r="J311">
        <f t="shared" si="80"/>
        <v>-141.5</v>
      </c>
      <c r="K311">
        <f t="shared" si="78"/>
        <v>-1</v>
      </c>
      <c r="L311" s="11">
        <f t="shared" ca="1" si="72"/>
        <v>11619.869999999981</v>
      </c>
      <c r="M311">
        <f t="shared" ca="1" si="79"/>
        <v>-1</v>
      </c>
      <c r="N311">
        <f t="shared" ca="1" si="73"/>
        <v>0</v>
      </c>
      <c r="O311">
        <f>COUNTIF(結算日!$A$3:$A$249,A311)</f>
        <v>0</v>
      </c>
      <c r="Q311" s="7">
        <f t="shared" si="81"/>
        <v>-142</v>
      </c>
      <c r="R311" s="8">
        <f t="shared" ca="1" si="85"/>
        <v>142</v>
      </c>
      <c r="S311" s="8">
        <f t="shared" ca="1" si="86"/>
        <v>14530</v>
      </c>
      <c r="T311" s="8">
        <f t="shared" ca="1" si="82"/>
        <v>-1</v>
      </c>
      <c r="U311" s="9">
        <f t="shared" ca="1" si="87"/>
        <v>0</v>
      </c>
      <c r="V311">
        <f t="shared" si="83"/>
        <v>1999</v>
      </c>
      <c r="W311">
        <f t="shared" si="84"/>
        <v>11</v>
      </c>
    </row>
    <row r="312" spans="1:23" x14ac:dyDescent="0.25">
      <c r="A312" s="1">
        <v>36468</v>
      </c>
      <c r="B312" s="2">
        <v>7469.23</v>
      </c>
      <c r="C312" s="2">
        <v>67912</v>
      </c>
      <c r="D312" s="2">
        <v>7565</v>
      </c>
      <c r="E312" s="2">
        <v>7580</v>
      </c>
      <c r="F312" s="10">
        <f t="shared" si="74"/>
        <v>1.2821937468788569E-2</v>
      </c>
      <c r="G312" s="2">
        <f t="shared" ca="1" si="75"/>
        <v>84243.1</v>
      </c>
      <c r="H312">
        <f t="shared" ca="1" si="76"/>
        <v>-1</v>
      </c>
      <c r="I312">
        <f t="shared" si="77"/>
        <v>-1</v>
      </c>
      <c r="J312">
        <f t="shared" si="80"/>
        <v>-110.86000000000058</v>
      </c>
      <c r="K312">
        <f t="shared" si="78"/>
        <v>-1</v>
      </c>
      <c r="L312" s="11">
        <f t="shared" ca="1" si="72"/>
        <v>11730.729999999981</v>
      </c>
      <c r="M312">
        <f t="shared" ca="1" si="79"/>
        <v>-1</v>
      </c>
      <c r="N312">
        <f t="shared" ca="1" si="73"/>
        <v>0</v>
      </c>
      <c r="O312">
        <f>COUNTIF(結算日!$A$3:$A$249,A312)</f>
        <v>0</v>
      </c>
      <c r="Q312" s="7">
        <f t="shared" si="81"/>
        <v>-113</v>
      </c>
      <c r="R312" s="8">
        <f t="shared" ca="1" si="85"/>
        <v>113</v>
      </c>
      <c r="S312" s="8">
        <f t="shared" ca="1" si="86"/>
        <v>14643</v>
      </c>
      <c r="T312" s="8">
        <f t="shared" ca="1" si="82"/>
        <v>-1</v>
      </c>
      <c r="U312" s="9">
        <f t="shared" ca="1" si="87"/>
        <v>0</v>
      </c>
      <c r="V312">
        <f t="shared" si="83"/>
        <v>1999</v>
      </c>
      <c r="W312">
        <f t="shared" si="84"/>
        <v>11</v>
      </c>
    </row>
    <row r="313" spans="1:23" x14ac:dyDescent="0.25">
      <c r="A313" s="1">
        <v>36469</v>
      </c>
      <c r="B313" s="2">
        <v>7488.26</v>
      </c>
      <c r="C313" s="2">
        <v>54895</v>
      </c>
      <c r="D313" s="2">
        <v>7619</v>
      </c>
      <c r="E313" s="2">
        <v>7635</v>
      </c>
      <c r="F313" s="10">
        <f t="shared" si="74"/>
        <v>1.7459329670711288E-2</v>
      </c>
      <c r="G313" s="2">
        <f t="shared" ca="1" si="75"/>
        <v>82496.600000000006</v>
      </c>
      <c r="H313">
        <f t="shared" ca="1" si="76"/>
        <v>-1</v>
      </c>
      <c r="I313">
        <f t="shared" si="77"/>
        <v>-1</v>
      </c>
      <c r="J313">
        <f t="shared" si="80"/>
        <v>19.030000000000655</v>
      </c>
      <c r="K313">
        <f t="shared" si="78"/>
        <v>-1</v>
      </c>
      <c r="L313" s="11">
        <f t="shared" ca="1" si="72"/>
        <v>11711.699999999981</v>
      </c>
      <c r="M313">
        <f t="shared" ca="1" si="79"/>
        <v>-1</v>
      </c>
      <c r="N313">
        <f t="shared" ca="1" si="73"/>
        <v>0</v>
      </c>
      <c r="O313">
        <f>COUNTIF(結算日!$A$3:$A$249,A313)</f>
        <v>0</v>
      </c>
      <c r="Q313" s="7">
        <f t="shared" si="81"/>
        <v>54</v>
      </c>
      <c r="R313" s="8">
        <f t="shared" ca="1" si="85"/>
        <v>-54</v>
      </c>
      <c r="S313" s="8">
        <f t="shared" ca="1" si="86"/>
        <v>14589</v>
      </c>
      <c r="T313" s="8">
        <f t="shared" ca="1" si="82"/>
        <v>-1</v>
      </c>
      <c r="U313" s="9">
        <f t="shared" ca="1" si="87"/>
        <v>0</v>
      </c>
      <c r="V313">
        <f t="shared" si="83"/>
        <v>1999</v>
      </c>
      <c r="W313">
        <f t="shared" si="84"/>
        <v>11</v>
      </c>
    </row>
    <row r="314" spans="1:23" x14ac:dyDescent="0.25">
      <c r="A314" s="1">
        <v>36470</v>
      </c>
      <c r="B314" s="2">
        <v>7376.56</v>
      </c>
      <c r="C314" s="2">
        <v>68083</v>
      </c>
      <c r="D314" s="2">
        <v>7400</v>
      </c>
      <c r="E314" s="2">
        <v>7471</v>
      </c>
      <c r="F314" s="10">
        <f t="shared" si="74"/>
        <v>3.1776329345927223E-3</v>
      </c>
      <c r="G314" s="2">
        <f t="shared" ca="1" si="75"/>
        <v>81232.324999999997</v>
      </c>
      <c r="H314">
        <f t="shared" ca="1" si="76"/>
        <v>-1</v>
      </c>
      <c r="I314">
        <f t="shared" si="77"/>
        <v>-1</v>
      </c>
      <c r="J314">
        <f t="shared" si="80"/>
        <v>-111.69999999999982</v>
      </c>
      <c r="K314">
        <f t="shared" si="78"/>
        <v>-1</v>
      </c>
      <c r="L314" s="11">
        <f t="shared" ca="1" si="72"/>
        <v>11823.39999999998</v>
      </c>
      <c r="M314">
        <f t="shared" ca="1" si="79"/>
        <v>-1</v>
      </c>
      <c r="N314">
        <f t="shared" ca="1" si="73"/>
        <v>0</v>
      </c>
      <c r="O314">
        <f>COUNTIF(結算日!$A$3:$A$249,A314)</f>
        <v>0</v>
      </c>
      <c r="Q314" s="7">
        <f t="shared" si="81"/>
        <v>-219</v>
      </c>
      <c r="R314" s="8">
        <f t="shared" ca="1" si="85"/>
        <v>219</v>
      </c>
      <c r="S314" s="8">
        <f t="shared" ca="1" si="86"/>
        <v>14808</v>
      </c>
      <c r="T314" s="8">
        <f t="shared" ca="1" si="82"/>
        <v>-2</v>
      </c>
      <c r="U314" s="9">
        <f t="shared" ca="1" si="87"/>
        <v>1</v>
      </c>
      <c r="V314">
        <f t="shared" si="83"/>
        <v>1999</v>
      </c>
      <c r="W314">
        <f t="shared" si="84"/>
        <v>11</v>
      </c>
    </row>
    <row r="315" spans="1:23" x14ac:dyDescent="0.25">
      <c r="A315" s="1">
        <v>36472</v>
      </c>
      <c r="B315" s="2">
        <v>7401.49</v>
      </c>
      <c r="C315" s="2">
        <v>54883</v>
      </c>
      <c r="D315" s="2">
        <v>7441</v>
      </c>
      <c r="E315" s="2">
        <v>7478</v>
      </c>
      <c r="F315" s="10">
        <f t="shared" si="74"/>
        <v>5.3381143526507469E-3</v>
      </c>
      <c r="G315" s="2">
        <f t="shared" ca="1" si="75"/>
        <v>79948.149999999994</v>
      </c>
      <c r="H315">
        <f t="shared" ca="1" si="76"/>
        <v>-1</v>
      </c>
      <c r="I315">
        <f t="shared" si="77"/>
        <v>-1</v>
      </c>
      <c r="J315">
        <f t="shared" si="80"/>
        <v>24.929999999999382</v>
      </c>
      <c r="K315">
        <f t="shared" si="78"/>
        <v>-1</v>
      </c>
      <c r="L315" s="11">
        <f t="shared" ca="1" si="72"/>
        <v>11798.469999999979</v>
      </c>
      <c r="M315">
        <f t="shared" ca="1" si="79"/>
        <v>-1</v>
      </c>
      <c r="N315">
        <f t="shared" ca="1" si="73"/>
        <v>0</v>
      </c>
      <c r="O315">
        <f>COUNTIF(結算日!$A$3:$A$249,A315)</f>
        <v>0</v>
      </c>
      <c r="Q315" s="7">
        <f t="shared" si="81"/>
        <v>41</v>
      </c>
      <c r="R315" s="8">
        <f t="shared" ca="1" si="85"/>
        <v>-82</v>
      </c>
      <c r="S315" s="8">
        <f t="shared" ca="1" si="86"/>
        <v>14725</v>
      </c>
      <c r="T315" s="8">
        <f t="shared" ca="1" si="82"/>
        <v>-1</v>
      </c>
      <c r="U315" s="9">
        <f t="shared" ca="1" si="87"/>
        <v>1</v>
      </c>
      <c r="V315">
        <f t="shared" si="83"/>
        <v>1999</v>
      </c>
      <c r="W315">
        <f t="shared" si="84"/>
        <v>11</v>
      </c>
    </row>
    <row r="316" spans="1:23" x14ac:dyDescent="0.25">
      <c r="A316" s="1">
        <v>36473</v>
      </c>
      <c r="B316" s="2">
        <v>7362.69</v>
      </c>
      <c r="C316" s="2">
        <v>45860</v>
      </c>
      <c r="D316" s="2">
        <v>7382</v>
      </c>
      <c r="E316" s="2">
        <v>7410</v>
      </c>
      <c r="F316" s="10">
        <f t="shared" si="74"/>
        <v>2.6226827423130317E-3</v>
      </c>
      <c r="G316" s="2">
        <f t="shared" ca="1" si="75"/>
        <v>78836.175000000003</v>
      </c>
      <c r="H316">
        <f t="shared" ca="1" si="76"/>
        <v>-1</v>
      </c>
      <c r="I316">
        <f t="shared" si="77"/>
        <v>-1</v>
      </c>
      <c r="J316">
        <f t="shared" si="80"/>
        <v>-38.800000000000182</v>
      </c>
      <c r="K316">
        <f t="shared" si="78"/>
        <v>-1</v>
      </c>
      <c r="L316" s="11">
        <f t="shared" ca="1" si="72"/>
        <v>11837.269999999979</v>
      </c>
      <c r="M316">
        <f t="shared" ca="1" si="79"/>
        <v>-1</v>
      </c>
      <c r="N316">
        <f t="shared" ca="1" si="73"/>
        <v>0</v>
      </c>
      <c r="O316">
        <f>COUNTIF(結算日!$A$3:$A$249,A316)</f>
        <v>0</v>
      </c>
      <c r="Q316" s="7">
        <f t="shared" si="81"/>
        <v>-59</v>
      </c>
      <c r="R316" s="8">
        <f t="shared" ca="1" si="85"/>
        <v>59</v>
      </c>
      <c r="S316" s="8">
        <f t="shared" ca="1" si="86"/>
        <v>14783</v>
      </c>
      <c r="T316" s="8">
        <f t="shared" ca="1" si="82"/>
        <v>-2</v>
      </c>
      <c r="U316" s="9">
        <f t="shared" ca="1" si="87"/>
        <v>1</v>
      </c>
      <c r="V316">
        <f t="shared" si="83"/>
        <v>1999</v>
      </c>
      <c r="W316">
        <f t="shared" si="84"/>
        <v>11</v>
      </c>
    </row>
    <row r="317" spans="1:23" x14ac:dyDescent="0.25">
      <c r="A317" s="1">
        <v>36474</v>
      </c>
      <c r="B317" s="2">
        <v>7401.81</v>
      </c>
      <c r="C317" s="2">
        <v>56776</v>
      </c>
      <c r="D317" s="2">
        <v>7443</v>
      </c>
      <c r="E317" s="2">
        <v>7469</v>
      </c>
      <c r="F317" s="10">
        <f t="shared" si="74"/>
        <v>5.5648550827431809E-3</v>
      </c>
      <c r="G317" s="2">
        <f t="shared" ca="1" si="75"/>
        <v>78545.425000000003</v>
      </c>
      <c r="H317">
        <f t="shared" ca="1" si="76"/>
        <v>-1</v>
      </c>
      <c r="I317">
        <f t="shared" si="77"/>
        <v>-1</v>
      </c>
      <c r="J317">
        <f t="shared" si="80"/>
        <v>39.1200000000008</v>
      </c>
      <c r="K317">
        <f t="shared" si="78"/>
        <v>-1</v>
      </c>
      <c r="L317" s="11">
        <f t="shared" ca="1" si="72"/>
        <v>11798.149999999978</v>
      </c>
      <c r="M317">
        <f t="shared" ca="1" si="79"/>
        <v>-1</v>
      </c>
      <c r="N317">
        <f t="shared" ca="1" si="73"/>
        <v>0</v>
      </c>
      <c r="O317">
        <f>COUNTIF(結算日!$A$3:$A$249,A317)</f>
        <v>0</v>
      </c>
      <c r="Q317" s="7">
        <f t="shared" si="81"/>
        <v>61</v>
      </c>
      <c r="R317" s="8">
        <f t="shared" ca="1" si="85"/>
        <v>-122</v>
      </c>
      <c r="S317" s="8">
        <f t="shared" ca="1" si="86"/>
        <v>14660</v>
      </c>
      <c r="T317" s="8">
        <f t="shared" ca="1" si="82"/>
        <v>-1</v>
      </c>
      <c r="U317" s="9">
        <f t="shared" ca="1" si="87"/>
        <v>1</v>
      </c>
      <c r="V317">
        <f t="shared" si="83"/>
        <v>1999</v>
      </c>
      <c r="W317">
        <f t="shared" si="84"/>
        <v>11</v>
      </c>
    </row>
    <row r="318" spans="1:23" x14ac:dyDescent="0.25">
      <c r="A318" s="1">
        <v>36475</v>
      </c>
      <c r="B318" s="2">
        <v>7532.22</v>
      </c>
      <c r="C318" s="2">
        <v>82200</v>
      </c>
      <c r="D318" s="2">
        <v>7575</v>
      </c>
      <c r="E318" s="2">
        <v>7610</v>
      </c>
      <c r="F318" s="10">
        <f t="shared" si="74"/>
        <v>5.6796004365247121E-3</v>
      </c>
      <c r="G318" s="2">
        <f t="shared" ca="1" si="75"/>
        <v>78787.05</v>
      </c>
      <c r="H318">
        <f t="shared" ca="1" si="76"/>
        <v>1</v>
      </c>
      <c r="I318">
        <f t="shared" si="77"/>
        <v>-1</v>
      </c>
      <c r="J318">
        <f t="shared" si="80"/>
        <v>130.40999999999985</v>
      </c>
      <c r="K318">
        <f t="shared" si="78"/>
        <v>-1</v>
      </c>
      <c r="L318" s="11">
        <f t="shared" ref="L318:L381" ca="1" si="88">L317+J318*M317</f>
        <v>11667.739999999978</v>
      </c>
      <c r="M318">
        <f t="shared" ca="1" si="79"/>
        <v>-1</v>
      </c>
      <c r="N318">
        <f t="shared" ref="N318:N381" ca="1" si="89">ABS(M318-M317)</f>
        <v>0</v>
      </c>
      <c r="O318">
        <f>COUNTIF(結算日!$A$3:$A$249,A318)</f>
        <v>0</v>
      </c>
      <c r="Q318" s="7">
        <f t="shared" si="81"/>
        <v>132</v>
      </c>
      <c r="R318" s="8">
        <f t="shared" ca="1" si="85"/>
        <v>-132</v>
      </c>
      <c r="S318" s="8">
        <f t="shared" ca="1" si="86"/>
        <v>14527</v>
      </c>
      <c r="T318" s="8">
        <f t="shared" ca="1" si="82"/>
        <v>-1</v>
      </c>
      <c r="U318" s="9">
        <f t="shared" ca="1" si="87"/>
        <v>0</v>
      </c>
      <c r="V318">
        <f t="shared" si="83"/>
        <v>1999</v>
      </c>
      <c r="W318">
        <f t="shared" si="84"/>
        <v>11</v>
      </c>
    </row>
    <row r="319" spans="1:23" x14ac:dyDescent="0.25">
      <c r="A319" s="1">
        <v>36479</v>
      </c>
      <c r="B319" s="2">
        <v>7545.03</v>
      </c>
      <c r="C319" s="2">
        <v>67234</v>
      </c>
      <c r="D319" s="2">
        <v>7582</v>
      </c>
      <c r="E319" s="2">
        <v>7620</v>
      </c>
      <c r="F319" s="10">
        <f t="shared" si="74"/>
        <v>4.8999142481871427E-3</v>
      </c>
      <c r="G319" s="2">
        <f t="shared" ca="1" si="75"/>
        <v>78701.8</v>
      </c>
      <c r="H319">
        <f t="shared" ca="1" si="76"/>
        <v>-1</v>
      </c>
      <c r="I319">
        <f t="shared" si="77"/>
        <v>-1</v>
      </c>
      <c r="J319">
        <f t="shared" si="80"/>
        <v>12.809999999999491</v>
      </c>
      <c r="K319">
        <f t="shared" si="78"/>
        <v>-1</v>
      </c>
      <c r="L319" s="11">
        <f t="shared" ca="1" si="88"/>
        <v>11654.929999999978</v>
      </c>
      <c r="M319">
        <f t="shared" ca="1" si="79"/>
        <v>-1</v>
      </c>
      <c r="N319">
        <f t="shared" ca="1" si="89"/>
        <v>0</v>
      </c>
      <c r="O319">
        <f>COUNTIF(結算日!$A$3:$A$249,A319)</f>
        <v>0</v>
      </c>
      <c r="Q319" s="7">
        <f t="shared" si="81"/>
        <v>7</v>
      </c>
      <c r="R319" s="8">
        <f t="shared" ca="1" si="85"/>
        <v>-7</v>
      </c>
      <c r="S319" s="8">
        <f t="shared" ca="1" si="86"/>
        <v>14520</v>
      </c>
      <c r="T319" s="8">
        <f t="shared" ca="1" si="82"/>
        <v>-1</v>
      </c>
      <c r="U319" s="9">
        <f t="shared" ca="1" si="87"/>
        <v>0</v>
      </c>
      <c r="V319">
        <f t="shared" si="83"/>
        <v>1999</v>
      </c>
      <c r="W319">
        <f t="shared" si="84"/>
        <v>11</v>
      </c>
    </row>
    <row r="320" spans="1:23" x14ac:dyDescent="0.25">
      <c r="A320" s="1">
        <v>36480</v>
      </c>
      <c r="B320" s="2">
        <v>7606.2</v>
      </c>
      <c r="C320" s="2">
        <v>102829</v>
      </c>
      <c r="D320" s="2">
        <v>7629</v>
      </c>
      <c r="E320" s="2">
        <v>7655</v>
      </c>
      <c r="F320" s="10">
        <f t="shared" si="74"/>
        <v>2.9975546264888742E-3</v>
      </c>
      <c r="G320" s="2">
        <f t="shared" ca="1" si="75"/>
        <v>80020.675000000003</v>
      </c>
      <c r="H320">
        <f t="shared" ca="1" si="76"/>
        <v>1</v>
      </c>
      <c r="I320">
        <f t="shared" si="77"/>
        <v>-1</v>
      </c>
      <c r="J320">
        <f t="shared" si="80"/>
        <v>61.170000000000073</v>
      </c>
      <c r="K320">
        <f t="shared" si="78"/>
        <v>-1</v>
      </c>
      <c r="L320" s="11">
        <f t="shared" ca="1" si="88"/>
        <v>11593.759999999978</v>
      </c>
      <c r="M320">
        <f t="shared" ca="1" si="79"/>
        <v>-1</v>
      </c>
      <c r="N320">
        <f t="shared" ca="1" si="89"/>
        <v>0</v>
      </c>
      <c r="O320">
        <f>COUNTIF(結算日!$A$3:$A$249,A320)</f>
        <v>0</v>
      </c>
      <c r="Q320" s="7">
        <f t="shared" si="81"/>
        <v>47</v>
      </c>
      <c r="R320" s="8">
        <f t="shared" ca="1" si="85"/>
        <v>-47</v>
      </c>
      <c r="S320" s="8">
        <f t="shared" ca="1" si="86"/>
        <v>14473</v>
      </c>
      <c r="T320" s="8">
        <f t="shared" ca="1" si="82"/>
        <v>-1</v>
      </c>
      <c r="U320" s="9">
        <f t="shared" ca="1" si="87"/>
        <v>0</v>
      </c>
      <c r="V320">
        <f t="shared" si="83"/>
        <v>1999</v>
      </c>
      <c r="W320">
        <f t="shared" si="84"/>
        <v>11</v>
      </c>
    </row>
    <row r="321" spans="1:23" x14ac:dyDescent="0.25">
      <c r="A321" s="1">
        <v>36481</v>
      </c>
      <c r="B321" s="2">
        <v>7645.78</v>
      </c>
      <c r="C321" s="2">
        <v>103092</v>
      </c>
      <c r="D321" s="2">
        <v>7669</v>
      </c>
      <c r="E321" s="2">
        <v>7700</v>
      </c>
      <c r="F321" s="10">
        <f t="shared" si="74"/>
        <v>7.091493608238908E-3</v>
      </c>
      <c r="G321" s="2">
        <f t="shared" ca="1" si="75"/>
        <v>82334.274999999994</v>
      </c>
      <c r="H321">
        <f t="shared" ca="1" si="76"/>
        <v>1</v>
      </c>
      <c r="I321">
        <f t="shared" si="77"/>
        <v>-1</v>
      </c>
      <c r="J321">
        <f t="shared" si="80"/>
        <v>39.579999999999927</v>
      </c>
      <c r="K321">
        <f t="shared" si="78"/>
        <v>-1</v>
      </c>
      <c r="L321" s="11">
        <f t="shared" ca="1" si="88"/>
        <v>11554.179999999978</v>
      </c>
      <c r="M321">
        <f t="shared" ca="1" si="79"/>
        <v>-1</v>
      </c>
      <c r="N321">
        <f t="shared" ca="1" si="89"/>
        <v>0</v>
      </c>
      <c r="O321">
        <f>COUNTIF(結算日!$A$3:$A$249,A321)</f>
        <v>1</v>
      </c>
      <c r="Q321" s="7">
        <f t="shared" si="81"/>
        <v>40</v>
      </c>
      <c r="R321" s="8">
        <f t="shared" ca="1" si="85"/>
        <v>-40</v>
      </c>
      <c r="S321" s="8">
        <f t="shared" ca="1" si="86"/>
        <v>14433</v>
      </c>
      <c r="T321" s="8">
        <f t="shared" ca="1" si="82"/>
        <v>-1</v>
      </c>
      <c r="U321" s="9">
        <f t="shared" ca="1" si="87"/>
        <v>2</v>
      </c>
      <c r="V321">
        <f t="shared" si="83"/>
        <v>1999</v>
      </c>
      <c r="W321">
        <f t="shared" si="84"/>
        <v>11</v>
      </c>
    </row>
    <row r="322" spans="1:23" x14ac:dyDescent="0.25">
      <c r="A322" s="1">
        <v>36482</v>
      </c>
      <c r="B322" s="2">
        <v>7718.06</v>
      </c>
      <c r="C322" s="2">
        <v>139533</v>
      </c>
      <c r="D322" s="2">
        <v>7741</v>
      </c>
      <c r="E322" s="2">
        <v>7800</v>
      </c>
      <c r="F322" s="10">
        <f t="shared" ref="F322:F385" si="90">IF(O322=1,E322,D322)/B322-1</f>
        <v>2.9722495031134777E-3</v>
      </c>
      <c r="G322" s="2">
        <f t="shared" ref="G322:G385" ca="1" si="91">IF(ROW()&gt;$G$1,AVERAGE(OFFSET(C322,-$G$1+1,,$G$1)),"")</f>
        <v>84189.85</v>
      </c>
      <c r="H322">
        <f t="shared" ref="H322:H385" ca="1" si="92">IF(G322="",0,SIGN(C322-G322))</f>
        <v>1</v>
      </c>
      <c r="I322">
        <f t="shared" ref="I322:I385" si="93">-SIGN(F322)</f>
        <v>-1</v>
      </c>
      <c r="J322">
        <f t="shared" si="80"/>
        <v>72.280000000000655</v>
      </c>
      <c r="K322">
        <f t="shared" ref="K322:K385" si="94">CHOOSE($K$1,H322*(2-$K$1)+I322*($K$1-1),IF(ABS(F322)&gt;($K$1-2)/100,I322,H322))</f>
        <v>-1</v>
      </c>
      <c r="L322" s="11">
        <f t="shared" ca="1" si="88"/>
        <v>11481.899999999978</v>
      </c>
      <c r="M322">
        <f t="shared" ref="M322:M385" ca="1" si="95">INT(L322*$P$1/B322)*K322</f>
        <v>-1</v>
      </c>
      <c r="N322">
        <f t="shared" ca="1" si="89"/>
        <v>0</v>
      </c>
      <c r="O322">
        <f>COUNTIF(結算日!$A$3:$A$249,A322)</f>
        <v>0</v>
      </c>
      <c r="Q322" s="7">
        <f t="shared" si="81"/>
        <v>41</v>
      </c>
      <c r="R322" s="8">
        <f t="shared" ca="1" si="85"/>
        <v>-41</v>
      </c>
      <c r="S322" s="8">
        <f t="shared" ca="1" si="86"/>
        <v>14390</v>
      </c>
      <c r="T322" s="8">
        <f t="shared" ca="1" si="82"/>
        <v>-1</v>
      </c>
      <c r="U322" s="9">
        <f t="shared" ca="1" si="87"/>
        <v>0</v>
      </c>
      <c r="V322">
        <f t="shared" si="83"/>
        <v>1999</v>
      </c>
      <c r="W322">
        <f t="shared" si="84"/>
        <v>11</v>
      </c>
    </row>
    <row r="323" spans="1:23" x14ac:dyDescent="0.25">
      <c r="A323" s="1">
        <v>36483</v>
      </c>
      <c r="B323" s="2">
        <v>7770.81</v>
      </c>
      <c r="C323" s="2">
        <v>164382</v>
      </c>
      <c r="D323" s="2">
        <v>7800</v>
      </c>
      <c r="E323" s="2">
        <v>7735</v>
      </c>
      <c r="F323" s="10">
        <f t="shared" si="90"/>
        <v>3.7563651665655229E-3</v>
      </c>
      <c r="G323" s="2">
        <f t="shared" ca="1" si="91"/>
        <v>85086.625</v>
      </c>
      <c r="H323">
        <f t="shared" ca="1" si="92"/>
        <v>1</v>
      </c>
      <c r="I323">
        <f t="shared" si="93"/>
        <v>-1</v>
      </c>
      <c r="J323">
        <f t="shared" ref="J323:J386" si="96">B323-B322</f>
        <v>52.75</v>
      </c>
      <c r="K323">
        <f t="shared" si="94"/>
        <v>-1</v>
      </c>
      <c r="L323" s="11">
        <f t="shared" ca="1" si="88"/>
        <v>11429.149999999978</v>
      </c>
      <c r="M323">
        <f t="shared" ca="1" si="95"/>
        <v>-1</v>
      </c>
      <c r="N323">
        <f t="shared" ca="1" si="89"/>
        <v>0</v>
      </c>
      <c r="O323">
        <f>COUNTIF(結算日!$A$3:$A$249,A323)</f>
        <v>0</v>
      </c>
      <c r="Q323" s="7">
        <f t="shared" ref="Q323:Q386" si="97">D323-IF(O322=1,E322,D322)</f>
        <v>59</v>
      </c>
      <c r="R323" s="8">
        <f t="shared" ca="1" si="85"/>
        <v>-59</v>
      </c>
      <c r="S323" s="8">
        <f t="shared" ca="1" si="86"/>
        <v>14331</v>
      </c>
      <c r="T323" s="8">
        <f t="shared" ref="T323:T386" ca="1" si="98">INT(S323*$P$1/IF(O323=1,E323,D323))*K323</f>
        <v>-1</v>
      </c>
      <c r="U323" s="9">
        <f t="shared" ca="1" si="87"/>
        <v>0</v>
      </c>
      <c r="V323">
        <f t="shared" ref="V323:V386" si="99">YEAR(A323)</f>
        <v>1999</v>
      </c>
      <c r="W323">
        <f t="shared" ref="W323:W386" si="100">MONTH(A323)</f>
        <v>11</v>
      </c>
    </row>
    <row r="324" spans="1:23" x14ac:dyDescent="0.25">
      <c r="A324" s="1">
        <v>36484</v>
      </c>
      <c r="B324" s="2">
        <v>7900.34</v>
      </c>
      <c r="C324" s="2">
        <v>171974</v>
      </c>
      <c r="D324" s="2">
        <v>7980</v>
      </c>
      <c r="E324" s="2">
        <v>7988</v>
      </c>
      <c r="F324" s="10">
        <f t="shared" si="90"/>
        <v>1.0083110347149704E-2</v>
      </c>
      <c r="G324" s="2">
        <f t="shared" ca="1" si="91"/>
        <v>86292.9</v>
      </c>
      <c r="H324">
        <f t="shared" ca="1" si="92"/>
        <v>1</v>
      </c>
      <c r="I324">
        <f t="shared" si="93"/>
        <v>-1</v>
      </c>
      <c r="J324">
        <f t="shared" si="96"/>
        <v>129.52999999999975</v>
      </c>
      <c r="K324">
        <f t="shared" si="94"/>
        <v>-1</v>
      </c>
      <c r="L324" s="11">
        <f t="shared" ca="1" si="88"/>
        <v>11299.619999999977</v>
      </c>
      <c r="M324">
        <f t="shared" ca="1" si="95"/>
        <v>-1</v>
      </c>
      <c r="N324">
        <f t="shared" ca="1" si="89"/>
        <v>0</v>
      </c>
      <c r="O324">
        <f>COUNTIF(結算日!$A$3:$A$249,A324)</f>
        <v>0</v>
      </c>
      <c r="Q324" s="7">
        <f t="shared" si="97"/>
        <v>180</v>
      </c>
      <c r="R324" s="8">
        <f t="shared" ref="R324:R387" ca="1" si="101">Q324*T323</f>
        <v>-180</v>
      </c>
      <c r="S324" s="8">
        <f t="shared" ref="S324:S387" ca="1" si="102">S323+Q324*T323-U323*$U$1</f>
        <v>14151</v>
      </c>
      <c r="T324" s="8">
        <f t="shared" ca="1" si="98"/>
        <v>-1</v>
      </c>
      <c r="U324" s="9">
        <f t="shared" ref="U324:U387" ca="1" si="103">IF(O324=1,ABS(T324)+ABS(T323),ABS(T324-T323))</f>
        <v>0</v>
      </c>
      <c r="V324">
        <f t="shared" si="99"/>
        <v>1999</v>
      </c>
      <c r="W324">
        <f t="shared" si="100"/>
        <v>11</v>
      </c>
    </row>
    <row r="325" spans="1:23" x14ac:dyDescent="0.25">
      <c r="A325" s="1">
        <v>36486</v>
      </c>
      <c r="B325" s="2">
        <v>8052.31</v>
      </c>
      <c r="C325" s="2">
        <v>190581</v>
      </c>
      <c r="D325" s="2">
        <v>8139</v>
      </c>
      <c r="E325" s="2">
        <v>8149</v>
      </c>
      <c r="F325" s="10">
        <f t="shared" si="90"/>
        <v>1.0765854767141203E-2</v>
      </c>
      <c r="G325" s="2">
        <f t="shared" ca="1" si="91"/>
        <v>88377.35</v>
      </c>
      <c r="H325">
        <f t="shared" ca="1" si="92"/>
        <v>1</v>
      </c>
      <c r="I325">
        <f t="shared" si="93"/>
        <v>-1</v>
      </c>
      <c r="J325">
        <f t="shared" si="96"/>
        <v>151.97000000000025</v>
      </c>
      <c r="K325">
        <f t="shared" si="94"/>
        <v>-1</v>
      </c>
      <c r="L325" s="11">
        <f t="shared" ca="1" si="88"/>
        <v>11147.649999999976</v>
      </c>
      <c r="M325">
        <f t="shared" ca="1" si="95"/>
        <v>-1</v>
      </c>
      <c r="N325">
        <f t="shared" ca="1" si="89"/>
        <v>0</v>
      </c>
      <c r="O325">
        <f>COUNTIF(結算日!$A$3:$A$249,A325)</f>
        <v>0</v>
      </c>
      <c r="Q325" s="7">
        <f t="shared" si="97"/>
        <v>159</v>
      </c>
      <c r="R325" s="8">
        <f t="shared" ca="1" si="101"/>
        <v>-159</v>
      </c>
      <c r="S325" s="8">
        <f t="shared" ca="1" si="102"/>
        <v>13992</v>
      </c>
      <c r="T325" s="8">
        <f t="shared" ca="1" si="98"/>
        <v>-1</v>
      </c>
      <c r="U325" s="9">
        <f t="shared" ca="1" si="103"/>
        <v>0</v>
      </c>
      <c r="V325">
        <f t="shared" si="99"/>
        <v>1999</v>
      </c>
      <c r="W325">
        <f t="shared" si="100"/>
        <v>11</v>
      </c>
    </row>
    <row r="326" spans="1:23" x14ac:dyDescent="0.25">
      <c r="A326" s="1">
        <v>36487</v>
      </c>
      <c r="B326" s="2">
        <v>8046.19</v>
      </c>
      <c r="C326" s="2">
        <v>171320</v>
      </c>
      <c r="D326" s="2">
        <v>8130</v>
      </c>
      <c r="E326" s="2">
        <v>8138</v>
      </c>
      <c r="F326" s="10">
        <f t="shared" si="90"/>
        <v>1.041610998497422E-2</v>
      </c>
      <c r="G326" s="2">
        <f t="shared" ca="1" si="91"/>
        <v>89704.824999999997</v>
      </c>
      <c r="H326">
        <f t="shared" ca="1" si="92"/>
        <v>1</v>
      </c>
      <c r="I326">
        <f t="shared" si="93"/>
        <v>-1</v>
      </c>
      <c r="J326">
        <f t="shared" si="96"/>
        <v>-6.1200000000008004</v>
      </c>
      <c r="K326">
        <f t="shared" si="94"/>
        <v>-1</v>
      </c>
      <c r="L326" s="11">
        <f t="shared" ca="1" si="88"/>
        <v>11153.769999999977</v>
      </c>
      <c r="M326">
        <f t="shared" ca="1" si="95"/>
        <v>-1</v>
      </c>
      <c r="N326">
        <f t="shared" ca="1" si="89"/>
        <v>0</v>
      </c>
      <c r="O326">
        <f>COUNTIF(結算日!$A$3:$A$249,A326)</f>
        <v>0</v>
      </c>
      <c r="Q326" s="7">
        <f t="shared" si="97"/>
        <v>-9</v>
      </c>
      <c r="R326" s="8">
        <f t="shared" ca="1" si="101"/>
        <v>9</v>
      </c>
      <c r="S326" s="8">
        <f t="shared" ca="1" si="102"/>
        <v>14001</v>
      </c>
      <c r="T326" s="8">
        <f t="shared" ca="1" si="98"/>
        <v>-1</v>
      </c>
      <c r="U326" s="9">
        <f t="shared" ca="1" si="103"/>
        <v>0</v>
      </c>
      <c r="V326">
        <f t="shared" si="99"/>
        <v>1999</v>
      </c>
      <c r="W326">
        <f t="shared" si="100"/>
        <v>11</v>
      </c>
    </row>
    <row r="327" spans="1:23" x14ac:dyDescent="0.25">
      <c r="A327" s="1">
        <v>36488</v>
      </c>
      <c r="B327" s="2">
        <v>7921.85</v>
      </c>
      <c r="C327" s="2">
        <v>121336</v>
      </c>
      <c r="D327" s="2">
        <v>7965</v>
      </c>
      <c r="E327" s="2">
        <v>8000</v>
      </c>
      <c r="F327" s="10">
        <f t="shared" si="90"/>
        <v>5.4469599904063415E-3</v>
      </c>
      <c r="G327" s="2">
        <f t="shared" ca="1" si="91"/>
        <v>90085.225000000006</v>
      </c>
      <c r="H327">
        <f t="shared" ca="1" si="92"/>
        <v>1</v>
      </c>
      <c r="I327">
        <f t="shared" si="93"/>
        <v>-1</v>
      </c>
      <c r="J327">
        <f t="shared" si="96"/>
        <v>-124.33999999999924</v>
      </c>
      <c r="K327">
        <f t="shared" si="94"/>
        <v>-1</v>
      </c>
      <c r="L327" s="11">
        <f t="shared" ca="1" si="88"/>
        <v>11278.109999999975</v>
      </c>
      <c r="M327">
        <f t="shared" ca="1" si="95"/>
        <v>-1</v>
      </c>
      <c r="N327">
        <f t="shared" ca="1" si="89"/>
        <v>0</v>
      </c>
      <c r="O327">
        <f>COUNTIF(結算日!$A$3:$A$249,A327)</f>
        <v>0</v>
      </c>
      <c r="Q327" s="7">
        <f t="shared" si="97"/>
        <v>-165</v>
      </c>
      <c r="R327" s="8">
        <f t="shared" ca="1" si="101"/>
        <v>165</v>
      </c>
      <c r="S327" s="8">
        <f t="shared" ca="1" si="102"/>
        <v>14166</v>
      </c>
      <c r="T327" s="8">
        <f t="shared" ca="1" si="98"/>
        <v>-1</v>
      </c>
      <c r="U327" s="9">
        <f t="shared" ca="1" si="103"/>
        <v>0</v>
      </c>
      <c r="V327">
        <f t="shared" si="99"/>
        <v>1999</v>
      </c>
      <c r="W327">
        <f t="shared" si="100"/>
        <v>11</v>
      </c>
    </row>
    <row r="328" spans="1:23" x14ac:dyDescent="0.25">
      <c r="A328" s="1">
        <v>36489</v>
      </c>
      <c r="B328" s="2">
        <v>7904.53</v>
      </c>
      <c r="C328" s="2">
        <v>125022</v>
      </c>
      <c r="D328" s="2">
        <v>8016</v>
      </c>
      <c r="E328" s="2">
        <v>8038</v>
      </c>
      <c r="F328" s="10">
        <f t="shared" si="90"/>
        <v>1.4102040222505385E-2</v>
      </c>
      <c r="G328" s="2">
        <f t="shared" ca="1" si="91"/>
        <v>90869.45</v>
      </c>
      <c r="H328">
        <f t="shared" ca="1" si="92"/>
        <v>1</v>
      </c>
      <c r="I328">
        <f t="shared" si="93"/>
        <v>-1</v>
      </c>
      <c r="J328">
        <f t="shared" si="96"/>
        <v>-17.320000000000618</v>
      </c>
      <c r="K328">
        <f t="shared" si="94"/>
        <v>-1</v>
      </c>
      <c r="L328" s="11">
        <f t="shared" ca="1" si="88"/>
        <v>11295.429999999975</v>
      </c>
      <c r="M328">
        <f t="shared" ca="1" si="95"/>
        <v>-1</v>
      </c>
      <c r="N328">
        <f t="shared" ca="1" si="89"/>
        <v>0</v>
      </c>
      <c r="O328">
        <f>COUNTIF(結算日!$A$3:$A$249,A328)</f>
        <v>0</v>
      </c>
      <c r="Q328" s="7">
        <f t="shared" si="97"/>
        <v>51</v>
      </c>
      <c r="R328" s="8">
        <f t="shared" ca="1" si="101"/>
        <v>-51</v>
      </c>
      <c r="S328" s="8">
        <f t="shared" ca="1" si="102"/>
        <v>14115</v>
      </c>
      <c r="T328" s="8">
        <f t="shared" ca="1" si="98"/>
        <v>-1</v>
      </c>
      <c r="U328" s="9">
        <f t="shared" ca="1" si="103"/>
        <v>0</v>
      </c>
      <c r="V328">
        <f t="shared" si="99"/>
        <v>1999</v>
      </c>
      <c r="W328">
        <f t="shared" si="100"/>
        <v>11</v>
      </c>
    </row>
    <row r="329" spans="1:23" x14ac:dyDescent="0.25">
      <c r="A329" s="1">
        <v>36490</v>
      </c>
      <c r="B329" s="2">
        <v>7595.44</v>
      </c>
      <c r="C329" s="2">
        <v>192637</v>
      </c>
      <c r="D329" s="2">
        <v>7700</v>
      </c>
      <c r="E329" s="2">
        <v>7750</v>
      </c>
      <c r="F329" s="10">
        <f t="shared" si="90"/>
        <v>1.37661544294998E-2</v>
      </c>
      <c r="G329" s="2">
        <f t="shared" ca="1" si="91"/>
        <v>93956.15</v>
      </c>
      <c r="H329">
        <f t="shared" ca="1" si="92"/>
        <v>1</v>
      </c>
      <c r="I329">
        <f t="shared" si="93"/>
        <v>-1</v>
      </c>
      <c r="J329">
        <f t="shared" si="96"/>
        <v>-309.09000000000015</v>
      </c>
      <c r="K329">
        <f t="shared" si="94"/>
        <v>-1</v>
      </c>
      <c r="L329" s="11">
        <f t="shared" ca="1" si="88"/>
        <v>11604.519999999975</v>
      </c>
      <c r="M329">
        <f t="shared" ca="1" si="95"/>
        <v>-1</v>
      </c>
      <c r="N329">
        <f t="shared" ca="1" si="89"/>
        <v>0</v>
      </c>
      <c r="O329">
        <f>COUNTIF(結算日!$A$3:$A$249,A329)</f>
        <v>0</v>
      </c>
      <c r="Q329" s="7">
        <f t="shared" si="97"/>
        <v>-316</v>
      </c>
      <c r="R329" s="8">
        <f t="shared" ca="1" si="101"/>
        <v>316</v>
      </c>
      <c r="S329" s="8">
        <f t="shared" ca="1" si="102"/>
        <v>14431</v>
      </c>
      <c r="T329" s="8">
        <f t="shared" ca="1" si="98"/>
        <v>-1</v>
      </c>
      <c r="U329" s="9">
        <f t="shared" ca="1" si="103"/>
        <v>0</v>
      </c>
      <c r="V329">
        <f t="shared" si="99"/>
        <v>1999</v>
      </c>
      <c r="W329">
        <f t="shared" si="100"/>
        <v>11</v>
      </c>
    </row>
    <row r="330" spans="1:23" x14ac:dyDescent="0.25">
      <c r="A330" s="1">
        <v>36493</v>
      </c>
      <c r="B330" s="2">
        <v>7823.9</v>
      </c>
      <c r="C330" s="2">
        <v>118267</v>
      </c>
      <c r="D330" s="2">
        <v>7855</v>
      </c>
      <c r="E330" s="2">
        <v>7880</v>
      </c>
      <c r="F330" s="10">
        <f t="shared" si="90"/>
        <v>3.974999680466329E-3</v>
      </c>
      <c r="G330" s="2">
        <f t="shared" ca="1" si="91"/>
        <v>94765.4</v>
      </c>
      <c r="H330">
        <f t="shared" ca="1" si="92"/>
        <v>1</v>
      </c>
      <c r="I330">
        <f t="shared" si="93"/>
        <v>-1</v>
      </c>
      <c r="J330">
        <f t="shared" si="96"/>
        <v>228.46000000000004</v>
      </c>
      <c r="K330">
        <f t="shared" si="94"/>
        <v>-1</v>
      </c>
      <c r="L330" s="11">
        <f t="shared" ca="1" si="88"/>
        <v>11376.059999999976</v>
      </c>
      <c r="M330">
        <f t="shared" ca="1" si="95"/>
        <v>-1</v>
      </c>
      <c r="N330">
        <f t="shared" ca="1" si="89"/>
        <v>0</v>
      </c>
      <c r="O330">
        <f>COUNTIF(結算日!$A$3:$A$249,A330)</f>
        <v>0</v>
      </c>
      <c r="Q330" s="7">
        <f t="shared" si="97"/>
        <v>155</v>
      </c>
      <c r="R330" s="8">
        <f t="shared" ca="1" si="101"/>
        <v>-155</v>
      </c>
      <c r="S330" s="8">
        <f t="shared" ca="1" si="102"/>
        <v>14276</v>
      </c>
      <c r="T330" s="8">
        <f t="shared" ca="1" si="98"/>
        <v>-1</v>
      </c>
      <c r="U330" s="9">
        <f t="shared" ca="1" si="103"/>
        <v>0</v>
      </c>
      <c r="V330">
        <f t="shared" si="99"/>
        <v>1999</v>
      </c>
      <c r="W330">
        <f t="shared" si="100"/>
        <v>11</v>
      </c>
    </row>
    <row r="331" spans="1:23" x14ac:dyDescent="0.25">
      <c r="A331" s="1">
        <v>36494</v>
      </c>
      <c r="B331" s="2">
        <v>7720.87</v>
      </c>
      <c r="C331" s="2">
        <v>121464</v>
      </c>
      <c r="D331" s="2">
        <v>7764</v>
      </c>
      <c r="E331" s="2">
        <v>7786</v>
      </c>
      <c r="F331" s="10">
        <f t="shared" si="90"/>
        <v>5.5861580365943464E-3</v>
      </c>
      <c r="G331" s="2">
        <f t="shared" ca="1" si="91"/>
        <v>96155.65</v>
      </c>
      <c r="H331">
        <f t="shared" ca="1" si="92"/>
        <v>1</v>
      </c>
      <c r="I331">
        <f t="shared" si="93"/>
        <v>-1</v>
      </c>
      <c r="J331">
        <f t="shared" si="96"/>
        <v>-103.02999999999975</v>
      </c>
      <c r="K331">
        <f t="shared" si="94"/>
        <v>-1</v>
      </c>
      <c r="L331" s="11">
        <f t="shared" ca="1" si="88"/>
        <v>11479.089999999975</v>
      </c>
      <c r="M331">
        <f t="shared" ca="1" si="95"/>
        <v>-1</v>
      </c>
      <c r="N331">
        <f t="shared" ca="1" si="89"/>
        <v>0</v>
      </c>
      <c r="O331">
        <f>COUNTIF(結算日!$A$3:$A$249,A331)</f>
        <v>0</v>
      </c>
      <c r="Q331" s="7">
        <f t="shared" si="97"/>
        <v>-91</v>
      </c>
      <c r="R331" s="8">
        <f t="shared" ca="1" si="101"/>
        <v>91</v>
      </c>
      <c r="S331" s="8">
        <f t="shared" ca="1" si="102"/>
        <v>14367</v>
      </c>
      <c r="T331" s="8">
        <f t="shared" ca="1" si="98"/>
        <v>-1</v>
      </c>
      <c r="U331" s="9">
        <f t="shared" ca="1" si="103"/>
        <v>0</v>
      </c>
      <c r="V331">
        <f t="shared" si="99"/>
        <v>1999</v>
      </c>
      <c r="W331">
        <f t="shared" si="100"/>
        <v>11</v>
      </c>
    </row>
    <row r="332" spans="1:23" x14ac:dyDescent="0.25">
      <c r="A332" s="1">
        <v>36495</v>
      </c>
      <c r="B332" s="2">
        <v>7766.2</v>
      </c>
      <c r="C332" s="2">
        <v>81536</v>
      </c>
      <c r="D332" s="2">
        <v>7820</v>
      </c>
      <c r="E332" s="2">
        <v>7828</v>
      </c>
      <c r="F332" s="10">
        <f t="shared" si="90"/>
        <v>6.9274548685329673E-3</v>
      </c>
      <c r="G332" s="2">
        <f t="shared" ca="1" si="91"/>
        <v>96667.1</v>
      </c>
      <c r="H332">
        <f t="shared" ca="1" si="92"/>
        <v>-1</v>
      </c>
      <c r="I332">
        <f t="shared" si="93"/>
        <v>-1</v>
      </c>
      <c r="J332">
        <f t="shared" si="96"/>
        <v>45.329999999999927</v>
      </c>
      <c r="K332">
        <f t="shared" si="94"/>
        <v>-1</v>
      </c>
      <c r="L332" s="11">
        <f t="shared" ca="1" si="88"/>
        <v>11433.759999999975</v>
      </c>
      <c r="M332">
        <f t="shared" ca="1" si="95"/>
        <v>-1</v>
      </c>
      <c r="N332">
        <f t="shared" ca="1" si="89"/>
        <v>0</v>
      </c>
      <c r="O332">
        <f>COUNTIF(結算日!$A$3:$A$249,A332)</f>
        <v>0</v>
      </c>
      <c r="Q332" s="7">
        <f t="shared" si="97"/>
        <v>56</v>
      </c>
      <c r="R332" s="8">
        <f t="shared" ca="1" si="101"/>
        <v>-56</v>
      </c>
      <c r="S332" s="8">
        <f t="shared" ca="1" si="102"/>
        <v>14311</v>
      </c>
      <c r="T332" s="8">
        <f t="shared" ca="1" si="98"/>
        <v>-1</v>
      </c>
      <c r="U332" s="9">
        <f t="shared" ca="1" si="103"/>
        <v>0</v>
      </c>
      <c r="V332">
        <f t="shared" si="99"/>
        <v>1999</v>
      </c>
      <c r="W332">
        <f t="shared" si="100"/>
        <v>12</v>
      </c>
    </row>
    <row r="333" spans="1:23" x14ac:dyDescent="0.25">
      <c r="A333" s="1">
        <v>36496</v>
      </c>
      <c r="B333" s="2">
        <v>7806.26</v>
      </c>
      <c r="C333" s="2">
        <v>92909</v>
      </c>
      <c r="D333" s="2">
        <v>7848</v>
      </c>
      <c r="E333" s="2">
        <v>7860</v>
      </c>
      <c r="F333" s="10">
        <f t="shared" si="90"/>
        <v>5.3469907484504642E-3</v>
      </c>
      <c r="G333" s="2">
        <f t="shared" ca="1" si="91"/>
        <v>96068.425000000003</v>
      </c>
      <c r="H333">
        <f t="shared" ca="1" si="92"/>
        <v>-1</v>
      </c>
      <c r="I333">
        <f t="shared" si="93"/>
        <v>-1</v>
      </c>
      <c r="J333">
        <f t="shared" si="96"/>
        <v>40.0600000000004</v>
      </c>
      <c r="K333">
        <f t="shared" si="94"/>
        <v>-1</v>
      </c>
      <c r="L333" s="11">
        <f t="shared" ca="1" si="88"/>
        <v>11393.699999999975</v>
      </c>
      <c r="M333">
        <f t="shared" ca="1" si="95"/>
        <v>-1</v>
      </c>
      <c r="N333">
        <f t="shared" ca="1" si="89"/>
        <v>0</v>
      </c>
      <c r="O333">
        <f>COUNTIF(結算日!$A$3:$A$249,A333)</f>
        <v>0</v>
      </c>
      <c r="Q333" s="7">
        <f t="shared" si="97"/>
        <v>28</v>
      </c>
      <c r="R333" s="8">
        <f t="shared" ca="1" si="101"/>
        <v>-28</v>
      </c>
      <c r="S333" s="8">
        <f t="shared" ca="1" si="102"/>
        <v>14283</v>
      </c>
      <c r="T333" s="8">
        <f t="shared" ca="1" si="98"/>
        <v>-1</v>
      </c>
      <c r="U333" s="9">
        <f t="shared" ca="1" si="103"/>
        <v>0</v>
      </c>
      <c r="V333">
        <f t="shared" si="99"/>
        <v>1999</v>
      </c>
      <c r="W333">
        <f t="shared" si="100"/>
        <v>12</v>
      </c>
    </row>
    <row r="334" spans="1:23" x14ac:dyDescent="0.25">
      <c r="A334" s="1">
        <v>36497</v>
      </c>
      <c r="B334" s="2">
        <v>7933.17</v>
      </c>
      <c r="C334" s="2">
        <v>124869</v>
      </c>
      <c r="D334" s="2">
        <v>7974</v>
      </c>
      <c r="E334" s="2">
        <v>7990</v>
      </c>
      <c r="F334" s="10">
        <f t="shared" si="90"/>
        <v>5.1467446178514731E-3</v>
      </c>
      <c r="G334" s="2">
        <f t="shared" ca="1" si="91"/>
        <v>96061.925000000003</v>
      </c>
      <c r="H334">
        <f t="shared" ca="1" si="92"/>
        <v>1</v>
      </c>
      <c r="I334">
        <f t="shared" si="93"/>
        <v>-1</v>
      </c>
      <c r="J334">
        <f t="shared" si="96"/>
        <v>126.90999999999985</v>
      </c>
      <c r="K334">
        <f t="shared" si="94"/>
        <v>-1</v>
      </c>
      <c r="L334" s="11">
        <f t="shared" ca="1" si="88"/>
        <v>11266.789999999975</v>
      </c>
      <c r="M334">
        <f t="shared" ca="1" si="95"/>
        <v>-1</v>
      </c>
      <c r="N334">
        <f t="shared" ca="1" si="89"/>
        <v>0</v>
      </c>
      <c r="O334">
        <f>COUNTIF(結算日!$A$3:$A$249,A334)</f>
        <v>0</v>
      </c>
      <c r="Q334" s="7">
        <f t="shared" si="97"/>
        <v>126</v>
      </c>
      <c r="R334" s="8">
        <f t="shared" ca="1" si="101"/>
        <v>-126</v>
      </c>
      <c r="S334" s="8">
        <f t="shared" ca="1" si="102"/>
        <v>14157</v>
      </c>
      <c r="T334" s="8">
        <f t="shared" ca="1" si="98"/>
        <v>-1</v>
      </c>
      <c r="U334" s="9">
        <f t="shared" ca="1" si="103"/>
        <v>0</v>
      </c>
      <c r="V334">
        <f t="shared" si="99"/>
        <v>1999</v>
      </c>
      <c r="W334">
        <f t="shared" si="100"/>
        <v>12</v>
      </c>
    </row>
    <row r="335" spans="1:23" x14ac:dyDescent="0.25">
      <c r="A335" s="1">
        <v>36498</v>
      </c>
      <c r="B335" s="2">
        <v>7964.49</v>
      </c>
      <c r="C335" s="2">
        <v>149397</v>
      </c>
      <c r="D335" s="2">
        <v>8022</v>
      </c>
      <c r="E335" s="2">
        <v>8033</v>
      </c>
      <c r="F335" s="10">
        <f t="shared" si="90"/>
        <v>7.2208013319119413E-3</v>
      </c>
      <c r="G335" s="2">
        <f t="shared" ca="1" si="91"/>
        <v>97214.399999999994</v>
      </c>
      <c r="H335">
        <f t="shared" ca="1" si="92"/>
        <v>1</v>
      </c>
      <c r="I335">
        <f t="shared" si="93"/>
        <v>-1</v>
      </c>
      <c r="J335">
        <f t="shared" si="96"/>
        <v>31.319999999999709</v>
      </c>
      <c r="K335">
        <f t="shared" si="94"/>
        <v>-1</v>
      </c>
      <c r="L335" s="11">
        <f t="shared" ca="1" si="88"/>
        <v>11235.469999999976</v>
      </c>
      <c r="M335">
        <f t="shared" ca="1" si="95"/>
        <v>-1</v>
      </c>
      <c r="N335">
        <f t="shared" ca="1" si="89"/>
        <v>0</v>
      </c>
      <c r="O335">
        <f>COUNTIF(結算日!$A$3:$A$249,A335)</f>
        <v>0</v>
      </c>
      <c r="Q335" s="7">
        <f t="shared" si="97"/>
        <v>48</v>
      </c>
      <c r="R335" s="8">
        <f t="shared" ca="1" si="101"/>
        <v>-48</v>
      </c>
      <c r="S335" s="8">
        <f t="shared" ca="1" si="102"/>
        <v>14109</v>
      </c>
      <c r="T335" s="8">
        <f t="shared" ca="1" si="98"/>
        <v>-1</v>
      </c>
      <c r="U335" s="9">
        <f t="shared" ca="1" si="103"/>
        <v>0</v>
      </c>
      <c r="V335">
        <f t="shared" si="99"/>
        <v>1999</v>
      </c>
      <c r="W335">
        <f t="shared" si="100"/>
        <v>12</v>
      </c>
    </row>
    <row r="336" spans="1:23" x14ac:dyDescent="0.25">
      <c r="A336" s="1">
        <v>36500</v>
      </c>
      <c r="B336" s="2">
        <v>7894.46</v>
      </c>
      <c r="C336" s="2">
        <v>119813</v>
      </c>
      <c r="D336" s="2">
        <v>7929</v>
      </c>
      <c r="E336" s="2">
        <v>7939</v>
      </c>
      <c r="F336" s="10">
        <f t="shared" si="90"/>
        <v>4.3752200910511796E-3</v>
      </c>
      <c r="G336" s="2">
        <f t="shared" ca="1" si="91"/>
        <v>97545.9</v>
      </c>
      <c r="H336">
        <f t="shared" ca="1" si="92"/>
        <v>1</v>
      </c>
      <c r="I336">
        <f t="shared" si="93"/>
        <v>-1</v>
      </c>
      <c r="J336">
        <f t="shared" si="96"/>
        <v>-70.029999999999745</v>
      </c>
      <c r="K336">
        <f t="shared" si="94"/>
        <v>-1</v>
      </c>
      <c r="L336" s="11">
        <f t="shared" ca="1" si="88"/>
        <v>11305.499999999975</v>
      </c>
      <c r="M336">
        <f t="shared" ca="1" si="95"/>
        <v>-1</v>
      </c>
      <c r="N336">
        <f t="shared" ca="1" si="89"/>
        <v>0</v>
      </c>
      <c r="O336">
        <f>COUNTIF(結算日!$A$3:$A$249,A336)</f>
        <v>0</v>
      </c>
      <c r="Q336" s="7">
        <f t="shared" si="97"/>
        <v>-93</v>
      </c>
      <c r="R336" s="8">
        <f t="shared" ca="1" si="101"/>
        <v>93</v>
      </c>
      <c r="S336" s="8">
        <f t="shared" ca="1" si="102"/>
        <v>14202</v>
      </c>
      <c r="T336" s="8">
        <f t="shared" ca="1" si="98"/>
        <v>-1</v>
      </c>
      <c r="U336" s="9">
        <f t="shared" ca="1" si="103"/>
        <v>0</v>
      </c>
      <c r="V336">
        <f t="shared" si="99"/>
        <v>1999</v>
      </c>
      <c r="W336">
        <f t="shared" si="100"/>
        <v>12</v>
      </c>
    </row>
    <row r="337" spans="1:23" x14ac:dyDescent="0.25">
      <c r="A337" s="1">
        <v>36501</v>
      </c>
      <c r="B337" s="2">
        <v>7827.05</v>
      </c>
      <c r="C337" s="2">
        <v>115191</v>
      </c>
      <c r="D337" s="2">
        <v>7870</v>
      </c>
      <c r="E337" s="2">
        <v>7880</v>
      </c>
      <c r="F337" s="10">
        <f t="shared" si="90"/>
        <v>5.4873803029238388E-3</v>
      </c>
      <c r="G337" s="2">
        <f t="shared" ca="1" si="91"/>
        <v>98556.225000000006</v>
      </c>
      <c r="H337">
        <f t="shared" ca="1" si="92"/>
        <v>1</v>
      </c>
      <c r="I337">
        <f t="shared" si="93"/>
        <v>-1</v>
      </c>
      <c r="J337">
        <f t="shared" si="96"/>
        <v>-67.409999999999854</v>
      </c>
      <c r="K337">
        <f t="shared" si="94"/>
        <v>-1</v>
      </c>
      <c r="L337" s="11">
        <f t="shared" ca="1" si="88"/>
        <v>11372.909999999974</v>
      </c>
      <c r="M337">
        <f t="shared" ca="1" si="95"/>
        <v>-1</v>
      </c>
      <c r="N337">
        <f t="shared" ca="1" si="89"/>
        <v>0</v>
      </c>
      <c r="O337">
        <f>COUNTIF(結算日!$A$3:$A$249,A337)</f>
        <v>0</v>
      </c>
      <c r="Q337" s="7">
        <f t="shared" si="97"/>
        <v>-59</v>
      </c>
      <c r="R337" s="8">
        <f t="shared" ca="1" si="101"/>
        <v>59</v>
      </c>
      <c r="S337" s="8">
        <f t="shared" ca="1" si="102"/>
        <v>14261</v>
      </c>
      <c r="T337" s="8">
        <f t="shared" ca="1" si="98"/>
        <v>-1</v>
      </c>
      <c r="U337" s="9">
        <f t="shared" ca="1" si="103"/>
        <v>0</v>
      </c>
      <c r="V337">
        <f t="shared" si="99"/>
        <v>1999</v>
      </c>
      <c r="W337">
        <f t="shared" si="100"/>
        <v>12</v>
      </c>
    </row>
    <row r="338" spans="1:23" x14ac:dyDescent="0.25">
      <c r="A338" s="1">
        <v>36502</v>
      </c>
      <c r="B338" s="2">
        <v>7811.02</v>
      </c>
      <c r="C338" s="2">
        <v>135981</v>
      </c>
      <c r="D338" s="2">
        <v>7840</v>
      </c>
      <c r="E338" s="2">
        <v>7866</v>
      </c>
      <c r="F338" s="10">
        <f t="shared" si="90"/>
        <v>3.7101428494612509E-3</v>
      </c>
      <c r="G338" s="2">
        <f t="shared" ca="1" si="91"/>
        <v>100074.55</v>
      </c>
      <c r="H338">
        <f t="shared" ca="1" si="92"/>
        <v>1</v>
      </c>
      <c r="I338">
        <f t="shared" si="93"/>
        <v>-1</v>
      </c>
      <c r="J338">
        <f t="shared" si="96"/>
        <v>-16.029999999999745</v>
      </c>
      <c r="K338">
        <f t="shared" si="94"/>
        <v>-1</v>
      </c>
      <c r="L338" s="11">
        <f t="shared" ca="1" si="88"/>
        <v>11388.939999999973</v>
      </c>
      <c r="M338">
        <f t="shared" ca="1" si="95"/>
        <v>-1</v>
      </c>
      <c r="N338">
        <f t="shared" ca="1" si="89"/>
        <v>0</v>
      </c>
      <c r="O338">
        <f>COUNTIF(結算日!$A$3:$A$249,A338)</f>
        <v>0</v>
      </c>
      <c r="Q338" s="7">
        <f t="shared" si="97"/>
        <v>-30</v>
      </c>
      <c r="R338" s="8">
        <f t="shared" ca="1" si="101"/>
        <v>30</v>
      </c>
      <c r="S338" s="8">
        <f t="shared" ca="1" si="102"/>
        <v>14291</v>
      </c>
      <c r="T338" s="8">
        <f t="shared" ca="1" si="98"/>
        <v>-1</v>
      </c>
      <c r="U338" s="9">
        <f t="shared" ca="1" si="103"/>
        <v>0</v>
      </c>
      <c r="V338">
        <f t="shared" si="99"/>
        <v>1999</v>
      </c>
      <c r="W338">
        <f t="shared" si="100"/>
        <v>12</v>
      </c>
    </row>
    <row r="339" spans="1:23" x14ac:dyDescent="0.25">
      <c r="A339" s="1">
        <v>36503</v>
      </c>
      <c r="B339" s="2">
        <v>7738.84</v>
      </c>
      <c r="C339" s="2">
        <v>139686</v>
      </c>
      <c r="D339" s="2">
        <v>7770</v>
      </c>
      <c r="E339" s="2">
        <v>7782</v>
      </c>
      <c r="F339" s="10">
        <f t="shared" si="90"/>
        <v>4.0264432395553662E-3</v>
      </c>
      <c r="G339" s="2">
        <f t="shared" ca="1" si="91"/>
        <v>101930.875</v>
      </c>
      <c r="H339">
        <f t="shared" ca="1" si="92"/>
        <v>1</v>
      </c>
      <c r="I339">
        <f t="shared" si="93"/>
        <v>-1</v>
      </c>
      <c r="J339">
        <f t="shared" si="96"/>
        <v>-72.180000000000291</v>
      </c>
      <c r="K339">
        <f t="shared" si="94"/>
        <v>-1</v>
      </c>
      <c r="L339" s="11">
        <f t="shared" ca="1" si="88"/>
        <v>11461.119999999974</v>
      </c>
      <c r="M339">
        <f t="shared" ca="1" si="95"/>
        <v>-1</v>
      </c>
      <c r="N339">
        <f t="shared" ca="1" si="89"/>
        <v>0</v>
      </c>
      <c r="O339">
        <f>COUNTIF(結算日!$A$3:$A$249,A339)</f>
        <v>0</v>
      </c>
      <c r="Q339" s="7">
        <f t="shared" si="97"/>
        <v>-70</v>
      </c>
      <c r="R339" s="8">
        <f t="shared" ca="1" si="101"/>
        <v>70</v>
      </c>
      <c r="S339" s="8">
        <f t="shared" ca="1" si="102"/>
        <v>14361</v>
      </c>
      <c r="T339" s="8">
        <f t="shared" ca="1" si="98"/>
        <v>-1</v>
      </c>
      <c r="U339" s="9">
        <f t="shared" ca="1" si="103"/>
        <v>0</v>
      </c>
      <c r="V339">
        <f t="shared" si="99"/>
        <v>1999</v>
      </c>
      <c r="W339">
        <f t="shared" si="100"/>
        <v>12</v>
      </c>
    </row>
    <row r="340" spans="1:23" x14ac:dyDescent="0.25">
      <c r="A340" s="1">
        <v>36504</v>
      </c>
      <c r="B340" s="2">
        <v>7733.77</v>
      </c>
      <c r="C340" s="2">
        <v>114493</v>
      </c>
      <c r="D340" s="2">
        <v>7800</v>
      </c>
      <c r="E340" s="2">
        <v>7824</v>
      </c>
      <c r="F340" s="10">
        <f t="shared" si="90"/>
        <v>8.5637405818894674E-3</v>
      </c>
      <c r="G340" s="2">
        <f t="shared" ca="1" si="91"/>
        <v>102996.15</v>
      </c>
      <c r="H340">
        <f t="shared" ca="1" si="92"/>
        <v>1</v>
      </c>
      <c r="I340">
        <f t="shared" si="93"/>
        <v>-1</v>
      </c>
      <c r="J340">
        <f t="shared" si="96"/>
        <v>-5.069999999999709</v>
      </c>
      <c r="K340">
        <f t="shared" si="94"/>
        <v>-1</v>
      </c>
      <c r="L340" s="11">
        <f t="shared" ca="1" si="88"/>
        <v>11466.189999999973</v>
      </c>
      <c r="M340">
        <f t="shared" ca="1" si="95"/>
        <v>-1</v>
      </c>
      <c r="N340">
        <f t="shared" ca="1" si="89"/>
        <v>0</v>
      </c>
      <c r="O340">
        <f>COUNTIF(結算日!$A$3:$A$249,A340)</f>
        <v>0</v>
      </c>
      <c r="Q340" s="7">
        <f t="shared" si="97"/>
        <v>30</v>
      </c>
      <c r="R340" s="8">
        <f t="shared" ca="1" si="101"/>
        <v>-30</v>
      </c>
      <c r="S340" s="8">
        <f t="shared" ca="1" si="102"/>
        <v>14331</v>
      </c>
      <c r="T340" s="8">
        <f t="shared" ca="1" si="98"/>
        <v>-1</v>
      </c>
      <c r="U340" s="9">
        <f t="shared" ca="1" si="103"/>
        <v>0</v>
      </c>
      <c r="V340">
        <f t="shared" si="99"/>
        <v>1999</v>
      </c>
      <c r="W340">
        <f t="shared" si="100"/>
        <v>12</v>
      </c>
    </row>
    <row r="341" spans="1:23" x14ac:dyDescent="0.25">
      <c r="A341" s="1">
        <v>36507</v>
      </c>
      <c r="B341" s="2">
        <v>7883.61</v>
      </c>
      <c r="C341" s="2">
        <v>120087</v>
      </c>
      <c r="D341" s="2">
        <v>7950</v>
      </c>
      <c r="E341" s="2">
        <v>7980</v>
      </c>
      <c r="F341" s="10">
        <f t="shared" si="90"/>
        <v>8.4212689364391302E-3</v>
      </c>
      <c r="G341" s="2">
        <f t="shared" ca="1" si="91"/>
        <v>104266.15</v>
      </c>
      <c r="H341">
        <f t="shared" ca="1" si="92"/>
        <v>1</v>
      </c>
      <c r="I341">
        <f t="shared" si="93"/>
        <v>-1</v>
      </c>
      <c r="J341">
        <f t="shared" si="96"/>
        <v>149.83999999999924</v>
      </c>
      <c r="K341">
        <f t="shared" si="94"/>
        <v>-1</v>
      </c>
      <c r="L341" s="11">
        <f t="shared" ca="1" si="88"/>
        <v>11316.349999999973</v>
      </c>
      <c r="M341">
        <f t="shared" ca="1" si="95"/>
        <v>-1</v>
      </c>
      <c r="N341">
        <f t="shared" ca="1" si="89"/>
        <v>0</v>
      </c>
      <c r="O341">
        <f>COUNTIF(結算日!$A$3:$A$249,A341)</f>
        <v>0</v>
      </c>
      <c r="Q341" s="7">
        <f t="shared" si="97"/>
        <v>150</v>
      </c>
      <c r="R341" s="8">
        <f t="shared" ca="1" si="101"/>
        <v>-150</v>
      </c>
      <c r="S341" s="8">
        <f t="shared" ca="1" si="102"/>
        <v>14181</v>
      </c>
      <c r="T341" s="8">
        <f t="shared" ca="1" si="98"/>
        <v>-1</v>
      </c>
      <c r="U341" s="9">
        <f t="shared" ca="1" si="103"/>
        <v>0</v>
      </c>
      <c r="V341">
        <f t="shared" si="99"/>
        <v>1999</v>
      </c>
      <c r="W341">
        <f t="shared" si="100"/>
        <v>12</v>
      </c>
    </row>
    <row r="342" spans="1:23" x14ac:dyDescent="0.25">
      <c r="A342" s="1">
        <v>36508</v>
      </c>
      <c r="B342" s="2">
        <v>7850.14</v>
      </c>
      <c r="C342" s="2">
        <v>132574</v>
      </c>
      <c r="D342" s="2">
        <v>7872</v>
      </c>
      <c r="E342" s="2">
        <v>7910</v>
      </c>
      <c r="F342" s="10">
        <f t="shared" si="90"/>
        <v>2.7846637130037877E-3</v>
      </c>
      <c r="G342" s="2">
        <f t="shared" ca="1" si="91"/>
        <v>105770.9</v>
      </c>
      <c r="H342">
        <f t="shared" ca="1" si="92"/>
        <v>1</v>
      </c>
      <c r="I342">
        <f t="shared" si="93"/>
        <v>-1</v>
      </c>
      <c r="J342">
        <f t="shared" si="96"/>
        <v>-33.469999999999345</v>
      </c>
      <c r="K342">
        <f t="shared" si="94"/>
        <v>-1</v>
      </c>
      <c r="L342" s="11">
        <f t="shared" ca="1" si="88"/>
        <v>11349.819999999972</v>
      </c>
      <c r="M342">
        <f t="shared" ca="1" si="95"/>
        <v>-1</v>
      </c>
      <c r="N342">
        <f t="shared" ca="1" si="89"/>
        <v>0</v>
      </c>
      <c r="O342">
        <f>COUNTIF(結算日!$A$3:$A$249,A342)</f>
        <v>0</v>
      </c>
      <c r="Q342" s="7">
        <f t="shared" si="97"/>
        <v>-78</v>
      </c>
      <c r="R342" s="8">
        <f t="shared" ca="1" si="101"/>
        <v>78</v>
      </c>
      <c r="S342" s="8">
        <f t="shared" ca="1" si="102"/>
        <v>14259</v>
      </c>
      <c r="T342" s="8">
        <f t="shared" ca="1" si="98"/>
        <v>-1</v>
      </c>
      <c r="U342" s="9">
        <f t="shared" ca="1" si="103"/>
        <v>0</v>
      </c>
      <c r="V342">
        <f t="shared" si="99"/>
        <v>1999</v>
      </c>
      <c r="W342">
        <f t="shared" si="100"/>
        <v>12</v>
      </c>
    </row>
    <row r="343" spans="1:23" x14ac:dyDescent="0.25">
      <c r="A343" s="1">
        <v>36509</v>
      </c>
      <c r="B343" s="2">
        <v>7859.89</v>
      </c>
      <c r="C343" s="2">
        <v>133168</v>
      </c>
      <c r="D343" s="2">
        <v>7883</v>
      </c>
      <c r="E343" s="2">
        <v>7925</v>
      </c>
      <c r="F343" s="10">
        <f t="shared" si="90"/>
        <v>8.2838309441988223E-3</v>
      </c>
      <c r="G343" s="2">
        <f t="shared" ca="1" si="91"/>
        <v>107740.5</v>
      </c>
      <c r="H343">
        <f t="shared" ca="1" si="92"/>
        <v>1</v>
      </c>
      <c r="I343">
        <f t="shared" si="93"/>
        <v>-1</v>
      </c>
      <c r="J343">
        <f t="shared" si="96"/>
        <v>9.75</v>
      </c>
      <c r="K343">
        <f t="shared" si="94"/>
        <v>-1</v>
      </c>
      <c r="L343" s="11">
        <f t="shared" ca="1" si="88"/>
        <v>11340.069999999972</v>
      </c>
      <c r="M343">
        <f t="shared" ca="1" si="95"/>
        <v>-1</v>
      </c>
      <c r="N343">
        <f t="shared" ca="1" si="89"/>
        <v>0</v>
      </c>
      <c r="O343">
        <f>COUNTIF(結算日!$A$3:$A$249,A343)</f>
        <v>1</v>
      </c>
      <c r="Q343" s="7">
        <f t="shared" si="97"/>
        <v>11</v>
      </c>
      <c r="R343" s="8">
        <f t="shared" ca="1" si="101"/>
        <v>-11</v>
      </c>
      <c r="S343" s="8">
        <f t="shared" ca="1" si="102"/>
        <v>14248</v>
      </c>
      <c r="T343" s="8">
        <f t="shared" ca="1" si="98"/>
        <v>-1</v>
      </c>
      <c r="U343" s="9">
        <f t="shared" ca="1" si="103"/>
        <v>2</v>
      </c>
      <c r="V343">
        <f t="shared" si="99"/>
        <v>1999</v>
      </c>
      <c r="W343">
        <f t="shared" si="100"/>
        <v>12</v>
      </c>
    </row>
    <row r="344" spans="1:23" x14ac:dyDescent="0.25">
      <c r="A344" s="1">
        <v>36510</v>
      </c>
      <c r="B344" s="2">
        <v>7739.76</v>
      </c>
      <c r="C344" s="2">
        <v>156577</v>
      </c>
      <c r="D344" s="2">
        <v>7795</v>
      </c>
      <c r="E344" s="2">
        <v>7820</v>
      </c>
      <c r="F344" s="10">
        <f t="shared" si="90"/>
        <v>7.1371722120581182E-3</v>
      </c>
      <c r="G344" s="2">
        <f t="shared" ca="1" si="91"/>
        <v>109937.35</v>
      </c>
      <c r="H344">
        <f t="shared" ca="1" si="92"/>
        <v>1</v>
      </c>
      <c r="I344">
        <f t="shared" si="93"/>
        <v>-1</v>
      </c>
      <c r="J344">
        <f t="shared" si="96"/>
        <v>-120.13000000000011</v>
      </c>
      <c r="K344">
        <f t="shared" si="94"/>
        <v>-1</v>
      </c>
      <c r="L344" s="11">
        <f t="shared" ca="1" si="88"/>
        <v>11460.199999999972</v>
      </c>
      <c r="M344">
        <f t="shared" ca="1" si="95"/>
        <v>-1</v>
      </c>
      <c r="N344">
        <f t="shared" ca="1" si="89"/>
        <v>0</v>
      </c>
      <c r="O344">
        <f>COUNTIF(結算日!$A$3:$A$249,A344)</f>
        <v>0</v>
      </c>
      <c r="Q344" s="7">
        <f t="shared" si="97"/>
        <v>-130</v>
      </c>
      <c r="R344" s="8">
        <f t="shared" ca="1" si="101"/>
        <v>130</v>
      </c>
      <c r="S344" s="8">
        <f t="shared" ca="1" si="102"/>
        <v>14376</v>
      </c>
      <c r="T344" s="8">
        <f t="shared" ca="1" si="98"/>
        <v>-1</v>
      </c>
      <c r="U344" s="9">
        <f t="shared" ca="1" si="103"/>
        <v>0</v>
      </c>
      <c r="V344">
        <f t="shared" si="99"/>
        <v>1999</v>
      </c>
      <c r="W344">
        <f t="shared" si="100"/>
        <v>12</v>
      </c>
    </row>
    <row r="345" spans="1:23" x14ac:dyDescent="0.25">
      <c r="A345" s="1">
        <v>36511</v>
      </c>
      <c r="B345" s="2">
        <v>7723.22</v>
      </c>
      <c r="C345" s="2">
        <v>131988</v>
      </c>
      <c r="D345" s="2">
        <v>7816</v>
      </c>
      <c r="E345" s="2">
        <v>7849</v>
      </c>
      <c r="F345" s="10">
        <f t="shared" si="90"/>
        <v>1.2013124059653935E-2</v>
      </c>
      <c r="G345" s="2">
        <f t="shared" ca="1" si="91"/>
        <v>111687.27499999999</v>
      </c>
      <c r="H345">
        <f t="shared" ca="1" si="92"/>
        <v>1</v>
      </c>
      <c r="I345">
        <f t="shared" si="93"/>
        <v>-1</v>
      </c>
      <c r="J345">
        <f t="shared" si="96"/>
        <v>-16.539999999999964</v>
      </c>
      <c r="K345">
        <f t="shared" si="94"/>
        <v>-1</v>
      </c>
      <c r="L345" s="11">
        <f t="shared" ca="1" si="88"/>
        <v>11476.739999999972</v>
      </c>
      <c r="M345">
        <f t="shared" ca="1" si="95"/>
        <v>-1</v>
      </c>
      <c r="N345">
        <f t="shared" ca="1" si="89"/>
        <v>0</v>
      </c>
      <c r="O345">
        <f>COUNTIF(結算日!$A$3:$A$249,A345)</f>
        <v>0</v>
      </c>
      <c r="Q345" s="7">
        <f t="shared" si="97"/>
        <v>21</v>
      </c>
      <c r="R345" s="8">
        <f t="shared" ca="1" si="101"/>
        <v>-21</v>
      </c>
      <c r="S345" s="8">
        <f t="shared" ca="1" si="102"/>
        <v>14355</v>
      </c>
      <c r="T345" s="8">
        <f t="shared" ca="1" si="98"/>
        <v>-1</v>
      </c>
      <c r="U345" s="9">
        <f t="shared" ca="1" si="103"/>
        <v>0</v>
      </c>
      <c r="V345">
        <f t="shared" si="99"/>
        <v>1999</v>
      </c>
      <c r="W345">
        <f t="shared" si="100"/>
        <v>12</v>
      </c>
    </row>
    <row r="346" spans="1:23" x14ac:dyDescent="0.25">
      <c r="A346" s="1">
        <v>36512</v>
      </c>
      <c r="B346" s="2">
        <v>7797.87</v>
      </c>
      <c r="C346" s="2">
        <v>108138</v>
      </c>
      <c r="D346" s="2">
        <v>7860</v>
      </c>
      <c r="E346" s="2">
        <v>7867</v>
      </c>
      <c r="F346" s="10">
        <f t="shared" si="90"/>
        <v>7.9675603722555444E-3</v>
      </c>
      <c r="G346" s="2">
        <f t="shared" ca="1" si="91"/>
        <v>112865.825</v>
      </c>
      <c r="H346">
        <f t="shared" ca="1" si="92"/>
        <v>-1</v>
      </c>
      <c r="I346">
        <f t="shared" si="93"/>
        <v>-1</v>
      </c>
      <c r="J346">
        <f t="shared" si="96"/>
        <v>74.649999999999636</v>
      </c>
      <c r="K346">
        <f t="shared" si="94"/>
        <v>-1</v>
      </c>
      <c r="L346" s="11">
        <f t="shared" ca="1" si="88"/>
        <v>11402.089999999973</v>
      </c>
      <c r="M346">
        <f t="shared" ca="1" si="95"/>
        <v>-1</v>
      </c>
      <c r="N346">
        <f t="shared" ca="1" si="89"/>
        <v>0</v>
      </c>
      <c r="O346">
        <f>COUNTIF(結算日!$A$3:$A$249,A346)</f>
        <v>0</v>
      </c>
      <c r="Q346" s="7">
        <f t="shared" si="97"/>
        <v>44</v>
      </c>
      <c r="R346" s="8">
        <f t="shared" ca="1" si="101"/>
        <v>-44</v>
      </c>
      <c r="S346" s="8">
        <f t="shared" ca="1" si="102"/>
        <v>14311</v>
      </c>
      <c r="T346" s="8">
        <f t="shared" ca="1" si="98"/>
        <v>-1</v>
      </c>
      <c r="U346" s="9">
        <f t="shared" ca="1" si="103"/>
        <v>0</v>
      </c>
      <c r="V346">
        <f t="shared" si="99"/>
        <v>1999</v>
      </c>
      <c r="W346">
        <f t="shared" si="100"/>
        <v>12</v>
      </c>
    </row>
    <row r="347" spans="1:23" x14ac:dyDescent="0.25">
      <c r="A347" s="1">
        <v>36514</v>
      </c>
      <c r="B347" s="2">
        <v>7782.94</v>
      </c>
      <c r="C347" s="2">
        <v>90495</v>
      </c>
      <c r="D347" s="2">
        <v>7841</v>
      </c>
      <c r="E347" s="2">
        <v>7846</v>
      </c>
      <c r="F347" s="10">
        <f t="shared" si="90"/>
        <v>7.4599058967435017E-3</v>
      </c>
      <c r="G347" s="2">
        <f t="shared" ca="1" si="91"/>
        <v>112820.22500000001</v>
      </c>
      <c r="H347">
        <f t="shared" ca="1" si="92"/>
        <v>-1</v>
      </c>
      <c r="I347">
        <f t="shared" si="93"/>
        <v>-1</v>
      </c>
      <c r="J347">
        <f t="shared" si="96"/>
        <v>-14.930000000000291</v>
      </c>
      <c r="K347">
        <f t="shared" si="94"/>
        <v>-1</v>
      </c>
      <c r="L347" s="11">
        <f t="shared" ca="1" si="88"/>
        <v>11417.019999999973</v>
      </c>
      <c r="M347">
        <f t="shared" ca="1" si="95"/>
        <v>-1</v>
      </c>
      <c r="N347">
        <f t="shared" ca="1" si="89"/>
        <v>0</v>
      </c>
      <c r="O347">
        <f>COUNTIF(結算日!$A$3:$A$249,A347)</f>
        <v>0</v>
      </c>
      <c r="Q347" s="7">
        <f t="shared" si="97"/>
        <v>-19</v>
      </c>
      <c r="R347" s="8">
        <f t="shared" ca="1" si="101"/>
        <v>19</v>
      </c>
      <c r="S347" s="8">
        <f t="shared" ca="1" si="102"/>
        <v>14330</v>
      </c>
      <c r="T347" s="8">
        <f t="shared" ca="1" si="98"/>
        <v>-1</v>
      </c>
      <c r="U347" s="9">
        <f t="shared" ca="1" si="103"/>
        <v>0</v>
      </c>
      <c r="V347">
        <f t="shared" si="99"/>
        <v>1999</v>
      </c>
      <c r="W347">
        <f t="shared" si="100"/>
        <v>12</v>
      </c>
    </row>
    <row r="348" spans="1:23" x14ac:dyDescent="0.25">
      <c r="A348" s="1">
        <v>36515</v>
      </c>
      <c r="B348" s="2">
        <v>7934.26</v>
      </c>
      <c r="C348" s="2">
        <v>136289</v>
      </c>
      <c r="D348" s="2">
        <v>7970</v>
      </c>
      <c r="E348" s="2">
        <v>8000</v>
      </c>
      <c r="F348" s="10">
        <f t="shared" si="90"/>
        <v>4.5045158590719669E-3</v>
      </c>
      <c r="G348" s="2">
        <f t="shared" ca="1" si="91"/>
        <v>112845.02499999999</v>
      </c>
      <c r="H348">
        <f t="shared" ca="1" si="92"/>
        <v>1</v>
      </c>
      <c r="I348">
        <f t="shared" si="93"/>
        <v>-1</v>
      </c>
      <c r="J348">
        <f t="shared" si="96"/>
        <v>151.32000000000062</v>
      </c>
      <c r="K348">
        <f t="shared" si="94"/>
        <v>-1</v>
      </c>
      <c r="L348" s="11">
        <f t="shared" ca="1" si="88"/>
        <v>11265.699999999972</v>
      </c>
      <c r="M348">
        <f t="shared" ca="1" si="95"/>
        <v>-1</v>
      </c>
      <c r="N348">
        <f t="shared" ca="1" si="89"/>
        <v>0</v>
      </c>
      <c r="O348">
        <f>COUNTIF(結算日!$A$3:$A$249,A348)</f>
        <v>0</v>
      </c>
      <c r="Q348" s="7">
        <f t="shared" si="97"/>
        <v>129</v>
      </c>
      <c r="R348" s="8">
        <f t="shared" ca="1" si="101"/>
        <v>-129</v>
      </c>
      <c r="S348" s="8">
        <f t="shared" ca="1" si="102"/>
        <v>14201</v>
      </c>
      <c r="T348" s="8">
        <f t="shared" ca="1" si="98"/>
        <v>-1</v>
      </c>
      <c r="U348" s="9">
        <f t="shared" ca="1" si="103"/>
        <v>0</v>
      </c>
      <c r="V348">
        <f t="shared" si="99"/>
        <v>1999</v>
      </c>
      <c r="W348">
        <f t="shared" si="100"/>
        <v>12</v>
      </c>
    </row>
    <row r="349" spans="1:23" x14ac:dyDescent="0.25">
      <c r="A349" s="1">
        <v>36516</v>
      </c>
      <c r="B349" s="2">
        <v>8002.76</v>
      </c>
      <c r="C349" s="2">
        <v>164331</v>
      </c>
      <c r="D349" s="2">
        <v>8020</v>
      </c>
      <c r="E349" s="2">
        <v>8048</v>
      </c>
      <c r="F349" s="10">
        <f t="shared" si="90"/>
        <v>2.1542567814103464E-3</v>
      </c>
      <c r="G349" s="2">
        <f t="shared" ca="1" si="91"/>
        <v>115074.1</v>
      </c>
      <c r="H349">
        <f t="shared" ca="1" si="92"/>
        <v>1</v>
      </c>
      <c r="I349">
        <f t="shared" si="93"/>
        <v>-1</v>
      </c>
      <c r="J349">
        <f t="shared" si="96"/>
        <v>68.5</v>
      </c>
      <c r="K349">
        <f t="shared" si="94"/>
        <v>-1</v>
      </c>
      <c r="L349" s="11">
        <f t="shared" ca="1" si="88"/>
        <v>11197.199999999972</v>
      </c>
      <c r="M349">
        <f t="shared" ca="1" si="95"/>
        <v>-1</v>
      </c>
      <c r="N349">
        <f t="shared" ca="1" si="89"/>
        <v>0</v>
      </c>
      <c r="O349">
        <f>COUNTIF(結算日!$A$3:$A$249,A349)</f>
        <v>0</v>
      </c>
      <c r="Q349" s="7">
        <f t="shared" si="97"/>
        <v>50</v>
      </c>
      <c r="R349" s="8">
        <f t="shared" ca="1" si="101"/>
        <v>-50</v>
      </c>
      <c r="S349" s="8">
        <f t="shared" ca="1" si="102"/>
        <v>14151</v>
      </c>
      <c r="T349" s="8">
        <f t="shared" ca="1" si="98"/>
        <v>-1</v>
      </c>
      <c r="U349" s="9">
        <f t="shared" ca="1" si="103"/>
        <v>0</v>
      </c>
      <c r="V349">
        <f t="shared" si="99"/>
        <v>1999</v>
      </c>
      <c r="W349">
        <f t="shared" si="100"/>
        <v>12</v>
      </c>
    </row>
    <row r="350" spans="1:23" x14ac:dyDescent="0.25">
      <c r="A350" s="1">
        <v>36517</v>
      </c>
      <c r="B350" s="2">
        <v>8083.49</v>
      </c>
      <c r="C350" s="2">
        <v>133859</v>
      </c>
      <c r="D350" s="2">
        <v>8106</v>
      </c>
      <c r="E350" s="2">
        <v>8125</v>
      </c>
      <c r="F350" s="10">
        <f t="shared" si="90"/>
        <v>2.7846882967630382E-3</v>
      </c>
      <c r="G350" s="2">
        <f t="shared" ca="1" si="91"/>
        <v>116772.05</v>
      </c>
      <c r="H350">
        <f t="shared" ca="1" si="92"/>
        <v>1</v>
      </c>
      <c r="I350">
        <f t="shared" si="93"/>
        <v>-1</v>
      </c>
      <c r="J350">
        <f t="shared" si="96"/>
        <v>80.729999999999563</v>
      </c>
      <c r="K350">
        <f t="shared" si="94"/>
        <v>-1</v>
      </c>
      <c r="L350" s="11">
        <f t="shared" ca="1" si="88"/>
        <v>11116.469999999972</v>
      </c>
      <c r="M350">
        <f t="shared" ca="1" si="95"/>
        <v>-1</v>
      </c>
      <c r="N350">
        <f t="shared" ca="1" si="89"/>
        <v>0</v>
      </c>
      <c r="O350">
        <f>COUNTIF(結算日!$A$3:$A$249,A350)</f>
        <v>0</v>
      </c>
      <c r="Q350" s="7">
        <f t="shared" si="97"/>
        <v>86</v>
      </c>
      <c r="R350" s="8">
        <f t="shared" ca="1" si="101"/>
        <v>-86</v>
      </c>
      <c r="S350" s="8">
        <f t="shared" ca="1" si="102"/>
        <v>14065</v>
      </c>
      <c r="T350" s="8">
        <f t="shared" ca="1" si="98"/>
        <v>-1</v>
      </c>
      <c r="U350" s="9">
        <f t="shared" ca="1" si="103"/>
        <v>0</v>
      </c>
      <c r="V350">
        <f t="shared" si="99"/>
        <v>1999</v>
      </c>
      <c r="W350">
        <f t="shared" si="100"/>
        <v>12</v>
      </c>
    </row>
    <row r="351" spans="1:23" x14ac:dyDescent="0.25">
      <c r="A351" s="1">
        <v>36518</v>
      </c>
      <c r="B351" s="2">
        <v>8219.4500000000007</v>
      </c>
      <c r="C351" s="2">
        <v>170437</v>
      </c>
      <c r="D351" s="2">
        <v>8329</v>
      </c>
      <c r="E351" s="2">
        <v>8328</v>
      </c>
      <c r="F351" s="10">
        <f t="shared" si="90"/>
        <v>1.3328142393955744E-2</v>
      </c>
      <c r="G351" s="2">
        <f t="shared" ca="1" si="91"/>
        <v>119302.45</v>
      </c>
      <c r="H351">
        <f t="shared" ca="1" si="92"/>
        <v>1</v>
      </c>
      <c r="I351">
        <f t="shared" si="93"/>
        <v>-1</v>
      </c>
      <c r="J351">
        <f t="shared" si="96"/>
        <v>135.96000000000095</v>
      </c>
      <c r="K351">
        <f t="shared" si="94"/>
        <v>-1</v>
      </c>
      <c r="L351" s="11">
        <f t="shared" ca="1" si="88"/>
        <v>10980.509999999971</v>
      </c>
      <c r="M351">
        <f t="shared" ca="1" si="95"/>
        <v>-1</v>
      </c>
      <c r="N351">
        <f t="shared" ca="1" si="89"/>
        <v>0</v>
      </c>
      <c r="O351">
        <f>COUNTIF(結算日!$A$3:$A$249,A351)</f>
        <v>0</v>
      </c>
      <c r="Q351" s="7">
        <f t="shared" si="97"/>
        <v>223</v>
      </c>
      <c r="R351" s="8">
        <f t="shared" ca="1" si="101"/>
        <v>-223</v>
      </c>
      <c r="S351" s="8">
        <f t="shared" ca="1" si="102"/>
        <v>13842</v>
      </c>
      <c r="T351" s="8">
        <f t="shared" ca="1" si="98"/>
        <v>-1</v>
      </c>
      <c r="U351" s="9">
        <f t="shared" ca="1" si="103"/>
        <v>0</v>
      </c>
      <c r="V351">
        <f t="shared" si="99"/>
        <v>1999</v>
      </c>
      <c r="W351">
        <f t="shared" si="100"/>
        <v>12</v>
      </c>
    </row>
    <row r="352" spans="1:23" x14ac:dyDescent="0.25">
      <c r="A352" s="1">
        <v>36521</v>
      </c>
      <c r="B352" s="2">
        <v>8415.07</v>
      </c>
      <c r="C352" s="2">
        <v>189586</v>
      </c>
      <c r="D352" s="2">
        <v>8560</v>
      </c>
      <c r="E352" s="2">
        <v>8550</v>
      </c>
      <c r="F352" s="10">
        <f t="shared" si="90"/>
        <v>1.7222673132843758E-2</v>
      </c>
      <c r="G352" s="2">
        <f t="shared" ca="1" si="91"/>
        <v>122344.3</v>
      </c>
      <c r="H352">
        <f t="shared" ca="1" si="92"/>
        <v>1</v>
      </c>
      <c r="I352">
        <f t="shared" si="93"/>
        <v>-1</v>
      </c>
      <c r="J352">
        <f t="shared" si="96"/>
        <v>195.61999999999898</v>
      </c>
      <c r="K352">
        <f t="shared" si="94"/>
        <v>-1</v>
      </c>
      <c r="L352" s="11">
        <f t="shared" ca="1" si="88"/>
        <v>10784.889999999972</v>
      </c>
      <c r="M352">
        <f t="shared" ca="1" si="95"/>
        <v>-1</v>
      </c>
      <c r="N352">
        <f t="shared" ca="1" si="89"/>
        <v>0</v>
      </c>
      <c r="O352">
        <f>COUNTIF(結算日!$A$3:$A$249,A352)</f>
        <v>0</v>
      </c>
      <c r="Q352" s="7">
        <f t="shared" si="97"/>
        <v>231</v>
      </c>
      <c r="R352" s="8">
        <f t="shared" ca="1" si="101"/>
        <v>-231</v>
      </c>
      <c r="S352" s="8">
        <f t="shared" ca="1" si="102"/>
        <v>13611</v>
      </c>
      <c r="T352" s="8">
        <f t="shared" ca="1" si="98"/>
        <v>-1</v>
      </c>
      <c r="U352" s="9">
        <f t="shared" ca="1" si="103"/>
        <v>0</v>
      </c>
      <c r="V352">
        <f t="shared" si="99"/>
        <v>1999</v>
      </c>
      <c r="W352">
        <f t="shared" si="100"/>
        <v>12</v>
      </c>
    </row>
    <row r="353" spans="1:23" x14ac:dyDescent="0.25">
      <c r="A353" s="1">
        <v>36522</v>
      </c>
      <c r="B353" s="2">
        <v>8448.84</v>
      </c>
      <c r="C353" s="2">
        <v>193580</v>
      </c>
      <c r="D353" s="2">
        <v>8564</v>
      </c>
      <c r="E353" s="2">
        <v>8590</v>
      </c>
      <c r="F353" s="10">
        <f t="shared" si="90"/>
        <v>1.3630273505001789E-2</v>
      </c>
      <c r="G353" s="2">
        <f t="shared" ca="1" si="91"/>
        <v>125811.425</v>
      </c>
      <c r="H353">
        <f t="shared" ca="1" si="92"/>
        <v>1</v>
      </c>
      <c r="I353">
        <f t="shared" si="93"/>
        <v>-1</v>
      </c>
      <c r="J353">
        <f t="shared" si="96"/>
        <v>33.770000000000437</v>
      </c>
      <c r="K353">
        <f t="shared" si="94"/>
        <v>-1</v>
      </c>
      <c r="L353" s="11">
        <f t="shared" ca="1" si="88"/>
        <v>10751.119999999972</v>
      </c>
      <c r="M353">
        <f t="shared" ca="1" si="95"/>
        <v>-1</v>
      </c>
      <c r="N353">
        <f t="shared" ca="1" si="89"/>
        <v>0</v>
      </c>
      <c r="O353">
        <f>COUNTIF(結算日!$A$3:$A$249,A353)</f>
        <v>0</v>
      </c>
      <c r="Q353" s="7">
        <f t="shared" si="97"/>
        <v>4</v>
      </c>
      <c r="R353" s="8">
        <f t="shared" ca="1" si="101"/>
        <v>-4</v>
      </c>
      <c r="S353" s="8">
        <f t="shared" ca="1" si="102"/>
        <v>13607</v>
      </c>
      <c r="T353" s="8">
        <f t="shared" ca="1" si="98"/>
        <v>-1</v>
      </c>
      <c r="U353" s="9">
        <f t="shared" ca="1" si="103"/>
        <v>0</v>
      </c>
      <c r="V353">
        <f t="shared" si="99"/>
        <v>1999</v>
      </c>
      <c r="W353">
        <f t="shared" si="100"/>
        <v>12</v>
      </c>
    </row>
    <row r="354" spans="1:23" x14ac:dyDescent="0.25">
      <c r="A354" s="1">
        <v>36529</v>
      </c>
      <c r="B354" s="2">
        <v>8756.5499999999993</v>
      </c>
      <c r="C354" s="2">
        <v>228294</v>
      </c>
      <c r="D354" s="2">
        <v>8843</v>
      </c>
      <c r="E354" s="2">
        <v>8870</v>
      </c>
      <c r="F354" s="10">
        <f t="shared" si="90"/>
        <v>9.872609646493391E-3</v>
      </c>
      <c r="G354" s="2">
        <f t="shared" ca="1" si="91"/>
        <v>129816.7</v>
      </c>
      <c r="H354">
        <f t="shared" ca="1" si="92"/>
        <v>1</v>
      </c>
      <c r="I354">
        <f t="shared" si="93"/>
        <v>-1</v>
      </c>
      <c r="J354">
        <f t="shared" si="96"/>
        <v>307.70999999999913</v>
      </c>
      <c r="K354">
        <f t="shared" si="94"/>
        <v>-1</v>
      </c>
      <c r="L354" s="11">
        <f t="shared" ca="1" si="88"/>
        <v>10443.409999999973</v>
      </c>
      <c r="M354">
        <f t="shared" ca="1" si="95"/>
        <v>-1</v>
      </c>
      <c r="N354">
        <f t="shared" ca="1" si="89"/>
        <v>0</v>
      </c>
      <c r="O354">
        <f>COUNTIF(結算日!$A$3:$A$249,A354)</f>
        <v>0</v>
      </c>
      <c r="Q354" s="7">
        <f t="shared" si="97"/>
        <v>279</v>
      </c>
      <c r="R354" s="8">
        <f t="shared" ca="1" si="101"/>
        <v>-279</v>
      </c>
      <c r="S354" s="8">
        <f t="shared" ca="1" si="102"/>
        <v>13328</v>
      </c>
      <c r="T354" s="8">
        <f t="shared" ca="1" si="98"/>
        <v>-1</v>
      </c>
      <c r="U354" s="9">
        <f t="shared" ca="1" si="103"/>
        <v>0</v>
      </c>
      <c r="V354">
        <f t="shared" si="99"/>
        <v>2000</v>
      </c>
      <c r="W354">
        <f t="shared" si="100"/>
        <v>1</v>
      </c>
    </row>
    <row r="355" spans="1:23" x14ac:dyDescent="0.25">
      <c r="A355" s="1">
        <v>36530</v>
      </c>
      <c r="B355" s="2">
        <v>8849.8700000000008</v>
      </c>
      <c r="C355" s="2">
        <v>251989</v>
      </c>
      <c r="D355" s="2">
        <v>8810</v>
      </c>
      <c r="E355" s="2">
        <v>8860</v>
      </c>
      <c r="F355" s="10">
        <f t="shared" si="90"/>
        <v>-4.5051509231209819E-3</v>
      </c>
      <c r="G355" s="2">
        <f t="shared" ca="1" si="91"/>
        <v>134744.35</v>
      </c>
      <c r="H355">
        <f t="shared" ca="1" si="92"/>
        <v>1</v>
      </c>
      <c r="I355">
        <f t="shared" si="93"/>
        <v>1</v>
      </c>
      <c r="J355">
        <f t="shared" si="96"/>
        <v>93.320000000001528</v>
      </c>
      <c r="K355">
        <f t="shared" si="94"/>
        <v>1</v>
      </c>
      <c r="L355" s="11">
        <f t="shared" ca="1" si="88"/>
        <v>10350.089999999971</v>
      </c>
      <c r="M355">
        <f t="shared" ca="1" si="95"/>
        <v>1</v>
      </c>
      <c r="N355">
        <f t="shared" ca="1" si="89"/>
        <v>2</v>
      </c>
      <c r="O355">
        <f>COUNTIF(結算日!$A$3:$A$249,A355)</f>
        <v>0</v>
      </c>
      <c r="Q355" s="7">
        <f t="shared" si="97"/>
        <v>-33</v>
      </c>
      <c r="R355" s="8">
        <f t="shared" ca="1" si="101"/>
        <v>33</v>
      </c>
      <c r="S355" s="8">
        <f t="shared" ca="1" si="102"/>
        <v>13361</v>
      </c>
      <c r="T355" s="8">
        <f t="shared" ca="1" si="98"/>
        <v>1</v>
      </c>
      <c r="U355" s="9">
        <f t="shared" ca="1" si="103"/>
        <v>2</v>
      </c>
      <c r="V355">
        <f t="shared" si="99"/>
        <v>2000</v>
      </c>
      <c r="W355">
        <f t="shared" si="100"/>
        <v>1</v>
      </c>
    </row>
    <row r="356" spans="1:23" x14ac:dyDescent="0.25">
      <c r="A356" s="1">
        <v>36531</v>
      </c>
      <c r="B356" s="2">
        <v>8922.0300000000007</v>
      </c>
      <c r="C356" s="2">
        <v>267613</v>
      </c>
      <c r="D356" s="2">
        <v>8850</v>
      </c>
      <c r="E356" s="2">
        <v>8883</v>
      </c>
      <c r="F356" s="10">
        <f t="shared" si="90"/>
        <v>-8.0732748040525104E-3</v>
      </c>
      <c r="G356" s="2">
        <f t="shared" ca="1" si="91"/>
        <v>140288.17499999999</v>
      </c>
      <c r="H356">
        <f t="shared" ca="1" si="92"/>
        <v>1</v>
      </c>
      <c r="I356">
        <f t="shared" si="93"/>
        <v>1</v>
      </c>
      <c r="J356">
        <f t="shared" si="96"/>
        <v>72.159999999999854</v>
      </c>
      <c r="K356">
        <f t="shared" si="94"/>
        <v>1</v>
      </c>
      <c r="L356" s="11">
        <f t="shared" ca="1" si="88"/>
        <v>10422.249999999971</v>
      </c>
      <c r="M356">
        <f t="shared" ca="1" si="95"/>
        <v>1</v>
      </c>
      <c r="N356">
        <f t="shared" ca="1" si="89"/>
        <v>0</v>
      </c>
      <c r="O356">
        <f>COUNTIF(結算日!$A$3:$A$249,A356)</f>
        <v>0</v>
      </c>
      <c r="Q356" s="7">
        <f t="shared" si="97"/>
        <v>40</v>
      </c>
      <c r="R356" s="8">
        <f t="shared" ca="1" si="101"/>
        <v>40</v>
      </c>
      <c r="S356" s="8">
        <f t="shared" ca="1" si="102"/>
        <v>13399</v>
      </c>
      <c r="T356" s="8">
        <f t="shared" ca="1" si="98"/>
        <v>1</v>
      </c>
      <c r="U356" s="9">
        <f t="shared" ca="1" si="103"/>
        <v>0</v>
      </c>
      <c r="V356">
        <f t="shared" si="99"/>
        <v>2000</v>
      </c>
      <c r="W356">
        <f t="shared" si="100"/>
        <v>1</v>
      </c>
    </row>
    <row r="357" spans="1:23" x14ac:dyDescent="0.25">
      <c r="A357" s="1">
        <v>36532</v>
      </c>
      <c r="B357" s="2">
        <v>8845.4699999999993</v>
      </c>
      <c r="C357" s="2">
        <v>222091</v>
      </c>
      <c r="D357" s="2">
        <v>8829</v>
      </c>
      <c r="E357" s="2">
        <v>8847</v>
      </c>
      <c r="F357" s="10">
        <f t="shared" si="90"/>
        <v>-1.8619700253349469E-3</v>
      </c>
      <c r="G357" s="2">
        <f t="shared" ca="1" si="91"/>
        <v>144421.04999999999</v>
      </c>
      <c r="H357">
        <f t="shared" ca="1" si="92"/>
        <v>1</v>
      </c>
      <c r="I357">
        <f t="shared" si="93"/>
        <v>1</v>
      </c>
      <c r="J357">
        <f t="shared" si="96"/>
        <v>-76.56000000000131</v>
      </c>
      <c r="K357">
        <f t="shared" si="94"/>
        <v>1</v>
      </c>
      <c r="L357" s="11">
        <f t="shared" ca="1" si="88"/>
        <v>10345.68999999997</v>
      </c>
      <c r="M357">
        <f t="shared" ca="1" si="95"/>
        <v>1</v>
      </c>
      <c r="N357">
        <f t="shared" ca="1" si="89"/>
        <v>0</v>
      </c>
      <c r="O357">
        <f>COUNTIF(結算日!$A$3:$A$249,A357)</f>
        <v>0</v>
      </c>
      <c r="Q357" s="7">
        <f t="shared" si="97"/>
        <v>-21</v>
      </c>
      <c r="R357" s="8">
        <f t="shared" ca="1" si="101"/>
        <v>-21</v>
      </c>
      <c r="S357" s="8">
        <f t="shared" ca="1" si="102"/>
        <v>13378</v>
      </c>
      <c r="T357" s="8">
        <f t="shared" ca="1" si="98"/>
        <v>1</v>
      </c>
      <c r="U357" s="9">
        <f t="shared" ca="1" si="103"/>
        <v>0</v>
      </c>
      <c r="V357">
        <f t="shared" si="99"/>
        <v>2000</v>
      </c>
      <c r="W357">
        <f t="shared" si="100"/>
        <v>1</v>
      </c>
    </row>
    <row r="358" spans="1:23" x14ac:dyDescent="0.25">
      <c r="A358" s="1">
        <v>36535</v>
      </c>
      <c r="B358" s="2">
        <v>9102.6</v>
      </c>
      <c r="C358" s="2">
        <v>244045</v>
      </c>
      <c r="D358" s="2">
        <v>9200</v>
      </c>
      <c r="E358" s="2">
        <v>9140</v>
      </c>
      <c r="F358" s="10">
        <f t="shared" si="90"/>
        <v>1.0700239492013264E-2</v>
      </c>
      <c r="G358" s="2">
        <f t="shared" ca="1" si="91"/>
        <v>148467.17499999999</v>
      </c>
      <c r="H358">
        <f t="shared" ca="1" si="92"/>
        <v>1</v>
      </c>
      <c r="I358">
        <f t="shared" si="93"/>
        <v>-1</v>
      </c>
      <c r="J358">
        <f t="shared" si="96"/>
        <v>257.13000000000102</v>
      </c>
      <c r="K358">
        <f t="shared" si="94"/>
        <v>-1</v>
      </c>
      <c r="L358" s="11">
        <f t="shared" ca="1" si="88"/>
        <v>10602.819999999971</v>
      </c>
      <c r="M358">
        <f t="shared" ca="1" si="95"/>
        <v>-1</v>
      </c>
      <c r="N358">
        <f t="shared" ca="1" si="89"/>
        <v>2</v>
      </c>
      <c r="O358">
        <f>COUNTIF(結算日!$A$3:$A$249,A358)</f>
        <v>0</v>
      </c>
      <c r="Q358" s="7">
        <f t="shared" si="97"/>
        <v>371</v>
      </c>
      <c r="R358" s="8">
        <f t="shared" ca="1" si="101"/>
        <v>371</v>
      </c>
      <c r="S358" s="8">
        <f t="shared" ca="1" si="102"/>
        <v>13749</v>
      </c>
      <c r="T358" s="8">
        <f t="shared" ca="1" si="98"/>
        <v>-1</v>
      </c>
      <c r="U358" s="9">
        <f t="shared" ca="1" si="103"/>
        <v>2</v>
      </c>
      <c r="V358">
        <f t="shared" si="99"/>
        <v>2000</v>
      </c>
      <c r="W358">
        <f t="shared" si="100"/>
        <v>1</v>
      </c>
    </row>
    <row r="359" spans="1:23" x14ac:dyDescent="0.25">
      <c r="A359" s="1">
        <v>36536</v>
      </c>
      <c r="B359" s="2">
        <v>8927.0300000000007</v>
      </c>
      <c r="C359" s="2">
        <v>325601</v>
      </c>
      <c r="D359" s="2">
        <v>8951</v>
      </c>
      <c r="E359" s="2">
        <v>8995</v>
      </c>
      <c r="F359" s="10">
        <f t="shared" si="90"/>
        <v>2.6851035562778236E-3</v>
      </c>
      <c r="G359" s="2">
        <f t="shared" ca="1" si="91"/>
        <v>154926.35</v>
      </c>
      <c r="H359">
        <f t="shared" ca="1" si="92"/>
        <v>1</v>
      </c>
      <c r="I359">
        <f t="shared" si="93"/>
        <v>-1</v>
      </c>
      <c r="J359">
        <f t="shared" si="96"/>
        <v>-175.56999999999971</v>
      </c>
      <c r="K359">
        <f t="shared" si="94"/>
        <v>-1</v>
      </c>
      <c r="L359" s="11">
        <f t="shared" ca="1" si="88"/>
        <v>10778.38999999997</v>
      </c>
      <c r="M359">
        <f t="shared" ca="1" si="95"/>
        <v>-1</v>
      </c>
      <c r="N359">
        <f t="shared" ca="1" si="89"/>
        <v>0</v>
      </c>
      <c r="O359">
        <f>COUNTIF(結算日!$A$3:$A$249,A359)</f>
        <v>0</v>
      </c>
      <c r="Q359" s="7">
        <f t="shared" si="97"/>
        <v>-249</v>
      </c>
      <c r="R359" s="8">
        <f t="shared" ca="1" si="101"/>
        <v>249</v>
      </c>
      <c r="S359" s="8">
        <f t="shared" ca="1" si="102"/>
        <v>13996</v>
      </c>
      <c r="T359" s="8">
        <f t="shared" ca="1" si="98"/>
        <v>-1</v>
      </c>
      <c r="U359" s="9">
        <f t="shared" ca="1" si="103"/>
        <v>0</v>
      </c>
      <c r="V359">
        <f t="shared" si="99"/>
        <v>2000</v>
      </c>
      <c r="W359">
        <f t="shared" si="100"/>
        <v>1</v>
      </c>
    </row>
    <row r="360" spans="1:23" x14ac:dyDescent="0.25">
      <c r="A360" s="1">
        <v>36537</v>
      </c>
      <c r="B360" s="2">
        <v>9144.65</v>
      </c>
      <c r="C360" s="2">
        <v>236102</v>
      </c>
      <c r="D360" s="2">
        <v>9190</v>
      </c>
      <c r="E360" s="2">
        <v>9200</v>
      </c>
      <c r="F360" s="10">
        <f t="shared" si="90"/>
        <v>4.9591837850546661E-3</v>
      </c>
      <c r="G360" s="2">
        <f t="shared" ca="1" si="91"/>
        <v>158258.17499999999</v>
      </c>
      <c r="H360">
        <f t="shared" ca="1" si="92"/>
        <v>1</v>
      </c>
      <c r="I360">
        <f t="shared" si="93"/>
        <v>-1</v>
      </c>
      <c r="J360">
        <f t="shared" si="96"/>
        <v>217.61999999999898</v>
      </c>
      <c r="K360">
        <f t="shared" si="94"/>
        <v>-1</v>
      </c>
      <c r="L360" s="11">
        <f t="shared" ca="1" si="88"/>
        <v>10560.769999999971</v>
      </c>
      <c r="M360">
        <f t="shared" ca="1" si="95"/>
        <v>-1</v>
      </c>
      <c r="N360">
        <f t="shared" ca="1" si="89"/>
        <v>0</v>
      </c>
      <c r="O360">
        <f>COUNTIF(結算日!$A$3:$A$249,A360)</f>
        <v>0</v>
      </c>
      <c r="Q360" s="7">
        <f t="shared" si="97"/>
        <v>239</v>
      </c>
      <c r="R360" s="8">
        <f t="shared" ca="1" si="101"/>
        <v>-239</v>
      </c>
      <c r="S360" s="8">
        <f t="shared" ca="1" si="102"/>
        <v>13757</v>
      </c>
      <c r="T360" s="8">
        <f t="shared" ca="1" si="98"/>
        <v>-1</v>
      </c>
      <c r="U360" s="9">
        <f t="shared" ca="1" si="103"/>
        <v>0</v>
      </c>
      <c r="V360">
        <f t="shared" si="99"/>
        <v>2000</v>
      </c>
      <c r="W360">
        <f t="shared" si="100"/>
        <v>1</v>
      </c>
    </row>
    <row r="361" spans="1:23" x14ac:dyDescent="0.25">
      <c r="A361" s="1">
        <v>36538</v>
      </c>
      <c r="B361" s="2">
        <v>9107.19</v>
      </c>
      <c r="C361" s="2">
        <v>258569</v>
      </c>
      <c r="D361" s="2">
        <v>9115</v>
      </c>
      <c r="E361" s="2">
        <v>9140</v>
      </c>
      <c r="F361" s="10">
        <f t="shared" si="90"/>
        <v>8.5756418829507908E-4</v>
      </c>
      <c r="G361" s="2">
        <f t="shared" ca="1" si="91"/>
        <v>162145.1</v>
      </c>
      <c r="H361">
        <f t="shared" ca="1" si="92"/>
        <v>1</v>
      </c>
      <c r="I361">
        <f t="shared" si="93"/>
        <v>-1</v>
      </c>
      <c r="J361">
        <f t="shared" si="96"/>
        <v>-37.459999999999127</v>
      </c>
      <c r="K361">
        <f t="shared" ca="1" si="94"/>
        <v>1</v>
      </c>
      <c r="L361" s="11">
        <f t="shared" ca="1" si="88"/>
        <v>10598.22999999997</v>
      </c>
      <c r="M361">
        <f t="shared" ca="1" si="95"/>
        <v>1</v>
      </c>
      <c r="N361">
        <f t="shared" ca="1" si="89"/>
        <v>2</v>
      </c>
      <c r="O361">
        <f>COUNTIF(結算日!$A$3:$A$249,A361)</f>
        <v>0</v>
      </c>
      <c r="Q361" s="7">
        <f t="shared" si="97"/>
        <v>-75</v>
      </c>
      <c r="R361" s="8">
        <f t="shared" ca="1" si="101"/>
        <v>75</v>
      </c>
      <c r="S361" s="8">
        <f t="shared" ca="1" si="102"/>
        <v>13832</v>
      </c>
      <c r="T361" s="8">
        <f t="shared" ca="1" si="98"/>
        <v>1</v>
      </c>
      <c r="U361" s="9">
        <f t="shared" ca="1" si="103"/>
        <v>2</v>
      </c>
      <c r="V361">
        <f t="shared" si="99"/>
        <v>2000</v>
      </c>
      <c r="W361">
        <f t="shared" si="100"/>
        <v>1</v>
      </c>
    </row>
    <row r="362" spans="1:23" x14ac:dyDescent="0.25">
      <c r="A362" s="1">
        <v>36539</v>
      </c>
      <c r="B362" s="2">
        <v>9023.24</v>
      </c>
      <c r="C362" s="2">
        <v>205897</v>
      </c>
      <c r="D362" s="2">
        <v>9073</v>
      </c>
      <c r="E362" s="2">
        <v>9110</v>
      </c>
      <c r="F362" s="10">
        <f t="shared" si="90"/>
        <v>5.5146488401063287E-3</v>
      </c>
      <c r="G362" s="2">
        <f t="shared" ca="1" si="91"/>
        <v>163804.20000000001</v>
      </c>
      <c r="H362">
        <f t="shared" ca="1" si="92"/>
        <v>1</v>
      </c>
      <c r="I362">
        <f t="shared" si="93"/>
        <v>-1</v>
      </c>
      <c r="J362">
        <f t="shared" si="96"/>
        <v>-83.950000000000728</v>
      </c>
      <c r="K362">
        <f t="shared" si="94"/>
        <v>-1</v>
      </c>
      <c r="L362" s="11">
        <f t="shared" ca="1" si="88"/>
        <v>10514.27999999997</v>
      </c>
      <c r="M362">
        <f t="shared" ca="1" si="95"/>
        <v>-1</v>
      </c>
      <c r="N362">
        <f t="shared" ca="1" si="89"/>
        <v>2</v>
      </c>
      <c r="O362">
        <f>COUNTIF(結算日!$A$3:$A$249,A362)</f>
        <v>0</v>
      </c>
      <c r="Q362" s="7">
        <f t="shared" si="97"/>
        <v>-42</v>
      </c>
      <c r="R362" s="8">
        <f t="shared" ca="1" si="101"/>
        <v>-42</v>
      </c>
      <c r="S362" s="8">
        <f t="shared" ca="1" si="102"/>
        <v>13788</v>
      </c>
      <c r="T362" s="8">
        <f t="shared" ca="1" si="98"/>
        <v>-1</v>
      </c>
      <c r="U362" s="9">
        <f t="shared" ca="1" si="103"/>
        <v>2</v>
      </c>
      <c r="V362">
        <f t="shared" si="99"/>
        <v>2000</v>
      </c>
      <c r="W362">
        <f t="shared" si="100"/>
        <v>1</v>
      </c>
    </row>
    <row r="363" spans="1:23" x14ac:dyDescent="0.25">
      <c r="A363" s="1">
        <v>36540</v>
      </c>
      <c r="B363" s="2">
        <v>9191.3700000000008</v>
      </c>
      <c r="C363" s="2">
        <v>183249</v>
      </c>
      <c r="D363" s="2">
        <v>9230</v>
      </c>
      <c r="E363" s="2">
        <v>9270</v>
      </c>
      <c r="F363" s="10">
        <f t="shared" si="90"/>
        <v>4.2028555046744742E-3</v>
      </c>
      <c r="G363" s="2">
        <f t="shared" ca="1" si="91"/>
        <v>164275.875</v>
      </c>
      <c r="H363">
        <f t="shared" ca="1" si="92"/>
        <v>1</v>
      </c>
      <c r="I363">
        <f t="shared" si="93"/>
        <v>-1</v>
      </c>
      <c r="J363">
        <f t="shared" si="96"/>
        <v>168.13000000000102</v>
      </c>
      <c r="K363">
        <f t="shared" si="94"/>
        <v>-1</v>
      </c>
      <c r="L363" s="11">
        <f t="shared" ca="1" si="88"/>
        <v>10346.149999999969</v>
      </c>
      <c r="M363">
        <f t="shared" ca="1" si="95"/>
        <v>-1</v>
      </c>
      <c r="N363">
        <f t="shared" ca="1" si="89"/>
        <v>0</v>
      </c>
      <c r="O363">
        <f>COUNTIF(結算日!$A$3:$A$249,A363)</f>
        <v>0</v>
      </c>
      <c r="Q363" s="7">
        <f t="shared" si="97"/>
        <v>157</v>
      </c>
      <c r="R363" s="8">
        <f t="shared" ca="1" si="101"/>
        <v>-157</v>
      </c>
      <c r="S363" s="8">
        <f t="shared" ca="1" si="102"/>
        <v>13629</v>
      </c>
      <c r="T363" s="8">
        <f t="shared" ca="1" si="98"/>
        <v>-1</v>
      </c>
      <c r="U363" s="9">
        <f t="shared" ca="1" si="103"/>
        <v>0</v>
      </c>
      <c r="V363">
        <f t="shared" si="99"/>
        <v>2000</v>
      </c>
      <c r="W363">
        <f t="shared" si="100"/>
        <v>1</v>
      </c>
    </row>
    <row r="364" spans="1:23" x14ac:dyDescent="0.25">
      <c r="A364" s="1">
        <v>36542</v>
      </c>
      <c r="B364" s="2">
        <v>9315.43</v>
      </c>
      <c r="C364" s="2">
        <v>199834</v>
      </c>
      <c r="D364" s="2">
        <v>9300</v>
      </c>
      <c r="E364" s="2">
        <v>9385</v>
      </c>
      <c r="F364" s="10">
        <f t="shared" si="90"/>
        <v>-1.656391599743734E-3</v>
      </c>
      <c r="G364" s="2">
        <f t="shared" ca="1" si="91"/>
        <v>164972.375</v>
      </c>
      <c r="H364">
        <f t="shared" ca="1" si="92"/>
        <v>1</v>
      </c>
      <c r="I364">
        <f t="shared" si="93"/>
        <v>1</v>
      </c>
      <c r="J364">
        <f t="shared" si="96"/>
        <v>124.05999999999949</v>
      </c>
      <c r="K364">
        <f t="shared" si="94"/>
        <v>1</v>
      </c>
      <c r="L364" s="11">
        <f t="shared" ca="1" si="88"/>
        <v>10222.089999999969</v>
      </c>
      <c r="M364">
        <f t="shared" ca="1" si="95"/>
        <v>1</v>
      </c>
      <c r="N364">
        <f t="shared" ca="1" si="89"/>
        <v>2</v>
      </c>
      <c r="O364">
        <f>COUNTIF(結算日!$A$3:$A$249,A364)</f>
        <v>0</v>
      </c>
      <c r="Q364" s="7">
        <f t="shared" si="97"/>
        <v>70</v>
      </c>
      <c r="R364" s="8">
        <f t="shared" ca="1" si="101"/>
        <v>-70</v>
      </c>
      <c r="S364" s="8">
        <f t="shared" ca="1" si="102"/>
        <v>13559</v>
      </c>
      <c r="T364" s="8">
        <f t="shared" ca="1" si="98"/>
        <v>1</v>
      </c>
      <c r="U364" s="9">
        <f t="shared" ca="1" si="103"/>
        <v>2</v>
      </c>
      <c r="V364">
        <f t="shared" si="99"/>
        <v>2000</v>
      </c>
      <c r="W364">
        <f t="shared" si="100"/>
        <v>1</v>
      </c>
    </row>
    <row r="365" spans="1:23" x14ac:dyDescent="0.25">
      <c r="A365" s="1">
        <v>36543</v>
      </c>
      <c r="B365" s="2">
        <v>9250.19</v>
      </c>
      <c r="C365" s="2">
        <v>172793</v>
      </c>
      <c r="D365" s="2">
        <v>9278</v>
      </c>
      <c r="E365" s="2">
        <v>9353</v>
      </c>
      <c r="F365" s="10">
        <f t="shared" si="90"/>
        <v>3.0064247328973615E-3</v>
      </c>
      <c r="G365" s="2">
        <f t="shared" ca="1" si="91"/>
        <v>164527.67499999999</v>
      </c>
      <c r="H365">
        <f t="shared" ca="1" si="92"/>
        <v>1</v>
      </c>
      <c r="I365">
        <f t="shared" si="93"/>
        <v>-1</v>
      </c>
      <c r="J365">
        <f t="shared" si="96"/>
        <v>-65.239999999999782</v>
      </c>
      <c r="K365">
        <f t="shared" si="94"/>
        <v>-1</v>
      </c>
      <c r="L365" s="11">
        <f t="shared" ca="1" si="88"/>
        <v>10156.849999999969</v>
      </c>
      <c r="M365">
        <f t="shared" ca="1" si="95"/>
        <v>-1</v>
      </c>
      <c r="N365">
        <f t="shared" ca="1" si="89"/>
        <v>2</v>
      </c>
      <c r="O365">
        <f>COUNTIF(結算日!$A$3:$A$249,A365)</f>
        <v>0</v>
      </c>
      <c r="Q365" s="7">
        <f t="shared" si="97"/>
        <v>-22</v>
      </c>
      <c r="R365" s="8">
        <f t="shared" ca="1" si="101"/>
        <v>-22</v>
      </c>
      <c r="S365" s="8">
        <f t="shared" ca="1" si="102"/>
        <v>13535</v>
      </c>
      <c r="T365" s="8">
        <f t="shared" ca="1" si="98"/>
        <v>-1</v>
      </c>
      <c r="U365" s="9">
        <f t="shared" ca="1" si="103"/>
        <v>2</v>
      </c>
      <c r="V365">
        <f t="shared" si="99"/>
        <v>2000</v>
      </c>
      <c r="W365">
        <f t="shared" si="100"/>
        <v>1</v>
      </c>
    </row>
    <row r="366" spans="1:23" x14ac:dyDescent="0.25">
      <c r="A366" s="1">
        <v>36544</v>
      </c>
      <c r="B366" s="2">
        <v>9151.44</v>
      </c>
      <c r="C366" s="2">
        <v>163709</v>
      </c>
      <c r="D366" s="2">
        <v>9185</v>
      </c>
      <c r="E366" s="2">
        <v>9220</v>
      </c>
      <c r="F366" s="10">
        <f t="shared" si="90"/>
        <v>7.4917171505248792E-3</v>
      </c>
      <c r="G366" s="2">
        <f t="shared" ca="1" si="91"/>
        <v>164337.4</v>
      </c>
      <c r="H366">
        <f t="shared" ca="1" si="92"/>
        <v>-1</v>
      </c>
      <c r="I366">
        <f t="shared" si="93"/>
        <v>-1</v>
      </c>
      <c r="J366">
        <f t="shared" si="96"/>
        <v>-98.75</v>
      </c>
      <c r="K366">
        <f t="shared" si="94"/>
        <v>-1</v>
      </c>
      <c r="L366" s="11">
        <f t="shared" ca="1" si="88"/>
        <v>10255.599999999969</v>
      </c>
      <c r="M366">
        <f t="shared" ca="1" si="95"/>
        <v>-1</v>
      </c>
      <c r="N366">
        <f t="shared" ca="1" si="89"/>
        <v>0</v>
      </c>
      <c r="O366">
        <f>COUNTIF(結算日!$A$3:$A$249,A366)</f>
        <v>1</v>
      </c>
      <c r="Q366" s="7">
        <f t="shared" si="97"/>
        <v>-93</v>
      </c>
      <c r="R366" s="8">
        <f t="shared" ca="1" si="101"/>
        <v>93</v>
      </c>
      <c r="S366" s="8">
        <f t="shared" ca="1" si="102"/>
        <v>13626</v>
      </c>
      <c r="T366" s="8">
        <f t="shared" ca="1" si="98"/>
        <v>-1</v>
      </c>
      <c r="U366" s="9">
        <f t="shared" ca="1" si="103"/>
        <v>2</v>
      </c>
      <c r="V366">
        <f t="shared" si="99"/>
        <v>2000</v>
      </c>
      <c r="W366">
        <f t="shared" si="100"/>
        <v>1</v>
      </c>
    </row>
    <row r="367" spans="1:23" x14ac:dyDescent="0.25">
      <c r="A367" s="1">
        <v>36545</v>
      </c>
      <c r="B367" s="2">
        <v>9136.9500000000007</v>
      </c>
      <c r="C367" s="2">
        <v>137564</v>
      </c>
      <c r="D367" s="2">
        <v>9269</v>
      </c>
      <c r="E367" s="2">
        <v>9283</v>
      </c>
      <c r="F367" s="10">
        <f t="shared" si="90"/>
        <v>1.4452306294770123E-2</v>
      </c>
      <c r="G367" s="2">
        <f t="shared" ca="1" si="91"/>
        <v>164743.1</v>
      </c>
      <c r="H367">
        <f t="shared" ca="1" si="92"/>
        <v>-1</v>
      </c>
      <c r="I367">
        <f t="shared" si="93"/>
        <v>-1</v>
      </c>
      <c r="J367">
        <f t="shared" si="96"/>
        <v>-14.489999999999782</v>
      </c>
      <c r="K367">
        <f t="shared" si="94"/>
        <v>-1</v>
      </c>
      <c r="L367" s="11">
        <f t="shared" ca="1" si="88"/>
        <v>10270.089999999969</v>
      </c>
      <c r="M367">
        <f t="shared" ca="1" si="95"/>
        <v>-1</v>
      </c>
      <c r="N367">
        <f t="shared" ca="1" si="89"/>
        <v>0</v>
      </c>
      <c r="O367">
        <f>COUNTIF(結算日!$A$3:$A$249,A367)</f>
        <v>0</v>
      </c>
      <c r="Q367" s="7">
        <f t="shared" si="97"/>
        <v>49</v>
      </c>
      <c r="R367" s="8">
        <f t="shared" ca="1" si="101"/>
        <v>-49</v>
      </c>
      <c r="S367" s="8">
        <f t="shared" ca="1" si="102"/>
        <v>13575</v>
      </c>
      <c r="T367" s="8">
        <f t="shared" ca="1" si="98"/>
        <v>-1</v>
      </c>
      <c r="U367" s="9">
        <f t="shared" ca="1" si="103"/>
        <v>0</v>
      </c>
      <c r="V367">
        <f t="shared" si="99"/>
        <v>2000</v>
      </c>
      <c r="W367">
        <f t="shared" si="100"/>
        <v>1</v>
      </c>
    </row>
    <row r="368" spans="1:23" x14ac:dyDescent="0.25">
      <c r="A368" s="1">
        <v>36546</v>
      </c>
      <c r="B368" s="2">
        <v>9255.94</v>
      </c>
      <c r="C368" s="2">
        <v>184715</v>
      </c>
      <c r="D368" s="2">
        <v>9350</v>
      </c>
      <c r="E368" s="2">
        <v>9368</v>
      </c>
      <c r="F368" s="10">
        <f t="shared" si="90"/>
        <v>1.016212291782348E-2</v>
      </c>
      <c r="G368" s="2">
        <f t="shared" ca="1" si="91"/>
        <v>166235.42499999999</v>
      </c>
      <c r="H368">
        <f t="shared" ca="1" si="92"/>
        <v>1</v>
      </c>
      <c r="I368">
        <f t="shared" si="93"/>
        <v>-1</v>
      </c>
      <c r="J368">
        <f t="shared" si="96"/>
        <v>118.98999999999978</v>
      </c>
      <c r="K368">
        <f t="shared" si="94"/>
        <v>-1</v>
      </c>
      <c r="L368" s="11">
        <f t="shared" ca="1" si="88"/>
        <v>10151.099999999969</v>
      </c>
      <c r="M368">
        <f t="shared" ca="1" si="95"/>
        <v>-1</v>
      </c>
      <c r="N368">
        <f t="shared" ca="1" si="89"/>
        <v>0</v>
      </c>
      <c r="O368">
        <f>COUNTIF(結算日!$A$3:$A$249,A368)</f>
        <v>0</v>
      </c>
      <c r="Q368" s="7">
        <f t="shared" si="97"/>
        <v>81</v>
      </c>
      <c r="R368" s="8">
        <f t="shared" ca="1" si="101"/>
        <v>-81</v>
      </c>
      <c r="S368" s="8">
        <f t="shared" ca="1" si="102"/>
        <v>13494</v>
      </c>
      <c r="T368" s="8">
        <f t="shared" ca="1" si="98"/>
        <v>-1</v>
      </c>
      <c r="U368" s="9">
        <f t="shared" ca="1" si="103"/>
        <v>0</v>
      </c>
      <c r="V368">
        <f t="shared" si="99"/>
        <v>2000</v>
      </c>
      <c r="W368">
        <f t="shared" si="100"/>
        <v>1</v>
      </c>
    </row>
    <row r="369" spans="1:23" x14ac:dyDescent="0.25">
      <c r="A369" s="1">
        <v>36549</v>
      </c>
      <c r="B369" s="2">
        <v>9387.07</v>
      </c>
      <c r="C369" s="2">
        <v>195635</v>
      </c>
      <c r="D369" s="2">
        <v>9498</v>
      </c>
      <c r="E369" s="2">
        <v>9514</v>
      </c>
      <c r="F369" s="10">
        <f t="shared" si="90"/>
        <v>1.1817318929122855E-2</v>
      </c>
      <c r="G369" s="2">
        <f t="shared" ca="1" si="91"/>
        <v>166310.375</v>
      </c>
      <c r="H369">
        <f t="shared" ca="1" si="92"/>
        <v>1</v>
      </c>
      <c r="I369">
        <f t="shared" si="93"/>
        <v>-1</v>
      </c>
      <c r="J369">
        <f t="shared" si="96"/>
        <v>131.1299999999992</v>
      </c>
      <c r="K369">
        <f t="shared" si="94"/>
        <v>-1</v>
      </c>
      <c r="L369" s="11">
        <f t="shared" ca="1" si="88"/>
        <v>10019.96999999997</v>
      </c>
      <c r="M369">
        <f t="shared" ca="1" si="95"/>
        <v>-1</v>
      </c>
      <c r="N369">
        <f t="shared" ca="1" si="89"/>
        <v>0</v>
      </c>
      <c r="O369">
        <f>COUNTIF(結算日!$A$3:$A$249,A369)</f>
        <v>0</v>
      </c>
      <c r="Q369" s="7">
        <f t="shared" si="97"/>
        <v>148</v>
      </c>
      <c r="R369" s="8">
        <f t="shared" ca="1" si="101"/>
        <v>-148</v>
      </c>
      <c r="S369" s="8">
        <f t="shared" ca="1" si="102"/>
        <v>13346</v>
      </c>
      <c r="T369" s="8">
        <f t="shared" ca="1" si="98"/>
        <v>-1</v>
      </c>
      <c r="U369" s="9">
        <f t="shared" ca="1" si="103"/>
        <v>0</v>
      </c>
      <c r="V369">
        <f t="shared" si="99"/>
        <v>2000</v>
      </c>
      <c r="W369">
        <f t="shared" si="100"/>
        <v>1</v>
      </c>
    </row>
    <row r="370" spans="1:23" x14ac:dyDescent="0.25">
      <c r="A370" s="1">
        <v>36550</v>
      </c>
      <c r="B370" s="2">
        <v>9372.3700000000008</v>
      </c>
      <c r="C370" s="2">
        <v>164296</v>
      </c>
      <c r="D370" s="2">
        <v>9452</v>
      </c>
      <c r="E370" s="2">
        <v>9441</v>
      </c>
      <c r="F370" s="10">
        <f t="shared" si="90"/>
        <v>8.496250148041451E-3</v>
      </c>
      <c r="G370" s="2">
        <f t="shared" ca="1" si="91"/>
        <v>167461.1</v>
      </c>
      <c r="H370">
        <f t="shared" ca="1" si="92"/>
        <v>-1</v>
      </c>
      <c r="I370">
        <f t="shared" si="93"/>
        <v>-1</v>
      </c>
      <c r="J370">
        <f t="shared" si="96"/>
        <v>-14.699999999998909</v>
      </c>
      <c r="K370">
        <f t="shared" si="94"/>
        <v>-1</v>
      </c>
      <c r="L370" s="11">
        <f t="shared" ca="1" si="88"/>
        <v>10034.669999999969</v>
      </c>
      <c r="M370">
        <f t="shared" ca="1" si="95"/>
        <v>-1</v>
      </c>
      <c r="N370">
        <f t="shared" ca="1" si="89"/>
        <v>0</v>
      </c>
      <c r="O370">
        <f>COUNTIF(結算日!$A$3:$A$249,A370)</f>
        <v>0</v>
      </c>
      <c r="Q370" s="7">
        <f t="shared" si="97"/>
        <v>-46</v>
      </c>
      <c r="R370" s="8">
        <f t="shared" ca="1" si="101"/>
        <v>46</v>
      </c>
      <c r="S370" s="8">
        <f t="shared" ca="1" si="102"/>
        <v>13392</v>
      </c>
      <c r="T370" s="8">
        <f t="shared" ca="1" si="98"/>
        <v>-1</v>
      </c>
      <c r="U370" s="9">
        <f t="shared" ca="1" si="103"/>
        <v>0</v>
      </c>
      <c r="V370">
        <f t="shared" si="99"/>
        <v>2000</v>
      </c>
      <c r="W370">
        <f t="shared" si="100"/>
        <v>1</v>
      </c>
    </row>
    <row r="371" spans="1:23" x14ac:dyDescent="0.25">
      <c r="A371" s="1">
        <v>36551</v>
      </c>
      <c r="B371" s="2">
        <v>9581.9599999999991</v>
      </c>
      <c r="C371" s="2">
        <v>220285</v>
      </c>
      <c r="D371" s="2">
        <v>9722</v>
      </c>
      <c r="E371" s="2">
        <v>9748</v>
      </c>
      <c r="F371" s="10">
        <f t="shared" si="90"/>
        <v>1.461496395309525E-2</v>
      </c>
      <c r="G371" s="2">
        <f t="shared" ca="1" si="91"/>
        <v>169931.625</v>
      </c>
      <c r="H371">
        <f t="shared" ca="1" si="92"/>
        <v>1</v>
      </c>
      <c r="I371">
        <f t="shared" si="93"/>
        <v>-1</v>
      </c>
      <c r="J371">
        <f t="shared" si="96"/>
        <v>209.58999999999833</v>
      </c>
      <c r="K371">
        <f t="shared" si="94"/>
        <v>-1</v>
      </c>
      <c r="L371" s="11">
        <f t="shared" ca="1" si="88"/>
        <v>9825.0799999999708</v>
      </c>
      <c r="M371">
        <f t="shared" ca="1" si="95"/>
        <v>-1</v>
      </c>
      <c r="N371">
        <f t="shared" ca="1" si="89"/>
        <v>0</v>
      </c>
      <c r="O371">
        <f>COUNTIF(結算日!$A$3:$A$249,A371)</f>
        <v>0</v>
      </c>
      <c r="Q371" s="7">
        <f t="shared" si="97"/>
        <v>270</v>
      </c>
      <c r="R371" s="8">
        <f t="shared" ca="1" si="101"/>
        <v>-270</v>
      </c>
      <c r="S371" s="8">
        <f t="shared" ca="1" si="102"/>
        <v>13122</v>
      </c>
      <c r="T371" s="8">
        <f t="shared" ca="1" si="98"/>
        <v>-1</v>
      </c>
      <c r="U371" s="9">
        <f t="shared" ca="1" si="103"/>
        <v>0</v>
      </c>
      <c r="V371">
        <f t="shared" si="99"/>
        <v>2000</v>
      </c>
      <c r="W371">
        <f t="shared" si="100"/>
        <v>1</v>
      </c>
    </row>
    <row r="372" spans="1:23" x14ac:dyDescent="0.25">
      <c r="A372" s="1">
        <v>36552</v>
      </c>
      <c r="B372" s="2">
        <v>9628.98</v>
      </c>
      <c r="C372" s="2">
        <v>204743</v>
      </c>
      <c r="D372" s="2">
        <v>9730</v>
      </c>
      <c r="E372" s="2">
        <v>9755</v>
      </c>
      <c r="F372" s="10">
        <f t="shared" si="90"/>
        <v>1.0491246217148698E-2</v>
      </c>
      <c r="G372" s="2">
        <f t="shared" ca="1" si="91"/>
        <v>173011.8</v>
      </c>
      <c r="H372">
        <f t="shared" ca="1" si="92"/>
        <v>1</v>
      </c>
      <c r="I372">
        <f t="shared" si="93"/>
        <v>-1</v>
      </c>
      <c r="J372">
        <f t="shared" si="96"/>
        <v>47.020000000000437</v>
      </c>
      <c r="K372">
        <f t="shared" si="94"/>
        <v>-1</v>
      </c>
      <c r="L372" s="11">
        <f t="shared" ca="1" si="88"/>
        <v>9778.0599999999704</v>
      </c>
      <c r="M372">
        <f t="shared" ca="1" si="95"/>
        <v>-1</v>
      </c>
      <c r="N372">
        <f t="shared" ca="1" si="89"/>
        <v>0</v>
      </c>
      <c r="O372">
        <f>COUNTIF(結算日!$A$3:$A$249,A372)</f>
        <v>0</v>
      </c>
      <c r="Q372" s="7">
        <f t="shared" si="97"/>
        <v>8</v>
      </c>
      <c r="R372" s="8">
        <f t="shared" ca="1" si="101"/>
        <v>-8</v>
      </c>
      <c r="S372" s="8">
        <f t="shared" ca="1" si="102"/>
        <v>13114</v>
      </c>
      <c r="T372" s="8">
        <f t="shared" ca="1" si="98"/>
        <v>-1</v>
      </c>
      <c r="U372" s="9">
        <f t="shared" ca="1" si="103"/>
        <v>0</v>
      </c>
      <c r="V372">
        <f t="shared" si="99"/>
        <v>2000</v>
      </c>
      <c r="W372">
        <f t="shared" si="100"/>
        <v>1</v>
      </c>
    </row>
    <row r="373" spans="1:23" x14ac:dyDescent="0.25">
      <c r="A373" s="1">
        <v>36553</v>
      </c>
      <c r="B373" s="2">
        <v>9696.91</v>
      </c>
      <c r="C373" s="2">
        <v>205477</v>
      </c>
      <c r="D373" s="2">
        <v>9800</v>
      </c>
      <c r="E373" s="2">
        <v>9835</v>
      </c>
      <c r="F373" s="10">
        <f t="shared" si="90"/>
        <v>1.0631221698458537E-2</v>
      </c>
      <c r="G373" s="2">
        <f t="shared" ca="1" si="91"/>
        <v>175826</v>
      </c>
      <c r="H373">
        <f t="shared" ca="1" si="92"/>
        <v>1</v>
      </c>
      <c r="I373">
        <f t="shared" si="93"/>
        <v>-1</v>
      </c>
      <c r="J373">
        <f t="shared" si="96"/>
        <v>67.930000000000291</v>
      </c>
      <c r="K373">
        <f t="shared" si="94"/>
        <v>-1</v>
      </c>
      <c r="L373" s="11">
        <f t="shared" ca="1" si="88"/>
        <v>9710.1299999999701</v>
      </c>
      <c r="M373">
        <f t="shared" ca="1" si="95"/>
        <v>-1</v>
      </c>
      <c r="N373">
        <f t="shared" ca="1" si="89"/>
        <v>0</v>
      </c>
      <c r="O373">
        <f>COUNTIF(結算日!$A$3:$A$249,A373)</f>
        <v>0</v>
      </c>
      <c r="Q373" s="7">
        <f t="shared" si="97"/>
        <v>70</v>
      </c>
      <c r="R373" s="8">
        <f t="shared" ca="1" si="101"/>
        <v>-70</v>
      </c>
      <c r="S373" s="8">
        <f t="shared" ca="1" si="102"/>
        <v>13044</v>
      </c>
      <c r="T373" s="8">
        <f t="shared" ca="1" si="98"/>
        <v>-1</v>
      </c>
      <c r="U373" s="9">
        <f t="shared" ca="1" si="103"/>
        <v>0</v>
      </c>
      <c r="V373">
        <f t="shared" si="99"/>
        <v>2000</v>
      </c>
      <c r="W373">
        <f t="shared" si="100"/>
        <v>1</v>
      </c>
    </row>
    <row r="374" spans="1:23" x14ac:dyDescent="0.25">
      <c r="A374" s="1">
        <v>36554</v>
      </c>
      <c r="B374" s="2">
        <v>9636.3799999999992</v>
      </c>
      <c r="C374" s="2">
        <v>146000</v>
      </c>
      <c r="D374" s="2">
        <v>9759</v>
      </c>
      <c r="E374" s="2">
        <v>9780</v>
      </c>
      <c r="F374" s="10">
        <f t="shared" si="90"/>
        <v>1.272469537315879E-2</v>
      </c>
      <c r="G374" s="2">
        <f t="shared" ca="1" si="91"/>
        <v>176354.27499999999</v>
      </c>
      <c r="H374">
        <f t="shared" ca="1" si="92"/>
        <v>-1</v>
      </c>
      <c r="I374">
        <f t="shared" si="93"/>
        <v>-1</v>
      </c>
      <c r="J374">
        <f t="shared" si="96"/>
        <v>-60.530000000000655</v>
      </c>
      <c r="K374">
        <f t="shared" si="94"/>
        <v>-1</v>
      </c>
      <c r="L374" s="11">
        <f t="shared" ca="1" si="88"/>
        <v>9770.6599999999708</v>
      </c>
      <c r="M374">
        <f t="shared" ca="1" si="95"/>
        <v>-1</v>
      </c>
      <c r="N374">
        <f t="shared" ca="1" si="89"/>
        <v>0</v>
      </c>
      <c r="O374">
        <f>COUNTIF(結算日!$A$3:$A$249,A374)</f>
        <v>0</v>
      </c>
      <c r="Q374" s="7">
        <f t="shared" si="97"/>
        <v>-41</v>
      </c>
      <c r="R374" s="8">
        <f t="shared" ca="1" si="101"/>
        <v>41</v>
      </c>
      <c r="S374" s="8">
        <f t="shared" ca="1" si="102"/>
        <v>13085</v>
      </c>
      <c r="T374" s="8">
        <f t="shared" ca="1" si="98"/>
        <v>-1</v>
      </c>
      <c r="U374" s="9">
        <f t="shared" ca="1" si="103"/>
        <v>0</v>
      </c>
      <c r="V374">
        <f t="shared" si="99"/>
        <v>2000</v>
      </c>
      <c r="W374">
        <f t="shared" si="100"/>
        <v>1</v>
      </c>
    </row>
    <row r="375" spans="1:23" x14ac:dyDescent="0.25">
      <c r="A375" s="1">
        <v>36556</v>
      </c>
      <c r="B375" s="2">
        <v>9744.89</v>
      </c>
      <c r="C375" s="2">
        <v>152936</v>
      </c>
      <c r="D375" s="2">
        <v>9867</v>
      </c>
      <c r="E375" s="2">
        <v>9880</v>
      </c>
      <c r="F375" s="10">
        <f t="shared" si="90"/>
        <v>1.25306699203378E-2</v>
      </c>
      <c r="G375" s="2">
        <f t="shared" ca="1" si="91"/>
        <v>176442.75</v>
      </c>
      <c r="H375">
        <f t="shared" ca="1" si="92"/>
        <v>-1</v>
      </c>
      <c r="I375">
        <f t="shared" si="93"/>
        <v>-1</v>
      </c>
      <c r="J375">
        <f t="shared" si="96"/>
        <v>108.51000000000022</v>
      </c>
      <c r="K375">
        <f t="shared" si="94"/>
        <v>-1</v>
      </c>
      <c r="L375" s="11">
        <f t="shared" ca="1" si="88"/>
        <v>9662.1499999999705</v>
      </c>
      <c r="M375">
        <f t="shared" ca="1" si="95"/>
        <v>0</v>
      </c>
      <c r="N375">
        <f t="shared" ca="1" si="89"/>
        <v>1</v>
      </c>
      <c r="O375">
        <f>COUNTIF(結算日!$A$3:$A$249,A375)</f>
        <v>0</v>
      </c>
      <c r="Q375" s="7">
        <f t="shared" si="97"/>
        <v>108</v>
      </c>
      <c r="R375" s="8">
        <f t="shared" ca="1" si="101"/>
        <v>-108</v>
      </c>
      <c r="S375" s="8">
        <f t="shared" ca="1" si="102"/>
        <v>12977</v>
      </c>
      <c r="T375" s="8">
        <f t="shared" ca="1" si="98"/>
        <v>-1</v>
      </c>
      <c r="U375" s="9">
        <f t="shared" ca="1" si="103"/>
        <v>0</v>
      </c>
      <c r="V375">
        <f t="shared" si="99"/>
        <v>2000</v>
      </c>
      <c r="W375">
        <f t="shared" si="100"/>
        <v>1</v>
      </c>
    </row>
    <row r="376" spans="1:23" x14ac:dyDescent="0.25">
      <c r="A376" s="1">
        <v>36557</v>
      </c>
      <c r="B376" s="2">
        <v>9856.39</v>
      </c>
      <c r="C376" s="2">
        <v>199843</v>
      </c>
      <c r="D376" s="2">
        <v>10030</v>
      </c>
      <c r="E376" s="2">
        <v>10055</v>
      </c>
      <c r="F376" s="10">
        <f t="shared" si="90"/>
        <v>1.7613953993297793E-2</v>
      </c>
      <c r="G376" s="2">
        <f t="shared" ca="1" si="91"/>
        <v>178443.5</v>
      </c>
      <c r="H376">
        <f t="shared" ca="1" si="92"/>
        <v>1</v>
      </c>
      <c r="I376">
        <f t="shared" si="93"/>
        <v>-1</v>
      </c>
      <c r="J376">
        <f t="shared" si="96"/>
        <v>111.5</v>
      </c>
      <c r="K376">
        <f t="shared" si="94"/>
        <v>-1</v>
      </c>
      <c r="L376" s="11">
        <f t="shared" ca="1" si="88"/>
        <v>9662.1499999999705</v>
      </c>
      <c r="M376">
        <f t="shared" ca="1" si="95"/>
        <v>0</v>
      </c>
      <c r="N376">
        <f t="shared" ca="1" si="89"/>
        <v>0</v>
      </c>
      <c r="O376">
        <f>COUNTIF(結算日!$A$3:$A$249,A376)</f>
        <v>0</v>
      </c>
      <c r="Q376" s="7">
        <f t="shared" si="97"/>
        <v>163</v>
      </c>
      <c r="R376" s="8">
        <f t="shared" ca="1" si="101"/>
        <v>-163</v>
      </c>
      <c r="S376" s="8">
        <f t="shared" ca="1" si="102"/>
        <v>12814</v>
      </c>
      <c r="T376" s="8">
        <f t="shared" ca="1" si="98"/>
        <v>-1</v>
      </c>
      <c r="U376" s="9">
        <f t="shared" ca="1" si="103"/>
        <v>0</v>
      </c>
      <c r="V376">
        <f t="shared" si="99"/>
        <v>2000</v>
      </c>
      <c r="W376">
        <f t="shared" si="100"/>
        <v>2</v>
      </c>
    </row>
    <row r="377" spans="1:23" x14ac:dyDescent="0.25">
      <c r="A377" s="1">
        <v>36565</v>
      </c>
      <c r="B377" s="2">
        <v>10008.879999999999</v>
      </c>
      <c r="C377" s="2">
        <v>231150</v>
      </c>
      <c r="D377" s="2">
        <v>10149</v>
      </c>
      <c r="E377" s="2">
        <v>10173</v>
      </c>
      <c r="F377" s="10">
        <f t="shared" si="90"/>
        <v>1.3999568383275651E-2</v>
      </c>
      <c r="G377" s="2">
        <f t="shared" ca="1" si="91"/>
        <v>181342.47500000001</v>
      </c>
      <c r="H377">
        <f t="shared" ca="1" si="92"/>
        <v>1</v>
      </c>
      <c r="I377">
        <f t="shared" si="93"/>
        <v>-1</v>
      </c>
      <c r="J377">
        <f t="shared" si="96"/>
        <v>152.48999999999978</v>
      </c>
      <c r="K377">
        <f t="shared" si="94"/>
        <v>-1</v>
      </c>
      <c r="L377" s="11">
        <f t="shared" ca="1" si="88"/>
        <v>9662.1499999999705</v>
      </c>
      <c r="M377">
        <f t="shared" ca="1" si="95"/>
        <v>0</v>
      </c>
      <c r="N377">
        <f t="shared" ca="1" si="89"/>
        <v>0</v>
      </c>
      <c r="O377">
        <f>COUNTIF(結算日!$A$3:$A$249,A377)</f>
        <v>0</v>
      </c>
      <c r="Q377" s="7">
        <f t="shared" si="97"/>
        <v>119</v>
      </c>
      <c r="R377" s="8">
        <f t="shared" ca="1" si="101"/>
        <v>-119</v>
      </c>
      <c r="S377" s="8">
        <f t="shared" ca="1" si="102"/>
        <v>12695</v>
      </c>
      <c r="T377" s="8">
        <f t="shared" ca="1" si="98"/>
        <v>-1</v>
      </c>
      <c r="U377" s="9">
        <f t="shared" ca="1" si="103"/>
        <v>0</v>
      </c>
      <c r="V377">
        <f t="shared" si="99"/>
        <v>2000</v>
      </c>
      <c r="W377">
        <f t="shared" si="100"/>
        <v>2</v>
      </c>
    </row>
    <row r="378" spans="1:23" x14ac:dyDescent="0.25">
      <c r="A378" s="1">
        <v>36566</v>
      </c>
      <c r="B378" s="2">
        <v>10057.67</v>
      </c>
      <c r="C378" s="2">
        <v>214696</v>
      </c>
      <c r="D378" s="2">
        <v>10145</v>
      </c>
      <c r="E378" s="2">
        <v>10214</v>
      </c>
      <c r="F378" s="10">
        <f t="shared" si="90"/>
        <v>8.6829255682479012E-3</v>
      </c>
      <c r="G378" s="2">
        <f t="shared" ca="1" si="91"/>
        <v>183310.35</v>
      </c>
      <c r="H378">
        <f t="shared" ca="1" si="92"/>
        <v>1</v>
      </c>
      <c r="I378">
        <f t="shared" si="93"/>
        <v>-1</v>
      </c>
      <c r="J378">
        <f t="shared" si="96"/>
        <v>48.790000000000873</v>
      </c>
      <c r="K378">
        <f t="shared" si="94"/>
        <v>-1</v>
      </c>
      <c r="L378" s="11">
        <f t="shared" ca="1" si="88"/>
        <v>9662.1499999999705</v>
      </c>
      <c r="M378">
        <f t="shared" ca="1" si="95"/>
        <v>0</v>
      </c>
      <c r="N378">
        <f t="shared" ca="1" si="89"/>
        <v>0</v>
      </c>
      <c r="O378">
        <f>COUNTIF(結算日!$A$3:$A$249,A378)</f>
        <v>0</v>
      </c>
      <c r="Q378" s="7">
        <f t="shared" si="97"/>
        <v>-4</v>
      </c>
      <c r="R378" s="8">
        <f t="shared" ca="1" si="101"/>
        <v>4</v>
      </c>
      <c r="S378" s="8">
        <f t="shared" ca="1" si="102"/>
        <v>12699</v>
      </c>
      <c r="T378" s="8">
        <f t="shared" ca="1" si="98"/>
        <v>-1</v>
      </c>
      <c r="U378" s="9">
        <f t="shared" ca="1" si="103"/>
        <v>0</v>
      </c>
      <c r="V378">
        <f t="shared" si="99"/>
        <v>2000</v>
      </c>
      <c r="W378">
        <f t="shared" si="100"/>
        <v>2</v>
      </c>
    </row>
    <row r="379" spans="1:23" x14ac:dyDescent="0.25">
      <c r="A379" s="1">
        <v>36567</v>
      </c>
      <c r="B379" s="2">
        <v>10128.67</v>
      </c>
      <c r="C379" s="2">
        <v>253074</v>
      </c>
      <c r="D379" s="2">
        <v>10167</v>
      </c>
      <c r="E379" s="2">
        <v>10249</v>
      </c>
      <c r="F379" s="10">
        <f t="shared" si="90"/>
        <v>3.7843073177425968E-3</v>
      </c>
      <c r="G379" s="2">
        <f t="shared" ca="1" si="91"/>
        <v>186145.05</v>
      </c>
      <c r="H379">
        <f t="shared" ca="1" si="92"/>
        <v>1</v>
      </c>
      <c r="I379">
        <f t="shared" si="93"/>
        <v>-1</v>
      </c>
      <c r="J379">
        <f t="shared" si="96"/>
        <v>71</v>
      </c>
      <c r="K379">
        <f t="shared" si="94"/>
        <v>-1</v>
      </c>
      <c r="L379" s="11">
        <f t="shared" ca="1" si="88"/>
        <v>9662.1499999999705</v>
      </c>
      <c r="M379">
        <f t="shared" ca="1" si="95"/>
        <v>0</v>
      </c>
      <c r="N379">
        <f t="shared" ca="1" si="89"/>
        <v>0</v>
      </c>
      <c r="O379">
        <f>COUNTIF(結算日!$A$3:$A$249,A379)</f>
        <v>0</v>
      </c>
      <c r="Q379" s="7">
        <f t="shared" si="97"/>
        <v>22</v>
      </c>
      <c r="R379" s="8">
        <f t="shared" ca="1" si="101"/>
        <v>-22</v>
      </c>
      <c r="S379" s="8">
        <f t="shared" ca="1" si="102"/>
        <v>12677</v>
      </c>
      <c r="T379" s="8">
        <f t="shared" ca="1" si="98"/>
        <v>-1</v>
      </c>
      <c r="U379" s="9">
        <f t="shared" ca="1" si="103"/>
        <v>0</v>
      </c>
      <c r="V379">
        <f t="shared" si="99"/>
        <v>2000</v>
      </c>
      <c r="W379">
        <f t="shared" si="100"/>
        <v>2</v>
      </c>
    </row>
    <row r="380" spans="1:23" x14ac:dyDescent="0.25">
      <c r="A380" s="1">
        <v>36570</v>
      </c>
      <c r="B380" s="2">
        <v>9971.4500000000007</v>
      </c>
      <c r="C380" s="2">
        <v>204083</v>
      </c>
      <c r="D380" s="2">
        <v>9980</v>
      </c>
      <c r="E380" s="2">
        <v>10064</v>
      </c>
      <c r="F380" s="10">
        <f t="shared" si="90"/>
        <v>8.5744801408016436E-4</v>
      </c>
      <c r="G380" s="2">
        <f t="shared" ca="1" si="91"/>
        <v>188384.8</v>
      </c>
      <c r="H380">
        <f t="shared" ca="1" si="92"/>
        <v>1</v>
      </c>
      <c r="I380">
        <f t="shared" si="93"/>
        <v>-1</v>
      </c>
      <c r="J380">
        <f t="shared" si="96"/>
        <v>-157.21999999999935</v>
      </c>
      <c r="K380">
        <f t="shared" ca="1" si="94"/>
        <v>1</v>
      </c>
      <c r="L380" s="11">
        <f t="shared" ca="1" si="88"/>
        <v>9662.1499999999705</v>
      </c>
      <c r="M380">
        <f t="shared" ca="1" si="95"/>
        <v>0</v>
      </c>
      <c r="N380">
        <f t="shared" ca="1" si="89"/>
        <v>0</v>
      </c>
      <c r="O380">
        <f>COUNTIF(結算日!$A$3:$A$249,A380)</f>
        <v>0</v>
      </c>
      <c r="Q380" s="7">
        <f t="shared" si="97"/>
        <v>-187</v>
      </c>
      <c r="R380" s="8">
        <f t="shared" ca="1" si="101"/>
        <v>187</v>
      </c>
      <c r="S380" s="8">
        <f t="shared" ca="1" si="102"/>
        <v>12864</v>
      </c>
      <c r="T380" s="8">
        <f t="shared" ca="1" si="98"/>
        <v>1</v>
      </c>
      <c r="U380" s="9">
        <f t="shared" ca="1" si="103"/>
        <v>2</v>
      </c>
      <c r="V380">
        <f t="shared" si="99"/>
        <v>2000</v>
      </c>
      <c r="W380">
        <f t="shared" si="100"/>
        <v>2</v>
      </c>
    </row>
    <row r="381" spans="1:23" x14ac:dyDescent="0.25">
      <c r="A381" s="1">
        <v>36571</v>
      </c>
      <c r="B381" s="2">
        <v>9957.74</v>
      </c>
      <c r="C381" s="2">
        <v>159301</v>
      </c>
      <c r="D381" s="2">
        <v>9988</v>
      </c>
      <c r="E381" s="2">
        <v>10064</v>
      </c>
      <c r="F381" s="10">
        <f t="shared" si="90"/>
        <v>3.0388421469129678E-3</v>
      </c>
      <c r="G381" s="2">
        <f t="shared" ca="1" si="91"/>
        <v>189365.15</v>
      </c>
      <c r="H381">
        <f t="shared" ca="1" si="92"/>
        <v>-1</v>
      </c>
      <c r="I381">
        <f t="shared" si="93"/>
        <v>-1</v>
      </c>
      <c r="J381">
        <f t="shared" si="96"/>
        <v>-13.710000000000946</v>
      </c>
      <c r="K381">
        <f t="shared" si="94"/>
        <v>-1</v>
      </c>
      <c r="L381" s="11">
        <f t="shared" ca="1" si="88"/>
        <v>9662.1499999999705</v>
      </c>
      <c r="M381">
        <f t="shared" ca="1" si="95"/>
        <v>0</v>
      </c>
      <c r="N381">
        <f t="shared" ca="1" si="89"/>
        <v>0</v>
      </c>
      <c r="O381">
        <f>COUNTIF(結算日!$A$3:$A$249,A381)</f>
        <v>0</v>
      </c>
      <c r="Q381" s="7">
        <f t="shared" si="97"/>
        <v>8</v>
      </c>
      <c r="R381" s="8">
        <f t="shared" ca="1" si="101"/>
        <v>8</v>
      </c>
      <c r="S381" s="8">
        <f t="shared" ca="1" si="102"/>
        <v>12870</v>
      </c>
      <c r="T381" s="8">
        <f t="shared" ca="1" si="98"/>
        <v>-1</v>
      </c>
      <c r="U381" s="9">
        <f t="shared" ca="1" si="103"/>
        <v>2</v>
      </c>
      <c r="V381">
        <f t="shared" si="99"/>
        <v>2000</v>
      </c>
      <c r="W381">
        <f t="shared" si="100"/>
        <v>2</v>
      </c>
    </row>
    <row r="382" spans="1:23" x14ac:dyDescent="0.25">
      <c r="A382" s="1">
        <v>36572</v>
      </c>
      <c r="B382" s="2">
        <v>10064.49</v>
      </c>
      <c r="C382" s="2">
        <v>181849</v>
      </c>
      <c r="D382" s="2">
        <v>10090</v>
      </c>
      <c r="E382" s="2">
        <v>10140</v>
      </c>
      <c r="F382" s="10">
        <f t="shared" si="90"/>
        <v>7.5026156317905546E-3</v>
      </c>
      <c r="G382" s="2">
        <f t="shared" ca="1" si="91"/>
        <v>190597.02499999999</v>
      </c>
      <c r="H382">
        <f t="shared" ca="1" si="92"/>
        <v>-1</v>
      </c>
      <c r="I382">
        <f t="shared" si="93"/>
        <v>-1</v>
      </c>
      <c r="J382">
        <f t="shared" si="96"/>
        <v>106.75</v>
      </c>
      <c r="K382">
        <f t="shared" si="94"/>
        <v>-1</v>
      </c>
      <c r="L382" s="11">
        <f t="shared" ref="L382:L445" ca="1" si="104">L381+J382*M381</f>
        <v>9662.1499999999705</v>
      </c>
      <c r="M382">
        <f t="shared" ca="1" si="95"/>
        <v>0</v>
      </c>
      <c r="N382">
        <f t="shared" ref="N382:N445" ca="1" si="105">ABS(M382-M381)</f>
        <v>0</v>
      </c>
      <c r="O382">
        <f>COUNTIF(結算日!$A$3:$A$249,A382)</f>
        <v>1</v>
      </c>
      <c r="Q382" s="7">
        <f t="shared" si="97"/>
        <v>102</v>
      </c>
      <c r="R382" s="8">
        <f t="shared" ca="1" si="101"/>
        <v>-102</v>
      </c>
      <c r="S382" s="8">
        <f t="shared" ca="1" si="102"/>
        <v>12766</v>
      </c>
      <c r="T382" s="8">
        <f t="shared" ca="1" si="98"/>
        <v>-1</v>
      </c>
      <c r="U382" s="9">
        <f t="shared" ca="1" si="103"/>
        <v>2</v>
      </c>
      <c r="V382">
        <f t="shared" si="99"/>
        <v>2000</v>
      </c>
      <c r="W382">
        <f t="shared" si="100"/>
        <v>2</v>
      </c>
    </row>
    <row r="383" spans="1:23" x14ac:dyDescent="0.25">
      <c r="A383" s="1">
        <v>36573</v>
      </c>
      <c r="B383" s="2">
        <v>10202.200000000001</v>
      </c>
      <c r="C383" s="2">
        <v>240732</v>
      </c>
      <c r="D383" s="2">
        <v>10293</v>
      </c>
      <c r="E383" s="2">
        <v>10340</v>
      </c>
      <c r="F383" s="10">
        <f t="shared" si="90"/>
        <v>8.9000411675912439E-3</v>
      </c>
      <c r="G383" s="2">
        <f t="shared" ca="1" si="91"/>
        <v>193286.125</v>
      </c>
      <c r="H383">
        <f t="shared" ca="1" si="92"/>
        <v>1</v>
      </c>
      <c r="I383">
        <f t="shared" si="93"/>
        <v>-1</v>
      </c>
      <c r="J383">
        <f t="shared" si="96"/>
        <v>137.71000000000095</v>
      </c>
      <c r="K383">
        <f t="shared" si="94"/>
        <v>-1</v>
      </c>
      <c r="L383" s="11">
        <f t="shared" ca="1" si="104"/>
        <v>9662.1499999999705</v>
      </c>
      <c r="M383">
        <f t="shared" ca="1" si="95"/>
        <v>0</v>
      </c>
      <c r="N383">
        <f t="shared" ca="1" si="105"/>
        <v>0</v>
      </c>
      <c r="O383">
        <f>COUNTIF(結算日!$A$3:$A$249,A383)</f>
        <v>0</v>
      </c>
      <c r="Q383" s="7">
        <f t="shared" si="97"/>
        <v>153</v>
      </c>
      <c r="R383" s="8">
        <f t="shared" ca="1" si="101"/>
        <v>-153</v>
      </c>
      <c r="S383" s="8">
        <f t="shared" ca="1" si="102"/>
        <v>12611</v>
      </c>
      <c r="T383" s="8">
        <f t="shared" ca="1" si="98"/>
        <v>-1</v>
      </c>
      <c r="U383" s="9">
        <f t="shared" ca="1" si="103"/>
        <v>0</v>
      </c>
      <c r="V383">
        <f t="shared" si="99"/>
        <v>2000</v>
      </c>
      <c r="W383">
        <f t="shared" si="100"/>
        <v>2</v>
      </c>
    </row>
    <row r="384" spans="1:23" x14ac:dyDescent="0.25">
      <c r="A384" s="1">
        <v>36574</v>
      </c>
      <c r="B384" s="2">
        <v>10096.379999999999</v>
      </c>
      <c r="C384" s="2">
        <v>259181</v>
      </c>
      <c r="D384" s="2">
        <v>10160</v>
      </c>
      <c r="E384" s="2">
        <v>10188</v>
      </c>
      <c r="F384" s="10">
        <f t="shared" si="90"/>
        <v>6.301268375398017E-3</v>
      </c>
      <c r="G384" s="2">
        <f t="shared" ca="1" si="91"/>
        <v>195851.22500000001</v>
      </c>
      <c r="H384">
        <f t="shared" ca="1" si="92"/>
        <v>1</v>
      </c>
      <c r="I384">
        <f t="shared" si="93"/>
        <v>-1</v>
      </c>
      <c r="J384">
        <f t="shared" si="96"/>
        <v>-105.82000000000153</v>
      </c>
      <c r="K384">
        <f t="shared" si="94"/>
        <v>-1</v>
      </c>
      <c r="L384" s="11">
        <f t="shared" ca="1" si="104"/>
        <v>9662.1499999999705</v>
      </c>
      <c r="M384">
        <f t="shared" ca="1" si="95"/>
        <v>0</v>
      </c>
      <c r="N384">
        <f t="shared" ca="1" si="105"/>
        <v>0</v>
      </c>
      <c r="O384">
        <f>COUNTIF(結算日!$A$3:$A$249,A384)</f>
        <v>0</v>
      </c>
      <c r="Q384" s="7">
        <f t="shared" si="97"/>
        <v>-133</v>
      </c>
      <c r="R384" s="8">
        <f t="shared" ca="1" si="101"/>
        <v>133</v>
      </c>
      <c r="S384" s="8">
        <f t="shared" ca="1" si="102"/>
        <v>12744</v>
      </c>
      <c r="T384" s="8">
        <f t="shared" ca="1" si="98"/>
        <v>-1</v>
      </c>
      <c r="U384" s="9">
        <f t="shared" ca="1" si="103"/>
        <v>0</v>
      </c>
      <c r="V384">
        <f t="shared" si="99"/>
        <v>2000</v>
      </c>
      <c r="W384">
        <f t="shared" si="100"/>
        <v>2</v>
      </c>
    </row>
    <row r="385" spans="1:23" x14ac:dyDescent="0.25">
      <c r="A385" s="1">
        <v>36575</v>
      </c>
      <c r="B385" s="2">
        <v>10161.049999999999</v>
      </c>
      <c r="C385" s="2">
        <v>213377</v>
      </c>
      <c r="D385" s="2">
        <v>10286</v>
      </c>
      <c r="E385" s="2">
        <v>10310</v>
      </c>
      <c r="F385" s="10">
        <f t="shared" si="90"/>
        <v>1.2296957499471128E-2</v>
      </c>
      <c r="G385" s="2">
        <f t="shared" ca="1" si="91"/>
        <v>197885.95</v>
      </c>
      <c r="H385">
        <f t="shared" ca="1" si="92"/>
        <v>1</v>
      </c>
      <c r="I385">
        <f t="shared" si="93"/>
        <v>-1</v>
      </c>
      <c r="J385">
        <f t="shared" si="96"/>
        <v>64.670000000000073</v>
      </c>
      <c r="K385">
        <f t="shared" si="94"/>
        <v>-1</v>
      </c>
      <c r="L385" s="11">
        <f t="shared" ca="1" si="104"/>
        <v>9662.1499999999705</v>
      </c>
      <c r="M385">
        <f t="shared" ca="1" si="95"/>
        <v>0</v>
      </c>
      <c r="N385">
        <f t="shared" ca="1" si="105"/>
        <v>0</v>
      </c>
      <c r="O385">
        <f>COUNTIF(結算日!$A$3:$A$249,A385)</f>
        <v>0</v>
      </c>
      <c r="Q385" s="7">
        <f t="shared" si="97"/>
        <v>126</v>
      </c>
      <c r="R385" s="8">
        <f t="shared" ca="1" si="101"/>
        <v>-126</v>
      </c>
      <c r="S385" s="8">
        <f t="shared" ca="1" si="102"/>
        <v>12618</v>
      </c>
      <c r="T385" s="8">
        <f t="shared" ca="1" si="98"/>
        <v>-1</v>
      </c>
      <c r="U385" s="9">
        <f t="shared" ca="1" si="103"/>
        <v>0</v>
      </c>
      <c r="V385">
        <f t="shared" si="99"/>
        <v>2000</v>
      </c>
      <c r="W385">
        <f t="shared" si="100"/>
        <v>2</v>
      </c>
    </row>
    <row r="386" spans="1:23" x14ac:dyDescent="0.25">
      <c r="A386" s="1">
        <v>36577</v>
      </c>
      <c r="B386" s="2">
        <v>9912.67</v>
      </c>
      <c r="C386" s="2">
        <v>247906</v>
      </c>
      <c r="D386" s="2">
        <v>10020</v>
      </c>
      <c r="E386" s="2">
        <v>10080</v>
      </c>
      <c r="F386" s="10">
        <f t="shared" ref="F386:F449" si="106">IF(O386=1,E386,D386)/B386-1</f>
        <v>1.08275570557681E-2</v>
      </c>
      <c r="G386" s="2">
        <f t="shared" ref="G386:G449" ca="1" si="107">IF(ROW()&gt;$G$1,AVERAGE(OFFSET(C386,-$G$1+1,,$G$1)),"")</f>
        <v>201380.15</v>
      </c>
      <c r="H386">
        <f t="shared" ref="H386:H449" ca="1" si="108">IF(G386="",0,SIGN(C386-G386))</f>
        <v>1</v>
      </c>
      <c r="I386">
        <f t="shared" ref="I386:I449" si="109">-SIGN(F386)</f>
        <v>-1</v>
      </c>
      <c r="J386">
        <f t="shared" si="96"/>
        <v>-248.3799999999992</v>
      </c>
      <c r="K386">
        <f t="shared" ref="K386:K449" si="110">CHOOSE($K$1,H386*(2-$K$1)+I386*($K$1-1),IF(ABS(F386)&gt;($K$1-2)/100,I386,H386))</f>
        <v>-1</v>
      </c>
      <c r="L386" s="11">
        <f t="shared" ca="1" si="104"/>
        <v>9662.1499999999705</v>
      </c>
      <c r="M386">
        <f t="shared" ref="M386:M449" ca="1" si="111">INT(L386*$P$1/B386)*K386</f>
        <v>0</v>
      </c>
      <c r="N386">
        <f t="shared" ca="1" si="105"/>
        <v>0</v>
      </c>
      <c r="O386">
        <f>COUNTIF(結算日!$A$3:$A$249,A386)</f>
        <v>0</v>
      </c>
      <c r="Q386" s="7">
        <f t="shared" si="97"/>
        <v>-266</v>
      </c>
      <c r="R386" s="8">
        <f t="shared" ca="1" si="101"/>
        <v>266</v>
      </c>
      <c r="S386" s="8">
        <f t="shared" ca="1" si="102"/>
        <v>12884</v>
      </c>
      <c r="T386" s="8">
        <f t="shared" ca="1" si="98"/>
        <v>-1</v>
      </c>
      <c r="U386" s="9">
        <f t="shared" ca="1" si="103"/>
        <v>0</v>
      </c>
      <c r="V386">
        <f t="shared" si="99"/>
        <v>2000</v>
      </c>
      <c r="W386">
        <f t="shared" si="100"/>
        <v>2</v>
      </c>
    </row>
    <row r="387" spans="1:23" x14ac:dyDescent="0.25">
      <c r="A387" s="1">
        <v>36578</v>
      </c>
      <c r="B387" s="2">
        <v>9731.93</v>
      </c>
      <c r="C387" s="2">
        <v>197520</v>
      </c>
      <c r="D387" s="2">
        <v>9875</v>
      </c>
      <c r="E387" s="2">
        <v>9913</v>
      </c>
      <c r="F387" s="10">
        <f t="shared" si="106"/>
        <v>1.4701092178015962E-2</v>
      </c>
      <c r="G387" s="2">
        <f t="shared" ca="1" si="107"/>
        <v>204055.77499999999</v>
      </c>
      <c r="H387">
        <f t="shared" ca="1" si="108"/>
        <v>-1</v>
      </c>
      <c r="I387">
        <f t="shared" si="109"/>
        <v>-1</v>
      </c>
      <c r="J387">
        <f t="shared" ref="J387:J450" si="112">B387-B386</f>
        <v>-180.73999999999978</v>
      </c>
      <c r="K387">
        <f t="shared" si="110"/>
        <v>-1</v>
      </c>
      <c r="L387" s="11">
        <f t="shared" ca="1" si="104"/>
        <v>9662.1499999999705</v>
      </c>
      <c r="M387">
        <f t="shared" ca="1" si="111"/>
        <v>0</v>
      </c>
      <c r="N387">
        <f t="shared" ca="1" si="105"/>
        <v>0</v>
      </c>
      <c r="O387">
        <f>COUNTIF(結算日!$A$3:$A$249,A387)</f>
        <v>0</v>
      </c>
      <c r="Q387" s="7">
        <f t="shared" ref="Q387:Q450" si="113">D387-IF(O386=1,E386,D386)</f>
        <v>-145</v>
      </c>
      <c r="R387" s="8">
        <f t="shared" ca="1" si="101"/>
        <v>145</v>
      </c>
      <c r="S387" s="8">
        <f t="shared" ca="1" si="102"/>
        <v>13029</v>
      </c>
      <c r="T387" s="8">
        <f t="shared" ref="T387:T450" ca="1" si="114">INT(S387*$P$1/IF(O387=1,E387,D387))*K387</f>
        <v>-1</v>
      </c>
      <c r="U387" s="9">
        <f t="shared" ca="1" si="103"/>
        <v>0</v>
      </c>
      <c r="V387">
        <f t="shared" ref="V387:V450" si="115">YEAR(A387)</f>
        <v>2000</v>
      </c>
      <c r="W387">
        <f t="shared" ref="W387:W450" si="116">MONTH(A387)</f>
        <v>2</v>
      </c>
    </row>
    <row r="388" spans="1:23" x14ac:dyDescent="0.25">
      <c r="A388" s="1">
        <v>36579</v>
      </c>
      <c r="B388" s="2">
        <v>9642.26</v>
      </c>
      <c r="C388" s="2">
        <v>162108</v>
      </c>
      <c r="D388" s="2">
        <v>9701</v>
      </c>
      <c r="E388" s="2">
        <v>9783</v>
      </c>
      <c r="F388" s="10">
        <f t="shared" si="106"/>
        <v>6.091932804135114E-3</v>
      </c>
      <c r="G388" s="2">
        <f t="shared" ca="1" si="107"/>
        <v>204701.25</v>
      </c>
      <c r="H388">
        <f t="shared" ca="1" si="108"/>
        <v>-1</v>
      </c>
      <c r="I388">
        <f t="shared" si="109"/>
        <v>-1</v>
      </c>
      <c r="J388">
        <f t="shared" si="112"/>
        <v>-89.670000000000073</v>
      </c>
      <c r="K388">
        <f t="shared" si="110"/>
        <v>-1</v>
      </c>
      <c r="L388" s="11">
        <f t="shared" ca="1" si="104"/>
        <v>9662.1499999999705</v>
      </c>
      <c r="M388">
        <f t="shared" ca="1" si="111"/>
        <v>-1</v>
      </c>
      <c r="N388">
        <f t="shared" ca="1" si="105"/>
        <v>1</v>
      </c>
      <c r="O388">
        <f>COUNTIF(結算日!$A$3:$A$249,A388)</f>
        <v>0</v>
      </c>
      <c r="Q388" s="7">
        <f t="shared" si="113"/>
        <v>-174</v>
      </c>
      <c r="R388" s="8">
        <f t="shared" ref="R388:R451" ca="1" si="117">Q388*T387</f>
        <v>174</v>
      </c>
      <c r="S388" s="8">
        <f t="shared" ref="S388:S451" ca="1" si="118">S387+Q388*T387-U387*$U$1</f>
        <v>13203</v>
      </c>
      <c r="T388" s="8">
        <f t="shared" ca="1" si="114"/>
        <v>-1</v>
      </c>
      <c r="U388" s="9">
        <f t="shared" ref="U388:U451" ca="1" si="119">IF(O388=1,ABS(T388)+ABS(T387),ABS(T388-T387))</f>
        <v>0</v>
      </c>
      <c r="V388">
        <f t="shared" si="115"/>
        <v>2000</v>
      </c>
      <c r="W388">
        <f t="shared" si="116"/>
        <v>2</v>
      </c>
    </row>
    <row r="389" spans="1:23" x14ac:dyDescent="0.25">
      <c r="A389" s="1">
        <v>36580</v>
      </c>
      <c r="B389" s="2">
        <v>9599.17</v>
      </c>
      <c r="C389" s="2">
        <v>161908</v>
      </c>
      <c r="D389" s="2">
        <v>9740</v>
      </c>
      <c r="E389" s="2">
        <v>9830</v>
      </c>
      <c r="F389" s="10">
        <f t="shared" si="106"/>
        <v>1.467106010207142E-2</v>
      </c>
      <c r="G389" s="2">
        <f t="shared" ca="1" si="107"/>
        <v>204640.67499999999</v>
      </c>
      <c r="H389">
        <f t="shared" ca="1" si="108"/>
        <v>-1</v>
      </c>
      <c r="I389">
        <f t="shared" si="109"/>
        <v>-1</v>
      </c>
      <c r="J389">
        <f t="shared" si="112"/>
        <v>-43.090000000000146</v>
      </c>
      <c r="K389">
        <f t="shared" si="110"/>
        <v>-1</v>
      </c>
      <c r="L389" s="11">
        <f t="shared" ca="1" si="104"/>
        <v>9705.2399999999707</v>
      </c>
      <c r="M389">
        <f t="shared" ca="1" si="111"/>
        <v>-1</v>
      </c>
      <c r="N389">
        <f t="shared" ca="1" si="105"/>
        <v>0</v>
      </c>
      <c r="O389">
        <f>COUNTIF(結算日!$A$3:$A$249,A389)</f>
        <v>0</v>
      </c>
      <c r="Q389" s="7">
        <f t="shared" si="113"/>
        <v>39</v>
      </c>
      <c r="R389" s="8">
        <f t="shared" ca="1" si="117"/>
        <v>-39</v>
      </c>
      <c r="S389" s="8">
        <f t="shared" ca="1" si="118"/>
        <v>13164</v>
      </c>
      <c r="T389" s="8">
        <f t="shared" ca="1" si="114"/>
        <v>-1</v>
      </c>
      <c r="U389" s="9">
        <f t="shared" ca="1" si="119"/>
        <v>0</v>
      </c>
      <c r="V389">
        <f t="shared" si="115"/>
        <v>2000</v>
      </c>
      <c r="W389">
        <f t="shared" si="116"/>
        <v>2</v>
      </c>
    </row>
    <row r="390" spans="1:23" x14ac:dyDescent="0.25">
      <c r="A390" s="1">
        <v>36581</v>
      </c>
      <c r="B390" s="2">
        <v>9432.49</v>
      </c>
      <c r="C390" s="2">
        <v>149641</v>
      </c>
      <c r="D390" s="2">
        <v>9740</v>
      </c>
      <c r="E390" s="2">
        <v>9830</v>
      </c>
      <c r="F390" s="10">
        <f t="shared" si="106"/>
        <v>3.2601147735115577E-2</v>
      </c>
      <c r="G390" s="2">
        <f t="shared" ca="1" si="107"/>
        <v>205035.22500000001</v>
      </c>
      <c r="H390">
        <f t="shared" ca="1" si="108"/>
        <v>-1</v>
      </c>
      <c r="I390">
        <f t="shared" si="109"/>
        <v>-1</v>
      </c>
      <c r="J390">
        <f t="shared" si="112"/>
        <v>-166.68000000000029</v>
      </c>
      <c r="K390">
        <f t="shared" si="110"/>
        <v>-1</v>
      </c>
      <c r="L390" s="11">
        <f t="shared" ca="1" si="104"/>
        <v>9871.919999999971</v>
      </c>
      <c r="M390">
        <f t="shared" ca="1" si="111"/>
        <v>-1</v>
      </c>
      <c r="N390">
        <f t="shared" ca="1" si="105"/>
        <v>0</v>
      </c>
      <c r="O390">
        <f>COUNTIF(結算日!$A$3:$A$249,A390)</f>
        <v>0</v>
      </c>
      <c r="Q390" s="7">
        <f t="shared" si="113"/>
        <v>0</v>
      </c>
      <c r="R390" s="8">
        <f t="shared" ca="1" si="117"/>
        <v>0</v>
      </c>
      <c r="S390" s="8">
        <f t="shared" ca="1" si="118"/>
        <v>13164</v>
      </c>
      <c r="T390" s="8">
        <f t="shared" ca="1" si="114"/>
        <v>-1</v>
      </c>
      <c r="U390" s="9">
        <f t="shared" ca="1" si="119"/>
        <v>0</v>
      </c>
      <c r="V390">
        <f t="shared" si="115"/>
        <v>2000</v>
      </c>
      <c r="W390">
        <f t="shared" si="116"/>
        <v>2</v>
      </c>
    </row>
    <row r="391" spans="1:23" x14ac:dyDescent="0.25">
      <c r="A391" s="1">
        <v>36585</v>
      </c>
      <c r="B391" s="2">
        <v>9435.94</v>
      </c>
      <c r="C391" s="2">
        <v>114815</v>
      </c>
      <c r="D391" s="2">
        <v>9630</v>
      </c>
      <c r="E391" s="2">
        <v>9700</v>
      </c>
      <c r="F391" s="10">
        <f t="shared" si="106"/>
        <v>2.0566048533585457E-2</v>
      </c>
      <c r="G391" s="2">
        <f t="shared" ca="1" si="107"/>
        <v>203644.67499999999</v>
      </c>
      <c r="H391">
        <f t="shared" ca="1" si="108"/>
        <v>-1</v>
      </c>
      <c r="I391">
        <f t="shared" si="109"/>
        <v>-1</v>
      </c>
      <c r="J391">
        <f t="shared" si="112"/>
        <v>3.4500000000007276</v>
      </c>
      <c r="K391">
        <f t="shared" si="110"/>
        <v>-1</v>
      </c>
      <c r="L391" s="11">
        <f t="shared" ca="1" si="104"/>
        <v>9868.4699999999702</v>
      </c>
      <c r="M391">
        <f t="shared" ca="1" si="111"/>
        <v>-1</v>
      </c>
      <c r="N391">
        <f t="shared" ca="1" si="105"/>
        <v>0</v>
      </c>
      <c r="O391">
        <f>COUNTIF(結算日!$A$3:$A$249,A391)</f>
        <v>0</v>
      </c>
      <c r="Q391" s="7">
        <f t="shared" si="113"/>
        <v>-110</v>
      </c>
      <c r="R391" s="8">
        <f t="shared" ca="1" si="117"/>
        <v>110</v>
      </c>
      <c r="S391" s="8">
        <f t="shared" ca="1" si="118"/>
        <v>13274</v>
      </c>
      <c r="T391" s="8">
        <f t="shared" ca="1" si="114"/>
        <v>-1</v>
      </c>
      <c r="U391" s="9">
        <f t="shared" ca="1" si="119"/>
        <v>0</v>
      </c>
      <c r="V391">
        <f t="shared" si="115"/>
        <v>2000</v>
      </c>
      <c r="W391">
        <f t="shared" si="116"/>
        <v>2</v>
      </c>
    </row>
    <row r="392" spans="1:23" x14ac:dyDescent="0.25">
      <c r="A392" s="1">
        <v>36586</v>
      </c>
      <c r="B392" s="2">
        <v>9689.1</v>
      </c>
      <c r="C392" s="2">
        <v>132145</v>
      </c>
      <c r="D392" s="2">
        <v>9845</v>
      </c>
      <c r="E392" s="2">
        <v>9950</v>
      </c>
      <c r="F392" s="10">
        <f t="shared" si="106"/>
        <v>1.6090245740058462E-2</v>
      </c>
      <c r="G392" s="2">
        <f t="shared" ca="1" si="107"/>
        <v>202208.65</v>
      </c>
      <c r="H392">
        <f t="shared" ca="1" si="108"/>
        <v>-1</v>
      </c>
      <c r="I392">
        <f t="shared" si="109"/>
        <v>-1</v>
      </c>
      <c r="J392">
        <f t="shared" si="112"/>
        <v>253.15999999999985</v>
      </c>
      <c r="K392">
        <f t="shared" si="110"/>
        <v>-1</v>
      </c>
      <c r="L392" s="11">
        <f t="shared" ca="1" si="104"/>
        <v>9615.3099999999704</v>
      </c>
      <c r="M392">
        <f t="shared" ca="1" si="111"/>
        <v>0</v>
      </c>
      <c r="N392">
        <f t="shared" ca="1" si="105"/>
        <v>1</v>
      </c>
      <c r="O392">
        <f>COUNTIF(結算日!$A$3:$A$249,A392)</f>
        <v>0</v>
      </c>
      <c r="Q392" s="7">
        <f t="shared" si="113"/>
        <v>215</v>
      </c>
      <c r="R392" s="8">
        <f t="shared" ca="1" si="117"/>
        <v>-215</v>
      </c>
      <c r="S392" s="8">
        <f t="shared" ca="1" si="118"/>
        <v>13059</v>
      </c>
      <c r="T392" s="8">
        <f t="shared" ca="1" si="114"/>
        <v>-1</v>
      </c>
      <c r="U392" s="9">
        <f t="shared" ca="1" si="119"/>
        <v>0</v>
      </c>
      <c r="V392">
        <f t="shared" si="115"/>
        <v>2000</v>
      </c>
      <c r="W392">
        <f t="shared" si="116"/>
        <v>3</v>
      </c>
    </row>
    <row r="393" spans="1:23" x14ac:dyDescent="0.25">
      <c r="A393" s="1">
        <v>36587</v>
      </c>
      <c r="B393" s="2">
        <v>9543.82</v>
      </c>
      <c r="C393" s="2">
        <v>125857</v>
      </c>
      <c r="D393" s="2">
        <v>9693</v>
      </c>
      <c r="E393" s="2">
        <v>9777</v>
      </c>
      <c r="F393" s="10">
        <f t="shared" si="106"/>
        <v>1.5631057584908348E-2</v>
      </c>
      <c r="G393" s="2">
        <f t="shared" ca="1" si="107"/>
        <v>200515.57500000001</v>
      </c>
      <c r="H393">
        <f t="shared" ca="1" si="108"/>
        <v>-1</v>
      </c>
      <c r="I393">
        <f t="shared" si="109"/>
        <v>-1</v>
      </c>
      <c r="J393">
        <f t="shared" si="112"/>
        <v>-145.28000000000065</v>
      </c>
      <c r="K393">
        <f t="shared" si="110"/>
        <v>-1</v>
      </c>
      <c r="L393" s="11">
        <f t="shared" ca="1" si="104"/>
        <v>9615.3099999999704</v>
      </c>
      <c r="M393">
        <f t="shared" ca="1" si="111"/>
        <v>-1</v>
      </c>
      <c r="N393">
        <f t="shared" ca="1" si="105"/>
        <v>1</v>
      </c>
      <c r="O393">
        <f>COUNTIF(結算日!$A$3:$A$249,A393)</f>
        <v>0</v>
      </c>
      <c r="Q393" s="7">
        <f t="shared" si="113"/>
        <v>-152</v>
      </c>
      <c r="R393" s="8">
        <f t="shared" ca="1" si="117"/>
        <v>152</v>
      </c>
      <c r="S393" s="8">
        <f t="shared" ca="1" si="118"/>
        <v>13211</v>
      </c>
      <c r="T393" s="8">
        <f t="shared" ca="1" si="114"/>
        <v>-1</v>
      </c>
      <c r="U393" s="9">
        <f t="shared" ca="1" si="119"/>
        <v>0</v>
      </c>
      <c r="V393">
        <f t="shared" si="115"/>
        <v>2000</v>
      </c>
      <c r="W393">
        <f t="shared" si="116"/>
        <v>3</v>
      </c>
    </row>
    <row r="394" spans="1:23" x14ac:dyDescent="0.25">
      <c r="A394" s="1">
        <v>36588</v>
      </c>
      <c r="B394" s="2">
        <v>9588.0300000000007</v>
      </c>
      <c r="C394" s="2">
        <v>118482</v>
      </c>
      <c r="D394" s="2">
        <v>9760</v>
      </c>
      <c r="E394" s="2">
        <v>9840</v>
      </c>
      <c r="F394" s="10">
        <f t="shared" si="106"/>
        <v>1.7935905498835503E-2</v>
      </c>
      <c r="G394" s="2">
        <f t="shared" ca="1" si="107"/>
        <v>197770.27499999999</v>
      </c>
      <c r="H394">
        <f t="shared" ca="1" si="108"/>
        <v>-1</v>
      </c>
      <c r="I394">
        <f t="shared" si="109"/>
        <v>-1</v>
      </c>
      <c r="J394">
        <f t="shared" si="112"/>
        <v>44.210000000000946</v>
      </c>
      <c r="K394">
        <f t="shared" si="110"/>
        <v>-1</v>
      </c>
      <c r="L394" s="11">
        <f t="shared" ca="1" si="104"/>
        <v>9571.0999999999694</v>
      </c>
      <c r="M394">
        <f t="shared" ca="1" si="111"/>
        <v>0</v>
      </c>
      <c r="N394">
        <f t="shared" ca="1" si="105"/>
        <v>1</v>
      </c>
      <c r="O394">
        <f>COUNTIF(結算日!$A$3:$A$249,A394)</f>
        <v>0</v>
      </c>
      <c r="Q394" s="7">
        <f t="shared" si="113"/>
        <v>67</v>
      </c>
      <c r="R394" s="8">
        <f t="shared" ca="1" si="117"/>
        <v>-67</v>
      </c>
      <c r="S394" s="8">
        <f t="shared" ca="1" si="118"/>
        <v>13144</v>
      </c>
      <c r="T394" s="8">
        <f t="shared" ca="1" si="114"/>
        <v>-1</v>
      </c>
      <c r="U394" s="9">
        <f t="shared" ca="1" si="119"/>
        <v>0</v>
      </c>
      <c r="V394">
        <f t="shared" si="115"/>
        <v>2000</v>
      </c>
      <c r="W394">
        <f t="shared" si="116"/>
        <v>3</v>
      </c>
    </row>
    <row r="395" spans="1:23" x14ac:dyDescent="0.25">
      <c r="A395" s="1">
        <v>36589</v>
      </c>
      <c r="B395" s="2">
        <v>9517.9699999999993</v>
      </c>
      <c r="C395" s="2">
        <v>134276</v>
      </c>
      <c r="D395" s="2">
        <v>9675</v>
      </c>
      <c r="E395" s="2">
        <v>9758</v>
      </c>
      <c r="F395" s="10">
        <f t="shared" si="106"/>
        <v>1.6498265911743859E-2</v>
      </c>
      <c r="G395" s="2">
        <f t="shared" ca="1" si="107"/>
        <v>194827.45</v>
      </c>
      <c r="H395">
        <f t="shared" ca="1" si="108"/>
        <v>-1</v>
      </c>
      <c r="I395">
        <f t="shared" si="109"/>
        <v>-1</v>
      </c>
      <c r="J395">
        <f t="shared" si="112"/>
        <v>-70.06000000000131</v>
      </c>
      <c r="K395">
        <f t="shared" si="110"/>
        <v>-1</v>
      </c>
      <c r="L395" s="11">
        <f t="shared" ca="1" si="104"/>
        <v>9571.0999999999694</v>
      </c>
      <c r="M395">
        <f t="shared" ca="1" si="111"/>
        <v>-1</v>
      </c>
      <c r="N395">
        <f t="shared" ca="1" si="105"/>
        <v>1</v>
      </c>
      <c r="O395">
        <f>COUNTIF(結算日!$A$3:$A$249,A395)</f>
        <v>0</v>
      </c>
      <c r="Q395" s="7">
        <f t="shared" si="113"/>
        <v>-85</v>
      </c>
      <c r="R395" s="8">
        <f t="shared" ca="1" si="117"/>
        <v>85</v>
      </c>
      <c r="S395" s="8">
        <f t="shared" ca="1" si="118"/>
        <v>13229</v>
      </c>
      <c r="T395" s="8">
        <f t="shared" ca="1" si="114"/>
        <v>-1</v>
      </c>
      <c r="U395" s="9">
        <f t="shared" ca="1" si="119"/>
        <v>0</v>
      </c>
      <c r="V395">
        <f t="shared" si="115"/>
        <v>2000</v>
      </c>
      <c r="W395">
        <f t="shared" si="116"/>
        <v>3</v>
      </c>
    </row>
    <row r="396" spans="1:23" x14ac:dyDescent="0.25">
      <c r="A396" s="1">
        <v>36591</v>
      </c>
      <c r="B396" s="2">
        <v>9367.91</v>
      </c>
      <c r="C396" s="2">
        <v>104736</v>
      </c>
      <c r="D396" s="2">
        <v>9525</v>
      </c>
      <c r="E396" s="2">
        <v>9631</v>
      </c>
      <c r="F396" s="10">
        <f t="shared" si="106"/>
        <v>1.6768948463424582E-2</v>
      </c>
      <c r="G396" s="2">
        <f t="shared" ca="1" si="107"/>
        <v>190755.52499999999</v>
      </c>
      <c r="H396">
        <f t="shared" ca="1" si="108"/>
        <v>-1</v>
      </c>
      <c r="I396">
        <f t="shared" si="109"/>
        <v>-1</v>
      </c>
      <c r="J396">
        <f t="shared" si="112"/>
        <v>-150.05999999999949</v>
      </c>
      <c r="K396">
        <f t="shared" si="110"/>
        <v>-1</v>
      </c>
      <c r="L396" s="11">
        <f t="shared" ca="1" si="104"/>
        <v>9721.1599999999689</v>
      </c>
      <c r="M396">
        <f t="shared" ca="1" si="111"/>
        <v>-1</v>
      </c>
      <c r="N396">
        <f t="shared" ca="1" si="105"/>
        <v>0</v>
      </c>
      <c r="O396">
        <f>COUNTIF(結算日!$A$3:$A$249,A396)</f>
        <v>0</v>
      </c>
      <c r="Q396" s="7">
        <f t="shared" si="113"/>
        <v>-150</v>
      </c>
      <c r="R396" s="8">
        <f t="shared" ca="1" si="117"/>
        <v>150</v>
      </c>
      <c r="S396" s="8">
        <f t="shared" ca="1" si="118"/>
        <v>13379</v>
      </c>
      <c r="T396" s="8">
        <f t="shared" ca="1" si="114"/>
        <v>-1</v>
      </c>
      <c r="U396" s="9">
        <f t="shared" ca="1" si="119"/>
        <v>0</v>
      </c>
      <c r="V396">
        <f t="shared" si="115"/>
        <v>2000</v>
      </c>
      <c r="W396">
        <f t="shared" si="116"/>
        <v>3</v>
      </c>
    </row>
    <row r="397" spans="1:23" x14ac:dyDescent="0.25">
      <c r="A397" s="1">
        <v>36592</v>
      </c>
      <c r="B397" s="2">
        <v>9380.07</v>
      </c>
      <c r="C397" s="2">
        <v>142295</v>
      </c>
      <c r="D397" s="2">
        <v>9565</v>
      </c>
      <c r="E397" s="2">
        <v>9650</v>
      </c>
      <c r="F397" s="10">
        <f t="shared" si="106"/>
        <v>1.9715204683973697E-2</v>
      </c>
      <c r="G397" s="2">
        <f t="shared" ca="1" si="107"/>
        <v>188760.625</v>
      </c>
      <c r="H397">
        <f t="shared" ca="1" si="108"/>
        <v>-1</v>
      </c>
      <c r="I397">
        <f t="shared" si="109"/>
        <v>-1</v>
      </c>
      <c r="J397">
        <f t="shared" si="112"/>
        <v>12.159999999999854</v>
      </c>
      <c r="K397">
        <f t="shared" si="110"/>
        <v>-1</v>
      </c>
      <c r="L397" s="11">
        <f t="shared" ca="1" si="104"/>
        <v>9708.9999999999691</v>
      </c>
      <c r="M397">
        <f t="shared" ca="1" si="111"/>
        <v>-1</v>
      </c>
      <c r="N397">
        <f t="shared" ca="1" si="105"/>
        <v>0</v>
      </c>
      <c r="O397">
        <f>COUNTIF(結算日!$A$3:$A$249,A397)</f>
        <v>0</v>
      </c>
      <c r="Q397" s="7">
        <f t="shared" si="113"/>
        <v>40</v>
      </c>
      <c r="R397" s="8">
        <f t="shared" ca="1" si="117"/>
        <v>-40</v>
      </c>
      <c r="S397" s="8">
        <f t="shared" ca="1" si="118"/>
        <v>13339</v>
      </c>
      <c r="T397" s="8">
        <f t="shared" ca="1" si="114"/>
        <v>-1</v>
      </c>
      <c r="U397" s="9">
        <f t="shared" ca="1" si="119"/>
        <v>0</v>
      </c>
      <c r="V397">
        <f t="shared" si="115"/>
        <v>2000</v>
      </c>
      <c r="W397">
        <f t="shared" si="116"/>
        <v>3</v>
      </c>
    </row>
    <row r="398" spans="1:23" x14ac:dyDescent="0.25">
      <c r="A398" s="1">
        <v>36593</v>
      </c>
      <c r="B398" s="2">
        <v>9389.49</v>
      </c>
      <c r="C398" s="2">
        <v>140424</v>
      </c>
      <c r="D398" s="2">
        <v>9520</v>
      </c>
      <c r="E398" s="2">
        <v>9632</v>
      </c>
      <c r="F398" s="10">
        <f t="shared" si="106"/>
        <v>1.3899583470454724E-2</v>
      </c>
      <c r="G398" s="2">
        <f t="shared" ca="1" si="107"/>
        <v>186170.1</v>
      </c>
      <c r="H398">
        <f t="shared" ca="1" si="108"/>
        <v>-1</v>
      </c>
      <c r="I398">
        <f t="shared" si="109"/>
        <v>-1</v>
      </c>
      <c r="J398">
        <f t="shared" si="112"/>
        <v>9.4200000000000728</v>
      </c>
      <c r="K398">
        <f t="shared" si="110"/>
        <v>-1</v>
      </c>
      <c r="L398" s="11">
        <f t="shared" ca="1" si="104"/>
        <v>9699.579999999969</v>
      </c>
      <c r="M398">
        <f t="shared" ca="1" si="111"/>
        <v>-1</v>
      </c>
      <c r="N398">
        <f t="shared" ca="1" si="105"/>
        <v>0</v>
      </c>
      <c r="O398">
        <f>COUNTIF(結算日!$A$3:$A$249,A398)</f>
        <v>0</v>
      </c>
      <c r="Q398" s="7">
        <f t="shared" si="113"/>
        <v>-45</v>
      </c>
      <c r="R398" s="8">
        <f t="shared" ca="1" si="117"/>
        <v>45</v>
      </c>
      <c r="S398" s="8">
        <f t="shared" ca="1" si="118"/>
        <v>13384</v>
      </c>
      <c r="T398" s="8">
        <f t="shared" ca="1" si="114"/>
        <v>-1</v>
      </c>
      <c r="U398" s="9">
        <f t="shared" ca="1" si="119"/>
        <v>0</v>
      </c>
      <c r="V398">
        <f t="shared" si="115"/>
        <v>2000</v>
      </c>
      <c r="W398">
        <f t="shared" si="116"/>
        <v>3</v>
      </c>
    </row>
    <row r="399" spans="1:23" x14ac:dyDescent="0.25">
      <c r="A399" s="1">
        <v>36594</v>
      </c>
      <c r="B399" s="2">
        <v>9587.27</v>
      </c>
      <c r="C399" s="2">
        <v>181588</v>
      </c>
      <c r="D399" s="2">
        <v>9687</v>
      </c>
      <c r="E399" s="2">
        <v>9799</v>
      </c>
      <c r="F399" s="10">
        <f t="shared" si="106"/>
        <v>1.0402335597099022E-2</v>
      </c>
      <c r="G399" s="2">
        <f t="shared" ca="1" si="107"/>
        <v>182569.77499999999</v>
      </c>
      <c r="H399">
        <f t="shared" ca="1" si="108"/>
        <v>-1</v>
      </c>
      <c r="I399">
        <f t="shared" si="109"/>
        <v>-1</v>
      </c>
      <c r="J399">
        <f t="shared" si="112"/>
        <v>197.78000000000065</v>
      </c>
      <c r="K399">
        <f t="shared" si="110"/>
        <v>-1</v>
      </c>
      <c r="L399" s="11">
        <f t="shared" ca="1" si="104"/>
        <v>9501.7999999999683</v>
      </c>
      <c r="M399">
        <f t="shared" ca="1" si="111"/>
        <v>0</v>
      </c>
      <c r="N399">
        <f t="shared" ca="1" si="105"/>
        <v>1</v>
      </c>
      <c r="O399">
        <f>COUNTIF(結算日!$A$3:$A$249,A399)</f>
        <v>0</v>
      </c>
      <c r="Q399" s="7">
        <f t="shared" si="113"/>
        <v>167</v>
      </c>
      <c r="R399" s="8">
        <f t="shared" ca="1" si="117"/>
        <v>-167</v>
      </c>
      <c r="S399" s="8">
        <f t="shared" ca="1" si="118"/>
        <v>13217</v>
      </c>
      <c r="T399" s="8">
        <f t="shared" ca="1" si="114"/>
        <v>-1</v>
      </c>
      <c r="U399" s="9">
        <f t="shared" ca="1" si="119"/>
        <v>0</v>
      </c>
      <c r="V399">
        <f t="shared" si="115"/>
        <v>2000</v>
      </c>
      <c r="W399">
        <f t="shared" si="116"/>
        <v>3</v>
      </c>
    </row>
    <row r="400" spans="1:23" x14ac:dyDescent="0.25">
      <c r="A400" s="1">
        <v>36595</v>
      </c>
      <c r="B400" s="2">
        <v>9429.6</v>
      </c>
      <c r="C400" s="2">
        <v>213685</v>
      </c>
      <c r="D400" s="2">
        <v>9520</v>
      </c>
      <c r="E400" s="2">
        <v>9620</v>
      </c>
      <c r="F400" s="10">
        <f t="shared" si="106"/>
        <v>9.5868329515567119E-3</v>
      </c>
      <c r="G400" s="2">
        <f t="shared" ca="1" si="107"/>
        <v>182009.35</v>
      </c>
      <c r="H400">
        <f t="shared" ca="1" si="108"/>
        <v>1</v>
      </c>
      <c r="I400">
        <f t="shared" si="109"/>
        <v>-1</v>
      </c>
      <c r="J400">
        <f t="shared" si="112"/>
        <v>-157.67000000000007</v>
      </c>
      <c r="K400">
        <f t="shared" si="110"/>
        <v>-1</v>
      </c>
      <c r="L400" s="11">
        <f t="shared" ca="1" si="104"/>
        <v>9501.7999999999683</v>
      </c>
      <c r="M400">
        <f t="shared" ca="1" si="111"/>
        <v>-1</v>
      </c>
      <c r="N400">
        <f t="shared" ca="1" si="105"/>
        <v>1</v>
      </c>
      <c r="O400">
        <f>COUNTIF(結算日!$A$3:$A$249,A400)</f>
        <v>0</v>
      </c>
      <c r="Q400" s="7">
        <f t="shared" si="113"/>
        <v>-167</v>
      </c>
      <c r="R400" s="8">
        <f t="shared" ca="1" si="117"/>
        <v>167</v>
      </c>
      <c r="S400" s="8">
        <f t="shared" ca="1" si="118"/>
        <v>13384</v>
      </c>
      <c r="T400" s="8">
        <f t="shared" ca="1" si="114"/>
        <v>-1</v>
      </c>
      <c r="U400" s="9">
        <f t="shared" ca="1" si="119"/>
        <v>0</v>
      </c>
      <c r="V400">
        <f t="shared" si="115"/>
        <v>2000</v>
      </c>
      <c r="W400">
        <f t="shared" si="116"/>
        <v>3</v>
      </c>
    </row>
    <row r="401" spans="1:23" x14ac:dyDescent="0.25">
      <c r="A401" s="1">
        <v>36598</v>
      </c>
      <c r="B401" s="2">
        <v>8811.9500000000007</v>
      </c>
      <c r="C401" s="2">
        <v>144645</v>
      </c>
      <c r="D401" s="2">
        <v>8854</v>
      </c>
      <c r="E401" s="2">
        <v>8947</v>
      </c>
      <c r="F401" s="10">
        <f t="shared" si="106"/>
        <v>4.7719290281946769E-3</v>
      </c>
      <c r="G401" s="2">
        <f t="shared" ca="1" si="107"/>
        <v>179161.25</v>
      </c>
      <c r="H401">
        <f t="shared" ca="1" si="108"/>
        <v>-1</v>
      </c>
      <c r="I401">
        <f t="shared" si="109"/>
        <v>-1</v>
      </c>
      <c r="J401">
        <f t="shared" si="112"/>
        <v>-617.64999999999964</v>
      </c>
      <c r="K401">
        <f t="shared" si="110"/>
        <v>-1</v>
      </c>
      <c r="L401" s="11">
        <f t="shared" ca="1" si="104"/>
        <v>10119.449999999968</v>
      </c>
      <c r="M401">
        <f t="shared" ca="1" si="111"/>
        <v>-1</v>
      </c>
      <c r="N401">
        <f t="shared" ca="1" si="105"/>
        <v>0</v>
      </c>
      <c r="O401">
        <f>COUNTIF(結算日!$A$3:$A$249,A401)</f>
        <v>0</v>
      </c>
      <c r="Q401" s="7">
        <f t="shared" si="113"/>
        <v>-666</v>
      </c>
      <c r="R401" s="8">
        <f t="shared" ca="1" si="117"/>
        <v>666</v>
      </c>
      <c r="S401" s="8">
        <f t="shared" ca="1" si="118"/>
        <v>14050</v>
      </c>
      <c r="T401" s="8">
        <f t="shared" ca="1" si="114"/>
        <v>-1</v>
      </c>
      <c r="U401" s="9">
        <f t="shared" ca="1" si="119"/>
        <v>0</v>
      </c>
      <c r="V401">
        <f t="shared" si="115"/>
        <v>2000</v>
      </c>
      <c r="W401">
        <f t="shared" si="116"/>
        <v>3</v>
      </c>
    </row>
    <row r="402" spans="1:23" x14ac:dyDescent="0.25">
      <c r="A402" s="1">
        <v>36599</v>
      </c>
      <c r="B402" s="2">
        <v>8835.58</v>
      </c>
      <c r="C402" s="2">
        <v>137292</v>
      </c>
      <c r="D402" s="2">
        <v>8848</v>
      </c>
      <c r="E402" s="2">
        <v>8925</v>
      </c>
      <c r="F402" s="10">
        <f t="shared" si="106"/>
        <v>1.4056802156734438E-3</v>
      </c>
      <c r="G402" s="2">
        <f t="shared" ca="1" si="107"/>
        <v>177446.125</v>
      </c>
      <c r="H402">
        <f t="shared" ca="1" si="108"/>
        <v>-1</v>
      </c>
      <c r="I402">
        <f t="shared" si="109"/>
        <v>-1</v>
      </c>
      <c r="J402">
        <f t="shared" si="112"/>
        <v>23.6299999999992</v>
      </c>
      <c r="K402">
        <f t="shared" si="110"/>
        <v>-1</v>
      </c>
      <c r="L402" s="11">
        <f t="shared" ca="1" si="104"/>
        <v>10095.819999999969</v>
      </c>
      <c r="M402">
        <f t="shared" ca="1" si="111"/>
        <v>-1</v>
      </c>
      <c r="N402">
        <f t="shared" ca="1" si="105"/>
        <v>0</v>
      </c>
      <c r="O402">
        <f>COUNTIF(結算日!$A$3:$A$249,A402)</f>
        <v>0</v>
      </c>
      <c r="Q402" s="7">
        <f t="shared" si="113"/>
        <v>-6</v>
      </c>
      <c r="R402" s="8">
        <f t="shared" ca="1" si="117"/>
        <v>6</v>
      </c>
      <c r="S402" s="8">
        <f t="shared" ca="1" si="118"/>
        <v>14056</v>
      </c>
      <c r="T402" s="8">
        <f t="shared" ca="1" si="114"/>
        <v>-1</v>
      </c>
      <c r="U402" s="9">
        <f t="shared" ca="1" si="119"/>
        <v>0</v>
      </c>
      <c r="V402">
        <f t="shared" si="115"/>
        <v>2000</v>
      </c>
      <c r="W402">
        <f t="shared" si="116"/>
        <v>3</v>
      </c>
    </row>
    <row r="403" spans="1:23" x14ac:dyDescent="0.25">
      <c r="A403" s="1">
        <v>36600</v>
      </c>
      <c r="B403" s="2">
        <v>8640.0300000000007</v>
      </c>
      <c r="C403" s="2">
        <v>129578</v>
      </c>
      <c r="D403" s="2">
        <v>8590</v>
      </c>
      <c r="E403" s="2">
        <v>8650</v>
      </c>
      <c r="F403" s="10">
        <f t="shared" si="106"/>
        <v>1.1539311784796169E-3</v>
      </c>
      <c r="G403" s="2">
        <f t="shared" ca="1" si="107"/>
        <v>176104.35</v>
      </c>
      <c r="H403">
        <f t="shared" ca="1" si="108"/>
        <v>-1</v>
      </c>
      <c r="I403">
        <f t="shared" si="109"/>
        <v>-1</v>
      </c>
      <c r="J403">
        <f t="shared" si="112"/>
        <v>-195.54999999999927</v>
      </c>
      <c r="K403">
        <f t="shared" si="110"/>
        <v>-1</v>
      </c>
      <c r="L403" s="11">
        <f t="shared" ca="1" si="104"/>
        <v>10291.369999999968</v>
      </c>
      <c r="M403">
        <f t="shared" ca="1" si="111"/>
        <v>-1</v>
      </c>
      <c r="N403">
        <f t="shared" ca="1" si="105"/>
        <v>0</v>
      </c>
      <c r="O403">
        <f>COUNTIF(結算日!$A$3:$A$249,A403)</f>
        <v>1</v>
      </c>
      <c r="Q403" s="7">
        <f t="shared" si="113"/>
        <v>-258</v>
      </c>
      <c r="R403" s="8">
        <f t="shared" ca="1" si="117"/>
        <v>258</v>
      </c>
      <c r="S403" s="8">
        <f t="shared" ca="1" si="118"/>
        <v>14314</v>
      </c>
      <c r="T403" s="8">
        <f t="shared" ca="1" si="114"/>
        <v>-1</v>
      </c>
      <c r="U403" s="9">
        <f t="shared" ca="1" si="119"/>
        <v>2</v>
      </c>
      <c r="V403">
        <f t="shared" si="115"/>
        <v>2000</v>
      </c>
      <c r="W403">
        <f t="shared" si="116"/>
        <v>3</v>
      </c>
    </row>
    <row r="404" spans="1:23" x14ac:dyDescent="0.25">
      <c r="A404" s="1">
        <v>36601</v>
      </c>
      <c r="B404" s="2">
        <v>8682.76</v>
      </c>
      <c r="C404" s="2">
        <v>146322</v>
      </c>
      <c r="D404" s="2">
        <v>8664</v>
      </c>
      <c r="E404" s="2">
        <v>8740</v>
      </c>
      <c r="F404" s="10">
        <f t="shared" si="106"/>
        <v>-2.1606033104680789E-3</v>
      </c>
      <c r="G404" s="2">
        <f t="shared" ca="1" si="107"/>
        <v>174766.55</v>
      </c>
      <c r="H404">
        <f t="shared" ca="1" si="108"/>
        <v>-1</v>
      </c>
      <c r="I404">
        <f t="shared" si="109"/>
        <v>1</v>
      </c>
      <c r="J404">
        <f t="shared" si="112"/>
        <v>42.729999999999563</v>
      </c>
      <c r="K404">
        <f t="shared" si="110"/>
        <v>1</v>
      </c>
      <c r="L404" s="11">
        <f t="shared" ca="1" si="104"/>
        <v>10248.639999999968</v>
      </c>
      <c r="M404">
        <f t="shared" ca="1" si="111"/>
        <v>1</v>
      </c>
      <c r="N404">
        <f t="shared" ca="1" si="105"/>
        <v>2</v>
      </c>
      <c r="O404">
        <f>COUNTIF(結算日!$A$3:$A$249,A404)</f>
        <v>0</v>
      </c>
      <c r="Q404" s="7">
        <f t="shared" si="113"/>
        <v>14</v>
      </c>
      <c r="R404" s="8">
        <f t="shared" ca="1" si="117"/>
        <v>-14</v>
      </c>
      <c r="S404" s="8">
        <f t="shared" ca="1" si="118"/>
        <v>14298</v>
      </c>
      <c r="T404" s="8">
        <f t="shared" ca="1" si="114"/>
        <v>1</v>
      </c>
      <c r="U404" s="9">
        <f t="shared" ca="1" si="119"/>
        <v>2</v>
      </c>
      <c r="V404">
        <f t="shared" si="115"/>
        <v>2000</v>
      </c>
      <c r="W404">
        <f t="shared" si="116"/>
        <v>3</v>
      </c>
    </row>
    <row r="405" spans="1:23" x14ac:dyDescent="0.25">
      <c r="A405" s="1">
        <v>36602</v>
      </c>
      <c r="B405" s="2">
        <v>8763.27</v>
      </c>
      <c r="C405" s="2">
        <v>173748</v>
      </c>
      <c r="D405" s="2">
        <v>8564</v>
      </c>
      <c r="E405" s="2">
        <v>8640</v>
      </c>
      <c r="F405" s="10">
        <f t="shared" si="106"/>
        <v>-2.2739228621279528E-2</v>
      </c>
      <c r="G405" s="2">
        <f t="shared" ca="1" si="107"/>
        <v>174790.42499999999</v>
      </c>
      <c r="H405">
        <f t="shared" ca="1" si="108"/>
        <v>-1</v>
      </c>
      <c r="I405">
        <f t="shared" si="109"/>
        <v>1</v>
      </c>
      <c r="J405">
        <f t="shared" si="112"/>
        <v>80.510000000000218</v>
      </c>
      <c r="K405">
        <f t="shared" si="110"/>
        <v>1</v>
      </c>
      <c r="L405" s="11">
        <f t="shared" ca="1" si="104"/>
        <v>10329.149999999969</v>
      </c>
      <c r="M405">
        <f t="shared" ca="1" si="111"/>
        <v>1</v>
      </c>
      <c r="N405">
        <f t="shared" ca="1" si="105"/>
        <v>0</v>
      </c>
      <c r="O405">
        <f>COUNTIF(結算日!$A$3:$A$249,A405)</f>
        <v>0</v>
      </c>
      <c r="Q405" s="7">
        <f t="shared" si="113"/>
        <v>-100</v>
      </c>
      <c r="R405" s="8">
        <f t="shared" ca="1" si="117"/>
        <v>-100</v>
      </c>
      <c r="S405" s="8">
        <f t="shared" ca="1" si="118"/>
        <v>14196</v>
      </c>
      <c r="T405" s="8">
        <f t="shared" ca="1" si="114"/>
        <v>1</v>
      </c>
      <c r="U405" s="9">
        <f t="shared" ca="1" si="119"/>
        <v>0</v>
      </c>
      <c r="V405">
        <f t="shared" si="115"/>
        <v>2000</v>
      </c>
      <c r="W405">
        <f t="shared" si="116"/>
        <v>3</v>
      </c>
    </row>
    <row r="406" spans="1:23" x14ac:dyDescent="0.25">
      <c r="A406" s="1">
        <v>36605</v>
      </c>
      <c r="B406" s="2">
        <v>8536.0499999999993</v>
      </c>
      <c r="C406" s="2">
        <v>79620</v>
      </c>
      <c r="D406" s="2">
        <v>8265</v>
      </c>
      <c r="E406" s="2">
        <v>8338</v>
      </c>
      <c r="F406" s="10">
        <f t="shared" si="106"/>
        <v>-3.1753562830583171E-2</v>
      </c>
      <c r="G406" s="2">
        <f t="shared" ca="1" si="107"/>
        <v>172688.2</v>
      </c>
      <c r="H406">
        <f t="shared" ca="1" si="108"/>
        <v>-1</v>
      </c>
      <c r="I406">
        <f t="shared" si="109"/>
        <v>1</v>
      </c>
      <c r="J406">
        <f t="shared" si="112"/>
        <v>-227.22000000000116</v>
      </c>
      <c r="K406">
        <f t="shared" si="110"/>
        <v>1</v>
      </c>
      <c r="L406" s="11">
        <f t="shared" ca="1" si="104"/>
        <v>10101.929999999968</v>
      </c>
      <c r="M406">
        <f t="shared" ca="1" si="111"/>
        <v>1</v>
      </c>
      <c r="N406">
        <f t="shared" ca="1" si="105"/>
        <v>0</v>
      </c>
      <c r="O406">
        <f>COUNTIF(結算日!$A$3:$A$249,A406)</f>
        <v>0</v>
      </c>
      <c r="Q406" s="7">
        <f t="shared" si="113"/>
        <v>-299</v>
      </c>
      <c r="R406" s="8">
        <f t="shared" ca="1" si="117"/>
        <v>-299</v>
      </c>
      <c r="S406" s="8">
        <f t="shared" ca="1" si="118"/>
        <v>13897</v>
      </c>
      <c r="T406" s="8">
        <f t="shared" ca="1" si="114"/>
        <v>1</v>
      </c>
      <c r="U406" s="9">
        <f t="shared" ca="1" si="119"/>
        <v>0</v>
      </c>
      <c r="V406">
        <f t="shared" si="115"/>
        <v>2000</v>
      </c>
      <c r="W406">
        <f t="shared" si="116"/>
        <v>3</v>
      </c>
    </row>
    <row r="407" spans="1:23" x14ac:dyDescent="0.25">
      <c r="A407" s="1">
        <v>36606</v>
      </c>
      <c r="B407" s="2">
        <v>9004.48</v>
      </c>
      <c r="C407" s="2">
        <v>184481</v>
      </c>
      <c r="D407" s="2">
        <v>8843</v>
      </c>
      <c r="E407" s="2">
        <v>8921</v>
      </c>
      <c r="F407" s="10">
        <f t="shared" si="106"/>
        <v>-1.7933295426276641E-2</v>
      </c>
      <c r="G407" s="2">
        <f t="shared" ca="1" si="107"/>
        <v>173861.125</v>
      </c>
      <c r="H407">
        <f t="shared" ca="1" si="108"/>
        <v>1</v>
      </c>
      <c r="I407">
        <f t="shared" si="109"/>
        <v>1</v>
      </c>
      <c r="J407">
        <f t="shared" si="112"/>
        <v>468.43000000000029</v>
      </c>
      <c r="K407">
        <f t="shared" si="110"/>
        <v>1</v>
      </c>
      <c r="L407" s="11">
        <f t="shared" ca="1" si="104"/>
        <v>10570.359999999968</v>
      </c>
      <c r="M407">
        <f t="shared" ca="1" si="111"/>
        <v>1</v>
      </c>
      <c r="N407">
        <f t="shared" ca="1" si="105"/>
        <v>0</v>
      </c>
      <c r="O407">
        <f>COUNTIF(結算日!$A$3:$A$249,A407)</f>
        <v>0</v>
      </c>
      <c r="Q407" s="7">
        <f t="shared" si="113"/>
        <v>578</v>
      </c>
      <c r="R407" s="8">
        <f t="shared" ca="1" si="117"/>
        <v>578</v>
      </c>
      <c r="S407" s="8">
        <f t="shared" ca="1" si="118"/>
        <v>14475</v>
      </c>
      <c r="T407" s="8">
        <f t="shared" ca="1" si="114"/>
        <v>1</v>
      </c>
      <c r="U407" s="9">
        <f t="shared" ca="1" si="119"/>
        <v>0</v>
      </c>
      <c r="V407">
        <f t="shared" si="115"/>
        <v>2000</v>
      </c>
      <c r="W407">
        <f t="shared" si="116"/>
        <v>3</v>
      </c>
    </row>
    <row r="408" spans="1:23" x14ac:dyDescent="0.25">
      <c r="A408" s="1">
        <v>36607</v>
      </c>
      <c r="B408" s="2">
        <v>9069.39</v>
      </c>
      <c r="C408" s="2">
        <v>220428</v>
      </c>
      <c r="D408" s="2">
        <v>9075</v>
      </c>
      <c r="E408" s="2">
        <v>9188</v>
      </c>
      <c r="F408" s="10">
        <f t="shared" si="106"/>
        <v>6.1856420332584428E-4</v>
      </c>
      <c r="G408" s="2">
        <f t="shared" ca="1" si="107"/>
        <v>174753.95</v>
      </c>
      <c r="H408">
        <f t="shared" ca="1" si="108"/>
        <v>1</v>
      </c>
      <c r="I408">
        <f t="shared" si="109"/>
        <v>-1</v>
      </c>
      <c r="J408">
        <f t="shared" si="112"/>
        <v>64.909999999999854</v>
      </c>
      <c r="K408">
        <f t="shared" ca="1" si="110"/>
        <v>1</v>
      </c>
      <c r="L408" s="11">
        <f t="shared" ca="1" si="104"/>
        <v>10635.269999999968</v>
      </c>
      <c r="M408">
        <f t="shared" ca="1" si="111"/>
        <v>1</v>
      </c>
      <c r="N408">
        <f t="shared" ca="1" si="105"/>
        <v>0</v>
      </c>
      <c r="O408">
        <f>COUNTIF(結算日!$A$3:$A$249,A408)</f>
        <v>0</v>
      </c>
      <c r="Q408" s="7">
        <f t="shared" si="113"/>
        <v>232</v>
      </c>
      <c r="R408" s="8">
        <f t="shared" ca="1" si="117"/>
        <v>232</v>
      </c>
      <c r="S408" s="8">
        <f t="shared" ca="1" si="118"/>
        <v>14707</v>
      </c>
      <c r="T408" s="8">
        <f t="shared" ca="1" si="114"/>
        <v>1</v>
      </c>
      <c r="U408" s="9">
        <f t="shared" ca="1" si="119"/>
        <v>0</v>
      </c>
      <c r="V408">
        <f t="shared" si="115"/>
        <v>2000</v>
      </c>
      <c r="W408">
        <f t="shared" si="116"/>
        <v>3</v>
      </c>
    </row>
    <row r="409" spans="1:23" x14ac:dyDescent="0.25">
      <c r="A409" s="1">
        <v>36608</v>
      </c>
      <c r="B409" s="2">
        <v>9533.8700000000008</v>
      </c>
      <c r="C409" s="2">
        <v>245201</v>
      </c>
      <c r="D409" s="2">
        <v>9636</v>
      </c>
      <c r="E409" s="2">
        <v>9749</v>
      </c>
      <c r="F409" s="10">
        <f t="shared" si="106"/>
        <v>1.071233402595162E-2</v>
      </c>
      <c r="G409" s="2">
        <f t="shared" ca="1" si="107"/>
        <v>175993.1</v>
      </c>
      <c r="H409">
        <f t="shared" ca="1" si="108"/>
        <v>1</v>
      </c>
      <c r="I409">
        <f t="shared" si="109"/>
        <v>-1</v>
      </c>
      <c r="J409">
        <f t="shared" si="112"/>
        <v>464.48000000000138</v>
      </c>
      <c r="K409">
        <f t="shared" si="110"/>
        <v>-1</v>
      </c>
      <c r="L409" s="11">
        <f t="shared" ca="1" si="104"/>
        <v>11099.749999999969</v>
      </c>
      <c r="M409">
        <f t="shared" ca="1" si="111"/>
        <v>-1</v>
      </c>
      <c r="N409">
        <f t="shared" ca="1" si="105"/>
        <v>2</v>
      </c>
      <c r="O409">
        <f>COUNTIF(結算日!$A$3:$A$249,A409)</f>
        <v>0</v>
      </c>
      <c r="Q409" s="7">
        <f t="shared" si="113"/>
        <v>561</v>
      </c>
      <c r="R409" s="8">
        <f t="shared" ca="1" si="117"/>
        <v>561</v>
      </c>
      <c r="S409" s="8">
        <f t="shared" ca="1" si="118"/>
        <v>15268</v>
      </c>
      <c r="T409" s="8">
        <f t="shared" ca="1" si="114"/>
        <v>-1</v>
      </c>
      <c r="U409" s="9">
        <f t="shared" ca="1" si="119"/>
        <v>2</v>
      </c>
      <c r="V409">
        <f t="shared" si="115"/>
        <v>2000</v>
      </c>
      <c r="W409">
        <f t="shared" si="116"/>
        <v>3</v>
      </c>
    </row>
    <row r="410" spans="1:23" x14ac:dyDescent="0.25">
      <c r="A410" s="1">
        <v>36609</v>
      </c>
      <c r="B410" s="2">
        <v>9482.64</v>
      </c>
      <c r="C410" s="2">
        <v>273566</v>
      </c>
      <c r="D410" s="2">
        <v>9545</v>
      </c>
      <c r="E410" s="2">
        <v>9616</v>
      </c>
      <c r="F410" s="10">
        <f t="shared" si="106"/>
        <v>6.5762277171759198E-3</v>
      </c>
      <c r="G410" s="2">
        <f t="shared" ca="1" si="107"/>
        <v>178724.85</v>
      </c>
      <c r="H410">
        <f t="shared" ca="1" si="108"/>
        <v>1</v>
      </c>
      <c r="I410">
        <f t="shared" si="109"/>
        <v>-1</v>
      </c>
      <c r="J410">
        <f t="shared" si="112"/>
        <v>-51.230000000001382</v>
      </c>
      <c r="K410">
        <f t="shared" si="110"/>
        <v>-1</v>
      </c>
      <c r="L410" s="11">
        <f t="shared" ca="1" si="104"/>
        <v>11150.97999999997</v>
      </c>
      <c r="M410">
        <f t="shared" ca="1" si="111"/>
        <v>-1</v>
      </c>
      <c r="N410">
        <f t="shared" ca="1" si="105"/>
        <v>0</v>
      </c>
      <c r="O410">
        <f>COUNTIF(結算日!$A$3:$A$249,A410)</f>
        <v>0</v>
      </c>
      <c r="Q410" s="7">
        <f t="shared" si="113"/>
        <v>-91</v>
      </c>
      <c r="R410" s="8">
        <f t="shared" ca="1" si="117"/>
        <v>91</v>
      </c>
      <c r="S410" s="8">
        <f t="shared" ca="1" si="118"/>
        <v>15357</v>
      </c>
      <c r="T410" s="8">
        <f t="shared" ca="1" si="114"/>
        <v>-1</v>
      </c>
      <c r="U410" s="9">
        <f t="shared" ca="1" si="119"/>
        <v>0</v>
      </c>
      <c r="V410">
        <f t="shared" si="115"/>
        <v>2000</v>
      </c>
      <c r="W410">
        <f t="shared" si="116"/>
        <v>3</v>
      </c>
    </row>
    <row r="411" spans="1:23" x14ac:dyDescent="0.25">
      <c r="A411" s="1">
        <v>36612</v>
      </c>
      <c r="B411" s="2">
        <v>9807.57</v>
      </c>
      <c r="C411" s="2">
        <v>259825</v>
      </c>
      <c r="D411" s="2">
        <v>9835</v>
      </c>
      <c r="E411" s="2">
        <v>9919</v>
      </c>
      <c r="F411" s="10">
        <f t="shared" si="106"/>
        <v>2.7968191917060459E-3</v>
      </c>
      <c r="G411" s="2">
        <f t="shared" ca="1" si="107"/>
        <v>179713.35</v>
      </c>
      <c r="H411">
        <f t="shared" ca="1" si="108"/>
        <v>1</v>
      </c>
      <c r="I411">
        <f t="shared" si="109"/>
        <v>-1</v>
      </c>
      <c r="J411">
        <f t="shared" si="112"/>
        <v>324.93000000000029</v>
      </c>
      <c r="K411">
        <f t="shared" si="110"/>
        <v>-1</v>
      </c>
      <c r="L411" s="11">
        <f t="shared" ca="1" si="104"/>
        <v>10826.04999999997</v>
      </c>
      <c r="M411">
        <f t="shared" ca="1" si="111"/>
        <v>-1</v>
      </c>
      <c r="N411">
        <f t="shared" ca="1" si="105"/>
        <v>0</v>
      </c>
      <c r="O411">
        <f>COUNTIF(結算日!$A$3:$A$249,A411)</f>
        <v>0</v>
      </c>
      <c r="Q411" s="7">
        <f t="shared" si="113"/>
        <v>290</v>
      </c>
      <c r="R411" s="8">
        <f t="shared" ca="1" si="117"/>
        <v>-290</v>
      </c>
      <c r="S411" s="8">
        <f t="shared" ca="1" si="118"/>
        <v>15067</v>
      </c>
      <c r="T411" s="8">
        <f t="shared" ca="1" si="114"/>
        <v>-1</v>
      </c>
      <c r="U411" s="9">
        <f t="shared" ca="1" si="119"/>
        <v>0</v>
      </c>
      <c r="V411">
        <f t="shared" si="115"/>
        <v>2000</v>
      </c>
      <c r="W411">
        <f t="shared" si="116"/>
        <v>3</v>
      </c>
    </row>
    <row r="412" spans="1:23" x14ac:dyDescent="0.25">
      <c r="A412" s="1">
        <v>36613</v>
      </c>
      <c r="B412" s="2">
        <v>9856.6</v>
      </c>
      <c r="C412" s="2">
        <v>292135</v>
      </c>
      <c r="D412" s="2">
        <v>9866</v>
      </c>
      <c r="E412" s="2">
        <v>9950</v>
      </c>
      <c r="F412" s="10">
        <f t="shared" si="106"/>
        <v>9.5367570967663795E-4</v>
      </c>
      <c r="G412" s="2">
        <f t="shared" ca="1" si="107"/>
        <v>181898.15</v>
      </c>
      <c r="H412">
        <f t="shared" ca="1" si="108"/>
        <v>1</v>
      </c>
      <c r="I412">
        <f t="shared" si="109"/>
        <v>-1</v>
      </c>
      <c r="J412">
        <f t="shared" si="112"/>
        <v>49.030000000000655</v>
      </c>
      <c r="K412">
        <f t="shared" ca="1" si="110"/>
        <v>1</v>
      </c>
      <c r="L412" s="11">
        <f t="shared" ca="1" si="104"/>
        <v>10777.01999999997</v>
      </c>
      <c r="M412">
        <f t="shared" ca="1" si="111"/>
        <v>1</v>
      </c>
      <c r="N412">
        <f t="shared" ca="1" si="105"/>
        <v>2</v>
      </c>
      <c r="O412">
        <f>COUNTIF(結算日!$A$3:$A$249,A412)</f>
        <v>0</v>
      </c>
      <c r="Q412" s="7">
        <f t="shared" si="113"/>
        <v>31</v>
      </c>
      <c r="R412" s="8">
        <f t="shared" ca="1" si="117"/>
        <v>-31</v>
      </c>
      <c r="S412" s="8">
        <f t="shared" ca="1" si="118"/>
        <v>15036</v>
      </c>
      <c r="T412" s="8">
        <f t="shared" ca="1" si="114"/>
        <v>1</v>
      </c>
      <c r="U412" s="9">
        <f t="shared" ca="1" si="119"/>
        <v>2</v>
      </c>
      <c r="V412">
        <f t="shared" si="115"/>
        <v>2000</v>
      </c>
      <c r="W412">
        <f t="shared" si="116"/>
        <v>3</v>
      </c>
    </row>
    <row r="413" spans="1:23" x14ac:dyDescent="0.25">
      <c r="A413" s="1">
        <v>36614</v>
      </c>
      <c r="B413" s="2">
        <v>9805.69</v>
      </c>
      <c r="C413" s="2">
        <v>234097</v>
      </c>
      <c r="D413" s="2">
        <v>9848</v>
      </c>
      <c r="E413" s="2">
        <v>9890</v>
      </c>
      <c r="F413" s="10">
        <f t="shared" si="106"/>
        <v>4.314841688856097E-3</v>
      </c>
      <c r="G413" s="2">
        <f t="shared" ca="1" si="107"/>
        <v>182613.65</v>
      </c>
      <c r="H413">
        <f t="shared" ca="1" si="108"/>
        <v>1</v>
      </c>
      <c r="I413">
        <f t="shared" si="109"/>
        <v>-1</v>
      </c>
      <c r="J413">
        <f t="shared" si="112"/>
        <v>-50.909999999999854</v>
      </c>
      <c r="K413">
        <f t="shared" si="110"/>
        <v>-1</v>
      </c>
      <c r="L413" s="11">
        <f t="shared" ca="1" si="104"/>
        <v>10726.10999999997</v>
      </c>
      <c r="M413">
        <f t="shared" ca="1" si="111"/>
        <v>-1</v>
      </c>
      <c r="N413">
        <f t="shared" ca="1" si="105"/>
        <v>2</v>
      </c>
      <c r="O413">
        <f>COUNTIF(結算日!$A$3:$A$249,A413)</f>
        <v>0</v>
      </c>
      <c r="Q413" s="7">
        <f t="shared" si="113"/>
        <v>-18</v>
      </c>
      <c r="R413" s="8">
        <f t="shared" ca="1" si="117"/>
        <v>-18</v>
      </c>
      <c r="S413" s="8">
        <f t="shared" ca="1" si="118"/>
        <v>15016</v>
      </c>
      <c r="T413" s="8">
        <f t="shared" ca="1" si="114"/>
        <v>-1</v>
      </c>
      <c r="U413" s="9">
        <f t="shared" ca="1" si="119"/>
        <v>2</v>
      </c>
      <c r="V413">
        <f t="shared" si="115"/>
        <v>2000</v>
      </c>
      <c r="W413">
        <f t="shared" si="116"/>
        <v>3</v>
      </c>
    </row>
    <row r="414" spans="1:23" x14ac:dyDescent="0.25">
      <c r="A414" s="1">
        <v>36615</v>
      </c>
      <c r="B414" s="2">
        <v>9931.94</v>
      </c>
      <c r="C414" s="2">
        <v>272163</v>
      </c>
      <c r="D414" s="2">
        <v>9983</v>
      </c>
      <c r="E414" s="2">
        <v>10080</v>
      </c>
      <c r="F414" s="10">
        <f t="shared" si="106"/>
        <v>5.1409895750478274E-3</v>
      </c>
      <c r="G414" s="2">
        <f t="shared" ca="1" si="107"/>
        <v>185767.72500000001</v>
      </c>
      <c r="H414">
        <f t="shared" ca="1" si="108"/>
        <v>1</v>
      </c>
      <c r="I414">
        <f t="shared" si="109"/>
        <v>-1</v>
      </c>
      <c r="J414">
        <f t="shared" si="112"/>
        <v>126.25</v>
      </c>
      <c r="K414">
        <f t="shared" si="110"/>
        <v>-1</v>
      </c>
      <c r="L414" s="11">
        <f t="shared" ca="1" si="104"/>
        <v>10599.85999999997</v>
      </c>
      <c r="M414">
        <f t="shared" ca="1" si="111"/>
        <v>-1</v>
      </c>
      <c r="N414">
        <f t="shared" ca="1" si="105"/>
        <v>0</v>
      </c>
      <c r="O414">
        <f>COUNTIF(結算日!$A$3:$A$249,A414)</f>
        <v>0</v>
      </c>
      <c r="Q414" s="7">
        <f t="shared" si="113"/>
        <v>135</v>
      </c>
      <c r="R414" s="8">
        <f t="shared" ca="1" si="117"/>
        <v>-135</v>
      </c>
      <c r="S414" s="8">
        <f t="shared" ca="1" si="118"/>
        <v>14879</v>
      </c>
      <c r="T414" s="8">
        <f t="shared" ca="1" si="114"/>
        <v>-1</v>
      </c>
      <c r="U414" s="9">
        <f t="shared" ca="1" si="119"/>
        <v>0</v>
      </c>
      <c r="V414">
        <f t="shared" si="115"/>
        <v>2000</v>
      </c>
      <c r="W414">
        <f t="shared" si="116"/>
        <v>3</v>
      </c>
    </row>
    <row r="415" spans="1:23" x14ac:dyDescent="0.25">
      <c r="A415" s="1">
        <v>36616</v>
      </c>
      <c r="B415" s="2">
        <v>9854.9500000000007</v>
      </c>
      <c r="C415" s="2">
        <v>206150</v>
      </c>
      <c r="D415" s="2">
        <v>9915</v>
      </c>
      <c r="E415" s="2">
        <v>9975</v>
      </c>
      <c r="F415" s="10">
        <f t="shared" si="106"/>
        <v>6.0933845427930677E-3</v>
      </c>
      <c r="G415" s="2">
        <f t="shared" ca="1" si="107"/>
        <v>187098.07500000001</v>
      </c>
      <c r="H415">
        <f t="shared" ca="1" si="108"/>
        <v>1</v>
      </c>
      <c r="I415">
        <f t="shared" si="109"/>
        <v>-1</v>
      </c>
      <c r="J415">
        <f t="shared" si="112"/>
        <v>-76.989999999999782</v>
      </c>
      <c r="K415">
        <f t="shared" si="110"/>
        <v>-1</v>
      </c>
      <c r="L415" s="11">
        <f t="shared" ca="1" si="104"/>
        <v>10676.849999999969</v>
      </c>
      <c r="M415">
        <f t="shared" ca="1" si="111"/>
        <v>-1</v>
      </c>
      <c r="N415">
        <f t="shared" ca="1" si="105"/>
        <v>0</v>
      </c>
      <c r="O415">
        <f>COUNTIF(結算日!$A$3:$A$249,A415)</f>
        <v>0</v>
      </c>
      <c r="Q415" s="7">
        <f t="shared" si="113"/>
        <v>-68</v>
      </c>
      <c r="R415" s="8">
        <f t="shared" ca="1" si="117"/>
        <v>68</v>
      </c>
      <c r="S415" s="8">
        <f t="shared" ca="1" si="118"/>
        <v>14947</v>
      </c>
      <c r="T415" s="8">
        <f t="shared" ca="1" si="114"/>
        <v>-1</v>
      </c>
      <c r="U415" s="9">
        <f t="shared" ca="1" si="119"/>
        <v>0</v>
      </c>
      <c r="V415">
        <f t="shared" si="115"/>
        <v>2000</v>
      </c>
      <c r="W415">
        <f t="shared" si="116"/>
        <v>3</v>
      </c>
    </row>
    <row r="416" spans="1:23" x14ac:dyDescent="0.25">
      <c r="A416" s="1">
        <v>36617</v>
      </c>
      <c r="B416" s="2">
        <v>10050.43</v>
      </c>
      <c r="C416" s="2">
        <v>221555</v>
      </c>
      <c r="D416" s="2">
        <v>10149</v>
      </c>
      <c r="E416" s="2">
        <v>10250</v>
      </c>
      <c r="F416" s="10">
        <f t="shared" si="106"/>
        <v>9.8075405728907938E-3</v>
      </c>
      <c r="G416" s="2">
        <f t="shared" ca="1" si="107"/>
        <v>187640.875</v>
      </c>
      <c r="H416">
        <f t="shared" ca="1" si="108"/>
        <v>1</v>
      </c>
      <c r="I416">
        <f t="shared" si="109"/>
        <v>-1</v>
      </c>
      <c r="J416">
        <f t="shared" si="112"/>
        <v>195.47999999999956</v>
      </c>
      <c r="K416">
        <f t="shared" si="110"/>
        <v>-1</v>
      </c>
      <c r="L416" s="11">
        <f t="shared" ca="1" si="104"/>
        <v>10481.36999999997</v>
      </c>
      <c r="M416">
        <f t="shared" ca="1" si="111"/>
        <v>-1</v>
      </c>
      <c r="N416">
        <f t="shared" ca="1" si="105"/>
        <v>0</v>
      </c>
      <c r="O416">
        <f>COUNTIF(結算日!$A$3:$A$249,A416)</f>
        <v>0</v>
      </c>
      <c r="Q416" s="7">
        <f t="shared" si="113"/>
        <v>234</v>
      </c>
      <c r="R416" s="8">
        <f t="shared" ca="1" si="117"/>
        <v>-234</v>
      </c>
      <c r="S416" s="8">
        <f t="shared" ca="1" si="118"/>
        <v>14713</v>
      </c>
      <c r="T416" s="8">
        <f t="shared" ca="1" si="114"/>
        <v>-1</v>
      </c>
      <c r="U416" s="9">
        <f t="shared" ca="1" si="119"/>
        <v>0</v>
      </c>
      <c r="V416">
        <f t="shared" si="115"/>
        <v>2000</v>
      </c>
      <c r="W416">
        <f t="shared" si="116"/>
        <v>4</v>
      </c>
    </row>
    <row r="417" spans="1:23" x14ac:dyDescent="0.25">
      <c r="A417" s="1">
        <v>36621</v>
      </c>
      <c r="B417" s="2">
        <v>10186.17</v>
      </c>
      <c r="C417" s="2">
        <v>279152</v>
      </c>
      <c r="D417" s="2">
        <v>10352</v>
      </c>
      <c r="E417" s="2">
        <v>10470</v>
      </c>
      <c r="F417" s="10">
        <f t="shared" si="106"/>
        <v>1.6279916789136539E-2</v>
      </c>
      <c r="G417" s="2">
        <f t="shared" ca="1" si="107"/>
        <v>188840.92499999999</v>
      </c>
      <c r="H417">
        <f t="shared" ca="1" si="108"/>
        <v>1</v>
      </c>
      <c r="I417">
        <f t="shared" si="109"/>
        <v>-1</v>
      </c>
      <c r="J417">
        <f t="shared" si="112"/>
        <v>135.73999999999978</v>
      </c>
      <c r="K417">
        <f t="shared" si="110"/>
        <v>-1</v>
      </c>
      <c r="L417" s="11">
        <f t="shared" ca="1" si="104"/>
        <v>10345.62999999997</v>
      </c>
      <c r="M417">
        <f t="shared" ca="1" si="111"/>
        <v>-1</v>
      </c>
      <c r="N417">
        <f t="shared" ca="1" si="105"/>
        <v>0</v>
      </c>
      <c r="O417">
        <f>COUNTIF(結算日!$A$3:$A$249,A417)</f>
        <v>0</v>
      </c>
      <c r="Q417" s="7">
        <f t="shared" si="113"/>
        <v>203</v>
      </c>
      <c r="R417" s="8">
        <f t="shared" ca="1" si="117"/>
        <v>-203</v>
      </c>
      <c r="S417" s="8">
        <f t="shared" ca="1" si="118"/>
        <v>14510</v>
      </c>
      <c r="T417" s="8">
        <f t="shared" ca="1" si="114"/>
        <v>-1</v>
      </c>
      <c r="U417" s="9">
        <f t="shared" ca="1" si="119"/>
        <v>0</v>
      </c>
      <c r="V417">
        <f t="shared" si="115"/>
        <v>2000</v>
      </c>
      <c r="W417">
        <f t="shared" si="116"/>
        <v>4</v>
      </c>
    </row>
    <row r="418" spans="1:23" x14ac:dyDescent="0.25">
      <c r="A418" s="1">
        <v>36622</v>
      </c>
      <c r="B418" s="2">
        <v>9969.2800000000007</v>
      </c>
      <c r="C418" s="2">
        <v>260224</v>
      </c>
      <c r="D418" s="2">
        <v>10010</v>
      </c>
      <c r="E418" s="2">
        <v>10130</v>
      </c>
      <c r="F418" s="10">
        <f t="shared" si="106"/>
        <v>4.0845477306283851E-3</v>
      </c>
      <c r="G418" s="2">
        <f t="shared" ca="1" si="107"/>
        <v>189979.125</v>
      </c>
      <c r="H418">
        <f t="shared" ca="1" si="108"/>
        <v>1</v>
      </c>
      <c r="I418">
        <f t="shared" si="109"/>
        <v>-1</v>
      </c>
      <c r="J418">
        <f t="shared" si="112"/>
        <v>-216.88999999999942</v>
      </c>
      <c r="K418">
        <f t="shared" si="110"/>
        <v>-1</v>
      </c>
      <c r="L418" s="11">
        <f t="shared" ca="1" si="104"/>
        <v>10562.51999999997</v>
      </c>
      <c r="M418">
        <f t="shared" ca="1" si="111"/>
        <v>-1</v>
      </c>
      <c r="N418">
        <f t="shared" ca="1" si="105"/>
        <v>0</v>
      </c>
      <c r="O418">
        <f>COUNTIF(結算日!$A$3:$A$249,A418)</f>
        <v>0</v>
      </c>
      <c r="Q418" s="7">
        <f t="shared" si="113"/>
        <v>-342</v>
      </c>
      <c r="R418" s="8">
        <f t="shared" ca="1" si="117"/>
        <v>342</v>
      </c>
      <c r="S418" s="8">
        <f t="shared" ca="1" si="118"/>
        <v>14852</v>
      </c>
      <c r="T418" s="8">
        <f t="shared" ca="1" si="114"/>
        <v>-1</v>
      </c>
      <c r="U418" s="9">
        <f t="shared" ca="1" si="119"/>
        <v>0</v>
      </c>
      <c r="V418">
        <f t="shared" si="115"/>
        <v>2000</v>
      </c>
      <c r="W418">
        <f t="shared" si="116"/>
        <v>4</v>
      </c>
    </row>
    <row r="419" spans="1:23" x14ac:dyDescent="0.25">
      <c r="A419" s="1">
        <v>36623</v>
      </c>
      <c r="B419" s="2">
        <v>9921.0300000000007</v>
      </c>
      <c r="C419" s="2">
        <v>209346</v>
      </c>
      <c r="D419" s="2">
        <v>10079</v>
      </c>
      <c r="E419" s="2">
        <v>10074</v>
      </c>
      <c r="F419" s="10">
        <f t="shared" si="106"/>
        <v>1.5922741892726799E-2</v>
      </c>
      <c r="G419" s="2">
        <f t="shared" ca="1" si="107"/>
        <v>188885.92499999999</v>
      </c>
      <c r="H419">
        <f t="shared" ca="1" si="108"/>
        <v>1</v>
      </c>
      <c r="I419">
        <f t="shared" si="109"/>
        <v>-1</v>
      </c>
      <c r="J419">
        <f t="shared" si="112"/>
        <v>-48.25</v>
      </c>
      <c r="K419">
        <f t="shared" si="110"/>
        <v>-1</v>
      </c>
      <c r="L419" s="11">
        <f t="shared" ca="1" si="104"/>
        <v>10610.76999999997</v>
      </c>
      <c r="M419">
        <f t="shared" ca="1" si="111"/>
        <v>-1</v>
      </c>
      <c r="N419">
        <f t="shared" ca="1" si="105"/>
        <v>0</v>
      </c>
      <c r="O419">
        <f>COUNTIF(結算日!$A$3:$A$249,A419)</f>
        <v>0</v>
      </c>
      <c r="Q419" s="7">
        <f t="shared" si="113"/>
        <v>69</v>
      </c>
      <c r="R419" s="8">
        <f t="shared" ca="1" si="117"/>
        <v>-69</v>
      </c>
      <c r="S419" s="8">
        <f t="shared" ca="1" si="118"/>
        <v>14783</v>
      </c>
      <c r="T419" s="8">
        <f t="shared" ca="1" si="114"/>
        <v>-1</v>
      </c>
      <c r="U419" s="9">
        <f t="shared" ca="1" si="119"/>
        <v>0</v>
      </c>
      <c r="V419">
        <f t="shared" si="115"/>
        <v>2000</v>
      </c>
      <c r="W419">
        <f t="shared" si="116"/>
        <v>4</v>
      </c>
    </row>
    <row r="420" spans="1:23" x14ac:dyDescent="0.25">
      <c r="A420" s="1">
        <v>36624</v>
      </c>
      <c r="B420" s="2">
        <v>9934.57</v>
      </c>
      <c r="C420" s="2">
        <v>219784</v>
      </c>
      <c r="D420" s="2">
        <v>10044</v>
      </c>
      <c r="E420" s="2">
        <v>10149</v>
      </c>
      <c r="F420" s="10">
        <f t="shared" si="106"/>
        <v>1.1015071613567518E-2</v>
      </c>
      <c r="G420" s="2">
        <f t="shared" ca="1" si="107"/>
        <v>189278.45</v>
      </c>
      <c r="H420">
        <f t="shared" ca="1" si="108"/>
        <v>1</v>
      </c>
      <c r="I420">
        <f t="shared" si="109"/>
        <v>-1</v>
      </c>
      <c r="J420">
        <f t="shared" si="112"/>
        <v>13.539999999999054</v>
      </c>
      <c r="K420">
        <f t="shared" si="110"/>
        <v>-1</v>
      </c>
      <c r="L420" s="11">
        <f t="shared" ca="1" si="104"/>
        <v>10597.22999999997</v>
      </c>
      <c r="M420">
        <f t="shared" ca="1" si="111"/>
        <v>-1</v>
      </c>
      <c r="N420">
        <f t="shared" ca="1" si="105"/>
        <v>0</v>
      </c>
      <c r="O420">
        <f>COUNTIF(結算日!$A$3:$A$249,A420)</f>
        <v>0</v>
      </c>
      <c r="Q420" s="7">
        <f t="shared" si="113"/>
        <v>-35</v>
      </c>
      <c r="R420" s="8">
        <f t="shared" ca="1" si="117"/>
        <v>35</v>
      </c>
      <c r="S420" s="8">
        <f t="shared" ca="1" si="118"/>
        <v>14818</v>
      </c>
      <c r="T420" s="8">
        <f t="shared" ca="1" si="114"/>
        <v>-1</v>
      </c>
      <c r="U420" s="9">
        <f t="shared" ca="1" si="119"/>
        <v>0</v>
      </c>
      <c r="V420">
        <f t="shared" si="115"/>
        <v>2000</v>
      </c>
      <c r="W420">
        <f t="shared" si="116"/>
        <v>4</v>
      </c>
    </row>
    <row r="421" spans="1:23" x14ac:dyDescent="0.25">
      <c r="A421" s="1">
        <v>36626</v>
      </c>
      <c r="B421" s="2">
        <v>10127.48</v>
      </c>
      <c r="C421" s="2">
        <v>249835</v>
      </c>
      <c r="D421" s="2">
        <v>10262</v>
      </c>
      <c r="E421" s="2">
        <v>10346</v>
      </c>
      <c r="F421" s="10">
        <f t="shared" si="106"/>
        <v>1.3282672491083725E-2</v>
      </c>
      <c r="G421" s="2">
        <f t="shared" ca="1" si="107"/>
        <v>191541.8</v>
      </c>
      <c r="H421">
        <f t="shared" ca="1" si="108"/>
        <v>1</v>
      </c>
      <c r="I421">
        <f t="shared" si="109"/>
        <v>-1</v>
      </c>
      <c r="J421">
        <f t="shared" si="112"/>
        <v>192.90999999999985</v>
      </c>
      <c r="K421">
        <f t="shared" si="110"/>
        <v>-1</v>
      </c>
      <c r="L421" s="11">
        <f t="shared" ca="1" si="104"/>
        <v>10404.319999999971</v>
      </c>
      <c r="M421">
        <f t="shared" ca="1" si="111"/>
        <v>-1</v>
      </c>
      <c r="N421">
        <f t="shared" ca="1" si="105"/>
        <v>0</v>
      </c>
      <c r="O421">
        <f>COUNTIF(結算日!$A$3:$A$249,A421)</f>
        <v>0</v>
      </c>
      <c r="Q421" s="7">
        <f t="shared" si="113"/>
        <v>218</v>
      </c>
      <c r="R421" s="8">
        <f t="shared" ca="1" si="117"/>
        <v>-218</v>
      </c>
      <c r="S421" s="8">
        <f t="shared" ca="1" si="118"/>
        <v>14600</v>
      </c>
      <c r="T421" s="8">
        <f t="shared" ca="1" si="114"/>
        <v>-1</v>
      </c>
      <c r="U421" s="9">
        <f t="shared" ca="1" si="119"/>
        <v>0</v>
      </c>
      <c r="V421">
        <f t="shared" si="115"/>
        <v>2000</v>
      </c>
      <c r="W421">
        <f t="shared" si="116"/>
        <v>4</v>
      </c>
    </row>
    <row r="422" spans="1:23" x14ac:dyDescent="0.25">
      <c r="A422" s="1">
        <v>36627</v>
      </c>
      <c r="B422" s="2">
        <v>10068.049999999999</v>
      </c>
      <c r="C422" s="2">
        <v>254779</v>
      </c>
      <c r="D422" s="2">
        <v>10181</v>
      </c>
      <c r="E422" s="2">
        <v>10260</v>
      </c>
      <c r="F422" s="10">
        <f t="shared" si="106"/>
        <v>1.121865703885061E-2</v>
      </c>
      <c r="G422" s="2">
        <f t="shared" ca="1" si="107"/>
        <v>193365.05</v>
      </c>
      <c r="H422">
        <f t="shared" ca="1" si="108"/>
        <v>1</v>
      </c>
      <c r="I422">
        <f t="shared" si="109"/>
        <v>-1</v>
      </c>
      <c r="J422">
        <f t="shared" si="112"/>
        <v>-59.430000000000291</v>
      </c>
      <c r="K422">
        <f t="shared" si="110"/>
        <v>-1</v>
      </c>
      <c r="L422" s="11">
        <f t="shared" ca="1" si="104"/>
        <v>10463.749999999971</v>
      </c>
      <c r="M422">
        <f t="shared" ca="1" si="111"/>
        <v>-1</v>
      </c>
      <c r="N422">
        <f t="shared" ca="1" si="105"/>
        <v>0</v>
      </c>
      <c r="O422">
        <f>COUNTIF(結算日!$A$3:$A$249,A422)</f>
        <v>0</v>
      </c>
      <c r="Q422" s="7">
        <f t="shared" si="113"/>
        <v>-81</v>
      </c>
      <c r="R422" s="8">
        <f t="shared" ca="1" si="117"/>
        <v>81</v>
      </c>
      <c r="S422" s="8">
        <f t="shared" ca="1" si="118"/>
        <v>14681</v>
      </c>
      <c r="T422" s="8">
        <f t="shared" ca="1" si="114"/>
        <v>-1</v>
      </c>
      <c r="U422" s="9">
        <f t="shared" ca="1" si="119"/>
        <v>0</v>
      </c>
      <c r="V422">
        <f t="shared" si="115"/>
        <v>2000</v>
      </c>
      <c r="W422">
        <f t="shared" si="116"/>
        <v>4</v>
      </c>
    </row>
    <row r="423" spans="1:23" x14ac:dyDescent="0.25">
      <c r="A423" s="1">
        <v>36628</v>
      </c>
      <c r="B423" s="2">
        <v>9911.39</v>
      </c>
      <c r="C423" s="2">
        <v>231574</v>
      </c>
      <c r="D423" s="2">
        <v>9950</v>
      </c>
      <c r="E423" s="2">
        <v>10010</v>
      </c>
      <c r="F423" s="10">
        <f t="shared" si="106"/>
        <v>3.8955181866520139E-3</v>
      </c>
      <c r="G423" s="2">
        <f t="shared" ca="1" si="107"/>
        <v>193136.1</v>
      </c>
      <c r="H423">
        <f t="shared" ca="1" si="108"/>
        <v>1</v>
      </c>
      <c r="I423">
        <f t="shared" si="109"/>
        <v>-1</v>
      </c>
      <c r="J423">
        <f t="shared" si="112"/>
        <v>-156.65999999999985</v>
      </c>
      <c r="K423">
        <f t="shared" si="110"/>
        <v>-1</v>
      </c>
      <c r="L423" s="11">
        <f t="shared" ca="1" si="104"/>
        <v>10620.409999999971</v>
      </c>
      <c r="M423">
        <f t="shared" ca="1" si="111"/>
        <v>-1</v>
      </c>
      <c r="N423">
        <f t="shared" ca="1" si="105"/>
        <v>0</v>
      </c>
      <c r="O423">
        <f>COUNTIF(結算日!$A$3:$A$249,A423)</f>
        <v>0</v>
      </c>
      <c r="Q423" s="7">
        <f t="shared" si="113"/>
        <v>-231</v>
      </c>
      <c r="R423" s="8">
        <f t="shared" ca="1" si="117"/>
        <v>231</v>
      </c>
      <c r="S423" s="8">
        <f t="shared" ca="1" si="118"/>
        <v>14912</v>
      </c>
      <c r="T423" s="8">
        <f t="shared" ca="1" si="114"/>
        <v>-1</v>
      </c>
      <c r="U423" s="9">
        <f t="shared" ca="1" si="119"/>
        <v>0</v>
      </c>
      <c r="V423">
        <f t="shared" si="115"/>
        <v>2000</v>
      </c>
      <c r="W423">
        <f t="shared" si="116"/>
        <v>4</v>
      </c>
    </row>
    <row r="424" spans="1:23" x14ac:dyDescent="0.25">
      <c r="A424" s="1">
        <v>36629</v>
      </c>
      <c r="B424" s="2">
        <v>9662.6</v>
      </c>
      <c r="C424" s="2">
        <v>209654</v>
      </c>
      <c r="D424" s="2">
        <v>9720</v>
      </c>
      <c r="E424" s="2">
        <v>9800</v>
      </c>
      <c r="F424" s="10">
        <f t="shared" si="106"/>
        <v>5.94043011197809E-3</v>
      </c>
      <c r="G424" s="2">
        <f t="shared" ca="1" si="107"/>
        <v>191897.92499999999</v>
      </c>
      <c r="H424">
        <f t="shared" ca="1" si="108"/>
        <v>1</v>
      </c>
      <c r="I424">
        <f t="shared" si="109"/>
        <v>-1</v>
      </c>
      <c r="J424">
        <f t="shared" si="112"/>
        <v>-248.78999999999905</v>
      </c>
      <c r="K424">
        <f t="shared" si="110"/>
        <v>-1</v>
      </c>
      <c r="L424" s="11">
        <f t="shared" ca="1" si="104"/>
        <v>10869.19999999997</v>
      </c>
      <c r="M424">
        <f t="shared" ca="1" si="111"/>
        <v>-1</v>
      </c>
      <c r="N424">
        <f t="shared" ca="1" si="105"/>
        <v>0</v>
      </c>
      <c r="O424">
        <f>COUNTIF(結算日!$A$3:$A$249,A424)</f>
        <v>0</v>
      </c>
      <c r="Q424" s="7">
        <f t="shared" si="113"/>
        <v>-230</v>
      </c>
      <c r="R424" s="8">
        <f t="shared" ca="1" si="117"/>
        <v>230</v>
      </c>
      <c r="S424" s="8">
        <f t="shared" ca="1" si="118"/>
        <v>15142</v>
      </c>
      <c r="T424" s="8">
        <f t="shared" ca="1" si="114"/>
        <v>-1</v>
      </c>
      <c r="U424" s="9">
        <f t="shared" ca="1" si="119"/>
        <v>0</v>
      </c>
      <c r="V424">
        <f t="shared" si="115"/>
        <v>2000</v>
      </c>
      <c r="W424">
        <f t="shared" si="116"/>
        <v>4</v>
      </c>
    </row>
    <row r="425" spans="1:23" x14ac:dyDescent="0.25">
      <c r="A425" s="1">
        <v>36630</v>
      </c>
      <c r="B425" s="2">
        <v>9374.61</v>
      </c>
      <c r="C425" s="2">
        <v>185434</v>
      </c>
      <c r="D425" s="2">
        <v>9318</v>
      </c>
      <c r="E425" s="2">
        <v>9430</v>
      </c>
      <c r="F425" s="10">
        <f t="shared" si="106"/>
        <v>-6.0386512078902665E-3</v>
      </c>
      <c r="G425" s="2">
        <f t="shared" ca="1" si="107"/>
        <v>191199.35</v>
      </c>
      <c r="H425">
        <f t="shared" ca="1" si="108"/>
        <v>-1</v>
      </c>
      <c r="I425">
        <f t="shared" si="109"/>
        <v>1</v>
      </c>
      <c r="J425">
        <f t="shared" si="112"/>
        <v>-287.98999999999978</v>
      </c>
      <c r="K425">
        <f t="shared" si="110"/>
        <v>1</v>
      </c>
      <c r="L425" s="11">
        <f t="shared" ca="1" si="104"/>
        <v>11157.18999999997</v>
      </c>
      <c r="M425">
        <f t="shared" ca="1" si="111"/>
        <v>1</v>
      </c>
      <c r="N425">
        <f t="shared" ca="1" si="105"/>
        <v>2</v>
      </c>
      <c r="O425">
        <f>COUNTIF(結算日!$A$3:$A$249,A425)</f>
        <v>0</v>
      </c>
      <c r="Q425" s="7">
        <f t="shared" si="113"/>
        <v>-402</v>
      </c>
      <c r="R425" s="8">
        <f t="shared" ca="1" si="117"/>
        <v>402</v>
      </c>
      <c r="S425" s="8">
        <f t="shared" ca="1" si="118"/>
        <v>15544</v>
      </c>
      <c r="T425" s="8">
        <f t="shared" ca="1" si="114"/>
        <v>1</v>
      </c>
      <c r="U425" s="9">
        <f t="shared" ca="1" si="119"/>
        <v>2</v>
      </c>
      <c r="V425">
        <f t="shared" si="115"/>
        <v>2000</v>
      </c>
      <c r="W425">
        <f t="shared" si="116"/>
        <v>4</v>
      </c>
    </row>
    <row r="426" spans="1:23" x14ac:dyDescent="0.25">
      <c r="A426" s="1">
        <v>36631</v>
      </c>
      <c r="B426" s="2">
        <v>8866.7999999999993</v>
      </c>
      <c r="C426" s="2">
        <v>155720</v>
      </c>
      <c r="D426" s="2">
        <v>8700</v>
      </c>
      <c r="E426" s="2">
        <v>8810</v>
      </c>
      <c r="F426" s="10">
        <f t="shared" si="106"/>
        <v>-1.8811747191771477E-2</v>
      </c>
      <c r="G426" s="2">
        <f t="shared" ca="1" si="107"/>
        <v>188894.7</v>
      </c>
      <c r="H426">
        <f t="shared" ca="1" si="108"/>
        <v>-1</v>
      </c>
      <c r="I426">
        <f t="shared" si="109"/>
        <v>1</v>
      </c>
      <c r="J426">
        <f t="shared" si="112"/>
        <v>-507.81000000000131</v>
      </c>
      <c r="K426">
        <f t="shared" si="110"/>
        <v>1</v>
      </c>
      <c r="L426" s="11">
        <f t="shared" ca="1" si="104"/>
        <v>10649.379999999968</v>
      </c>
      <c r="M426">
        <f t="shared" ca="1" si="111"/>
        <v>1</v>
      </c>
      <c r="N426">
        <f t="shared" ca="1" si="105"/>
        <v>0</v>
      </c>
      <c r="O426">
        <f>COUNTIF(結算日!$A$3:$A$249,A426)</f>
        <v>0</v>
      </c>
      <c r="Q426" s="7">
        <f t="shared" si="113"/>
        <v>-618</v>
      </c>
      <c r="R426" s="8">
        <f t="shared" ca="1" si="117"/>
        <v>-618</v>
      </c>
      <c r="S426" s="8">
        <f t="shared" ca="1" si="118"/>
        <v>14924</v>
      </c>
      <c r="T426" s="8">
        <f t="shared" ca="1" si="114"/>
        <v>1</v>
      </c>
      <c r="U426" s="9">
        <f t="shared" ca="1" si="119"/>
        <v>0</v>
      </c>
      <c r="V426">
        <f t="shared" si="115"/>
        <v>2000</v>
      </c>
      <c r="W426">
        <f t="shared" si="116"/>
        <v>4</v>
      </c>
    </row>
    <row r="427" spans="1:23" x14ac:dyDescent="0.25">
      <c r="A427" s="1">
        <v>36633</v>
      </c>
      <c r="B427" s="2">
        <v>8993.68</v>
      </c>
      <c r="C427" s="2">
        <v>164985</v>
      </c>
      <c r="D427" s="2">
        <v>9003</v>
      </c>
      <c r="E427" s="2">
        <v>9040</v>
      </c>
      <c r="F427" s="10">
        <f t="shared" si="106"/>
        <v>1.0362832566868097E-3</v>
      </c>
      <c r="G427" s="2">
        <f t="shared" ca="1" si="107"/>
        <v>188081.32500000001</v>
      </c>
      <c r="H427">
        <f t="shared" ca="1" si="108"/>
        <v>-1</v>
      </c>
      <c r="I427">
        <f t="shared" si="109"/>
        <v>-1</v>
      </c>
      <c r="J427">
        <f t="shared" si="112"/>
        <v>126.88000000000102</v>
      </c>
      <c r="K427">
        <f t="shared" si="110"/>
        <v>-1</v>
      </c>
      <c r="L427" s="11">
        <f t="shared" ca="1" si="104"/>
        <v>10776.259999999969</v>
      </c>
      <c r="M427">
        <f t="shared" ca="1" si="111"/>
        <v>-1</v>
      </c>
      <c r="N427">
        <f t="shared" ca="1" si="105"/>
        <v>2</v>
      </c>
      <c r="O427">
        <f>COUNTIF(結算日!$A$3:$A$249,A427)</f>
        <v>0</v>
      </c>
      <c r="Q427" s="7">
        <f t="shared" si="113"/>
        <v>303</v>
      </c>
      <c r="R427" s="8">
        <f t="shared" ca="1" si="117"/>
        <v>303</v>
      </c>
      <c r="S427" s="8">
        <f t="shared" ca="1" si="118"/>
        <v>15227</v>
      </c>
      <c r="T427" s="8">
        <f t="shared" ca="1" si="114"/>
        <v>-1</v>
      </c>
      <c r="U427" s="9">
        <f t="shared" ca="1" si="119"/>
        <v>2</v>
      </c>
      <c r="V427">
        <f t="shared" si="115"/>
        <v>2000</v>
      </c>
      <c r="W427">
        <f t="shared" si="116"/>
        <v>4</v>
      </c>
    </row>
    <row r="428" spans="1:23" x14ac:dyDescent="0.25">
      <c r="A428" s="1">
        <v>36634</v>
      </c>
      <c r="B428" s="2">
        <v>9307.0300000000007</v>
      </c>
      <c r="C428" s="2">
        <v>193222</v>
      </c>
      <c r="D428" s="2">
        <v>9302</v>
      </c>
      <c r="E428" s="2">
        <v>9280</v>
      </c>
      <c r="F428" s="10">
        <f t="shared" si="106"/>
        <v>-5.4045168007421651E-4</v>
      </c>
      <c r="G428" s="2">
        <f t="shared" ca="1" si="107"/>
        <v>188859.17499999999</v>
      </c>
      <c r="H428">
        <f t="shared" ca="1" si="108"/>
        <v>1</v>
      </c>
      <c r="I428">
        <f t="shared" si="109"/>
        <v>1</v>
      </c>
      <c r="J428">
        <f t="shared" si="112"/>
        <v>313.35000000000036</v>
      </c>
      <c r="K428">
        <f t="shared" ca="1" si="110"/>
        <v>1</v>
      </c>
      <c r="L428" s="11">
        <f t="shared" ca="1" si="104"/>
        <v>10462.909999999969</v>
      </c>
      <c r="M428">
        <f t="shared" ca="1" si="111"/>
        <v>1</v>
      </c>
      <c r="N428">
        <f t="shared" ca="1" si="105"/>
        <v>2</v>
      </c>
      <c r="O428">
        <f>COUNTIF(結算日!$A$3:$A$249,A428)</f>
        <v>0</v>
      </c>
      <c r="Q428" s="7">
        <f t="shared" si="113"/>
        <v>299</v>
      </c>
      <c r="R428" s="8">
        <f t="shared" ca="1" si="117"/>
        <v>-299</v>
      </c>
      <c r="S428" s="8">
        <f t="shared" ca="1" si="118"/>
        <v>14926</v>
      </c>
      <c r="T428" s="8">
        <f t="shared" ca="1" si="114"/>
        <v>1</v>
      </c>
      <c r="U428" s="9">
        <f t="shared" ca="1" si="119"/>
        <v>2</v>
      </c>
      <c r="V428">
        <f t="shared" si="115"/>
        <v>2000</v>
      </c>
      <c r="W428">
        <f t="shared" si="116"/>
        <v>4</v>
      </c>
    </row>
    <row r="429" spans="1:23" x14ac:dyDescent="0.25">
      <c r="A429" s="1">
        <v>36635</v>
      </c>
      <c r="B429" s="2">
        <v>9104.4</v>
      </c>
      <c r="C429" s="2">
        <v>183833</v>
      </c>
      <c r="D429" s="2">
        <v>9090</v>
      </c>
      <c r="E429" s="2">
        <v>9010</v>
      </c>
      <c r="F429" s="10">
        <f t="shared" si="106"/>
        <v>-1.036861297834013E-2</v>
      </c>
      <c r="G429" s="2">
        <f t="shared" ca="1" si="107"/>
        <v>189407.3</v>
      </c>
      <c r="H429">
        <f t="shared" ca="1" si="108"/>
        <v>-1</v>
      </c>
      <c r="I429">
        <f t="shared" si="109"/>
        <v>1</v>
      </c>
      <c r="J429">
        <f t="shared" si="112"/>
        <v>-202.63000000000102</v>
      </c>
      <c r="K429">
        <f t="shared" si="110"/>
        <v>1</v>
      </c>
      <c r="L429" s="11">
        <f t="shared" ca="1" si="104"/>
        <v>10260.279999999968</v>
      </c>
      <c r="M429">
        <f t="shared" ca="1" si="111"/>
        <v>1</v>
      </c>
      <c r="N429">
        <f t="shared" ca="1" si="105"/>
        <v>0</v>
      </c>
      <c r="O429">
        <f>COUNTIF(結算日!$A$3:$A$249,A429)</f>
        <v>1</v>
      </c>
      <c r="Q429" s="7">
        <f t="shared" si="113"/>
        <v>-212</v>
      </c>
      <c r="R429" s="8">
        <f t="shared" ca="1" si="117"/>
        <v>-212</v>
      </c>
      <c r="S429" s="8">
        <f t="shared" ca="1" si="118"/>
        <v>14712</v>
      </c>
      <c r="T429" s="8">
        <f t="shared" ca="1" si="114"/>
        <v>1</v>
      </c>
      <c r="U429" s="9">
        <f t="shared" ca="1" si="119"/>
        <v>2</v>
      </c>
      <c r="V429">
        <f t="shared" si="115"/>
        <v>2000</v>
      </c>
      <c r="W429">
        <f t="shared" si="116"/>
        <v>4</v>
      </c>
    </row>
    <row r="430" spans="1:23" x14ac:dyDescent="0.25">
      <c r="A430" s="1">
        <v>36636</v>
      </c>
      <c r="B430" s="2">
        <v>9109.0499999999993</v>
      </c>
      <c r="C430" s="2">
        <v>133471</v>
      </c>
      <c r="D430" s="2">
        <v>9209</v>
      </c>
      <c r="E430" s="2">
        <v>9216</v>
      </c>
      <c r="F430" s="10">
        <f t="shared" si="106"/>
        <v>1.0972604168381972E-2</v>
      </c>
      <c r="G430" s="2">
        <f t="shared" ca="1" si="107"/>
        <v>189003.05</v>
      </c>
      <c r="H430">
        <f t="shared" ca="1" si="108"/>
        <v>-1</v>
      </c>
      <c r="I430">
        <f t="shared" si="109"/>
        <v>-1</v>
      </c>
      <c r="J430">
        <f t="shared" si="112"/>
        <v>4.6499999999996362</v>
      </c>
      <c r="K430">
        <f t="shared" si="110"/>
        <v>-1</v>
      </c>
      <c r="L430" s="11">
        <f t="shared" ca="1" si="104"/>
        <v>10264.929999999968</v>
      </c>
      <c r="M430">
        <f t="shared" ca="1" si="111"/>
        <v>-1</v>
      </c>
      <c r="N430">
        <f t="shared" ca="1" si="105"/>
        <v>2</v>
      </c>
      <c r="O430">
        <f>COUNTIF(結算日!$A$3:$A$249,A430)</f>
        <v>0</v>
      </c>
      <c r="Q430" s="7">
        <f t="shared" si="113"/>
        <v>199</v>
      </c>
      <c r="R430" s="8">
        <f t="shared" ca="1" si="117"/>
        <v>199</v>
      </c>
      <c r="S430" s="8">
        <f t="shared" ca="1" si="118"/>
        <v>14909</v>
      </c>
      <c r="T430" s="8">
        <f t="shared" ca="1" si="114"/>
        <v>-1</v>
      </c>
      <c r="U430" s="9">
        <f t="shared" ca="1" si="119"/>
        <v>2</v>
      </c>
      <c r="V430">
        <f t="shared" si="115"/>
        <v>2000</v>
      </c>
      <c r="W430">
        <f t="shared" si="116"/>
        <v>4</v>
      </c>
    </row>
    <row r="431" spans="1:23" x14ac:dyDescent="0.25">
      <c r="A431" s="1">
        <v>36637</v>
      </c>
      <c r="B431" s="2">
        <v>9120.48</v>
      </c>
      <c r="C431" s="2">
        <v>120800</v>
      </c>
      <c r="D431" s="2">
        <v>9132</v>
      </c>
      <c r="E431" s="2">
        <v>9156</v>
      </c>
      <c r="F431" s="10">
        <f t="shared" si="106"/>
        <v>1.2630914162412576E-3</v>
      </c>
      <c r="G431" s="2">
        <f t="shared" ca="1" si="107"/>
        <v>189152.67499999999</v>
      </c>
      <c r="H431">
        <f t="shared" ca="1" si="108"/>
        <v>-1</v>
      </c>
      <c r="I431">
        <f t="shared" si="109"/>
        <v>-1</v>
      </c>
      <c r="J431">
        <f t="shared" si="112"/>
        <v>11.430000000000291</v>
      </c>
      <c r="K431">
        <f t="shared" si="110"/>
        <v>-1</v>
      </c>
      <c r="L431" s="11">
        <f t="shared" ca="1" si="104"/>
        <v>10253.499999999967</v>
      </c>
      <c r="M431">
        <f t="shared" ca="1" si="111"/>
        <v>-1</v>
      </c>
      <c r="N431">
        <f t="shared" ca="1" si="105"/>
        <v>0</v>
      </c>
      <c r="O431">
        <f>COUNTIF(結算日!$A$3:$A$249,A431)</f>
        <v>0</v>
      </c>
      <c r="Q431" s="7">
        <f t="shared" si="113"/>
        <v>-77</v>
      </c>
      <c r="R431" s="8">
        <f t="shared" ca="1" si="117"/>
        <v>77</v>
      </c>
      <c r="S431" s="8">
        <f t="shared" ca="1" si="118"/>
        <v>14984</v>
      </c>
      <c r="T431" s="8">
        <f t="shared" ca="1" si="114"/>
        <v>-1</v>
      </c>
      <c r="U431" s="9">
        <f t="shared" ca="1" si="119"/>
        <v>0</v>
      </c>
      <c r="V431">
        <f t="shared" si="115"/>
        <v>2000</v>
      </c>
      <c r="W431">
        <f t="shared" si="116"/>
        <v>4</v>
      </c>
    </row>
    <row r="432" spans="1:23" x14ac:dyDescent="0.25">
      <c r="A432" s="1">
        <v>36640</v>
      </c>
      <c r="B432" s="2">
        <v>8808.09</v>
      </c>
      <c r="C432" s="2">
        <v>101959</v>
      </c>
      <c r="D432" s="2">
        <v>8816</v>
      </c>
      <c r="E432" s="2">
        <v>8850</v>
      </c>
      <c r="F432" s="10">
        <f t="shared" si="106"/>
        <v>8.9803805365296085E-4</v>
      </c>
      <c r="G432" s="2">
        <f t="shared" ca="1" si="107"/>
        <v>188398.02499999999</v>
      </c>
      <c r="H432">
        <f t="shared" ca="1" si="108"/>
        <v>-1</v>
      </c>
      <c r="I432">
        <f t="shared" si="109"/>
        <v>-1</v>
      </c>
      <c r="J432">
        <f t="shared" si="112"/>
        <v>-312.38999999999942</v>
      </c>
      <c r="K432">
        <f t="shared" ca="1" si="110"/>
        <v>-1</v>
      </c>
      <c r="L432" s="11">
        <f t="shared" ca="1" si="104"/>
        <v>10565.889999999967</v>
      </c>
      <c r="M432">
        <f t="shared" ca="1" si="111"/>
        <v>-1</v>
      </c>
      <c r="N432">
        <f t="shared" ca="1" si="105"/>
        <v>0</v>
      </c>
      <c r="O432">
        <f>COUNTIF(結算日!$A$3:$A$249,A432)</f>
        <v>0</v>
      </c>
      <c r="Q432" s="7">
        <f t="shared" si="113"/>
        <v>-316</v>
      </c>
      <c r="R432" s="8">
        <f t="shared" ca="1" si="117"/>
        <v>316</v>
      </c>
      <c r="S432" s="8">
        <f t="shared" ca="1" si="118"/>
        <v>15300</v>
      </c>
      <c r="T432" s="8">
        <f t="shared" ca="1" si="114"/>
        <v>-1</v>
      </c>
      <c r="U432" s="9">
        <f t="shared" ca="1" si="119"/>
        <v>0</v>
      </c>
      <c r="V432">
        <f t="shared" si="115"/>
        <v>2000</v>
      </c>
      <c r="W432">
        <f t="shared" si="116"/>
        <v>4</v>
      </c>
    </row>
    <row r="433" spans="1:23" x14ac:dyDescent="0.25">
      <c r="A433" s="1">
        <v>36641</v>
      </c>
      <c r="B433" s="2">
        <v>8921.1200000000008</v>
      </c>
      <c r="C433" s="2">
        <v>124646</v>
      </c>
      <c r="D433" s="2">
        <v>9000</v>
      </c>
      <c r="E433" s="2">
        <v>9030</v>
      </c>
      <c r="F433" s="10">
        <f t="shared" si="106"/>
        <v>8.8419391287191118E-3</v>
      </c>
      <c r="G433" s="2">
        <f t="shared" ca="1" si="107"/>
        <v>188367.75</v>
      </c>
      <c r="H433">
        <f t="shared" ca="1" si="108"/>
        <v>-1</v>
      </c>
      <c r="I433">
        <f t="shared" si="109"/>
        <v>-1</v>
      </c>
      <c r="J433">
        <f t="shared" si="112"/>
        <v>113.03000000000065</v>
      </c>
      <c r="K433">
        <f t="shared" si="110"/>
        <v>-1</v>
      </c>
      <c r="L433" s="11">
        <f t="shared" ca="1" si="104"/>
        <v>10452.859999999966</v>
      </c>
      <c r="M433">
        <f t="shared" ca="1" si="111"/>
        <v>-1</v>
      </c>
      <c r="N433">
        <f t="shared" ca="1" si="105"/>
        <v>0</v>
      </c>
      <c r="O433">
        <f>COUNTIF(結算日!$A$3:$A$249,A433)</f>
        <v>0</v>
      </c>
      <c r="Q433" s="7">
        <f t="shared" si="113"/>
        <v>184</v>
      </c>
      <c r="R433" s="8">
        <f t="shared" ca="1" si="117"/>
        <v>-184</v>
      </c>
      <c r="S433" s="8">
        <f t="shared" ca="1" si="118"/>
        <v>15116</v>
      </c>
      <c r="T433" s="8">
        <f t="shared" ca="1" si="114"/>
        <v>-1</v>
      </c>
      <c r="U433" s="9">
        <f t="shared" ca="1" si="119"/>
        <v>0</v>
      </c>
      <c r="V433">
        <f t="shared" si="115"/>
        <v>2000</v>
      </c>
      <c r="W433">
        <f t="shared" si="116"/>
        <v>4</v>
      </c>
    </row>
    <row r="434" spans="1:23" x14ac:dyDescent="0.25">
      <c r="A434" s="1">
        <v>36642</v>
      </c>
      <c r="B434" s="2">
        <v>8535.9599999999991</v>
      </c>
      <c r="C434" s="2">
        <v>141802</v>
      </c>
      <c r="D434" s="2">
        <v>8480</v>
      </c>
      <c r="E434" s="2">
        <v>8610</v>
      </c>
      <c r="F434" s="10">
        <f t="shared" si="106"/>
        <v>-6.5557945444916221E-3</v>
      </c>
      <c r="G434" s="2">
        <f t="shared" ca="1" si="107"/>
        <v>188950.75</v>
      </c>
      <c r="H434">
        <f t="shared" ca="1" si="108"/>
        <v>-1</v>
      </c>
      <c r="I434">
        <f t="shared" si="109"/>
        <v>1</v>
      </c>
      <c r="J434">
        <f t="shared" si="112"/>
        <v>-385.16000000000167</v>
      </c>
      <c r="K434">
        <f t="shared" si="110"/>
        <v>1</v>
      </c>
      <c r="L434" s="11">
        <f t="shared" ca="1" si="104"/>
        <v>10838.019999999968</v>
      </c>
      <c r="M434">
        <f t="shared" ca="1" si="111"/>
        <v>1</v>
      </c>
      <c r="N434">
        <f t="shared" ca="1" si="105"/>
        <v>2</v>
      </c>
      <c r="O434">
        <f>COUNTIF(結算日!$A$3:$A$249,A434)</f>
        <v>0</v>
      </c>
      <c r="Q434" s="7">
        <f t="shared" si="113"/>
        <v>-520</v>
      </c>
      <c r="R434" s="8">
        <f t="shared" ca="1" si="117"/>
        <v>520</v>
      </c>
      <c r="S434" s="8">
        <f t="shared" ca="1" si="118"/>
        <v>15636</v>
      </c>
      <c r="T434" s="8">
        <f t="shared" ca="1" si="114"/>
        <v>1</v>
      </c>
      <c r="U434" s="9">
        <f t="shared" ca="1" si="119"/>
        <v>2</v>
      </c>
      <c r="V434">
        <f t="shared" si="115"/>
        <v>2000</v>
      </c>
      <c r="W434">
        <f t="shared" si="116"/>
        <v>4</v>
      </c>
    </row>
    <row r="435" spans="1:23" x14ac:dyDescent="0.25">
      <c r="A435" s="1">
        <v>36643</v>
      </c>
      <c r="B435" s="2">
        <v>8541.9500000000007</v>
      </c>
      <c r="C435" s="2">
        <v>112351</v>
      </c>
      <c r="D435" s="2">
        <v>8629</v>
      </c>
      <c r="E435" s="2">
        <v>8684</v>
      </c>
      <c r="F435" s="10">
        <f t="shared" si="106"/>
        <v>1.0190881473199909E-2</v>
      </c>
      <c r="G435" s="2">
        <f t="shared" ca="1" si="107"/>
        <v>188402.625</v>
      </c>
      <c r="H435">
        <f t="shared" ca="1" si="108"/>
        <v>-1</v>
      </c>
      <c r="I435">
        <f t="shared" si="109"/>
        <v>-1</v>
      </c>
      <c r="J435">
        <f t="shared" si="112"/>
        <v>5.9900000000016007</v>
      </c>
      <c r="K435">
        <f t="shared" si="110"/>
        <v>-1</v>
      </c>
      <c r="L435" s="11">
        <f t="shared" ca="1" si="104"/>
        <v>10844.009999999969</v>
      </c>
      <c r="M435">
        <f t="shared" ca="1" si="111"/>
        <v>-1</v>
      </c>
      <c r="N435">
        <f t="shared" ca="1" si="105"/>
        <v>2</v>
      </c>
      <c r="O435">
        <f>COUNTIF(結算日!$A$3:$A$249,A435)</f>
        <v>0</v>
      </c>
      <c r="Q435" s="7">
        <f t="shared" si="113"/>
        <v>149</v>
      </c>
      <c r="R435" s="8">
        <f t="shared" ca="1" si="117"/>
        <v>149</v>
      </c>
      <c r="S435" s="8">
        <f t="shared" ca="1" si="118"/>
        <v>15783</v>
      </c>
      <c r="T435" s="8">
        <f t="shared" ca="1" si="114"/>
        <v>-1</v>
      </c>
      <c r="U435" s="9">
        <f t="shared" ca="1" si="119"/>
        <v>2</v>
      </c>
      <c r="V435">
        <f t="shared" si="115"/>
        <v>2000</v>
      </c>
      <c r="W435">
        <f t="shared" si="116"/>
        <v>4</v>
      </c>
    </row>
    <row r="436" spans="1:23" x14ac:dyDescent="0.25">
      <c r="A436" s="1">
        <v>36644</v>
      </c>
      <c r="B436" s="2">
        <v>8824.36</v>
      </c>
      <c r="C436" s="2">
        <v>168697</v>
      </c>
      <c r="D436" s="2">
        <v>8850</v>
      </c>
      <c r="E436" s="2">
        <v>8905</v>
      </c>
      <c r="F436" s="10">
        <f t="shared" si="106"/>
        <v>2.9055931534978097E-3</v>
      </c>
      <c r="G436" s="2">
        <f t="shared" ca="1" si="107"/>
        <v>190001.65</v>
      </c>
      <c r="H436">
        <f t="shared" ca="1" si="108"/>
        <v>-1</v>
      </c>
      <c r="I436">
        <f t="shared" si="109"/>
        <v>-1</v>
      </c>
      <c r="J436">
        <f t="shared" si="112"/>
        <v>282.40999999999985</v>
      </c>
      <c r="K436">
        <f t="shared" si="110"/>
        <v>-1</v>
      </c>
      <c r="L436" s="11">
        <f t="shared" ca="1" si="104"/>
        <v>10561.599999999969</v>
      </c>
      <c r="M436">
        <f t="shared" ca="1" si="111"/>
        <v>-1</v>
      </c>
      <c r="N436">
        <f t="shared" ca="1" si="105"/>
        <v>0</v>
      </c>
      <c r="O436">
        <f>COUNTIF(結算日!$A$3:$A$249,A436)</f>
        <v>0</v>
      </c>
      <c r="Q436" s="7">
        <f t="shared" si="113"/>
        <v>221</v>
      </c>
      <c r="R436" s="8">
        <f t="shared" ca="1" si="117"/>
        <v>-221</v>
      </c>
      <c r="S436" s="8">
        <f t="shared" ca="1" si="118"/>
        <v>15560</v>
      </c>
      <c r="T436" s="8">
        <f t="shared" ca="1" si="114"/>
        <v>-1</v>
      </c>
      <c r="U436" s="9">
        <f t="shared" ca="1" si="119"/>
        <v>0</v>
      </c>
      <c r="V436">
        <f t="shared" si="115"/>
        <v>2000</v>
      </c>
      <c r="W436">
        <f t="shared" si="116"/>
        <v>4</v>
      </c>
    </row>
    <row r="437" spans="1:23" x14ac:dyDescent="0.25">
      <c r="A437" s="1">
        <v>36645</v>
      </c>
      <c r="B437" s="2">
        <v>8777.35</v>
      </c>
      <c r="C437" s="2">
        <v>138951</v>
      </c>
      <c r="D437" s="2">
        <v>8828</v>
      </c>
      <c r="E437" s="2">
        <v>8825</v>
      </c>
      <c r="F437" s="10">
        <f t="shared" si="106"/>
        <v>5.7705343868024173E-3</v>
      </c>
      <c r="G437" s="2">
        <f t="shared" ca="1" si="107"/>
        <v>189918.05</v>
      </c>
      <c r="H437">
        <f t="shared" ca="1" si="108"/>
        <v>-1</v>
      </c>
      <c r="I437">
        <f t="shared" si="109"/>
        <v>-1</v>
      </c>
      <c r="J437">
        <f t="shared" si="112"/>
        <v>-47.010000000000218</v>
      </c>
      <c r="K437">
        <f t="shared" si="110"/>
        <v>-1</v>
      </c>
      <c r="L437" s="11">
        <f t="shared" ca="1" si="104"/>
        <v>10608.60999999997</v>
      </c>
      <c r="M437">
        <f t="shared" ca="1" si="111"/>
        <v>-1</v>
      </c>
      <c r="N437">
        <f t="shared" ca="1" si="105"/>
        <v>0</v>
      </c>
      <c r="O437">
        <f>COUNTIF(結算日!$A$3:$A$249,A437)</f>
        <v>0</v>
      </c>
      <c r="Q437" s="7">
        <f t="shared" si="113"/>
        <v>-22</v>
      </c>
      <c r="R437" s="8">
        <f t="shared" ca="1" si="117"/>
        <v>22</v>
      </c>
      <c r="S437" s="8">
        <f t="shared" ca="1" si="118"/>
        <v>15582</v>
      </c>
      <c r="T437" s="8">
        <f t="shared" ca="1" si="114"/>
        <v>-1</v>
      </c>
      <c r="U437" s="9">
        <f t="shared" ca="1" si="119"/>
        <v>0</v>
      </c>
      <c r="V437">
        <f t="shared" si="115"/>
        <v>2000</v>
      </c>
      <c r="W437">
        <f t="shared" si="116"/>
        <v>4</v>
      </c>
    </row>
    <row r="438" spans="1:23" x14ac:dyDescent="0.25">
      <c r="A438" s="1">
        <v>36648</v>
      </c>
      <c r="B438" s="2">
        <v>8638.75</v>
      </c>
      <c r="C438" s="2">
        <v>95829</v>
      </c>
      <c r="D438" s="2">
        <v>8684</v>
      </c>
      <c r="E438" s="2">
        <v>8709</v>
      </c>
      <c r="F438" s="10">
        <f t="shared" si="106"/>
        <v>5.238026334828616E-3</v>
      </c>
      <c r="G438" s="2">
        <f t="shared" ca="1" si="107"/>
        <v>188803.17499999999</v>
      </c>
      <c r="H438">
        <f t="shared" ca="1" si="108"/>
        <v>-1</v>
      </c>
      <c r="I438">
        <f t="shared" si="109"/>
        <v>-1</v>
      </c>
      <c r="J438">
        <f t="shared" si="112"/>
        <v>-138.60000000000036</v>
      </c>
      <c r="K438">
        <f t="shared" si="110"/>
        <v>-1</v>
      </c>
      <c r="L438" s="11">
        <f t="shared" ca="1" si="104"/>
        <v>10747.20999999997</v>
      </c>
      <c r="M438">
        <f t="shared" ca="1" si="111"/>
        <v>-1</v>
      </c>
      <c r="N438">
        <f t="shared" ca="1" si="105"/>
        <v>0</v>
      </c>
      <c r="O438">
        <f>COUNTIF(結算日!$A$3:$A$249,A438)</f>
        <v>0</v>
      </c>
      <c r="Q438" s="7">
        <f t="shared" si="113"/>
        <v>-144</v>
      </c>
      <c r="R438" s="8">
        <f t="shared" ca="1" si="117"/>
        <v>144</v>
      </c>
      <c r="S438" s="8">
        <f t="shared" ca="1" si="118"/>
        <v>15726</v>
      </c>
      <c r="T438" s="8">
        <f t="shared" ca="1" si="114"/>
        <v>-1</v>
      </c>
      <c r="U438" s="9">
        <f t="shared" ca="1" si="119"/>
        <v>0</v>
      </c>
      <c r="V438">
        <f t="shared" si="115"/>
        <v>2000</v>
      </c>
      <c r="W438">
        <f t="shared" si="116"/>
        <v>5</v>
      </c>
    </row>
    <row r="439" spans="1:23" x14ac:dyDescent="0.25">
      <c r="A439" s="1">
        <v>36649</v>
      </c>
      <c r="B439" s="2">
        <v>8420</v>
      </c>
      <c r="C439" s="2">
        <v>87677</v>
      </c>
      <c r="D439" s="2">
        <v>8518</v>
      </c>
      <c r="E439" s="2">
        <v>8531</v>
      </c>
      <c r="F439" s="10">
        <f t="shared" si="106"/>
        <v>1.1638954869358731E-2</v>
      </c>
      <c r="G439" s="2">
        <f t="shared" ca="1" si="107"/>
        <v>186455.4</v>
      </c>
      <c r="H439">
        <f t="shared" ca="1" si="108"/>
        <v>-1</v>
      </c>
      <c r="I439">
        <f t="shared" si="109"/>
        <v>-1</v>
      </c>
      <c r="J439">
        <f t="shared" si="112"/>
        <v>-218.75</v>
      </c>
      <c r="K439">
        <f t="shared" si="110"/>
        <v>-1</v>
      </c>
      <c r="L439" s="11">
        <f t="shared" ca="1" si="104"/>
        <v>10965.95999999997</v>
      </c>
      <c r="M439">
        <f t="shared" ca="1" si="111"/>
        <v>-1</v>
      </c>
      <c r="N439">
        <f t="shared" ca="1" si="105"/>
        <v>0</v>
      </c>
      <c r="O439">
        <f>COUNTIF(結算日!$A$3:$A$249,A439)</f>
        <v>0</v>
      </c>
      <c r="Q439" s="7">
        <f t="shared" si="113"/>
        <v>-166</v>
      </c>
      <c r="R439" s="8">
        <f t="shared" ca="1" si="117"/>
        <v>166</v>
      </c>
      <c r="S439" s="8">
        <f t="shared" ca="1" si="118"/>
        <v>15892</v>
      </c>
      <c r="T439" s="8">
        <f t="shared" ca="1" si="114"/>
        <v>-1</v>
      </c>
      <c r="U439" s="9">
        <f t="shared" ca="1" si="119"/>
        <v>0</v>
      </c>
      <c r="V439">
        <f t="shared" si="115"/>
        <v>2000</v>
      </c>
      <c r="W439">
        <f t="shared" si="116"/>
        <v>5</v>
      </c>
    </row>
    <row r="440" spans="1:23" x14ac:dyDescent="0.25">
      <c r="A440" s="1">
        <v>36650</v>
      </c>
      <c r="B440" s="2">
        <v>8425.3799999999992</v>
      </c>
      <c r="C440" s="2">
        <v>120245</v>
      </c>
      <c r="D440" s="2">
        <v>8509</v>
      </c>
      <c r="E440" s="2">
        <v>8530</v>
      </c>
      <c r="F440" s="10">
        <f t="shared" si="106"/>
        <v>9.9247749062951751E-3</v>
      </c>
      <c r="G440" s="2">
        <f t="shared" ca="1" si="107"/>
        <v>184119.4</v>
      </c>
      <c r="H440">
        <f t="shared" ca="1" si="108"/>
        <v>-1</v>
      </c>
      <c r="I440">
        <f t="shared" si="109"/>
        <v>-1</v>
      </c>
      <c r="J440">
        <f t="shared" si="112"/>
        <v>5.3799999999991996</v>
      </c>
      <c r="K440">
        <f t="shared" si="110"/>
        <v>-1</v>
      </c>
      <c r="L440" s="11">
        <f t="shared" ca="1" si="104"/>
        <v>10960.579999999971</v>
      </c>
      <c r="M440">
        <f t="shared" ca="1" si="111"/>
        <v>-1</v>
      </c>
      <c r="N440">
        <f t="shared" ca="1" si="105"/>
        <v>0</v>
      </c>
      <c r="O440">
        <f>COUNTIF(結算日!$A$3:$A$249,A440)</f>
        <v>0</v>
      </c>
      <c r="Q440" s="7">
        <f t="shared" si="113"/>
        <v>-9</v>
      </c>
      <c r="R440" s="8">
        <f t="shared" ca="1" si="117"/>
        <v>9</v>
      </c>
      <c r="S440" s="8">
        <f t="shared" ca="1" si="118"/>
        <v>15901</v>
      </c>
      <c r="T440" s="8">
        <f t="shared" ca="1" si="114"/>
        <v>-1</v>
      </c>
      <c r="U440" s="9">
        <f t="shared" ca="1" si="119"/>
        <v>0</v>
      </c>
      <c r="V440">
        <f t="shared" si="115"/>
        <v>2000</v>
      </c>
      <c r="W440">
        <f t="shared" si="116"/>
        <v>5</v>
      </c>
    </row>
    <row r="441" spans="1:23" x14ac:dyDescent="0.25">
      <c r="A441" s="1">
        <v>36651</v>
      </c>
      <c r="B441" s="2">
        <v>8698.5300000000007</v>
      </c>
      <c r="C441" s="2">
        <v>111420</v>
      </c>
      <c r="D441" s="2">
        <v>8800</v>
      </c>
      <c r="E441" s="2">
        <v>8820</v>
      </c>
      <c r="F441" s="10">
        <f t="shared" si="106"/>
        <v>1.1665189405566156E-2</v>
      </c>
      <c r="G441" s="2">
        <f t="shared" ca="1" si="107"/>
        <v>183288.77499999999</v>
      </c>
      <c r="H441">
        <f t="shared" ca="1" si="108"/>
        <v>-1</v>
      </c>
      <c r="I441">
        <f t="shared" si="109"/>
        <v>-1</v>
      </c>
      <c r="J441">
        <f t="shared" si="112"/>
        <v>273.15000000000146</v>
      </c>
      <c r="K441">
        <f t="shared" si="110"/>
        <v>-1</v>
      </c>
      <c r="L441" s="11">
        <f t="shared" ca="1" si="104"/>
        <v>10687.429999999969</v>
      </c>
      <c r="M441">
        <f t="shared" ca="1" si="111"/>
        <v>-1</v>
      </c>
      <c r="N441">
        <f t="shared" ca="1" si="105"/>
        <v>0</v>
      </c>
      <c r="O441">
        <f>COUNTIF(結算日!$A$3:$A$249,A441)</f>
        <v>0</v>
      </c>
      <c r="Q441" s="7">
        <f t="shared" si="113"/>
        <v>291</v>
      </c>
      <c r="R441" s="8">
        <f t="shared" ca="1" si="117"/>
        <v>-291</v>
      </c>
      <c r="S441" s="8">
        <f t="shared" ca="1" si="118"/>
        <v>15610</v>
      </c>
      <c r="T441" s="8">
        <f t="shared" ca="1" si="114"/>
        <v>-1</v>
      </c>
      <c r="U441" s="9">
        <f t="shared" ca="1" si="119"/>
        <v>0</v>
      </c>
      <c r="V441">
        <f t="shared" si="115"/>
        <v>2000</v>
      </c>
      <c r="W441">
        <f t="shared" si="116"/>
        <v>5</v>
      </c>
    </row>
    <row r="442" spans="1:23" x14ac:dyDescent="0.25">
      <c r="A442" s="1">
        <v>36652</v>
      </c>
      <c r="B442" s="2">
        <v>8657.1299999999992</v>
      </c>
      <c r="C442" s="2">
        <v>116820</v>
      </c>
      <c r="D442" s="2">
        <v>8760</v>
      </c>
      <c r="E442" s="2">
        <v>8770</v>
      </c>
      <c r="F442" s="10">
        <f t="shared" si="106"/>
        <v>1.1882690914887695E-2</v>
      </c>
      <c r="G442" s="2">
        <f t="shared" ca="1" si="107"/>
        <v>182776.97500000001</v>
      </c>
      <c r="H442">
        <f t="shared" ca="1" si="108"/>
        <v>-1</v>
      </c>
      <c r="I442">
        <f t="shared" si="109"/>
        <v>-1</v>
      </c>
      <c r="J442">
        <f t="shared" si="112"/>
        <v>-41.400000000001455</v>
      </c>
      <c r="K442">
        <f t="shared" si="110"/>
        <v>-1</v>
      </c>
      <c r="L442" s="11">
        <f t="shared" ca="1" si="104"/>
        <v>10728.829999999971</v>
      </c>
      <c r="M442">
        <f t="shared" ca="1" si="111"/>
        <v>-1</v>
      </c>
      <c r="N442">
        <f t="shared" ca="1" si="105"/>
        <v>0</v>
      </c>
      <c r="O442">
        <f>COUNTIF(結算日!$A$3:$A$249,A442)</f>
        <v>0</v>
      </c>
      <c r="Q442" s="7">
        <f t="shared" si="113"/>
        <v>-40</v>
      </c>
      <c r="R442" s="8">
        <f t="shared" ca="1" si="117"/>
        <v>40</v>
      </c>
      <c r="S442" s="8">
        <f t="shared" ca="1" si="118"/>
        <v>15650</v>
      </c>
      <c r="T442" s="8">
        <f t="shared" ca="1" si="114"/>
        <v>-1</v>
      </c>
      <c r="U442" s="9">
        <f t="shared" ca="1" si="119"/>
        <v>0</v>
      </c>
      <c r="V442">
        <f t="shared" si="115"/>
        <v>2000</v>
      </c>
      <c r="W442">
        <f t="shared" si="116"/>
        <v>5</v>
      </c>
    </row>
    <row r="443" spans="1:23" x14ac:dyDescent="0.25">
      <c r="A443" s="1">
        <v>36654</v>
      </c>
      <c r="B443" s="2">
        <v>8616.18</v>
      </c>
      <c r="C443" s="2">
        <v>83522</v>
      </c>
      <c r="D443" s="2">
        <v>8710</v>
      </c>
      <c r="E443" s="2">
        <v>8728</v>
      </c>
      <c r="F443" s="10">
        <f t="shared" si="106"/>
        <v>1.0888816157508252E-2</v>
      </c>
      <c r="G443" s="2">
        <f t="shared" ca="1" si="107"/>
        <v>181625.57500000001</v>
      </c>
      <c r="H443">
        <f t="shared" ca="1" si="108"/>
        <v>-1</v>
      </c>
      <c r="I443">
        <f t="shared" si="109"/>
        <v>-1</v>
      </c>
      <c r="J443">
        <f t="shared" si="112"/>
        <v>-40.949999999998909</v>
      </c>
      <c r="K443">
        <f t="shared" si="110"/>
        <v>-1</v>
      </c>
      <c r="L443" s="11">
        <f t="shared" ca="1" si="104"/>
        <v>10769.77999999997</v>
      </c>
      <c r="M443">
        <f t="shared" ca="1" si="111"/>
        <v>-1</v>
      </c>
      <c r="N443">
        <f t="shared" ca="1" si="105"/>
        <v>0</v>
      </c>
      <c r="O443">
        <f>COUNTIF(結算日!$A$3:$A$249,A443)</f>
        <v>0</v>
      </c>
      <c r="Q443" s="7">
        <f t="shared" si="113"/>
        <v>-50</v>
      </c>
      <c r="R443" s="8">
        <f t="shared" ca="1" si="117"/>
        <v>50</v>
      </c>
      <c r="S443" s="8">
        <f t="shared" ca="1" si="118"/>
        <v>15700</v>
      </c>
      <c r="T443" s="8">
        <f t="shared" ca="1" si="114"/>
        <v>-1</v>
      </c>
      <c r="U443" s="9">
        <f t="shared" ca="1" si="119"/>
        <v>0</v>
      </c>
      <c r="V443">
        <f t="shared" si="115"/>
        <v>2000</v>
      </c>
      <c r="W443">
        <f t="shared" si="116"/>
        <v>5</v>
      </c>
    </row>
    <row r="444" spans="1:23" x14ac:dyDescent="0.25">
      <c r="A444" s="1">
        <v>36655</v>
      </c>
      <c r="B444" s="2">
        <v>8635.84</v>
      </c>
      <c r="C444" s="2">
        <v>88945</v>
      </c>
      <c r="D444" s="2">
        <v>8758</v>
      </c>
      <c r="E444" s="2">
        <v>8770</v>
      </c>
      <c r="F444" s="10">
        <f t="shared" si="106"/>
        <v>1.4145699781376253E-2</v>
      </c>
      <c r="G444" s="2">
        <f t="shared" ca="1" si="107"/>
        <v>180191.15</v>
      </c>
      <c r="H444">
        <f t="shared" ca="1" si="108"/>
        <v>-1</v>
      </c>
      <c r="I444">
        <f t="shared" si="109"/>
        <v>-1</v>
      </c>
      <c r="J444">
        <f t="shared" si="112"/>
        <v>19.659999999999854</v>
      </c>
      <c r="K444">
        <f t="shared" si="110"/>
        <v>-1</v>
      </c>
      <c r="L444" s="11">
        <f t="shared" ca="1" si="104"/>
        <v>10750.11999999997</v>
      </c>
      <c r="M444">
        <f t="shared" ca="1" si="111"/>
        <v>-1</v>
      </c>
      <c r="N444">
        <f t="shared" ca="1" si="105"/>
        <v>0</v>
      </c>
      <c r="O444">
        <f>COUNTIF(結算日!$A$3:$A$249,A444)</f>
        <v>0</v>
      </c>
      <c r="Q444" s="7">
        <f t="shared" si="113"/>
        <v>48</v>
      </c>
      <c r="R444" s="8">
        <f t="shared" ca="1" si="117"/>
        <v>-48</v>
      </c>
      <c r="S444" s="8">
        <f t="shared" ca="1" si="118"/>
        <v>15652</v>
      </c>
      <c r="T444" s="8">
        <f t="shared" ca="1" si="114"/>
        <v>-1</v>
      </c>
      <c r="U444" s="9">
        <f t="shared" ca="1" si="119"/>
        <v>0</v>
      </c>
      <c r="V444">
        <f t="shared" si="115"/>
        <v>2000</v>
      </c>
      <c r="W444">
        <f t="shared" si="116"/>
        <v>5</v>
      </c>
    </row>
    <row r="445" spans="1:23" x14ac:dyDescent="0.25">
      <c r="A445" s="1">
        <v>36656</v>
      </c>
      <c r="B445" s="2">
        <v>8559.8700000000008</v>
      </c>
      <c r="C445" s="2">
        <v>92008</v>
      </c>
      <c r="D445" s="2">
        <v>8601</v>
      </c>
      <c r="E445" s="2">
        <v>8638</v>
      </c>
      <c r="F445" s="10">
        <f t="shared" si="106"/>
        <v>4.8049795148756846E-3</v>
      </c>
      <c r="G445" s="2">
        <f t="shared" ca="1" si="107"/>
        <v>178147.65</v>
      </c>
      <c r="H445">
        <f t="shared" ca="1" si="108"/>
        <v>-1</v>
      </c>
      <c r="I445">
        <f t="shared" si="109"/>
        <v>-1</v>
      </c>
      <c r="J445">
        <f t="shared" si="112"/>
        <v>-75.969999999999345</v>
      </c>
      <c r="K445">
        <f t="shared" si="110"/>
        <v>-1</v>
      </c>
      <c r="L445" s="11">
        <f t="shared" ca="1" si="104"/>
        <v>10826.089999999969</v>
      </c>
      <c r="M445">
        <f t="shared" ca="1" si="111"/>
        <v>-1</v>
      </c>
      <c r="N445">
        <f t="shared" ca="1" si="105"/>
        <v>0</v>
      </c>
      <c r="O445">
        <f>COUNTIF(結算日!$A$3:$A$249,A445)</f>
        <v>0</v>
      </c>
      <c r="Q445" s="7">
        <f t="shared" si="113"/>
        <v>-157</v>
      </c>
      <c r="R445" s="8">
        <f t="shared" ca="1" si="117"/>
        <v>157</v>
      </c>
      <c r="S445" s="8">
        <f t="shared" ca="1" si="118"/>
        <v>15809</v>
      </c>
      <c r="T445" s="8">
        <f t="shared" ca="1" si="114"/>
        <v>-1</v>
      </c>
      <c r="U445" s="9">
        <f t="shared" ca="1" si="119"/>
        <v>0</v>
      </c>
      <c r="V445">
        <f t="shared" si="115"/>
        <v>2000</v>
      </c>
      <c r="W445">
        <f t="shared" si="116"/>
        <v>5</v>
      </c>
    </row>
    <row r="446" spans="1:23" x14ac:dyDescent="0.25">
      <c r="A446" s="1">
        <v>36657</v>
      </c>
      <c r="B446" s="2">
        <v>8349.91</v>
      </c>
      <c r="C446" s="2">
        <v>100929</v>
      </c>
      <c r="D446" s="2">
        <v>8447</v>
      </c>
      <c r="E446" s="2">
        <v>8487</v>
      </c>
      <c r="F446" s="10">
        <f t="shared" si="106"/>
        <v>1.1627670238361976E-2</v>
      </c>
      <c r="G446" s="2">
        <f t="shared" ca="1" si="107"/>
        <v>178680.375</v>
      </c>
      <c r="H446">
        <f t="shared" ca="1" si="108"/>
        <v>-1</v>
      </c>
      <c r="I446">
        <f t="shared" si="109"/>
        <v>-1</v>
      </c>
      <c r="J446">
        <f t="shared" si="112"/>
        <v>-209.96000000000095</v>
      </c>
      <c r="K446">
        <f t="shared" si="110"/>
        <v>-1</v>
      </c>
      <c r="L446" s="11">
        <f t="shared" ref="L446:L509" ca="1" si="120">L445+J446*M445</f>
        <v>11036.04999999997</v>
      </c>
      <c r="M446">
        <f t="shared" ca="1" si="111"/>
        <v>-1</v>
      </c>
      <c r="N446">
        <f t="shared" ref="N446:N509" ca="1" si="121">ABS(M446-M445)</f>
        <v>0</v>
      </c>
      <c r="O446">
        <f>COUNTIF(結算日!$A$3:$A$249,A446)</f>
        <v>0</v>
      </c>
      <c r="Q446" s="7">
        <f t="shared" si="113"/>
        <v>-154</v>
      </c>
      <c r="R446" s="8">
        <f t="shared" ca="1" si="117"/>
        <v>154</v>
      </c>
      <c r="S446" s="8">
        <f t="shared" ca="1" si="118"/>
        <v>15963</v>
      </c>
      <c r="T446" s="8">
        <f t="shared" ca="1" si="114"/>
        <v>-1</v>
      </c>
      <c r="U446" s="9">
        <f t="shared" ca="1" si="119"/>
        <v>0</v>
      </c>
      <c r="V446">
        <f t="shared" si="115"/>
        <v>2000</v>
      </c>
      <c r="W446">
        <f t="shared" si="116"/>
        <v>5</v>
      </c>
    </row>
    <row r="447" spans="1:23" x14ac:dyDescent="0.25">
      <c r="A447" s="1">
        <v>36658</v>
      </c>
      <c r="B447" s="2">
        <v>8560.44</v>
      </c>
      <c r="C447" s="2">
        <v>122097</v>
      </c>
      <c r="D447" s="2">
        <v>8600</v>
      </c>
      <c r="E447" s="2">
        <v>8636</v>
      </c>
      <c r="F447" s="10">
        <f t="shared" si="106"/>
        <v>4.6212577858146808E-3</v>
      </c>
      <c r="G447" s="2">
        <f t="shared" ca="1" si="107"/>
        <v>177120.77499999999</v>
      </c>
      <c r="H447">
        <f t="shared" ca="1" si="108"/>
        <v>-1</v>
      </c>
      <c r="I447">
        <f t="shared" si="109"/>
        <v>-1</v>
      </c>
      <c r="J447">
        <f t="shared" si="112"/>
        <v>210.53000000000065</v>
      </c>
      <c r="K447">
        <f t="shared" si="110"/>
        <v>-1</v>
      </c>
      <c r="L447" s="11">
        <f t="shared" ca="1" si="120"/>
        <v>10825.51999999997</v>
      </c>
      <c r="M447">
        <f t="shared" ca="1" si="111"/>
        <v>-1</v>
      </c>
      <c r="N447">
        <f t="shared" ca="1" si="121"/>
        <v>0</v>
      </c>
      <c r="O447">
        <f>COUNTIF(結算日!$A$3:$A$249,A447)</f>
        <v>0</v>
      </c>
      <c r="Q447" s="7">
        <f t="shared" si="113"/>
        <v>153</v>
      </c>
      <c r="R447" s="8">
        <f t="shared" ca="1" si="117"/>
        <v>-153</v>
      </c>
      <c r="S447" s="8">
        <f t="shared" ca="1" si="118"/>
        <v>15810</v>
      </c>
      <c r="T447" s="8">
        <f t="shared" ca="1" si="114"/>
        <v>-1</v>
      </c>
      <c r="U447" s="9">
        <f t="shared" ca="1" si="119"/>
        <v>0</v>
      </c>
      <c r="V447">
        <f t="shared" si="115"/>
        <v>2000</v>
      </c>
      <c r="W447">
        <f t="shared" si="116"/>
        <v>5</v>
      </c>
    </row>
    <row r="448" spans="1:23" x14ac:dyDescent="0.25">
      <c r="A448" s="1">
        <v>36661</v>
      </c>
      <c r="B448" s="2">
        <v>8465.02</v>
      </c>
      <c r="C448" s="2">
        <v>93948</v>
      </c>
      <c r="D448" s="2">
        <v>8520</v>
      </c>
      <c r="E448" s="2">
        <v>8542</v>
      </c>
      <c r="F448" s="10">
        <f t="shared" si="106"/>
        <v>6.4949639811837656E-3</v>
      </c>
      <c r="G448" s="2">
        <f t="shared" ca="1" si="107"/>
        <v>173958.77499999999</v>
      </c>
      <c r="H448">
        <f t="shared" ca="1" si="108"/>
        <v>-1</v>
      </c>
      <c r="I448">
        <f t="shared" si="109"/>
        <v>-1</v>
      </c>
      <c r="J448">
        <f t="shared" si="112"/>
        <v>-95.420000000000073</v>
      </c>
      <c r="K448">
        <f t="shared" si="110"/>
        <v>-1</v>
      </c>
      <c r="L448" s="11">
        <f t="shared" ca="1" si="120"/>
        <v>10920.93999999997</v>
      </c>
      <c r="M448">
        <f t="shared" ca="1" si="111"/>
        <v>-1</v>
      </c>
      <c r="N448">
        <f t="shared" ca="1" si="121"/>
        <v>0</v>
      </c>
      <c r="O448">
        <f>COUNTIF(結算日!$A$3:$A$249,A448)</f>
        <v>0</v>
      </c>
      <c r="Q448" s="7">
        <f t="shared" si="113"/>
        <v>-80</v>
      </c>
      <c r="R448" s="8">
        <f t="shared" ca="1" si="117"/>
        <v>80</v>
      </c>
      <c r="S448" s="8">
        <f t="shared" ca="1" si="118"/>
        <v>15890</v>
      </c>
      <c r="T448" s="8">
        <f t="shared" ca="1" si="114"/>
        <v>-1</v>
      </c>
      <c r="U448" s="9">
        <f t="shared" ca="1" si="119"/>
        <v>0</v>
      </c>
      <c r="V448">
        <f t="shared" si="115"/>
        <v>2000</v>
      </c>
      <c r="W448">
        <f t="shared" si="116"/>
        <v>5</v>
      </c>
    </row>
    <row r="449" spans="1:23" x14ac:dyDescent="0.25">
      <c r="A449" s="1">
        <v>36662</v>
      </c>
      <c r="B449" s="2">
        <v>8727.82</v>
      </c>
      <c r="C449" s="2">
        <v>119938</v>
      </c>
      <c r="D449" s="2">
        <v>8775</v>
      </c>
      <c r="E449" s="2">
        <v>8805</v>
      </c>
      <c r="F449" s="10">
        <f t="shared" si="106"/>
        <v>5.4057026840608202E-3</v>
      </c>
      <c r="G449" s="2">
        <f t="shared" ca="1" si="107"/>
        <v>170827.2</v>
      </c>
      <c r="H449">
        <f t="shared" ca="1" si="108"/>
        <v>-1</v>
      </c>
      <c r="I449">
        <f t="shared" si="109"/>
        <v>-1</v>
      </c>
      <c r="J449">
        <f t="shared" si="112"/>
        <v>262.79999999999927</v>
      </c>
      <c r="K449">
        <f t="shared" si="110"/>
        <v>-1</v>
      </c>
      <c r="L449" s="11">
        <f t="shared" ca="1" si="120"/>
        <v>10658.13999999997</v>
      </c>
      <c r="M449">
        <f t="shared" ca="1" si="111"/>
        <v>-1</v>
      </c>
      <c r="N449">
        <f t="shared" ca="1" si="121"/>
        <v>0</v>
      </c>
      <c r="O449">
        <f>COUNTIF(結算日!$A$3:$A$249,A449)</f>
        <v>0</v>
      </c>
      <c r="Q449" s="7">
        <f t="shared" si="113"/>
        <v>255</v>
      </c>
      <c r="R449" s="8">
        <f t="shared" ca="1" si="117"/>
        <v>-255</v>
      </c>
      <c r="S449" s="8">
        <f t="shared" ca="1" si="118"/>
        <v>15635</v>
      </c>
      <c r="T449" s="8">
        <f t="shared" ca="1" si="114"/>
        <v>-1</v>
      </c>
      <c r="U449" s="9">
        <f t="shared" ca="1" si="119"/>
        <v>0</v>
      </c>
      <c r="V449">
        <f t="shared" si="115"/>
        <v>2000</v>
      </c>
      <c r="W449">
        <f t="shared" si="116"/>
        <v>5</v>
      </c>
    </row>
    <row r="450" spans="1:23" x14ac:dyDescent="0.25">
      <c r="A450" s="1">
        <v>36663</v>
      </c>
      <c r="B450" s="2">
        <v>9085.74</v>
      </c>
      <c r="C450" s="2">
        <v>178420</v>
      </c>
      <c r="D450" s="2">
        <v>9090</v>
      </c>
      <c r="E450" s="2">
        <v>9100</v>
      </c>
      <c r="F450" s="10">
        <f t="shared" ref="F450:F513" si="122">IF(O450=1,E450,D450)/B450-1</f>
        <v>1.5694924133862198E-3</v>
      </c>
      <c r="G450" s="2">
        <f t="shared" ref="G450:G513" ca="1" si="123">IF(ROW()&gt;$G$1,AVERAGE(OFFSET(C450,-$G$1+1,,$G$1)),"")</f>
        <v>168448.55</v>
      </c>
      <c r="H450">
        <f t="shared" ref="H450:H513" ca="1" si="124">IF(G450="",0,SIGN(C450-G450))</f>
        <v>1</v>
      </c>
      <c r="I450">
        <f t="shared" ref="I450:I513" si="125">-SIGN(F450)</f>
        <v>-1</v>
      </c>
      <c r="J450">
        <f t="shared" si="112"/>
        <v>357.92000000000007</v>
      </c>
      <c r="K450">
        <f t="shared" ref="K450:K513" si="126">CHOOSE($K$1,H450*(2-$K$1)+I450*($K$1-1),IF(ABS(F450)&gt;($K$1-2)/100,I450,H450))</f>
        <v>-1</v>
      </c>
      <c r="L450" s="11">
        <f t="shared" ca="1" si="120"/>
        <v>10300.21999999997</v>
      </c>
      <c r="M450">
        <f t="shared" ref="M450:M513" ca="1" si="127">INT(L450*$P$1/B450)*K450</f>
        <v>-1</v>
      </c>
      <c r="N450">
        <f t="shared" ca="1" si="121"/>
        <v>0</v>
      </c>
      <c r="O450">
        <f>COUNTIF(結算日!$A$3:$A$249,A450)</f>
        <v>1</v>
      </c>
      <c r="Q450" s="7">
        <f t="shared" si="113"/>
        <v>315</v>
      </c>
      <c r="R450" s="8">
        <f t="shared" ca="1" si="117"/>
        <v>-315</v>
      </c>
      <c r="S450" s="8">
        <f t="shared" ca="1" si="118"/>
        <v>15320</v>
      </c>
      <c r="T450" s="8">
        <f t="shared" ca="1" si="114"/>
        <v>-1</v>
      </c>
      <c r="U450" s="9">
        <f t="shared" ca="1" si="119"/>
        <v>2</v>
      </c>
      <c r="V450">
        <f t="shared" si="115"/>
        <v>2000</v>
      </c>
      <c r="W450">
        <f t="shared" si="116"/>
        <v>5</v>
      </c>
    </row>
    <row r="451" spans="1:23" x14ac:dyDescent="0.25">
      <c r="A451" s="1">
        <v>36664</v>
      </c>
      <c r="B451" s="2">
        <v>9087.2099999999991</v>
      </c>
      <c r="C451" s="2">
        <v>153731</v>
      </c>
      <c r="D451" s="2">
        <v>9105</v>
      </c>
      <c r="E451" s="2">
        <v>9160</v>
      </c>
      <c r="F451" s="10">
        <f t="shared" si="122"/>
        <v>1.9576965867411644E-3</v>
      </c>
      <c r="G451" s="2">
        <f t="shared" ca="1" si="123"/>
        <v>165796.20000000001</v>
      </c>
      <c r="H451">
        <f t="shared" ca="1" si="124"/>
        <v>-1</v>
      </c>
      <c r="I451">
        <f t="shared" si="125"/>
        <v>-1</v>
      </c>
      <c r="J451">
        <f t="shared" ref="J451:J514" si="128">B451-B450</f>
        <v>1.4699999999993452</v>
      </c>
      <c r="K451">
        <f t="shared" si="126"/>
        <v>-1</v>
      </c>
      <c r="L451" s="11">
        <f t="shared" ca="1" si="120"/>
        <v>10298.749999999971</v>
      </c>
      <c r="M451">
        <f t="shared" ca="1" si="127"/>
        <v>-1</v>
      </c>
      <c r="N451">
        <f t="shared" ca="1" si="121"/>
        <v>0</v>
      </c>
      <c r="O451">
        <f>COUNTIF(結算日!$A$3:$A$249,A451)</f>
        <v>0</v>
      </c>
      <c r="Q451" s="7">
        <f t="shared" ref="Q451:Q514" si="129">D451-IF(O450=1,E450,D450)</f>
        <v>5</v>
      </c>
      <c r="R451" s="8">
        <f t="shared" ca="1" si="117"/>
        <v>-5</v>
      </c>
      <c r="S451" s="8">
        <f t="shared" ca="1" si="118"/>
        <v>15313</v>
      </c>
      <c r="T451" s="8">
        <f t="shared" ref="T451:T514" ca="1" si="130">INT(S451*$P$1/IF(O451=1,E451,D451))*K451</f>
        <v>-1</v>
      </c>
      <c r="U451" s="9">
        <f t="shared" ca="1" si="119"/>
        <v>0</v>
      </c>
      <c r="V451">
        <f t="shared" ref="V451:V514" si="131">YEAR(A451)</f>
        <v>2000</v>
      </c>
      <c r="W451">
        <f t="shared" ref="W451:W514" si="132">MONTH(A451)</f>
        <v>5</v>
      </c>
    </row>
    <row r="452" spans="1:23" x14ac:dyDescent="0.25">
      <c r="A452" s="1">
        <v>36665</v>
      </c>
      <c r="B452" s="2">
        <v>9119.77</v>
      </c>
      <c r="C452" s="2">
        <v>111577</v>
      </c>
      <c r="D452" s="2">
        <v>9235</v>
      </c>
      <c r="E452" s="2">
        <v>9265</v>
      </c>
      <c r="F452" s="10">
        <f t="shared" si="122"/>
        <v>1.2635187071603715E-2</v>
      </c>
      <c r="G452" s="2">
        <f t="shared" ca="1" si="123"/>
        <v>161282.25</v>
      </c>
      <c r="H452">
        <f t="shared" ca="1" si="124"/>
        <v>-1</v>
      </c>
      <c r="I452">
        <f t="shared" si="125"/>
        <v>-1</v>
      </c>
      <c r="J452">
        <f t="shared" si="128"/>
        <v>32.56000000000131</v>
      </c>
      <c r="K452">
        <f t="shared" si="126"/>
        <v>-1</v>
      </c>
      <c r="L452" s="11">
        <f t="shared" ca="1" si="120"/>
        <v>10266.18999999997</v>
      </c>
      <c r="M452">
        <f t="shared" ca="1" si="127"/>
        <v>-1</v>
      </c>
      <c r="N452">
        <f t="shared" ca="1" si="121"/>
        <v>0</v>
      </c>
      <c r="O452">
        <f>COUNTIF(結算日!$A$3:$A$249,A452)</f>
        <v>0</v>
      </c>
      <c r="Q452" s="7">
        <f t="shared" si="129"/>
        <v>130</v>
      </c>
      <c r="R452" s="8">
        <f t="shared" ref="R452:R515" ca="1" si="133">Q452*T451</f>
        <v>-130</v>
      </c>
      <c r="S452" s="8">
        <f t="shared" ref="S452:S515" ca="1" si="134">S451+Q452*T451-U451*$U$1</f>
        <v>15183</v>
      </c>
      <c r="T452" s="8">
        <f t="shared" ca="1" si="130"/>
        <v>-1</v>
      </c>
      <c r="U452" s="9">
        <f t="shared" ref="U452:U515" ca="1" si="135">IF(O452=1,ABS(T452)+ABS(T451),ABS(T452-T451))</f>
        <v>0</v>
      </c>
      <c r="V452">
        <f t="shared" si="131"/>
        <v>2000</v>
      </c>
      <c r="W452">
        <f t="shared" si="132"/>
        <v>5</v>
      </c>
    </row>
    <row r="453" spans="1:23" x14ac:dyDescent="0.25">
      <c r="A453" s="1">
        <v>36666</v>
      </c>
      <c r="B453" s="2">
        <v>8820.35</v>
      </c>
      <c r="C453" s="2">
        <v>126051</v>
      </c>
      <c r="D453" s="2">
        <v>8842</v>
      </c>
      <c r="E453" s="2">
        <v>8940</v>
      </c>
      <c r="F453" s="10">
        <f t="shared" si="122"/>
        <v>2.4545511232547668E-3</v>
      </c>
      <c r="G453" s="2">
        <f t="shared" ca="1" si="123"/>
        <v>158581.1</v>
      </c>
      <c r="H453">
        <f t="shared" ca="1" si="124"/>
        <v>-1</v>
      </c>
      <c r="I453">
        <f t="shared" si="125"/>
        <v>-1</v>
      </c>
      <c r="J453">
        <f t="shared" si="128"/>
        <v>-299.42000000000007</v>
      </c>
      <c r="K453">
        <f t="shared" si="126"/>
        <v>-1</v>
      </c>
      <c r="L453" s="11">
        <f t="shared" ca="1" si="120"/>
        <v>10565.60999999997</v>
      </c>
      <c r="M453">
        <f t="shared" ca="1" si="127"/>
        <v>-1</v>
      </c>
      <c r="N453">
        <f t="shared" ca="1" si="121"/>
        <v>0</v>
      </c>
      <c r="O453">
        <f>COUNTIF(結算日!$A$3:$A$249,A453)</f>
        <v>0</v>
      </c>
      <c r="Q453" s="7">
        <f t="shared" si="129"/>
        <v>-393</v>
      </c>
      <c r="R453" s="8">
        <f t="shared" ca="1" si="133"/>
        <v>393</v>
      </c>
      <c r="S453" s="8">
        <f t="shared" ca="1" si="134"/>
        <v>15576</v>
      </c>
      <c r="T453" s="8">
        <f t="shared" ca="1" si="130"/>
        <v>-1</v>
      </c>
      <c r="U453" s="9">
        <f t="shared" ca="1" si="135"/>
        <v>0</v>
      </c>
      <c r="V453">
        <f t="shared" si="131"/>
        <v>2000</v>
      </c>
      <c r="W453">
        <f t="shared" si="132"/>
        <v>5</v>
      </c>
    </row>
    <row r="454" spans="1:23" x14ac:dyDescent="0.25">
      <c r="A454" s="1">
        <v>36668</v>
      </c>
      <c r="B454" s="2">
        <v>8807.57</v>
      </c>
      <c r="C454" s="2">
        <v>98364</v>
      </c>
      <c r="D454" s="2">
        <v>8828</v>
      </c>
      <c r="E454" s="2">
        <v>8860</v>
      </c>
      <c r="F454" s="10">
        <f t="shared" si="122"/>
        <v>2.3195955297545812E-3</v>
      </c>
      <c r="G454" s="2">
        <f t="shared" ca="1" si="123"/>
        <v>154236.125</v>
      </c>
      <c r="H454">
        <f t="shared" ca="1" si="124"/>
        <v>-1</v>
      </c>
      <c r="I454">
        <f t="shared" si="125"/>
        <v>-1</v>
      </c>
      <c r="J454">
        <f t="shared" si="128"/>
        <v>-12.780000000000655</v>
      </c>
      <c r="K454">
        <f t="shared" si="126"/>
        <v>-1</v>
      </c>
      <c r="L454" s="11">
        <f t="shared" ca="1" si="120"/>
        <v>10578.38999999997</v>
      </c>
      <c r="M454">
        <f t="shared" ca="1" si="127"/>
        <v>-1</v>
      </c>
      <c r="N454">
        <f t="shared" ca="1" si="121"/>
        <v>0</v>
      </c>
      <c r="O454">
        <f>COUNTIF(結算日!$A$3:$A$249,A454)</f>
        <v>0</v>
      </c>
      <c r="Q454" s="7">
        <f t="shared" si="129"/>
        <v>-14</v>
      </c>
      <c r="R454" s="8">
        <f t="shared" ca="1" si="133"/>
        <v>14</v>
      </c>
      <c r="S454" s="8">
        <f t="shared" ca="1" si="134"/>
        <v>15590</v>
      </c>
      <c r="T454" s="8">
        <f t="shared" ca="1" si="130"/>
        <v>-1</v>
      </c>
      <c r="U454" s="9">
        <f t="shared" ca="1" si="135"/>
        <v>0</v>
      </c>
      <c r="V454">
        <f t="shared" si="131"/>
        <v>2000</v>
      </c>
      <c r="W454">
        <f t="shared" si="132"/>
        <v>5</v>
      </c>
    </row>
    <row r="455" spans="1:23" x14ac:dyDescent="0.25">
      <c r="A455" s="1">
        <v>36669</v>
      </c>
      <c r="B455" s="2">
        <v>8671.01</v>
      </c>
      <c r="C455" s="2">
        <v>78735</v>
      </c>
      <c r="D455" s="2">
        <v>8748</v>
      </c>
      <c r="E455" s="2">
        <v>8770</v>
      </c>
      <c r="F455" s="10">
        <f t="shared" si="122"/>
        <v>8.8790117875541252E-3</v>
      </c>
      <c r="G455" s="2">
        <f t="shared" ca="1" si="123"/>
        <v>151050.75</v>
      </c>
      <c r="H455">
        <f t="shared" ca="1" si="124"/>
        <v>-1</v>
      </c>
      <c r="I455">
        <f t="shared" si="125"/>
        <v>-1</v>
      </c>
      <c r="J455">
        <f t="shared" si="128"/>
        <v>-136.55999999999949</v>
      </c>
      <c r="K455">
        <f t="shared" si="126"/>
        <v>-1</v>
      </c>
      <c r="L455" s="11">
        <f t="shared" ca="1" si="120"/>
        <v>10714.94999999997</v>
      </c>
      <c r="M455">
        <f t="shared" ca="1" si="127"/>
        <v>-1</v>
      </c>
      <c r="N455">
        <f t="shared" ca="1" si="121"/>
        <v>0</v>
      </c>
      <c r="O455">
        <f>COUNTIF(結算日!$A$3:$A$249,A455)</f>
        <v>0</v>
      </c>
      <c r="Q455" s="7">
        <f t="shared" si="129"/>
        <v>-80</v>
      </c>
      <c r="R455" s="8">
        <f t="shared" ca="1" si="133"/>
        <v>80</v>
      </c>
      <c r="S455" s="8">
        <f t="shared" ca="1" si="134"/>
        <v>15670</v>
      </c>
      <c r="T455" s="8">
        <f t="shared" ca="1" si="130"/>
        <v>-1</v>
      </c>
      <c r="U455" s="9">
        <f t="shared" ca="1" si="135"/>
        <v>0</v>
      </c>
      <c r="V455">
        <f t="shared" si="131"/>
        <v>2000</v>
      </c>
      <c r="W455">
        <f t="shared" si="132"/>
        <v>5</v>
      </c>
    </row>
    <row r="456" spans="1:23" x14ac:dyDescent="0.25">
      <c r="A456" s="1">
        <v>36670</v>
      </c>
      <c r="B456" s="2">
        <v>8500.41</v>
      </c>
      <c r="C456" s="2">
        <v>79253</v>
      </c>
      <c r="D456" s="2">
        <v>8577</v>
      </c>
      <c r="E456" s="2">
        <v>8620</v>
      </c>
      <c r="F456" s="10">
        <f t="shared" si="122"/>
        <v>9.0101536278839323E-3</v>
      </c>
      <c r="G456" s="2">
        <f t="shared" ca="1" si="123"/>
        <v>147493.20000000001</v>
      </c>
      <c r="H456">
        <f t="shared" ca="1" si="124"/>
        <v>-1</v>
      </c>
      <c r="I456">
        <f t="shared" si="125"/>
        <v>-1</v>
      </c>
      <c r="J456">
        <f t="shared" si="128"/>
        <v>-170.60000000000036</v>
      </c>
      <c r="K456">
        <f t="shared" si="126"/>
        <v>-1</v>
      </c>
      <c r="L456" s="11">
        <f t="shared" ca="1" si="120"/>
        <v>10885.54999999997</v>
      </c>
      <c r="M456">
        <f t="shared" ca="1" si="127"/>
        <v>-1</v>
      </c>
      <c r="N456">
        <f t="shared" ca="1" si="121"/>
        <v>0</v>
      </c>
      <c r="O456">
        <f>COUNTIF(結算日!$A$3:$A$249,A456)</f>
        <v>0</v>
      </c>
      <c r="Q456" s="7">
        <f t="shared" si="129"/>
        <v>-171</v>
      </c>
      <c r="R456" s="8">
        <f t="shared" ca="1" si="133"/>
        <v>171</v>
      </c>
      <c r="S456" s="8">
        <f t="shared" ca="1" si="134"/>
        <v>15841</v>
      </c>
      <c r="T456" s="8">
        <f t="shared" ca="1" si="130"/>
        <v>-1</v>
      </c>
      <c r="U456" s="9">
        <f t="shared" ca="1" si="135"/>
        <v>0</v>
      </c>
      <c r="V456">
        <f t="shared" si="131"/>
        <v>2000</v>
      </c>
      <c r="W456">
        <f t="shared" si="132"/>
        <v>5</v>
      </c>
    </row>
    <row r="457" spans="1:23" x14ac:dyDescent="0.25">
      <c r="A457" s="1">
        <v>36671</v>
      </c>
      <c r="B457" s="2">
        <v>8438.1</v>
      </c>
      <c r="C457" s="2">
        <v>77648</v>
      </c>
      <c r="D457" s="2">
        <v>8565</v>
      </c>
      <c r="E457" s="2">
        <v>8601</v>
      </c>
      <c r="F457" s="10">
        <f t="shared" si="122"/>
        <v>1.5038930564937658E-2</v>
      </c>
      <c r="G457" s="2">
        <f t="shared" ca="1" si="123"/>
        <v>142455.6</v>
      </c>
      <c r="H457">
        <f t="shared" ca="1" si="124"/>
        <v>-1</v>
      </c>
      <c r="I457">
        <f t="shared" si="125"/>
        <v>-1</v>
      </c>
      <c r="J457">
        <f t="shared" si="128"/>
        <v>-62.309999999999491</v>
      </c>
      <c r="K457">
        <f t="shared" si="126"/>
        <v>-1</v>
      </c>
      <c r="L457" s="11">
        <f t="shared" ca="1" si="120"/>
        <v>10947.85999999997</v>
      </c>
      <c r="M457">
        <f t="shared" ca="1" si="127"/>
        <v>-1</v>
      </c>
      <c r="N457">
        <f t="shared" ca="1" si="121"/>
        <v>0</v>
      </c>
      <c r="O457">
        <f>COUNTIF(結算日!$A$3:$A$249,A457)</f>
        <v>0</v>
      </c>
      <c r="Q457" s="7">
        <f t="shared" si="129"/>
        <v>-12</v>
      </c>
      <c r="R457" s="8">
        <f t="shared" ca="1" si="133"/>
        <v>12</v>
      </c>
      <c r="S457" s="8">
        <f t="shared" ca="1" si="134"/>
        <v>15853</v>
      </c>
      <c r="T457" s="8">
        <f t="shared" ca="1" si="130"/>
        <v>-1</v>
      </c>
      <c r="U457" s="9">
        <f t="shared" ca="1" si="135"/>
        <v>0</v>
      </c>
      <c r="V457">
        <f t="shared" si="131"/>
        <v>2000</v>
      </c>
      <c r="W457">
        <f t="shared" si="132"/>
        <v>5</v>
      </c>
    </row>
    <row r="458" spans="1:23" x14ac:dyDescent="0.25">
      <c r="A458" s="1">
        <v>36672</v>
      </c>
      <c r="B458" s="2">
        <v>8559.4599999999991</v>
      </c>
      <c r="C458" s="2">
        <v>77511</v>
      </c>
      <c r="D458" s="2">
        <v>8628</v>
      </c>
      <c r="E458" s="2">
        <v>8635</v>
      </c>
      <c r="F458" s="10">
        <f t="shared" si="122"/>
        <v>8.0075144927367337E-3</v>
      </c>
      <c r="G458" s="2">
        <f t="shared" ca="1" si="123"/>
        <v>137887.77499999999</v>
      </c>
      <c r="H458">
        <f t="shared" ca="1" si="124"/>
        <v>-1</v>
      </c>
      <c r="I458">
        <f t="shared" si="125"/>
        <v>-1</v>
      </c>
      <c r="J458">
        <f t="shared" si="128"/>
        <v>121.35999999999876</v>
      </c>
      <c r="K458">
        <f t="shared" si="126"/>
        <v>-1</v>
      </c>
      <c r="L458" s="11">
        <f t="shared" ca="1" si="120"/>
        <v>10826.499999999971</v>
      </c>
      <c r="M458">
        <f t="shared" ca="1" si="127"/>
        <v>-1</v>
      </c>
      <c r="N458">
        <f t="shared" ca="1" si="121"/>
        <v>0</v>
      </c>
      <c r="O458">
        <f>COUNTIF(結算日!$A$3:$A$249,A458)</f>
        <v>0</v>
      </c>
      <c r="Q458" s="7">
        <f t="shared" si="129"/>
        <v>63</v>
      </c>
      <c r="R458" s="8">
        <f t="shared" ca="1" si="133"/>
        <v>-63</v>
      </c>
      <c r="S458" s="8">
        <f t="shared" ca="1" si="134"/>
        <v>15790</v>
      </c>
      <c r="T458" s="8">
        <f t="shared" ca="1" si="130"/>
        <v>-1</v>
      </c>
      <c r="U458" s="9">
        <f t="shared" ca="1" si="135"/>
        <v>0</v>
      </c>
      <c r="V458">
        <f t="shared" si="131"/>
        <v>2000</v>
      </c>
      <c r="W458">
        <f t="shared" si="132"/>
        <v>5</v>
      </c>
    </row>
    <row r="459" spans="1:23" x14ac:dyDescent="0.25">
      <c r="A459" s="1">
        <v>36675</v>
      </c>
      <c r="B459" s="2">
        <v>8588.25</v>
      </c>
      <c r="C459" s="2">
        <v>78726</v>
      </c>
      <c r="D459" s="2">
        <v>8636</v>
      </c>
      <c r="E459" s="2">
        <v>8639</v>
      </c>
      <c r="F459" s="10">
        <f t="shared" si="122"/>
        <v>5.5599219864348459E-3</v>
      </c>
      <c r="G459" s="2">
        <f t="shared" ca="1" si="123"/>
        <v>134622.27499999999</v>
      </c>
      <c r="H459">
        <f t="shared" ca="1" si="124"/>
        <v>-1</v>
      </c>
      <c r="I459">
        <f t="shared" si="125"/>
        <v>-1</v>
      </c>
      <c r="J459">
        <f t="shared" si="128"/>
        <v>28.790000000000873</v>
      </c>
      <c r="K459">
        <f t="shared" si="126"/>
        <v>-1</v>
      </c>
      <c r="L459" s="11">
        <f t="shared" ca="1" si="120"/>
        <v>10797.70999999997</v>
      </c>
      <c r="M459">
        <f t="shared" ca="1" si="127"/>
        <v>-1</v>
      </c>
      <c r="N459">
        <f t="shared" ca="1" si="121"/>
        <v>0</v>
      </c>
      <c r="O459">
        <f>COUNTIF(結算日!$A$3:$A$249,A459)</f>
        <v>0</v>
      </c>
      <c r="Q459" s="7">
        <f t="shared" si="129"/>
        <v>8</v>
      </c>
      <c r="R459" s="8">
        <f t="shared" ca="1" si="133"/>
        <v>-8</v>
      </c>
      <c r="S459" s="8">
        <f t="shared" ca="1" si="134"/>
        <v>15782</v>
      </c>
      <c r="T459" s="8">
        <f t="shared" ca="1" si="130"/>
        <v>-1</v>
      </c>
      <c r="U459" s="9">
        <f t="shared" ca="1" si="135"/>
        <v>0</v>
      </c>
      <c r="V459">
        <f t="shared" si="131"/>
        <v>2000</v>
      </c>
      <c r="W459">
        <f t="shared" si="132"/>
        <v>5</v>
      </c>
    </row>
    <row r="460" spans="1:23" x14ac:dyDescent="0.25">
      <c r="A460" s="1">
        <v>36676</v>
      </c>
      <c r="B460" s="2">
        <v>8764.42</v>
      </c>
      <c r="C460" s="2">
        <v>93838</v>
      </c>
      <c r="D460" s="2">
        <v>8815</v>
      </c>
      <c r="E460" s="2">
        <v>8820</v>
      </c>
      <c r="F460" s="10">
        <f t="shared" si="122"/>
        <v>5.7710607205039288E-3</v>
      </c>
      <c r="G460" s="2">
        <f t="shared" ca="1" si="123"/>
        <v>131473.625</v>
      </c>
      <c r="H460">
        <f t="shared" ca="1" si="124"/>
        <v>-1</v>
      </c>
      <c r="I460">
        <f t="shared" si="125"/>
        <v>-1</v>
      </c>
      <c r="J460">
        <f t="shared" si="128"/>
        <v>176.17000000000007</v>
      </c>
      <c r="K460">
        <f t="shared" si="126"/>
        <v>-1</v>
      </c>
      <c r="L460" s="11">
        <f t="shared" ca="1" si="120"/>
        <v>10621.53999999997</v>
      </c>
      <c r="M460">
        <f t="shared" ca="1" si="127"/>
        <v>-1</v>
      </c>
      <c r="N460">
        <f t="shared" ca="1" si="121"/>
        <v>0</v>
      </c>
      <c r="O460">
        <f>COUNTIF(結算日!$A$3:$A$249,A460)</f>
        <v>0</v>
      </c>
      <c r="Q460" s="7">
        <f t="shared" si="129"/>
        <v>179</v>
      </c>
      <c r="R460" s="8">
        <f t="shared" ca="1" si="133"/>
        <v>-179</v>
      </c>
      <c r="S460" s="8">
        <f t="shared" ca="1" si="134"/>
        <v>15603</v>
      </c>
      <c r="T460" s="8">
        <f t="shared" ca="1" si="130"/>
        <v>-1</v>
      </c>
      <c r="U460" s="9">
        <f t="shared" ca="1" si="135"/>
        <v>0</v>
      </c>
      <c r="V460">
        <f t="shared" si="131"/>
        <v>2000</v>
      </c>
      <c r="W460">
        <f t="shared" si="132"/>
        <v>5</v>
      </c>
    </row>
    <row r="461" spans="1:23" x14ac:dyDescent="0.25">
      <c r="A461" s="1">
        <v>36677</v>
      </c>
      <c r="B461" s="2">
        <v>8939.52</v>
      </c>
      <c r="C461" s="2">
        <v>152125</v>
      </c>
      <c r="D461" s="2">
        <v>8970</v>
      </c>
      <c r="E461" s="2">
        <v>8946</v>
      </c>
      <c r="F461" s="10">
        <f t="shared" si="122"/>
        <v>3.4095790378005919E-3</v>
      </c>
      <c r="G461" s="2">
        <f t="shared" ca="1" si="123"/>
        <v>129030.875</v>
      </c>
      <c r="H461">
        <f t="shared" ca="1" si="124"/>
        <v>1</v>
      </c>
      <c r="I461">
        <f t="shared" si="125"/>
        <v>-1</v>
      </c>
      <c r="J461">
        <f t="shared" si="128"/>
        <v>175.10000000000036</v>
      </c>
      <c r="K461">
        <f t="shared" si="126"/>
        <v>-1</v>
      </c>
      <c r="L461" s="11">
        <f t="shared" ca="1" si="120"/>
        <v>10446.43999999997</v>
      </c>
      <c r="M461">
        <f t="shared" ca="1" si="127"/>
        <v>-1</v>
      </c>
      <c r="N461">
        <f t="shared" ca="1" si="121"/>
        <v>0</v>
      </c>
      <c r="O461">
        <f>COUNTIF(結算日!$A$3:$A$249,A461)</f>
        <v>0</v>
      </c>
      <c r="Q461" s="7">
        <f t="shared" si="129"/>
        <v>155</v>
      </c>
      <c r="R461" s="8">
        <f t="shared" ca="1" si="133"/>
        <v>-155</v>
      </c>
      <c r="S461" s="8">
        <f t="shared" ca="1" si="134"/>
        <v>15448</v>
      </c>
      <c r="T461" s="8">
        <f t="shared" ca="1" si="130"/>
        <v>-1</v>
      </c>
      <c r="U461" s="9">
        <f t="shared" ca="1" si="135"/>
        <v>0</v>
      </c>
      <c r="V461">
        <f t="shared" si="131"/>
        <v>2000</v>
      </c>
      <c r="W461">
        <f t="shared" si="132"/>
        <v>5</v>
      </c>
    </row>
    <row r="462" spans="1:23" x14ac:dyDescent="0.25">
      <c r="A462" s="1">
        <v>36678</v>
      </c>
      <c r="B462" s="2">
        <v>8842.6299999999992</v>
      </c>
      <c r="C462" s="2">
        <v>81647</v>
      </c>
      <c r="D462" s="2">
        <v>8915</v>
      </c>
      <c r="E462" s="2">
        <v>8915</v>
      </c>
      <c r="F462" s="10">
        <f t="shared" si="122"/>
        <v>8.1842166866645805E-3</v>
      </c>
      <c r="G462" s="2">
        <f t="shared" ca="1" si="123"/>
        <v>124702.575</v>
      </c>
      <c r="H462">
        <f t="shared" ca="1" si="124"/>
        <v>-1</v>
      </c>
      <c r="I462">
        <f t="shared" si="125"/>
        <v>-1</v>
      </c>
      <c r="J462">
        <f t="shared" si="128"/>
        <v>-96.890000000001237</v>
      </c>
      <c r="K462">
        <f t="shared" si="126"/>
        <v>-1</v>
      </c>
      <c r="L462" s="11">
        <f t="shared" ca="1" si="120"/>
        <v>10543.329999999971</v>
      </c>
      <c r="M462">
        <f t="shared" ca="1" si="127"/>
        <v>-1</v>
      </c>
      <c r="N462">
        <f t="shared" ca="1" si="121"/>
        <v>0</v>
      </c>
      <c r="O462">
        <f>COUNTIF(結算日!$A$3:$A$249,A462)</f>
        <v>0</v>
      </c>
      <c r="Q462" s="7">
        <f t="shared" si="129"/>
        <v>-55</v>
      </c>
      <c r="R462" s="8">
        <f t="shared" ca="1" si="133"/>
        <v>55</v>
      </c>
      <c r="S462" s="8">
        <f t="shared" ca="1" si="134"/>
        <v>15503</v>
      </c>
      <c r="T462" s="8">
        <f t="shared" ca="1" si="130"/>
        <v>-1</v>
      </c>
      <c r="U462" s="9">
        <f t="shared" ca="1" si="135"/>
        <v>0</v>
      </c>
      <c r="V462">
        <f t="shared" si="131"/>
        <v>2000</v>
      </c>
      <c r="W462">
        <f t="shared" si="132"/>
        <v>6</v>
      </c>
    </row>
    <row r="463" spans="1:23" x14ac:dyDescent="0.25">
      <c r="A463" s="1">
        <v>36679</v>
      </c>
      <c r="B463" s="2">
        <v>8883.4500000000007</v>
      </c>
      <c r="C463" s="2">
        <v>122452</v>
      </c>
      <c r="D463" s="2">
        <v>8920</v>
      </c>
      <c r="E463" s="2">
        <v>8960</v>
      </c>
      <c r="F463" s="10">
        <f t="shared" si="122"/>
        <v>4.1143924939071042E-3</v>
      </c>
      <c r="G463" s="2">
        <f t="shared" ca="1" si="123"/>
        <v>121974.52499999999</v>
      </c>
      <c r="H463">
        <f t="shared" ca="1" si="124"/>
        <v>1</v>
      </c>
      <c r="I463">
        <f t="shared" si="125"/>
        <v>-1</v>
      </c>
      <c r="J463">
        <f t="shared" si="128"/>
        <v>40.820000000001528</v>
      </c>
      <c r="K463">
        <f t="shared" si="126"/>
        <v>-1</v>
      </c>
      <c r="L463" s="11">
        <f t="shared" ca="1" si="120"/>
        <v>10502.509999999969</v>
      </c>
      <c r="M463">
        <f t="shared" ca="1" si="127"/>
        <v>-1</v>
      </c>
      <c r="N463">
        <f t="shared" ca="1" si="121"/>
        <v>0</v>
      </c>
      <c r="O463">
        <f>COUNTIF(結算日!$A$3:$A$249,A463)</f>
        <v>0</v>
      </c>
      <c r="Q463" s="7">
        <f t="shared" si="129"/>
        <v>5</v>
      </c>
      <c r="R463" s="8">
        <f t="shared" ca="1" si="133"/>
        <v>-5</v>
      </c>
      <c r="S463" s="8">
        <f t="shared" ca="1" si="134"/>
        <v>15498</v>
      </c>
      <c r="T463" s="8">
        <f t="shared" ca="1" si="130"/>
        <v>-1</v>
      </c>
      <c r="U463" s="9">
        <f t="shared" ca="1" si="135"/>
        <v>0</v>
      </c>
      <c r="V463">
        <f t="shared" si="131"/>
        <v>2000</v>
      </c>
      <c r="W463">
        <f t="shared" si="132"/>
        <v>6</v>
      </c>
    </row>
    <row r="464" spans="1:23" x14ac:dyDescent="0.25">
      <c r="A464" s="1">
        <v>36680</v>
      </c>
      <c r="B464" s="2">
        <v>8935.64</v>
      </c>
      <c r="C464" s="2">
        <v>115238</v>
      </c>
      <c r="D464" s="2">
        <v>9033</v>
      </c>
      <c r="E464" s="2">
        <v>9036</v>
      </c>
      <c r="F464" s="10">
        <f t="shared" si="122"/>
        <v>1.089569409689739E-2</v>
      </c>
      <c r="G464" s="2">
        <f t="shared" ca="1" si="123"/>
        <v>119614.125</v>
      </c>
      <c r="H464">
        <f t="shared" ca="1" si="124"/>
        <v>-1</v>
      </c>
      <c r="I464">
        <f t="shared" si="125"/>
        <v>-1</v>
      </c>
      <c r="J464">
        <f t="shared" si="128"/>
        <v>52.18999999999869</v>
      </c>
      <c r="K464">
        <f t="shared" si="126"/>
        <v>-1</v>
      </c>
      <c r="L464" s="11">
        <f t="shared" ca="1" si="120"/>
        <v>10450.319999999971</v>
      </c>
      <c r="M464">
        <f t="shared" ca="1" si="127"/>
        <v>-1</v>
      </c>
      <c r="N464">
        <f t="shared" ca="1" si="121"/>
        <v>0</v>
      </c>
      <c r="O464">
        <f>COUNTIF(結算日!$A$3:$A$249,A464)</f>
        <v>0</v>
      </c>
      <c r="Q464" s="7">
        <f t="shared" si="129"/>
        <v>113</v>
      </c>
      <c r="R464" s="8">
        <f t="shared" ca="1" si="133"/>
        <v>-113</v>
      </c>
      <c r="S464" s="8">
        <f t="shared" ca="1" si="134"/>
        <v>15385</v>
      </c>
      <c r="T464" s="8">
        <f t="shared" ca="1" si="130"/>
        <v>-1</v>
      </c>
      <c r="U464" s="9">
        <f t="shared" ca="1" si="135"/>
        <v>0</v>
      </c>
      <c r="V464">
        <f t="shared" si="131"/>
        <v>2000</v>
      </c>
      <c r="W464">
        <f t="shared" si="132"/>
        <v>6</v>
      </c>
    </row>
    <row r="465" spans="1:23" x14ac:dyDescent="0.25">
      <c r="A465" s="1">
        <v>36682</v>
      </c>
      <c r="B465" s="2">
        <v>8958.2099999999991</v>
      </c>
      <c r="C465" s="2">
        <v>90174</v>
      </c>
      <c r="D465" s="2">
        <v>9041</v>
      </c>
      <c r="E465" s="2">
        <v>9050</v>
      </c>
      <c r="F465" s="10">
        <f t="shared" si="122"/>
        <v>9.2418016545716686E-3</v>
      </c>
      <c r="G465" s="2">
        <f t="shared" ca="1" si="123"/>
        <v>117232.625</v>
      </c>
      <c r="H465">
        <f t="shared" ca="1" si="124"/>
        <v>-1</v>
      </c>
      <c r="I465">
        <f t="shared" si="125"/>
        <v>-1</v>
      </c>
      <c r="J465">
        <f t="shared" si="128"/>
        <v>22.569999999999709</v>
      </c>
      <c r="K465">
        <f t="shared" si="126"/>
        <v>-1</v>
      </c>
      <c r="L465" s="11">
        <f t="shared" ca="1" si="120"/>
        <v>10427.749999999971</v>
      </c>
      <c r="M465">
        <f t="shared" ca="1" si="127"/>
        <v>-1</v>
      </c>
      <c r="N465">
        <f t="shared" ca="1" si="121"/>
        <v>0</v>
      </c>
      <c r="O465">
        <f>COUNTIF(結算日!$A$3:$A$249,A465)</f>
        <v>0</v>
      </c>
      <c r="Q465" s="7">
        <f t="shared" si="129"/>
        <v>8</v>
      </c>
      <c r="R465" s="8">
        <f t="shared" ca="1" si="133"/>
        <v>-8</v>
      </c>
      <c r="S465" s="8">
        <f t="shared" ca="1" si="134"/>
        <v>15377</v>
      </c>
      <c r="T465" s="8">
        <f t="shared" ca="1" si="130"/>
        <v>-1</v>
      </c>
      <c r="U465" s="9">
        <f t="shared" ca="1" si="135"/>
        <v>0</v>
      </c>
      <c r="V465">
        <f t="shared" si="131"/>
        <v>2000</v>
      </c>
      <c r="W465">
        <f t="shared" si="132"/>
        <v>6</v>
      </c>
    </row>
    <row r="466" spans="1:23" x14ac:dyDescent="0.25">
      <c r="A466" s="1">
        <v>36684</v>
      </c>
      <c r="B466" s="2">
        <v>9115.4699999999993</v>
      </c>
      <c r="C466" s="2">
        <v>149320</v>
      </c>
      <c r="D466" s="2">
        <v>9175</v>
      </c>
      <c r="E466" s="2">
        <v>9211</v>
      </c>
      <c r="F466" s="10">
        <f t="shared" si="122"/>
        <v>6.5306561263436258E-3</v>
      </c>
      <c r="G466" s="2">
        <f t="shared" ca="1" si="123"/>
        <v>117072.625</v>
      </c>
      <c r="H466">
        <f t="shared" ca="1" si="124"/>
        <v>1</v>
      </c>
      <c r="I466">
        <f t="shared" si="125"/>
        <v>-1</v>
      </c>
      <c r="J466">
        <f t="shared" si="128"/>
        <v>157.26000000000022</v>
      </c>
      <c r="K466">
        <f t="shared" si="126"/>
        <v>-1</v>
      </c>
      <c r="L466" s="11">
        <f t="shared" ca="1" si="120"/>
        <v>10270.489999999971</v>
      </c>
      <c r="M466">
        <f t="shared" ca="1" si="127"/>
        <v>-1</v>
      </c>
      <c r="N466">
        <f t="shared" ca="1" si="121"/>
        <v>0</v>
      </c>
      <c r="O466">
        <f>COUNTIF(結算日!$A$3:$A$249,A466)</f>
        <v>0</v>
      </c>
      <c r="Q466" s="7">
        <f t="shared" si="129"/>
        <v>134</v>
      </c>
      <c r="R466" s="8">
        <f t="shared" ca="1" si="133"/>
        <v>-134</v>
      </c>
      <c r="S466" s="8">
        <f t="shared" ca="1" si="134"/>
        <v>15243</v>
      </c>
      <c r="T466" s="8">
        <f t="shared" ca="1" si="130"/>
        <v>-1</v>
      </c>
      <c r="U466" s="9">
        <f t="shared" ca="1" si="135"/>
        <v>0</v>
      </c>
      <c r="V466">
        <f t="shared" si="131"/>
        <v>2000</v>
      </c>
      <c r="W466">
        <f t="shared" si="132"/>
        <v>6</v>
      </c>
    </row>
    <row r="467" spans="1:23" x14ac:dyDescent="0.25">
      <c r="A467" s="1">
        <v>36685</v>
      </c>
      <c r="B467" s="2">
        <v>9067.8799999999992</v>
      </c>
      <c r="C467" s="2">
        <v>155644</v>
      </c>
      <c r="D467" s="2">
        <v>9114</v>
      </c>
      <c r="E467" s="2">
        <v>9148</v>
      </c>
      <c r="F467" s="10">
        <f t="shared" si="122"/>
        <v>5.0860840681614672E-3</v>
      </c>
      <c r="G467" s="2">
        <f t="shared" ca="1" si="123"/>
        <v>116839.1</v>
      </c>
      <c r="H467">
        <f t="shared" ca="1" si="124"/>
        <v>1</v>
      </c>
      <c r="I467">
        <f t="shared" si="125"/>
        <v>-1</v>
      </c>
      <c r="J467">
        <f t="shared" si="128"/>
        <v>-47.590000000000146</v>
      </c>
      <c r="K467">
        <f t="shared" si="126"/>
        <v>-1</v>
      </c>
      <c r="L467" s="11">
        <f t="shared" ca="1" si="120"/>
        <v>10318.079999999971</v>
      </c>
      <c r="M467">
        <f t="shared" ca="1" si="127"/>
        <v>-1</v>
      </c>
      <c r="N467">
        <f t="shared" ca="1" si="121"/>
        <v>0</v>
      </c>
      <c r="O467">
        <f>COUNTIF(結算日!$A$3:$A$249,A467)</f>
        <v>0</v>
      </c>
      <c r="Q467" s="7">
        <f t="shared" si="129"/>
        <v>-61</v>
      </c>
      <c r="R467" s="8">
        <f t="shared" ca="1" si="133"/>
        <v>61</v>
      </c>
      <c r="S467" s="8">
        <f t="shared" ca="1" si="134"/>
        <v>15304</v>
      </c>
      <c r="T467" s="8">
        <f t="shared" ca="1" si="130"/>
        <v>-1</v>
      </c>
      <c r="U467" s="9">
        <f t="shared" ca="1" si="135"/>
        <v>0</v>
      </c>
      <c r="V467">
        <f t="shared" si="131"/>
        <v>2000</v>
      </c>
      <c r="W467">
        <f t="shared" si="132"/>
        <v>6</v>
      </c>
    </row>
    <row r="468" spans="1:23" x14ac:dyDescent="0.25">
      <c r="A468" s="1">
        <v>36686</v>
      </c>
      <c r="B468" s="2">
        <v>9036.66</v>
      </c>
      <c r="C468" s="2">
        <v>113973</v>
      </c>
      <c r="D468" s="2">
        <v>9088</v>
      </c>
      <c r="E468" s="2">
        <v>9125</v>
      </c>
      <c r="F468" s="10">
        <f t="shared" si="122"/>
        <v>5.6813026051660831E-3</v>
      </c>
      <c r="G468" s="2">
        <f t="shared" ca="1" si="123"/>
        <v>114857.875</v>
      </c>
      <c r="H468">
        <f t="shared" ca="1" si="124"/>
        <v>-1</v>
      </c>
      <c r="I468">
        <f t="shared" si="125"/>
        <v>-1</v>
      </c>
      <c r="J468">
        <f t="shared" si="128"/>
        <v>-31.219999999999345</v>
      </c>
      <c r="K468">
        <f t="shared" si="126"/>
        <v>-1</v>
      </c>
      <c r="L468" s="11">
        <f t="shared" ca="1" si="120"/>
        <v>10349.29999999997</v>
      </c>
      <c r="M468">
        <f t="shared" ca="1" si="127"/>
        <v>-1</v>
      </c>
      <c r="N468">
        <f t="shared" ca="1" si="121"/>
        <v>0</v>
      </c>
      <c r="O468">
        <f>COUNTIF(結算日!$A$3:$A$249,A468)</f>
        <v>0</v>
      </c>
      <c r="Q468" s="7">
        <f t="shared" si="129"/>
        <v>-26</v>
      </c>
      <c r="R468" s="8">
        <f t="shared" ca="1" si="133"/>
        <v>26</v>
      </c>
      <c r="S468" s="8">
        <f t="shared" ca="1" si="134"/>
        <v>15330</v>
      </c>
      <c r="T468" s="8">
        <f t="shared" ca="1" si="130"/>
        <v>-1</v>
      </c>
      <c r="U468" s="9">
        <f t="shared" ca="1" si="135"/>
        <v>0</v>
      </c>
      <c r="V468">
        <f t="shared" si="131"/>
        <v>2000</v>
      </c>
      <c r="W468">
        <f t="shared" si="132"/>
        <v>6</v>
      </c>
    </row>
    <row r="469" spans="1:23" x14ac:dyDescent="0.25">
      <c r="A469" s="1">
        <v>36689</v>
      </c>
      <c r="B469" s="2">
        <v>8955.44</v>
      </c>
      <c r="C469" s="2">
        <v>94754</v>
      </c>
      <c r="D469" s="2">
        <v>9008</v>
      </c>
      <c r="E469" s="2">
        <v>9038</v>
      </c>
      <c r="F469" s="10">
        <f t="shared" si="122"/>
        <v>5.8690583600582436E-3</v>
      </c>
      <c r="G469" s="2">
        <f t="shared" ca="1" si="123"/>
        <v>112630.9</v>
      </c>
      <c r="H469">
        <f t="shared" ca="1" si="124"/>
        <v>-1</v>
      </c>
      <c r="I469">
        <f t="shared" si="125"/>
        <v>-1</v>
      </c>
      <c r="J469">
        <f t="shared" si="128"/>
        <v>-81.219999999999345</v>
      </c>
      <c r="K469">
        <f t="shared" si="126"/>
        <v>-1</v>
      </c>
      <c r="L469" s="11">
        <f t="shared" ca="1" si="120"/>
        <v>10430.51999999997</v>
      </c>
      <c r="M469">
        <f t="shared" ca="1" si="127"/>
        <v>-1</v>
      </c>
      <c r="N469">
        <f t="shared" ca="1" si="121"/>
        <v>0</v>
      </c>
      <c r="O469">
        <f>COUNTIF(結算日!$A$3:$A$249,A469)</f>
        <v>0</v>
      </c>
      <c r="Q469" s="7">
        <f t="shared" si="129"/>
        <v>-80</v>
      </c>
      <c r="R469" s="8">
        <f t="shared" ca="1" si="133"/>
        <v>80</v>
      </c>
      <c r="S469" s="8">
        <f t="shared" ca="1" si="134"/>
        <v>15410</v>
      </c>
      <c r="T469" s="8">
        <f t="shared" ca="1" si="130"/>
        <v>-1</v>
      </c>
      <c r="U469" s="9">
        <f t="shared" ca="1" si="135"/>
        <v>0</v>
      </c>
      <c r="V469">
        <f t="shared" si="131"/>
        <v>2000</v>
      </c>
      <c r="W469">
        <f t="shared" si="132"/>
        <v>6</v>
      </c>
    </row>
    <row r="470" spans="1:23" x14ac:dyDescent="0.25">
      <c r="A470" s="1">
        <v>36690</v>
      </c>
      <c r="B470" s="2">
        <v>8891.09</v>
      </c>
      <c r="C470" s="2">
        <v>94867</v>
      </c>
      <c r="D470" s="2">
        <v>8889</v>
      </c>
      <c r="E470" s="2">
        <v>8945</v>
      </c>
      <c r="F470" s="10">
        <f t="shared" si="122"/>
        <v>-2.350667915858029E-4</v>
      </c>
      <c r="G470" s="2">
        <f t="shared" ca="1" si="123"/>
        <v>111665.8</v>
      </c>
      <c r="H470">
        <f t="shared" ca="1" si="124"/>
        <v>-1</v>
      </c>
      <c r="I470">
        <f t="shared" si="125"/>
        <v>1</v>
      </c>
      <c r="J470">
        <f t="shared" si="128"/>
        <v>-64.350000000000364</v>
      </c>
      <c r="K470">
        <f t="shared" ca="1" si="126"/>
        <v>-1</v>
      </c>
      <c r="L470" s="11">
        <f t="shared" ca="1" si="120"/>
        <v>10494.86999999997</v>
      </c>
      <c r="M470">
        <f t="shared" ca="1" si="127"/>
        <v>-1</v>
      </c>
      <c r="N470">
        <f t="shared" ca="1" si="121"/>
        <v>0</v>
      </c>
      <c r="O470">
        <f>COUNTIF(結算日!$A$3:$A$249,A470)</f>
        <v>0</v>
      </c>
      <c r="Q470" s="7">
        <f t="shared" si="129"/>
        <v>-119</v>
      </c>
      <c r="R470" s="8">
        <f t="shared" ca="1" si="133"/>
        <v>119</v>
      </c>
      <c r="S470" s="8">
        <f t="shared" ca="1" si="134"/>
        <v>15529</v>
      </c>
      <c r="T470" s="8">
        <f t="shared" ca="1" si="130"/>
        <v>-1</v>
      </c>
      <c r="U470" s="9">
        <f t="shared" ca="1" si="135"/>
        <v>0</v>
      </c>
      <c r="V470">
        <f t="shared" si="131"/>
        <v>2000</v>
      </c>
      <c r="W470">
        <f t="shared" si="132"/>
        <v>6</v>
      </c>
    </row>
    <row r="471" spans="1:23" x14ac:dyDescent="0.25">
      <c r="A471" s="1">
        <v>36691</v>
      </c>
      <c r="B471" s="2">
        <v>8935.23</v>
      </c>
      <c r="C471" s="2">
        <v>117789</v>
      </c>
      <c r="D471" s="2">
        <v>8965</v>
      </c>
      <c r="E471" s="2">
        <v>8992</v>
      </c>
      <c r="F471" s="10">
        <f t="shared" si="122"/>
        <v>3.3317553101599451E-3</v>
      </c>
      <c r="G471" s="2">
        <f t="shared" ca="1" si="123"/>
        <v>111590.52499999999</v>
      </c>
      <c r="H471">
        <f t="shared" ca="1" si="124"/>
        <v>1</v>
      </c>
      <c r="I471">
        <f t="shared" si="125"/>
        <v>-1</v>
      </c>
      <c r="J471">
        <f t="shared" si="128"/>
        <v>44.139999999999418</v>
      </c>
      <c r="K471">
        <f t="shared" si="126"/>
        <v>-1</v>
      </c>
      <c r="L471" s="11">
        <f t="shared" ca="1" si="120"/>
        <v>10450.72999999997</v>
      </c>
      <c r="M471">
        <f t="shared" ca="1" si="127"/>
        <v>-1</v>
      </c>
      <c r="N471">
        <f t="shared" ca="1" si="121"/>
        <v>0</v>
      </c>
      <c r="O471">
        <f>COUNTIF(結算日!$A$3:$A$249,A471)</f>
        <v>0</v>
      </c>
      <c r="Q471" s="7">
        <f t="shared" si="129"/>
        <v>76</v>
      </c>
      <c r="R471" s="8">
        <f t="shared" ca="1" si="133"/>
        <v>-76</v>
      </c>
      <c r="S471" s="8">
        <f t="shared" ca="1" si="134"/>
        <v>15453</v>
      </c>
      <c r="T471" s="8">
        <f t="shared" ca="1" si="130"/>
        <v>-1</v>
      </c>
      <c r="U471" s="9">
        <f t="shared" ca="1" si="135"/>
        <v>0</v>
      </c>
      <c r="V471">
        <f t="shared" si="131"/>
        <v>2000</v>
      </c>
      <c r="W471">
        <f t="shared" si="132"/>
        <v>6</v>
      </c>
    </row>
    <row r="472" spans="1:23" x14ac:dyDescent="0.25">
      <c r="A472" s="1">
        <v>36692</v>
      </c>
      <c r="B472" s="2">
        <v>8844.9699999999993</v>
      </c>
      <c r="C472" s="2">
        <v>84289</v>
      </c>
      <c r="D472" s="2">
        <v>8880</v>
      </c>
      <c r="E472" s="2">
        <v>8910</v>
      </c>
      <c r="F472" s="10">
        <f t="shared" si="122"/>
        <v>3.9604430540749469E-3</v>
      </c>
      <c r="G472" s="2">
        <f t="shared" ca="1" si="123"/>
        <v>111148.77499999999</v>
      </c>
      <c r="H472">
        <f t="shared" ca="1" si="124"/>
        <v>-1</v>
      </c>
      <c r="I472">
        <f t="shared" si="125"/>
        <v>-1</v>
      </c>
      <c r="J472">
        <f t="shared" si="128"/>
        <v>-90.260000000000218</v>
      </c>
      <c r="K472">
        <f t="shared" si="126"/>
        <v>-1</v>
      </c>
      <c r="L472" s="11">
        <f t="shared" ca="1" si="120"/>
        <v>10540.989999999971</v>
      </c>
      <c r="M472">
        <f t="shared" ca="1" si="127"/>
        <v>-1</v>
      </c>
      <c r="N472">
        <f t="shared" ca="1" si="121"/>
        <v>0</v>
      </c>
      <c r="O472">
        <f>COUNTIF(結算日!$A$3:$A$249,A472)</f>
        <v>0</v>
      </c>
      <c r="Q472" s="7">
        <f t="shared" si="129"/>
        <v>-85</v>
      </c>
      <c r="R472" s="8">
        <f t="shared" ca="1" si="133"/>
        <v>85</v>
      </c>
      <c r="S472" s="8">
        <f t="shared" ca="1" si="134"/>
        <v>15538</v>
      </c>
      <c r="T472" s="8">
        <f t="shared" ca="1" si="130"/>
        <v>-1</v>
      </c>
      <c r="U472" s="9">
        <f t="shared" ca="1" si="135"/>
        <v>0</v>
      </c>
      <c r="V472">
        <f t="shared" si="131"/>
        <v>2000</v>
      </c>
      <c r="W472">
        <f t="shared" si="132"/>
        <v>6</v>
      </c>
    </row>
    <row r="473" spans="1:23" x14ac:dyDescent="0.25">
      <c r="A473" s="1">
        <v>36693</v>
      </c>
      <c r="B473" s="2">
        <v>8832.15</v>
      </c>
      <c r="C473" s="2">
        <v>82179</v>
      </c>
      <c r="D473" s="2">
        <v>8904</v>
      </c>
      <c r="E473" s="2">
        <v>8938</v>
      </c>
      <c r="F473" s="10">
        <f t="shared" si="122"/>
        <v>8.1350520541432214E-3</v>
      </c>
      <c r="G473" s="2">
        <f t="shared" ca="1" si="123"/>
        <v>110087.1</v>
      </c>
      <c r="H473">
        <f t="shared" ca="1" si="124"/>
        <v>-1</v>
      </c>
      <c r="I473">
        <f t="shared" si="125"/>
        <v>-1</v>
      </c>
      <c r="J473">
        <f t="shared" si="128"/>
        <v>-12.819999999999709</v>
      </c>
      <c r="K473">
        <f t="shared" si="126"/>
        <v>-1</v>
      </c>
      <c r="L473" s="11">
        <f t="shared" ca="1" si="120"/>
        <v>10553.80999999997</v>
      </c>
      <c r="M473">
        <f t="shared" ca="1" si="127"/>
        <v>-1</v>
      </c>
      <c r="N473">
        <f t="shared" ca="1" si="121"/>
        <v>0</v>
      </c>
      <c r="O473">
        <f>COUNTIF(結算日!$A$3:$A$249,A473)</f>
        <v>0</v>
      </c>
      <c r="Q473" s="7">
        <f t="shared" si="129"/>
        <v>24</v>
      </c>
      <c r="R473" s="8">
        <f t="shared" ca="1" si="133"/>
        <v>-24</v>
      </c>
      <c r="S473" s="8">
        <f t="shared" ca="1" si="134"/>
        <v>15514</v>
      </c>
      <c r="T473" s="8">
        <f t="shared" ca="1" si="130"/>
        <v>-1</v>
      </c>
      <c r="U473" s="9">
        <f t="shared" ca="1" si="135"/>
        <v>0</v>
      </c>
      <c r="V473">
        <f t="shared" si="131"/>
        <v>2000</v>
      </c>
      <c r="W473">
        <f t="shared" si="132"/>
        <v>6</v>
      </c>
    </row>
    <row r="474" spans="1:23" x14ac:dyDescent="0.25">
      <c r="A474" s="1">
        <v>36694</v>
      </c>
      <c r="B474" s="2">
        <v>8770.7999999999993</v>
      </c>
      <c r="C474" s="2">
        <v>65917</v>
      </c>
      <c r="D474" s="2">
        <v>8849</v>
      </c>
      <c r="E474" s="2">
        <v>8890</v>
      </c>
      <c r="F474" s="10">
        <f t="shared" si="122"/>
        <v>8.9159483741507728E-3</v>
      </c>
      <c r="G474" s="2">
        <f t="shared" ca="1" si="123"/>
        <v>108189.97500000001</v>
      </c>
      <c r="H474">
        <f t="shared" ca="1" si="124"/>
        <v>-1</v>
      </c>
      <c r="I474">
        <f t="shared" si="125"/>
        <v>-1</v>
      </c>
      <c r="J474">
        <f t="shared" si="128"/>
        <v>-61.350000000000364</v>
      </c>
      <c r="K474">
        <f t="shared" si="126"/>
        <v>-1</v>
      </c>
      <c r="L474" s="11">
        <f t="shared" ca="1" si="120"/>
        <v>10615.159999999971</v>
      </c>
      <c r="M474">
        <f t="shared" ca="1" si="127"/>
        <v>-1</v>
      </c>
      <c r="N474">
        <f t="shared" ca="1" si="121"/>
        <v>0</v>
      </c>
      <c r="O474">
        <f>COUNTIF(結算日!$A$3:$A$249,A474)</f>
        <v>0</v>
      </c>
      <c r="Q474" s="7">
        <f t="shared" si="129"/>
        <v>-55</v>
      </c>
      <c r="R474" s="8">
        <f t="shared" ca="1" si="133"/>
        <v>55</v>
      </c>
      <c r="S474" s="8">
        <f t="shared" ca="1" si="134"/>
        <v>15569</v>
      </c>
      <c r="T474" s="8">
        <f t="shared" ca="1" si="130"/>
        <v>-1</v>
      </c>
      <c r="U474" s="9">
        <f t="shared" ca="1" si="135"/>
        <v>0</v>
      </c>
      <c r="V474">
        <f t="shared" si="131"/>
        <v>2000</v>
      </c>
      <c r="W474">
        <f t="shared" si="132"/>
        <v>6</v>
      </c>
    </row>
    <row r="475" spans="1:23" x14ac:dyDescent="0.25">
      <c r="A475" s="1">
        <v>36696</v>
      </c>
      <c r="B475" s="2">
        <v>8751.1</v>
      </c>
      <c r="C475" s="2">
        <v>64696</v>
      </c>
      <c r="D475" s="2">
        <v>8814</v>
      </c>
      <c r="E475" s="2">
        <v>8860</v>
      </c>
      <c r="F475" s="10">
        <f t="shared" si="122"/>
        <v>7.1876678360434099E-3</v>
      </c>
      <c r="G475" s="2">
        <f t="shared" ca="1" si="123"/>
        <v>106998.6</v>
      </c>
      <c r="H475">
        <f t="shared" ca="1" si="124"/>
        <v>-1</v>
      </c>
      <c r="I475">
        <f t="shared" si="125"/>
        <v>-1</v>
      </c>
      <c r="J475">
        <f t="shared" si="128"/>
        <v>-19.699999999998909</v>
      </c>
      <c r="K475">
        <f t="shared" si="126"/>
        <v>-1</v>
      </c>
      <c r="L475" s="11">
        <f t="shared" ca="1" si="120"/>
        <v>10634.85999999997</v>
      </c>
      <c r="M475">
        <f t="shared" ca="1" si="127"/>
        <v>-1</v>
      </c>
      <c r="N475">
        <f t="shared" ca="1" si="121"/>
        <v>0</v>
      </c>
      <c r="O475">
        <f>COUNTIF(結算日!$A$3:$A$249,A475)</f>
        <v>0</v>
      </c>
      <c r="Q475" s="7">
        <f t="shared" si="129"/>
        <v>-35</v>
      </c>
      <c r="R475" s="8">
        <f t="shared" ca="1" si="133"/>
        <v>35</v>
      </c>
      <c r="S475" s="8">
        <f t="shared" ca="1" si="134"/>
        <v>15604</v>
      </c>
      <c r="T475" s="8">
        <f t="shared" ca="1" si="130"/>
        <v>-1</v>
      </c>
      <c r="U475" s="9">
        <f t="shared" ca="1" si="135"/>
        <v>0</v>
      </c>
      <c r="V475">
        <f t="shared" si="131"/>
        <v>2000</v>
      </c>
      <c r="W475">
        <f t="shared" si="132"/>
        <v>6</v>
      </c>
    </row>
    <row r="476" spans="1:23" x14ac:dyDescent="0.25">
      <c r="A476" s="1">
        <v>36697</v>
      </c>
      <c r="B476" s="2">
        <v>8690.66</v>
      </c>
      <c r="C476" s="2">
        <v>82794</v>
      </c>
      <c r="D476" s="2">
        <v>8700</v>
      </c>
      <c r="E476" s="2">
        <v>8750</v>
      </c>
      <c r="F476" s="10">
        <f t="shared" si="122"/>
        <v>1.0747169950269253E-3</v>
      </c>
      <c r="G476" s="2">
        <f t="shared" ca="1" si="123"/>
        <v>104851.02499999999</v>
      </c>
      <c r="H476">
        <f t="shared" ca="1" si="124"/>
        <v>-1</v>
      </c>
      <c r="I476">
        <f t="shared" si="125"/>
        <v>-1</v>
      </c>
      <c r="J476">
        <f t="shared" si="128"/>
        <v>-60.440000000000509</v>
      </c>
      <c r="K476">
        <f t="shared" si="126"/>
        <v>-1</v>
      </c>
      <c r="L476" s="11">
        <f t="shared" ca="1" si="120"/>
        <v>10695.29999999997</v>
      </c>
      <c r="M476">
        <f t="shared" ca="1" si="127"/>
        <v>-1</v>
      </c>
      <c r="N476">
        <f t="shared" ca="1" si="121"/>
        <v>0</v>
      </c>
      <c r="O476">
        <f>COUNTIF(結算日!$A$3:$A$249,A476)</f>
        <v>0</v>
      </c>
      <c r="Q476" s="7">
        <f t="shared" si="129"/>
        <v>-114</v>
      </c>
      <c r="R476" s="8">
        <f t="shared" ca="1" si="133"/>
        <v>114</v>
      </c>
      <c r="S476" s="8">
        <f t="shared" ca="1" si="134"/>
        <v>15718</v>
      </c>
      <c r="T476" s="8">
        <f t="shared" ca="1" si="130"/>
        <v>-1</v>
      </c>
      <c r="U476" s="9">
        <f t="shared" ca="1" si="135"/>
        <v>0</v>
      </c>
      <c r="V476">
        <f t="shared" si="131"/>
        <v>2000</v>
      </c>
      <c r="W476">
        <f t="shared" si="132"/>
        <v>6</v>
      </c>
    </row>
    <row r="477" spans="1:23" x14ac:dyDescent="0.25">
      <c r="A477" s="1">
        <v>36698</v>
      </c>
      <c r="B477" s="2">
        <v>8637.6</v>
      </c>
      <c r="C477" s="2">
        <v>70802</v>
      </c>
      <c r="D477" s="2">
        <v>8670</v>
      </c>
      <c r="E477" s="2">
        <v>8739</v>
      </c>
      <c r="F477" s="10">
        <f t="shared" si="122"/>
        <v>1.1739372047790964E-2</v>
      </c>
      <c r="G477" s="2">
        <f t="shared" ca="1" si="123"/>
        <v>103147.3</v>
      </c>
      <c r="H477">
        <f t="shared" ca="1" si="124"/>
        <v>-1</v>
      </c>
      <c r="I477">
        <f t="shared" si="125"/>
        <v>-1</v>
      </c>
      <c r="J477">
        <f t="shared" si="128"/>
        <v>-53.059999999999491</v>
      </c>
      <c r="K477">
        <f t="shared" si="126"/>
        <v>-1</v>
      </c>
      <c r="L477" s="11">
        <f t="shared" ca="1" si="120"/>
        <v>10748.35999999997</v>
      </c>
      <c r="M477">
        <f t="shared" ca="1" si="127"/>
        <v>-1</v>
      </c>
      <c r="N477">
        <f t="shared" ca="1" si="121"/>
        <v>0</v>
      </c>
      <c r="O477">
        <f>COUNTIF(結算日!$A$3:$A$249,A477)</f>
        <v>1</v>
      </c>
      <c r="Q477" s="7">
        <f t="shared" si="129"/>
        <v>-30</v>
      </c>
      <c r="R477" s="8">
        <f t="shared" ca="1" si="133"/>
        <v>30</v>
      </c>
      <c r="S477" s="8">
        <f t="shared" ca="1" si="134"/>
        <v>15748</v>
      </c>
      <c r="T477" s="8">
        <f t="shared" ca="1" si="130"/>
        <v>-1</v>
      </c>
      <c r="U477" s="9">
        <f t="shared" ca="1" si="135"/>
        <v>2</v>
      </c>
      <c r="V477">
        <f t="shared" si="131"/>
        <v>2000</v>
      </c>
      <c r="W477">
        <f t="shared" si="132"/>
        <v>6</v>
      </c>
    </row>
    <row r="478" spans="1:23" x14ac:dyDescent="0.25">
      <c r="A478" s="1">
        <v>36699</v>
      </c>
      <c r="B478" s="2">
        <v>8771.77</v>
      </c>
      <c r="C478" s="2">
        <v>96029</v>
      </c>
      <c r="D478" s="2">
        <v>8920</v>
      </c>
      <c r="E478" s="2">
        <v>8950</v>
      </c>
      <c r="F478" s="10">
        <f t="shared" si="122"/>
        <v>1.6898527891178183E-2</v>
      </c>
      <c r="G478" s="2">
        <f t="shared" ca="1" si="123"/>
        <v>103152.3</v>
      </c>
      <c r="H478">
        <f t="shared" ca="1" si="124"/>
        <v>-1</v>
      </c>
      <c r="I478">
        <f t="shared" si="125"/>
        <v>-1</v>
      </c>
      <c r="J478">
        <f t="shared" si="128"/>
        <v>134.17000000000007</v>
      </c>
      <c r="K478">
        <f t="shared" si="126"/>
        <v>-1</v>
      </c>
      <c r="L478" s="11">
        <f t="shared" ca="1" si="120"/>
        <v>10614.18999999997</v>
      </c>
      <c r="M478">
        <f t="shared" ca="1" si="127"/>
        <v>-1</v>
      </c>
      <c r="N478">
        <f t="shared" ca="1" si="121"/>
        <v>0</v>
      </c>
      <c r="O478">
        <f>COUNTIF(結算日!$A$3:$A$249,A478)</f>
        <v>0</v>
      </c>
      <c r="Q478" s="7">
        <f t="shared" si="129"/>
        <v>181</v>
      </c>
      <c r="R478" s="8">
        <f t="shared" ca="1" si="133"/>
        <v>-181</v>
      </c>
      <c r="S478" s="8">
        <f t="shared" ca="1" si="134"/>
        <v>15565</v>
      </c>
      <c r="T478" s="8">
        <f t="shared" ca="1" si="130"/>
        <v>-1</v>
      </c>
      <c r="U478" s="9">
        <f t="shared" ca="1" si="135"/>
        <v>0</v>
      </c>
      <c r="V478">
        <f t="shared" si="131"/>
        <v>2000</v>
      </c>
      <c r="W478">
        <f t="shared" si="132"/>
        <v>6</v>
      </c>
    </row>
    <row r="479" spans="1:23" x14ac:dyDescent="0.25">
      <c r="A479" s="1">
        <v>36700</v>
      </c>
      <c r="B479" s="2">
        <v>8684.93</v>
      </c>
      <c r="C479" s="2">
        <v>76277</v>
      </c>
      <c r="D479" s="2">
        <v>8820</v>
      </c>
      <c r="E479" s="2">
        <v>8853</v>
      </c>
      <c r="F479" s="10">
        <f t="shared" si="122"/>
        <v>1.555222667309919E-2</v>
      </c>
      <c r="G479" s="2">
        <f t="shared" ca="1" si="123"/>
        <v>102867.3</v>
      </c>
      <c r="H479">
        <f t="shared" ca="1" si="124"/>
        <v>-1</v>
      </c>
      <c r="I479">
        <f t="shared" si="125"/>
        <v>-1</v>
      </c>
      <c r="J479">
        <f t="shared" si="128"/>
        <v>-86.840000000000146</v>
      </c>
      <c r="K479">
        <f t="shared" si="126"/>
        <v>-1</v>
      </c>
      <c r="L479" s="11">
        <f t="shared" ca="1" si="120"/>
        <v>10701.02999999997</v>
      </c>
      <c r="M479">
        <f t="shared" ca="1" si="127"/>
        <v>-1</v>
      </c>
      <c r="N479">
        <f t="shared" ca="1" si="121"/>
        <v>0</v>
      </c>
      <c r="O479">
        <f>COUNTIF(結算日!$A$3:$A$249,A479)</f>
        <v>0</v>
      </c>
      <c r="Q479" s="7">
        <f t="shared" si="129"/>
        <v>-100</v>
      </c>
      <c r="R479" s="8">
        <f t="shared" ca="1" si="133"/>
        <v>100</v>
      </c>
      <c r="S479" s="8">
        <f t="shared" ca="1" si="134"/>
        <v>15665</v>
      </c>
      <c r="T479" s="8">
        <f t="shared" ca="1" si="130"/>
        <v>-1</v>
      </c>
      <c r="U479" s="9">
        <f t="shared" ca="1" si="135"/>
        <v>0</v>
      </c>
      <c r="V479">
        <f t="shared" si="131"/>
        <v>2000</v>
      </c>
      <c r="W479">
        <f t="shared" si="132"/>
        <v>6</v>
      </c>
    </row>
    <row r="480" spans="1:23" x14ac:dyDescent="0.25">
      <c r="A480" s="1">
        <v>36703</v>
      </c>
      <c r="B480" s="2">
        <v>8529.56</v>
      </c>
      <c r="C480" s="2">
        <v>68765</v>
      </c>
      <c r="D480" s="2">
        <v>8660</v>
      </c>
      <c r="E480" s="2">
        <v>8713</v>
      </c>
      <c r="F480" s="10">
        <f t="shared" si="122"/>
        <v>1.5292699740666604E-2</v>
      </c>
      <c r="G480" s="2">
        <f t="shared" ca="1" si="123"/>
        <v>101580.3</v>
      </c>
      <c r="H480">
        <f t="shared" ca="1" si="124"/>
        <v>-1</v>
      </c>
      <c r="I480">
        <f t="shared" si="125"/>
        <v>-1</v>
      </c>
      <c r="J480">
        <f t="shared" si="128"/>
        <v>-155.3700000000008</v>
      </c>
      <c r="K480">
        <f t="shared" si="126"/>
        <v>-1</v>
      </c>
      <c r="L480" s="11">
        <f t="shared" ca="1" si="120"/>
        <v>10856.399999999971</v>
      </c>
      <c r="M480">
        <f t="shared" ca="1" si="127"/>
        <v>-1</v>
      </c>
      <c r="N480">
        <f t="shared" ca="1" si="121"/>
        <v>0</v>
      </c>
      <c r="O480">
        <f>COUNTIF(結算日!$A$3:$A$249,A480)</f>
        <v>0</v>
      </c>
      <c r="Q480" s="7">
        <f t="shared" si="129"/>
        <v>-160</v>
      </c>
      <c r="R480" s="8">
        <f t="shared" ca="1" si="133"/>
        <v>160</v>
      </c>
      <c r="S480" s="8">
        <f t="shared" ca="1" si="134"/>
        <v>15825</v>
      </c>
      <c r="T480" s="8">
        <f t="shared" ca="1" si="130"/>
        <v>-1</v>
      </c>
      <c r="U480" s="9">
        <f t="shared" ca="1" si="135"/>
        <v>0</v>
      </c>
      <c r="V480">
        <f t="shared" si="131"/>
        <v>2000</v>
      </c>
      <c r="W480">
        <f t="shared" si="132"/>
        <v>6</v>
      </c>
    </row>
    <row r="481" spans="1:23" x14ac:dyDescent="0.25">
      <c r="A481" s="1">
        <v>36704</v>
      </c>
      <c r="B481" s="2">
        <v>8424.17</v>
      </c>
      <c r="C481" s="2">
        <v>64364</v>
      </c>
      <c r="D481" s="2">
        <v>8595</v>
      </c>
      <c r="E481" s="2">
        <v>8620</v>
      </c>
      <c r="F481" s="10">
        <f t="shared" si="122"/>
        <v>2.0278555632186945E-2</v>
      </c>
      <c r="G481" s="2">
        <f t="shared" ca="1" si="123"/>
        <v>100403.9</v>
      </c>
      <c r="H481">
        <f t="shared" ca="1" si="124"/>
        <v>-1</v>
      </c>
      <c r="I481">
        <f t="shared" si="125"/>
        <v>-1</v>
      </c>
      <c r="J481">
        <f t="shared" si="128"/>
        <v>-105.38999999999942</v>
      </c>
      <c r="K481">
        <f t="shared" si="126"/>
        <v>-1</v>
      </c>
      <c r="L481" s="11">
        <f t="shared" ca="1" si="120"/>
        <v>10961.78999999997</v>
      </c>
      <c r="M481">
        <f t="shared" ca="1" si="127"/>
        <v>-1</v>
      </c>
      <c r="N481">
        <f t="shared" ca="1" si="121"/>
        <v>0</v>
      </c>
      <c r="O481">
        <f>COUNTIF(結算日!$A$3:$A$249,A481)</f>
        <v>0</v>
      </c>
      <c r="Q481" s="7">
        <f t="shared" si="129"/>
        <v>-65</v>
      </c>
      <c r="R481" s="8">
        <f t="shared" ca="1" si="133"/>
        <v>65</v>
      </c>
      <c r="S481" s="8">
        <f t="shared" ca="1" si="134"/>
        <v>15890</v>
      </c>
      <c r="T481" s="8">
        <f t="shared" ca="1" si="130"/>
        <v>-1</v>
      </c>
      <c r="U481" s="9">
        <f t="shared" ca="1" si="135"/>
        <v>0</v>
      </c>
      <c r="V481">
        <f t="shared" si="131"/>
        <v>2000</v>
      </c>
      <c r="W481">
        <f t="shared" si="132"/>
        <v>6</v>
      </c>
    </row>
    <row r="482" spans="1:23" x14ac:dyDescent="0.25">
      <c r="A482" s="1">
        <v>36705</v>
      </c>
      <c r="B482" s="2">
        <v>8365.6299999999992</v>
      </c>
      <c r="C482" s="2">
        <v>79496</v>
      </c>
      <c r="D482" s="2">
        <v>8539</v>
      </c>
      <c r="E482" s="2">
        <v>8560</v>
      </c>
      <c r="F482" s="10">
        <f t="shared" si="122"/>
        <v>2.0724081748774603E-2</v>
      </c>
      <c r="G482" s="2">
        <f t="shared" ca="1" si="123"/>
        <v>99470.8</v>
      </c>
      <c r="H482">
        <f t="shared" ca="1" si="124"/>
        <v>-1</v>
      </c>
      <c r="I482">
        <f t="shared" si="125"/>
        <v>-1</v>
      </c>
      <c r="J482">
        <f t="shared" si="128"/>
        <v>-58.540000000000873</v>
      </c>
      <c r="K482">
        <f t="shared" si="126"/>
        <v>-1</v>
      </c>
      <c r="L482" s="11">
        <f t="shared" ca="1" si="120"/>
        <v>11020.329999999971</v>
      </c>
      <c r="M482">
        <f t="shared" ca="1" si="127"/>
        <v>-1</v>
      </c>
      <c r="N482">
        <f t="shared" ca="1" si="121"/>
        <v>0</v>
      </c>
      <c r="O482">
        <f>COUNTIF(結算日!$A$3:$A$249,A482)</f>
        <v>0</v>
      </c>
      <c r="Q482" s="7">
        <f t="shared" si="129"/>
        <v>-56</v>
      </c>
      <c r="R482" s="8">
        <f t="shared" ca="1" si="133"/>
        <v>56</v>
      </c>
      <c r="S482" s="8">
        <f t="shared" ca="1" si="134"/>
        <v>15946</v>
      </c>
      <c r="T482" s="8">
        <f t="shared" ca="1" si="130"/>
        <v>-1</v>
      </c>
      <c r="U482" s="9">
        <f t="shared" ca="1" si="135"/>
        <v>0</v>
      </c>
      <c r="V482">
        <f t="shared" si="131"/>
        <v>2000</v>
      </c>
      <c r="W482">
        <f t="shared" si="132"/>
        <v>6</v>
      </c>
    </row>
    <row r="483" spans="1:23" x14ac:dyDescent="0.25">
      <c r="A483" s="1">
        <v>36706</v>
      </c>
      <c r="B483" s="2">
        <v>8120.89</v>
      </c>
      <c r="C483" s="2">
        <v>82899</v>
      </c>
      <c r="D483" s="2">
        <v>8190</v>
      </c>
      <c r="E483" s="2">
        <v>8213</v>
      </c>
      <c r="F483" s="10">
        <f t="shared" si="122"/>
        <v>8.5101509809883957E-3</v>
      </c>
      <c r="G483" s="2">
        <f t="shared" ca="1" si="123"/>
        <v>99455.225000000006</v>
      </c>
      <c r="H483">
        <f t="shared" ca="1" si="124"/>
        <v>-1</v>
      </c>
      <c r="I483">
        <f t="shared" si="125"/>
        <v>-1</v>
      </c>
      <c r="J483">
        <f t="shared" si="128"/>
        <v>-244.73999999999887</v>
      </c>
      <c r="K483">
        <f t="shared" si="126"/>
        <v>-1</v>
      </c>
      <c r="L483" s="11">
        <f t="shared" ca="1" si="120"/>
        <v>11265.069999999971</v>
      </c>
      <c r="M483">
        <f t="shared" ca="1" si="127"/>
        <v>-1</v>
      </c>
      <c r="N483">
        <f t="shared" ca="1" si="121"/>
        <v>0</v>
      </c>
      <c r="O483">
        <f>COUNTIF(結算日!$A$3:$A$249,A483)</f>
        <v>0</v>
      </c>
      <c r="Q483" s="7">
        <f t="shared" si="129"/>
        <v>-349</v>
      </c>
      <c r="R483" s="8">
        <f t="shared" ca="1" si="133"/>
        <v>349</v>
      </c>
      <c r="S483" s="8">
        <f t="shared" ca="1" si="134"/>
        <v>16295</v>
      </c>
      <c r="T483" s="8">
        <f t="shared" ca="1" si="130"/>
        <v>-1</v>
      </c>
      <c r="U483" s="9">
        <f t="shared" ca="1" si="135"/>
        <v>0</v>
      </c>
      <c r="V483">
        <f t="shared" si="131"/>
        <v>2000</v>
      </c>
      <c r="W483">
        <f t="shared" si="132"/>
        <v>6</v>
      </c>
    </row>
    <row r="484" spans="1:23" x14ac:dyDescent="0.25">
      <c r="A484" s="1">
        <v>36707</v>
      </c>
      <c r="B484" s="2">
        <v>8265.09</v>
      </c>
      <c r="C484" s="2">
        <v>79427</v>
      </c>
      <c r="D484" s="2">
        <v>8250</v>
      </c>
      <c r="E484" s="2">
        <v>8345</v>
      </c>
      <c r="F484" s="10">
        <f t="shared" si="122"/>
        <v>-1.8257514437229894E-3</v>
      </c>
      <c r="G484" s="2">
        <f t="shared" ca="1" si="123"/>
        <v>99217.274999999994</v>
      </c>
      <c r="H484">
        <f t="shared" ca="1" si="124"/>
        <v>-1</v>
      </c>
      <c r="I484">
        <f t="shared" si="125"/>
        <v>1</v>
      </c>
      <c r="J484">
        <f t="shared" si="128"/>
        <v>144.19999999999982</v>
      </c>
      <c r="K484">
        <f t="shared" si="126"/>
        <v>1</v>
      </c>
      <c r="L484" s="11">
        <f t="shared" ca="1" si="120"/>
        <v>11120.86999999997</v>
      </c>
      <c r="M484">
        <f t="shared" ca="1" si="127"/>
        <v>1</v>
      </c>
      <c r="N484">
        <f t="shared" ca="1" si="121"/>
        <v>2</v>
      </c>
      <c r="O484">
        <f>COUNTIF(結算日!$A$3:$A$249,A484)</f>
        <v>0</v>
      </c>
      <c r="Q484" s="7">
        <f t="shared" si="129"/>
        <v>60</v>
      </c>
      <c r="R484" s="8">
        <f t="shared" ca="1" si="133"/>
        <v>-60</v>
      </c>
      <c r="S484" s="8">
        <f t="shared" ca="1" si="134"/>
        <v>16235</v>
      </c>
      <c r="T484" s="8">
        <f t="shared" ca="1" si="130"/>
        <v>1</v>
      </c>
      <c r="U484" s="9">
        <f t="shared" ca="1" si="135"/>
        <v>2</v>
      </c>
      <c r="V484">
        <f t="shared" si="131"/>
        <v>2000</v>
      </c>
      <c r="W484">
        <f t="shared" si="132"/>
        <v>6</v>
      </c>
    </row>
    <row r="485" spans="1:23" x14ac:dyDescent="0.25">
      <c r="A485" s="1">
        <v>36710</v>
      </c>
      <c r="B485" s="2">
        <v>8297.77</v>
      </c>
      <c r="C485" s="2">
        <v>76545</v>
      </c>
      <c r="D485" s="2">
        <v>8300</v>
      </c>
      <c r="E485" s="2">
        <v>8350</v>
      </c>
      <c r="F485" s="10">
        <f t="shared" si="122"/>
        <v>2.6874690428879688E-4</v>
      </c>
      <c r="G485" s="2">
        <f t="shared" ca="1" si="123"/>
        <v>98830.7</v>
      </c>
      <c r="H485">
        <f t="shared" ca="1" si="124"/>
        <v>-1</v>
      </c>
      <c r="I485">
        <f t="shared" si="125"/>
        <v>-1</v>
      </c>
      <c r="J485">
        <f t="shared" si="128"/>
        <v>32.680000000000291</v>
      </c>
      <c r="K485">
        <f t="shared" ca="1" si="126"/>
        <v>-1</v>
      </c>
      <c r="L485" s="11">
        <f t="shared" ca="1" si="120"/>
        <v>11153.54999999997</v>
      </c>
      <c r="M485">
        <f t="shared" ca="1" si="127"/>
        <v>-1</v>
      </c>
      <c r="N485">
        <f t="shared" ca="1" si="121"/>
        <v>2</v>
      </c>
      <c r="O485">
        <f>COUNTIF(結算日!$A$3:$A$249,A485)</f>
        <v>0</v>
      </c>
      <c r="Q485" s="7">
        <f t="shared" si="129"/>
        <v>50</v>
      </c>
      <c r="R485" s="8">
        <f t="shared" ca="1" si="133"/>
        <v>50</v>
      </c>
      <c r="S485" s="8">
        <f t="shared" ca="1" si="134"/>
        <v>16283</v>
      </c>
      <c r="T485" s="8">
        <f t="shared" ca="1" si="130"/>
        <v>-1</v>
      </c>
      <c r="U485" s="9">
        <f t="shared" ca="1" si="135"/>
        <v>2</v>
      </c>
      <c r="V485">
        <f t="shared" si="131"/>
        <v>2000</v>
      </c>
      <c r="W485">
        <f t="shared" si="132"/>
        <v>7</v>
      </c>
    </row>
    <row r="486" spans="1:23" x14ac:dyDescent="0.25">
      <c r="A486" s="1">
        <v>36711</v>
      </c>
      <c r="B486" s="2">
        <v>8052.54</v>
      </c>
      <c r="C486" s="2">
        <v>68165</v>
      </c>
      <c r="D486" s="2">
        <v>8066</v>
      </c>
      <c r="E486" s="2">
        <v>8125</v>
      </c>
      <c r="F486" s="10">
        <f t="shared" si="122"/>
        <v>1.6715222774428273E-3</v>
      </c>
      <c r="G486" s="2">
        <f t="shared" ca="1" si="123"/>
        <v>98011.6</v>
      </c>
      <c r="H486">
        <f t="shared" ca="1" si="124"/>
        <v>-1</v>
      </c>
      <c r="I486">
        <f t="shared" si="125"/>
        <v>-1</v>
      </c>
      <c r="J486">
        <f t="shared" si="128"/>
        <v>-245.23000000000047</v>
      </c>
      <c r="K486">
        <f t="shared" si="126"/>
        <v>-1</v>
      </c>
      <c r="L486" s="11">
        <f t="shared" ca="1" si="120"/>
        <v>11398.77999999997</v>
      </c>
      <c r="M486">
        <f t="shared" ca="1" si="127"/>
        <v>-1</v>
      </c>
      <c r="N486">
        <f t="shared" ca="1" si="121"/>
        <v>0</v>
      </c>
      <c r="O486">
        <f>COUNTIF(結算日!$A$3:$A$249,A486)</f>
        <v>0</v>
      </c>
      <c r="Q486" s="7">
        <f t="shared" si="129"/>
        <v>-234</v>
      </c>
      <c r="R486" s="8">
        <f t="shared" ca="1" si="133"/>
        <v>234</v>
      </c>
      <c r="S486" s="8">
        <f t="shared" ca="1" si="134"/>
        <v>16515</v>
      </c>
      <c r="T486" s="8">
        <f t="shared" ca="1" si="130"/>
        <v>-2</v>
      </c>
      <c r="U486" s="9">
        <f t="shared" ca="1" si="135"/>
        <v>1</v>
      </c>
      <c r="V486">
        <f t="shared" si="131"/>
        <v>2000</v>
      </c>
      <c r="W486">
        <f t="shared" si="132"/>
        <v>7</v>
      </c>
    </row>
    <row r="487" spans="1:23" x14ac:dyDescent="0.25">
      <c r="A487" s="1">
        <v>36712</v>
      </c>
      <c r="B487" s="2">
        <v>8421.74</v>
      </c>
      <c r="C487" s="2">
        <v>99105</v>
      </c>
      <c r="D487" s="2">
        <v>8389</v>
      </c>
      <c r="E487" s="2">
        <v>8448</v>
      </c>
      <c r="F487" s="10">
        <f t="shared" si="122"/>
        <v>-3.8875576781044474E-3</v>
      </c>
      <c r="G487" s="2">
        <f t="shared" ca="1" si="123"/>
        <v>97436.800000000003</v>
      </c>
      <c r="H487">
        <f t="shared" ca="1" si="124"/>
        <v>1</v>
      </c>
      <c r="I487">
        <f t="shared" si="125"/>
        <v>1</v>
      </c>
      <c r="J487">
        <f t="shared" si="128"/>
        <v>369.19999999999982</v>
      </c>
      <c r="K487">
        <f t="shared" si="126"/>
        <v>1</v>
      </c>
      <c r="L487" s="11">
        <f t="shared" ca="1" si="120"/>
        <v>11029.579999999969</v>
      </c>
      <c r="M487">
        <f t="shared" ca="1" si="127"/>
        <v>1</v>
      </c>
      <c r="N487">
        <f t="shared" ca="1" si="121"/>
        <v>2</v>
      </c>
      <c r="O487">
        <f>COUNTIF(結算日!$A$3:$A$249,A487)</f>
        <v>0</v>
      </c>
      <c r="Q487" s="7">
        <f t="shared" si="129"/>
        <v>323</v>
      </c>
      <c r="R487" s="8">
        <f t="shared" ca="1" si="133"/>
        <v>-646</v>
      </c>
      <c r="S487" s="8">
        <f t="shared" ca="1" si="134"/>
        <v>15868</v>
      </c>
      <c r="T487" s="8">
        <f t="shared" ca="1" si="130"/>
        <v>1</v>
      </c>
      <c r="U487" s="9">
        <f t="shared" ca="1" si="135"/>
        <v>3</v>
      </c>
      <c r="V487">
        <f t="shared" si="131"/>
        <v>2000</v>
      </c>
      <c r="W487">
        <f t="shared" si="132"/>
        <v>7</v>
      </c>
    </row>
    <row r="488" spans="1:23" x14ac:dyDescent="0.25">
      <c r="A488" s="1">
        <v>36713</v>
      </c>
      <c r="B488" s="2">
        <v>8289.39</v>
      </c>
      <c r="C488" s="2">
        <v>87675</v>
      </c>
      <c r="D488" s="2">
        <v>8270</v>
      </c>
      <c r="E488" s="2">
        <v>8300</v>
      </c>
      <c r="F488" s="10">
        <f t="shared" si="122"/>
        <v>-2.3391347252330608E-3</v>
      </c>
      <c r="G488" s="2">
        <f t="shared" ca="1" si="123"/>
        <v>97279.975000000006</v>
      </c>
      <c r="H488">
        <f t="shared" ca="1" si="124"/>
        <v>-1</v>
      </c>
      <c r="I488">
        <f t="shared" si="125"/>
        <v>1</v>
      </c>
      <c r="J488">
        <f t="shared" si="128"/>
        <v>-132.35000000000036</v>
      </c>
      <c r="K488">
        <f t="shared" si="126"/>
        <v>1</v>
      </c>
      <c r="L488" s="11">
        <f t="shared" ca="1" si="120"/>
        <v>10897.229999999969</v>
      </c>
      <c r="M488">
        <f t="shared" ca="1" si="127"/>
        <v>1</v>
      </c>
      <c r="N488">
        <f t="shared" ca="1" si="121"/>
        <v>0</v>
      </c>
      <c r="O488">
        <f>COUNTIF(結算日!$A$3:$A$249,A488)</f>
        <v>0</v>
      </c>
      <c r="Q488" s="7">
        <f t="shared" si="129"/>
        <v>-119</v>
      </c>
      <c r="R488" s="8">
        <f t="shared" ca="1" si="133"/>
        <v>-119</v>
      </c>
      <c r="S488" s="8">
        <f t="shared" ca="1" si="134"/>
        <v>15746</v>
      </c>
      <c r="T488" s="8">
        <f t="shared" ca="1" si="130"/>
        <v>1</v>
      </c>
      <c r="U488" s="9">
        <f t="shared" ca="1" si="135"/>
        <v>0</v>
      </c>
      <c r="V488">
        <f t="shared" si="131"/>
        <v>2000</v>
      </c>
      <c r="W488">
        <f t="shared" si="132"/>
        <v>7</v>
      </c>
    </row>
    <row r="489" spans="1:23" x14ac:dyDescent="0.25">
      <c r="A489" s="1">
        <v>36714</v>
      </c>
      <c r="B489" s="2">
        <v>8173.08</v>
      </c>
      <c r="C489" s="2">
        <v>69596</v>
      </c>
      <c r="D489" s="2">
        <v>8181</v>
      </c>
      <c r="E489" s="2">
        <v>8222</v>
      </c>
      <c r="F489" s="10">
        <f t="shared" si="122"/>
        <v>9.6903492930455748E-4</v>
      </c>
      <c r="G489" s="2">
        <f t="shared" ca="1" si="123"/>
        <v>96021.425000000003</v>
      </c>
      <c r="H489">
        <f t="shared" ca="1" si="124"/>
        <v>-1</v>
      </c>
      <c r="I489">
        <f t="shared" si="125"/>
        <v>-1</v>
      </c>
      <c r="J489">
        <f t="shared" si="128"/>
        <v>-116.30999999999949</v>
      </c>
      <c r="K489">
        <f t="shared" ca="1" si="126"/>
        <v>-1</v>
      </c>
      <c r="L489" s="11">
        <f t="shared" ca="1" si="120"/>
        <v>10780.919999999969</v>
      </c>
      <c r="M489">
        <f t="shared" ca="1" si="127"/>
        <v>-1</v>
      </c>
      <c r="N489">
        <f t="shared" ca="1" si="121"/>
        <v>2</v>
      </c>
      <c r="O489">
        <f>COUNTIF(結算日!$A$3:$A$249,A489)</f>
        <v>0</v>
      </c>
      <c r="Q489" s="7">
        <f t="shared" si="129"/>
        <v>-89</v>
      </c>
      <c r="R489" s="8">
        <f t="shared" ca="1" si="133"/>
        <v>-89</v>
      </c>
      <c r="S489" s="8">
        <f t="shared" ca="1" si="134"/>
        <v>15657</v>
      </c>
      <c r="T489" s="8">
        <f t="shared" ca="1" si="130"/>
        <v>-1</v>
      </c>
      <c r="U489" s="9">
        <f t="shared" ca="1" si="135"/>
        <v>2</v>
      </c>
      <c r="V489">
        <f t="shared" si="131"/>
        <v>2000</v>
      </c>
      <c r="W489">
        <f t="shared" si="132"/>
        <v>7</v>
      </c>
    </row>
    <row r="490" spans="1:23" x14ac:dyDescent="0.25">
      <c r="A490" s="1">
        <v>36717</v>
      </c>
      <c r="B490" s="2">
        <v>8154.67</v>
      </c>
      <c r="C490" s="2">
        <v>60279</v>
      </c>
      <c r="D490" s="2">
        <v>8173</v>
      </c>
      <c r="E490" s="2">
        <v>8210</v>
      </c>
      <c r="F490" s="10">
        <f t="shared" si="122"/>
        <v>2.2477917561347649E-3</v>
      </c>
      <c r="G490" s="2">
        <f t="shared" ca="1" si="123"/>
        <v>93067.9</v>
      </c>
      <c r="H490">
        <f t="shared" ca="1" si="124"/>
        <v>-1</v>
      </c>
      <c r="I490">
        <f t="shared" si="125"/>
        <v>-1</v>
      </c>
      <c r="J490">
        <f t="shared" si="128"/>
        <v>-18.409999999999854</v>
      </c>
      <c r="K490">
        <f t="shared" si="126"/>
        <v>-1</v>
      </c>
      <c r="L490" s="11">
        <f t="shared" ca="1" si="120"/>
        <v>10799.329999999969</v>
      </c>
      <c r="M490">
        <f t="shared" ca="1" si="127"/>
        <v>-1</v>
      </c>
      <c r="N490">
        <f t="shared" ca="1" si="121"/>
        <v>0</v>
      </c>
      <c r="O490">
        <f>COUNTIF(結算日!$A$3:$A$249,A490)</f>
        <v>0</v>
      </c>
      <c r="Q490" s="7">
        <f t="shared" si="129"/>
        <v>-8</v>
      </c>
      <c r="R490" s="8">
        <f t="shared" ca="1" si="133"/>
        <v>8</v>
      </c>
      <c r="S490" s="8">
        <f t="shared" ca="1" si="134"/>
        <v>15663</v>
      </c>
      <c r="T490" s="8">
        <f t="shared" ca="1" si="130"/>
        <v>-1</v>
      </c>
      <c r="U490" s="9">
        <f t="shared" ca="1" si="135"/>
        <v>0</v>
      </c>
      <c r="V490">
        <f t="shared" si="131"/>
        <v>2000</v>
      </c>
      <c r="W490">
        <f t="shared" si="132"/>
        <v>7</v>
      </c>
    </row>
    <row r="491" spans="1:23" x14ac:dyDescent="0.25">
      <c r="A491" s="1">
        <v>36718</v>
      </c>
      <c r="B491" s="2">
        <v>8158.63</v>
      </c>
      <c r="C491" s="2">
        <v>60861</v>
      </c>
      <c r="D491" s="2">
        <v>8190</v>
      </c>
      <c r="E491" s="2">
        <v>8215</v>
      </c>
      <c r="F491" s="10">
        <f t="shared" si="122"/>
        <v>3.8450082918333184E-3</v>
      </c>
      <c r="G491" s="2">
        <f t="shared" ca="1" si="123"/>
        <v>90746.15</v>
      </c>
      <c r="H491">
        <f t="shared" ca="1" si="124"/>
        <v>-1</v>
      </c>
      <c r="I491">
        <f t="shared" si="125"/>
        <v>-1</v>
      </c>
      <c r="J491">
        <f t="shared" si="128"/>
        <v>3.9600000000000364</v>
      </c>
      <c r="K491">
        <f t="shared" si="126"/>
        <v>-1</v>
      </c>
      <c r="L491" s="11">
        <f t="shared" ca="1" si="120"/>
        <v>10795.36999999997</v>
      </c>
      <c r="M491">
        <f t="shared" ca="1" si="127"/>
        <v>-1</v>
      </c>
      <c r="N491">
        <f t="shared" ca="1" si="121"/>
        <v>0</v>
      </c>
      <c r="O491">
        <f>COUNTIF(結算日!$A$3:$A$249,A491)</f>
        <v>0</v>
      </c>
      <c r="Q491" s="7">
        <f t="shared" si="129"/>
        <v>17</v>
      </c>
      <c r="R491" s="8">
        <f t="shared" ca="1" si="133"/>
        <v>-17</v>
      </c>
      <c r="S491" s="8">
        <f t="shared" ca="1" si="134"/>
        <v>15646</v>
      </c>
      <c r="T491" s="8">
        <f t="shared" ca="1" si="130"/>
        <v>-1</v>
      </c>
      <c r="U491" s="9">
        <f t="shared" ca="1" si="135"/>
        <v>0</v>
      </c>
      <c r="V491">
        <f t="shared" si="131"/>
        <v>2000</v>
      </c>
      <c r="W491">
        <f t="shared" si="132"/>
        <v>7</v>
      </c>
    </row>
    <row r="492" spans="1:23" x14ac:dyDescent="0.25">
      <c r="A492" s="1">
        <v>36719</v>
      </c>
      <c r="B492" s="2">
        <v>8059.75</v>
      </c>
      <c r="C492" s="2">
        <v>54886</v>
      </c>
      <c r="D492" s="2">
        <v>8120</v>
      </c>
      <c r="E492" s="2">
        <v>8130</v>
      </c>
      <c r="F492" s="10">
        <f t="shared" si="122"/>
        <v>7.4754179720215586E-3</v>
      </c>
      <c r="G492" s="2">
        <f t="shared" ca="1" si="123"/>
        <v>89328.875</v>
      </c>
      <c r="H492">
        <f t="shared" ca="1" si="124"/>
        <v>-1</v>
      </c>
      <c r="I492">
        <f t="shared" si="125"/>
        <v>-1</v>
      </c>
      <c r="J492">
        <f t="shared" si="128"/>
        <v>-98.880000000000109</v>
      </c>
      <c r="K492">
        <f t="shared" si="126"/>
        <v>-1</v>
      </c>
      <c r="L492" s="11">
        <f t="shared" ca="1" si="120"/>
        <v>10894.249999999971</v>
      </c>
      <c r="M492">
        <f t="shared" ca="1" si="127"/>
        <v>-1</v>
      </c>
      <c r="N492">
        <f t="shared" ca="1" si="121"/>
        <v>0</v>
      </c>
      <c r="O492">
        <f>COUNTIF(結算日!$A$3:$A$249,A492)</f>
        <v>0</v>
      </c>
      <c r="Q492" s="7">
        <f t="shared" si="129"/>
        <v>-70</v>
      </c>
      <c r="R492" s="8">
        <f t="shared" ca="1" si="133"/>
        <v>70</v>
      </c>
      <c r="S492" s="8">
        <f t="shared" ca="1" si="134"/>
        <v>15716</v>
      </c>
      <c r="T492" s="8">
        <f t="shared" ca="1" si="130"/>
        <v>-1</v>
      </c>
      <c r="U492" s="9">
        <f t="shared" ca="1" si="135"/>
        <v>0</v>
      </c>
      <c r="V492">
        <f t="shared" si="131"/>
        <v>2000</v>
      </c>
      <c r="W492">
        <f t="shared" si="132"/>
        <v>7</v>
      </c>
    </row>
    <row r="493" spans="1:23" x14ac:dyDescent="0.25">
      <c r="A493" s="1">
        <v>36720</v>
      </c>
      <c r="B493" s="2">
        <v>8267.66</v>
      </c>
      <c r="C493" s="2">
        <v>97879</v>
      </c>
      <c r="D493" s="2">
        <v>8318</v>
      </c>
      <c r="E493" s="2">
        <v>8360</v>
      </c>
      <c r="F493" s="10">
        <f t="shared" si="122"/>
        <v>6.088784492831012E-3</v>
      </c>
      <c r="G493" s="2">
        <f t="shared" ca="1" si="123"/>
        <v>88624.574999999997</v>
      </c>
      <c r="H493">
        <f t="shared" ca="1" si="124"/>
        <v>1</v>
      </c>
      <c r="I493">
        <f t="shared" si="125"/>
        <v>-1</v>
      </c>
      <c r="J493">
        <f t="shared" si="128"/>
        <v>207.90999999999985</v>
      </c>
      <c r="K493">
        <f t="shared" si="126"/>
        <v>-1</v>
      </c>
      <c r="L493" s="11">
        <f t="shared" ca="1" si="120"/>
        <v>10686.339999999971</v>
      </c>
      <c r="M493">
        <f t="shared" ca="1" si="127"/>
        <v>-1</v>
      </c>
      <c r="N493">
        <f t="shared" ca="1" si="121"/>
        <v>0</v>
      </c>
      <c r="O493">
        <f>COUNTIF(結算日!$A$3:$A$249,A493)</f>
        <v>0</v>
      </c>
      <c r="Q493" s="7">
        <f t="shared" si="129"/>
        <v>198</v>
      </c>
      <c r="R493" s="8">
        <f t="shared" ca="1" si="133"/>
        <v>-198</v>
      </c>
      <c r="S493" s="8">
        <f t="shared" ca="1" si="134"/>
        <v>15518</v>
      </c>
      <c r="T493" s="8">
        <f t="shared" ca="1" si="130"/>
        <v>-1</v>
      </c>
      <c r="U493" s="9">
        <f t="shared" ca="1" si="135"/>
        <v>0</v>
      </c>
      <c r="V493">
        <f t="shared" si="131"/>
        <v>2000</v>
      </c>
      <c r="W493">
        <f t="shared" si="132"/>
        <v>7</v>
      </c>
    </row>
    <row r="494" spans="1:23" x14ac:dyDescent="0.25">
      <c r="A494" s="1">
        <v>36721</v>
      </c>
      <c r="B494" s="2">
        <v>8497.1299999999992</v>
      </c>
      <c r="C494" s="2">
        <v>129501</v>
      </c>
      <c r="D494" s="2">
        <v>8479</v>
      </c>
      <c r="E494" s="2">
        <v>8530</v>
      </c>
      <c r="F494" s="10">
        <f t="shared" si="122"/>
        <v>-2.1336616010345644E-3</v>
      </c>
      <c r="G494" s="2">
        <f t="shared" ca="1" si="123"/>
        <v>89403</v>
      </c>
      <c r="H494">
        <f t="shared" ca="1" si="124"/>
        <v>1</v>
      </c>
      <c r="I494">
        <f t="shared" si="125"/>
        <v>1</v>
      </c>
      <c r="J494">
        <f t="shared" si="128"/>
        <v>229.46999999999935</v>
      </c>
      <c r="K494">
        <f t="shared" si="126"/>
        <v>1</v>
      </c>
      <c r="L494" s="11">
        <f t="shared" ca="1" si="120"/>
        <v>10456.869999999972</v>
      </c>
      <c r="M494">
        <f t="shared" ca="1" si="127"/>
        <v>1</v>
      </c>
      <c r="N494">
        <f t="shared" ca="1" si="121"/>
        <v>2</v>
      </c>
      <c r="O494">
        <f>COUNTIF(結算日!$A$3:$A$249,A494)</f>
        <v>0</v>
      </c>
      <c r="Q494" s="7">
        <f t="shared" si="129"/>
        <v>161</v>
      </c>
      <c r="R494" s="8">
        <f t="shared" ca="1" si="133"/>
        <v>-161</v>
      </c>
      <c r="S494" s="8">
        <f t="shared" ca="1" si="134"/>
        <v>15357</v>
      </c>
      <c r="T494" s="8">
        <f t="shared" ca="1" si="130"/>
        <v>1</v>
      </c>
      <c r="U494" s="9">
        <f t="shared" ca="1" si="135"/>
        <v>2</v>
      </c>
      <c r="V494">
        <f t="shared" si="131"/>
        <v>2000</v>
      </c>
      <c r="W494">
        <f t="shared" si="132"/>
        <v>7</v>
      </c>
    </row>
    <row r="495" spans="1:23" x14ac:dyDescent="0.25">
      <c r="A495" s="1">
        <v>36722</v>
      </c>
      <c r="B495" s="2">
        <v>8518.1299999999992</v>
      </c>
      <c r="C495" s="2">
        <v>106719</v>
      </c>
      <c r="D495" s="2">
        <v>8490</v>
      </c>
      <c r="E495" s="2">
        <v>8538</v>
      </c>
      <c r="F495" s="10">
        <f t="shared" si="122"/>
        <v>-3.3023680080016549E-3</v>
      </c>
      <c r="G495" s="2">
        <f t="shared" ca="1" si="123"/>
        <v>90102.6</v>
      </c>
      <c r="H495">
        <f t="shared" ca="1" si="124"/>
        <v>1</v>
      </c>
      <c r="I495">
        <f t="shared" si="125"/>
        <v>1</v>
      </c>
      <c r="J495">
        <f t="shared" si="128"/>
        <v>21</v>
      </c>
      <c r="K495">
        <f t="shared" si="126"/>
        <v>1</v>
      </c>
      <c r="L495" s="11">
        <f t="shared" ca="1" si="120"/>
        <v>10477.869999999972</v>
      </c>
      <c r="M495">
        <f t="shared" ca="1" si="127"/>
        <v>1</v>
      </c>
      <c r="N495">
        <f t="shared" ca="1" si="121"/>
        <v>0</v>
      </c>
      <c r="O495">
        <f>COUNTIF(結算日!$A$3:$A$249,A495)</f>
        <v>0</v>
      </c>
      <c r="Q495" s="7">
        <f t="shared" si="129"/>
        <v>11</v>
      </c>
      <c r="R495" s="8">
        <f t="shared" ca="1" si="133"/>
        <v>11</v>
      </c>
      <c r="S495" s="8">
        <f t="shared" ca="1" si="134"/>
        <v>15366</v>
      </c>
      <c r="T495" s="8">
        <f t="shared" ca="1" si="130"/>
        <v>1</v>
      </c>
      <c r="U495" s="9">
        <f t="shared" ca="1" si="135"/>
        <v>0</v>
      </c>
      <c r="V495">
        <f t="shared" si="131"/>
        <v>2000</v>
      </c>
      <c r="W495">
        <f t="shared" si="132"/>
        <v>7</v>
      </c>
    </row>
    <row r="496" spans="1:23" x14ac:dyDescent="0.25">
      <c r="A496" s="1">
        <v>36724</v>
      </c>
      <c r="B496" s="2">
        <v>8585.52</v>
      </c>
      <c r="C496" s="2">
        <v>96110</v>
      </c>
      <c r="D496" s="2">
        <v>8530</v>
      </c>
      <c r="E496" s="2">
        <v>8570</v>
      </c>
      <c r="F496" s="10">
        <f t="shared" si="122"/>
        <v>-6.4667020751218995E-3</v>
      </c>
      <c r="G496" s="2">
        <f t="shared" ca="1" si="123"/>
        <v>90524.024999999994</v>
      </c>
      <c r="H496">
        <f t="shared" ca="1" si="124"/>
        <v>1</v>
      </c>
      <c r="I496">
        <f t="shared" si="125"/>
        <v>1</v>
      </c>
      <c r="J496">
        <f t="shared" si="128"/>
        <v>67.390000000001237</v>
      </c>
      <c r="K496">
        <f t="shared" si="126"/>
        <v>1</v>
      </c>
      <c r="L496" s="11">
        <f t="shared" ca="1" si="120"/>
        <v>10545.259999999973</v>
      </c>
      <c r="M496">
        <f t="shared" ca="1" si="127"/>
        <v>1</v>
      </c>
      <c r="N496">
        <f t="shared" ca="1" si="121"/>
        <v>0</v>
      </c>
      <c r="O496">
        <f>COUNTIF(結算日!$A$3:$A$249,A496)</f>
        <v>0</v>
      </c>
      <c r="Q496" s="7">
        <f t="shared" si="129"/>
        <v>40</v>
      </c>
      <c r="R496" s="8">
        <f t="shared" ca="1" si="133"/>
        <v>40</v>
      </c>
      <c r="S496" s="8">
        <f t="shared" ca="1" si="134"/>
        <v>15406</v>
      </c>
      <c r="T496" s="8">
        <f t="shared" ca="1" si="130"/>
        <v>1</v>
      </c>
      <c r="U496" s="9">
        <f t="shared" ca="1" si="135"/>
        <v>0</v>
      </c>
      <c r="V496">
        <f t="shared" si="131"/>
        <v>2000</v>
      </c>
      <c r="W496">
        <f t="shared" si="132"/>
        <v>7</v>
      </c>
    </row>
    <row r="497" spans="1:23" x14ac:dyDescent="0.25">
      <c r="A497" s="1">
        <v>36725</v>
      </c>
      <c r="B497" s="2">
        <v>8368.7800000000007</v>
      </c>
      <c r="C497" s="2">
        <v>75771</v>
      </c>
      <c r="D497" s="2">
        <v>8360</v>
      </c>
      <c r="E497" s="2">
        <v>8360</v>
      </c>
      <c r="F497" s="10">
        <f t="shared" si="122"/>
        <v>-1.0491373892014266E-3</v>
      </c>
      <c r="G497" s="2">
        <f t="shared" ca="1" si="123"/>
        <v>90477.1</v>
      </c>
      <c r="H497">
        <f t="shared" ca="1" si="124"/>
        <v>-1</v>
      </c>
      <c r="I497">
        <f t="shared" si="125"/>
        <v>1</v>
      </c>
      <c r="J497">
        <f t="shared" si="128"/>
        <v>-216.73999999999978</v>
      </c>
      <c r="K497">
        <f t="shared" si="126"/>
        <v>1</v>
      </c>
      <c r="L497" s="11">
        <f t="shared" ca="1" si="120"/>
        <v>10328.519999999973</v>
      </c>
      <c r="M497">
        <f t="shared" ca="1" si="127"/>
        <v>1</v>
      </c>
      <c r="N497">
        <f t="shared" ca="1" si="121"/>
        <v>0</v>
      </c>
      <c r="O497">
        <f>COUNTIF(結算日!$A$3:$A$249,A497)</f>
        <v>0</v>
      </c>
      <c r="Q497" s="7">
        <f t="shared" si="129"/>
        <v>-170</v>
      </c>
      <c r="R497" s="8">
        <f t="shared" ca="1" si="133"/>
        <v>-170</v>
      </c>
      <c r="S497" s="8">
        <f t="shared" ca="1" si="134"/>
        <v>15236</v>
      </c>
      <c r="T497" s="8">
        <f t="shared" ca="1" si="130"/>
        <v>1</v>
      </c>
      <c r="U497" s="9">
        <f t="shared" ca="1" si="135"/>
        <v>0</v>
      </c>
      <c r="V497">
        <f t="shared" si="131"/>
        <v>2000</v>
      </c>
      <c r="W497">
        <f t="shared" si="132"/>
        <v>7</v>
      </c>
    </row>
    <row r="498" spans="1:23" x14ac:dyDescent="0.25">
      <c r="A498" s="1">
        <v>36726</v>
      </c>
      <c r="B498" s="2">
        <v>8411.8799999999992</v>
      </c>
      <c r="C498" s="2">
        <v>60908</v>
      </c>
      <c r="D498" s="2">
        <v>8425</v>
      </c>
      <c r="E498" s="2">
        <v>8401</v>
      </c>
      <c r="F498" s="10">
        <f t="shared" si="122"/>
        <v>-1.2934088455849313E-3</v>
      </c>
      <c r="G498" s="2">
        <f t="shared" ca="1" si="123"/>
        <v>90062.024999999994</v>
      </c>
      <c r="H498">
        <f t="shared" ca="1" si="124"/>
        <v>-1</v>
      </c>
      <c r="I498">
        <f t="shared" si="125"/>
        <v>1</v>
      </c>
      <c r="J498">
        <f t="shared" si="128"/>
        <v>43.099999999998545</v>
      </c>
      <c r="K498">
        <f t="shared" si="126"/>
        <v>1</v>
      </c>
      <c r="L498" s="11">
        <f t="shared" ca="1" si="120"/>
        <v>10371.619999999972</v>
      </c>
      <c r="M498">
        <f t="shared" ca="1" si="127"/>
        <v>1</v>
      </c>
      <c r="N498">
        <f t="shared" ca="1" si="121"/>
        <v>0</v>
      </c>
      <c r="O498">
        <f>COUNTIF(結算日!$A$3:$A$249,A498)</f>
        <v>1</v>
      </c>
      <c r="Q498" s="7">
        <f t="shared" si="129"/>
        <v>65</v>
      </c>
      <c r="R498" s="8">
        <f t="shared" ca="1" si="133"/>
        <v>65</v>
      </c>
      <c r="S498" s="8">
        <f t="shared" ca="1" si="134"/>
        <v>15301</v>
      </c>
      <c r="T498" s="8">
        <f t="shared" ca="1" si="130"/>
        <v>1</v>
      </c>
      <c r="U498" s="9">
        <f t="shared" ca="1" si="135"/>
        <v>2</v>
      </c>
      <c r="V498">
        <f t="shared" si="131"/>
        <v>2000</v>
      </c>
      <c r="W498">
        <f t="shared" si="132"/>
        <v>7</v>
      </c>
    </row>
    <row r="499" spans="1:23" x14ac:dyDescent="0.25">
      <c r="A499" s="1">
        <v>36727</v>
      </c>
      <c r="B499" s="2">
        <v>8219.5300000000007</v>
      </c>
      <c r="C499" s="2">
        <v>66887</v>
      </c>
      <c r="D499" s="2">
        <v>8255</v>
      </c>
      <c r="E499" s="2">
        <v>8288</v>
      </c>
      <c r="F499" s="10">
        <f t="shared" si="122"/>
        <v>4.3153318985391653E-3</v>
      </c>
      <c r="G499" s="2">
        <f t="shared" ca="1" si="123"/>
        <v>89766.05</v>
      </c>
      <c r="H499">
        <f t="shared" ca="1" si="124"/>
        <v>-1</v>
      </c>
      <c r="I499">
        <f t="shared" si="125"/>
        <v>-1</v>
      </c>
      <c r="J499">
        <f t="shared" si="128"/>
        <v>-192.34999999999854</v>
      </c>
      <c r="K499">
        <f t="shared" si="126"/>
        <v>-1</v>
      </c>
      <c r="L499" s="11">
        <f t="shared" ca="1" si="120"/>
        <v>10179.269999999973</v>
      </c>
      <c r="M499">
        <f t="shared" ca="1" si="127"/>
        <v>-1</v>
      </c>
      <c r="N499">
        <f t="shared" ca="1" si="121"/>
        <v>2</v>
      </c>
      <c r="O499">
        <f>COUNTIF(結算日!$A$3:$A$249,A499)</f>
        <v>0</v>
      </c>
      <c r="Q499" s="7">
        <f t="shared" si="129"/>
        <v>-146</v>
      </c>
      <c r="R499" s="8">
        <f t="shared" ca="1" si="133"/>
        <v>-146</v>
      </c>
      <c r="S499" s="8">
        <f t="shared" ca="1" si="134"/>
        <v>15153</v>
      </c>
      <c r="T499" s="8">
        <f t="shared" ca="1" si="130"/>
        <v>-1</v>
      </c>
      <c r="U499" s="9">
        <f t="shared" ca="1" si="135"/>
        <v>2</v>
      </c>
      <c r="V499">
        <f t="shared" si="131"/>
        <v>2000</v>
      </c>
      <c r="W499">
        <f t="shared" si="132"/>
        <v>7</v>
      </c>
    </row>
    <row r="500" spans="1:23" x14ac:dyDescent="0.25">
      <c r="A500" s="1">
        <v>36728</v>
      </c>
      <c r="B500" s="2">
        <v>8167.37</v>
      </c>
      <c r="C500" s="2">
        <v>83678</v>
      </c>
      <c r="D500" s="2">
        <v>8260</v>
      </c>
      <c r="E500" s="2">
        <v>8294</v>
      </c>
      <c r="F500" s="10">
        <f t="shared" si="122"/>
        <v>1.1341472224228877E-2</v>
      </c>
      <c r="G500" s="2">
        <f t="shared" ca="1" si="123"/>
        <v>89512.05</v>
      </c>
      <c r="H500">
        <f t="shared" ca="1" si="124"/>
        <v>-1</v>
      </c>
      <c r="I500">
        <f t="shared" si="125"/>
        <v>-1</v>
      </c>
      <c r="J500">
        <f t="shared" si="128"/>
        <v>-52.160000000000764</v>
      </c>
      <c r="K500">
        <f t="shared" si="126"/>
        <v>-1</v>
      </c>
      <c r="L500" s="11">
        <f t="shared" ca="1" si="120"/>
        <v>10231.429999999975</v>
      </c>
      <c r="M500">
        <f t="shared" ca="1" si="127"/>
        <v>-1</v>
      </c>
      <c r="N500">
        <f t="shared" ca="1" si="121"/>
        <v>0</v>
      </c>
      <c r="O500">
        <f>COUNTIF(結算日!$A$3:$A$249,A500)</f>
        <v>0</v>
      </c>
      <c r="Q500" s="7">
        <f t="shared" si="129"/>
        <v>5</v>
      </c>
      <c r="R500" s="8">
        <f t="shared" ca="1" si="133"/>
        <v>-5</v>
      </c>
      <c r="S500" s="8">
        <f t="shared" ca="1" si="134"/>
        <v>15146</v>
      </c>
      <c r="T500" s="8">
        <f t="shared" ca="1" si="130"/>
        <v>-1</v>
      </c>
      <c r="U500" s="9">
        <f t="shared" ca="1" si="135"/>
        <v>0</v>
      </c>
      <c r="V500">
        <f t="shared" si="131"/>
        <v>2000</v>
      </c>
      <c r="W500">
        <f t="shared" si="132"/>
        <v>7</v>
      </c>
    </row>
    <row r="501" spans="1:23" x14ac:dyDescent="0.25">
      <c r="A501" s="1">
        <v>36731</v>
      </c>
      <c r="B501" s="2">
        <v>8064.2</v>
      </c>
      <c r="C501" s="2">
        <v>50238</v>
      </c>
      <c r="D501" s="2">
        <v>8158</v>
      </c>
      <c r="E501" s="2">
        <v>8171</v>
      </c>
      <c r="F501" s="10">
        <f t="shared" si="122"/>
        <v>1.1631655960913756E-2</v>
      </c>
      <c r="G501" s="2">
        <f t="shared" ca="1" si="123"/>
        <v>86964.875</v>
      </c>
      <c r="H501">
        <f t="shared" ca="1" si="124"/>
        <v>-1</v>
      </c>
      <c r="I501">
        <f t="shared" si="125"/>
        <v>-1</v>
      </c>
      <c r="J501">
        <f t="shared" si="128"/>
        <v>-103.17000000000007</v>
      </c>
      <c r="K501">
        <f t="shared" si="126"/>
        <v>-1</v>
      </c>
      <c r="L501" s="11">
        <f t="shared" ca="1" si="120"/>
        <v>10334.599999999975</v>
      </c>
      <c r="M501">
        <f t="shared" ca="1" si="127"/>
        <v>-1</v>
      </c>
      <c r="N501">
        <f t="shared" ca="1" si="121"/>
        <v>0</v>
      </c>
      <c r="O501">
        <f>COUNTIF(結算日!$A$3:$A$249,A501)</f>
        <v>0</v>
      </c>
      <c r="Q501" s="7">
        <f t="shared" si="129"/>
        <v>-102</v>
      </c>
      <c r="R501" s="8">
        <f t="shared" ca="1" si="133"/>
        <v>102</v>
      </c>
      <c r="S501" s="8">
        <f t="shared" ca="1" si="134"/>
        <v>15248</v>
      </c>
      <c r="T501" s="8">
        <f t="shared" ca="1" si="130"/>
        <v>-1</v>
      </c>
      <c r="U501" s="9">
        <f t="shared" ca="1" si="135"/>
        <v>0</v>
      </c>
      <c r="V501">
        <f t="shared" si="131"/>
        <v>2000</v>
      </c>
      <c r="W501">
        <f t="shared" si="132"/>
        <v>7</v>
      </c>
    </row>
    <row r="502" spans="1:23" x14ac:dyDescent="0.25">
      <c r="A502" s="1">
        <v>36732</v>
      </c>
      <c r="B502" s="2">
        <v>7900.39</v>
      </c>
      <c r="C502" s="2">
        <v>61454</v>
      </c>
      <c r="D502" s="2">
        <v>7930</v>
      </c>
      <c r="E502" s="2">
        <v>7958</v>
      </c>
      <c r="F502" s="10">
        <f t="shared" si="122"/>
        <v>3.7479162421094614E-3</v>
      </c>
      <c r="G502" s="2">
        <f t="shared" ca="1" si="123"/>
        <v>86460.05</v>
      </c>
      <c r="H502">
        <f t="shared" ca="1" si="124"/>
        <v>-1</v>
      </c>
      <c r="I502">
        <f t="shared" si="125"/>
        <v>-1</v>
      </c>
      <c r="J502">
        <f t="shared" si="128"/>
        <v>-163.80999999999949</v>
      </c>
      <c r="K502">
        <f t="shared" si="126"/>
        <v>-1</v>
      </c>
      <c r="L502" s="11">
        <f t="shared" ca="1" si="120"/>
        <v>10498.409999999974</v>
      </c>
      <c r="M502">
        <f t="shared" ca="1" si="127"/>
        <v>-1</v>
      </c>
      <c r="N502">
        <f t="shared" ca="1" si="121"/>
        <v>0</v>
      </c>
      <c r="O502">
        <f>COUNTIF(結算日!$A$3:$A$249,A502)</f>
        <v>0</v>
      </c>
      <c r="Q502" s="7">
        <f t="shared" si="129"/>
        <v>-228</v>
      </c>
      <c r="R502" s="8">
        <f t="shared" ca="1" si="133"/>
        <v>228</v>
      </c>
      <c r="S502" s="8">
        <f t="shared" ca="1" si="134"/>
        <v>15476</v>
      </c>
      <c r="T502" s="8">
        <f t="shared" ca="1" si="130"/>
        <v>-1</v>
      </c>
      <c r="U502" s="9">
        <f t="shared" ca="1" si="135"/>
        <v>0</v>
      </c>
      <c r="V502">
        <f t="shared" si="131"/>
        <v>2000</v>
      </c>
      <c r="W502">
        <f t="shared" si="132"/>
        <v>7</v>
      </c>
    </row>
    <row r="503" spans="1:23" x14ac:dyDescent="0.25">
      <c r="A503" s="1">
        <v>36733</v>
      </c>
      <c r="B503" s="2">
        <v>7961.54</v>
      </c>
      <c r="C503" s="2">
        <v>76068</v>
      </c>
      <c r="D503" s="2">
        <v>7997</v>
      </c>
      <c r="E503" s="2">
        <v>8025</v>
      </c>
      <c r="F503" s="10">
        <f t="shared" si="122"/>
        <v>4.4539121828188755E-3</v>
      </c>
      <c r="G503" s="2">
        <f t="shared" ca="1" si="123"/>
        <v>85300.45</v>
      </c>
      <c r="H503">
        <f t="shared" ca="1" si="124"/>
        <v>-1</v>
      </c>
      <c r="I503">
        <f t="shared" si="125"/>
        <v>-1</v>
      </c>
      <c r="J503">
        <f t="shared" si="128"/>
        <v>61.149999999999636</v>
      </c>
      <c r="K503">
        <f t="shared" si="126"/>
        <v>-1</v>
      </c>
      <c r="L503" s="11">
        <f t="shared" ca="1" si="120"/>
        <v>10437.259999999975</v>
      </c>
      <c r="M503">
        <f t="shared" ca="1" si="127"/>
        <v>-1</v>
      </c>
      <c r="N503">
        <f t="shared" ca="1" si="121"/>
        <v>0</v>
      </c>
      <c r="O503">
        <f>COUNTIF(結算日!$A$3:$A$249,A503)</f>
        <v>0</v>
      </c>
      <c r="Q503" s="7">
        <f t="shared" si="129"/>
        <v>67</v>
      </c>
      <c r="R503" s="8">
        <f t="shared" ca="1" si="133"/>
        <v>-67</v>
      </c>
      <c r="S503" s="8">
        <f t="shared" ca="1" si="134"/>
        <v>15409</v>
      </c>
      <c r="T503" s="8">
        <f t="shared" ca="1" si="130"/>
        <v>-1</v>
      </c>
      <c r="U503" s="9">
        <f t="shared" ca="1" si="135"/>
        <v>0</v>
      </c>
      <c r="V503">
        <f t="shared" si="131"/>
        <v>2000</v>
      </c>
      <c r="W503">
        <f t="shared" si="132"/>
        <v>7</v>
      </c>
    </row>
    <row r="504" spans="1:23" x14ac:dyDescent="0.25">
      <c r="A504" s="1">
        <v>36734</v>
      </c>
      <c r="B504" s="2">
        <v>7956.28</v>
      </c>
      <c r="C504" s="2">
        <v>75230</v>
      </c>
      <c r="D504" s="2">
        <v>7998</v>
      </c>
      <c r="E504" s="2">
        <v>8010</v>
      </c>
      <c r="F504" s="10">
        <f t="shared" si="122"/>
        <v>5.2436565832274518E-3</v>
      </c>
      <c r="G504" s="2">
        <f t="shared" ca="1" si="123"/>
        <v>84300.25</v>
      </c>
      <c r="H504">
        <f t="shared" ca="1" si="124"/>
        <v>-1</v>
      </c>
      <c r="I504">
        <f t="shared" si="125"/>
        <v>-1</v>
      </c>
      <c r="J504">
        <f t="shared" si="128"/>
        <v>-5.2600000000002183</v>
      </c>
      <c r="K504">
        <f t="shared" si="126"/>
        <v>-1</v>
      </c>
      <c r="L504" s="11">
        <f t="shared" ca="1" si="120"/>
        <v>10442.519999999975</v>
      </c>
      <c r="M504">
        <f t="shared" ca="1" si="127"/>
        <v>-1</v>
      </c>
      <c r="N504">
        <f t="shared" ca="1" si="121"/>
        <v>0</v>
      </c>
      <c r="O504">
        <f>COUNTIF(結算日!$A$3:$A$249,A504)</f>
        <v>0</v>
      </c>
      <c r="Q504" s="7">
        <f t="shared" si="129"/>
        <v>1</v>
      </c>
      <c r="R504" s="8">
        <f t="shared" ca="1" si="133"/>
        <v>-1</v>
      </c>
      <c r="S504" s="8">
        <f t="shared" ca="1" si="134"/>
        <v>15408</v>
      </c>
      <c r="T504" s="8">
        <f t="shared" ca="1" si="130"/>
        <v>-1</v>
      </c>
      <c r="U504" s="9">
        <f t="shared" ca="1" si="135"/>
        <v>0</v>
      </c>
      <c r="V504">
        <f t="shared" si="131"/>
        <v>2000</v>
      </c>
      <c r="W504">
        <f t="shared" si="132"/>
        <v>7</v>
      </c>
    </row>
    <row r="505" spans="1:23" x14ac:dyDescent="0.25">
      <c r="A505" s="1">
        <v>36735</v>
      </c>
      <c r="B505" s="2">
        <v>8122.11</v>
      </c>
      <c r="C505" s="2">
        <v>89720</v>
      </c>
      <c r="D505" s="2">
        <v>8148</v>
      </c>
      <c r="E505" s="2">
        <v>8188</v>
      </c>
      <c r="F505" s="10">
        <f t="shared" si="122"/>
        <v>3.187595341604732E-3</v>
      </c>
      <c r="G505" s="2">
        <f t="shared" ca="1" si="123"/>
        <v>84288.9</v>
      </c>
      <c r="H505">
        <f t="shared" ca="1" si="124"/>
        <v>1</v>
      </c>
      <c r="I505">
        <f t="shared" si="125"/>
        <v>-1</v>
      </c>
      <c r="J505">
        <f t="shared" si="128"/>
        <v>165.82999999999993</v>
      </c>
      <c r="K505">
        <f t="shared" si="126"/>
        <v>-1</v>
      </c>
      <c r="L505" s="11">
        <f t="shared" ca="1" si="120"/>
        <v>10276.689999999975</v>
      </c>
      <c r="M505">
        <f t="shared" ca="1" si="127"/>
        <v>-1</v>
      </c>
      <c r="N505">
        <f t="shared" ca="1" si="121"/>
        <v>0</v>
      </c>
      <c r="O505">
        <f>COUNTIF(結算日!$A$3:$A$249,A505)</f>
        <v>0</v>
      </c>
      <c r="Q505" s="7">
        <f t="shared" si="129"/>
        <v>150</v>
      </c>
      <c r="R505" s="8">
        <f t="shared" ca="1" si="133"/>
        <v>-150</v>
      </c>
      <c r="S505" s="8">
        <f t="shared" ca="1" si="134"/>
        <v>15258</v>
      </c>
      <c r="T505" s="8">
        <f t="shared" ca="1" si="130"/>
        <v>-1</v>
      </c>
      <c r="U505" s="9">
        <f t="shared" ca="1" si="135"/>
        <v>0</v>
      </c>
      <c r="V505">
        <f t="shared" si="131"/>
        <v>2000</v>
      </c>
      <c r="W505">
        <f t="shared" si="132"/>
        <v>7</v>
      </c>
    </row>
    <row r="506" spans="1:23" x14ac:dyDescent="0.25">
      <c r="A506" s="1">
        <v>36736</v>
      </c>
      <c r="B506" s="2">
        <v>8143.93</v>
      </c>
      <c r="C506" s="2">
        <v>69484</v>
      </c>
      <c r="D506" s="2">
        <v>8103</v>
      </c>
      <c r="E506" s="2">
        <v>8138</v>
      </c>
      <c r="F506" s="10">
        <f t="shared" si="122"/>
        <v>-5.0258290530493799E-3</v>
      </c>
      <c r="G506" s="2">
        <f t="shared" ca="1" si="123"/>
        <v>82293</v>
      </c>
      <c r="H506">
        <f t="shared" ca="1" si="124"/>
        <v>-1</v>
      </c>
      <c r="I506">
        <f t="shared" si="125"/>
        <v>1</v>
      </c>
      <c r="J506">
        <f t="shared" si="128"/>
        <v>21.820000000000618</v>
      </c>
      <c r="K506">
        <f t="shared" si="126"/>
        <v>1</v>
      </c>
      <c r="L506" s="11">
        <f t="shared" ca="1" si="120"/>
        <v>10254.869999999974</v>
      </c>
      <c r="M506">
        <f t="shared" ca="1" si="127"/>
        <v>1</v>
      </c>
      <c r="N506">
        <f t="shared" ca="1" si="121"/>
        <v>2</v>
      </c>
      <c r="O506">
        <f>COUNTIF(結算日!$A$3:$A$249,A506)</f>
        <v>0</v>
      </c>
      <c r="Q506" s="7">
        <f t="shared" si="129"/>
        <v>-45</v>
      </c>
      <c r="R506" s="8">
        <f t="shared" ca="1" si="133"/>
        <v>45</v>
      </c>
      <c r="S506" s="8">
        <f t="shared" ca="1" si="134"/>
        <v>15303</v>
      </c>
      <c r="T506" s="8">
        <f t="shared" ca="1" si="130"/>
        <v>1</v>
      </c>
      <c r="U506" s="9">
        <f t="shared" ca="1" si="135"/>
        <v>2</v>
      </c>
      <c r="V506">
        <f t="shared" si="131"/>
        <v>2000</v>
      </c>
      <c r="W506">
        <f t="shared" si="132"/>
        <v>7</v>
      </c>
    </row>
    <row r="507" spans="1:23" x14ac:dyDescent="0.25">
      <c r="A507" s="1">
        <v>36738</v>
      </c>
      <c r="B507" s="2">
        <v>8114.92</v>
      </c>
      <c r="C507" s="2">
        <v>50851</v>
      </c>
      <c r="D507" s="2">
        <v>8072</v>
      </c>
      <c r="E507" s="2">
        <v>8100</v>
      </c>
      <c r="F507" s="10">
        <f t="shared" si="122"/>
        <v>-5.2890231819907596E-3</v>
      </c>
      <c r="G507" s="2">
        <f t="shared" ca="1" si="123"/>
        <v>79673.175000000003</v>
      </c>
      <c r="H507">
        <f t="shared" ca="1" si="124"/>
        <v>-1</v>
      </c>
      <c r="I507">
        <f t="shared" si="125"/>
        <v>1</v>
      </c>
      <c r="J507">
        <f t="shared" si="128"/>
        <v>-29.010000000000218</v>
      </c>
      <c r="K507">
        <f t="shared" si="126"/>
        <v>1</v>
      </c>
      <c r="L507" s="11">
        <f t="shared" ca="1" si="120"/>
        <v>10225.859999999973</v>
      </c>
      <c r="M507">
        <f t="shared" ca="1" si="127"/>
        <v>1</v>
      </c>
      <c r="N507">
        <f t="shared" ca="1" si="121"/>
        <v>0</v>
      </c>
      <c r="O507">
        <f>COUNTIF(結算日!$A$3:$A$249,A507)</f>
        <v>0</v>
      </c>
      <c r="Q507" s="7">
        <f t="shared" si="129"/>
        <v>-31</v>
      </c>
      <c r="R507" s="8">
        <f t="shared" ca="1" si="133"/>
        <v>-31</v>
      </c>
      <c r="S507" s="8">
        <f t="shared" ca="1" si="134"/>
        <v>15270</v>
      </c>
      <c r="T507" s="8">
        <f t="shared" ca="1" si="130"/>
        <v>1</v>
      </c>
      <c r="U507" s="9">
        <f t="shared" ca="1" si="135"/>
        <v>0</v>
      </c>
      <c r="V507">
        <f t="shared" si="131"/>
        <v>2000</v>
      </c>
      <c r="W507">
        <f t="shared" si="132"/>
        <v>7</v>
      </c>
    </row>
    <row r="508" spans="1:23" x14ac:dyDescent="0.25">
      <c r="A508" s="1">
        <v>36739</v>
      </c>
      <c r="B508" s="2">
        <v>7984.65</v>
      </c>
      <c r="C508" s="2">
        <v>45878</v>
      </c>
      <c r="D508" s="2">
        <v>7992</v>
      </c>
      <c r="E508" s="2">
        <v>8038</v>
      </c>
      <c r="F508" s="10">
        <f t="shared" si="122"/>
        <v>9.2051624053657299E-4</v>
      </c>
      <c r="G508" s="2">
        <f t="shared" ca="1" si="123"/>
        <v>77970.8</v>
      </c>
      <c r="H508">
        <f t="shared" ca="1" si="124"/>
        <v>-1</v>
      </c>
      <c r="I508">
        <f t="shared" si="125"/>
        <v>-1</v>
      </c>
      <c r="J508">
        <f t="shared" si="128"/>
        <v>-130.27000000000044</v>
      </c>
      <c r="K508">
        <f t="shared" ca="1" si="126"/>
        <v>-1</v>
      </c>
      <c r="L508" s="11">
        <f t="shared" ca="1" si="120"/>
        <v>10095.589999999973</v>
      </c>
      <c r="M508">
        <f t="shared" ca="1" si="127"/>
        <v>-1</v>
      </c>
      <c r="N508">
        <f t="shared" ca="1" si="121"/>
        <v>2</v>
      </c>
      <c r="O508">
        <f>COUNTIF(結算日!$A$3:$A$249,A508)</f>
        <v>0</v>
      </c>
      <c r="Q508" s="7">
        <f t="shared" si="129"/>
        <v>-80</v>
      </c>
      <c r="R508" s="8">
        <f t="shared" ca="1" si="133"/>
        <v>-80</v>
      </c>
      <c r="S508" s="8">
        <f t="shared" ca="1" si="134"/>
        <v>15190</v>
      </c>
      <c r="T508" s="8">
        <f t="shared" ca="1" si="130"/>
        <v>-1</v>
      </c>
      <c r="U508" s="9">
        <f t="shared" ca="1" si="135"/>
        <v>2</v>
      </c>
      <c r="V508">
        <f t="shared" si="131"/>
        <v>2000</v>
      </c>
      <c r="W508">
        <f t="shared" si="132"/>
        <v>8</v>
      </c>
    </row>
    <row r="509" spans="1:23" x14ac:dyDescent="0.25">
      <c r="A509" s="1">
        <v>36740</v>
      </c>
      <c r="B509" s="2">
        <v>7916.85</v>
      </c>
      <c r="C509" s="2">
        <v>50105</v>
      </c>
      <c r="D509" s="2">
        <v>7983</v>
      </c>
      <c r="E509" s="2">
        <v>7985</v>
      </c>
      <c r="F509" s="10">
        <f t="shared" si="122"/>
        <v>8.3555959756720366E-3</v>
      </c>
      <c r="G509" s="2">
        <f t="shared" ca="1" si="123"/>
        <v>76854.574999999997</v>
      </c>
      <c r="H509">
        <f t="shared" ca="1" si="124"/>
        <v>-1</v>
      </c>
      <c r="I509">
        <f t="shared" si="125"/>
        <v>-1</v>
      </c>
      <c r="J509">
        <f t="shared" si="128"/>
        <v>-67.799999999999272</v>
      </c>
      <c r="K509">
        <f t="shared" si="126"/>
        <v>-1</v>
      </c>
      <c r="L509" s="11">
        <f t="shared" ca="1" si="120"/>
        <v>10163.389999999972</v>
      </c>
      <c r="M509">
        <f t="shared" ca="1" si="127"/>
        <v>-1</v>
      </c>
      <c r="N509">
        <f t="shared" ca="1" si="121"/>
        <v>0</v>
      </c>
      <c r="O509">
        <f>COUNTIF(結算日!$A$3:$A$249,A509)</f>
        <v>0</v>
      </c>
      <c r="Q509" s="7">
        <f t="shared" si="129"/>
        <v>-9</v>
      </c>
      <c r="R509" s="8">
        <f t="shared" ca="1" si="133"/>
        <v>9</v>
      </c>
      <c r="S509" s="8">
        <f t="shared" ca="1" si="134"/>
        <v>15197</v>
      </c>
      <c r="T509" s="8">
        <f t="shared" ca="1" si="130"/>
        <v>-1</v>
      </c>
      <c r="U509" s="9">
        <f t="shared" ca="1" si="135"/>
        <v>0</v>
      </c>
      <c r="V509">
        <f t="shared" si="131"/>
        <v>2000</v>
      </c>
      <c r="W509">
        <f t="shared" si="132"/>
        <v>8</v>
      </c>
    </row>
    <row r="510" spans="1:23" x14ac:dyDescent="0.25">
      <c r="A510" s="1">
        <v>36741</v>
      </c>
      <c r="B510" s="2">
        <v>7844.93</v>
      </c>
      <c r="C510" s="2">
        <v>57667</v>
      </c>
      <c r="D510" s="2">
        <v>7915</v>
      </c>
      <c r="E510" s="2">
        <v>7935</v>
      </c>
      <c r="F510" s="10">
        <f t="shared" si="122"/>
        <v>8.9318833947529264E-3</v>
      </c>
      <c r="G510" s="2">
        <f t="shared" ca="1" si="123"/>
        <v>75924.574999999997</v>
      </c>
      <c r="H510">
        <f t="shared" ca="1" si="124"/>
        <v>-1</v>
      </c>
      <c r="I510">
        <f t="shared" si="125"/>
        <v>-1</v>
      </c>
      <c r="J510">
        <f t="shared" si="128"/>
        <v>-71.920000000000073</v>
      </c>
      <c r="K510">
        <f t="shared" si="126"/>
        <v>-1</v>
      </c>
      <c r="L510" s="11">
        <f t="shared" ref="L510:L573" ca="1" si="136">L509+J510*M509</f>
        <v>10235.309999999972</v>
      </c>
      <c r="M510">
        <f t="shared" ca="1" si="127"/>
        <v>-1</v>
      </c>
      <c r="N510">
        <f t="shared" ref="N510:N573" ca="1" si="137">ABS(M510-M509)</f>
        <v>0</v>
      </c>
      <c r="O510">
        <f>COUNTIF(結算日!$A$3:$A$249,A510)</f>
        <v>0</v>
      </c>
      <c r="Q510" s="7">
        <f t="shared" si="129"/>
        <v>-68</v>
      </c>
      <c r="R510" s="8">
        <f t="shared" ca="1" si="133"/>
        <v>68</v>
      </c>
      <c r="S510" s="8">
        <f t="shared" ca="1" si="134"/>
        <v>15265</v>
      </c>
      <c r="T510" s="8">
        <f t="shared" ca="1" si="130"/>
        <v>-1</v>
      </c>
      <c r="U510" s="9">
        <f t="shared" ca="1" si="135"/>
        <v>0</v>
      </c>
      <c r="V510">
        <f t="shared" si="131"/>
        <v>2000</v>
      </c>
      <c r="W510">
        <f t="shared" si="132"/>
        <v>8</v>
      </c>
    </row>
    <row r="511" spans="1:23" x14ac:dyDescent="0.25">
      <c r="A511" s="1">
        <v>36742</v>
      </c>
      <c r="B511" s="2">
        <v>7925.2</v>
      </c>
      <c r="C511" s="2">
        <v>68573</v>
      </c>
      <c r="D511" s="2">
        <v>7970</v>
      </c>
      <c r="E511" s="2">
        <v>7989</v>
      </c>
      <c r="F511" s="10">
        <f t="shared" si="122"/>
        <v>5.6528541866451842E-3</v>
      </c>
      <c r="G511" s="2">
        <f t="shared" ca="1" si="123"/>
        <v>74694.175000000003</v>
      </c>
      <c r="H511">
        <f t="shared" ca="1" si="124"/>
        <v>-1</v>
      </c>
      <c r="I511">
        <f t="shared" si="125"/>
        <v>-1</v>
      </c>
      <c r="J511">
        <f t="shared" si="128"/>
        <v>80.269999999999527</v>
      </c>
      <c r="K511">
        <f t="shared" si="126"/>
        <v>-1</v>
      </c>
      <c r="L511" s="11">
        <f t="shared" ca="1" si="136"/>
        <v>10155.039999999972</v>
      </c>
      <c r="M511">
        <f t="shared" ca="1" si="127"/>
        <v>-1</v>
      </c>
      <c r="N511">
        <f t="shared" ca="1" si="137"/>
        <v>0</v>
      </c>
      <c r="O511">
        <f>COUNTIF(結算日!$A$3:$A$249,A511)</f>
        <v>0</v>
      </c>
      <c r="Q511" s="7">
        <f t="shared" si="129"/>
        <v>55</v>
      </c>
      <c r="R511" s="8">
        <f t="shared" ca="1" si="133"/>
        <v>-55</v>
      </c>
      <c r="S511" s="8">
        <f t="shared" ca="1" si="134"/>
        <v>15210</v>
      </c>
      <c r="T511" s="8">
        <f t="shared" ca="1" si="130"/>
        <v>-1</v>
      </c>
      <c r="U511" s="9">
        <f t="shared" ca="1" si="135"/>
        <v>0</v>
      </c>
      <c r="V511">
        <f t="shared" si="131"/>
        <v>2000</v>
      </c>
      <c r="W511">
        <f t="shared" si="132"/>
        <v>8</v>
      </c>
    </row>
    <row r="512" spans="1:23" x14ac:dyDescent="0.25">
      <c r="A512" s="1">
        <v>36743</v>
      </c>
      <c r="B512" s="2">
        <v>7841.43</v>
      </c>
      <c r="C512" s="2">
        <v>51657</v>
      </c>
      <c r="D512" s="2">
        <v>7879</v>
      </c>
      <c r="E512" s="2">
        <v>7915</v>
      </c>
      <c r="F512" s="10">
        <f t="shared" si="122"/>
        <v>4.7912179283624567E-3</v>
      </c>
      <c r="G512" s="2">
        <f t="shared" ca="1" si="123"/>
        <v>73878.375</v>
      </c>
      <c r="H512">
        <f t="shared" ca="1" si="124"/>
        <v>-1</v>
      </c>
      <c r="I512">
        <f t="shared" si="125"/>
        <v>-1</v>
      </c>
      <c r="J512">
        <f t="shared" si="128"/>
        <v>-83.769999999999527</v>
      </c>
      <c r="K512">
        <f t="shared" si="126"/>
        <v>-1</v>
      </c>
      <c r="L512" s="11">
        <f t="shared" ca="1" si="136"/>
        <v>10238.809999999972</v>
      </c>
      <c r="M512">
        <f t="shared" ca="1" si="127"/>
        <v>-1</v>
      </c>
      <c r="N512">
        <f t="shared" ca="1" si="137"/>
        <v>0</v>
      </c>
      <c r="O512">
        <f>COUNTIF(結算日!$A$3:$A$249,A512)</f>
        <v>0</v>
      </c>
      <c r="Q512" s="7">
        <f t="shared" si="129"/>
        <v>-91</v>
      </c>
      <c r="R512" s="8">
        <f t="shared" ca="1" si="133"/>
        <v>91</v>
      </c>
      <c r="S512" s="8">
        <f t="shared" ca="1" si="134"/>
        <v>15301</v>
      </c>
      <c r="T512" s="8">
        <f t="shared" ca="1" si="130"/>
        <v>-1</v>
      </c>
      <c r="U512" s="9">
        <f t="shared" ca="1" si="135"/>
        <v>0</v>
      </c>
      <c r="V512">
        <f t="shared" si="131"/>
        <v>2000</v>
      </c>
      <c r="W512">
        <f t="shared" si="132"/>
        <v>8</v>
      </c>
    </row>
    <row r="513" spans="1:23" x14ac:dyDescent="0.25">
      <c r="A513" s="1">
        <v>36745</v>
      </c>
      <c r="B513" s="2">
        <v>7715.99</v>
      </c>
      <c r="C513" s="2">
        <v>48153</v>
      </c>
      <c r="D513" s="2">
        <v>7805</v>
      </c>
      <c r="E513" s="2">
        <v>7830</v>
      </c>
      <c r="F513" s="10">
        <f t="shared" si="122"/>
        <v>1.153578477939976E-2</v>
      </c>
      <c r="G513" s="2">
        <f t="shared" ca="1" si="123"/>
        <v>73027.725000000006</v>
      </c>
      <c r="H513">
        <f t="shared" ca="1" si="124"/>
        <v>-1</v>
      </c>
      <c r="I513">
        <f t="shared" si="125"/>
        <v>-1</v>
      </c>
      <c r="J513">
        <f t="shared" si="128"/>
        <v>-125.44000000000051</v>
      </c>
      <c r="K513">
        <f t="shared" si="126"/>
        <v>-1</v>
      </c>
      <c r="L513" s="11">
        <f t="shared" ca="1" si="136"/>
        <v>10364.249999999973</v>
      </c>
      <c r="M513">
        <f t="shared" ca="1" si="127"/>
        <v>-1</v>
      </c>
      <c r="N513">
        <f t="shared" ca="1" si="137"/>
        <v>0</v>
      </c>
      <c r="O513">
        <f>COUNTIF(結算日!$A$3:$A$249,A513)</f>
        <v>0</v>
      </c>
      <c r="Q513" s="7">
        <f t="shared" si="129"/>
        <v>-74</v>
      </c>
      <c r="R513" s="8">
        <f t="shared" ca="1" si="133"/>
        <v>74</v>
      </c>
      <c r="S513" s="8">
        <f t="shared" ca="1" si="134"/>
        <v>15375</v>
      </c>
      <c r="T513" s="8">
        <f t="shared" ca="1" si="130"/>
        <v>-1</v>
      </c>
      <c r="U513" s="9">
        <f t="shared" ca="1" si="135"/>
        <v>0</v>
      </c>
      <c r="V513">
        <f t="shared" si="131"/>
        <v>2000</v>
      </c>
      <c r="W513">
        <f t="shared" si="132"/>
        <v>8</v>
      </c>
    </row>
    <row r="514" spans="1:23" x14ac:dyDescent="0.25">
      <c r="A514" s="1">
        <v>36746</v>
      </c>
      <c r="B514" s="2">
        <v>7797.78</v>
      </c>
      <c r="C514" s="2">
        <v>63414</v>
      </c>
      <c r="D514" s="2">
        <v>7857</v>
      </c>
      <c r="E514" s="2">
        <v>7888</v>
      </c>
      <c r="F514" s="10">
        <f t="shared" ref="F514:F577" si="138">IF(O514=1,E514,D514)/B514-1</f>
        <v>7.594469195078668E-3</v>
      </c>
      <c r="G514" s="2">
        <f t="shared" ref="G514:G577" ca="1" si="139">IF(ROW()&gt;$G$1,AVERAGE(OFFSET(C514,-$G$1+1,,$G$1)),"")</f>
        <v>72965.149999999994</v>
      </c>
      <c r="H514">
        <f t="shared" ref="H514:H577" ca="1" si="140">IF(G514="",0,SIGN(C514-G514))</f>
        <v>-1</v>
      </c>
      <c r="I514">
        <f t="shared" ref="I514:I577" si="141">-SIGN(F514)</f>
        <v>-1</v>
      </c>
      <c r="J514">
        <f t="shared" si="128"/>
        <v>81.789999999999964</v>
      </c>
      <c r="K514">
        <f t="shared" ref="K514:K577" si="142">CHOOSE($K$1,H514*(2-$K$1)+I514*($K$1-1),IF(ABS(F514)&gt;($K$1-2)/100,I514,H514))</f>
        <v>-1</v>
      </c>
      <c r="L514" s="11">
        <f t="shared" ca="1" si="136"/>
        <v>10282.459999999974</v>
      </c>
      <c r="M514">
        <f t="shared" ref="M514:M577" ca="1" si="143">INT(L514*$P$1/B514)*K514</f>
        <v>-1</v>
      </c>
      <c r="N514">
        <f t="shared" ca="1" si="137"/>
        <v>0</v>
      </c>
      <c r="O514">
        <f>COUNTIF(結算日!$A$3:$A$249,A514)</f>
        <v>0</v>
      </c>
      <c r="Q514" s="7">
        <f t="shared" si="129"/>
        <v>52</v>
      </c>
      <c r="R514" s="8">
        <f t="shared" ca="1" si="133"/>
        <v>-52</v>
      </c>
      <c r="S514" s="8">
        <f t="shared" ca="1" si="134"/>
        <v>15323</v>
      </c>
      <c r="T514" s="8">
        <f t="shared" ca="1" si="130"/>
        <v>-1</v>
      </c>
      <c r="U514" s="9">
        <f t="shared" ca="1" si="135"/>
        <v>0</v>
      </c>
      <c r="V514">
        <f t="shared" si="131"/>
        <v>2000</v>
      </c>
      <c r="W514">
        <f t="shared" si="132"/>
        <v>8</v>
      </c>
    </row>
    <row r="515" spans="1:23" x14ac:dyDescent="0.25">
      <c r="A515" s="1">
        <v>36747</v>
      </c>
      <c r="B515" s="2">
        <v>8048.14</v>
      </c>
      <c r="C515" s="2">
        <v>96996</v>
      </c>
      <c r="D515" s="2">
        <v>8090</v>
      </c>
      <c r="E515" s="2">
        <v>8130</v>
      </c>
      <c r="F515" s="10">
        <f t="shared" si="138"/>
        <v>5.2012017683589207E-3</v>
      </c>
      <c r="G515" s="2">
        <f t="shared" ca="1" si="139"/>
        <v>73772.649999999994</v>
      </c>
      <c r="H515">
        <f t="shared" ca="1" si="140"/>
        <v>1</v>
      </c>
      <c r="I515">
        <f t="shared" si="141"/>
        <v>-1</v>
      </c>
      <c r="J515">
        <f t="shared" ref="J515:J578" si="144">B515-B514</f>
        <v>250.36000000000058</v>
      </c>
      <c r="K515">
        <f t="shared" si="142"/>
        <v>-1</v>
      </c>
      <c r="L515" s="11">
        <f t="shared" ca="1" si="136"/>
        <v>10032.099999999973</v>
      </c>
      <c r="M515">
        <f t="shared" ca="1" si="143"/>
        <v>-1</v>
      </c>
      <c r="N515">
        <f t="shared" ca="1" si="137"/>
        <v>0</v>
      </c>
      <c r="O515">
        <f>COUNTIF(結算日!$A$3:$A$249,A515)</f>
        <v>0</v>
      </c>
      <c r="Q515" s="7">
        <f t="shared" ref="Q515:Q578" si="145">D515-IF(O514=1,E514,D514)</f>
        <v>233</v>
      </c>
      <c r="R515" s="8">
        <f t="shared" ca="1" si="133"/>
        <v>-233</v>
      </c>
      <c r="S515" s="8">
        <f t="shared" ca="1" si="134"/>
        <v>15090</v>
      </c>
      <c r="T515" s="8">
        <f t="shared" ref="T515:T578" ca="1" si="146">INT(S515*$P$1/IF(O515=1,E515,D515))*K515</f>
        <v>-1</v>
      </c>
      <c r="U515" s="9">
        <f t="shared" ca="1" si="135"/>
        <v>0</v>
      </c>
      <c r="V515">
        <f t="shared" ref="V515:V578" si="147">YEAR(A515)</f>
        <v>2000</v>
      </c>
      <c r="W515">
        <f t="shared" ref="W515:W578" si="148">MONTH(A515)</f>
        <v>8</v>
      </c>
    </row>
    <row r="516" spans="1:23" x14ac:dyDescent="0.25">
      <c r="A516" s="1">
        <v>36748</v>
      </c>
      <c r="B516" s="2">
        <v>8024.69</v>
      </c>
      <c r="C516" s="2">
        <v>82759</v>
      </c>
      <c r="D516" s="2">
        <v>8067</v>
      </c>
      <c r="E516" s="2">
        <v>8095</v>
      </c>
      <c r="F516" s="10">
        <f t="shared" si="138"/>
        <v>5.2724778153423468E-3</v>
      </c>
      <c r="G516" s="2">
        <f t="shared" ca="1" si="139"/>
        <v>73771.774999999994</v>
      </c>
      <c r="H516">
        <f t="shared" ca="1" si="140"/>
        <v>1</v>
      </c>
      <c r="I516">
        <f t="shared" si="141"/>
        <v>-1</v>
      </c>
      <c r="J516">
        <f t="shared" si="144"/>
        <v>-23.450000000000728</v>
      </c>
      <c r="K516">
        <f t="shared" si="142"/>
        <v>-1</v>
      </c>
      <c r="L516" s="11">
        <f t="shared" ca="1" si="136"/>
        <v>10055.549999999974</v>
      </c>
      <c r="M516">
        <f t="shared" ca="1" si="143"/>
        <v>-1</v>
      </c>
      <c r="N516">
        <f t="shared" ca="1" si="137"/>
        <v>0</v>
      </c>
      <c r="O516">
        <f>COUNTIF(結算日!$A$3:$A$249,A516)</f>
        <v>0</v>
      </c>
      <c r="Q516" s="7">
        <f t="shared" si="145"/>
        <v>-23</v>
      </c>
      <c r="R516" s="8">
        <f t="shared" ref="R516:R579" ca="1" si="149">Q516*T515</f>
        <v>23</v>
      </c>
      <c r="S516" s="8">
        <f t="shared" ref="S516:S579" ca="1" si="150">S515+Q516*T515-U515*$U$1</f>
        <v>15113</v>
      </c>
      <c r="T516" s="8">
        <f t="shared" ca="1" si="146"/>
        <v>-1</v>
      </c>
      <c r="U516" s="9">
        <f t="shared" ref="U516:U579" ca="1" si="151">IF(O516=1,ABS(T516)+ABS(T515),ABS(T516-T515))</f>
        <v>0</v>
      </c>
      <c r="V516">
        <f t="shared" si="147"/>
        <v>2000</v>
      </c>
      <c r="W516">
        <f t="shared" si="148"/>
        <v>8</v>
      </c>
    </row>
    <row r="517" spans="1:23" x14ac:dyDescent="0.25">
      <c r="A517" s="1">
        <v>36749</v>
      </c>
      <c r="B517" s="2">
        <v>7974.65</v>
      </c>
      <c r="C517" s="2">
        <v>62284</v>
      </c>
      <c r="D517" s="2">
        <v>8000</v>
      </c>
      <c r="E517" s="2">
        <v>8020</v>
      </c>
      <c r="F517" s="10">
        <f t="shared" si="138"/>
        <v>3.1788228950486719E-3</v>
      </c>
      <c r="G517" s="2">
        <f t="shared" ca="1" si="139"/>
        <v>73558.824999999997</v>
      </c>
      <c r="H517">
        <f t="shared" ca="1" si="140"/>
        <v>-1</v>
      </c>
      <c r="I517">
        <f t="shared" si="141"/>
        <v>-1</v>
      </c>
      <c r="J517">
        <f t="shared" si="144"/>
        <v>-50.039999999999964</v>
      </c>
      <c r="K517">
        <f t="shared" si="142"/>
        <v>-1</v>
      </c>
      <c r="L517" s="11">
        <f t="shared" ca="1" si="136"/>
        <v>10105.589999999975</v>
      </c>
      <c r="M517">
        <f t="shared" ca="1" si="143"/>
        <v>-1</v>
      </c>
      <c r="N517">
        <f t="shared" ca="1" si="137"/>
        <v>0</v>
      </c>
      <c r="O517">
        <f>COUNTIF(結算日!$A$3:$A$249,A517)</f>
        <v>0</v>
      </c>
      <c r="Q517" s="7">
        <f t="shared" si="145"/>
        <v>-67</v>
      </c>
      <c r="R517" s="8">
        <f t="shared" ca="1" si="149"/>
        <v>67</v>
      </c>
      <c r="S517" s="8">
        <f t="shared" ca="1" si="150"/>
        <v>15180</v>
      </c>
      <c r="T517" s="8">
        <f t="shared" ca="1" si="146"/>
        <v>-1</v>
      </c>
      <c r="U517" s="9">
        <f t="shared" ca="1" si="151"/>
        <v>0</v>
      </c>
      <c r="V517">
        <f t="shared" si="147"/>
        <v>2000</v>
      </c>
      <c r="W517">
        <f t="shared" si="148"/>
        <v>8</v>
      </c>
    </row>
    <row r="518" spans="1:23" x14ac:dyDescent="0.25">
      <c r="A518" s="1">
        <v>36752</v>
      </c>
      <c r="B518" s="2">
        <v>7848.87</v>
      </c>
      <c r="C518" s="2">
        <v>39653</v>
      </c>
      <c r="D518" s="2">
        <v>7881</v>
      </c>
      <c r="E518" s="2">
        <v>7905</v>
      </c>
      <c r="F518" s="10">
        <f t="shared" si="138"/>
        <v>4.0935828979202782E-3</v>
      </c>
      <c r="G518" s="2">
        <f t="shared" ca="1" si="139"/>
        <v>72149.425000000003</v>
      </c>
      <c r="H518">
        <f t="shared" ca="1" si="140"/>
        <v>-1</v>
      </c>
      <c r="I518">
        <f t="shared" si="141"/>
        <v>-1</v>
      </c>
      <c r="J518">
        <f t="shared" si="144"/>
        <v>-125.77999999999975</v>
      </c>
      <c r="K518">
        <f t="shared" si="142"/>
        <v>-1</v>
      </c>
      <c r="L518" s="11">
        <f t="shared" ca="1" si="136"/>
        <v>10231.369999999974</v>
      </c>
      <c r="M518">
        <f t="shared" ca="1" si="143"/>
        <v>-1</v>
      </c>
      <c r="N518">
        <f t="shared" ca="1" si="137"/>
        <v>0</v>
      </c>
      <c r="O518">
        <f>COUNTIF(結算日!$A$3:$A$249,A518)</f>
        <v>0</v>
      </c>
      <c r="Q518" s="7">
        <f t="shared" si="145"/>
        <v>-119</v>
      </c>
      <c r="R518" s="8">
        <f t="shared" ca="1" si="149"/>
        <v>119</v>
      </c>
      <c r="S518" s="8">
        <f t="shared" ca="1" si="150"/>
        <v>15299</v>
      </c>
      <c r="T518" s="8">
        <f t="shared" ca="1" si="146"/>
        <v>-1</v>
      </c>
      <c r="U518" s="9">
        <f t="shared" ca="1" si="151"/>
        <v>0</v>
      </c>
      <c r="V518">
        <f t="shared" si="147"/>
        <v>2000</v>
      </c>
      <c r="W518">
        <f t="shared" si="148"/>
        <v>8</v>
      </c>
    </row>
    <row r="519" spans="1:23" x14ac:dyDescent="0.25">
      <c r="A519" s="1">
        <v>36753</v>
      </c>
      <c r="B519" s="2">
        <v>7845.69</v>
      </c>
      <c r="C519" s="2">
        <v>48525</v>
      </c>
      <c r="D519" s="2">
        <v>7900</v>
      </c>
      <c r="E519" s="2">
        <v>7922</v>
      </c>
      <c r="F519" s="10">
        <f t="shared" si="138"/>
        <v>6.9222719735295701E-3</v>
      </c>
      <c r="G519" s="2">
        <f t="shared" ca="1" si="139"/>
        <v>71455.625</v>
      </c>
      <c r="H519">
        <f t="shared" ca="1" si="140"/>
        <v>-1</v>
      </c>
      <c r="I519">
        <f t="shared" si="141"/>
        <v>-1</v>
      </c>
      <c r="J519">
        <f t="shared" si="144"/>
        <v>-3.180000000000291</v>
      </c>
      <c r="K519">
        <f t="shared" si="142"/>
        <v>-1</v>
      </c>
      <c r="L519" s="11">
        <f t="shared" ca="1" si="136"/>
        <v>10234.549999999974</v>
      </c>
      <c r="M519">
        <f t="shared" ca="1" si="143"/>
        <v>-1</v>
      </c>
      <c r="N519">
        <f t="shared" ca="1" si="137"/>
        <v>0</v>
      </c>
      <c r="O519">
        <f>COUNTIF(結算日!$A$3:$A$249,A519)</f>
        <v>0</v>
      </c>
      <c r="Q519" s="7">
        <f t="shared" si="145"/>
        <v>19</v>
      </c>
      <c r="R519" s="8">
        <f t="shared" ca="1" si="149"/>
        <v>-19</v>
      </c>
      <c r="S519" s="8">
        <f t="shared" ca="1" si="150"/>
        <v>15280</v>
      </c>
      <c r="T519" s="8">
        <f t="shared" ca="1" si="146"/>
        <v>-1</v>
      </c>
      <c r="U519" s="9">
        <f t="shared" ca="1" si="151"/>
        <v>0</v>
      </c>
      <c r="V519">
        <f t="shared" si="147"/>
        <v>2000</v>
      </c>
      <c r="W519">
        <f t="shared" si="148"/>
        <v>8</v>
      </c>
    </row>
    <row r="520" spans="1:23" x14ac:dyDescent="0.25">
      <c r="A520" s="1">
        <v>36754</v>
      </c>
      <c r="B520" s="2">
        <v>8003.53</v>
      </c>
      <c r="C520" s="2">
        <v>72985</v>
      </c>
      <c r="D520" s="2">
        <v>8020</v>
      </c>
      <c r="E520" s="2">
        <v>8086</v>
      </c>
      <c r="F520" s="10">
        <f t="shared" si="138"/>
        <v>1.03042032703069E-2</v>
      </c>
      <c r="G520" s="2">
        <f t="shared" ca="1" si="139"/>
        <v>71561.125</v>
      </c>
      <c r="H520">
        <f t="shared" ca="1" si="140"/>
        <v>1</v>
      </c>
      <c r="I520">
        <f t="shared" si="141"/>
        <v>-1</v>
      </c>
      <c r="J520">
        <f t="shared" si="144"/>
        <v>157.84000000000015</v>
      </c>
      <c r="K520">
        <f t="shared" si="142"/>
        <v>-1</v>
      </c>
      <c r="L520" s="11">
        <f t="shared" ca="1" si="136"/>
        <v>10076.709999999974</v>
      </c>
      <c r="M520">
        <f t="shared" ca="1" si="143"/>
        <v>-1</v>
      </c>
      <c r="N520">
        <f t="shared" ca="1" si="137"/>
        <v>0</v>
      </c>
      <c r="O520">
        <f>COUNTIF(結算日!$A$3:$A$249,A520)</f>
        <v>1</v>
      </c>
      <c r="Q520" s="7">
        <f t="shared" si="145"/>
        <v>120</v>
      </c>
      <c r="R520" s="8">
        <f t="shared" ca="1" si="149"/>
        <v>-120</v>
      </c>
      <c r="S520" s="8">
        <f t="shared" ca="1" si="150"/>
        <v>15160</v>
      </c>
      <c r="T520" s="8">
        <f t="shared" ca="1" si="146"/>
        <v>-1</v>
      </c>
      <c r="U520" s="9">
        <f t="shared" ca="1" si="151"/>
        <v>2</v>
      </c>
      <c r="V520">
        <f t="shared" si="147"/>
        <v>2000</v>
      </c>
      <c r="W520">
        <f t="shared" si="148"/>
        <v>8</v>
      </c>
    </row>
    <row r="521" spans="1:23" x14ac:dyDescent="0.25">
      <c r="A521" s="1">
        <v>36755</v>
      </c>
      <c r="B521" s="2">
        <v>8143.25</v>
      </c>
      <c r="C521" s="2">
        <v>101569</v>
      </c>
      <c r="D521" s="2">
        <v>8215</v>
      </c>
      <c r="E521" s="2">
        <v>8235</v>
      </c>
      <c r="F521" s="10">
        <f t="shared" si="138"/>
        <v>8.8109784177079487E-3</v>
      </c>
      <c r="G521" s="2">
        <f t="shared" ca="1" si="139"/>
        <v>72491.25</v>
      </c>
      <c r="H521">
        <f t="shared" ca="1" si="140"/>
        <v>1</v>
      </c>
      <c r="I521">
        <f t="shared" si="141"/>
        <v>-1</v>
      </c>
      <c r="J521">
        <f t="shared" si="144"/>
        <v>139.72000000000025</v>
      </c>
      <c r="K521">
        <f t="shared" si="142"/>
        <v>-1</v>
      </c>
      <c r="L521" s="11">
        <f t="shared" ca="1" si="136"/>
        <v>9936.9899999999725</v>
      </c>
      <c r="M521">
        <f t="shared" ca="1" si="143"/>
        <v>-1</v>
      </c>
      <c r="N521">
        <f t="shared" ca="1" si="137"/>
        <v>0</v>
      </c>
      <c r="O521">
        <f>COUNTIF(結算日!$A$3:$A$249,A521)</f>
        <v>0</v>
      </c>
      <c r="Q521" s="7">
        <f t="shared" si="145"/>
        <v>129</v>
      </c>
      <c r="R521" s="8">
        <f t="shared" ca="1" si="149"/>
        <v>-129</v>
      </c>
      <c r="S521" s="8">
        <f t="shared" ca="1" si="150"/>
        <v>15029</v>
      </c>
      <c r="T521" s="8">
        <f t="shared" ca="1" si="146"/>
        <v>-1</v>
      </c>
      <c r="U521" s="9">
        <f t="shared" ca="1" si="151"/>
        <v>0</v>
      </c>
      <c r="V521">
        <f t="shared" si="147"/>
        <v>2000</v>
      </c>
      <c r="W521">
        <f t="shared" si="148"/>
        <v>8</v>
      </c>
    </row>
    <row r="522" spans="1:23" x14ac:dyDescent="0.25">
      <c r="A522" s="1">
        <v>36756</v>
      </c>
      <c r="B522" s="2">
        <v>8176.82</v>
      </c>
      <c r="C522" s="2">
        <v>124448</v>
      </c>
      <c r="D522" s="2">
        <v>8183</v>
      </c>
      <c r="E522" s="2">
        <v>8211</v>
      </c>
      <c r="F522" s="10">
        <f t="shared" si="138"/>
        <v>7.5579504012557308E-4</v>
      </c>
      <c r="G522" s="2">
        <f t="shared" ca="1" si="139"/>
        <v>73615.05</v>
      </c>
      <c r="H522">
        <f t="shared" ca="1" si="140"/>
        <v>1</v>
      </c>
      <c r="I522">
        <f t="shared" si="141"/>
        <v>-1</v>
      </c>
      <c r="J522">
        <f t="shared" si="144"/>
        <v>33.569999999999709</v>
      </c>
      <c r="K522">
        <f t="shared" ca="1" si="142"/>
        <v>1</v>
      </c>
      <c r="L522" s="11">
        <f t="shared" ca="1" si="136"/>
        <v>9903.4199999999728</v>
      </c>
      <c r="M522">
        <f t="shared" ca="1" si="143"/>
        <v>1</v>
      </c>
      <c r="N522">
        <f t="shared" ca="1" si="137"/>
        <v>2</v>
      </c>
      <c r="O522">
        <f>COUNTIF(結算日!$A$3:$A$249,A522)</f>
        <v>0</v>
      </c>
      <c r="Q522" s="7">
        <f t="shared" si="145"/>
        <v>-32</v>
      </c>
      <c r="R522" s="8">
        <f t="shared" ca="1" si="149"/>
        <v>32</v>
      </c>
      <c r="S522" s="8">
        <f t="shared" ca="1" si="150"/>
        <v>15061</v>
      </c>
      <c r="T522" s="8">
        <f t="shared" ca="1" si="146"/>
        <v>1</v>
      </c>
      <c r="U522" s="9">
        <f t="shared" ca="1" si="151"/>
        <v>2</v>
      </c>
      <c r="V522">
        <f t="shared" si="147"/>
        <v>2000</v>
      </c>
      <c r="W522">
        <f t="shared" si="148"/>
        <v>8</v>
      </c>
    </row>
    <row r="523" spans="1:23" x14ac:dyDescent="0.25">
      <c r="A523" s="1">
        <v>36757</v>
      </c>
      <c r="B523" s="2">
        <v>8209.07</v>
      </c>
      <c r="C523" s="2">
        <v>84558</v>
      </c>
      <c r="D523" s="2">
        <v>8281</v>
      </c>
      <c r="E523" s="2">
        <v>8309</v>
      </c>
      <c r="F523" s="10">
        <f t="shared" si="138"/>
        <v>8.762259305865383E-3</v>
      </c>
      <c r="G523" s="2">
        <f t="shared" ca="1" si="139"/>
        <v>73656.524999999994</v>
      </c>
      <c r="H523">
        <f t="shared" ca="1" si="140"/>
        <v>1</v>
      </c>
      <c r="I523">
        <f t="shared" si="141"/>
        <v>-1</v>
      </c>
      <c r="J523">
        <f t="shared" si="144"/>
        <v>32.25</v>
      </c>
      <c r="K523">
        <f t="shared" si="142"/>
        <v>-1</v>
      </c>
      <c r="L523" s="11">
        <f t="shared" ca="1" si="136"/>
        <v>9935.6699999999728</v>
      </c>
      <c r="M523">
        <f t="shared" ca="1" si="143"/>
        <v>-1</v>
      </c>
      <c r="N523">
        <f t="shared" ca="1" si="137"/>
        <v>2</v>
      </c>
      <c r="O523">
        <f>COUNTIF(結算日!$A$3:$A$249,A523)</f>
        <v>0</v>
      </c>
      <c r="Q523" s="7">
        <f t="shared" si="145"/>
        <v>98</v>
      </c>
      <c r="R523" s="8">
        <f t="shared" ca="1" si="149"/>
        <v>98</v>
      </c>
      <c r="S523" s="8">
        <f t="shared" ca="1" si="150"/>
        <v>15157</v>
      </c>
      <c r="T523" s="8">
        <f t="shared" ca="1" si="146"/>
        <v>-1</v>
      </c>
      <c r="U523" s="9">
        <f t="shared" ca="1" si="151"/>
        <v>2</v>
      </c>
      <c r="V523">
        <f t="shared" si="147"/>
        <v>2000</v>
      </c>
      <c r="W523">
        <f t="shared" si="148"/>
        <v>8</v>
      </c>
    </row>
    <row r="524" spans="1:23" x14ac:dyDescent="0.25">
      <c r="A524" s="1">
        <v>36759</v>
      </c>
      <c r="B524" s="2">
        <v>8257.8799999999992</v>
      </c>
      <c r="C524" s="2">
        <v>111392</v>
      </c>
      <c r="D524" s="2">
        <v>8275</v>
      </c>
      <c r="E524" s="2">
        <v>8300</v>
      </c>
      <c r="F524" s="10">
        <f t="shared" si="138"/>
        <v>2.0731713224217962E-3</v>
      </c>
      <c r="G524" s="2">
        <f t="shared" ca="1" si="139"/>
        <v>74455.649999999994</v>
      </c>
      <c r="H524">
        <f t="shared" ca="1" si="140"/>
        <v>1</v>
      </c>
      <c r="I524">
        <f t="shared" si="141"/>
        <v>-1</v>
      </c>
      <c r="J524">
        <f t="shared" si="144"/>
        <v>48.809999999999491</v>
      </c>
      <c r="K524">
        <f t="shared" si="142"/>
        <v>-1</v>
      </c>
      <c r="L524" s="11">
        <f t="shared" ca="1" si="136"/>
        <v>9886.8599999999733</v>
      </c>
      <c r="M524">
        <f t="shared" ca="1" si="143"/>
        <v>-1</v>
      </c>
      <c r="N524">
        <f t="shared" ca="1" si="137"/>
        <v>0</v>
      </c>
      <c r="O524">
        <f>COUNTIF(結算日!$A$3:$A$249,A524)</f>
        <v>0</v>
      </c>
      <c r="Q524" s="7">
        <f t="shared" si="145"/>
        <v>-6</v>
      </c>
      <c r="R524" s="8">
        <f t="shared" ca="1" si="149"/>
        <v>6</v>
      </c>
      <c r="S524" s="8">
        <f t="shared" ca="1" si="150"/>
        <v>15161</v>
      </c>
      <c r="T524" s="8">
        <f t="shared" ca="1" si="146"/>
        <v>-1</v>
      </c>
      <c r="U524" s="9">
        <f t="shared" ca="1" si="151"/>
        <v>0</v>
      </c>
      <c r="V524">
        <f t="shared" si="147"/>
        <v>2000</v>
      </c>
      <c r="W524">
        <f t="shared" si="148"/>
        <v>8</v>
      </c>
    </row>
    <row r="525" spans="1:23" x14ac:dyDescent="0.25">
      <c r="A525" s="1">
        <v>36760</v>
      </c>
      <c r="B525" s="2">
        <v>8118.05</v>
      </c>
      <c r="C525" s="2">
        <v>78911</v>
      </c>
      <c r="D525" s="2">
        <v>8180</v>
      </c>
      <c r="E525" s="2">
        <v>8198</v>
      </c>
      <c r="F525" s="10">
        <f t="shared" si="138"/>
        <v>7.631142946889824E-3</v>
      </c>
      <c r="G525" s="2">
        <f t="shared" ca="1" si="139"/>
        <v>74514.8</v>
      </c>
      <c r="H525">
        <f t="shared" ca="1" si="140"/>
        <v>1</v>
      </c>
      <c r="I525">
        <f t="shared" si="141"/>
        <v>-1</v>
      </c>
      <c r="J525">
        <f t="shared" si="144"/>
        <v>-139.82999999999902</v>
      </c>
      <c r="K525">
        <f t="shared" si="142"/>
        <v>-1</v>
      </c>
      <c r="L525" s="11">
        <f t="shared" ca="1" si="136"/>
        <v>10026.689999999973</v>
      </c>
      <c r="M525">
        <f t="shared" ca="1" si="143"/>
        <v>-1</v>
      </c>
      <c r="N525">
        <f t="shared" ca="1" si="137"/>
        <v>0</v>
      </c>
      <c r="O525">
        <f>COUNTIF(結算日!$A$3:$A$249,A525)</f>
        <v>0</v>
      </c>
      <c r="Q525" s="7">
        <f t="shared" si="145"/>
        <v>-95</v>
      </c>
      <c r="R525" s="8">
        <f t="shared" ca="1" si="149"/>
        <v>95</v>
      </c>
      <c r="S525" s="8">
        <f t="shared" ca="1" si="150"/>
        <v>15256</v>
      </c>
      <c r="T525" s="8">
        <f t="shared" ca="1" si="146"/>
        <v>-1</v>
      </c>
      <c r="U525" s="9">
        <f t="shared" ca="1" si="151"/>
        <v>0</v>
      </c>
      <c r="V525">
        <f t="shared" si="147"/>
        <v>2000</v>
      </c>
      <c r="W525">
        <f t="shared" si="148"/>
        <v>8</v>
      </c>
    </row>
    <row r="526" spans="1:23" x14ac:dyDescent="0.25">
      <c r="A526" s="1">
        <v>36762</v>
      </c>
      <c r="B526" s="2">
        <v>8098.84</v>
      </c>
      <c r="C526" s="2">
        <v>80933</v>
      </c>
      <c r="D526" s="2">
        <v>8190</v>
      </c>
      <c r="E526" s="2">
        <v>8204</v>
      </c>
      <c r="F526" s="10">
        <f t="shared" si="138"/>
        <v>1.1255932948422309E-2</v>
      </c>
      <c r="G526" s="2">
        <f t="shared" ca="1" si="139"/>
        <v>74834</v>
      </c>
      <c r="H526">
        <f t="shared" ca="1" si="140"/>
        <v>1</v>
      </c>
      <c r="I526">
        <f t="shared" si="141"/>
        <v>-1</v>
      </c>
      <c r="J526">
        <f t="shared" si="144"/>
        <v>-19.210000000000036</v>
      </c>
      <c r="K526">
        <f t="shared" si="142"/>
        <v>-1</v>
      </c>
      <c r="L526" s="11">
        <f t="shared" ca="1" si="136"/>
        <v>10045.899999999972</v>
      </c>
      <c r="M526">
        <f t="shared" ca="1" si="143"/>
        <v>-1</v>
      </c>
      <c r="N526">
        <f t="shared" ca="1" si="137"/>
        <v>0</v>
      </c>
      <c r="O526">
        <f>COUNTIF(結算日!$A$3:$A$249,A526)</f>
        <v>0</v>
      </c>
      <c r="Q526" s="7">
        <f t="shared" si="145"/>
        <v>10</v>
      </c>
      <c r="R526" s="8">
        <f t="shared" ca="1" si="149"/>
        <v>-10</v>
      </c>
      <c r="S526" s="8">
        <f t="shared" ca="1" si="150"/>
        <v>15246</v>
      </c>
      <c r="T526" s="8">
        <f t="shared" ca="1" si="146"/>
        <v>-1</v>
      </c>
      <c r="U526" s="9">
        <f t="shared" ca="1" si="151"/>
        <v>0</v>
      </c>
      <c r="V526">
        <f t="shared" si="147"/>
        <v>2000</v>
      </c>
      <c r="W526">
        <f t="shared" si="148"/>
        <v>8</v>
      </c>
    </row>
    <row r="527" spans="1:23" x14ac:dyDescent="0.25">
      <c r="A527" s="1">
        <v>36763</v>
      </c>
      <c r="B527" s="2">
        <v>8026.32</v>
      </c>
      <c r="C527" s="2">
        <v>70297</v>
      </c>
      <c r="D527" s="2">
        <v>8117</v>
      </c>
      <c r="E527" s="2">
        <v>8140</v>
      </c>
      <c r="F527" s="10">
        <f t="shared" si="138"/>
        <v>1.1297830138843334E-2</v>
      </c>
      <c r="G527" s="2">
        <f t="shared" ca="1" si="139"/>
        <v>74113.8</v>
      </c>
      <c r="H527">
        <f t="shared" ca="1" si="140"/>
        <v>-1</v>
      </c>
      <c r="I527">
        <f t="shared" si="141"/>
        <v>-1</v>
      </c>
      <c r="J527">
        <f t="shared" si="144"/>
        <v>-72.520000000000437</v>
      </c>
      <c r="K527">
        <f t="shared" si="142"/>
        <v>-1</v>
      </c>
      <c r="L527" s="11">
        <f t="shared" ca="1" si="136"/>
        <v>10118.419999999973</v>
      </c>
      <c r="M527">
        <f t="shared" ca="1" si="143"/>
        <v>-1</v>
      </c>
      <c r="N527">
        <f t="shared" ca="1" si="137"/>
        <v>0</v>
      </c>
      <c r="O527">
        <f>COUNTIF(結算日!$A$3:$A$249,A527)</f>
        <v>0</v>
      </c>
      <c r="Q527" s="7">
        <f t="shared" si="145"/>
        <v>-73</v>
      </c>
      <c r="R527" s="8">
        <f t="shared" ca="1" si="149"/>
        <v>73</v>
      </c>
      <c r="S527" s="8">
        <f t="shared" ca="1" si="150"/>
        <v>15319</v>
      </c>
      <c r="T527" s="8">
        <f t="shared" ca="1" si="146"/>
        <v>-1</v>
      </c>
      <c r="U527" s="9">
        <f t="shared" ca="1" si="151"/>
        <v>0</v>
      </c>
      <c r="V527">
        <f t="shared" si="147"/>
        <v>2000</v>
      </c>
      <c r="W527">
        <f t="shared" si="148"/>
        <v>8</v>
      </c>
    </row>
    <row r="528" spans="1:23" x14ac:dyDescent="0.25">
      <c r="A528" s="1">
        <v>36766</v>
      </c>
      <c r="B528" s="2">
        <v>7845.87</v>
      </c>
      <c r="C528" s="2">
        <v>59496</v>
      </c>
      <c r="D528" s="2">
        <v>7926</v>
      </c>
      <c r="E528" s="2">
        <v>7952</v>
      </c>
      <c r="F528" s="10">
        <f t="shared" si="138"/>
        <v>1.0213016529715624E-2</v>
      </c>
      <c r="G528" s="2">
        <f t="shared" ca="1" si="139"/>
        <v>73409.324999999997</v>
      </c>
      <c r="H528">
        <f t="shared" ca="1" si="140"/>
        <v>-1</v>
      </c>
      <c r="I528">
        <f t="shared" si="141"/>
        <v>-1</v>
      </c>
      <c r="J528">
        <f t="shared" si="144"/>
        <v>-180.44999999999982</v>
      </c>
      <c r="K528">
        <f t="shared" si="142"/>
        <v>-1</v>
      </c>
      <c r="L528" s="11">
        <f t="shared" ca="1" si="136"/>
        <v>10298.869999999974</v>
      </c>
      <c r="M528">
        <f t="shared" ca="1" si="143"/>
        <v>-1</v>
      </c>
      <c r="N528">
        <f t="shared" ca="1" si="137"/>
        <v>0</v>
      </c>
      <c r="O528">
        <f>COUNTIF(結算日!$A$3:$A$249,A528)</f>
        <v>0</v>
      </c>
      <c r="Q528" s="7">
        <f t="shared" si="145"/>
        <v>-191</v>
      </c>
      <c r="R528" s="8">
        <f t="shared" ca="1" si="149"/>
        <v>191</v>
      </c>
      <c r="S528" s="8">
        <f t="shared" ca="1" si="150"/>
        <v>15510</v>
      </c>
      <c r="T528" s="8">
        <f t="shared" ca="1" si="146"/>
        <v>-1</v>
      </c>
      <c r="U528" s="9">
        <f t="shared" ca="1" si="151"/>
        <v>0</v>
      </c>
      <c r="V528">
        <f t="shared" si="147"/>
        <v>2000</v>
      </c>
      <c r="W528">
        <f t="shared" si="148"/>
        <v>8</v>
      </c>
    </row>
    <row r="529" spans="1:23" x14ac:dyDescent="0.25">
      <c r="A529" s="1">
        <v>36767</v>
      </c>
      <c r="B529" s="2">
        <v>7817.49</v>
      </c>
      <c r="C529" s="2">
        <v>79849</v>
      </c>
      <c r="D529" s="2">
        <v>7913</v>
      </c>
      <c r="E529" s="2">
        <v>7940</v>
      </c>
      <c r="F529" s="10">
        <f t="shared" si="138"/>
        <v>1.2217476453439735E-2</v>
      </c>
      <c r="G529" s="2">
        <f t="shared" ca="1" si="139"/>
        <v>73665.649999999994</v>
      </c>
      <c r="H529">
        <f t="shared" ca="1" si="140"/>
        <v>1</v>
      </c>
      <c r="I529">
        <f t="shared" si="141"/>
        <v>-1</v>
      </c>
      <c r="J529">
        <f t="shared" si="144"/>
        <v>-28.380000000000109</v>
      </c>
      <c r="K529">
        <f t="shared" si="142"/>
        <v>-1</v>
      </c>
      <c r="L529" s="11">
        <f t="shared" ca="1" si="136"/>
        <v>10327.249999999975</v>
      </c>
      <c r="M529">
        <f t="shared" ca="1" si="143"/>
        <v>-1</v>
      </c>
      <c r="N529">
        <f t="shared" ca="1" si="137"/>
        <v>0</v>
      </c>
      <c r="O529">
        <f>COUNTIF(結算日!$A$3:$A$249,A529)</f>
        <v>0</v>
      </c>
      <c r="Q529" s="7">
        <f t="shared" si="145"/>
        <v>-13</v>
      </c>
      <c r="R529" s="8">
        <f t="shared" ca="1" si="149"/>
        <v>13</v>
      </c>
      <c r="S529" s="8">
        <f t="shared" ca="1" si="150"/>
        <v>15523</v>
      </c>
      <c r="T529" s="8">
        <f t="shared" ca="1" si="146"/>
        <v>-1</v>
      </c>
      <c r="U529" s="9">
        <f t="shared" ca="1" si="151"/>
        <v>0</v>
      </c>
      <c r="V529">
        <f t="shared" si="147"/>
        <v>2000</v>
      </c>
      <c r="W529">
        <f t="shared" si="148"/>
        <v>8</v>
      </c>
    </row>
    <row r="530" spans="1:23" x14ac:dyDescent="0.25">
      <c r="A530" s="1">
        <v>36768</v>
      </c>
      <c r="B530" s="2">
        <v>7543.96</v>
      </c>
      <c r="C530" s="2">
        <v>86233</v>
      </c>
      <c r="D530" s="2">
        <v>7600</v>
      </c>
      <c r="E530" s="2">
        <v>7640</v>
      </c>
      <c r="F530" s="10">
        <f t="shared" si="138"/>
        <v>7.4284593237503582E-3</v>
      </c>
      <c r="G530" s="2">
        <f t="shared" ca="1" si="139"/>
        <v>74314.5</v>
      </c>
      <c r="H530">
        <f t="shared" ca="1" si="140"/>
        <v>1</v>
      </c>
      <c r="I530">
        <f t="shared" si="141"/>
        <v>-1</v>
      </c>
      <c r="J530">
        <f t="shared" si="144"/>
        <v>-273.52999999999975</v>
      </c>
      <c r="K530">
        <f t="shared" si="142"/>
        <v>-1</v>
      </c>
      <c r="L530" s="11">
        <f t="shared" ca="1" si="136"/>
        <v>10600.779999999973</v>
      </c>
      <c r="M530">
        <f t="shared" ca="1" si="143"/>
        <v>-1</v>
      </c>
      <c r="N530">
        <f t="shared" ca="1" si="137"/>
        <v>0</v>
      </c>
      <c r="O530">
        <f>COUNTIF(結算日!$A$3:$A$249,A530)</f>
        <v>0</v>
      </c>
      <c r="Q530" s="7">
        <f t="shared" si="145"/>
        <v>-313</v>
      </c>
      <c r="R530" s="8">
        <f t="shared" ca="1" si="149"/>
        <v>313</v>
      </c>
      <c r="S530" s="8">
        <f t="shared" ca="1" si="150"/>
        <v>15836</v>
      </c>
      <c r="T530" s="8">
        <f t="shared" ca="1" si="146"/>
        <v>-2</v>
      </c>
      <c r="U530" s="9">
        <f t="shared" ca="1" si="151"/>
        <v>1</v>
      </c>
      <c r="V530">
        <f t="shared" si="147"/>
        <v>2000</v>
      </c>
      <c r="W530">
        <f t="shared" si="148"/>
        <v>8</v>
      </c>
    </row>
    <row r="531" spans="1:23" x14ac:dyDescent="0.25">
      <c r="A531" s="1">
        <v>36769</v>
      </c>
      <c r="B531" s="2">
        <v>7616.98</v>
      </c>
      <c r="C531" s="2">
        <v>89743</v>
      </c>
      <c r="D531" s="2">
        <v>7660</v>
      </c>
      <c r="E531" s="2">
        <v>7700</v>
      </c>
      <c r="F531" s="10">
        <f t="shared" si="138"/>
        <v>5.6479077009523593E-3</v>
      </c>
      <c r="G531" s="2">
        <f t="shared" ca="1" si="139"/>
        <v>75036.55</v>
      </c>
      <c r="H531">
        <f t="shared" ca="1" si="140"/>
        <v>1</v>
      </c>
      <c r="I531">
        <f t="shared" si="141"/>
        <v>-1</v>
      </c>
      <c r="J531">
        <f t="shared" si="144"/>
        <v>73.019999999999527</v>
      </c>
      <c r="K531">
        <f t="shared" si="142"/>
        <v>-1</v>
      </c>
      <c r="L531" s="11">
        <f t="shared" ca="1" si="136"/>
        <v>10527.759999999973</v>
      </c>
      <c r="M531">
        <f t="shared" ca="1" si="143"/>
        <v>-1</v>
      </c>
      <c r="N531">
        <f t="shared" ca="1" si="137"/>
        <v>0</v>
      </c>
      <c r="O531">
        <f>COUNTIF(結算日!$A$3:$A$249,A531)</f>
        <v>0</v>
      </c>
      <c r="Q531" s="7">
        <f t="shared" si="145"/>
        <v>60</v>
      </c>
      <c r="R531" s="8">
        <f t="shared" ca="1" si="149"/>
        <v>-120</v>
      </c>
      <c r="S531" s="8">
        <f t="shared" ca="1" si="150"/>
        <v>15715</v>
      </c>
      <c r="T531" s="8">
        <f t="shared" ca="1" si="146"/>
        <v>-2</v>
      </c>
      <c r="U531" s="9">
        <f t="shared" ca="1" si="151"/>
        <v>0</v>
      </c>
      <c r="V531">
        <f t="shared" si="147"/>
        <v>2000</v>
      </c>
      <c r="W531">
        <f t="shared" si="148"/>
        <v>8</v>
      </c>
    </row>
    <row r="532" spans="1:23" x14ac:dyDescent="0.25">
      <c r="A532" s="1">
        <v>36770</v>
      </c>
      <c r="B532" s="2">
        <v>7420.06</v>
      </c>
      <c r="C532" s="2">
        <v>100011</v>
      </c>
      <c r="D532" s="2">
        <v>7475</v>
      </c>
      <c r="E532" s="2">
        <v>7506</v>
      </c>
      <c r="F532" s="10">
        <f t="shared" si="138"/>
        <v>7.4042527957993709E-3</v>
      </c>
      <c r="G532" s="2">
        <f t="shared" ca="1" si="139"/>
        <v>76164.675000000003</v>
      </c>
      <c r="H532">
        <f t="shared" ca="1" si="140"/>
        <v>1</v>
      </c>
      <c r="I532">
        <f t="shared" si="141"/>
        <v>-1</v>
      </c>
      <c r="J532">
        <f t="shared" si="144"/>
        <v>-196.91999999999916</v>
      </c>
      <c r="K532">
        <f t="shared" si="142"/>
        <v>-1</v>
      </c>
      <c r="L532" s="11">
        <f t="shared" ca="1" si="136"/>
        <v>10724.679999999971</v>
      </c>
      <c r="M532">
        <f t="shared" ca="1" si="143"/>
        <v>-1</v>
      </c>
      <c r="N532">
        <f t="shared" ca="1" si="137"/>
        <v>0</v>
      </c>
      <c r="O532">
        <f>COUNTIF(結算日!$A$3:$A$249,A532)</f>
        <v>0</v>
      </c>
      <c r="Q532" s="7">
        <f t="shared" si="145"/>
        <v>-185</v>
      </c>
      <c r="R532" s="8">
        <f t="shared" ca="1" si="149"/>
        <v>370</v>
      </c>
      <c r="S532" s="8">
        <f t="shared" ca="1" si="150"/>
        <v>16085</v>
      </c>
      <c r="T532" s="8">
        <f t="shared" ca="1" si="146"/>
        <v>-2</v>
      </c>
      <c r="U532" s="9">
        <f t="shared" ca="1" si="151"/>
        <v>0</v>
      </c>
      <c r="V532">
        <f t="shared" si="147"/>
        <v>2000</v>
      </c>
      <c r="W532">
        <f t="shared" si="148"/>
        <v>9</v>
      </c>
    </row>
    <row r="533" spans="1:23" x14ac:dyDescent="0.25">
      <c r="A533" s="1">
        <v>36771</v>
      </c>
      <c r="B533" s="2">
        <v>7707.59</v>
      </c>
      <c r="C533" s="2">
        <v>113188</v>
      </c>
      <c r="D533" s="2">
        <v>7750</v>
      </c>
      <c r="E533" s="2">
        <v>7792</v>
      </c>
      <c r="F533" s="10">
        <f t="shared" si="138"/>
        <v>5.5023684446111609E-3</v>
      </c>
      <c r="G533" s="2">
        <f t="shared" ca="1" si="139"/>
        <v>76547.399999999994</v>
      </c>
      <c r="H533">
        <f t="shared" ca="1" si="140"/>
        <v>1</v>
      </c>
      <c r="I533">
        <f t="shared" si="141"/>
        <v>-1</v>
      </c>
      <c r="J533">
        <f t="shared" si="144"/>
        <v>287.52999999999975</v>
      </c>
      <c r="K533">
        <f t="shared" si="142"/>
        <v>-1</v>
      </c>
      <c r="L533" s="11">
        <f t="shared" ca="1" si="136"/>
        <v>10437.149999999972</v>
      </c>
      <c r="M533">
        <f t="shared" ca="1" si="143"/>
        <v>-1</v>
      </c>
      <c r="N533">
        <f t="shared" ca="1" si="137"/>
        <v>0</v>
      </c>
      <c r="O533">
        <f>COUNTIF(結算日!$A$3:$A$249,A533)</f>
        <v>0</v>
      </c>
      <c r="Q533" s="7">
        <f t="shared" si="145"/>
        <v>275</v>
      </c>
      <c r="R533" s="8">
        <f t="shared" ca="1" si="149"/>
        <v>-550</v>
      </c>
      <c r="S533" s="8">
        <f t="shared" ca="1" si="150"/>
        <v>15535</v>
      </c>
      <c r="T533" s="8">
        <f t="shared" ca="1" si="146"/>
        <v>-2</v>
      </c>
      <c r="U533" s="9">
        <f t="shared" ca="1" si="151"/>
        <v>0</v>
      </c>
      <c r="V533">
        <f t="shared" si="147"/>
        <v>2000</v>
      </c>
      <c r="W533">
        <f t="shared" si="148"/>
        <v>9</v>
      </c>
    </row>
    <row r="534" spans="1:23" x14ac:dyDescent="0.25">
      <c r="A534" s="1">
        <v>36773</v>
      </c>
      <c r="B534" s="2">
        <v>7803.02</v>
      </c>
      <c r="C534" s="2">
        <v>120612</v>
      </c>
      <c r="D534" s="2">
        <v>7825</v>
      </c>
      <c r="E534" s="2">
        <v>7840</v>
      </c>
      <c r="F534" s="10">
        <f t="shared" si="138"/>
        <v>2.8168580882785843E-3</v>
      </c>
      <c r="G534" s="2">
        <f t="shared" ca="1" si="139"/>
        <v>76325.175000000003</v>
      </c>
      <c r="H534">
        <f t="shared" ca="1" si="140"/>
        <v>1</v>
      </c>
      <c r="I534">
        <f t="shared" si="141"/>
        <v>-1</v>
      </c>
      <c r="J534">
        <f t="shared" si="144"/>
        <v>95.430000000000291</v>
      </c>
      <c r="K534">
        <f t="shared" si="142"/>
        <v>-1</v>
      </c>
      <c r="L534" s="11">
        <f t="shared" ca="1" si="136"/>
        <v>10341.719999999972</v>
      </c>
      <c r="M534">
        <f t="shared" ca="1" si="143"/>
        <v>-1</v>
      </c>
      <c r="N534">
        <f t="shared" ca="1" si="137"/>
        <v>0</v>
      </c>
      <c r="O534">
        <f>COUNTIF(結算日!$A$3:$A$249,A534)</f>
        <v>0</v>
      </c>
      <c r="Q534" s="7">
        <f t="shared" si="145"/>
        <v>75</v>
      </c>
      <c r="R534" s="8">
        <f t="shared" ca="1" si="149"/>
        <v>-150</v>
      </c>
      <c r="S534" s="8">
        <f t="shared" ca="1" si="150"/>
        <v>15385</v>
      </c>
      <c r="T534" s="8">
        <f t="shared" ca="1" si="146"/>
        <v>-1</v>
      </c>
      <c r="U534" s="9">
        <f t="shared" ca="1" si="151"/>
        <v>1</v>
      </c>
      <c r="V534">
        <f t="shared" si="147"/>
        <v>2000</v>
      </c>
      <c r="W534">
        <f t="shared" si="148"/>
        <v>9</v>
      </c>
    </row>
    <row r="535" spans="1:23" x14ac:dyDescent="0.25">
      <c r="A535" s="1">
        <v>36774</v>
      </c>
      <c r="B535" s="2">
        <v>7785.62</v>
      </c>
      <c r="C535" s="2">
        <v>88858</v>
      </c>
      <c r="D535" s="2">
        <v>7800</v>
      </c>
      <c r="E535" s="2">
        <v>7826</v>
      </c>
      <c r="F535" s="10">
        <f t="shared" si="138"/>
        <v>1.8469948443411432E-3</v>
      </c>
      <c r="G535" s="2">
        <f t="shared" ca="1" si="139"/>
        <v>75878.649999999994</v>
      </c>
      <c r="H535">
        <f t="shared" ca="1" si="140"/>
        <v>1</v>
      </c>
      <c r="I535">
        <f t="shared" si="141"/>
        <v>-1</v>
      </c>
      <c r="J535">
        <f t="shared" si="144"/>
        <v>-17.400000000000546</v>
      </c>
      <c r="K535">
        <f t="shared" si="142"/>
        <v>-1</v>
      </c>
      <c r="L535" s="11">
        <f t="shared" ca="1" si="136"/>
        <v>10359.119999999974</v>
      </c>
      <c r="M535">
        <f t="shared" ca="1" si="143"/>
        <v>-1</v>
      </c>
      <c r="N535">
        <f t="shared" ca="1" si="137"/>
        <v>0</v>
      </c>
      <c r="O535">
        <f>COUNTIF(結算日!$A$3:$A$249,A535)</f>
        <v>0</v>
      </c>
      <c r="Q535" s="7">
        <f t="shared" si="145"/>
        <v>-25</v>
      </c>
      <c r="R535" s="8">
        <f t="shared" ca="1" si="149"/>
        <v>25</v>
      </c>
      <c r="S535" s="8">
        <f t="shared" ca="1" si="150"/>
        <v>15409</v>
      </c>
      <c r="T535" s="8">
        <f t="shared" ca="1" si="146"/>
        <v>-1</v>
      </c>
      <c r="U535" s="9">
        <f t="shared" ca="1" si="151"/>
        <v>0</v>
      </c>
      <c r="V535">
        <f t="shared" si="147"/>
        <v>2000</v>
      </c>
      <c r="W535">
        <f t="shared" si="148"/>
        <v>9</v>
      </c>
    </row>
    <row r="536" spans="1:23" x14ac:dyDescent="0.25">
      <c r="A536" s="1">
        <v>36775</v>
      </c>
      <c r="B536" s="2">
        <v>7610.78</v>
      </c>
      <c r="C536" s="2">
        <v>87272</v>
      </c>
      <c r="D536" s="2">
        <v>7630</v>
      </c>
      <c r="E536" s="2">
        <v>7667</v>
      </c>
      <c r="F536" s="10">
        <f t="shared" si="138"/>
        <v>2.5253653370613804E-3</v>
      </c>
      <c r="G536" s="2">
        <f t="shared" ca="1" si="139"/>
        <v>75657.7</v>
      </c>
      <c r="H536">
        <f t="shared" ca="1" si="140"/>
        <v>1</v>
      </c>
      <c r="I536">
        <f t="shared" si="141"/>
        <v>-1</v>
      </c>
      <c r="J536">
        <f t="shared" si="144"/>
        <v>-174.84000000000015</v>
      </c>
      <c r="K536">
        <f t="shared" si="142"/>
        <v>-1</v>
      </c>
      <c r="L536" s="11">
        <f t="shared" ca="1" si="136"/>
        <v>10533.959999999974</v>
      </c>
      <c r="M536">
        <f t="shared" ca="1" si="143"/>
        <v>-1</v>
      </c>
      <c r="N536">
        <f t="shared" ca="1" si="137"/>
        <v>0</v>
      </c>
      <c r="O536">
        <f>COUNTIF(結算日!$A$3:$A$249,A536)</f>
        <v>0</v>
      </c>
      <c r="Q536" s="7">
        <f t="shared" si="145"/>
        <v>-170</v>
      </c>
      <c r="R536" s="8">
        <f t="shared" ca="1" si="149"/>
        <v>170</v>
      </c>
      <c r="S536" s="8">
        <f t="shared" ca="1" si="150"/>
        <v>15579</v>
      </c>
      <c r="T536" s="8">
        <f t="shared" ca="1" si="146"/>
        <v>-2</v>
      </c>
      <c r="U536" s="9">
        <f t="shared" ca="1" si="151"/>
        <v>1</v>
      </c>
      <c r="V536">
        <f t="shared" si="147"/>
        <v>2000</v>
      </c>
      <c r="W536">
        <f t="shared" si="148"/>
        <v>9</v>
      </c>
    </row>
    <row r="537" spans="1:23" x14ac:dyDescent="0.25">
      <c r="A537" s="1">
        <v>36776</v>
      </c>
      <c r="B537" s="2">
        <v>7430.93</v>
      </c>
      <c r="C537" s="2">
        <v>83630</v>
      </c>
      <c r="D537" s="2">
        <v>7515</v>
      </c>
      <c r="E537" s="2">
        <v>7549</v>
      </c>
      <c r="F537" s="10">
        <f t="shared" si="138"/>
        <v>1.1313523340954701E-2</v>
      </c>
      <c r="G537" s="2">
        <f t="shared" ca="1" si="139"/>
        <v>75854.175000000003</v>
      </c>
      <c r="H537">
        <f t="shared" ca="1" si="140"/>
        <v>1</v>
      </c>
      <c r="I537">
        <f t="shared" si="141"/>
        <v>-1</v>
      </c>
      <c r="J537">
        <f t="shared" si="144"/>
        <v>-179.84999999999945</v>
      </c>
      <c r="K537">
        <f t="shared" si="142"/>
        <v>-1</v>
      </c>
      <c r="L537" s="11">
        <f t="shared" ca="1" si="136"/>
        <v>10713.809999999972</v>
      </c>
      <c r="M537">
        <f t="shared" ca="1" si="143"/>
        <v>-1</v>
      </c>
      <c r="N537">
        <f t="shared" ca="1" si="137"/>
        <v>0</v>
      </c>
      <c r="O537">
        <f>COUNTIF(結算日!$A$3:$A$249,A537)</f>
        <v>0</v>
      </c>
      <c r="Q537" s="7">
        <f t="shared" si="145"/>
        <v>-115</v>
      </c>
      <c r="R537" s="8">
        <f t="shared" ca="1" si="149"/>
        <v>230</v>
      </c>
      <c r="S537" s="8">
        <f t="shared" ca="1" si="150"/>
        <v>15808</v>
      </c>
      <c r="T537" s="8">
        <f t="shared" ca="1" si="146"/>
        <v>-2</v>
      </c>
      <c r="U537" s="9">
        <f t="shared" ca="1" si="151"/>
        <v>0</v>
      </c>
      <c r="V537">
        <f t="shared" si="147"/>
        <v>2000</v>
      </c>
      <c r="W537">
        <f t="shared" si="148"/>
        <v>9</v>
      </c>
    </row>
    <row r="538" spans="1:23" x14ac:dyDescent="0.25">
      <c r="A538" s="1">
        <v>36777</v>
      </c>
      <c r="B538" s="2">
        <v>7367.99</v>
      </c>
      <c r="C538" s="2">
        <v>71666</v>
      </c>
      <c r="D538" s="2">
        <v>7483</v>
      </c>
      <c r="E538" s="2">
        <v>7525</v>
      </c>
      <c r="F538" s="10">
        <f t="shared" si="138"/>
        <v>1.5609413150669438E-2</v>
      </c>
      <c r="G538" s="2">
        <f t="shared" ca="1" si="139"/>
        <v>76123.125</v>
      </c>
      <c r="H538">
        <f t="shared" ca="1" si="140"/>
        <v>-1</v>
      </c>
      <c r="I538">
        <f t="shared" si="141"/>
        <v>-1</v>
      </c>
      <c r="J538">
        <f t="shared" si="144"/>
        <v>-62.940000000000509</v>
      </c>
      <c r="K538">
        <f t="shared" si="142"/>
        <v>-1</v>
      </c>
      <c r="L538" s="11">
        <f t="shared" ca="1" si="136"/>
        <v>10776.749999999973</v>
      </c>
      <c r="M538">
        <f t="shared" ca="1" si="143"/>
        <v>-1</v>
      </c>
      <c r="N538">
        <f t="shared" ca="1" si="137"/>
        <v>0</v>
      </c>
      <c r="O538">
        <f>COUNTIF(結算日!$A$3:$A$249,A538)</f>
        <v>0</v>
      </c>
      <c r="Q538" s="7">
        <f t="shared" si="145"/>
        <v>-32</v>
      </c>
      <c r="R538" s="8">
        <f t="shared" ca="1" si="149"/>
        <v>64</v>
      </c>
      <c r="S538" s="8">
        <f t="shared" ca="1" si="150"/>
        <v>15872</v>
      </c>
      <c r="T538" s="8">
        <f t="shared" ca="1" si="146"/>
        <v>-2</v>
      </c>
      <c r="U538" s="9">
        <f t="shared" ca="1" si="151"/>
        <v>0</v>
      </c>
      <c r="V538">
        <f t="shared" si="147"/>
        <v>2000</v>
      </c>
      <c r="W538">
        <f t="shared" si="148"/>
        <v>9</v>
      </c>
    </row>
    <row r="539" spans="1:23" x14ac:dyDescent="0.25">
      <c r="A539" s="1">
        <v>36780</v>
      </c>
      <c r="B539" s="2">
        <v>7335.2</v>
      </c>
      <c r="C539" s="2">
        <v>54970</v>
      </c>
      <c r="D539" s="2">
        <v>7425</v>
      </c>
      <c r="E539" s="2">
        <v>7470</v>
      </c>
      <c r="F539" s="10">
        <f t="shared" si="138"/>
        <v>1.2242338313883661E-2</v>
      </c>
      <c r="G539" s="2">
        <f t="shared" ca="1" si="139"/>
        <v>75825.2</v>
      </c>
      <c r="H539">
        <f t="shared" ca="1" si="140"/>
        <v>-1</v>
      </c>
      <c r="I539">
        <f t="shared" si="141"/>
        <v>-1</v>
      </c>
      <c r="J539">
        <f t="shared" si="144"/>
        <v>-32.789999999999964</v>
      </c>
      <c r="K539">
        <f t="shared" si="142"/>
        <v>-1</v>
      </c>
      <c r="L539" s="11">
        <f t="shared" ca="1" si="136"/>
        <v>10809.539999999972</v>
      </c>
      <c r="M539">
        <f t="shared" ca="1" si="143"/>
        <v>-1</v>
      </c>
      <c r="N539">
        <f t="shared" ca="1" si="137"/>
        <v>0</v>
      </c>
      <c r="O539">
        <f>COUNTIF(結算日!$A$3:$A$249,A539)</f>
        <v>0</v>
      </c>
      <c r="Q539" s="7">
        <f t="shared" si="145"/>
        <v>-58</v>
      </c>
      <c r="R539" s="8">
        <f t="shared" ca="1" si="149"/>
        <v>116</v>
      </c>
      <c r="S539" s="8">
        <f t="shared" ca="1" si="150"/>
        <v>15988</v>
      </c>
      <c r="T539" s="8">
        <f t="shared" ca="1" si="146"/>
        <v>-2</v>
      </c>
      <c r="U539" s="9">
        <f t="shared" ca="1" si="151"/>
        <v>0</v>
      </c>
      <c r="V539">
        <f t="shared" si="147"/>
        <v>2000</v>
      </c>
      <c r="W539">
        <f t="shared" si="148"/>
        <v>9</v>
      </c>
    </row>
    <row r="540" spans="1:23" x14ac:dyDescent="0.25">
      <c r="A540" s="1">
        <v>36782</v>
      </c>
      <c r="B540" s="2">
        <v>7391.66</v>
      </c>
      <c r="C540" s="2">
        <v>78801</v>
      </c>
      <c r="D540" s="2">
        <v>7465</v>
      </c>
      <c r="E540" s="2">
        <v>7523</v>
      </c>
      <c r="F540" s="10">
        <f t="shared" si="138"/>
        <v>9.9219931652700932E-3</v>
      </c>
      <c r="G540" s="2">
        <f t="shared" ca="1" si="139"/>
        <v>75703.274999999994</v>
      </c>
      <c r="H540">
        <f t="shared" ca="1" si="140"/>
        <v>1</v>
      </c>
      <c r="I540">
        <f t="shared" si="141"/>
        <v>-1</v>
      </c>
      <c r="J540">
        <f t="shared" si="144"/>
        <v>56.460000000000036</v>
      </c>
      <c r="K540">
        <f t="shared" si="142"/>
        <v>-1</v>
      </c>
      <c r="L540" s="11">
        <f t="shared" ca="1" si="136"/>
        <v>10753.079999999973</v>
      </c>
      <c r="M540">
        <f t="shared" ca="1" si="143"/>
        <v>-1</v>
      </c>
      <c r="N540">
        <f t="shared" ca="1" si="137"/>
        <v>0</v>
      </c>
      <c r="O540">
        <f>COUNTIF(結算日!$A$3:$A$249,A540)</f>
        <v>0</v>
      </c>
      <c r="Q540" s="7">
        <f t="shared" si="145"/>
        <v>40</v>
      </c>
      <c r="R540" s="8">
        <f t="shared" ca="1" si="149"/>
        <v>-80</v>
      </c>
      <c r="S540" s="8">
        <f t="shared" ca="1" si="150"/>
        <v>15908</v>
      </c>
      <c r="T540" s="8">
        <f t="shared" ca="1" si="146"/>
        <v>-2</v>
      </c>
      <c r="U540" s="9">
        <f t="shared" ca="1" si="151"/>
        <v>0</v>
      </c>
      <c r="V540">
        <f t="shared" si="147"/>
        <v>2000</v>
      </c>
      <c r="W540">
        <f t="shared" si="148"/>
        <v>9</v>
      </c>
    </row>
    <row r="541" spans="1:23" x14ac:dyDescent="0.25">
      <c r="A541" s="1">
        <v>36783</v>
      </c>
      <c r="B541" s="2">
        <v>7152.29</v>
      </c>
      <c r="C541" s="2">
        <v>75467</v>
      </c>
      <c r="D541" s="2">
        <v>7181</v>
      </c>
      <c r="E541" s="2">
        <v>7232</v>
      </c>
      <c r="F541" s="10">
        <f t="shared" si="138"/>
        <v>4.014098980885894E-3</v>
      </c>
      <c r="G541" s="2">
        <f t="shared" ca="1" si="139"/>
        <v>76334</v>
      </c>
      <c r="H541">
        <f t="shared" ca="1" si="140"/>
        <v>-1</v>
      </c>
      <c r="I541">
        <f t="shared" si="141"/>
        <v>-1</v>
      </c>
      <c r="J541">
        <f t="shared" si="144"/>
        <v>-239.36999999999989</v>
      </c>
      <c r="K541">
        <f t="shared" si="142"/>
        <v>-1</v>
      </c>
      <c r="L541" s="11">
        <f t="shared" ca="1" si="136"/>
        <v>10992.449999999972</v>
      </c>
      <c r="M541">
        <f t="shared" ca="1" si="143"/>
        <v>-1</v>
      </c>
      <c r="N541">
        <f t="shared" ca="1" si="137"/>
        <v>0</v>
      </c>
      <c r="O541">
        <f>COUNTIF(結算日!$A$3:$A$249,A541)</f>
        <v>0</v>
      </c>
      <c r="Q541" s="7">
        <f t="shared" si="145"/>
        <v>-284</v>
      </c>
      <c r="R541" s="8">
        <f t="shared" ca="1" si="149"/>
        <v>568</v>
      </c>
      <c r="S541" s="8">
        <f t="shared" ca="1" si="150"/>
        <v>16476</v>
      </c>
      <c r="T541" s="8">
        <f t="shared" ca="1" si="146"/>
        <v>-2</v>
      </c>
      <c r="U541" s="9">
        <f t="shared" ca="1" si="151"/>
        <v>0</v>
      </c>
      <c r="V541">
        <f t="shared" si="147"/>
        <v>2000</v>
      </c>
      <c r="W541">
        <f t="shared" si="148"/>
        <v>9</v>
      </c>
    </row>
    <row r="542" spans="1:23" x14ac:dyDescent="0.25">
      <c r="A542" s="1">
        <v>36784</v>
      </c>
      <c r="B542" s="2">
        <v>7155.45</v>
      </c>
      <c r="C542" s="2">
        <v>95825</v>
      </c>
      <c r="D542" s="2">
        <v>7230</v>
      </c>
      <c r="E542" s="2">
        <v>7240</v>
      </c>
      <c r="F542" s="10">
        <f t="shared" si="138"/>
        <v>1.0418631951868873E-2</v>
      </c>
      <c r="G542" s="2">
        <f t="shared" ca="1" si="139"/>
        <v>77193.274999999994</v>
      </c>
      <c r="H542">
        <f t="shared" ca="1" si="140"/>
        <v>1</v>
      </c>
      <c r="I542">
        <f t="shared" si="141"/>
        <v>-1</v>
      </c>
      <c r="J542">
        <f t="shared" si="144"/>
        <v>3.1599999999998545</v>
      </c>
      <c r="K542">
        <f t="shared" si="142"/>
        <v>-1</v>
      </c>
      <c r="L542" s="11">
        <f t="shared" ca="1" si="136"/>
        <v>10989.289999999972</v>
      </c>
      <c r="M542">
        <f t="shared" ca="1" si="143"/>
        <v>-1</v>
      </c>
      <c r="N542">
        <f t="shared" ca="1" si="137"/>
        <v>0</v>
      </c>
      <c r="O542">
        <f>COUNTIF(結算日!$A$3:$A$249,A542)</f>
        <v>0</v>
      </c>
      <c r="Q542" s="7">
        <f t="shared" si="145"/>
        <v>49</v>
      </c>
      <c r="R542" s="8">
        <f t="shared" ca="1" si="149"/>
        <v>-98</v>
      </c>
      <c r="S542" s="8">
        <f t="shared" ca="1" si="150"/>
        <v>16378</v>
      </c>
      <c r="T542" s="8">
        <f t="shared" ca="1" si="146"/>
        <v>-2</v>
      </c>
      <c r="U542" s="9">
        <f t="shared" ca="1" si="151"/>
        <v>0</v>
      </c>
      <c r="V542">
        <f t="shared" si="147"/>
        <v>2000</v>
      </c>
      <c r="W542">
        <f t="shared" si="148"/>
        <v>9</v>
      </c>
    </row>
    <row r="543" spans="1:23" x14ac:dyDescent="0.25">
      <c r="A543" s="1">
        <v>36785</v>
      </c>
      <c r="B543" s="2">
        <v>7053.29</v>
      </c>
      <c r="C543" s="2">
        <v>79486</v>
      </c>
      <c r="D543" s="2">
        <v>7096</v>
      </c>
      <c r="E543" s="2">
        <v>7141</v>
      </c>
      <c r="F543" s="10">
        <f t="shared" si="138"/>
        <v>6.0553302076051807E-3</v>
      </c>
      <c r="G543" s="2">
        <f t="shared" ca="1" si="139"/>
        <v>77278.725000000006</v>
      </c>
      <c r="H543">
        <f t="shared" ca="1" si="140"/>
        <v>1</v>
      </c>
      <c r="I543">
        <f t="shared" si="141"/>
        <v>-1</v>
      </c>
      <c r="J543">
        <f t="shared" si="144"/>
        <v>-102.15999999999985</v>
      </c>
      <c r="K543">
        <f t="shared" si="142"/>
        <v>-1</v>
      </c>
      <c r="L543" s="11">
        <f t="shared" ca="1" si="136"/>
        <v>11091.449999999972</v>
      </c>
      <c r="M543">
        <f t="shared" ca="1" si="143"/>
        <v>-1</v>
      </c>
      <c r="N543">
        <f t="shared" ca="1" si="137"/>
        <v>0</v>
      </c>
      <c r="O543">
        <f>COUNTIF(結算日!$A$3:$A$249,A543)</f>
        <v>0</v>
      </c>
      <c r="Q543" s="7">
        <f t="shared" si="145"/>
        <v>-134</v>
      </c>
      <c r="R543" s="8">
        <f t="shared" ca="1" si="149"/>
        <v>268</v>
      </c>
      <c r="S543" s="8">
        <f t="shared" ca="1" si="150"/>
        <v>16646</v>
      </c>
      <c r="T543" s="8">
        <f t="shared" ca="1" si="146"/>
        <v>-2</v>
      </c>
      <c r="U543" s="9">
        <f t="shared" ca="1" si="151"/>
        <v>0</v>
      </c>
      <c r="V543">
        <f t="shared" si="147"/>
        <v>2000</v>
      </c>
      <c r="W543">
        <f t="shared" si="148"/>
        <v>9</v>
      </c>
    </row>
    <row r="544" spans="1:23" x14ac:dyDescent="0.25">
      <c r="A544" s="1">
        <v>36787</v>
      </c>
      <c r="B544" s="2">
        <v>6910.14</v>
      </c>
      <c r="C544" s="2">
        <v>64688</v>
      </c>
      <c r="D544" s="2">
        <v>6955</v>
      </c>
      <c r="E544" s="2">
        <v>7016</v>
      </c>
      <c r="F544" s="10">
        <f t="shared" si="138"/>
        <v>6.4919089917134798E-3</v>
      </c>
      <c r="G544" s="2">
        <f t="shared" ca="1" si="139"/>
        <v>77015.175000000003</v>
      </c>
      <c r="H544">
        <f t="shared" ca="1" si="140"/>
        <v>-1</v>
      </c>
      <c r="I544">
        <f t="shared" si="141"/>
        <v>-1</v>
      </c>
      <c r="J544">
        <f t="shared" si="144"/>
        <v>-143.14999999999964</v>
      </c>
      <c r="K544">
        <f t="shared" si="142"/>
        <v>-1</v>
      </c>
      <c r="L544" s="11">
        <f t="shared" ca="1" si="136"/>
        <v>11234.599999999971</v>
      </c>
      <c r="M544">
        <f t="shared" ca="1" si="143"/>
        <v>-1</v>
      </c>
      <c r="N544">
        <f t="shared" ca="1" si="137"/>
        <v>0</v>
      </c>
      <c r="O544">
        <f>COUNTIF(結算日!$A$3:$A$249,A544)</f>
        <v>0</v>
      </c>
      <c r="Q544" s="7">
        <f t="shared" si="145"/>
        <v>-141</v>
      </c>
      <c r="R544" s="8">
        <f t="shared" ca="1" si="149"/>
        <v>282</v>
      </c>
      <c r="S544" s="8">
        <f t="shared" ca="1" si="150"/>
        <v>16928</v>
      </c>
      <c r="T544" s="8">
        <f t="shared" ca="1" si="146"/>
        <v>-2</v>
      </c>
      <c r="U544" s="9">
        <f t="shared" ca="1" si="151"/>
        <v>0</v>
      </c>
      <c r="V544">
        <f t="shared" si="147"/>
        <v>2000</v>
      </c>
      <c r="W544">
        <f t="shared" si="148"/>
        <v>9</v>
      </c>
    </row>
    <row r="545" spans="1:23" x14ac:dyDescent="0.25">
      <c r="A545" s="1">
        <v>36788</v>
      </c>
      <c r="B545" s="2">
        <v>6734.9</v>
      </c>
      <c r="C545" s="2">
        <v>82226</v>
      </c>
      <c r="D545" s="2">
        <v>6779</v>
      </c>
      <c r="E545" s="2">
        <v>6890</v>
      </c>
      <c r="F545" s="10">
        <f t="shared" si="138"/>
        <v>6.5479814102660239E-3</v>
      </c>
      <c r="G545" s="2">
        <f t="shared" ca="1" si="139"/>
        <v>76827.824999999997</v>
      </c>
      <c r="H545">
        <f t="shared" ca="1" si="140"/>
        <v>1</v>
      </c>
      <c r="I545">
        <f t="shared" si="141"/>
        <v>-1</v>
      </c>
      <c r="J545">
        <f t="shared" si="144"/>
        <v>-175.24000000000069</v>
      </c>
      <c r="K545">
        <f t="shared" si="142"/>
        <v>-1</v>
      </c>
      <c r="L545" s="11">
        <f t="shared" ca="1" si="136"/>
        <v>11409.839999999971</v>
      </c>
      <c r="M545">
        <f t="shared" ca="1" si="143"/>
        <v>-1</v>
      </c>
      <c r="N545">
        <f t="shared" ca="1" si="137"/>
        <v>0</v>
      </c>
      <c r="O545">
        <f>COUNTIF(結算日!$A$3:$A$249,A545)</f>
        <v>0</v>
      </c>
      <c r="Q545" s="7">
        <f t="shared" si="145"/>
        <v>-176</v>
      </c>
      <c r="R545" s="8">
        <f t="shared" ca="1" si="149"/>
        <v>352</v>
      </c>
      <c r="S545" s="8">
        <f t="shared" ca="1" si="150"/>
        <v>17280</v>
      </c>
      <c r="T545" s="8">
        <f t="shared" ca="1" si="146"/>
        <v>-2</v>
      </c>
      <c r="U545" s="9">
        <f t="shared" ca="1" si="151"/>
        <v>0</v>
      </c>
      <c r="V545">
        <f t="shared" si="147"/>
        <v>2000</v>
      </c>
      <c r="W545">
        <f t="shared" si="148"/>
        <v>9</v>
      </c>
    </row>
    <row r="546" spans="1:23" x14ac:dyDescent="0.25">
      <c r="A546" s="1">
        <v>36789</v>
      </c>
      <c r="B546" s="2">
        <v>6880.09</v>
      </c>
      <c r="C546" s="2">
        <v>102624</v>
      </c>
      <c r="D546" s="2">
        <v>6890</v>
      </c>
      <c r="E546" s="2">
        <v>7013</v>
      </c>
      <c r="F546" s="10">
        <f t="shared" si="138"/>
        <v>1.9318061246291762E-2</v>
      </c>
      <c r="G546" s="2">
        <f t="shared" ca="1" si="139"/>
        <v>77656.324999999997</v>
      </c>
      <c r="H546">
        <f t="shared" ca="1" si="140"/>
        <v>1</v>
      </c>
      <c r="I546">
        <f t="shared" si="141"/>
        <v>-1</v>
      </c>
      <c r="J546">
        <f t="shared" si="144"/>
        <v>145.19000000000051</v>
      </c>
      <c r="K546">
        <f t="shared" si="142"/>
        <v>-1</v>
      </c>
      <c r="L546" s="11">
        <f t="shared" ca="1" si="136"/>
        <v>11264.649999999971</v>
      </c>
      <c r="M546">
        <f t="shared" ca="1" si="143"/>
        <v>-1</v>
      </c>
      <c r="N546">
        <f t="shared" ca="1" si="137"/>
        <v>0</v>
      </c>
      <c r="O546">
        <f>COUNTIF(結算日!$A$3:$A$249,A546)</f>
        <v>1</v>
      </c>
      <c r="Q546" s="7">
        <f t="shared" si="145"/>
        <v>111</v>
      </c>
      <c r="R546" s="8">
        <f t="shared" ca="1" si="149"/>
        <v>-222</v>
      </c>
      <c r="S546" s="8">
        <f t="shared" ca="1" si="150"/>
        <v>17058</v>
      </c>
      <c r="T546" s="8">
        <f t="shared" ca="1" si="146"/>
        <v>-2</v>
      </c>
      <c r="U546" s="9">
        <f t="shared" ca="1" si="151"/>
        <v>4</v>
      </c>
      <c r="V546">
        <f t="shared" si="147"/>
        <v>2000</v>
      </c>
      <c r="W546">
        <f t="shared" si="148"/>
        <v>9</v>
      </c>
    </row>
    <row r="547" spans="1:23" x14ac:dyDescent="0.25">
      <c r="A547" s="1">
        <v>36790</v>
      </c>
      <c r="B547" s="2">
        <v>6920.9</v>
      </c>
      <c r="C547" s="2">
        <v>73022</v>
      </c>
      <c r="D547" s="2">
        <v>6951</v>
      </c>
      <c r="E547" s="2">
        <v>6981</v>
      </c>
      <c r="F547" s="10">
        <f t="shared" si="138"/>
        <v>4.3491453423687432E-3</v>
      </c>
      <c r="G547" s="2">
        <f t="shared" ca="1" si="139"/>
        <v>78210.600000000006</v>
      </c>
      <c r="H547">
        <f t="shared" ca="1" si="140"/>
        <v>-1</v>
      </c>
      <c r="I547">
        <f t="shared" si="141"/>
        <v>-1</v>
      </c>
      <c r="J547">
        <f t="shared" si="144"/>
        <v>40.809999999999491</v>
      </c>
      <c r="K547">
        <f t="shared" si="142"/>
        <v>-1</v>
      </c>
      <c r="L547" s="11">
        <f t="shared" ca="1" si="136"/>
        <v>11223.839999999971</v>
      </c>
      <c r="M547">
        <f t="shared" ca="1" si="143"/>
        <v>-1</v>
      </c>
      <c r="N547">
        <f t="shared" ca="1" si="137"/>
        <v>0</v>
      </c>
      <c r="O547">
        <f>COUNTIF(結算日!$A$3:$A$249,A547)</f>
        <v>0</v>
      </c>
      <c r="Q547" s="7">
        <f t="shared" si="145"/>
        <v>-62</v>
      </c>
      <c r="R547" s="8">
        <f t="shared" ca="1" si="149"/>
        <v>124</v>
      </c>
      <c r="S547" s="8">
        <f t="shared" ca="1" si="150"/>
        <v>17178</v>
      </c>
      <c r="T547" s="8">
        <f t="shared" ca="1" si="146"/>
        <v>-2</v>
      </c>
      <c r="U547" s="9">
        <f t="shared" ca="1" si="151"/>
        <v>0</v>
      </c>
      <c r="V547">
        <f t="shared" si="147"/>
        <v>2000</v>
      </c>
      <c r="W547">
        <f t="shared" si="148"/>
        <v>9</v>
      </c>
    </row>
    <row r="548" spans="1:23" x14ac:dyDescent="0.25">
      <c r="A548" s="1">
        <v>36791</v>
      </c>
      <c r="B548" s="2">
        <v>6612.09</v>
      </c>
      <c r="C548" s="2">
        <v>74787</v>
      </c>
      <c r="D548" s="2">
        <v>6540</v>
      </c>
      <c r="E548" s="2">
        <v>6616</v>
      </c>
      <c r="F548" s="10">
        <f t="shared" si="138"/>
        <v>-1.0902755407140585E-2</v>
      </c>
      <c r="G548" s="2">
        <f t="shared" ca="1" si="139"/>
        <v>78933.324999999997</v>
      </c>
      <c r="H548">
        <f t="shared" ca="1" si="140"/>
        <v>-1</v>
      </c>
      <c r="I548">
        <f t="shared" si="141"/>
        <v>1</v>
      </c>
      <c r="J548">
        <f t="shared" si="144"/>
        <v>-308.80999999999949</v>
      </c>
      <c r="K548">
        <f t="shared" si="142"/>
        <v>1</v>
      </c>
      <c r="L548" s="11">
        <f t="shared" ca="1" si="136"/>
        <v>11532.649999999971</v>
      </c>
      <c r="M548">
        <f t="shared" ca="1" si="143"/>
        <v>1</v>
      </c>
      <c r="N548">
        <f t="shared" ca="1" si="137"/>
        <v>2</v>
      </c>
      <c r="O548">
        <f>COUNTIF(結算日!$A$3:$A$249,A548)</f>
        <v>0</v>
      </c>
      <c r="Q548" s="7">
        <f t="shared" si="145"/>
        <v>-411</v>
      </c>
      <c r="R548" s="8">
        <f t="shared" ca="1" si="149"/>
        <v>822</v>
      </c>
      <c r="S548" s="8">
        <f t="shared" ca="1" si="150"/>
        <v>18000</v>
      </c>
      <c r="T548" s="8">
        <f t="shared" ca="1" si="146"/>
        <v>2</v>
      </c>
      <c r="U548" s="9">
        <f t="shared" ca="1" si="151"/>
        <v>4</v>
      </c>
      <c r="V548">
        <f t="shared" si="147"/>
        <v>2000</v>
      </c>
      <c r="W548">
        <f t="shared" si="148"/>
        <v>9</v>
      </c>
    </row>
    <row r="549" spans="1:23" x14ac:dyDescent="0.25">
      <c r="A549" s="1">
        <v>36794</v>
      </c>
      <c r="B549" s="2">
        <v>6677.46</v>
      </c>
      <c r="C549" s="2">
        <v>72164</v>
      </c>
      <c r="D549" s="2">
        <v>6684</v>
      </c>
      <c r="E549" s="2">
        <v>6715</v>
      </c>
      <c r="F549" s="10">
        <f t="shared" si="138"/>
        <v>9.7941432820269902E-4</v>
      </c>
      <c r="G549" s="2">
        <f t="shared" ca="1" si="139"/>
        <v>79484.800000000003</v>
      </c>
      <c r="H549">
        <f t="shared" ca="1" si="140"/>
        <v>-1</v>
      </c>
      <c r="I549">
        <f t="shared" si="141"/>
        <v>-1</v>
      </c>
      <c r="J549">
        <f t="shared" si="144"/>
        <v>65.369999999999891</v>
      </c>
      <c r="K549">
        <f t="shared" ca="1" si="142"/>
        <v>-1</v>
      </c>
      <c r="L549" s="11">
        <f t="shared" ca="1" si="136"/>
        <v>11598.019999999971</v>
      </c>
      <c r="M549">
        <f t="shared" ca="1" si="143"/>
        <v>-1</v>
      </c>
      <c r="N549">
        <f t="shared" ca="1" si="137"/>
        <v>2</v>
      </c>
      <c r="O549">
        <f>COUNTIF(結算日!$A$3:$A$249,A549)</f>
        <v>0</v>
      </c>
      <c r="Q549" s="7">
        <f t="shared" si="145"/>
        <v>144</v>
      </c>
      <c r="R549" s="8">
        <f t="shared" ca="1" si="149"/>
        <v>288</v>
      </c>
      <c r="S549" s="8">
        <f t="shared" ca="1" si="150"/>
        <v>18284</v>
      </c>
      <c r="T549" s="8">
        <f t="shared" ca="1" si="146"/>
        <v>-2</v>
      </c>
      <c r="U549" s="9">
        <f t="shared" ca="1" si="151"/>
        <v>4</v>
      </c>
      <c r="V549">
        <f t="shared" si="147"/>
        <v>2000</v>
      </c>
      <c r="W549">
        <f t="shared" si="148"/>
        <v>9</v>
      </c>
    </row>
    <row r="550" spans="1:23" x14ac:dyDescent="0.25">
      <c r="A550" s="1">
        <v>36795</v>
      </c>
      <c r="B550" s="2">
        <v>6749.03</v>
      </c>
      <c r="C550" s="2">
        <v>92661</v>
      </c>
      <c r="D550" s="2">
        <v>6831</v>
      </c>
      <c r="E550" s="2">
        <v>6859</v>
      </c>
      <c r="F550" s="10">
        <f t="shared" si="138"/>
        <v>1.2145449049715262E-2</v>
      </c>
      <c r="G550" s="2">
        <f t="shared" ca="1" si="139"/>
        <v>80359.649999999994</v>
      </c>
      <c r="H550">
        <f t="shared" ca="1" si="140"/>
        <v>1</v>
      </c>
      <c r="I550">
        <f t="shared" si="141"/>
        <v>-1</v>
      </c>
      <c r="J550">
        <f t="shared" si="144"/>
        <v>71.569999999999709</v>
      </c>
      <c r="K550">
        <f t="shared" si="142"/>
        <v>-1</v>
      </c>
      <c r="L550" s="11">
        <f t="shared" ca="1" si="136"/>
        <v>11526.449999999972</v>
      </c>
      <c r="M550">
        <f t="shared" ca="1" si="143"/>
        <v>-1</v>
      </c>
      <c r="N550">
        <f t="shared" ca="1" si="137"/>
        <v>0</v>
      </c>
      <c r="O550">
        <f>COUNTIF(結算日!$A$3:$A$249,A550)</f>
        <v>0</v>
      </c>
      <c r="Q550" s="7">
        <f t="shared" si="145"/>
        <v>147</v>
      </c>
      <c r="R550" s="8">
        <f t="shared" ca="1" si="149"/>
        <v>-294</v>
      </c>
      <c r="S550" s="8">
        <f t="shared" ca="1" si="150"/>
        <v>17986</v>
      </c>
      <c r="T550" s="8">
        <f t="shared" ca="1" si="146"/>
        <v>-2</v>
      </c>
      <c r="U550" s="9">
        <f t="shared" ca="1" si="151"/>
        <v>0</v>
      </c>
      <c r="V550">
        <f t="shared" si="147"/>
        <v>2000</v>
      </c>
      <c r="W550">
        <f t="shared" si="148"/>
        <v>9</v>
      </c>
    </row>
    <row r="551" spans="1:23" x14ac:dyDescent="0.25">
      <c r="A551" s="1">
        <v>36796</v>
      </c>
      <c r="B551" s="2">
        <v>6717.04</v>
      </c>
      <c r="C551" s="2">
        <v>86381</v>
      </c>
      <c r="D551" s="2">
        <v>6798</v>
      </c>
      <c r="E551" s="2">
        <v>6811</v>
      </c>
      <c r="F551" s="10">
        <f t="shared" si="138"/>
        <v>1.2052928075461766E-2</v>
      </c>
      <c r="G551" s="2">
        <f t="shared" ca="1" si="139"/>
        <v>80804.850000000006</v>
      </c>
      <c r="H551">
        <f t="shared" ca="1" si="140"/>
        <v>1</v>
      </c>
      <c r="I551">
        <f t="shared" si="141"/>
        <v>-1</v>
      </c>
      <c r="J551">
        <f t="shared" si="144"/>
        <v>-31.989999999999782</v>
      </c>
      <c r="K551">
        <f t="shared" si="142"/>
        <v>-1</v>
      </c>
      <c r="L551" s="11">
        <f t="shared" ca="1" si="136"/>
        <v>11558.439999999971</v>
      </c>
      <c r="M551">
        <f t="shared" ca="1" si="143"/>
        <v>-1</v>
      </c>
      <c r="N551">
        <f t="shared" ca="1" si="137"/>
        <v>0</v>
      </c>
      <c r="O551">
        <f>COUNTIF(結算日!$A$3:$A$249,A551)</f>
        <v>0</v>
      </c>
      <c r="Q551" s="7">
        <f t="shared" si="145"/>
        <v>-33</v>
      </c>
      <c r="R551" s="8">
        <f t="shared" ca="1" si="149"/>
        <v>66</v>
      </c>
      <c r="S551" s="8">
        <f t="shared" ca="1" si="150"/>
        <v>18052</v>
      </c>
      <c r="T551" s="8">
        <f t="shared" ca="1" si="146"/>
        <v>-2</v>
      </c>
      <c r="U551" s="9">
        <f t="shared" ca="1" si="151"/>
        <v>0</v>
      </c>
      <c r="V551">
        <f t="shared" si="147"/>
        <v>2000</v>
      </c>
      <c r="W551">
        <f t="shared" si="148"/>
        <v>9</v>
      </c>
    </row>
    <row r="552" spans="1:23" x14ac:dyDescent="0.25">
      <c r="A552" s="1">
        <v>36797</v>
      </c>
      <c r="B552" s="2">
        <v>6564.87</v>
      </c>
      <c r="C552" s="2">
        <v>73620</v>
      </c>
      <c r="D552" s="2">
        <v>6639</v>
      </c>
      <c r="E552" s="2">
        <v>6660</v>
      </c>
      <c r="F552" s="10">
        <f t="shared" si="138"/>
        <v>1.1291922003025201E-2</v>
      </c>
      <c r="G552" s="2">
        <f t="shared" ca="1" si="139"/>
        <v>81353.925000000003</v>
      </c>
      <c r="H552">
        <f t="shared" ca="1" si="140"/>
        <v>-1</v>
      </c>
      <c r="I552">
        <f t="shared" si="141"/>
        <v>-1</v>
      </c>
      <c r="J552">
        <f t="shared" si="144"/>
        <v>-152.17000000000007</v>
      </c>
      <c r="K552">
        <f t="shared" si="142"/>
        <v>-1</v>
      </c>
      <c r="L552" s="11">
        <f t="shared" ca="1" si="136"/>
        <v>11710.609999999971</v>
      </c>
      <c r="M552">
        <f t="shared" ca="1" si="143"/>
        <v>-1</v>
      </c>
      <c r="N552">
        <f t="shared" ca="1" si="137"/>
        <v>0</v>
      </c>
      <c r="O552">
        <f>COUNTIF(結算日!$A$3:$A$249,A552)</f>
        <v>0</v>
      </c>
      <c r="Q552" s="7">
        <f t="shared" si="145"/>
        <v>-159</v>
      </c>
      <c r="R552" s="8">
        <f t="shared" ca="1" si="149"/>
        <v>318</v>
      </c>
      <c r="S552" s="8">
        <f t="shared" ca="1" si="150"/>
        <v>18370</v>
      </c>
      <c r="T552" s="8">
        <f t="shared" ca="1" si="146"/>
        <v>-2</v>
      </c>
      <c r="U552" s="9">
        <f t="shared" ca="1" si="151"/>
        <v>0</v>
      </c>
      <c r="V552">
        <f t="shared" si="147"/>
        <v>2000</v>
      </c>
      <c r="W552">
        <f t="shared" si="148"/>
        <v>9</v>
      </c>
    </row>
    <row r="553" spans="1:23" x14ac:dyDescent="0.25">
      <c r="A553" s="1">
        <v>36798</v>
      </c>
      <c r="B553" s="2">
        <v>6432.36</v>
      </c>
      <c r="C553" s="2">
        <v>65990</v>
      </c>
      <c r="D553" s="2">
        <v>6500</v>
      </c>
      <c r="E553" s="2">
        <v>6531</v>
      </c>
      <c r="F553" s="10">
        <f t="shared" si="138"/>
        <v>1.0515580595613416E-2</v>
      </c>
      <c r="G553" s="2">
        <f t="shared" ca="1" si="139"/>
        <v>81799.850000000006</v>
      </c>
      <c r="H553">
        <f t="shared" ca="1" si="140"/>
        <v>-1</v>
      </c>
      <c r="I553">
        <f t="shared" si="141"/>
        <v>-1</v>
      </c>
      <c r="J553">
        <f t="shared" si="144"/>
        <v>-132.51000000000022</v>
      </c>
      <c r="K553">
        <f t="shared" si="142"/>
        <v>-1</v>
      </c>
      <c r="L553" s="11">
        <f t="shared" ca="1" si="136"/>
        <v>11843.119999999972</v>
      </c>
      <c r="M553">
        <f t="shared" ca="1" si="143"/>
        <v>-1</v>
      </c>
      <c r="N553">
        <f t="shared" ca="1" si="137"/>
        <v>0</v>
      </c>
      <c r="O553">
        <f>COUNTIF(結算日!$A$3:$A$249,A553)</f>
        <v>0</v>
      </c>
      <c r="Q553" s="7">
        <f t="shared" si="145"/>
        <v>-139</v>
      </c>
      <c r="R553" s="8">
        <f t="shared" ca="1" si="149"/>
        <v>278</v>
      </c>
      <c r="S553" s="8">
        <f t="shared" ca="1" si="150"/>
        <v>18648</v>
      </c>
      <c r="T553" s="8">
        <f t="shared" ca="1" si="146"/>
        <v>-2</v>
      </c>
      <c r="U553" s="9">
        <f t="shared" ca="1" si="151"/>
        <v>0</v>
      </c>
      <c r="V553">
        <f t="shared" si="147"/>
        <v>2000</v>
      </c>
      <c r="W553">
        <f t="shared" si="148"/>
        <v>9</v>
      </c>
    </row>
    <row r="554" spans="1:23" x14ac:dyDescent="0.25">
      <c r="A554" s="1">
        <v>36799</v>
      </c>
      <c r="B554" s="2">
        <v>6185.14</v>
      </c>
      <c r="C554" s="2">
        <v>61040</v>
      </c>
      <c r="D554" s="2">
        <v>6250</v>
      </c>
      <c r="E554" s="2">
        <v>6280</v>
      </c>
      <c r="F554" s="10">
        <f t="shared" si="138"/>
        <v>1.0486423912797305E-2</v>
      </c>
      <c r="G554" s="2">
        <f t="shared" ca="1" si="139"/>
        <v>81740.5</v>
      </c>
      <c r="H554">
        <f t="shared" ca="1" si="140"/>
        <v>-1</v>
      </c>
      <c r="I554">
        <f t="shared" si="141"/>
        <v>-1</v>
      </c>
      <c r="J554">
        <f t="shared" si="144"/>
        <v>-247.21999999999935</v>
      </c>
      <c r="K554">
        <f t="shared" si="142"/>
        <v>-1</v>
      </c>
      <c r="L554" s="11">
        <f t="shared" ca="1" si="136"/>
        <v>12090.339999999971</v>
      </c>
      <c r="M554">
        <f t="shared" ca="1" si="143"/>
        <v>-1</v>
      </c>
      <c r="N554">
        <f t="shared" ca="1" si="137"/>
        <v>0</v>
      </c>
      <c r="O554">
        <f>COUNTIF(結算日!$A$3:$A$249,A554)</f>
        <v>0</v>
      </c>
      <c r="Q554" s="7">
        <f t="shared" si="145"/>
        <v>-250</v>
      </c>
      <c r="R554" s="8">
        <f t="shared" ca="1" si="149"/>
        <v>500</v>
      </c>
      <c r="S554" s="8">
        <f t="shared" ca="1" si="150"/>
        <v>19148</v>
      </c>
      <c r="T554" s="8">
        <f t="shared" ca="1" si="146"/>
        <v>-3</v>
      </c>
      <c r="U554" s="9">
        <f t="shared" ca="1" si="151"/>
        <v>1</v>
      </c>
      <c r="V554">
        <f t="shared" si="147"/>
        <v>2000</v>
      </c>
      <c r="W554">
        <f t="shared" si="148"/>
        <v>9</v>
      </c>
    </row>
    <row r="555" spans="1:23" x14ac:dyDescent="0.25">
      <c r="A555" s="1">
        <v>36801</v>
      </c>
      <c r="B555" s="2">
        <v>6024.07</v>
      </c>
      <c r="C555" s="2">
        <v>67498</v>
      </c>
      <c r="D555" s="2">
        <v>6149</v>
      </c>
      <c r="E555" s="2">
        <v>6150</v>
      </c>
      <c r="F555" s="10">
        <f t="shared" si="138"/>
        <v>2.0738470834502198E-2</v>
      </c>
      <c r="G555" s="2">
        <f t="shared" ca="1" si="139"/>
        <v>81003.05</v>
      </c>
      <c r="H555">
        <f t="shared" ca="1" si="140"/>
        <v>-1</v>
      </c>
      <c r="I555">
        <f t="shared" si="141"/>
        <v>-1</v>
      </c>
      <c r="J555">
        <f t="shared" si="144"/>
        <v>-161.07000000000062</v>
      </c>
      <c r="K555">
        <f t="shared" si="142"/>
        <v>-1</v>
      </c>
      <c r="L555" s="11">
        <f t="shared" ca="1" si="136"/>
        <v>12251.409999999971</v>
      </c>
      <c r="M555">
        <f t="shared" ca="1" si="143"/>
        <v>-2</v>
      </c>
      <c r="N555">
        <f t="shared" ca="1" si="137"/>
        <v>1</v>
      </c>
      <c r="O555">
        <f>COUNTIF(結算日!$A$3:$A$249,A555)</f>
        <v>0</v>
      </c>
      <c r="Q555" s="7">
        <f t="shared" si="145"/>
        <v>-101</v>
      </c>
      <c r="R555" s="8">
        <f ca="1">Q555*T554</f>
        <v>303</v>
      </c>
      <c r="S555" s="8">
        <f t="shared" ca="1" si="150"/>
        <v>19450</v>
      </c>
      <c r="T555" s="8">
        <f t="shared" ca="1" si="146"/>
        <v>-3</v>
      </c>
      <c r="U555" s="9">
        <f t="shared" ca="1" si="151"/>
        <v>0</v>
      </c>
      <c r="V555">
        <f t="shared" si="147"/>
        <v>2000</v>
      </c>
      <c r="W555">
        <f t="shared" si="148"/>
        <v>10</v>
      </c>
    </row>
    <row r="556" spans="1:23" x14ac:dyDescent="0.25">
      <c r="A556" s="1">
        <v>36802</v>
      </c>
      <c r="B556" s="2">
        <v>6143.44</v>
      </c>
      <c r="C556" s="2">
        <v>87908</v>
      </c>
      <c r="D556" s="2">
        <v>6262</v>
      </c>
      <c r="E556" s="2">
        <v>6295</v>
      </c>
      <c r="F556" s="10">
        <f t="shared" si="138"/>
        <v>1.9298633990077363E-2</v>
      </c>
      <c r="G556" s="2">
        <f t="shared" ca="1" si="139"/>
        <v>81131.774999999994</v>
      </c>
      <c r="H556">
        <f t="shared" ca="1" si="140"/>
        <v>1</v>
      </c>
      <c r="I556">
        <f t="shared" si="141"/>
        <v>-1</v>
      </c>
      <c r="J556">
        <f t="shared" si="144"/>
        <v>119.36999999999989</v>
      </c>
      <c r="K556">
        <f t="shared" si="142"/>
        <v>-1</v>
      </c>
      <c r="L556" s="11">
        <f t="shared" ca="1" si="136"/>
        <v>12012.669999999971</v>
      </c>
      <c r="M556">
        <f t="shared" ca="1" si="143"/>
        <v>-1</v>
      </c>
      <c r="N556">
        <f t="shared" ca="1" si="137"/>
        <v>1</v>
      </c>
      <c r="O556">
        <f>COUNTIF(結算日!$A$3:$A$249,A556)</f>
        <v>0</v>
      </c>
      <c r="Q556" s="7">
        <f t="shared" si="145"/>
        <v>113</v>
      </c>
      <c r="R556" s="8">
        <f t="shared" ca="1" si="149"/>
        <v>-339</v>
      </c>
      <c r="S556" s="8">
        <f t="shared" ca="1" si="150"/>
        <v>19111</v>
      </c>
      <c r="T556" s="8">
        <f t="shared" ca="1" si="146"/>
        <v>-3</v>
      </c>
      <c r="U556" s="9">
        <f t="shared" ca="1" si="151"/>
        <v>0</v>
      </c>
      <c r="V556">
        <f t="shared" si="147"/>
        <v>2000</v>
      </c>
      <c r="W556">
        <f t="shared" si="148"/>
        <v>10</v>
      </c>
    </row>
    <row r="557" spans="1:23" x14ac:dyDescent="0.25">
      <c r="A557" s="1">
        <v>36803</v>
      </c>
      <c r="B557" s="2">
        <v>5997.92</v>
      </c>
      <c r="C557" s="2">
        <v>25266</v>
      </c>
      <c r="D557" s="2">
        <v>6043</v>
      </c>
      <c r="E557" s="2">
        <v>6075</v>
      </c>
      <c r="F557" s="10">
        <f t="shared" si="138"/>
        <v>7.5159388588044163E-3</v>
      </c>
      <c r="G557" s="2">
        <f t="shared" ca="1" si="139"/>
        <v>80206.324999999997</v>
      </c>
      <c r="H557">
        <f t="shared" ca="1" si="140"/>
        <v>-1</v>
      </c>
      <c r="I557">
        <f t="shared" si="141"/>
        <v>-1</v>
      </c>
      <c r="J557">
        <f t="shared" si="144"/>
        <v>-145.51999999999953</v>
      </c>
      <c r="K557">
        <f t="shared" si="142"/>
        <v>-1</v>
      </c>
      <c r="L557" s="11">
        <f t="shared" ca="1" si="136"/>
        <v>12158.18999999997</v>
      </c>
      <c r="M557">
        <f t="shared" ca="1" si="143"/>
        <v>-2</v>
      </c>
      <c r="N557">
        <f t="shared" ca="1" si="137"/>
        <v>1</v>
      </c>
      <c r="O557">
        <f>COUNTIF(結算日!$A$3:$A$249,A557)</f>
        <v>0</v>
      </c>
      <c r="Q557" s="7">
        <f t="shared" si="145"/>
        <v>-219</v>
      </c>
      <c r="R557" s="8">
        <f t="shared" ca="1" si="149"/>
        <v>657</v>
      </c>
      <c r="S557" s="8">
        <f t="shared" ca="1" si="150"/>
        <v>19768</v>
      </c>
      <c r="T557" s="8">
        <f t="shared" ca="1" si="146"/>
        <v>-3</v>
      </c>
      <c r="U557" s="9">
        <f t="shared" ca="1" si="151"/>
        <v>0</v>
      </c>
      <c r="V557">
        <f t="shared" si="147"/>
        <v>2000</v>
      </c>
      <c r="W557">
        <f t="shared" si="148"/>
        <v>10</v>
      </c>
    </row>
    <row r="558" spans="1:23" x14ac:dyDescent="0.25">
      <c r="A558" s="1">
        <v>36804</v>
      </c>
      <c r="B558" s="2">
        <v>6029.65</v>
      </c>
      <c r="C558" s="2">
        <v>78197</v>
      </c>
      <c r="D558" s="2">
        <v>6105</v>
      </c>
      <c r="E558" s="2">
        <v>6150</v>
      </c>
      <c r="F558" s="10">
        <f t="shared" si="138"/>
        <v>1.2496579403447949E-2</v>
      </c>
      <c r="G558" s="2">
        <f t="shared" ca="1" si="139"/>
        <v>81169.925000000003</v>
      </c>
      <c r="H558">
        <f t="shared" ca="1" si="140"/>
        <v>-1</v>
      </c>
      <c r="I558">
        <f t="shared" si="141"/>
        <v>-1</v>
      </c>
      <c r="J558">
        <f t="shared" si="144"/>
        <v>31.729999999999563</v>
      </c>
      <c r="K558">
        <f t="shared" si="142"/>
        <v>-1</v>
      </c>
      <c r="L558" s="11">
        <f t="shared" ca="1" si="136"/>
        <v>12094.72999999997</v>
      </c>
      <c r="M558">
        <f t="shared" ca="1" si="143"/>
        <v>-2</v>
      </c>
      <c r="N558">
        <f t="shared" ca="1" si="137"/>
        <v>0</v>
      </c>
      <c r="O558">
        <f>COUNTIF(結算日!$A$3:$A$249,A558)</f>
        <v>0</v>
      </c>
      <c r="Q558" s="7">
        <f t="shared" si="145"/>
        <v>62</v>
      </c>
      <c r="R558" s="8">
        <f t="shared" ca="1" si="149"/>
        <v>-186</v>
      </c>
      <c r="S558" s="8">
        <f t="shared" ca="1" si="150"/>
        <v>19582</v>
      </c>
      <c r="T558" s="8">
        <f t="shared" ca="1" si="146"/>
        <v>-3</v>
      </c>
      <c r="U558" s="9">
        <f t="shared" ca="1" si="151"/>
        <v>0</v>
      </c>
      <c r="V558">
        <f t="shared" si="147"/>
        <v>2000</v>
      </c>
      <c r="W558">
        <f t="shared" si="148"/>
        <v>10</v>
      </c>
    </row>
    <row r="559" spans="1:23" x14ac:dyDescent="0.25">
      <c r="A559" s="1">
        <v>36805</v>
      </c>
      <c r="B559" s="2">
        <v>6353.67</v>
      </c>
      <c r="C559" s="2">
        <v>97994</v>
      </c>
      <c r="D559" s="2">
        <v>6509</v>
      </c>
      <c r="E559" s="2">
        <v>6530</v>
      </c>
      <c r="F559" s="10">
        <f t="shared" si="138"/>
        <v>2.4447287945392082E-2</v>
      </c>
      <c r="G559" s="2">
        <f t="shared" ca="1" si="139"/>
        <v>82406.649999999994</v>
      </c>
      <c r="H559">
        <f t="shared" ca="1" si="140"/>
        <v>1</v>
      </c>
      <c r="I559">
        <f t="shared" si="141"/>
        <v>-1</v>
      </c>
      <c r="J559">
        <f t="shared" si="144"/>
        <v>324.02000000000044</v>
      </c>
      <c r="K559">
        <f t="shared" si="142"/>
        <v>-1</v>
      </c>
      <c r="L559" s="11">
        <f t="shared" ca="1" si="136"/>
        <v>11446.68999999997</v>
      </c>
      <c r="M559">
        <f t="shared" ca="1" si="143"/>
        <v>-1</v>
      </c>
      <c r="N559">
        <f t="shared" ca="1" si="137"/>
        <v>1</v>
      </c>
      <c r="O559">
        <f>COUNTIF(結算日!$A$3:$A$249,A559)</f>
        <v>0</v>
      </c>
      <c r="Q559" s="7">
        <f t="shared" si="145"/>
        <v>404</v>
      </c>
      <c r="R559" s="8">
        <f t="shared" ca="1" si="149"/>
        <v>-1212</v>
      </c>
      <c r="S559" s="8">
        <f t="shared" ca="1" si="150"/>
        <v>18370</v>
      </c>
      <c r="T559" s="8">
        <f t="shared" ca="1" si="146"/>
        <v>-2</v>
      </c>
      <c r="U559" s="9">
        <f t="shared" ca="1" si="151"/>
        <v>1</v>
      </c>
      <c r="V559">
        <f t="shared" si="147"/>
        <v>2000</v>
      </c>
      <c r="W559">
        <f t="shared" si="148"/>
        <v>10</v>
      </c>
    </row>
    <row r="560" spans="1:23" x14ac:dyDescent="0.25">
      <c r="A560" s="1">
        <v>36806</v>
      </c>
      <c r="B560" s="2">
        <v>6352.03</v>
      </c>
      <c r="C560" s="2">
        <v>92444</v>
      </c>
      <c r="D560" s="2">
        <v>6430</v>
      </c>
      <c r="E560" s="2">
        <v>6465</v>
      </c>
      <c r="F560" s="10">
        <f t="shared" si="138"/>
        <v>1.2274816082417761E-2</v>
      </c>
      <c r="G560" s="2">
        <f t="shared" ca="1" si="139"/>
        <v>82893.125</v>
      </c>
      <c r="H560">
        <f t="shared" ca="1" si="140"/>
        <v>1</v>
      </c>
      <c r="I560">
        <f t="shared" si="141"/>
        <v>-1</v>
      </c>
      <c r="J560">
        <f t="shared" si="144"/>
        <v>-1.6400000000003274</v>
      </c>
      <c r="K560">
        <f t="shared" si="142"/>
        <v>-1</v>
      </c>
      <c r="L560" s="11">
        <f t="shared" ca="1" si="136"/>
        <v>11448.329999999969</v>
      </c>
      <c r="M560">
        <f t="shared" ca="1" si="143"/>
        <v>-1</v>
      </c>
      <c r="N560">
        <f t="shared" ca="1" si="137"/>
        <v>0</v>
      </c>
      <c r="O560">
        <f>COUNTIF(結算日!$A$3:$A$249,A560)</f>
        <v>0</v>
      </c>
      <c r="Q560" s="7">
        <f t="shared" si="145"/>
        <v>-79</v>
      </c>
      <c r="R560" s="8">
        <f t="shared" ca="1" si="149"/>
        <v>158</v>
      </c>
      <c r="S560" s="8">
        <f t="shared" ca="1" si="150"/>
        <v>18527</v>
      </c>
      <c r="T560" s="8">
        <f t="shared" ca="1" si="146"/>
        <v>-2</v>
      </c>
      <c r="U560" s="9">
        <f t="shared" ca="1" si="151"/>
        <v>0</v>
      </c>
      <c r="V560">
        <f t="shared" si="147"/>
        <v>2000</v>
      </c>
      <c r="W560">
        <f t="shared" si="148"/>
        <v>10</v>
      </c>
    </row>
    <row r="561" spans="1:23" x14ac:dyDescent="0.25">
      <c r="A561" s="1">
        <v>36808</v>
      </c>
      <c r="B561" s="2">
        <v>6209.42</v>
      </c>
      <c r="C561" s="2">
        <v>59482</v>
      </c>
      <c r="D561" s="2">
        <v>6205</v>
      </c>
      <c r="E561" s="2">
        <v>6239</v>
      </c>
      <c r="F561" s="10">
        <f t="shared" si="138"/>
        <v>-7.1182171603789701E-4</v>
      </c>
      <c r="G561" s="2">
        <f t="shared" ca="1" si="139"/>
        <v>81840.95</v>
      </c>
      <c r="H561">
        <f t="shared" ca="1" si="140"/>
        <v>-1</v>
      </c>
      <c r="I561">
        <f t="shared" si="141"/>
        <v>1</v>
      </c>
      <c r="J561">
        <f t="shared" si="144"/>
        <v>-142.60999999999967</v>
      </c>
      <c r="K561">
        <f t="shared" ca="1" si="142"/>
        <v>-1</v>
      </c>
      <c r="L561" s="11">
        <f t="shared" ca="1" si="136"/>
        <v>11590.93999999997</v>
      </c>
      <c r="M561">
        <f t="shared" ca="1" si="143"/>
        <v>-1</v>
      </c>
      <c r="N561">
        <f t="shared" ca="1" si="137"/>
        <v>0</v>
      </c>
      <c r="O561">
        <f>COUNTIF(結算日!$A$3:$A$249,A561)</f>
        <v>0</v>
      </c>
      <c r="Q561" s="7">
        <f t="shared" si="145"/>
        <v>-225</v>
      </c>
      <c r="R561" s="8">
        <f t="shared" ca="1" si="149"/>
        <v>450</v>
      </c>
      <c r="S561" s="8">
        <f t="shared" ca="1" si="150"/>
        <v>18977</v>
      </c>
      <c r="T561" s="8">
        <f t="shared" ca="1" si="146"/>
        <v>-3</v>
      </c>
      <c r="U561" s="9">
        <f t="shared" ca="1" si="151"/>
        <v>1</v>
      </c>
      <c r="V561">
        <f t="shared" si="147"/>
        <v>2000</v>
      </c>
      <c r="W561">
        <f t="shared" si="148"/>
        <v>10</v>
      </c>
    </row>
    <row r="562" spans="1:23" x14ac:dyDescent="0.25">
      <c r="A562" s="1">
        <v>36810</v>
      </c>
      <c r="B562" s="2">
        <v>6040.55</v>
      </c>
      <c r="C562" s="2">
        <v>24782</v>
      </c>
      <c r="D562" s="2">
        <v>5988</v>
      </c>
      <c r="E562" s="2">
        <v>6021</v>
      </c>
      <c r="F562" s="10">
        <f t="shared" si="138"/>
        <v>-8.6995389492678932E-3</v>
      </c>
      <c r="G562" s="2">
        <f t="shared" ca="1" si="139"/>
        <v>79349.3</v>
      </c>
      <c r="H562">
        <f t="shared" ca="1" si="140"/>
        <v>-1</v>
      </c>
      <c r="I562">
        <f t="shared" si="141"/>
        <v>1</v>
      </c>
      <c r="J562">
        <f t="shared" si="144"/>
        <v>-168.86999999999989</v>
      </c>
      <c r="K562">
        <f t="shared" si="142"/>
        <v>1</v>
      </c>
      <c r="L562" s="11">
        <f t="shared" ca="1" si="136"/>
        <v>11759.809999999969</v>
      </c>
      <c r="M562">
        <f t="shared" ca="1" si="143"/>
        <v>1</v>
      </c>
      <c r="N562">
        <f t="shared" ca="1" si="137"/>
        <v>2</v>
      </c>
      <c r="O562">
        <f>COUNTIF(結算日!$A$3:$A$249,A562)</f>
        <v>0</v>
      </c>
      <c r="Q562" s="7">
        <f t="shared" si="145"/>
        <v>-217</v>
      </c>
      <c r="R562" s="8">
        <f t="shared" ca="1" si="149"/>
        <v>651</v>
      </c>
      <c r="S562" s="8">
        <f t="shared" ca="1" si="150"/>
        <v>19627</v>
      </c>
      <c r="T562" s="8">
        <f t="shared" ca="1" si="146"/>
        <v>3</v>
      </c>
      <c r="U562" s="9">
        <f t="shared" ca="1" si="151"/>
        <v>6</v>
      </c>
      <c r="V562">
        <f t="shared" si="147"/>
        <v>2000</v>
      </c>
      <c r="W562">
        <f t="shared" si="148"/>
        <v>10</v>
      </c>
    </row>
    <row r="563" spans="1:23" x14ac:dyDescent="0.25">
      <c r="A563" s="1">
        <v>36811</v>
      </c>
      <c r="B563" s="2">
        <v>5805.01</v>
      </c>
      <c r="C563" s="2">
        <v>57290</v>
      </c>
      <c r="D563" s="2">
        <v>5715</v>
      </c>
      <c r="E563" s="2">
        <v>5730</v>
      </c>
      <c r="F563" s="10">
        <f t="shared" si="138"/>
        <v>-1.5505571911159532E-2</v>
      </c>
      <c r="G563" s="2">
        <f t="shared" ca="1" si="139"/>
        <v>78667.600000000006</v>
      </c>
      <c r="H563">
        <f t="shared" ca="1" si="140"/>
        <v>-1</v>
      </c>
      <c r="I563">
        <f t="shared" si="141"/>
        <v>1</v>
      </c>
      <c r="J563">
        <f t="shared" si="144"/>
        <v>-235.53999999999996</v>
      </c>
      <c r="K563">
        <f t="shared" si="142"/>
        <v>1</v>
      </c>
      <c r="L563" s="11">
        <f t="shared" ca="1" si="136"/>
        <v>11524.269999999968</v>
      </c>
      <c r="M563">
        <f t="shared" ca="1" si="143"/>
        <v>1</v>
      </c>
      <c r="N563">
        <f t="shared" ca="1" si="137"/>
        <v>0</v>
      </c>
      <c r="O563">
        <f>COUNTIF(結算日!$A$3:$A$249,A563)</f>
        <v>0</v>
      </c>
      <c r="Q563" s="7">
        <f t="shared" si="145"/>
        <v>-273</v>
      </c>
      <c r="R563" s="8">
        <f t="shared" ca="1" si="149"/>
        <v>-819</v>
      </c>
      <c r="S563" s="8">
        <f t="shared" ca="1" si="150"/>
        <v>18802</v>
      </c>
      <c r="T563" s="8">
        <f t="shared" ca="1" si="146"/>
        <v>3</v>
      </c>
      <c r="U563" s="9">
        <f t="shared" ca="1" si="151"/>
        <v>0</v>
      </c>
      <c r="V563">
        <f t="shared" si="147"/>
        <v>2000</v>
      </c>
      <c r="W563">
        <f t="shared" si="148"/>
        <v>10</v>
      </c>
    </row>
    <row r="564" spans="1:23" x14ac:dyDescent="0.25">
      <c r="A564" s="1">
        <v>36812</v>
      </c>
      <c r="B564" s="2">
        <v>5876.11</v>
      </c>
      <c r="C564" s="2">
        <v>75617</v>
      </c>
      <c r="D564" s="2">
        <v>5898</v>
      </c>
      <c r="E564" s="2">
        <v>5900</v>
      </c>
      <c r="F564" s="10">
        <f t="shared" si="138"/>
        <v>3.725253611658097E-3</v>
      </c>
      <c r="G564" s="2">
        <f t="shared" ca="1" si="139"/>
        <v>77773.225000000006</v>
      </c>
      <c r="H564">
        <f t="shared" ca="1" si="140"/>
        <v>-1</v>
      </c>
      <c r="I564">
        <f t="shared" si="141"/>
        <v>-1</v>
      </c>
      <c r="J564">
        <f t="shared" si="144"/>
        <v>71.099999999999454</v>
      </c>
      <c r="K564">
        <f t="shared" si="142"/>
        <v>-1</v>
      </c>
      <c r="L564" s="11">
        <f t="shared" ca="1" si="136"/>
        <v>11595.369999999966</v>
      </c>
      <c r="M564">
        <f t="shared" ca="1" si="143"/>
        <v>-1</v>
      </c>
      <c r="N564">
        <f t="shared" ca="1" si="137"/>
        <v>2</v>
      </c>
      <c r="O564">
        <f>COUNTIF(結算日!$A$3:$A$249,A564)</f>
        <v>0</v>
      </c>
      <c r="Q564" s="7">
        <f t="shared" si="145"/>
        <v>183</v>
      </c>
      <c r="R564" s="8">
        <f t="shared" ca="1" si="149"/>
        <v>549</v>
      </c>
      <c r="S564" s="8">
        <f t="shared" ca="1" si="150"/>
        <v>19351</v>
      </c>
      <c r="T564" s="8">
        <f t="shared" ca="1" si="146"/>
        <v>-3</v>
      </c>
      <c r="U564" s="9">
        <f t="shared" ca="1" si="151"/>
        <v>6</v>
      </c>
      <c r="V564">
        <f t="shared" si="147"/>
        <v>2000</v>
      </c>
      <c r="W564">
        <f t="shared" si="148"/>
        <v>10</v>
      </c>
    </row>
    <row r="565" spans="1:23" x14ac:dyDescent="0.25">
      <c r="A565" s="1">
        <v>36815</v>
      </c>
      <c r="B565" s="2">
        <v>5630.95</v>
      </c>
      <c r="C565" s="2">
        <v>94682</v>
      </c>
      <c r="D565" s="2">
        <v>5486</v>
      </c>
      <c r="E565" s="2">
        <v>5487</v>
      </c>
      <c r="F565" s="10">
        <f t="shared" si="138"/>
        <v>-2.5741659933048555E-2</v>
      </c>
      <c r="G565" s="2">
        <f t="shared" ca="1" si="139"/>
        <v>78167.5</v>
      </c>
      <c r="H565">
        <f t="shared" ca="1" si="140"/>
        <v>1</v>
      </c>
      <c r="I565">
        <f t="shared" si="141"/>
        <v>1</v>
      </c>
      <c r="J565">
        <f t="shared" si="144"/>
        <v>-245.15999999999985</v>
      </c>
      <c r="K565">
        <f t="shared" si="142"/>
        <v>1</v>
      </c>
      <c r="L565" s="11">
        <f t="shared" ca="1" si="136"/>
        <v>11840.529999999966</v>
      </c>
      <c r="M565">
        <f t="shared" ca="1" si="143"/>
        <v>2</v>
      </c>
      <c r="N565">
        <f t="shared" ca="1" si="137"/>
        <v>3</v>
      </c>
      <c r="O565">
        <f>COUNTIF(結算日!$A$3:$A$249,A565)</f>
        <v>0</v>
      </c>
      <c r="Q565" s="7">
        <f t="shared" si="145"/>
        <v>-412</v>
      </c>
      <c r="R565" s="8">
        <f t="shared" ca="1" si="149"/>
        <v>1236</v>
      </c>
      <c r="S565" s="8">
        <f t="shared" ca="1" si="150"/>
        <v>20581</v>
      </c>
      <c r="T565" s="8">
        <f t="shared" ca="1" si="146"/>
        <v>3</v>
      </c>
      <c r="U565" s="9">
        <f t="shared" ca="1" si="151"/>
        <v>6</v>
      </c>
      <c r="V565">
        <f t="shared" si="147"/>
        <v>2000</v>
      </c>
      <c r="W565">
        <f t="shared" si="148"/>
        <v>10</v>
      </c>
    </row>
    <row r="566" spans="1:23" x14ac:dyDescent="0.25">
      <c r="A566" s="1">
        <v>36816</v>
      </c>
      <c r="B566" s="2">
        <v>5702.36</v>
      </c>
      <c r="C566" s="2">
        <v>72166</v>
      </c>
      <c r="D566" s="2">
        <v>5728</v>
      </c>
      <c r="E566" s="2">
        <v>5760</v>
      </c>
      <c r="F566" s="10">
        <f t="shared" si="138"/>
        <v>4.4963839533105343E-3</v>
      </c>
      <c r="G566" s="2">
        <f t="shared" ca="1" si="139"/>
        <v>77948.324999999997</v>
      </c>
      <c r="H566">
        <f t="shared" ca="1" si="140"/>
        <v>-1</v>
      </c>
      <c r="I566">
        <f t="shared" si="141"/>
        <v>-1</v>
      </c>
      <c r="J566">
        <f t="shared" si="144"/>
        <v>71.409999999999854</v>
      </c>
      <c r="K566">
        <f t="shared" si="142"/>
        <v>-1</v>
      </c>
      <c r="L566" s="11">
        <f t="shared" ca="1" si="136"/>
        <v>11983.349999999966</v>
      </c>
      <c r="M566">
        <f t="shared" ca="1" si="143"/>
        <v>-2</v>
      </c>
      <c r="N566">
        <f t="shared" ca="1" si="137"/>
        <v>4</v>
      </c>
      <c r="O566">
        <f>COUNTIF(結算日!$A$3:$A$249,A566)</f>
        <v>0</v>
      </c>
      <c r="Q566" s="7">
        <f t="shared" si="145"/>
        <v>242</v>
      </c>
      <c r="R566" s="8">
        <f t="shared" ca="1" si="149"/>
        <v>726</v>
      </c>
      <c r="S566" s="8">
        <f t="shared" ca="1" si="150"/>
        <v>21301</v>
      </c>
      <c r="T566" s="8">
        <f t="shared" ca="1" si="146"/>
        <v>-3</v>
      </c>
      <c r="U566" s="9">
        <f t="shared" ca="1" si="151"/>
        <v>6</v>
      </c>
      <c r="V566">
        <f t="shared" si="147"/>
        <v>2000</v>
      </c>
      <c r="W566">
        <f t="shared" si="148"/>
        <v>10</v>
      </c>
    </row>
    <row r="567" spans="1:23" x14ac:dyDescent="0.25">
      <c r="A567" s="1">
        <v>36817</v>
      </c>
      <c r="B567" s="2">
        <v>5432.23</v>
      </c>
      <c r="C567" s="2">
        <v>56310</v>
      </c>
      <c r="D567" s="2">
        <v>5328</v>
      </c>
      <c r="E567" s="2">
        <v>5357</v>
      </c>
      <c r="F567" s="10">
        <f t="shared" si="138"/>
        <v>-1.3848824515898528E-2</v>
      </c>
      <c r="G567" s="2">
        <f t="shared" ca="1" si="139"/>
        <v>77598.649999999994</v>
      </c>
      <c r="H567">
        <f t="shared" ca="1" si="140"/>
        <v>-1</v>
      </c>
      <c r="I567">
        <f t="shared" si="141"/>
        <v>1</v>
      </c>
      <c r="J567">
        <f t="shared" si="144"/>
        <v>-270.13000000000011</v>
      </c>
      <c r="K567">
        <f t="shared" si="142"/>
        <v>1</v>
      </c>
      <c r="L567" s="11">
        <f t="shared" ca="1" si="136"/>
        <v>12523.609999999966</v>
      </c>
      <c r="M567">
        <f t="shared" ca="1" si="143"/>
        <v>2</v>
      </c>
      <c r="N567">
        <f t="shared" ca="1" si="137"/>
        <v>4</v>
      </c>
      <c r="O567">
        <f>COUNTIF(結算日!$A$3:$A$249,A567)</f>
        <v>1</v>
      </c>
      <c r="Q567" s="7">
        <f t="shared" si="145"/>
        <v>-400</v>
      </c>
      <c r="R567" s="8">
        <f t="shared" ca="1" si="149"/>
        <v>1200</v>
      </c>
      <c r="S567" s="8">
        <f t="shared" ca="1" si="150"/>
        <v>22495</v>
      </c>
      <c r="T567" s="8">
        <f t="shared" ca="1" si="146"/>
        <v>4</v>
      </c>
      <c r="U567" s="9">
        <f t="shared" ca="1" si="151"/>
        <v>7</v>
      </c>
      <c r="V567">
        <f t="shared" si="147"/>
        <v>2000</v>
      </c>
      <c r="W567">
        <f t="shared" si="148"/>
        <v>10</v>
      </c>
    </row>
    <row r="568" spans="1:23" x14ac:dyDescent="0.25">
      <c r="A568" s="1">
        <v>36818</v>
      </c>
      <c r="B568" s="2">
        <v>5081.28</v>
      </c>
      <c r="C568" s="2">
        <v>37428</v>
      </c>
      <c r="D568" s="2">
        <v>5199</v>
      </c>
      <c r="E568" s="2">
        <v>5098</v>
      </c>
      <c r="F568" s="10">
        <f t="shared" si="138"/>
        <v>2.3167390893633177E-2</v>
      </c>
      <c r="G568" s="2">
        <f t="shared" ca="1" si="139"/>
        <v>77046.95</v>
      </c>
      <c r="H568">
        <f t="shared" ca="1" si="140"/>
        <v>-1</v>
      </c>
      <c r="I568">
        <f t="shared" si="141"/>
        <v>-1</v>
      </c>
      <c r="J568">
        <f t="shared" si="144"/>
        <v>-350.94999999999982</v>
      </c>
      <c r="K568">
        <f t="shared" si="142"/>
        <v>-1</v>
      </c>
      <c r="L568" s="11">
        <f t="shared" ca="1" si="136"/>
        <v>11821.709999999966</v>
      </c>
      <c r="M568">
        <f t="shared" ca="1" si="143"/>
        <v>-2</v>
      </c>
      <c r="N568">
        <f t="shared" ca="1" si="137"/>
        <v>4</v>
      </c>
      <c r="O568">
        <f>COUNTIF(結算日!$A$3:$A$249,A568)</f>
        <v>0</v>
      </c>
      <c r="Q568" s="7">
        <f t="shared" si="145"/>
        <v>-158</v>
      </c>
      <c r="R568" s="8">
        <f t="shared" ca="1" si="149"/>
        <v>-632</v>
      </c>
      <c r="S568" s="8">
        <f t="shared" ca="1" si="150"/>
        <v>21856</v>
      </c>
      <c r="T568" s="8">
        <f t="shared" ca="1" si="146"/>
        <v>-4</v>
      </c>
      <c r="U568" s="9">
        <f t="shared" ca="1" si="151"/>
        <v>8</v>
      </c>
      <c r="V568">
        <f t="shared" si="147"/>
        <v>2000</v>
      </c>
      <c r="W568">
        <f t="shared" si="148"/>
        <v>10</v>
      </c>
    </row>
    <row r="569" spans="1:23" x14ac:dyDescent="0.25">
      <c r="A569" s="1">
        <v>36819</v>
      </c>
      <c r="B569" s="2">
        <v>5404.78</v>
      </c>
      <c r="C569" s="2">
        <v>65971</v>
      </c>
      <c r="D569" s="2">
        <v>5562</v>
      </c>
      <c r="E569" s="2">
        <v>5454</v>
      </c>
      <c r="F569" s="10">
        <f t="shared" si="138"/>
        <v>2.9089065604890552E-2</v>
      </c>
      <c r="G569" s="2">
        <f t="shared" ca="1" si="139"/>
        <v>76700</v>
      </c>
      <c r="H569">
        <f t="shared" ca="1" si="140"/>
        <v>-1</v>
      </c>
      <c r="I569">
        <f t="shared" si="141"/>
        <v>-1</v>
      </c>
      <c r="J569">
        <f t="shared" si="144"/>
        <v>323.5</v>
      </c>
      <c r="K569">
        <f t="shared" si="142"/>
        <v>-1</v>
      </c>
      <c r="L569" s="11">
        <f t="shared" ca="1" si="136"/>
        <v>11174.709999999966</v>
      </c>
      <c r="M569">
        <f t="shared" ca="1" si="143"/>
        <v>-2</v>
      </c>
      <c r="N569">
        <f t="shared" ca="1" si="137"/>
        <v>0</v>
      </c>
      <c r="O569">
        <f>COUNTIF(結算日!$A$3:$A$249,A569)</f>
        <v>0</v>
      </c>
      <c r="Q569" s="7">
        <f t="shared" si="145"/>
        <v>363</v>
      </c>
      <c r="R569" s="8">
        <f t="shared" ca="1" si="149"/>
        <v>-1452</v>
      </c>
      <c r="S569" s="8">
        <f t="shared" ca="1" si="150"/>
        <v>20396</v>
      </c>
      <c r="T569" s="8">
        <f t="shared" ca="1" si="146"/>
        <v>-3</v>
      </c>
      <c r="U569" s="9">
        <f t="shared" ca="1" si="151"/>
        <v>1</v>
      </c>
      <c r="V569">
        <f t="shared" si="147"/>
        <v>2000</v>
      </c>
      <c r="W569">
        <f t="shared" si="148"/>
        <v>10</v>
      </c>
    </row>
    <row r="570" spans="1:23" x14ac:dyDescent="0.25">
      <c r="A570" s="1">
        <v>36820</v>
      </c>
      <c r="B570" s="2">
        <v>5599.74</v>
      </c>
      <c r="C570" s="2">
        <v>77064</v>
      </c>
      <c r="D570" s="2">
        <v>5660</v>
      </c>
      <c r="E570" s="2">
        <v>5680</v>
      </c>
      <c r="F570" s="10">
        <f t="shared" si="138"/>
        <v>1.0761213913503154E-2</v>
      </c>
      <c r="G570" s="2">
        <f t="shared" ca="1" si="139"/>
        <v>76470.774999999994</v>
      </c>
      <c r="H570">
        <f t="shared" ca="1" si="140"/>
        <v>1</v>
      </c>
      <c r="I570">
        <f t="shared" si="141"/>
        <v>-1</v>
      </c>
      <c r="J570">
        <f t="shared" si="144"/>
        <v>194.96000000000004</v>
      </c>
      <c r="K570">
        <f t="shared" si="142"/>
        <v>-1</v>
      </c>
      <c r="L570" s="11">
        <f t="shared" ca="1" si="136"/>
        <v>10784.789999999966</v>
      </c>
      <c r="M570">
        <f t="shared" ca="1" si="143"/>
        <v>-1</v>
      </c>
      <c r="N570">
        <f t="shared" ca="1" si="137"/>
        <v>1</v>
      </c>
      <c r="O570">
        <f>COUNTIF(結算日!$A$3:$A$249,A570)</f>
        <v>0</v>
      </c>
      <c r="Q570" s="7">
        <f t="shared" si="145"/>
        <v>98</v>
      </c>
      <c r="R570" s="8">
        <f t="shared" ca="1" si="149"/>
        <v>-294</v>
      </c>
      <c r="S570" s="8">
        <f t="shared" ca="1" si="150"/>
        <v>20101</v>
      </c>
      <c r="T570" s="8">
        <f t="shared" ca="1" si="146"/>
        <v>-3</v>
      </c>
      <c r="U570" s="9">
        <f t="shared" ca="1" si="151"/>
        <v>0</v>
      </c>
      <c r="V570">
        <f t="shared" si="147"/>
        <v>2000</v>
      </c>
      <c r="W570">
        <f t="shared" si="148"/>
        <v>10</v>
      </c>
    </row>
    <row r="571" spans="1:23" x14ac:dyDescent="0.25">
      <c r="A571" s="1">
        <v>36822</v>
      </c>
      <c r="B571" s="2">
        <v>5680.95</v>
      </c>
      <c r="C571" s="2">
        <v>87422</v>
      </c>
      <c r="D571" s="2">
        <v>5670</v>
      </c>
      <c r="E571" s="2">
        <v>5685</v>
      </c>
      <c r="F571" s="10">
        <f t="shared" si="138"/>
        <v>-1.9274945211628092E-3</v>
      </c>
      <c r="G571" s="2">
        <f t="shared" ca="1" si="139"/>
        <v>76412.75</v>
      </c>
      <c r="H571">
        <f t="shared" ca="1" si="140"/>
        <v>1</v>
      </c>
      <c r="I571">
        <f t="shared" si="141"/>
        <v>1</v>
      </c>
      <c r="J571">
        <f t="shared" si="144"/>
        <v>81.210000000000036</v>
      </c>
      <c r="K571">
        <f t="shared" si="142"/>
        <v>1</v>
      </c>
      <c r="L571" s="11">
        <f t="shared" ca="1" si="136"/>
        <v>10703.579999999965</v>
      </c>
      <c r="M571">
        <f t="shared" ca="1" si="143"/>
        <v>1</v>
      </c>
      <c r="N571">
        <f t="shared" ca="1" si="137"/>
        <v>2</v>
      </c>
      <c r="O571">
        <f>COUNTIF(結算日!$A$3:$A$249,A571)</f>
        <v>0</v>
      </c>
      <c r="Q571" s="7">
        <f t="shared" si="145"/>
        <v>10</v>
      </c>
      <c r="R571" s="8">
        <f t="shared" ca="1" si="149"/>
        <v>-30</v>
      </c>
      <c r="S571" s="8">
        <f t="shared" ca="1" si="150"/>
        <v>20071</v>
      </c>
      <c r="T571" s="8">
        <f t="shared" ca="1" si="146"/>
        <v>3</v>
      </c>
      <c r="U571" s="9">
        <f t="shared" ca="1" si="151"/>
        <v>6</v>
      </c>
      <c r="V571">
        <f t="shared" si="147"/>
        <v>2000</v>
      </c>
      <c r="W571">
        <f t="shared" si="148"/>
        <v>10</v>
      </c>
    </row>
    <row r="572" spans="1:23" x14ac:dyDescent="0.25">
      <c r="A572" s="1">
        <v>36823</v>
      </c>
      <c r="B572" s="2">
        <v>5918.63</v>
      </c>
      <c r="C572" s="2">
        <v>106209</v>
      </c>
      <c r="D572" s="2">
        <v>5920</v>
      </c>
      <c r="E572" s="2">
        <v>5921</v>
      </c>
      <c r="F572" s="10">
        <f t="shared" si="138"/>
        <v>2.3147248603128112E-4</v>
      </c>
      <c r="G572" s="2">
        <f t="shared" ca="1" si="139"/>
        <v>76567.7</v>
      </c>
      <c r="H572">
        <f t="shared" ca="1" si="140"/>
        <v>1</v>
      </c>
      <c r="I572">
        <f t="shared" si="141"/>
        <v>-1</v>
      </c>
      <c r="J572">
        <f t="shared" si="144"/>
        <v>237.68000000000029</v>
      </c>
      <c r="K572">
        <f t="shared" ca="1" si="142"/>
        <v>1</v>
      </c>
      <c r="L572" s="11">
        <f t="shared" ca="1" si="136"/>
        <v>10941.259999999966</v>
      </c>
      <c r="M572">
        <f t="shared" ca="1" si="143"/>
        <v>1</v>
      </c>
      <c r="N572">
        <f t="shared" ca="1" si="137"/>
        <v>0</v>
      </c>
      <c r="O572">
        <f>COUNTIF(結算日!$A$3:$A$249,A572)</f>
        <v>0</v>
      </c>
      <c r="Q572" s="7">
        <f t="shared" si="145"/>
        <v>250</v>
      </c>
      <c r="R572" s="8">
        <f t="shared" ca="1" si="149"/>
        <v>750</v>
      </c>
      <c r="S572" s="8">
        <f t="shared" ca="1" si="150"/>
        <v>20815</v>
      </c>
      <c r="T572" s="8">
        <f t="shared" ca="1" si="146"/>
        <v>3</v>
      </c>
      <c r="U572" s="9">
        <f t="shared" ca="1" si="151"/>
        <v>0</v>
      </c>
      <c r="V572">
        <f t="shared" si="147"/>
        <v>2000</v>
      </c>
      <c r="W572">
        <f t="shared" si="148"/>
        <v>10</v>
      </c>
    </row>
    <row r="573" spans="1:23" x14ac:dyDescent="0.25">
      <c r="A573" s="1">
        <v>36824</v>
      </c>
      <c r="B573" s="2">
        <v>6023.78</v>
      </c>
      <c r="C573" s="2">
        <v>107960</v>
      </c>
      <c r="D573" s="2">
        <v>5972</v>
      </c>
      <c r="E573" s="2">
        <v>5960</v>
      </c>
      <c r="F573" s="10">
        <f t="shared" si="138"/>
        <v>-8.5959314583201607E-3</v>
      </c>
      <c r="G573" s="2">
        <f t="shared" ca="1" si="139"/>
        <v>76437</v>
      </c>
      <c r="H573">
        <f t="shared" ca="1" si="140"/>
        <v>1</v>
      </c>
      <c r="I573">
        <f t="shared" si="141"/>
        <v>1</v>
      </c>
      <c r="J573">
        <f t="shared" si="144"/>
        <v>105.14999999999964</v>
      </c>
      <c r="K573">
        <f t="shared" si="142"/>
        <v>1</v>
      </c>
      <c r="L573" s="11">
        <f t="shared" ca="1" si="136"/>
        <v>11046.409999999965</v>
      </c>
      <c r="M573">
        <f t="shared" ca="1" si="143"/>
        <v>1</v>
      </c>
      <c r="N573">
        <f t="shared" ca="1" si="137"/>
        <v>0</v>
      </c>
      <c r="O573">
        <f>COUNTIF(結算日!$A$3:$A$249,A573)</f>
        <v>0</v>
      </c>
      <c r="Q573" s="7">
        <f t="shared" si="145"/>
        <v>52</v>
      </c>
      <c r="R573" s="8">
        <f t="shared" ca="1" si="149"/>
        <v>156</v>
      </c>
      <c r="S573" s="8">
        <f t="shared" ca="1" si="150"/>
        <v>20971</v>
      </c>
      <c r="T573" s="8">
        <f t="shared" ca="1" si="146"/>
        <v>3</v>
      </c>
      <c r="U573" s="9">
        <f t="shared" ca="1" si="151"/>
        <v>0</v>
      </c>
      <c r="V573">
        <f t="shared" si="147"/>
        <v>2000</v>
      </c>
      <c r="W573">
        <f t="shared" si="148"/>
        <v>10</v>
      </c>
    </row>
    <row r="574" spans="1:23" x14ac:dyDescent="0.25">
      <c r="A574" s="1">
        <v>36825</v>
      </c>
      <c r="B574" s="2">
        <v>5941.85</v>
      </c>
      <c r="C574" s="2">
        <v>101001</v>
      </c>
      <c r="D574" s="2">
        <v>5875</v>
      </c>
      <c r="E574" s="2">
        <v>5891</v>
      </c>
      <c r="F574" s="10">
        <f t="shared" si="138"/>
        <v>-1.1250704746838203E-2</v>
      </c>
      <c r="G574" s="2">
        <f t="shared" ca="1" si="139"/>
        <v>75946.725000000006</v>
      </c>
      <c r="H574">
        <f t="shared" ca="1" si="140"/>
        <v>1</v>
      </c>
      <c r="I574">
        <f t="shared" si="141"/>
        <v>1</v>
      </c>
      <c r="J574">
        <f t="shared" si="144"/>
        <v>-81.929999999999382</v>
      </c>
      <c r="K574">
        <f t="shared" si="142"/>
        <v>1</v>
      </c>
      <c r="L574" s="11">
        <f t="shared" ref="L574:L637" ca="1" si="152">L573+J574*M573</f>
        <v>10964.479999999967</v>
      </c>
      <c r="M574">
        <f t="shared" ca="1" si="143"/>
        <v>1</v>
      </c>
      <c r="N574">
        <f t="shared" ref="N574:N637" ca="1" si="153">ABS(M574-M573)</f>
        <v>0</v>
      </c>
      <c r="O574">
        <f>COUNTIF(結算日!$A$3:$A$249,A574)</f>
        <v>0</v>
      </c>
      <c r="Q574" s="7">
        <f t="shared" si="145"/>
        <v>-97</v>
      </c>
      <c r="R574" s="8">
        <f t="shared" ca="1" si="149"/>
        <v>-291</v>
      </c>
      <c r="S574" s="8">
        <f t="shared" ca="1" si="150"/>
        <v>20680</v>
      </c>
      <c r="T574" s="8">
        <f t="shared" ca="1" si="146"/>
        <v>3</v>
      </c>
      <c r="U574" s="9">
        <f t="shared" ca="1" si="151"/>
        <v>0</v>
      </c>
      <c r="V574">
        <f t="shared" si="147"/>
        <v>2000</v>
      </c>
      <c r="W574">
        <f t="shared" si="148"/>
        <v>10</v>
      </c>
    </row>
    <row r="575" spans="1:23" x14ac:dyDescent="0.25">
      <c r="A575" s="1">
        <v>36826</v>
      </c>
      <c r="B575" s="2">
        <v>5805.17</v>
      </c>
      <c r="C575" s="2">
        <v>79366</v>
      </c>
      <c r="D575" s="2">
        <v>5700</v>
      </c>
      <c r="E575" s="2">
        <v>5739</v>
      </c>
      <c r="F575" s="10">
        <f t="shared" si="138"/>
        <v>-1.8116609849496257E-2</v>
      </c>
      <c r="G575" s="2">
        <f t="shared" ca="1" si="139"/>
        <v>75709.425000000003</v>
      </c>
      <c r="H575">
        <f t="shared" ca="1" si="140"/>
        <v>1</v>
      </c>
      <c r="I575">
        <f t="shared" si="141"/>
        <v>1</v>
      </c>
      <c r="J575">
        <f t="shared" si="144"/>
        <v>-136.68000000000029</v>
      </c>
      <c r="K575">
        <f t="shared" si="142"/>
        <v>1</v>
      </c>
      <c r="L575" s="11">
        <f t="shared" ca="1" si="152"/>
        <v>10827.799999999967</v>
      </c>
      <c r="M575">
        <f t="shared" ca="1" si="143"/>
        <v>1</v>
      </c>
      <c r="N575">
        <f t="shared" ca="1" si="153"/>
        <v>0</v>
      </c>
      <c r="O575">
        <f>COUNTIF(結算日!$A$3:$A$249,A575)</f>
        <v>0</v>
      </c>
      <c r="Q575" s="7">
        <f t="shared" si="145"/>
        <v>-175</v>
      </c>
      <c r="R575" s="8">
        <f t="shared" ca="1" si="149"/>
        <v>-525</v>
      </c>
      <c r="S575" s="8">
        <f t="shared" ca="1" si="150"/>
        <v>20155</v>
      </c>
      <c r="T575" s="8">
        <f t="shared" ca="1" si="146"/>
        <v>3</v>
      </c>
      <c r="U575" s="9">
        <f t="shared" ca="1" si="151"/>
        <v>0</v>
      </c>
      <c r="V575">
        <f t="shared" si="147"/>
        <v>2000</v>
      </c>
      <c r="W575">
        <f t="shared" si="148"/>
        <v>10</v>
      </c>
    </row>
    <row r="576" spans="1:23" x14ac:dyDescent="0.25">
      <c r="A576" s="1">
        <v>36829</v>
      </c>
      <c r="B576" s="2">
        <v>5659.08</v>
      </c>
      <c r="C576" s="2">
        <v>12934</v>
      </c>
      <c r="D576" s="2">
        <v>5600</v>
      </c>
      <c r="E576" s="2">
        <v>5542</v>
      </c>
      <c r="F576" s="10">
        <f t="shared" si="138"/>
        <v>-1.0439859482460068E-2</v>
      </c>
      <c r="G576" s="2">
        <f t="shared" ca="1" si="139"/>
        <v>73850.975000000006</v>
      </c>
      <c r="H576">
        <f t="shared" ca="1" si="140"/>
        <v>-1</v>
      </c>
      <c r="I576">
        <f t="shared" si="141"/>
        <v>1</v>
      </c>
      <c r="J576">
        <f t="shared" si="144"/>
        <v>-146.09000000000015</v>
      </c>
      <c r="K576">
        <f t="shared" si="142"/>
        <v>1</v>
      </c>
      <c r="L576" s="11">
        <f t="shared" ca="1" si="152"/>
        <v>10681.709999999966</v>
      </c>
      <c r="M576">
        <f t="shared" ca="1" si="143"/>
        <v>1</v>
      </c>
      <c r="N576">
        <f t="shared" ca="1" si="153"/>
        <v>0</v>
      </c>
      <c r="O576">
        <f>COUNTIF(結算日!$A$3:$A$249,A576)</f>
        <v>0</v>
      </c>
      <c r="Q576" s="7">
        <f t="shared" si="145"/>
        <v>-100</v>
      </c>
      <c r="R576" s="8">
        <f t="shared" ca="1" si="149"/>
        <v>-300</v>
      </c>
      <c r="S576" s="8">
        <f t="shared" ca="1" si="150"/>
        <v>19855</v>
      </c>
      <c r="T576" s="8">
        <f t="shared" ca="1" si="146"/>
        <v>3</v>
      </c>
      <c r="U576" s="9">
        <f t="shared" ca="1" si="151"/>
        <v>0</v>
      </c>
      <c r="V576">
        <f t="shared" si="147"/>
        <v>2000</v>
      </c>
      <c r="W576">
        <f t="shared" si="148"/>
        <v>10</v>
      </c>
    </row>
    <row r="577" spans="1:23" x14ac:dyDescent="0.25">
      <c r="A577" s="1">
        <v>36830</v>
      </c>
      <c r="B577" s="2">
        <v>5544.18</v>
      </c>
      <c r="C577" s="2">
        <v>64701</v>
      </c>
      <c r="D577" s="2">
        <v>5555</v>
      </c>
      <c r="E577" s="2">
        <v>5573</v>
      </c>
      <c r="F577" s="10">
        <f t="shared" si="138"/>
        <v>1.9515960881499872E-3</v>
      </c>
      <c r="G577" s="2">
        <f t="shared" ca="1" si="139"/>
        <v>73377.75</v>
      </c>
      <c r="H577">
        <f t="shared" ca="1" si="140"/>
        <v>-1</v>
      </c>
      <c r="I577">
        <f t="shared" si="141"/>
        <v>-1</v>
      </c>
      <c r="J577">
        <f t="shared" si="144"/>
        <v>-114.89999999999964</v>
      </c>
      <c r="K577">
        <f t="shared" si="142"/>
        <v>-1</v>
      </c>
      <c r="L577" s="11">
        <f t="shared" ca="1" si="152"/>
        <v>10566.809999999967</v>
      </c>
      <c r="M577">
        <f t="shared" ca="1" si="143"/>
        <v>-1</v>
      </c>
      <c r="N577">
        <f t="shared" ca="1" si="153"/>
        <v>2</v>
      </c>
      <c r="O577">
        <f>COUNTIF(結算日!$A$3:$A$249,A577)</f>
        <v>0</v>
      </c>
      <c r="Q577" s="7">
        <f t="shared" si="145"/>
        <v>-45</v>
      </c>
      <c r="R577" s="8">
        <f t="shared" ca="1" si="149"/>
        <v>-135</v>
      </c>
      <c r="S577" s="8">
        <f t="shared" ca="1" si="150"/>
        <v>19720</v>
      </c>
      <c r="T577" s="8">
        <f t="shared" ca="1" si="146"/>
        <v>-3</v>
      </c>
      <c r="U577" s="9">
        <f t="shared" ca="1" si="151"/>
        <v>6</v>
      </c>
      <c r="V577">
        <f t="shared" si="147"/>
        <v>2000</v>
      </c>
      <c r="W577">
        <f t="shared" si="148"/>
        <v>10</v>
      </c>
    </row>
    <row r="578" spans="1:23" x14ac:dyDescent="0.25">
      <c r="A578" s="1">
        <v>36831</v>
      </c>
      <c r="B578" s="2">
        <v>5425.02</v>
      </c>
      <c r="C578" s="2">
        <v>41558</v>
      </c>
      <c r="D578" s="2">
        <v>5460</v>
      </c>
      <c r="E578" s="2">
        <v>5448</v>
      </c>
      <c r="F578" s="10">
        <f t="shared" ref="F578:F641" si="154">IF(O578=1,E578,D578)/B578-1</f>
        <v>6.4479024962118547E-3</v>
      </c>
      <c r="G578" s="2">
        <f t="shared" ref="G578:G641" ca="1" si="155">IF(ROW()&gt;$G$1,AVERAGE(OFFSET(C578,-$G$1+1,,$G$1)),"")</f>
        <v>72625.05</v>
      </c>
      <c r="H578">
        <f t="shared" ref="H578:H641" ca="1" si="156">IF(G578="",0,SIGN(C578-G578))</f>
        <v>-1</v>
      </c>
      <c r="I578">
        <f t="shared" ref="I578:I641" si="157">-SIGN(F578)</f>
        <v>-1</v>
      </c>
      <c r="J578">
        <f t="shared" si="144"/>
        <v>-119.15999999999985</v>
      </c>
      <c r="K578">
        <f t="shared" ref="K578:K641" si="158">CHOOSE($K$1,H578*(2-$K$1)+I578*($K$1-1),IF(ABS(F578)&gt;($K$1-2)/100,I578,H578))</f>
        <v>-1</v>
      </c>
      <c r="L578" s="11">
        <f t="shared" ca="1" si="152"/>
        <v>10685.969999999967</v>
      </c>
      <c r="M578">
        <f t="shared" ref="M578:M641" ca="1" si="159">INT(L578*$P$1/B578)*K578</f>
        <v>-1</v>
      </c>
      <c r="N578">
        <f t="shared" ca="1" si="153"/>
        <v>0</v>
      </c>
      <c r="O578">
        <f>COUNTIF(結算日!$A$3:$A$249,A578)</f>
        <v>0</v>
      </c>
      <c r="Q578" s="7">
        <f t="shared" si="145"/>
        <v>-95</v>
      </c>
      <c r="R578" s="8">
        <f t="shared" ca="1" si="149"/>
        <v>285</v>
      </c>
      <c r="S578" s="8">
        <f t="shared" ca="1" si="150"/>
        <v>19999</v>
      </c>
      <c r="T578" s="8">
        <f t="shared" ca="1" si="146"/>
        <v>-3</v>
      </c>
      <c r="U578" s="9">
        <f t="shared" ca="1" si="151"/>
        <v>0</v>
      </c>
      <c r="V578">
        <f t="shared" si="147"/>
        <v>2000</v>
      </c>
      <c r="W578">
        <f t="shared" si="148"/>
        <v>11</v>
      </c>
    </row>
    <row r="579" spans="1:23" x14ac:dyDescent="0.25">
      <c r="A579" s="1">
        <v>36832</v>
      </c>
      <c r="B579" s="2">
        <v>5626.08</v>
      </c>
      <c r="C579" s="2">
        <v>79902</v>
      </c>
      <c r="D579" s="2">
        <v>5775</v>
      </c>
      <c r="E579" s="2">
        <v>5797</v>
      </c>
      <c r="F579" s="10">
        <f t="shared" si="154"/>
        <v>2.6469584506441546E-2</v>
      </c>
      <c r="G579" s="2">
        <f t="shared" ca="1" si="155"/>
        <v>73248.350000000006</v>
      </c>
      <c r="H579">
        <f t="shared" ca="1" si="156"/>
        <v>1</v>
      </c>
      <c r="I579">
        <f t="shared" si="157"/>
        <v>-1</v>
      </c>
      <c r="J579">
        <f t="shared" ref="J579:J642" si="160">B579-B578</f>
        <v>201.05999999999949</v>
      </c>
      <c r="K579">
        <f t="shared" si="158"/>
        <v>-1</v>
      </c>
      <c r="L579" s="11">
        <f t="shared" ca="1" si="152"/>
        <v>10484.909999999967</v>
      </c>
      <c r="M579">
        <f t="shared" ca="1" si="159"/>
        <v>-1</v>
      </c>
      <c r="N579">
        <f t="shared" ca="1" si="153"/>
        <v>0</v>
      </c>
      <c r="O579">
        <f>COUNTIF(結算日!$A$3:$A$249,A579)</f>
        <v>0</v>
      </c>
      <c r="Q579" s="7">
        <f t="shared" ref="Q579:Q642" si="161">D579-IF(O578=1,E578,D578)</f>
        <v>315</v>
      </c>
      <c r="R579" s="8">
        <f t="shared" ca="1" si="149"/>
        <v>-945</v>
      </c>
      <c r="S579" s="8">
        <f t="shared" ca="1" si="150"/>
        <v>19054</v>
      </c>
      <c r="T579" s="8">
        <f t="shared" ref="T579:T642" ca="1" si="162">INT(S579*$P$1/IF(O579=1,E579,D579))*K579</f>
        <v>-3</v>
      </c>
      <c r="U579" s="9">
        <f t="shared" ca="1" si="151"/>
        <v>0</v>
      </c>
      <c r="V579">
        <f t="shared" ref="V579:V642" si="163">YEAR(A579)</f>
        <v>2000</v>
      </c>
      <c r="W579">
        <f t="shared" ref="W579:W642" si="164">MONTH(A579)</f>
        <v>11</v>
      </c>
    </row>
    <row r="580" spans="1:23" x14ac:dyDescent="0.25">
      <c r="A580" s="1">
        <v>36833</v>
      </c>
      <c r="B580" s="2">
        <v>5796.08</v>
      </c>
      <c r="C580" s="2">
        <v>102250</v>
      </c>
      <c r="D580" s="2">
        <v>5895</v>
      </c>
      <c r="E580" s="2">
        <v>5928</v>
      </c>
      <c r="F580" s="10">
        <f t="shared" si="154"/>
        <v>1.7066707153800431E-2</v>
      </c>
      <c r="G580" s="2">
        <f t="shared" ca="1" si="155"/>
        <v>73834.574999999997</v>
      </c>
      <c r="H580">
        <f t="shared" ca="1" si="156"/>
        <v>1</v>
      </c>
      <c r="I580">
        <f t="shared" si="157"/>
        <v>-1</v>
      </c>
      <c r="J580">
        <f t="shared" si="160"/>
        <v>170</v>
      </c>
      <c r="K580">
        <f t="shared" si="158"/>
        <v>-1</v>
      </c>
      <c r="L580" s="11">
        <f t="shared" ca="1" si="152"/>
        <v>10314.909999999967</v>
      </c>
      <c r="M580">
        <f t="shared" ca="1" si="159"/>
        <v>-1</v>
      </c>
      <c r="N580">
        <f t="shared" ca="1" si="153"/>
        <v>0</v>
      </c>
      <c r="O580">
        <f>COUNTIF(結算日!$A$3:$A$249,A580)</f>
        <v>0</v>
      </c>
      <c r="Q580" s="7">
        <f t="shared" si="161"/>
        <v>120</v>
      </c>
      <c r="R580" s="8">
        <f t="shared" ref="R580:R643" ca="1" si="165">Q580*T579</f>
        <v>-360</v>
      </c>
      <c r="S580" s="8">
        <f t="shared" ref="S580:S643" ca="1" si="166">S579+Q580*T579-U579*$U$1</f>
        <v>18694</v>
      </c>
      <c r="T580" s="8">
        <f t="shared" ca="1" si="162"/>
        <v>-3</v>
      </c>
      <c r="U580" s="9">
        <f t="shared" ref="U580:U643" ca="1" si="167">IF(O580=1,ABS(T580)+ABS(T579),ABS(T580-T579))</f>
        <v>0</v>
      </c>
      <c r="V580">
        <f t="shared" si="163"/>
        <v>2000</v>
      </c>
      <c r="W580">
        <f t="shared" si="164"/>
        <v>11</v>
      </c>
    </row>
    <row r="581" spans="1:23" x14ac:dyDescent="0.25">
      <c r="A581" s="1">
        <v>36834</v>
      </c>
      <c r="B581" s="2">
        <v>5677.3</v>
      </c>
      <c r="C581" s="2">
        <v>84528</v>
      </c>
      <c r="D581" s="2">
        <v>5690</v>
      </c>
      <c r="E581" s="2">
        <v>5722</v>
      </c>
      <c r="F581" s="10">
        <f t="shared" si="154"/>
        <v>2.2369788455780526E-3</v>
      </c>
      <c r="G581" s="2">
        <f t="shared" ca="1" si="155"/>
        <v>74061.100000000006</v>
      </c>
      <c r="H581">
        <f t="shared" ca="1" si="156"/>
        <v>1</v>
      </c>
      <c r="I581">
        <f t="shared" si="157"/>
        <v>-1</v>
      </c>
      <c r="J581">
        <f t="shared" si="160"/>
        <v>-118.77999999999975</v>
      </c>
      <c r="K581">
        <f t="shared" si="158"/>
        <v>-1</v>
      </c>
      <c r="L581" s="11">
        <f t="shared" ca="1" si="152"/>
        <v>10433.689999999966</v>
      </c>
      <c r="M581">
        <f t="shared" ca="1" si="159"/>
        <v>-1</v>
      </c>
      <c r="N581">
        <f t="shared" ca="1" si="153"/>
        <v>0</v>
      </c>
      <c r="O581">
        <f>COUNTIF(結算日!$A$3:$A$249,A581)</f>
        <v>0</v>
      </c>
      <c r="Q581" s="7">
        <f t="shared" si="161"/>
        <v>-205</v>
      </c>
      <c r="R581" s="8">
        <f t="shared" ca="1" si="165"/>
        <v>615</v>
      </c>
      <c r="S581" s="8">
        <f t="shared" ca="1" si="166"/>
        <v>19309</v>
      </c>
      <c r="T581" s="8">
        <f t="shared" ca="1" si="162"/>
        <v>-3</v>
      </c>
      <c r="U581" s="9">
        <f t="shared" ca="1" si="167"/>
        <v>0</v>
      </c>
      <c r="V581">
        <f t="shared" si="163"/>
        <v>2000</v>
      </c>
      <c r="W581">
        <f t="shared" si="164"/>
        <v>11</v>
      </c>
    </row>
    <row r="582" spans="1:23" x14ac:dyDescent="0.25">
      <c r="A582" s="1">
        <v>36836</v>
      </c>
      <c r="B582" s="2">
        <v>5657.48</v>
      </c>
      <c r="C582" s="2">
        <v>62411</v>
      </c>
      <c r="D582" s="2">
        <v>5720</v>
      </c>
      <c r="E582" s="2">
        <v>5728</v>
      </c>
      <c r="F582" s="10">
        <f t="shared" si="154"/>
        <v>1.1050856565113953E-2</v>
      </c>
      <c r="G582" s="2">
        <f t="shared" ca="1" si="155"/>
        <v>73225.75</v>
      </c>
      <c r="H582">
        <f t="shared" ca="1" si="156"/>
        <v>-1</v>
      </c>
      <c r="I582">
        <f t="shared" si="157"/>
        <v>-1</v>
      </c>
      <c r="J582">
        <f t="shared" si="160"/>
        <v>-19.820000000000618</v>
      </c>
      <c r="K582">
        <f t="shared" si="158"/>
        <v>-1</v>
      </c>
      <c r="L582" s="11">
        <f t="shared" ca="1" si="152"/>
        <v>10453.509999999966</v>
      </c>
      <c r="M582">
        <f t="shared" ca="1" si="159"/>
        <v>-1</v>
      </c>
      <c r="N582">
        <f t="shared" ca="1" si="153"/>
        <v>0</v>
      </c>
      <c r="O582">
        <f>COUNTIF(結算日!$A$3:$A$249,A582)</f>
        <v>0</v>
      </c>
      <c r="Q582" s="7">
        <f t="shared" si="161"/>
        <v>30</v>
      </c>
      <c r="R582" s="8">
        <f t="shared" ca="1" si="165"/>
        <v>-90</v>
      </c>
      <c r="S582" s="8">
        <f t="shared" ca="1" si="166"/>
        <v>19219</v>
      </c>
      <c r="T582" s="8">
        <f t="shared" ca="1" si="162"/>
        <v>-3</v>
      </c>
      <c r="U582" s="9">
        <f t="shared" ca="1" si="167"/>
        <v>0</v>
      </c>
      <c r="V582">
        <f t="shared" si="163"/>
        <v>2000</v>
      </c>
      <c r="W582">
        <f t="shared" si="164"/>
        <v>11</v>
      </c>
    </row>
    <row r="583" spans="1:23" x14ac:dyDescent="0.25">
      <c r="A583" s="1">
        <v>36837</v>
      </c>
      <c r="B583" s="2">
        <v>5877.77</v>
      </c>
      <c r="C583" s="2">
        <v>101113</v>
      </c>
      <c r="D583" s="2">
        <v>5960</v>
      </c>
      <c r="E583" s="2">
        <v>5987</v>
      </c>
      <c r="F583" s="10">
        <f t="shared" si="154"/>
        <v>1.3989999608694959E-2</v>
      </c>
      <c r="G583" s="2">
        <f t="shared" ca="1" si="155"/>
        <v>73766.425000000003</v>
      </c>
      <c r="H583">
        <f t="shared" ca="1" si="156"/>
        <v>1</v>
      </c>
      <c r="I583">
        <f t="shared" si="157"/>
        <v>-1</v>
      </c>
      <c r="J583">
        <f t="shared" si="160"/>
        <v>220.29000000000087</v>
      </c>
      <c r="K583">
        <f t="shared" si="158"/>
        <v>-1</v>
      </c>
      <c r="L583" s="11">
        <f t="shared" ca="1" si="152"/>
        <v>10233.219999999965</v>
      </c>
      <c r="M583">
        <f t="shared" ca="1" si="159"/>
        <v>-1</v>
      </c>
      <c r="N583">
        <f t="shared" ca="1" si="153"/>
        <v>0</v>
      </c>
      <c r="O583">
        <f>COUNTIF(結算日!$A$3:$A$249,A583)</f>
        <v>0</v>
      </c>
      <c r="Q583" s="7">
        <f t="shared" si="161"/>
        <v>240</v>
      </c>
      <c r="R583" s="8">
        <f t="shared" ca="1" si="165"/>
        <v>-720</v>
      </c>
      <c r="S583" s="8">
        <f t="shared" ca="1" si="166"/>
        <v>18499</v>
      </c>
      <c r="T583" s="8">
        <f t="shared" ca="1" si="162"/>
        <v>-3</v>
      </c>
      <c r="U583" s="9">
        <f t="shared" ca="1" si="167"/>
        <v>0</v>
      </c>
      <c r="V583">
        <f t="shared" si="163"/>
        <v>2000</v>
      </c>
      <c r="W583">
        <f t="shared" si="164"/>
        <v>11</v>
      </c>
    </row>
    <row r="584" spans="1:23" x14ac:dyDescent="0.25">
      <c r="A584" s="1">
        <v>36838</v>
      </c>
      <c r="B584" s="2">
        <v>6067.94</v>
      </c>
      <c r="C584" s="2">
        <v>123747</v>
      </c>
      <c r="D584" s="2">
        <v>6122</v>
      </c>
      <c r="E584" s="2">
        <v>6150</v>
      </c>
      <c r="F584" s="10">
        <f t="shared" si="154"/>
        <v>8.9091190750074656E-3</v>
      </c>
      <c r="G584" s="2">
        <f t="shared" ca="1" si="155"/>
        <v>75242.899999999994</v>
      </c>
      <c r="H584">
        <f t="shared" ca="1" si="156"/>
        <v>1</v>
      </c>
      <c r="I584">
        <f t="shared" si="157"/>
        <v>-1</v>
      </c>
      <c r="J584">
        <f t="shared" si="160"/>
        <v>190.16999999999916</v>
      </c>
      <c r="K584">
        <f t="shared" si="158"/>
        <v>-1</v>
      </c>
      <c r="L584" s="11">
        <f t="shared" ca="1" si="152"/>
        <v>10043.049999999967</v>
      </c>
      <c r="M584">
        <f t="shared" ca="1" si="159"/>
        <v>-1</v>
      </c>
      <c r="N584">
        <f t="shared" ca="1" si="153"/>
        <v>0</v>
      </c>
      <c r="O584">
        <f>COUNTIF(結算日!$A$3:$A$249,A584)</f>
        <v>0</v>
      </c>
      <c r="Q584" s="7">
        <f t="shared" si="161"/>
        <v>162</v>
      </c>
      <c r="R584" s="8">
        <f t="shared" ca="1" si="165"/>
        <v>-486</v>
      </c>
      <c r="S584" s="8">
        <f t="shared" ca="1" si="166"/>
        <v>18013</v>
      </c>
      <c r="T584" s="8">
        <f t="shared" ca="1" si="162"/>
        <v>-2</v>
      </c>
      <c r="U584" s="9">
        <f t="shared" ca="1" si="167"/>
        <v>1</v>
      </c>
      <c r="V584">
        <f t="shared" si="163"/>
        <v>2000</v>
      </c>
      <c r="W584">
        <f t="shared" si="164"/>
        <v>11</v>
      </c>
    </row>
    <row r="585" spans="1:23" x14ac:dyDescent="0.25">
      <c r="A585" s="1">
        <v>36839</v>
      </c>
      <c r="B585" s="2">
        <v>6089.55</v>
      </c>
      <c r="C585" s="2">
        <v>118342</v>
      </c>
      <c r="D585" s="2">
        <v>6200</v>
      </c>
      <c r="E585" s="2">
        <v>6215</v>
      </c>
      <c r="F585" s="10">
        <f t="shared" si="154"/>
        <v>1.8137629217265694E-2</v>
      </c>
      <c r="G585" s="2">
        <f t="shared" ca="1" si="155"/>
        <v>76145.8</v>
      </c>
      <c r="H585">
        <f t="shared" ca="1" si="156"/>
        <v>1</v>
      </c>
      <c r="I585">
        <f t="shared" si="157"/>
        <v>-1</v>
      </c>
      <c r="J585">
        <f t="shared" si="160"/>
        <v>21.610000000000582</v>
      </c>
      <c r="K585">
        <f t="shared" si="158"/>
        <v>-1</v>
      </c>
      <c r="L585" s="11">
        <f t="shared" ca="1" si="152"/>
        <v>10021.439999999966</v>
      </c>
      <c r="M585">
        <f t="shared" ca="1" si="159"/>
        <v>-1</v>
      </c>
      <c r="N585">
        <f t="shared" ca="1" si="153"/>
        <v>0</v>
      </c>
      <c r="O585">
        <f>COUNTIF(結算日!$A$3:$A$249,A585)</f>
        <v>0</v>
      </c>
      <c r="Q585" s="7">
        <f t="shared" si="161"/>
        <v>78</v>
      </c>
      <c r="R585" s="8">
        <f t="shared" ca="1" si="165"/>
        <v>-156</v>
      </c>
      <c r="S585" s="8">
        <f t="shared" ca="1" si="166"/>
        <v>17856</v>
      </c>
      <c r="T585" s="8">
        <f t="shared" ca="1" si="162"/>
        <v>-2</v>
      </c>
      <c r="U585" s="9">
        <f t="shared" ca="1" si="167"/>
        <v>0</v>
      </c>
      <c r="V585">
        <f t="shared" si="163"/>
        <v>2000</v>
      </c>
      <c r="W585">
        <f t="shared" si="164"/>
        <v>11</v>
      </c>
    </row>
    <row r="586" spans="1:23" x14ac:dyDescent="0.25">
      <c r="A586" s="1">
        <v>36840</v>
      </c>
      <c r="B586" s="2">
        <v>6088.74</v>
      </c>
      <c r="C586" s="2">
        <v>111616</v>
      </c>
      <c r="D586" s="2">
        <v>6210</v>
      </c>
      <c r="E586" s="2">
        <v>6210</v>
      </c>
      <c r="F586" s="10">
        <f t="shared" si="154"/>
        <v>1.9915450487292929E-2</v>
      </c>
      <c r="G586" s="2">
        <f t="shared" ca="1" si="155"/>
        <v>76370.600000000006</v>
      </c>
      <c r="H586">
        <f t="shared" ca="1" si="156"/>
        <v>1</v>
      </c>
      <c r="I586">
        <f t="shared" si="157"/>
        <v>-1</v>
      </c>
      <c r="J586">
        <f t="shared" si="160"/>
        <v>-0.81000000000040018</v>
      </c>
      <c r="K586">
        <f t="shared" si="158"/>
        <v>-1</v>
      </c>
      <c r="L586" s="11">
        <f t="shared" ca="1" si="152"/>
        <v>10022.249999999967</v>
      </c>
      <c r="M586">
        <f t="shared" ca="1" si="159"/>
        <v>-1</v>
      </c>
      <c r="N586">
        <f t="shared" ca="1" si="153"/>
        <v>0</v>
      </c>
      <c r="O586">
        <f>COUNTIF(結算日!$A$3:$A$249,A586)</f>
        <v>0</v>
      </c>
      <c r="Q586" s="7">
        <f t="shared" si="161"/>
        <v>10</v>
      </c>
      <c r="R586" s="8">
        <f t="shared" ca="1" si="165"/>
        <v>-20</v>
      </c>
      <c r="S586" s="8">
        <f t="shared" ca="1" si="166"/>
        <v>17836</v>
      </c>
      <c r="T586" s="8">
        <f t="shared" ca="1" si="162"/>
        <v>-2</v>
      </c>
      <c r="U586" s="9">
        <f t="shared" ca="1" si="167"/>
        <v>0</v>
      </c>
      <c r="V586">
        <f t="shared" si="163"/>
        <v>2000</v>
      </c>
      <c r="W586">
        <f t="shared" si="164"/>
        <v>11</v>
      </c>
    </row>
    <row r="587" spans="1:23" x14ac:dyDescent="0.25">
      <c r="A587" s="1">
        <v>36843</v>
      </c>
      <c r="B587" s="2">
        <v>5793.52</v>
      </c>
      <c r="C587" s="2">
        <v>60354</v>
      </c>
      <c r="D587" s="2">
        <v>5855</v>
      </c>
      <c r="E587" s="2">
        <v>5800</v>
      </c>
      <c r="F587" s="10">
        <f t="shared" si="154"/>
        <v>1.0611856004639542E-2</v>
      </c>
      <c r="G587" s="2">
        <f t="shared" ca="1" si="155"/>
        <v>76053.899999999994</v>
      </c>
      <c r="H587">
        <f t="shared" ca="1" si="156"/>
        <v>-1</v>
      </c>
      <c r="I587">
        <f t="shared" si="157"/>
        <v>-1</v>
      </c>
      <c r="J587">
        <f t="shared" si="160"/>
        <v>-295.21999999999935</v>
      </c>
      <c r="K587">
        <f t="shared" si="158"/>
        <v>-1</v>
      </c>
      <c r="L587" s="11">
        <f t="shared" ca="1" si="152"/>
        <v>10317.469999999967</v>
      </c>
      <c r="M587">
        <f t="shared" ca="1" si="159"/>
        <v>-1</v>
      </c>
      <c r="N587">
        <f t="shared" ca="1" si="153"/>
        <v>0</v>
      </c>
      <c r="O587">
        <f>COUNTIF(結算日!$A$3:$A$249,A587)</f>
        <v>0</v>
      </c>
      <c r="Q587" s="7">
        <f t="shared" si="161"/>
        <v>-355</v>
      </c>
      <c r="R587" s="8">
        <f t="shared" ca="1" si="165"/>
        <v>710</v>
      </c>
      <c r="S587" s="8">
        <f t="shared" ca="1" si="166"/>
        <v>18546</v>
      </c>
      <c r="T587" s="8">
        <f t="shared" ca="1" si="162"/>
        <v>-3</v>
      </c>
      <c r="U587" s="9">
        <f t="shared" ca="1" si="167"/>
        <v>1</v>
      </c>
      <c r="V587">
        <f t="shared" si="163"/>
        <v>2000</v>
      </c>
      <c r="W587">
        <f t="shared" si="164"/>
        <v>11</v>
      </c>
    </row>
    <row r="588" spans="1:23" x14ac:dyDescent="0.25">
      <c r="A588" s="1">
        <v>36844</v>
      </c>
      <c r="B588" s="2">
        <v>5772.51</v>
      </c>
      <c r="C588" s="2">
        <v>68980</v>
      </c>
      <c r="D588" s="2">
        <v>5895</v>
      </c>
      <c r="E588" s="2">
        <v>5870</v>
      </c>
      <c r="F588" s="10">
        <f t="shared" si="154"/>
        <v>2.1219538814138073E-2</v>
      </c>
      <c r="G588" s="2">
        <f t="shared" ca="1" si="155"/>
        <v>75908.725000000006</v>
      </c>
      <c r="H588">
        <f t="shared" ca="1" si="156"/>
        <v>-1</v>
      </c>
      <c r="I588">
        <f t="shared" si="157"/>
        <v>-1</v>
      </c>
      <c r="J588">
        <f t="shared" si="160"/>
        <v>-21.010000000000218</v>
      </c>
      <c r="K588">
        <f t="shared" si="158"/>
        <v>-1</v>
      </c>
      <c r="L588" s="11">
        <f t="shared" ca="1" si="152"/>
        <v>10338.479999999967</v>
      </c>
      <c r="M588">
        <f t="shared" ca="1" si="159"/>
        <v>-1</v>
      </c>
      <c r="N588">
        <f t="shared" ca="1" si="153"/>
        <v>0</v>
      </c>
      <c r="O588">
        <f>COUNTIF(結算日!$A$3:$A$249,A588)</f>
        <v>0</v>
      </c>
      <c r="Q588" s="7">
        <f t="shared" si="161"/>
        <v>40</v>
      </c>
      <c r="R588" s="8">
        <f t="shared" ca="1" si="165"/>
        <v>-120</v>
      </c>
      <c r="S588" s="8">
        <f t="shared" ca="1" si="166"/>
        <v>18425</v>
      </c>
      <c r="T588" s="8">
        <f t="shared" ca="1" si="162"/>
        <v>-3</v>
      </c>
      <c r="U588" s="9">
        <f t="shared" ca="1" si="167"/>
        <v>0</v>
      </c>
      <c r="V588">
        <f t="shared" si="163"/>
        <v>2000</v>
      </c>
      <c r="W588">
        <f t="shared" si="164"/>
        <v>11</v>
      </c>
    </row>
    <row r="589" spans="1:23" x14ac:dyDescent="0.25">
      <c r="A589" s="1">
        <v>36845</v>
      </c>
      <c r="B589" s="2">
        <v>5737.02</v>
      </c>
      <c r="C589" s="2">
        <v>89417</v>
      </c>
      <c r="D589" s="2">
        <v>5830</v>
      </c>
      <c r="E589" s="2">
        <v>5731</v>
      </c>
      <c r="F589" s="10">
        <f t="shared" si="154"/>
        <v>-1.0493252594553359E-3</v>
      </c>
      <c r="G589" s="2">
        <f t="shared" ca="1" si="155"/>
        <v>76340.05</v>
      </c>
      <c r="H589">
        <f t="shared" ca="1" si="156"/>
        <v>1</v>
      </c>
      <c r="I589">
        <f t="shared" si="157"/>
        <v>1</v>
      </c>
      <c r="J589">
        <f t="shared" si="160"/>
        <v>-35.489999999999782</v>
      </c>
      <c r="K589">
        <f t="shared" si="158"/>
        <v>1</v>
      </c>
      <c r="L589" s="11">
        <f t="shared" ca="1" si="152"/>
        <v>10373.969999999967</v>
      </c>
      <c r="M589">
        <f t="shared" ca="1" si="159"/>
        <v>1</v>
      </c>
      <c r="N589">
        <f t="shared" ca="1" si="153"/>
        <v>2</v>
      </c>
      <c r="O589">
        <f>COUNTIF(結算日!$A$3:$A$249,A589)</f>
        <v>1</v>
      </c>
      <c r="Q589" s="7">
        <f t="shared" si="161"/>
        <v>-65</v>
      </c>
      <c r="R589" s="8">
        <f t="shared" ca="1" si="165"/>
        <v>195</v>
      </c>
      <c r="S589" s="8">
        <f t="shared" ca="1" si="166"/>
        <v>18620</v>
      </c>
      <c r="T589" s="8">
        <f t="shared" ca="1" si="162"/>
        <v>3</v>
      </c>
      <c r="U589" s="9">
        <f t="shared" ca="1" si="167"/>
        <v>6</v>
      </c>
      <c r="V589">
        <f t="shared" si="163"/>
        <v>2000</v>
      </c>
      <c r="W589">
        <f t="shared" si="164"/>
        <v>11</v>
      </c>
    </row>
    <row r="590" spans="1:23" x14ac:dyDescent="0.25">
      <c r="A590" s="1">
        <v>36846</v>
      </c>
      <c r="B590" s="2">
        <v>5454.13</v>
      </c>
      <c r="C590" s="2">
        <v>60638</v>
      </c>
      <c r="D590" s="2">
        <v>5374</v>
      </c>
      <c r="E590" s="2">
        <v>5385</v>
      </c>
      <c r="F590" s="10">
        <f t="shared" si="154"/>
        <v>-1.469161901164806E-2</v>
      </c>
      <c r="G590" s="2">
        <f t="shared" ca="1" si="155"/>
        <v>75539.475000000006</v>
      </c>
      <c r="H590">
        <f t="shared" ca="1" si="156"/>
        <v>-1</v>
      </c>
      <c r="I590">
        <f t="shared" si="157"/>
        <v>1</v>
      </c>
      <c r="J590">
        <f t="shared" si="160"/>
        <v>-282.89000000000033</v>
      </c>
      <c r="K590">
        <f t="shared" si="158"/>
        <v>1</v>
      </c>
      <c r="L590" s="11">
        <f t="shared" ca="1" si="152"/>
        <v>10091.079999999965</v>
      </c>
      <c r="M590">
        <f t="shared" ca="1" si="159"/>
        <v>1</v>
      </c>
      <c r="N590">
        <f t="shared" ca="1" si="153"/>
        <v>0</v>
      </c>
      <c r="O590">
        <f>COUNTIF(結算日!$A$3:$A$249,A590)</f>
        <v>0</v>
      </c>
      <c r="Q590" s="7">
        <f t="shared" si="161"/>
        <v>-357</v>
      </c>
      <c r="R590" s="8">
        <f t="shared" ca="1" si="165"/>
        <v>-1071</v>
      </c>
      <c r="S590" s="8">
        <f t="shared" ca="1" si="166"/>
        <v>17543</v>
      </c>
      <c r="T590" s="8">
        <f t="shared" ca="1" si="162"/>
        <v>3</v>
      </c>
      <c r="U590" s="9">
        <f t="shared" ca="1" si="167"/>
        <v>0</v>
      </c>
      <c r="V590">
        <f t="shared" si="163"/>
        <v>2000</v>
      </c>
      <c r="W590">
        <f t="shared" si="164"/>
        <v>11</v>
      </c>
    </row>
    <row r="591" spans="1:23" x14ac:dyDescent="0.25">
      <c r="A591" s="1">
        <v>36847</v>
      </c>
      <c r="B591" s="2">
        <v>5351.36</v>
      </c>
      <c r="C591" s="2">
        <v>62111</v>
      </c>
      <c r="D591" s="2">
        <v>5330</v>
      </c>
      <c r="E591" s="2">
        <v>5330</v>
      </c>
      <c r="F591" s="10">
        <f t="shared" si="154"/>
        <v>-3.9915087005919503E-3</v>
      </c>
      <c r="G591" s="2">
        <f t="shared" ca="1" si="155"/>
        <v>74932.725000000006</v>
      </c>
      <c r="H591">
        <f t="shared" ca="1" si="156"/>
        <v>-1</v>
      </c>
      <c r="I591">
        <f t="shared" si="157"/>
        <v>1</v>
      </c>
      <c r="J591">
        <f t="shared" si="160"/>
        <v>-102.77000000000044</v>
      </c>
      <c r="K591">
        <f t="shared" si="158"/>
        <v>1</v>
      </c>
      <c r="L591" s="11">
        <f t="shared" ca="1" si="152"/>
        <v>9988.3099999999649</v>
      </c>
      <c r="M591">
        <f t="shared" ca="1" si="159"/>
        <v>1</v>
      </c>
      <c r="N591">
        <f t="shared" ca="1" si="153"/>
        <v>0</v>
      </c>
      <c r="O591">
        <f>COUNTIF(結算日!$A$3:$A$249,A591)</f>
        <v>0</v>
      </c>
      <c r="Q591" s="7">
        <f t="shared" si="161"/>
        <v>-44</v>
      </c>
      <c r="R591" s="8">
        <f t="shared" ca="1" si="165"/>
        <v>-132</v>
      </c>
      <c r="S591" s="8">
        <f t="shared" ca="1" si="166"/>
        <v>17411</v>
      </c>
      <c r="T591" s="8">
        <f t="shared" ca="1" si="162"/>
        <v>3</v>
      </c>
      <c r="U591" s="9">
        <f t="shared" ca="1" si="167"/>
        <v>0</v>
      </c>
      <c r="V591">
        <f t="shared" si="163"/>
        <v>2000</v>
      </c>
      <c r="W591">
        <f t="shared" si="164"/>
        <v>11</v>
      </c>
    </row>
    <row r="592" spans="1:23" x14ac:dyDescent="0.25">
      <c r="A592" s="1">
        <v>36848</v>
      </c>
      <c r="B592" s="2">
        <v>5167.3500000000004</v>
      </c>
      <c r="C592" s="2">
        <v>51418</v>
      </c>
      <c r="D592" s="2">
        <v>5130</v>
      </c>
      <c r="E592" s="2">
        <v>5150</v>
      </c>
      <c r="F592" s="10">
        <f t="shared" si="154"/>
        <v>-7.2280762866847592E-3</v>
      </c>
      <c r="G592" s="2">
        <f t="shared" ca="1" si="155"/>
        <v>74377.675000000003</v>
      </c>
      <c r="H592">
        <f t="shared" ca="1" si="156"/>
        <v>-1</v>
      </c>
      <c r="I592">
        <f t="shared" si="157"/>
        <v>1</v>
      </c>
      <c r="J592">
        <f t="shared" si="160"/>
        <v>-184.00999999999931</v>
      </c>
      <c r="K592">
        <f t="shared" si="158"/>
        <v>1</v>
      </c>
      <c r="L592" s="11">
        <f t="shared" ca="1" si="152"/>
        <v>9804.2999999999665</v>
      </c>
      <c r="M592">
        <f t="shared" ca="1" si="159"/>
        <v>1</v>
      </c>
      <c r="N592">
        <f t="shared" ca="1" si="153"/>
        <v>0</v>
      </c>
      <c r="O592">
        <f>COUNTIF(結算日!$A$3:$A$249,A592)</f>
        <v>0</v>
      </c>
      <c r="Q592" s="7">
        <f t="shared" si="161"/>
        <v>-200</v>
      </c>
      <c r="R592" s="8">
        <f t="shared" ca="1" si="165"/>
        <v>-600</v>
      </c>
      <c r="S592" s="8">
        <f t="shared" ca="1" si="166"/>
        <v>16811</v>
      </c>
      <c r="T592" s="8">
        <f t="shared" ca="1" si="162"/>
        <v>3</v>
      </c>
      <c r="U592" s="9">
        <f t="shared" ca="1" si="167"/>
        <v>0</v>
      </c>
      <c r="V592">
        <f t="shared" si="163"/>
        <v>2000</v>
      </c>
      <c r="W592">
        <f t="shared" si="164"/>
        <v>11</v>
      </c>
    </row>
    <row r="593" spans="1:23" x14ac:dyDescent="0.25">
      <c r="A593" s="1">
        <v>36850</v>
      </c>
      <c r="B593" s="2">
        <v>4845.21</v>
      </c>
      <c r="C593" s="2">
        <v>45615</v>
      </c>
      <c r="D593" s="2">
        <v>4771</v>
      </c>
      <c r="E593" s="2">
        <v>4790</v>
      </c>
      <c r="F593" s="10">
        <f t="shared" si="154"/>
        <v>-1.531615760720384E-2</v>
      </c>
      <c r="G593" s="2">
        <f t="shared" ca="1" si="155"/>
        <v>73868.3</v>
      </c>
      <c r="H593">
        <f t="shared" ca="1" si="156"/>
        <v>-1</v>
      </c>
      <c r="I593">
        <f t="shared" si="157"/>
        <v>1</v>
      </c>
      <c r="J593">
        <f t="shared" si="160"/>
        <v>-322.14000000000033</v>
      </c>
      <c r="K593">
        <f t="shared" si="158"/>
        <v>1</v>
      </c>
      <c r="L593" s="11">
        <f t="shared" ca="1" si="152"/>
        <v>9482.1599999999671</v>
      </c>
      <c r="M593">
        <f t="shared" ca="1" si="159"/>
        <v>1</v>
      </c>
      <c r="N593">
        <f t="shared" ca="1" si="153"/>
        <v>0</v>
      </c>
      <c r="O593">
        <f>COUNTIF(結算日!$A$3:$A$249,A593)</f>
        <v>0</v>
      </c>
      <c r="Q593" s="7">
        <f t="shared" si="161"/>
        <v>-359</v>
      </c>
      <c r="R593" s="8">
        <f t="shared" ca="1" si="165"/>
        <v>-1077</v>
      </c>
      <c r="S593" s="8">
        <f t="shared" ca="1" si="166"/>
        <v>15734</v>
      </c>
      <c r="T593" s="8">
        <f t="shared" ca="1" si="162"/>
        <v>3</v>
      </c>
      <c r="U593" s="9">
        <f t="shared" ca="1" si="167"/>
        <v>0</v>
      </c>
      <c r="V593">
        <f t="shared" si="163"/>
        <v>2000</v>
      </c>
      <c r="W593">
        <f t="shared" si="164"/>
        <v>11</v>
      </c>
    </row>
    <row r="594" spans="1:23" x14ac:dyDescent="0.25">
      <c r="A594" s="1">
        <v>36851</v>
      </c>
      <c r="B594" s="2">
        <v>5103</v>
      </c>
      <c r="C594" s="2">
        <v>73531</v>
      </c>
      <c r="D594" s="2">
        <v>5104</v>
      </c>
      <c r="E594" s="2">
        <v>5125</v>
      </c>
      <c r="F594" s="10">
        <f t="shared" si="154"/>
        <v>1.9596315892611571E-4</v>
      </c>
      <c r="G594" s="2">
        <f t="shared" ca="1" si="155"/>
        <v>74180.574999999997</v>
      </c>
      <c r="H594">
        <f t="shared" ca="1" si="156"/>
        <v>-1</v>
      </c>
      <c r="I594">
        <f t="shared" si="157"/>
        <v>-1</v>
      </c>
      <c r="J594">
        <f t="shared" si="160"/>
        <v>257.78999999999996</v>
      </c>
      <c r="K594">
        <f t="shared" ca="1" si="158"/>
        <v>-1</v>
      </c>
      <c r="L594" s="11">
        <f t="shared" ca="1" si="152"/>
        <v>9739.949999999968</v>
      </c>
      <c r="M594">
        <f t="shared" ca="1" si="159"/>
        <v>-1</v>
      </c>
      <c r="N594">
        <f t="shared" ca="1" si="153"/>
        <v>2</v>
      </c>
      <c r="O594">
        <f>COUNTIF(結算日!$A$3:$A$249,A594)</f>
        <v>0</v>
      </c>
      <c r="Q594" s="7">
        <f t="shared" si="161"/>
        <v>333</v>
      </c>
      <c r="R594" s="8">
        <f t="shared" ca="1" si="165"/>
        <v>999</v>
      </c>
      <c r="S594" s="8">
        <f t="shared" ca="1" si="166"/>
        <v>16733</v>
      </c>
      <c r="T594" s="8">
        <f t="shared" ca="1" si="162"/>
        <v>-3</v>
      </c>
      <c r="U594" s="9">
        <f t="shared" ca="1" si="167"/>
        <v>6</v>
      </c>
      <c r="V594">
        <f t="shared" si="163"/>
        <v>2000</v>
      </c>
      <c r="W594">
        <f t="shared" si="164"/>
        <v>11</v>
      </c>
    </row>
    <row r="595" spans="1:23" x14ac:dyDescent="0.25">
      <c r="A595" s="1">
        <v>36852</v>
      </c>
      <c r="B595" s="2">
        <v>5130.6099999999997</v>
      </c>
      <c r="C595" s="2">
        <v>96154</v>
      </c>
      <c r="D595" s="2">
        <v>5039</v>
      </c>
      <c r="E595" s="2">
        <v>5021</v>
      </c>
      <c r="F595" s="10">
        <f t="shared" si="154"/>
        <v>-1.7855576627340497E-2</v>
      </c>
      <c r="G595" s="2">
        <f t="shared" ca="1" si="155"/>
        <v>74896.975000000006</v>
      </c>
      <c r="H595">
        <f t="shared" ca="1" si="156"/>
        <v>1</v>
      </c>
      <c r="I595">
        <f t="shared" si="157"/>
        <v>1</v>
      </c>
      <c r="J595">
        <f t="shared" si="160"/>
        <v>27.609999999999673</v>
      </c>
      <c r="K595">
        <f t="shared" si="158"/>
        <v>1</v>
      </c>
      <c r="L595" s="11">
        <f t="shared" ca="1" si="152"/>
        <v>9712.3399999999674</v>
      </c>
      <c r="M595">
        <f t="shared" ca="1" si="159"/>
        <v>1</v>
      </c>
      <c r="N595">
        <f t="shared" ca="1" si="153"/>
        <v>2</v>
      </c>
      <c r="O595">
        <f>COUNTIF(結算日!$A$3:$A$249,A595)</f>
        <v>0</v>
      </c>
      <c r="Q595" s="7">
        <f t="shared" si="161"/>
        <v>-65</v>
      </c>
      <c r="R595" s="8">
        <f t="shared" ca="1" si="165"/>
        <v>195</v>
      </c>
      <c r="S595" s="8">
        <f t="shared" ca="1" si="166"/>
        <v>16922</v>
      </c>
      <c r="T595" s="8">
        <f t="shared" ca="1" si="162"/>
        <v>3</v>
      </c>
      <c r="U595" s="9">
        <f t="shared" ca="1" si="167"/>
        <v>6</v>
      </c>
      <c r="V595">
        <f t="shared" si="163"/>
        <v>2000</v>
      </c>
      <c r="W595">
        <f t="shared" si="164"/>
        <v>11</v>
      </c>
    </row>
    <row r="596" spans="1:23" x14ac:dyDescent="0.25">
      <c r="A596" s="1">
        <v>36853</v>
      </c>
      <c r="B596" s="2">
        <v>5146.92</v>
      </c>
      <c r="C596" s="2">
        <v>60726</v>
      </c>
      <c r="D596" s="2">
        <v>5224</v>
      </c>
      <c r="E596" s="2">
        <v>5271</v>
      </c>
      <c r="F596" s="10">
        <f t="shared" si="154"/>
        <v>1.4975946779821614E-2</v>
      </c>
      <c r="G596" s="2">
        <f t="shared" ca="1" si="155"/>
        <v>74217.425000000003</v>
      </c>
      <c r="H596">
        <f t="shared" ca="1" si="156"/>
        <v>-1</v>
      </c>
      <c r="I596">
        <f t="shared" si="157"/>
        <v>-1</v>
      </c>
      <c r="J596">
        <f t="shared" si="160"/>
        <v>16.3100000000004</v>
      </c>
      <c r="K596">
        <f t="shared" si="158"/>
        <v>-1</v>
      </c>
      <c r="L596" s="11">
        <f t="shared" ca="1" si="152"/>
        <v>9728.6499999999687</v>
      </c>
      <c r="M596">
        <f t="shared" ca="1" si="159"/>
        <v>-1</v>
      </c>
      <c r="N596">
        <f t="shared" ca="1" si="153"/>
        <v>2</v>
      </c>
      <c r="O596">
        <f>COUNTIF(結算日!$A$3:$A$249,A596)</f>
        <v>0</v>
      </c>
      <c r="Q596" s="7">
        <f t="shared" si="161"/>
        <v>185</v>
      </c>
      <c r="R596" s="8">
        <f t="shared" ca="1" si="165"/>
        <v>555</v>
      </c>
      <c r="S596" s="8">
        <f t="shared" ca="1" si="166"/>
        <v>17471</v>
      </c>
      <c r="T596" s="8">
        <f t="shared" ca="1" si="162"/>
        <v>-3</v>
      </c>
      <c r="U596" s="9">
        <f t="shared" ca="1" si="167"/>
        <v>6</v>
      </c>
      <c r="V596">
        <f t="shared" si="163"/>
        <v>2000</v>
      </c>
      <c r="W596">
        <f t="shared" si="164"/>
        <v>11</v>
      </c>
    </row>
    <row r="597" spans="1:23" x14ac:dyDescent="0.25">
      <c r="A597" s="1">
        <v>36854</v>
      </c>
      <c r="B597" s="2">
        <v>5419.99</v>
      </c>
      <c r="C597" s="2">
        <v>96499</v>
      </c>
      <c r="D597" s="2">
        <v>5510</v>
      </c>
      <c r="E597" s="2">
        <v>5490</v>
      </c>
      <c r="F597" s="10">
        <f t="shared" si="154"/>
        <v>1.6607041710409165E-2</v>
      </c>
      <c r="G597" s="2">
        <f t="shared" ca="1" si="155"/>
        <v>75998.25</v>
      </c>
      <c r="H597">
        <f t="shared" ca="1" si="156"/>
        <v>1</v>
      </c>
      <c r="I597">
        <f t="shared" si="157"/>
        <v>-1</v>
      </c>
      <c r="J597">
        <f t="shared" si="160"/>
        <v>273.06999999999971</v>
      </c>
      <c r="K597">
        <f t="shared" si="158"/>
        <v>-1</v>
      </c>
      <c r="L597" s="11">
        <f t="shared" ca="1" si="152"/>
        <v>9455.579999999969</v>
      </c>
      <c r="M597">
        <f t="shared" ca="1" si="159"/>
        <v>-1</v>
      </c>
      <c r="N597">
        <f t="shared" ca="1" si="153"/>
        <v>0</v>
      </c>
      <c r="O597">
        <f>COUNTIF(結算日!$A$3:$A$249,A597)</f>
        <v>0</v>
      </c>
      <c r="Q597" s="7">
        <f t="shared" si="161"/>
        <v>286</v>
      </c>
      <c r="R597" s="8">
        <f t="shared" ca="1" si="165"/>
        <v>-858</v>
      </c>
      <c r="S597" s="8">
        <f t="shared" ca="1" si="166"/>
        <v>16607</v>
      </c>
      <c r="T597" s="8">
        <f t="shared" ca="1" si="162"/>
        <v>-3</v>
      </c>
      <c r="U597" s="9">
        <f t="shared" ca="1" si="167"/>
        <v>0</v>
      </c>
      <c r="V597">
        <f t="shared" si="163"/>
        <v>2000</v>
      </c>
      <c r="W597">
        <f t="shared" si="164"/>
        <v>11</v>
      </c>
    </row>
    <row r="598" spans="1:23" x14ac:dyDescent="0.25">
      <c r="A598" s="1">
        <v>36857</v>
      </c>
      <c r="B598" s="2">
        <v>5433.78</v>
      </c>
      <c r="C598" s="2">
        <v>92753</v>
      </c>
      <c r="D598" s="2">
        <v>5480</v>
      </c>
      <c r="E598" s="2">
        <v>5428</v>
      </c>
      <c r="F598" s="10">
        <f t="shared" si="154"/>
        <v>8.5060491959556561E-3</v>
      </c>
      <c r="G598" s="2">
        <f t="shared" ca="1" si="155"/>
        <v>76362.149999999994</v>
      </c>
      <c r="H598">
        <f t="shared" ca="1" si="156"/>
        <v>1</v>
      </c>
      <c r="I598">
        <f t="shared" si="157"/>
        <v>-1</v>
      </c>
      <c r="J598">
        <f t="shared" si="160"/>
        <v>13.789999999999964</v>
      </c>
      <c r="K598">
        <f t="shared" si="158"/>
        <v>-1</v>
      </c>
      <c r="L598" s="11">
        <f t="shared" ca="1" si="152"/>
        <v>9441.7899999999681</v>
      </c>
      <c r="M598">
        <f t="shared" ca="1" si="159"/>
        <v>-1</v>
      </c>
      <c r="N598">
        <f t="shared" ca="1" si="153"/>
        <v>0</v>
      </c>
      <c r="O598">
        <f>COUNTIF(結算日!$A$3:$A$249,A598)</f>
        <v>0</v>
      </c>
      <c r="Q598" s="7">
        <f t="shared" si="161"/>
        <v>-30</v>
      </c>
      <c r="R598" s="8">
        <f t="shared" ca="1" si="165"/>
        <v>90</v>
      </c>
      <c r="S598" s="8">
        <f t="shared" ca="1" si="166"/>
        <v>16697</v>
      </c>
      <c r="T598" s="8">
        <f t="shared" ca="1" si="162"/>
        <v>-3</v>
      </c>
      <c r="U598" s="9">
        <f t="shared" ca="1" si="167"/>
        <v>0</v>
      </c>
      <c r="V598">
        <f t="shared" si="163"/>
        <v>2000</v>
      </c>
      <c r="W598">
        <f t="shared" si="164"/>
        <v>11</v>
      </c>
    </row>
    <row r="599" spans="1:23" x14ac:dyDescent="0.25">
      <c r="A599" s="1">
        <v>36858</v>
      </c>
      <c r="B599" s="2">
        <v>5362.26</v>
      </c>
      <c r="C599" s="2">
        <v>52806</v>
      </c>
      <c r="D599" s="2">
        <v>5305</v>
      </c>
      <c r="E599" s="2">
        <v>5335</v>
      </c>
      <c r="F599" s="10">
        <f t="shared" si="154"/>
        <v>-1.0678333389279926E-2</v>
      </c>
      <c r="G599" s="2">
        <f t="shared" ca="1" si="155"/>
        <v>75232.45</v>
      </c>
      <c r="H599">
        <f t="shared" ca="1" si="156"/>
        <v>-1</v>
      </c>
      <c r="I599">
        <f t="shared" si="157"/>
        <v>1</v>
      </c>
      <c r="J599">
        <f t="shared" si="160"/>
        <v>-71.519999999999527</v>
      </c>
      <c r="K599">
        <f t="shared" si="158"/>
        <v>1</v>
      </c>
      <c r="L599" s="11">
        <f t="shared" ca="1" si="152"/>
        <v>9513.3099999999686</v>
      </c>
      <c r="M599">
        <f t="shared" ca="1" si="159"/>
        <v>1</v>
      </c>
      <c r="N599">
        <f t="shared" ca="1" si="153"/>
        <v>2</v>
      </c>
      <c r="O599">
        <f>COUNTIF(結算日!$A$3:$A$249,A599)</f>
        <v>0</v>
      </c>
      <c r="Q599" s="7">
        <f t="shared" si="161"/>
        <v>-175</v>
      </c>
      <c r="R599" s="8">
        <f t="shared" ca="1" si="165"/>
        <v>525</v>
      </c>
      <c r="S599" s="8">
        <f t="shared" ca="1" si="166"/>
        <v>17222</v>
      </c>
      <c r="T599" s="8">
        <f t="shared" ca="1" si="162"/>
        <v>3</v>
      </c>
      <c r="U599" s="9">
        <f t="shared" ca="1" si="167"/>
        <v>6</v>
      </c>
      <c r="V599">
        <f t="shared" si="163"/>
        <v>2000</v>
      </c>
      <c r="W599">
        <f t="shared" si="164"/>
        <v>11</v>
      </c>
    </row>
    <row r="600" spans="1:23" x14ac:dyDescent="0.25">
      <c r="A600" s="1">
        <v>36859</v>
      </c>
      <c r="B600" s="2">
        <v>5319.46</v>
      </c>
      <c r="C600" s="2">
        <v>56944</v>
      </c>
      <c r="D600" s="2">
        <v>5338</v>
      </c>
      <c r="E600" s="2">
        <v>5310</v>
      </c>
      <c r="F600" s="10">
        <f t="shared" si="154"/>
        <v>3.4853161787098408E-3</v>
      </c>
      <c r="G600" s="2">
        <f t="shared" ca="1" si="155"/>
        <v>74344.95</v>
      </c>
      <c r="H600">
        <f t="shared" ca="1" si="156"/>
        <v>-1</v>
      </c>
      <c r="I600">
        <f t="shared" si="157"/>
        <v>-1</v>
      </c>
      <c r="J600">
        <f t="shared" si="160"/>
        <v>-42.800000000000182</v>
      </c>
      <c r="K600">
        <f t="shared" si="158"/>
        <v>-1</v>
      </c>
      <c r="L600" s="11">
        <f t="shared" ca="1" si="152"/>
        <v>9470.5099999999693</v>
      </c>
      <c r="M600">
        <f t="shared" ca="1" si="159"/>
        <v>-1</v>
      </c>
      <c r="N600">
        <f t="shared" ca="1" si="153"/>
        <v>2</v>
      </c>
      <c r="O600">
        <f>COUNTIF(結算日!$A$3:$A$249,A600)</f>
        <v>0</v>
      </c>
      <c r="Q600" s="7">
        <f t="shared" si="161"/>
        <v>33</v>
      </c>
      <c r="R600" s="8">
        <f t="shared" ca="1" si="165"/>
        <v>99</v>
      </c>
      <c r="S600" s="8">
        <f t="shared" ca="1" si="166"/>
        <v>17315</v>
      </c>
      <c r="T600" s="8">
        <f t="shared" ca="1" si="162"/>
        <v>-3</v>
      </c>
      <c r="U600" s="9">
        <f t="shared" ca="1" si="167"/>
        <v>6</v>
      </c>
      <c r="V600">
        <f t="shared" si="163"/>
        <v>2000</v>
      </c>
      <c r="W600">
        <f t="shared" si="164"/>
        <v>11</v>
      </c>
    </row>
    <row r="601" spans="1:23" x14ac:dyDescent="0.25">
      <c r="A601" s="1">
        <v>36860</v>
      </c>
      <c r="B601" s="2">
        <v>5256.93</v>
      </c>
      <c r="C601" s="2">
        <v>57393</v>
      </c>
      <c r="D601" s="2">
        <v>5191</v>
      </c>
      <c r="E601" s="2">
        <v>5188</v>
      </c>
      <c r="F601" s="10">
        <f t="shared" si="154"/>
        <v>-1.2541540404760965E-2</v>
      </c>
      <c r="G601" s="2">
        <f t="shared" ca="1" si="155"/>
        <v>74292.725000000006</v>
      </c>
      <c r="H601">
        <f t="shared" ca="1" si="156"/>
        <v>-1</v>
      </c>
      <c r="I601">
        <f t="shared" si="157"/>
        <v>1</v>
      </c>
      <c r="J601">
        <f t="shared" si="160"/>
        <v>-62.529999999999745</v>
      </c>
      <c r="K601">
        <f t="shared" si="158"/>
        <v>1</v>
      </c>
      <c r="L601" s="11">
        <f t="shared" ca="1" si="152"/>
        <v>9533.0399999999681</v>
      </c>
      <c r="M601">
        <f t="shared" ca="1" si="159"/>
        <v>1</v>
      </c>
      <c r="N601">
        <f t="shared" ca="1" si="153"/>
        <v>2</v>
      </c>
      <c r="O601">
        <f>COUNTIF(結算日!$A$3:$A$249,A601)</f>
        <v>0</v>
      </c>
      <c r="Q601" s="7">
        <f t="shared" si="161"/>
        <v>-147</v>
      </c>
      <c r="R601" s="8">
        <f t="shared" ca="1" si="165"/>
        <v>441</v>
      </c>
      <c r="S601" s="8">
        <f t="shared" ca="1" si="166"/>
        <v>17750</v>
      </c>
      <c r="T601" s="8">
        <f t="shared" ca="1" si="162"/>
        <v>3</v>
      </c>
      <c r="U601" s="9">
        <f t="shared" ca="1" si="167"/>
        <v>6</v>
      </c>
      <c r="V601">
        <f t="shared" si="163"/>
        <v>2000</v>
      </c>
      <c r="W601">
        <f t="shared" si="164"/>
        <v>11</v>
      </c>
    </row>
    <row r="602" spans="1:23" x14ac:dyDescent="0.25">
      <c r="A602" s="1">
        <v>36861</v>
      </c>
      <c r="B602" s="2">
        <v>5342.06</v>
      </c>
      <c r="C602" s="2">
        <v>57668</v>
      </c>
      <c r="D602" s="2">
        <v>5450</v>
      </c>
      <c r="E602" s="2">
        <v>5440</v>
      </c>
      <c r="F602" s="10">
        <f t="shared" si="154"/>
        <v>2.0205688442286318E-2</v>
      </c>
      <c r="G602" s="2">
        <f t="shared" ca="1" si="155"/>
        <v>75114.875</v>
      </c>
      <c r="H602">
        <f t="shared" ca="1" si="156"/>
        <v>-1</v>
      </c>
      <c r="I602">
        <f t="shared" si="157"/>
        <v>-1</v>
      </c>
      <c r="J602">
        <f t="shared" si="160"/>
        <v>85.130000000000109</v>
      </c>
      <c r="K602">
        <f t="shared" si="158"/>
        <v>-1</v>
      </c>
      <c r="L602" s="11">
        <f t="shared" ca="1" si="152"/>
        <v>9618.1699999999691</v>
      </c>
      <c r="M602">
        <f t="shared" ca="1" si="159"/>
        <v>-1</v>
      </c>
      <c r="N602">
        <f t="shared" ca="1" si="153"/>
        <v>2</v>
      </c>
      <c r="O602">
        <f>COUNTIF(結算日!$A$3:$A$249,A602)</f>
        <v>0</v>
      </c>
      <c r="Q602" s="7">
        <f t="shared" si="161"/>
        <v>259</v>
      </c>
      <c r="R602" s="8">
        <f t="shared" ca="1" si="165"/>
        <v>777</v>
      </c>
      <c r="S602" s="8">
        <f t="shared" ca="1" si="166"/>
        <v>18521</v>
      </c>
      <c r="T602" s="8">
        <f t="shared" ca="1" si="162"/>
        <v>-3</v>
      </c>
      <c r="U602" s="9">
        <f t="shared" ca="1" si="167"/>
        <v>6</v>
      </c>
      <c r="V602">
        <f t="shared" si="163"/>
        <v>2000</v>
      </c>
      <c r="W602">
        <f t="shared" si="164"/>
        <v>12</v>
      </c>
    </row>
    <row r="603" spans="1:23" x14ac:dyDescent="0.25">
      <c r="A603" s="1">
        <v>36862</v>
      </c>
      <c r="B603" s="2">
        <v>5277.35</v>
      </c>
      <c r="C603" s="2">
        <v>53046</v>
      </c>
      <c r="D603" s="2">
        <v>5271</v>
      </c>
      <c r="E603" s="2">
        <v>5261</v>
      </c>
      <c r="F603" s="10">
        <f t="shared" si="154"/>
        <v>-1.203255421755256E-3</v>
      </c>
      <c r="G603" s="2">
        <f t="shared" ca="1" si="155"/>
        <v>75008.774999999994</v>
      </c>
      <c r="H603">
        <f t="shared" ca="1" si="156"/>
        <v>-1</v>
      </c>
      <c r="I603">
        <f t="shared" si="157"/>
        <v>1</v>
      </c>
      <c r="J603">
        <f t="shared" si="160"/>
        <v>-64.710000000000036</v>
      </c>
      <c r="K603">
        <f t="shared" si="158"/>
        <v>1</v>
      </c>
      <c r="L603" s="11">
        <f t="shared" ca="1" si="152"/>
        <v>9682.8799999999683</v>
      </c>
      <c r="M603">
        <f t="shared" ca="1" si="159"/>
        <v>1</v>
      </c>
      <c r="N603">
        <f t="shared" ca="1" si="153"/>
        <v>2</v>
      </c>
      <c r="O603">
        <f>COUNTIF(結算日!$A$3:$A$249,A603)</f>
        <v>0</v>
      </c>
      <c r="Q603" s="7">
        <f t="shared" si="161"/>
        <v>-179</v>
      </c>
      <c r="R603" s="8">
        <f t="shared" ca="1" si="165"/>
        <v>537</v>
      </c>
      <c r="S603" s="8">
        <f t="shared" ca="1" si="166"/>
        <v>19052</v>
      </c>
      <c r="T603" s="8">
        <f t="shared" ca="1" si="162"/>
        <v>3</v>
      </c>
      <c r="U603" s="9">
        <f t="shared" ca="1" si="167"/>
        <v>6</v>
      </c>
      <c r="V603">
        <f t="shared" si="163"/>
        <v>2000</v>
      </c>
      <c r="W603">
        <f t="shared" si="164"/>
        <v>12</v>
      </c>
    </row>
    <row r="604" spans="1:23" x14ac:dyDescent="0.25">
      <c r="A604" s="1">
        <v>36864</v>
      </c>
      <c r="B604" s="2">
        <v>5174.0200000000004</v>
      </c>
      <c r="C604" s="2">
        <v>28617</v>
      </c>
      <c r="D604" s="2">
        <v>5225</v>
      </c>
      <c r="E604" s="2">
        <v>5184</v>
      </c>
      <c r="F604" s="10">
        <f t="shared" si="154"/>
        <v>9.853073625536668E-3</v>
      </c>
      <c r="G604" s="2">
        <f t="shared" ca="1" si="155"/>
        <v>73833.774999999994</v>
      </c>
      <c r="H604">
        <f t="shared" ca="1" si="156"/>
        <v>-1</v>
      </c>
      <c r="I604">
        <f t="shared" si="157"/>
        <v>-1</v>
      </c>
      <c r="J604">
        <f t="shared" si="160"/>
        <v>-103.32999999999993</v>
      </c>
      <c r="K604">
        <f t="shared" si="158"/>
        <v>-1</v>
      </c>
      <c r="L604" s="11">
        <f t="shared" ca="1" si="152"/>
        <v>9579.5499999999683</v>
      </c>
      <c r="M604">
        <f t="shared" ca="1" si="159"/>
        <v>-1</v>
      </c>
      <c r="N604">
        <f t="shared" ca="1" si="153"/>
        <v>2</v>
      </c>
      <c r="O604">
        <f>COUNTIF(結算日!$A$3:$A$249,A604)</f>
        <v>0</v>
      </c>
      <c r="Q604" s="7">
        <f t="shared" si="161"/>
        <v>-46</v>
      </c>
      <c r="R604" s="8">
        <f t="shared" ca="1" si="165"/>
        <v>-138</v>
      </c>
      <c r="S604" s="8">
        <f t="shared" ca="1" si="166"/>
        <v>18908</v>
      </c>
      <c r="T604" s="8">
        <f t="shared" ca="1" si="162"/>
        <v>-3</v>
      </c>
      <c r="U604" s="9">
        <f t="shared" ca="1" si="167"/>
        <v>6</v>
      </c>
      <c r="V604">
        <f t="shared" si="163"/>
        <v>2000</v>
      </c>
      <c r="W604">
        <f t="shared" si="164"/>
        <v>12</v>
      </c>
    </row>
    <row r="605" spans="1:23" x14ac:dyDescent="0.25">
      <c r="A605" s="1">
        <v>36865</v>
      </c>
      <c r="B605" s="2">
        <v>5199.2</v>
      </c>
      <c r="C605" s="2">
        <v>54839</v>
      </c>
      <c r="D605" s="2">
        <v>5259</v>
      </c>
      <c r="E605" s="2">
        <v>5252</v>
      </c>
      <c r="F605" s="10">
        <f t="shared" si="154"/>
        <v>1.1501769503000414E-2</v>
      </c>
      <c r="G605" s="2">
        <f t="shared" ca="1" si="155"/>
        <v>72837.7</v>
      </c>
      <c r="H605">
        <f t="shared" ca="1" si="156"/>
        <v>-1</v>
      </c>
      <c r="I605">
        <f t="shared" si="157"/>
        <v>-1</v>
      </c>
      <c r="J605">
        <f t="shared" si="160"/>
        <v>25.179999999999382</v>
      </c>
      <c r="K605">
        <f t="shared" si="158"/>
        <v>-1</v>
      </c>
      <c r="L605" s="11">
        <f t="shared" ca="1" si="152"/>
        <v>9554.3699999999699</v>
      </c>
      <c r="M605">
        <f t="shared" ca="1" si="159"/>
        <v>-1</v>
      </c>
      <c r="N605">
        <f t="shared" ca="1" si="153"/>
        <v>0</v>
      </c>
      <c r="O605">
        <f>COUNTIF(結算日!$A$3:$A$249,A605)</f>
        <v>0</v>
      </c>
      <c r="Q605" s="7">
        <f t="shared" si="161"/>
        <v>34</v>
      </c>
      <c r="R605" s="8">
        <f t="shared" ca="1" si="165"/>
        <v>-102</v>
      </c>
      <c r="S605" s="8">
        <f t="shared" ca="1" si="166"/>
        <v>18800</v>
      </c>
      <c r="T605" s="8">
        <f t="shared" ca="1" si="162"/>
        <v>-3</v>
      </c>
      <c r="U605" s="9">
        <f t="shared" ca="1" si="167"/>
        <v>0</v>
      </c>
      <c r="V605">
        <f t="shared" si="163"/>
        <v>2000</v>
      </c>
      <c r="W605">
        <f t="shared" si="164"/>
        <v>12</v>
      </c>
    </row>
    <row r="606" spans="1:23" x14ac:dyDescent="0.25">
      <c r="A606" s="1">
        <v>36866</v>
      </c>
      <c r="B606" s="2">
        <v>5170.62</v>
      </c>
      <c r="C606" s="2">
        <v>77030</v>
      </c>
      <c r="D606" s="2">
        <v>5175</v>
      </c>
      <c r="E606" s="2">
        <v>5170</v>
      </c>
      <c r="F606" s="10">
        <f t="shared" si="154"/>
        <v>8.4709377212011105E-4</v>
      </c>
      <c r="G606" s="2">
        <f t="shared" ca="1" si="155"/>
        <v>72959.3</v>
      </c>
      <c r="H606">
        <f t="shared" ca="1" si="156"/>
        <v>1</v>
      </c>
      <c r="I606">
        <f t="shared" si="157"/>
        <v>-1</v>
      </c>
      <c r="J606">
        <f t="shared" si="160"/>
        <v>-28.579999999999927</v>
      </c>
      <c r="K606">
        <f t="shared" ca="1" si="158"/>
        <v>1</v>
      </c>
      <c r="L606" s="11">
        <f t="shared" ca="1" si="152"/>
        <v>9582.9499999999698</v>
      </c>
      <c r="M606">
        <f t="shared" ca="1" si="159"/>
        <v>1</v>
      </c>
      <c r="N606">
        <f t="shared" ca="1" si="153"/>
        <v>2</v>
      </c>
      <c r="O606">
        <f>COUNTIF(結算日!$A$3:$A$249,A606)</f>
        <v>0</v>
      </c>
      <c r="Q606" s="7">
        <f t="shared" si="161"/>
        <v>-84</v>
      </c>
      <c r="R606" s="8">
        <f t="shared" ca="1" si="165"/>
        <v>252</v>
      </c>
      <c r="S606" s="8">
        <f t="shared" ca="1" si="166"/>
        <v>19052</v>
      </c>
      <c r="T606" s="8">
        <f t="shared" ca="1" si="162"/>
        <v>3</v>
      </c>
      <c r="U606" s="9">
        <f t="shared" ca="1" si="167"/>
        <v>6</v>
      </c>
      <c r="V606">
        <f t="shared" si="163"/>
        <v>2000</v>
      </c>
      <c r="W606">
        <f t="shared" si="164"/>
        <v>12</v>
      </c>
    </row>
    <row r="607" spans="1:23" x14ac:dyDescent="0.25">
      <c r="A607" s="1">
        <v>36867</v>
      </c>
      <c r="B607" s="2">
        <v>5212.7299999999996</v>
      </c>
      <c r="C607" s="2">
        <v>48011</v>
      </c>
      <c r="D607" s="2">
        <v>5245</v>
      </c>
      <c r="E607" s="2">
        <v>5249</v>
      </c>
      <c r="F607" s="10">
        <f t="shared" si="154"/>
        <v>6.190614131175165E-3</v>
      </c>
      <c r="G607" s="2">
        <f t="shared" ca="1" si="155"/>
        <v>72751.824999999997</v>
      </c>
      <c r="H607">
        <f t="shared" ca="1" si="156"/>
        <v>-1</v>
      </c>
      <c r="I607">
        <f t="shared" si="157"/>
        <v>-1</v>
      </c>
      <c r="J607">
        <f t="shared" si="160"/>
        <v>42.109999999999673</v>
      </c>
      <c r="K607">
        <f t="shared" si="158"/>
        <v>-1</v>
      </c>
      <c r="L607" s="11">
        <f t="shared" ca="1" si="152"/>
        <v>9625.0599999999686</v>
      </c>
      <c r="M607">
        <f t="shared" ca="1" si="159"/>
        <v>-1</v>
      </c>
      <c r="N607">
        <f t="shared" ca="1" si="153"/>
        <v>2</v>
      </c>
      <c r="O607">
        <f>COUNTIF(結算日!$A$3:$A$249,A607)</f>
        <v>0</v>
      </c>
      <c r="Q607" s="7">
        <f t="shared" si="161"/>
        <v>70</v>
      </c>
      <c r="R607" s="8">
        <f t="shared" ca="1" si="165"/>
        <v>210</v>
      </c>
      <c r="S607" s="8">
        <f t="shared" ca="1" si="166"/>
        <v>19256</v>
      </c>
      <c r="T607" s="8">
        <f t="shared" ca="1" si="162"/>
        <v>-3</v>
      </c>
      <c r="U607" s="9">
        <f t="shared" ca="1" si="167"/>
        <v>6</v>
      </c>
      <c r="V607">
        <f t="shared" si="163"/>
        <v>2000</v>
      </c>
      <c r="W607">
        <f t="shared" si="164"/>
        <v>12</v>
      </c>
    </row>
    <row r="608" spans="1:23" x14ac:dyDescent="0.25">
      <c r="A608" s="1">
        <v>36868</v>
      </c>
      <c r="B608" s="2">
        <v>5252.83</v>
      </c>
      <c r="C608" s="2">
        <v>49969</v>
      </c>
      <c r="D608" s="2">
        <v>5310</v>
      </c>
      <c r="E608" s="2">
        <v>5300</v>
      </c>
      <c r="F608" s="10">
        <f t="shared" si="154"/>
        <v>1.0883657000131386E-2</v>
      </c>
      <c r="G608" s="2">
        <f t="shared" ca="1" si="155"/>
        <v>73065.350000000006</v>
      </c>
      <c r="H608">
        <f t="shared" ca="1" si="156"/>
        <v>-1</v>
      </c>
      <c r="I608">
        <f t="shared" si="157"/>
        <v>-1</v>
      </c>
      <c r="J608">
        <f t="shared" si="160"/>
        <v>40.100000000000364</v>
      </c>
      <c r="K608">
        <f t="shared" si="158"/>
        <v>-1</v>
      </c>
      <c r="L608" s="11">
        <f t="shared" ca="1" si="152"/>
        <v>9584.9599999999682</v>
      </c>
      <c r="M608">
        <f t="shared" ca="1" si="159"/>
        <v>-1</v>
      </c>
      <c r="N608">
        <f t="shared" ca="1" si="153"/>
        <v>0</v>
      </c>
      <c r="O608">
        <f>COUNTIF(結算日!$A$3:$A$249,A608)</f>
        <v>0</v>
      </c>
      <c r="Q608" s="7">
        <f t="shared" si="161"/>
        <v>65</v>
      </c>
      <c r="R608" s="8">
        <f t="shared" ca="1" si="165"/>
        <v>-195</v>
      </c>
      <c r="S608" s="8">
        <f t="shared" ca="1" si="166"/>
        <v>19055</v>
      </c>
      <c r="T608" s="8">
        <f t="shared" ca="1" si="162"/>
        <v>-3</v>
      </c>
      <c r="U608" s="9">
        <f t="shared" ca="1" si="167"/>
        <v>0</v>
      </c>
      <c r="V608">
        <f t="shared" si="163"/>
        <v>2000</v>
      </c>
      <c r="W608">
        <f t="shared" si="164"/>
        <v>12</v>
      </c>
    </row>
    <row r="609" spans="1:23" x14ac:dyDescent="0.25">
      <c r="A609" s="1">
        <v>36871</v>
      </c>
      <c r="B609" s="2">
        <v>5284.41</v>
      </c>
      <c r="C609" s="2">
        <v>44416</v>
      </c>
      <c r="D609" s="2">
        <v>5330</v>
      </c>
      <c r="E609" s="2">
        <v>5328</v>
      </c>
      <c r="F609" s="10">
        <f t="shared" si="154"/>
        <v>8.62726397081226E-3</v>
      </c>
      <c r="G609" s="2">
        <f t="shared" ca="1" si="155"/>
        <v>72526.475000000006</v>
      </c>
      <c r="H609">
        <f t="shared" ca="1" si="156"/>
        <v>-1</v>
      </c>
      <c r="I609">
        <f t="shared" si="157"/>
        <v>-1</v>
      </c>
      <c r="J609">
        <f t="shared" si="160"/>
        <v>31.579999999999927</v>
      </c>
      <c r="K609">
        <f t="shared" si="158"/>
        <v>-1</v>
      </c>
      <c r="L609" s="11">
        <f t="shared" ca="1" si="152"/>
        <v>9553.3799999999683</v>
      </c>
      <c r="M609">
        <f t="shared" ca="1" si="159"/>
        <v>-1</v>
      </c>
      <c r="N609">
        <f t="shared" ca="1" si="153"/>
        <v>0</v>
      </c>
      <c r="O609">
        <f>COUNTIF(結算日!$A$3:$A$249,A609)</f>
        <v>0</v>
      </c>
      <c r="Q609" s="7">
        <f t="shared" si="161"/>
        <v>20</v>
      </c>
      <c r="R609" s="8">
        <f t="shared" ca="1" si="165"/>
        <v>-60</v>
      </c>
      <c r="S609" s="8">
        <f t="shared" ca="1" si="166"/>
        <v>18995</v>
      </c>
      <c r="T609" s="8">
        <f t="shared" ca="1" si="162"/>
        <v>-3</v>
      </c>
      <c r="U609" s="9">
        <f t="shared" ca="1" si="167"/>
        <v>0</v>
      </c>
      <c r="V609">
        <f t="shared" si="163"/>
        <v>2000</v>
      </c>
      <c r="W609">
        <f t="shared" si="164"/>
        <v>12</v>
      </c>
    </row>
    <row r="610" spans="1:23" x14ac:dyDescent="0.25">
      <c r="A610" s="1">
        <v>36872</v>
      </c>
      <c r="B610" s="2">
        <v>5380.09</v>
      </c>
      <c r="C610" s="2">
        <v>67308</v>
      </c>
      <c r="D610" s="2">
        <v>5390</v>
      </c>
      <c r="E610" s="2">
        <v>5405</v>
      </c>
      <c r="F610" s="10">
        <f t="shared" si="154"/>
        <v>1.8419766212089961E-3</v>
      </c>
      <c r="G610" s="2">
        <f t="shared" ca="1" si="155"/>
        <v>72282.574999999997</v>
      </c>
      <c r="H610">
        <f t="shared" ca="1" si="156"/>
        <v>-1</v>
      </c>
      <c r="I610">
        <f t="shared" si="157"/>
        <v>-1</v>
      </c>
      <c r="J610">
        <f t="shared" si="160"/>
        <v>95.680000000000291</v>
      </c>
      <c r="K610">
        <f t="shared" si="158"/>
        <v>-1</v>
      </c>
      <c r="L610" s="11">
        <f t="shared" ca="1" si="152"/>
        <v>9457.699999999968</v>
      </c>
      <c r="M610">
        <f t="shared" ca="1" si="159"/>
        <v>-1</v>
      </c>
      <c r="N610">
        <f t="shared" ca="1" si="153"/>
        <v>0</v>
      </c>
      <c r="O610">
        <f>COUNTIF(結算日!$A$3:$A$249,A610)</f>
        <v>0</v>
      </c>
      <c r="Q610" s="7">
        <f t="shared" si="161"/>
        <v>60</v>
      </c>
      <c r="R610" s="8">
        <f t="shared" ca="1" si="165"/>
        <v>-180</v>
      </c>
      <c r="S610" s="8">
        <f t="shared" ca="1" si="166"/>
        <v>18815</v>
      </c>
      <c r="T610" s="8">
        <f t="shared" ca="1" si="162"/>
        <v>-3</v>
      </c>
      <c r="U610" s="9">
        <f t="shared" ca="1" si="167"/>
        <v>0</v>
      </c>
      <c r="V610">
        <f t="shared" si="163"/>
        <v>2000</v>
      </c>
      <c r="W610">
        <f t="shared" si="164"/>
        <v>12</v>
      </c>
    </row>
    <row r="611" spans="1:23" x14ac:dyDescent="0.25">
      <c r="A611" s="1">
        <v>36873</v>
      </c>
      <c r="B611" s="2">
        <v>5384.36</v>
      </c>
      <c r="C611" s="2">
        <v>45726</v>
      </c>
      <c r="D611" s="2">
        <v>5430</v>
      </c>
      <c r="E611" s="2">
        <v>5426</v>
      </c>
      <c r="F611" s="10">
        <f t="shared" si="154"/>
        <v>8.4764020236389737E-3</v>
      </c>
      <c r="G611" s="2">
        <f t="shared" ca="1" si="155"/>
        <v>71240.175000000003</v>
      </c>
      <c r="H611">
        <f t="shared" ca="1" si="156"/>
        <v>-1</v>
      </c>
      <c r="I611">
        <f t="shared" si="157"/>
        <v>-1</v>
      </c>
      <c r="J611">
        <f t="shared" si="160"/>
        <v>4.2699999999995271</v>
      </c>
      <c r="K611">
        <f t="shared" si="158"/>
        <v>-1</v>
      </c>
      <c r="L611" s="11">
        <f t="shared" ca="1" si="152"/>
        <v>9453.4299999999675</v>
      </c>
      <c r="M611">
        <f t="shared" ca="1" si="159"/>
        <v>-1</v>
      </c>
      <c r="N611">
        <f t="shared" ca="1" si="153"/>
        <v>0</v>
      </c>
      <c r="O611">
        <f>COUNTIF(結算日!$A$3:$A$249,A611)</f>
        <v>0</v>
      </c>
      <c r="Q611" s="7">
        <f t="shared" si="161"/>
        <v>40</v>
      </c>
      <c r="R611" s="8">
        <f t="shared" ca="1" si="165"/>
        <v>-120</v>
      </c>
      <c r="S611" s="8">
        <f t="shared" ca="1" si="166"/>
        <v>18695</v>
      </c>
      <c r="T611" s="8">
        <f t="shared" ca="1" si="162"/>
        <v>-3</v>
      </c>
      <c r="U611" s="9">
        <f t="shared" ca="1" si="167"/>
        <v>0</v>
      </c>
      <c r="V611">
        <f t="shared" si="163"/>
        <v>2000</v>
      </c>
      <c r="W611">
        <f t="shared" si="164"/>
        <v>12</v>
      </c>
    </row>
    <row r="612" spans="1:23" x14ac:dyDescent="0.25">
      <c r="A612" s="1">
        <v>36874</v>
      </c>
      <c r="B612" s="2">
        <v>5320.16</v>
      </c>
      <c r="C612" s="2">
        <v>36283</v>
      </c>
      <c r="D612" s="2">
        <v>5325</v>
      </c>
      <c r="E612" s="2">
        <v>5325</v>
      </c>
      <c r="F612" s="10">
        <f t="shared" si="154"/>
        <v>9.0974707527591292E-4</v>
      </c>
      <c r="G612" s="2">
        <f t="shared" ca="1" si="155"/>
        <v>69492.024999999994</v>
      </c>
      <c r="H612">
        <f t="shared" ca="1" si="156"/>
        <v>-1</v>
      </c>
      <c r="I612">
        <f t="shared" si="157"/>
        <v>-1</v>
      </c>
      <c r="J612">
        <f t="shared" si="160"/>
        <v>-64.199999999999818</v>
      </c>
      <c r="K612">
        <f t="shared" ca="1" si="158"/>
        <v>-1</v>
      </c>
      <c r="L612" s="11">
        <f t="shared" ca="1" si="152"/>
        <v>9517.6299999999683</v>
      </c>
      <c r="M612">
        <f t="shared" ca="1" si="159"/>
        <v>-1</v>
      </c>
      <c r="N612">
        <f t="shared" ca="1" si="153"/>
        <v>0</v>
      </c>
      <c r="O612">
        <f>COUNTIF(結算日!$A$3:$A$249,A612)</f>
        <v>0</v>
      </c>
      <c r="Q612" s="7">
        <f t="shared" si="161"/>
        <v>-105</v>
      </c>
      <c r="R612" s="8">
        <f t="shared" ca="1" si="165"/>
        <v>315</v>
      </c>
      <c r="S612" s="8">
        <f t="shared" ca="1" si="166"/>
        <v>19010</v>
      </c>
      <c r="T612" s="8">
        <f t="shared" ca="1" si="162"/>
        <v>-3</v>
      </c>
      <c r="U612" s="9">
        <f t="shared" ca="1" si="167"/>
        <v>0</v>
      </c>
      <c r="V612">
        <f t="shared" si="163"/>
        <v>2000</v>
      </c>
      <c r="W612">
        <f t="shared" si="164"/>
        <v>12</v>
      </c>
    </row>
    <row r="613" spans="1:23" x14ac:dyDescent="0.25">
      <c r="A613" s="1">
        <v>36875</v>
      </c>
      <c r="B613" s="2">
        <v>5224.74</v>
      </c>
      <c r="C613" s="2">
        <v>31159</v>
      </c>
      <c r="D613" s="2">
        <v>5201</v>
      </c>
      <c r="E613" s="2">
        <v>5210</v>
      </c>
      <c r="F613" s="10">
        <f t="shared" si="154"/>
        <v>-4.5437667711694107E-3</v>
      </c>
      <c r="G613" s="2">
        <f t="shared" ca="1" si="155"/>
        <v>67572</v>
      </c>
      <c r="H613">
        <f t="shared" ca="1" si="156"/>
        <v>-1</v>
      </c>
      <c r="I613">
        <f t="shared" si="157"/>
        <v>1</v>
      </c>
      <c r="J613">
        <f t="shared" si="160"/>
        <v>-95.420000000000073</v>
      </c>
      <c r="K613">
        <f t="shared" si="158"/>
        <v>1</v>
      </c>
      <c r="L613" s="11">
        <f t="shared" ca="1" si="152"/>
        <v>9613.0499999999683</v>
      </c>
      <c r="M613">
        <f t="shared" ca="1" si="159"/>
        <v>1</v>
      </c>
      <c r="N613">
        <f t="shared" ca="1" si="153"/>
        <v>2</v>
      </c>
      <c r="O613">
        <f>COUNTIF(結算日!$A$3:$A$249,A613)</f>
        <v>0</v>
      </c>
      <c r="Q613" s="7">
        <f t="shared" si="161"/>
        <v>-124</v>
      </c>
      <c r="R613" s="8">
        <f t="shared" ca="1" si="165"/>
        <v>372</v>
      </c>
      <c r="S613" s="8">
        <f t="shared" ca="1" si="166"/>
        <v>19382</v>
      </c>
      <c r="T613" s="8">
        <f t="shared" ca="1" si="162"/>
        <v>3</v>
      </c>
      <c r="U613" s="9">
        <f t="shared" ca="1" si="167"/>
        <v>6</v>
      </c>
      <c r="V613">
        <f t="shared" si="163"/>
        <v>2000</v>
      </c>
      <c r="W613">
        <f t="shared" si="164"/>
        <v>12</v>
      </c>
    </row>
    <row r="614" spans="1:23" x14ac:dyDescent="0.25">
      <c r="A614" s="1">
        <v>36876</v>
      </c>
      <c r="B614" s="2">
        <v>5134.1000000000004</v>
      </c>
      <c r="C614" s="2">
        <v>28201</v>
      </c>
      <c r="D614" s="2">
        <v>5136</v>
      </c>
      <c r="E614" s="2">
        <v>5115</v>
      </c>
      <c r="F614" s="10">
        <f t="shared" si="154"/>
        <v>3.7007459924809361E-4</v>
      </c>
      <c r="G614" s="2">
        <f t="shared" ca="1" si="155"/>
        <v>65752</v>
      </c>
      <c r="H614">
        <f t="shared" ca="1" si="156"/>
        <v>-1</v>
      </c>
      <c r="I614">
        <f t="shared" si="157"/>
        <v>-1</v>
      </c>
      <c r="J614">
        <f t="shared" si="160"/>
        <v>-90.639999999999418</v>
      </c>
      <c r="K614">
        <f t="shared" ca="1" si="158"/>
        <v>-1</v>
      </c>
      <c r="L614" s="11">
        <f t="shared" ca="1" si="152"/>
        <v>9522.4099999999689</v>
      </c>
      <c r="M614">
        <f t="shared" ca="1" si="159"/>
        <v>-1</v>
      </c>
      <c r="N614">
        <f t="shared" ca="1" si="153"/>
        <v>2</v>
      </c>
      <c r="O614">
        <f>COUNTIF(結算日!$A$3:$A$249,A614)</f>
        <v>0</v>
      </c>
      <c r="Q614" s="7">
        <f t="shared" si="161"/>
        <v>-65</v>
      </c>
      <c r="R614" s="8">
        <f t="shared" ca="1" si="165"/>
        <v>-195</v>
      </c>
      <c r="S614" s="8">
        <f t="shared" ca="1" si="166"/>
        <v>19181</v>
      </c>
      <c r="T614" s="8">
        <f t="shared" ca="1" si="162"/>
        <v>-3</v>
      </c>
      <c r="U614" s="9">
        <f t="shared" ca="1" si="167"/>
        <v>6</v>
      </c>
      <c r="V614">
        <f t="shared" si="163"/>
        <v>2000</v>
      </c>
      <c r="W614">
        <f t="shared" si="164"/>
        <v>12</v>
      </c>
    </row>
    <row r="615" spans="1:23" x14ac:dyDescent="0.25">
      <c r="A615" s="1">
        <v>36878</v>
      </c>
      <c r="B615" s="2">
        <v>5055.2</v>
      </c>
      <c r="C615" s="2">
        <v>25793</v>
      </c>
      <c r="D615" s="2">
        <v>5098</v>
      </c>
      <c r="E615" s="2">
        <v>5090</v>
      </c>
      <c r="F615" s="10">
        <f t="shared" si="154"/>
        <v>8.466529514163712E-3</v>
      </c>
      <c r="G615" s="2">
        <f t="shared" ca="1" si="155"/>
        <v>64412.675000000003</v>
      </c>
      <c r="H615">
        <f t="shared" ca="1" si="156"/>
        <v>-1</v>
      </c>
      <c r="I615">
        <f t="shared" si="157"/>
        <v>-1</v>
      </c>
      <c r="J615">
        <f t="shared" si="160"/>
        <v>-78.900000000000546</v>
      </c>
      <c r="K615">
        <f t="shared" si="158"/>
        <v>-1</v>
      </c>
      <c r="L615" s="11">
        <f t="shared" ca="1" si="152"/>
        <v>9601.3099999999686</v>
      </c>
      <c r="M615">
        <f t="shared" ca="1" si="159"/>
        <v>-1</v>
      </c>
      <c r="N615">
        <f t="shared" ca="1" si="153"/>
        <v>0</v>
      </c>
      <c r="O615">
        <f>COUNTIF(結算日!$A$3:$A$249,A615)</f>
        <v>0</v>
      </c>
      <c r="Q615" s="7">
        <f t="shared" si="161"/>
        <v>-38</v>
      </c>
      <c r="R615" s="8">
        <f t="shared" ca="1" si="165"/>
        <v>114</v>
      </c>
      <c r="S615" s="8">
        <f t="shared" ca="1" si="166"/>
        <v>19289</v>
      </c>
      <c r="T615" s="8">
        <f t="shared" ca="1" si="162"/>
        <v>-3</v>
      </c>
      <c r="U615" s="9">
        <f t="shared" ca="1" si="167"/>
        <v>0</v>
      </c>
      <c r="V615">
        <f t="shared" si="163"/>
        <v>2000</v>
      </c>
      <c r="W615">
        <f t="shared" si="164"/>
        <v>12</v>
      </c>
    </row>
    <row r="616" spans="1:23" x14ac:dyDescent="0.25">
      <c r="A616" s="1">
        <v>36879</v>
      </c>
      <c r="B616" s="2">
        <v>5040.25</v>
      </c>
      <c r="C616" s="2">
        <v>31316</v>
      </c>
      <c r="D616" s="2">
        <v>5050</v>
      </c>
      <c r="E616" s="2">
        <v>5030</v>
      </c>
      <c r="F616" s="10">
        <f t="shared" si="154"/>
        <v>1.934427855761145E-3</v>
      </c>
      <c r="G616" s="2">
        <f t="shared" ca="1" si="155"/>
        <v>64872.224999999999</v>
      </c>
      <c r="H616">
        <f t="shared" ca="1" si="156"/>
        <v>-1</v>
      </c>
      <c r="I616">
        <f t="shared" si="157"/>
        <v>-1</v>
      </c>
      <c r="J616">
        <f t="shared" si="160"/>
        <v>-14.949999999999818</v>
      </c>
      <c r="K616">
        <f t="shared" si="158"/>
        <v>-1</v>
      </c>
      <c r="L616" s="11">
        <f t="shared" ca="1" si="152"/>
        <v>9616.2599999999693</v>
      </c>
      <c r="M616">
        <f t="shared" ca="1" si="159"/>
        <v>-1</v>
      </c>
      <c r="N616">
        <f t="shared" ca="1" si="153"/>
        <v>0</v>
      </c>
      <c r="O616">
        <f>COUNTIF(結算日!$A$3:$A$249,A616)</f>
        <v>0</v>
      </c>
      <c r="Q616" s="7">
        <f t="shared" si="161"/>
        <v>-48</v>
      </c>
      <c r="R616" s="8">
        <f t="shared" ca="1" si="165"/>
        <v>144</v>
      </c>
      <c r="S616" s="8">
        <f t="shared" ca="1" si="166"/>
        <v>19433</v>
      </c>
      <c r="T616" s="8">
        <f t="shared" ca="1" si="162"/>
        <v>-3</v>
      </c>
      <c r="U616" s="9">
        <f t="shared" ca="1" si="167"/>
        <v>0</v>
      </c>
      <c r="V616">
        <f t="shared" si="163"/>
        <v>2000</v>
      </c>
      <c r="W616">
        <f t="shared" si="164"/>
        <v>12</v>
      </c>
    </row>
    <row r="617" spans="1:23" x14ac:dyDescent="0.25">
      <c r="A617" s="1">
        <v>36880</v>
      </c>
      <c r="B617" s="2">
        <v>4947.8900000000003</v>
      </c>
      <c r="C617" s="2">
        <v>26232</v>
      </c>
      <c r="D617" s="2">
        <v>4883</v>
      </c>
      <c r="E617" s="2">
        <v>4856</v>
      </c>
      <c r="F617" s="10">
        <f t="shared" si="154"/>
        <v>-1.8571552722473683E-2</v>
      </c>
      <c r="G617" s="2">
        <f t="shared" ca="1" si="155"/>
        <v>63910.5</v>
      </c>
      <c r="H617">
        <f t="shared" ca="1" si="156"/>
        <v>-1</v>
      </c>
      <c r="I617">
        <f t="shared" si="157"/>
        <v>1</v>
      </c>
      <c r="J617">
        <f t="shared" si="160"/>
        <v>-92.359999999999673</v>
      </c>
      <c r="K617">
        <f t="shared" si="158"/>
        <v>1</v>
      </c>
      <c r="L617" s="11">
        <f t="shared" ca="1" si="152"/>
        <v>9708.6199999999699</v>
      </c>
      <c r="M617">
        <f t="shared" ca="1" si="159"/>
        <v>1</v>
      </c>
      <c r="N617">
        <f t="shared" ca="1" si="153"/>
        <v>2</v>
      </c>
      <c r="O617">
        <f>COUNTIF(結算日!$A$3:$A$249,A617)</f>
        <v>1</v>
      </c>
      <c r="Q617" s="7">
        <f t="shared" si="161"/>
        <v>-167</v>
      </c>
      <c r="R617" s="8">
        <f t="shared" ca="1" si="165"/>
        <v>501</v>
      </c>
      <c r="S617" s="8">
        <f t="shared" ca="1" si="166"/>
        <v>19934</v>
      </c>
      <c r="T617" s="8">
        <f t="shared" ca="1" si="162"/>
        <v>4</v>
      </c>
      <c r="U617" s="9">
        <f t="shared" ca="1" si="167"/>
        <v>7</v>
      </c>
      <c r="V617">
        <f t="shared" si="163"/>
        <v>2000</v>
      </c>
      <c r="W617">
        <f t="shared" si="164"/>
        <v>12</v>
      </c>
    </row>
    <row r="618" spans="1:23" x14ac:dyDescent="0.25">
      <c r="A618" s="1">
        <v>36881</v>
      </c>
      <c r="B618" s="2">
        <v>4817.22</v>
      </c>
      <c r="C618" s="2">
        <v>14789</v>
      </c>
      <c r="D618" s="2">
        <v>4687</v>
      </c>
      <c r="E618" s="2">
        <v>4818</v>
      </c>
      <c r="F618" s="10">
        <f t="shared" si="154"/>
        <v>-2.703218868974222E-2</v>
      </c>
      <c r="G618" s="2">
        <f t="shared" ca="1" si="155"/>
        <v>63241.275000000001</v>
      </c>
      <c r="H618">
        <f t="shared" ca="1" si="156"/>
        <v>-1</v>
      </c>
      <c r="I618">
        <f t="shared" si="157"/>
        <v>1</v>
      </c>
      <c r="J618">
        <f t="shared" si="160"/>
        <v>-130.67000000000007</v>
      </c>
      <c r="K618">
        <f t="shared" si="158"/>
        <v>1</v>
      </c>
      <c r="L618" s="11">
        <f t="shared" ca="1" si="152"/>
        <v>9577.9499999999698</v>
      </c>
      <c r="M618">
        <f t="shared" ca="1" si="159"/>
        <v>1</v>
      </c>
      <c r="N618">
        <f t="shared" ca="1" si="153"/>
        <v>0</v>
      </c>
      <c r="O618">
        <f>COUNTIF(結算日!$A$3:$A$249,A618)</f>
        <v>0</v>
      </c>
      <c r="Q618" s="7">
        <f t="shared" si="161"/>
        <v>-169</v>
      </c>
      <c r="R618" s="8">
        <f t="shared" ca="1" si="165"/>
        <v>-676</v>
      </c>
      <c r="S618" s="8">
        <f t="shared" ca="1" si="166"/>
        <v>19251</v>
      </c>
      <c r="T618" s="8">
        <f t="shared" ca="1" si="162"/>
        <v>4</v>
      </c>
      <c r="U618" s="9">
        <f t="shared" ca="1" si="167"/>
        <v>0</v>
      </c>
      <c r="V618">
        <f t="shared" si="163"/>
        <v>2000</v>
      </c>
      <c r="W618">
        <f t="shared" si="164"/>
        <v>12</v>
      </c>
    </row>
    <row r="619" spans="1:23" x14ac:dyDescent="0.25">
      <c r="A619" s="1">
        <v>36882</v>
      </c>
      <c r="B619" s="2">
        <v>4811.22</v>
      </c>
      <c r="C619" s="2">
        <v>46224</v>
      </c>
      <c r="D619" s="2">
        <v>4857</v>
      </c>
      <c r="E619" s="2">
        <v>4830</v>
      </c>
      <c r="F619" s="10">
        <f t="shared" si="154"/>
        <v>9.5152580842281509E-3</v>
      </c>
      <c r="G619" s="2">
        <f t="shared" ca="1" si="155"/>
        <v>62399.324999999997</v>
      </c>
      <c r="H619">
        <f t="shared" ca="1" si="156"/>
        <v>-1</v>
      </c>
      <c r="I619">
        <f t="shared" si="157"/>
        <v>-1</v>
      </c>
      <c r="J619">
        <f t="shared" si="160"/>
        <v>-6</v>
      </c>
      <c r="K619">
        <f t="shared" si="158"/>
        <v>-1</v>
      </c>
      <c r="L619" s="11">
        <f t="shared" ca="1" si="152"/>
        <v>9571.9499999999698</v>
      </c>
      <c r="M619">
        <f t="shared" ca="1" si="159"/>
        <v>-1</v>
      </c>
      <c r="N619">
        <f t="shared" ca="1" si="153"/>
        <v>2</v>
      </c>
      <c r="O619">
        <f>COUNTIF(結算日!$A$3:$A$249,A619)</f>
        <v>0</v>
      </c>
      <c r="Q619" s="7">
        <f t="shared" si="161"/>
        <v>170</v>
      </c>
      <c r="R619" s="8">
        <f t="shared" ca="1" si="165"/>
        <v>680</v>
      </c>
      <c r="S619" s="8">
        <f t="shared" ca="1" si="166"/>
        <v>19931</v>
      </c>
      <c r="T619" s="8">
        <f t="shared" ca="1" si="162"/>
        <v>-4</v>
      </c>
      <c r="U619" s="9">
        <f t="shared" ca="1" si="167"/>
        <v>8</v>
      </c>
      <c r="V619">
        <f t="shared" si="163"/>
        <v>2000</v>
      </c>
      <c r="W619">
        <f t="shared" si="164"/>
        <v>12</v>
      </c>
    </row>
    <row r="620" spans="1:23" x14ac:dyDescent="0.25">
      <c r="A620" s="1">
        <v>36886</v>
      </c>
      <c r="B620" s="2">
        <v>4721.3599999999997</v>
      </c>
      <c r="C620" s="2">
        <v>28799</v>
      </c>
      <c r="D620" s="2">
        <v>4688</v>
      </c>
      <c r="E620" s="2">
        <v>4672</v>
      </c>
      <c r="F620" s="10">
        <f t="shared" si="154"/>
        <v>-7.0657607130147904E-3</v>
      </c>
      <c r="G620" s="2">
        <f t="shared" ca="1" si="155"/>
        <v>60563.05</v>
      </c>
      <c r="H620">
        <f t="shared" ca="1" si="156"/>
        <v>-1</v>
      </c>
      <c r="I620">
        <f t="shared" si="157"/>
        <v>1</v>
      </c>
      <c r="J620">
        <f t="shared" si="160"/>
        <v>-89.860000000000582</v>
      </c>
      <c r="K620">
        <f t="shared" si="158"/>
        <v>1</v>
      </c>
      <c r="L620" s="11">
        <f t="shared" ca="1" si="152"/>
        <v>9661.8099999999704</v>
      </c>
      <c r="M620">
        <f t="shared" ca="1" si="159"/>
        <v>2</v>
      </c>
      <c r="N620">
        <f t="shared" ca="1" si="153"/>
        <v>3</v>
      </c>
      <c r="O620">
        <f>COUNTIF(結算日!$A$3:$A$249,A620)</f>
        <v>0</v>
      </c>
      <c r="Q620" s="7">
        <f t="shared" si="161"/>
        <v>-169</v>
      </c>
      <c r="R620" s="8">
        <f t="shared" ca="1" si="165"/>
        <v>676</v>
      </c>
      <c r="S620" s="8">
        <f t="shared" ca="1" si="166"/>
        <v>20599</v>
      </c>
      <c r="T620" s="8">
        <f t="shared" ca="1" si="162"/>
        <v>4</v>
      </c>
      <c r="U620" s="9">
        <f t="shared" ca="1" si="167"/>
        <v>8</v>
      </c>
      <c r="V620">
        <f t="shared" si="163"/>
        <v>2000</v>
      </c>
      <c r="W620">
        <f t="shared" si="164"/>
        <v>12</v>
      </c>
    </row>
    <row r="621" spans="1:23" x14ac:dyDescent="0.25">
      <c r="A621" s="1">
        <v>36887</v>
      </c>
      <c r="B621" s="2">
        <v>4614.63</v>
      </c>
      <c r="C621" s="2">
        <v>21311</v>
      </c>
      <c r="D621" s="2">
        <v>4565</v>
      </c>
      <c r="E621" s="2">
        <v>4590</v>
      </c>
      <c r="F621" s="10">
        <f t="shared" si="154"/>
        <v>-1.0754925096919998E-2</v>
      </c>
      <c r="G621" s="2">
        <f t="shared" ca="1" si="155"/>
        <v>58982.625</v>
      </c>
      <c r="H621">
        <f t="shared" ca="1" si="156"/>
        <v>-1</v>
      </c>
      <c r="I621">
        <f t="shared" si="157"/>
        <v>1</v>
      </c>
      <c r="J621">
        <f t="shared" si="160"/>
        <v>-106.72999999999956</v>
      </c>
      <c r="K621">
        <f t="shared" si="158"/>
        <v>1</v>
      </c>
      <c r="L621" s="11">
        <f t="shared" ca="1" si="152"/>
        <v>9448.3499999999713</v>
      </c>
      <c r="M621">
        <f t="shared" ca="1" si="159"/>
        <v>2</v>
      </c>
      <c r="N621">
        <f t="shared" ca="1" si="153"/>
        <v>0</v>
      </c>
      <c r="O621">
        <f>COUNTIF(結算日!$A$3:$A$249,A621)</f>
        <v>0</v>
      </c>
      <c r="Q621" s="7">
        <f t="shared" si="161"/>
        <v>-123</v>
      </c>
      <c r="R621" s="8">
        <f t="shared" ca="1" si="165"/>
        <v>-492</v>
      </c>
      <c r="S621" s="8">
        <f t="shared" ca="1" si="166"/>
        <v>20099</v>
      </c>
      <c r="T621" s="8">
        <f t="shared" ca="1" si="162"/>
        <v>4</v>
      </c>
      <c r="U621" s="9">
        <f t="shared" ca="1" si="167"/>
        <v>0</v>
      </c>
      <c r="V621">
        <f t="shared" si="163"/>
        <v>2000</v>
      </c>
      <c r="W621">
        <f t="shared" si="164"/>
        <v>12</v>
      </c>
    </row>
    <row r="622" spans="1:23" x14ac:dyDescent="0.25">
      <c r="A622" s="1">
        <v>36888</v>
      </c>
      <c r="B622" s="2">
        <v>4797.1400000000003</v>
      </c>
      <c r="C622" s="2">
        <v>58103</v>
      </c>
      <c r="D622" s="2">
        <v>4867</v>
      </c>
      <c r="E622" s="2">
        <v>4878</v>
      </c>
      <c r="F622" s="10">
        <f t="shared" si="154"/>
        <v>1.4562843694367889E-2</v>
      </c>
      <c r="G622" s="2">
        <f t="shared" ca="1" si="155"/>
        <v>58874.925000000003</v>
      </c>
      <c r="H622">
        <f t="shared" ca="1" si="156"/>
        <v>-1</v>
      </c>
      <c r="I622">
        <f t="shared" si="157"/>
        <v>-1</v>
      </c>
      <c r="J622">
        <f t="shared" si="160"/>
        <v>182.51000000000022</v>
      </c>
      <c r="K622">
        <f t="shared" si="158"/>
        <v>-1</v>
      </c>
      <c r="L622" s="11">
        <f t="shared" ca="1" si="152"/>
        <v>9813.3699999999717</v>
      </c>
      <c r="M622">
        <f t="shared" ca="1" si="159"/>
        <v>-2</v>
      </c>
      <c r="N622">
        <f t="shared" ca="1" si="153"/>
        <v>4</v>
      </c>
      <c r="O622">
        <f>COUNTIF(結算日!$A$3:$A$249,A622)</f>
        <v>0</v>
      </c>
      <c r="Q622" s="7">
        <f t="shared" si="161"/>
        <v>302</v>
      </c>
      <c r="R622" s="8">
        <f t="shared" ca="1" si="165"/>
        <v>1208</v>
      </c>
      <c r="S622" s="8">
        <f t="shared" ca="1" si="166"/>
        <v>21307</v>
      </c>
      <c r="T622" s="8">
        <f t="shared" ca="1" si="162"/>
        <v>-4</v>
      </c>
      <c r="U622" s="9">
        <f t="shared" ca="1" si="167"/>
        <v>8</v>
      </c>
      <c r="V622">
        <f t="shared" si="163"/>
        <v>2000</v>
      </c>
      <c r="W622">
        <f t="shared" si="164"/>
        <v>12</v>
      </c>
    </row>
    <row r="623" spans="1:23" x14ac:dyDescent="0.25">
      <c r="A623" s="1">
        <v>36889</v>
      </c>
      <c r="B623" s="2">
        <v>4743.9399999999996</v>
      </c>
      <c r="C623" s="2">
        <v>43084</v>
      </c>
      <c r="D623" s="2">
        <v>4707</v>
      </c>
      <c r="E623" s="2">
        <v>4708</v>
      </c>
      <c r="F623" s="10">
        <f t="shared" si="154"/>
        <v>-7.7867763926187106E-3</v>
      </c>
      <c r="G623" s="2">
        <f t="shared" ca="1" si="155"/>
        <v>57424.2</v>
      </c>
      <c r="H623">
        <f t="shared" ca="1" si="156"/>
        <v>-1</v>
      </c>
      <c r="I623">
        <f t="shared" si="157"/>
        <v>1</v>
      </c>
      <c r="J623">
        <f t="shared" si="160"/>
        <v>-53.200000000000728</v>
      </c>
      <c r="K623">
        <f t="shared" si="158"/>
        <v>1</v>
      </c>
      <c r="L623" s="11">
        <f t="shared" ca="1" si="152"/>
        <v>9919.7699999999732</v>
      </c>
      <c r="M623">
        <f t="shared" ca="1" si="159"/>
        <v>2</v>
      </c>
      <c r="N623">
        <f t="shared" ca="1" si="153"/>
        <v>4</v>
      </c>
      <c r="O623">
        <f>COUNTIF(結算日!$A$3:$A$249,A623)</f>
        <v>0</v>
      </c>
      <c r="Q623" s="7">
        <f t="shared" si="161"/>
        <v>-160</v>
      </c>
      <c r="R623" s="8">
        <f t="shared" ca="1" si="165"/>
        <v>640</v>
      </c>
      <c r="S623" s="8">
        <f t="shared" ca="1" si="166"/>
        <v>21939</v>
      </c>
      <c r="T623" s="8">
        <f t="shared" ca="1" si="162"/>
        <v>4</v>
      </c>
      <c r="U623" s="9">
        <f t="shared" ca="1" si="167"/>
        <v>8</v>
      </c>
      <c r="V623">
        <f t="shared" si="163"/>
        <v>2000</v>
      </c>
      <c r="W623">
        <f t="shared" si="164"/>
        <v>12</v>
      </c>
    </row>
    <row r="624" spans="1:23" x14ac:dyDescent="0.25">
      <c r="A624" s="1">
        <v>36890</v>
      </c>
      <c r="B624" s="2">
        <v>4739.09</v>
      </c>
      <c r="C624" s="2">
        <v>33089</v>
      </c>
      <c r="D624" s="2">
        <v>4770</v>
      </c>
      <c r="E624" s="2">
        <v>4735</v>
      </c>
      <c r="F624" s="10">
        <f t="shared" si="154"/>
        <v>6.5223492273833727E-3</v>
      </c>
      <c r="G624" s="2">
        <f t="shared" ca="1" si="155"/>
        <v>55157.75</v>
      </c>
      <c r="H624">
        <f t="shared" ca="1" si="156"/>
        <v>-1</v>
      </c>
      <c r="I624">
        <f t="shared" si="157"/>
        <v>-1</v>
      </c>
      <c r="J624">
        <f t="shared" si="160"/>
        <v>-4.8499999999994543</v>
      </c>
      <c r="K624">
        <f t="shared" si="158"/>
        <v>-1</v>
      </c>
      <c r="L624" s="11">
        <f t="shared" ca="1" si="152"/>
        <v>9910.0699999999742</v>
      </c>
      <c r="M624">
        <f t="shared" ca="1" si="159"/>
        <v>-2</v>
      </c>
      <c r="N624">
        <f t="shared" ca="1" si="153"/>
        <v>4</v>
      </c>
      <c r="O624">
        <f>COUNTIF(結算日!$A$3:$A$249,A624)</f>
        <v>0</v>
      </c>
      <c r="Q624" s="7">
        <f t="shared" si="161"/>
        <v>63</v>
      </c>
      <c r="R624" s="8">
        <f t="shared" ca="1" si="165"/>
        <v>252</v>
      </c>
      <c r="S624" s="8">
        <f t="shared" ca="1" si="166"/>
        <v>22183</v>
      </c>
      <c r="T624" s="8">
        <f t="shared" ca="1" si="162"/>
        <v>-4</v>
      </c>
      <c r="U624" s="9">
        <f t="shared" ca="1" si="167"/>
        <v>8</v>
      </c>
      <c r="V624">
        <f t="shared" si="163"/>
        <v>2000</v>
      </c>
      <c r="W624">
        <f t="shared" si="164"/>
        <v>12</v>
      </c>
    </row>
    <row r="625" spans="1:23" x14ac:dyDescent="0.25">
      <c r="A625" s="1">
        <v>36893</v>
      </c>
      <c r="B625" s="2">
        <v>4935.28</v>
      </c>
      <c r="C625" s="2">
        <v>64659</v>
      </c>
      <c r="D625" s="2">
        <v>4892</v>
      </c>
      <c r="E625" s="2">
        <v>4909</v>
      </c>
      <c r="F625" s="10">
        <f t="shared" si="154"/>
        <v>-8.7695125707153432E-3</v>
      </c>
      <c r="G625" s="2">
        <f t="shared" ca="1" si="155"/>
        <v>53815.675000000003</v>
      </c>
      <c r="H625">
        <f t="shared" ca="1" si="156"/>
        <v>1</v>
      </c>
      <c r="I625">
        <f t="shared" si="157"/>
        <v>1</v>
      </c>
      <c r="J625">
        <f t="shared" si="160"/>
        <v>196.1899999999996</v>
      </c>
      <c r="K625">
        <f t="shared" si="158"/>
        <v>1</v>
      </c>
      <c r="L625" s="11">
        <f t="shared" ca="1" si="152"/>
        <v>9517.689999999975</v>
      </c>
      <c r="M625">
        <f t="shared" ca="1" si="159"/>
        <v>1</v>
      </c>
      <c r="N625">
        <f t="shared" ca="1" si="153"/>
        <v>3</v>
      </c>
      <c r="O625">
        <f>COUNTIF(結算日!$A$3:$A$249,A625)</f>
        <v>0</v>
      </c>
      <c r="Q625" s="7">
        <f t="shared" si="161"/>
        <v>122</v>
      </c>
      <c r="R625" s="8">
        <f t="shared" ca="1" si="165"/>
        <v>-488</v>
      </c>
      <c r="S625" s="8">
        <f t="shared" ca="1" si="166"/>
        <v>21687</v>
      </c>
      <c r="T625" s="8">
        <f t="shared" ca="1" si="162"/>
        <v>4</v>
      </c>
      <c r="U625" s="9">
        <f t="shared" ca="1" si="167"/>
        <v>8</v>
      </c>
      <c r="V625">
        <f t="shared" si="163"/>
        <v>2001</v>
      </c>
      <c r="W625">
        <f t="shared" si="164"/>
        <v>1</v>
      </c>
    </row>
    <row r="626" spans="1:23" x14ac:dyDescent="0.25">
      <c r="A626" s="1">
        <v>36894</v>
      </c>
      <c r="B626" s="2">
        <v>4894.79</v>
      </c>
      <c r="C626" s="2">
        <v>71527</v>
      </c>
      <c r="D626" s="2">
        <v>4870</v>
      </c>
      <c r="E626" s="2">
        <v>4865</v>
      </c>
      <c r="F626" s="10">
        <f t="shared" si="154"/>
        <v>-5.0645686536092693E-3</v>
      </c>
      <c r="G626" s="2">
        <f t="shared" ca="1" si="155"/>
        <v>52813.45</v>
      </c>
      <c r="H626">
        <f t="shared" ca="1" si="156"/>
        <v>1</v>
      </c>
      <c r="I626">
        <f t="shared" si="157"/>
        <v>1</v>
      </c>
      <c r="J626">
        <f t="shared" si="160"/>
        <v>-40.489999999999782</v>
      </c>
      <c r="K626">
        <f t="shared" si="158"/>
        <v>1</v>
      </c>
      <c r="L626" s="11">
        <f t="shared" ca="1" si="152"/>
        <v>9477.1999999999753</v>
      </c>
      <c r="M626">
        <f t="shared" ca="1" si="159"/>
        <v>1</v>
      </c>
      <c r="N626">
        <f t="shared" ca="1" si="153"/>
        <v>0</v>
      </c>
      <c r="O626">
        <f>COUNTIF(結算日!$A$3:$A$249,A626)</f>
        <v>0</v>
      </c>
      <c r="Q626" s="7">
        <f t="shared" si="161"/>
        <v>-22</v>
      </c>
      <c r="R626" s="8">
        <f t="shared" ca="1" si="165"/>
        <v>-88</v>
      </c>
      <c r="S626" s="8">
        <f t="shared" ca="1" si="166"/>
        <v>21591</v>
      </c>
      <c r="T626" s="8">
        <f t="shared" ca="1" si="162"/>
        <v>4</v>
      </c>
      <c r="U626" s="9">
        <f t="shared" ca="1" si="167"/>
        <v>0</v>
      </c>
      <c r="V626">
        <f t="shared" si="163"/>
        <v>2001</v>
      </c>
      <c r="W626">
        <f t="shared" si="164"/>
        <v>1</v>
      </c>
    </row>
    <row r="627" spans="1:23" x14ac:dyDescent="0.25">
      <c r="A627" s="1">
        <v>36895</v>
      </c>
      <c r="B627" s="2">
        <v>5136.13</v>
      </c>
      <c r="C627" s="2">
        <v>88953</v>
      </c>
      <c r="D627" s="2">
        <v>5121</v>
      </c>
      <c r="E627" s="2">
        <v>5118</v>
      </c>
      <c r="F627" s="10">
        <f t="shared" si="154"/>
        <v>-2.9457977115064926E-3</v>
      </c>
      <c r="G627" s="2">
        <f t="shared" ca="1" si="155"/>
        <v>53528.425000000003</v>
      </c>
      <c r="H627">
        <f t="shared" ca="1" si="156"/>
        <v>1</v>
      </c>
      <c r="I627">
        <f t="shared" si="157"/>
        <v>1</v>
      </c>
      <c r="J627">
        <f t="shared" si="160"/>
        <v>241.34000000000015</v>
      </c>
      <c r="K627">
        <f t="shared" si="158"/>
        <v>1</v>
      </c>
      <c r="L627" s="11">
        <f t="shared" ca="1" si="152"/>
        <v>9718.5399999999754</v>
      </c>
      <c r="M627">
        <f t="shared" ca="1" si="159"/>
        <v>1</v>
      </c>
      <c r="N627">
        <f t="shared" ca="1" si="153"/>
        <v>0</v>
      </c>
      <c r="O627">
        <f>COUNTIF(結算日!$A$3:$A$249,A627)</f>
        <v>0</v>
      </c>
      <c r="Q627" s="7">
        <f t="shared" si="161"/>
        <v>251</v>
      </c>
      <c r="R627" s="8">
        <f t="shared" ca="1" si="165"/>
        <v>1004</v>
      </c>
      <c r="S627" s="8">
        <f t="shared" ca="1" si="166"/>
        <v>22595</v>
      </c>
      <c r="T627" s="8">
        <f t="shared" ca="1" si="162"/>
        <v>4</v>
      </c>
      <c r="U627" s="9">
        <f t="shared" ca="1" si="167"/>
        <v>0</v>
      </c>
      <c r="V627">
        <f t="shared" si="163"/>
        <v>2001</v>
      </c>
      <c r="W627">
        <f t="shared" si="164"/>
        <v>1</v>
      </c>
    </row>
    <row r="628" spans="1:23" x14ac:dyDescent="0.25">
      <c r="A628" s="1">
        <v>36896</v>
      </c>
      <c r="B628" s="2">
        <v>5295.53</v>
      </c>
      <c r="C628" s="2">
        <v>115172</v>
      </c>
      <c r="D628" s="2">
        <v>5340</v>
      </c>
      <c r="E628" s="2">
        <v>5350</v>
      </c>
      <c r="F628" s="10">
        <f t="shared" si="154"/>
        <v>8.3976485828614056E-3</v>
      </c>
      <c r="G628" s="2">
        <f t="shared" ca="1" si="155"/>
        <v>54683.224999999999</v>
      </c>
      <c r="H628">
        <f t="shared" ca="1" si="156"/>
        <v>1</v>
      </c>
      <c r="I628">
        <f t="shared" si="157"/>
        <v>-1</v>
      </c>
      <c r="J628">
        <f t="shared" si="160"/>
        <v>159.39999999999964</v>
      </c>
      <c r="K628">
        <f t="shared" si="158"/>
        <v>-1</v>
      </c>
      <c r="L628" s="11">
        <f t="shared" ca="1" si="152"/>
        <v>9877.939999999975</v>
      </c>
      <c r="M628">
        <f t="shared" ca="1" si="159"/>
        <v>-1</v>
      </c>
      <c r="N628">
        <f t="shared" ca="1" si="153"/>
        <v>2</v>
      </c>
      <c r="O628">
        <f>COUNTIF(結算日!$A$3:$A$249,A628)</f>
        <v>0</v>
      </c>
      <c r="Q628" s="7">
        <f t="shared" si="161"/>
        <v>219</v>
      </c>
      <c r="R628" s="8">
        <f t="shared" ca="1" si="165"/>
        <v>876</v>
      </c>
      <c r="S628" s="8">
        <f t="shared" ca="1" si="166"/>
        <v>23471</v>
      </c>
      <c r="T628" s="8">
        <f t="shared" ca="1" si="162"/>
        <v>-4</v>
      </c>
      <c r="U628" s="9">
        <f t="shared" ca="1" si="167"/>
        <v>8</v>
      </c>
      <c r="V628">
        <f t="shared" si="163"/>
        <v>2001</v>
      </c>
      <c r="W628">
        <f t="shared" si="164"/>
        <v>1</v>
      </c>
    </row>
    <row r="629" spans="1:23" x14ac:dyDescent="0.25">
      <c r="A629" s="1">
        <v>36899</v>
      </c>
      <c r="B629" s="2">
        <v>5188.51</v>
      </c>
      <c r="C629" s="2">
        <v>116433</v>
      </c>
      <c r="D629" s="2">
        <v>5196</v>
      </c>
      <c r="E629" s="2">
        <v>5210</v>
      </c>
      <c r="F629" s="10">
        <f t="shared" si="154"/>
        <v>1.4435743594982675E-3</v>
      </c>
      <c r="G629" s="2">
        <f t="shared" ca="1" si="155"/>
        <v>55358.625</v>
      </c>
      <c r="H629">
        <f t="shared" ca="1" si="156"/>
        <v>1</v>
      </c>
      <c r="I629">
        <f t="shared" si="157"/>
        <v>-1</v>
      </c>
      <c r="J629">
        <f t="shared" si="160"/>
        <v>-107.01999999999953</v>
      </c>
      <c r="K629">
        <f t="shared" si="158"/>
        <v>-1</v>
      </c>
      <c r="L629" s="11">
        <f t="shared" ca="1" si="152"/>
        <v>9984.9599999999737</v>
      </c>
      <c r="M629">
        <f t="shared" ca="1" si="159"/>
        <v>-1</v>
      </c>
      <c r="N629">
        <f t="shared" ca="1" si="153"/>
        <v>0</v>
      </c>
      <c r="O629">
        <f>COUNTIF(結算日!$A$3:$A$249,A629)</f>
        <v>0</v>
      </c>
      <c r="Q629" s="7">
        <f t="shared" si="161"/>
        <v>-144</v>
      </c>
      <c r="R629" s="8">
        <f t="shared" ca="1" si="165"/>
        <v>576</v>
      </c>
      <c r="S629" s="8">
        <f t="shared" ca="1" si="166"/>
        <v>24039</v>
      </c>
      <c r="T629" s="8">
        <f t="shared" ca="1" si="162"/>
        <v>-4</v>
      </c>
      <c r="U629" s="9">
        <f t="shared" ca="1" si="167"/>
        <v>0</v>
      </c>
      <c r="V629">
        <f t="shared" si="163"/>
        <v>2001</v>
      </c>
      <c r="W629">
        <f t="shared" si="164"/>
        <v>1</v>
      </c>
    </row>
    <row r="630" spans="1:23" x14ac:dyDescent="0.25">
      <c r="A630" s="1">
        <v>36900</v>
      </c>
      <c r="B630" s="2">
        <v>5376.12</v>
      </c>
      <c r="C630" s="2">
        <v>110738</v>
      </c>
      <c r="D630" s="2">
        <v>5400</v>
      </c>
      <c r="E630" s="2">
        <v>5435</v>
      </c>
      <c r="F630" s="10">
        <f t="shared" si="154"/>
        <v>4.441865136938894E-3</v>
      </c>
      <c r="G630" s="2">
        <f t="shared" ca="1" si="155"/>
        <v>56611.125</v>
      </c>
      <c r="H630">
        <f t="shared" ca="1" si="156"/>
        <v>1</v>
      </c>
      <c r="I630">
        <f t="shared" si="157"/>
        <v>-1</v>
      </c>
      <c r="J630">
        <f t="shared" si="160"/>
        <v>187.60999999999967</v>
      </c>
      <c r="K630">
        <f t="shared" si="158"/>
        <v>-1</v>
      </c>
      <c r="L630" s="11">
        <f t="shared" ca="1" si="152"/>
        <v>9797.3499999999731</v>
      </c>
      <c r="M630">
        <f t="shared" ca="1" si="159"/>
        <v>-1</v>
      </c>
      <c r="N630">
        <f t="shared" ca="1" si="153"/>
        <v>0</v>
      </c>
      <c r="O630">
        <f>COUNTIF(結算日!$A$3:$A$249,A630)</f>
        <v>0</v>
      </c>
      <c r="Q630" s="7">
        <f t="shared" si="161"/>
        <v>204</v>
      </c>
      <c r="R630" s="8">
        <f t="shared" ca="1" si="165"/>
        <v>-816</v>
      </c>
      <c r="S630" s="8">
        <f t="shared" ca="1" si="166"/>
        <v>23223</v>
      </c>
      <c r="T630" s="8">
        <f t="shared" ca="1" si="162"/>
        <v>-4</v>
      </c>
      <c r="U630" s="9">
        <f t="shared" ca="1" si="167"/>
        <v>0</v>
      </c>
      <c r="V630">
        <f t="shared" si="163"/>
        <v>2001</v>
      </c>
      <c r="W630">
        <f t="shared" si="164"/>
        <v>1</v>
      </c>
    </row>
    <row r="631" spans="1:23" x14ac:dyDescent="0.25">
      <c r="A631" s="1">
        <v>36901</v>
      </c>
      <c r="B631" s="2">
        <v>5436.78</v>
      </c>
      <c r="C631" s="2">
        <v>125211</v>
      </c>
      <c r="D631" s="2">
        <v>5408</v>
      </c>
      <c r="E631" s="2">
        <v>5415</v>
      </c>
      <c r="F631" s="10">
        <f t="shared" si="154"/>
        <v>-5.2935745054977223E-3</v>
      </c>
      <c r="G631" s="2">
        <f t="shared" ca="1" si="155"/>
        <v>58188.625</v>
      </c>
      <c r="H631">
        <f t="shared" ca="1" si="156"/>
        <v>1</v>
      </c>
      <c r="I631">
        <f t="shared" si="157"/>
        <v>1</v>
      </c>
      <c r="J631">
        <f t="shared" si="160"/>
        <v>60.659999999999854</v>
      </c>
      <c r="K631">
        <f t="shared" si="158"/>
        <v>1</v>
      </c>
      <c r="L631" s="11">
        <f t="shared" ca="1" si="152"/>
        <v>9736.6899999999732</v>
      </c>
      <c r="M631">
        <f t="shared" ca="1" si="159"/>
        <v>1</v>
      </c>
      <c r="N631">
        <f t="shared" ca="1" si="153"/>
        <v>2</v>
      </c>
      <c r="O631">
        <f>COUNTIF(結算日!$A$3:$A$249,A631)</f>
        <v>0</v>
      </c>
      <c r="Q631" s="7">
        <f t="shared" si="161"/>
        <v>8</v>
      </c>
      <c r="R631" s="8">
        <f t="shared" ca="1" si="165"/>
        <v>-32</v>
      </c>
      <c r="S631" s="8">
        <f t="shared" ca="1" si="166"/>
        <v>23191</v>
      </c>
      <c r="T631" s="8">
        <f t="shared" ca="1" si="162"/>
        <v>4</v>
      </c>
      <c r="U631" s="9">
        <f t="shared" ca="1" si="167"/>
        <v>8</v>
      </c>
      <c r="V631">
        <f t="shared" si="163"/>
        <v>2001</v>
      </c>
      <c r="W631">
        <f t="shared" si="164"/>
        <v>1</v>
      </c>
    </row>
    <row r="632" spans="1:23" x14ac:dyDescent="0.25">
      <c r="A632" s="1">
        <v>36902</v>
      </c>
      <c r="B632" s="2">
        <v>5369.24</v>
      </c>
      <c r="C632" s="2">
        <v>126492</v>
      </c>
      <c r="D632" s="2">
        <v>5340</v>
      </c>
      <c r="E632" s="2">
        <v>5350</v>
      </c>
      <c r="F632" s="10">
        <f t="shared" si="154"/>
        <v>-5.4458359097376841E-3</v>
      </c>
      <c r="G632" s="2">
        <f t="shared" ca="1" si="155"/>
        <v>60065.474999999999</v>
      </c>
      <c r="H632">
        <f t="shared" ca="1" si="156"/>
        <v>1</v>
      </c>
      <c r="I632">
        <f t="shared" si="157"/>
        <v>1</v>
      </c>
      <c r="J632">
        <f t="shared" si="160"/>
        <v>-67.539999999999964</v>
      </c>
      <c r="K632">
        <f t="shared" si="158"/>
        <v>1</v>
      </c>
      <c r="L632" s="11">
        <f t="shared" ca="1" si="152"/>
        <v>9669.1499999999724</v>
      </c>
      <c r="M632">
        <f t="shared" ca="1" si="159"/>
        <v>1</v>
      </c>
      <c r="N632">
        <f t="shared" ca="1" si="153"/>
        <v>0</v>
      </c>
      <c r="O632">
        <f>COUNTIF(結算日!$A$3:$A$249,A632)</f>
        <v>0</v>
      </c>
      <c r="Q632" s="7">
        <f t="shared" si="161"/>
        <v>-68</v>
      </c>
      <c r="R632" s="8">
        <f t="shared" ca="1" si="165"/>
        <v>-272</v>
      </c>
      <c r="S632" s="8">
        <f t="shared" ca="1" si="166"/>
        <v>22911</v>
      </c>
      <c r="T632" s="8">
        <f t="shared" ca="1" si="162"/>
        <v>4</v>
      </c>
      <c r="U632" s="9">
        <f t="shared" ca="1" si="167"/>
        <v>0</v>
      </c>
      <c r="V632">
        <f t="shared" si="163"/>
        <v>2001</v>
      </c>
      <c r="W632">
        <f t="shared" si="164"/>
        <v>1</v>
      </c>
    </row>
    <row r="633" spans="1:23" x14ac:dyDescent="0.25">
      <c r="A633" s="1">
        <v>36903</v>
      </c>
      <c r="B633" s="2">
        <v>5339.4</v>
      </c>
      <c r="C633" s="2">
        <v>85209</v>
      </c>
      <c r="D633" s="2">
        <v>5378</v>
      </c>
      <c r="E633" s="2">
        <v>5368</v>
      </c>
      <c r="F633" s="10">
        <f t="shared" si="154"/>
        <v>7.2292766977564149E-3</v>
      </c>
      <c r="G633" s="2">
        <f t="shared" ca="1" si="155"/>
        <v>61055.324999999997</v>
      </c>
      <c r="H633">
        <f t="shared" ca="1" si="156"/>
        <v>1</v>
      </c>
      <c r="I633">
        <f t="shared" si="157"/>
        <v>-1</v>
      </c>
      <c r="J633">
        <f t="shared" si="160"/>
        <v>-29.840000000000146</v>
      </c>
      <c r="K633">
        <f t="shared" si="158"/>
        <v>-1</v>
      </c>
      <c r="L633" s="11">
        <f t="shared" ca="1" si="152"/>
        <v>9639.3099999999722</v>
      </c>
      <c r="M633">
        <f t="shared" ca="1" si="159"/>
        <v>-1</v>
      </c>
      <c r="N633">
        <f t="shared" ca="1" si="153"/>
        <v>2</v>
      </c>
      <c r="O633">
        <f>COUNTIF(結算日!$A$3:$A$249,A633)</f>
        <v>0</v>
      </c>
      <c r="Q633" s="7">
        <f t="shared" si="161"/>
        <v>38</v>
      </c>
      <c r="R633" s="8">
        <f t="shared" ca="1" si="165"/>
        <v>152</v>
      </c>
      <c r="S633" s="8">
        <f t="shared" ca="1" si="166"/>
        <v>23063</v>
      </c>
      <c r="T633" s="8">
        <f t="shared" ca="1" si="162"/>
        <v>-4</v>
      </c>
      <c r="U633" s="9">
        <f t="shared" ca="1" si="167"/>
        <v>8</v>
      </c>
      <c r="V633">
        <f t="shared" si="163"/>
        <v>2001</v>
      </c>
      <c r="W633">
        <f t="shared" si="164"/>
        <v>1</v>
      </c>
    </row>
    <row r="634" spans="1:23" x14ac:dyDescent="0.25">
      <c r="A634" s="1">
        <v>36906</v>
      </c>
      <c r="B634" s="2">
        <v>5379.66</v>
      </c>
      <c r="C634" s="2">
        <v>58917</v>
      </c>
      <c r="D634" s="2">
        <v>5407</v>
      </c>
      <c r="E634" s="2">
        <v>5420</v>
      </c>
      <c r="F634" s="10">
        <f t="shared" si="154"/>
        <v>5.0821055605745347E-3</v>
      </c>
      <c r="G634" s="2">
        <f t="shared" ca="1" si="155"/>
        <v>60689.974999999999</v>
      </c>
      <c r="H634">
        <f t="shared" ca="1" si="156"/>
        <v>-1</v>
      </c>
      <c r="I634">
        <f t="shared" si="157"/>
        <v>-1</v>
      </c>
      <c r="J634">
        <f t="shared" si="160"/>
        <v>40.260000000000218</v>
      </c>
      <c r="K634">
        <f t="shared" si="158"/>
        <v>-1</v>
      </c>
      <c r="L634" s="11">
        <f t="shared" ca="1" si="152"/>
        <v>9599.049999999972</v>
      </c>
      <c r="M634">
        <f t="shared" ca="1" si="159"/>
        <v>-1</v>
      </c>
      <c r="N634">
        <f t="shared" ca="1" si="153"/>
        <v>0</v>
      </c>
      <c r="O634">
        <f>COUNTIF(結算日!$A$3:$A$249,A634)</f>
        <v>0</v>
      </c>
      <c r="Q634" s="7">
        <f t="shared" si="161"/>
        <v>29</v>
      </c>
      <c r="R634" s="8">
        <f t="shared" ca="1" si="165"/>
        <v>-116</v>
      </c>
      <c r="S634" s="8">
        <f t="shared" ca="1" si="166"/>
        <v>22939</v>
      </c>
      <c r="T634" s="8">
        <f t="shared" ca="1" si="162"/>
        <v>-4</v>
      </c>
      <c r="U634" s="9">
        <f t="shared" ca="1" si="167"/>
        <v>0</v>
      </c>
      <c r="V634">
        <f t="shared" si="163"/>
        <v>2001</v>
      </c>
      <c r="W634">
        <f t="shared" si="164"/>
        <v>1</v>
      </c>
    </row>
    <row r="635" spans="1:23" x14ac:dyDescent="0.25">
      <c r="A635" s="1">
        <v>36907</v>
      </c>
      <c r="B635" s="2">
        <v>5662.94</v>
      </c>
      <c r="C635" s="2">
        <v>128821</v>
      </c>
      <c r="D635" s="2">
        <v>5746</v>
      </c>
      <c r="E635" s="2">
        <v>5765</v>
      </c>
      <c r="F635" s="10">
        <f t="shared" si="154"/>
        <v>1.4667292960900191E-2</v>
      </c>
      <c r="G635" s="2">
        <f t="shared" ca="1" si="155"/>
        <v>61506.65</v>
      </c>
      <c r="H635">
        <f t="shared" ca="1" si="156"/>
        <v>1</v>
      </c>
      <c r="I635">
        <f t="shared" si="157"/>
        <v>-1</v>
      </c>
      <c r="J635">
        <f t="shared" si="160"/>
        <v>283.27999999999975</v>
      </c>
      <c r="K635">
        <f t="shared" si="158"/>
        <v>-1</v>
      </c>
      <c r="L635" s="11">
        <f t="shared" ca="1" si="152"/>
        <v>9315.7699999999713</v>
      </c>
      <c r="M635">
        <f t="shared" ca="1" si="159"/>
        <v>-1</v>
      </c>
      <c r="N635">
        <f t="shared" ca="1" si="153"/>
        <v>0</v>
      </c>
      <c r="O635">
        <f>COUNTIF(結算日!$A$3:$A$249,A635)</f>
        <v>0</v>
      </c>
      <c r="Q635" s="7">
        <f t="shared" si="161"/>
        <v>339</v>
      </c>
      <c r="R635" s="8">
        <f t="shared" ca="1" si="165"/>
        <v>-1356</v>
      </c>
      <c r="S635" s="8">
        <f t="shared" ca="1" si="166"/>
        <v>21583</v>
      </c>
      <c r="T635" s="8">
        <f t="shared" ca="1" si="162"/>
        <v>-3</v>
      </c>
      <c r="U635" s="9">
        <f t="shared" ca="1" si="167"/>
        <v>1</v>
      </c>
      <c r="V635">
        <f t="shared" si="163"/>
        <v>2001</v>
      </c>
      <c r="W635">
        <f t="shared" si="164"/>
        <v>1</v>
      </c>
    </row>
    <row r="636" spans="1:23" x14ac:dyDescent="0.25">
      <c r="A636" s="1">
        <v>36908</v>
      </c>
      <c r="B636" s="2">
        <v>5769.95</v>
      </c>
      <c r="C636" s="2">
        <v>155421</v>
      </c>
      <c r="D636" s="2">
        <v>5802</v>
      </c>
      <c r="E636" s="2">
        <v>5839</v>
      </c>
      <c r="F636" s="10">
        <f t="shared" si="154"/>
        <v>1.1967174758880095E-2</v>
      </c>
      <c r="G636" s="2">
        <f t="shared" ca="1" si="155"/>
        <v>63874.025000000001</v>
      </c>
      <c r="H636">
        <f t="shared" ca="1" si="156"/>
        <v>1</v>
      </c>
      <c r="I636">
        <f t="shared" si="157"/>
        <v>-1</v>
      </c>
      <c r="J636">
        <f t="shared" si="160"/>
        <v>107.01000000000022</v>
      </c>
      <c r="K636">
        <f t="shared" si="158"/>
        <v>-1</v>
      </c>
      <c r="L636" s="11">
        <f t="shared" ca="1" si="152"/>
        <v>9208.7599999999711</v>
      </c>
      <c r="M636">
        <f t="shared" ca="1" si="159"/>
        <v>-1</v>
      </c>
      <c r="N636">
        <f t="shared" ca="1" si="153"/>
        <v>0</v>
      </c>
      <c r="O636">
        <f>COUNTIF(結算日!$A$3:$A$249,A636)</f>
        <v>1</v>
      </c>
      <c r="Q636" s="7">
        <f t="shared" si="161"/>
        <v>56</v>
      </c>
      <c r="R636" s="8">
        <f t="shared" ca="1" si="165"/>
        <v>-168</v>
      </c>
      <c r="S636" s="8">
        <f t="shared" ca="1" si="166"/>
        <v>21414</v>
      </c>
      <c r="T636" s="8">
        <f t="shared" ca="1" si="162"/>
        <v>-3</v>
      </c>
      <c r="U636" s="9">
        <f t="shared" ca="1" si="167"/>
        <v>6</v>
      </c>
      <c r="V636">
        <f t="shared" si="163"/>
        <v>2001</v>
      </c>
      <c r="W636">
        <f t="shared" si="164"/>
        <v>1</v>
      </c>
    </row>
    <row r="637" spans="1:23" x14ac:dyDescent="0.25">
      <c r="A637" s="1">
        <v>36909</v>
      </c>
      <c r="B637" s="2">
        <v>5847.91</v>
      </c>
      <c r="C637" s="2">
        <v>161601</v>
      </c>
      <c r="D637" s="2">
        <v>5949</v>
      </c>
      <c r="E637" s="2">
        <v>5980</v>
      </c>
      <c r="F637" s="10">
        <f t="shared" si="154"/>
        <v>1.7286517747366226E-2</v>
      </c>
      <c r="G637" s="2">
        <f t="shared" ca="1" si="155"/>
        <v>65501.574999999997</v>
      </c>
      <c r="H637">
        <f t="shared" ca="1" si="156"/>
        <v>1</v>
      </c>
      <c r="I637">
        <f t="shared" si="157"/>
        <v>-1</v>
      </c>
      <c r="J637">
        <f t="shared" si="160"/>
        <v>77.960000000000036</v>
      </c>
      <c r="K637">
        <f t="shared" si="158"/>
        <v>-1</v>
      </c>
      <c r="L637" s="11">
        <f t="shared" ca="1" si="152"/>
        <v>9130.7999999999702</v>
      </c>
      <c r="M637">
        <f t="shared" ca="1" si="159"/>
        <v>-1</v>
      </c>
      <c r="N637">
        <f t="shared" ca="1" si="153"/>
        <v>0</v>
      </c>
      <c r="O637">
        <f>COUNTIF(結算日!$A$3:$A$249,A637)</f>
        <v>0</v>
      </c>
      <c r="Q637" s="7">
        <f t="shared" si="161"/>
        <v>110</v>
      </c>
      <c r="R637" s="8">
        <f t="shared" ca="1" si="165"/>
        <v>-330</v>
      </c>
      <c r="S637" s="8">
        <f t="shared" ca="1" si="166"/>
        <v>21078</v>
      </c>
      <c r="T637" s="8">
        <f t="shared" ca="1" si="162"/>
        <v>-3</v>
      </c>
      <c r="U637" s="9">
        <f t="shared" ca="1" si="167"/>
        <v>0</v>
      </c>
      <c r="V637">
        <f t="shared" si="163"/>
        <v>2001</v>
      </c>
      <c r="W637">
        <f t="shared" si="164"/>
        <v>1</v>
      </c>
    </row>
    <row r="638" spans="1:23" x14ac:dyDescent="0.25">
      <c r="A638" s="1">
        <v>36920</v>
      </c>
      <c r="B638" s="2">
        <v>5680.06</v>
      </c>
      <c r="C638" s="2">
        <v>120759</v>
      </c>
      <c r="D638" s="2">
        <v>5658</v>
      </c>
      <c r="E638" s="2">
        <v>5670</v>
      </c>
      <c r="F638" s="10">
        <f t="shared" si="154"/>
        <v>-3.8837617912487188E-3</v>
      </c>
      <c r="G638" s="2">
        <f t="shared" ca="1" si="155"/>
        <v>66201.725000000006</v>
      </c>
      <c r="H638">
        <f t="shared" ca="1" si="156"/>
        <v>1</v>
      </c>
      <c r="I638">
        <f t="shared" si="157"/>
        <v>1</v>
      </c>
      <c r="J638">
        <f t="shared" si="160"/>
        <v>-167.84999999999945</v>
      </c>
      <c r="K638">
        <f t="shared" si="158"/>
        <v>1</v>
      </c>
      <c r="L638" s="11">
        <f t="shared" ref="L638:L701" ca="1" si="168">L637+J638*M637</f>
        <v>9298.6499999999687</v>
      </c>
      <c r="M638">
        <f t="shared" ca="1" si="159"/>
        <v>1</v>
      </c>
      <c r="N638">
        <f t="shared" ref="N638:N701" ca="1" si="169">ABS(M638-M637)</f>
        <v>2</v>
      </c>
      <c r="O638">
        <f>COUNTIF(結算日!$A$3:$A$249,A638)</f>
        <v>0</v>
      </c>
      <c r="Q638" s="7">
        <f t="shared" si="161"/>
        <v>-291</v>
      </c>
      <c r="R638" s="8">
        <f t="shared" ca="1" si="165"/>
        <v>873</v>
      </c>
      <c r="S638" s="8">
        <f t="shared" ca="1" si="166"/>
        <v>21951</v>
      </c>
      <c r="T638" s="8">
        <f t="shared" ca="1" si="162"/>
        <v>3</v>
      </c>
      <c r="U638" s="9">
        <f t="shared" ca="1" si="167"/>
        <v>6</v>
      </c>
      <c r="V638">
        <f t="shared" si="163"/>
        <v>2001</v>
      </c>
      <c r="W638">
        <f t="shared" si="164"/>
        <v>1</v>
      </c>
    </row>
    <row r="639" spans="1:23" x14ac:dyDescent="0.25">
      <c r="A639" s="1">
        <v>36921</v>
      </c>
      <c r="B639" s="2">
        <v>5792.5</v>
      </c>
      <c r="C639" s="2">
        <v>112305</v>
      </c>
      <c r="D639" s="2">
        <v>5819</v>
      </c>
      <c r="E639" s="2">
        <v>5845</v>
      </c>
      <c r="F639" s="10">
        <f t="shared" si="154"/>
        <v>4.5748813120414233E-3</v>
      </c>
      <c r="G639" s="2">
        <f t="shared" ca="1" si="155"/>
        <v>67689.2</v>
      </c>
      <c r="H639">
        <f t="shared" ca="1" si="156"/>
        <v>1</v>
      </c>
      <c r="I639">
        <f t="shared" si="157"/>
        <v>-1</v>
      </c>
      <c r="J639">
        <f t="shared" si="160"/>
        <v>112.4399999999996</v>
      </c>
      <c r="K639">
        <f t="shared" si="158"/>
        <v>-1</v>
      </c>
      <c r="L639" s="11">
        <f t="shared" ca="1" si="168"/>
        <v>9411.0899999999674</v>
      </c>
      <c r="M639">
        <f t="shared" ca="1" si="159"/>
        <v>-1</v>
      </c>
      <c r="N639">
        <f t="shared" ca="1" si="169"/>
        <v>2</v>
      </c>
      <c r="O639">
        <f>COUNTIF(結算日!$A$3:$A$249,A639)</f>
        <v>0</v>
      </c>
      <c r="Q639" s="7">
        <f t="shared" si="161"/>
        <v>161</v>
      </c>
      <c r="R639" s="8">
        <f t="shared" ca="1" si="165"/>
        <v>483</v>
      </c>
      <c r="S639" s="8">
        <f t="shared" ca="1" si="166"/>
        <v>22428</v>
      </c>
      <c r="T639" s="8">
        <f t="shared" ca="1" si="162"/>
        <v>-3</v>
      </c>
      <c r="U639" s="9">
        <f t="shared" ca="1" si="167"/>
        <v>6</v>
      </c>
      <c r="V639">
        <f t="shared" si="163"/>
        <v>2001</v>
      </c>
      <c r="W639">
        <f t="shared" si="164"/>
        <v>1</v>
      </c>
    </row>
    <row r="640" spans="1:23" x14ac:dyDescent="0.25">
      <c r="A640" s="1">
        <v>36922</v>
      </c>
      <c r="B640" s="2">
        <v>5936.2</v>
      </c>
      <c r="C640" s="2">
        <v>165778</v>
      </c>
      <c r="D640" s="2">
        <v>5951</v>
      </c>
      <c r="E640" s="2">
        <v>5947</v>
      </c>
      <c r="F640" s="10">
        <f t="shared" si="154"/>
        <v>2.4931774535899009E-3</v>
      </c>
      <c r="G640" s="2">
        <f t="shared" ca="1" si="155"/>
        <v>70410.05</v>
      </c>
      <c r="H640">
        <f t="shared" ca="1" si="156"/>
        <v>1</v>
      </c>
      <c r="I640">
        <f t="shared" si="157"/>
        <v>-1</v>
      </c>
      <c r="J640">
        <f t="shared" si="160"/>
        <v>143.69999999999982</v>
      </c>
      <c r="K640">
        <f t="shared" si="158"/>
        <v>-1</v>
      </c>
      <c r="L640" s="11">
        <f t="shared" ca="1" si="168"/>
        <v>9267.3899999999667</v>
      </c>
      <c r="M640">
        <f t="shared" ca="1" si="159"/>
        <v>-1</v>
      </c>
      <c r="N640">
        <f t="shared" ca="1" si="169"/>
        <v>0</v>
      </c>
      <c r="O640">
        <f>COUNTIF(結算日!$A$3:$A$249,A640)</f>
        <v>0</v>
      </c>
      <c r="Q640" s="7">
        <f t="shared" si="161"/>
        <v>132</v>
      </c>
      <c r="R640" s="8">
        <f t="shared" ca="1" si="165"/>
        <v>-396</v>
      </c>
      <c r="S640" s="8">
        <f t="shared" ca="1" si="166"/>
        <v>22026</v>
      </c>
      <c r="T640" s="8">
        <f t="shared" ca="1" si="162"/>
        <v>-3</v>
      </c>
      <c r="U640" s="9">
        <f t="shared" ca="1" si="167"/>
        <v>0</v>
      </c>
      <c r="V640">
        <f t="shared" si="163"/>
        <v>2001</v>
      </c>
      <c r="W640">
        <f t="shared" si="164"/>
        <v>1</v>
      </c>
    </row>
    <row r="641" spans="1:23" x14ac:dyDescent="0.25">
      <c r="A641" s="1">
        <v>36923</v>
      </c>
      <c r="B641" s="2">
        <v>5897.93</v>
      </c>
      <c r="C641" s="2">
        <v>134000</v>
      </c>
      <c r="D641" s="2">
        <v>5900</v>
      </c>
      <c r="E641" s="2">
        <v>5910</v>
      </c>
      <c r="F641" s="10">
        <f t="shared" si="154"/>
        <v>3.5097059476796311E-4</v>
      </c>
      <c r="G641" s="2">
        <f t="shared" ca="1" si="155"/>
        <v>72325.225000000006</v>
      </c>
      <c r="H641">
        <f t="shared" ca="1" si="156"/>
        <v>1</v>
      </c>
      <c r="I641">
        <f t="shared" si="157"/>
        <v>-1</v>
      </c>
      <c r="J641">
        <f t="shared" si="160"/>
        <v>-38.269999999999527</v>
      </c>
      <c r="K641">
        <f t="shared" ca="1" si="158"/>
        <v>1</v>
      </c>
      <c r="L641" s="11">
        <f t="shared" ca="1" si="168"/>
        <v>9305.6599999999671</v>
      </c>
      <c r="M641">
        <f t="shared" ca="1" si="159"/>
        <v>1</v>
      </c>
      <c r="N641">
        <f t="shared" ca="1" si="169"/>
        <v>2</v>
      </c>
      <c r="O641">
        <f>COUNTIF(結算日!$A$3:$A$249,A641)</f>
        <v>0</v>
      </c>
      <c r="Q641" s="7">
        <f t="shared" si="161"/>
        <v>-51</v>
      </c>
      <c r="R641" s="8">
        <f t="shared" ca="1" si="165"/>
        <v>153</v>
      </c>
      <c r="S641" s="8">
        <f t="shared" ca="1" si="166"/>
        <v>22179</v>
      </c>
      <c r="T641" s="8">
        <f t="shared" ca="1" si="162"/>
        <v>3</v>
      </c>
      <c r="U641" s="9">
        <f t="shared" ca="1" si="167"/>
        <v>6</v>
      </c>
      <c r="V641">
        <f t="shared" si="163"/>
        <v>2001</v>
      </c>
      <c r="W641">
        <f t="shared" si="164"/>
        <v>2</v>
      </c>
    </row>
    <row r="642" spans="1:23" x14ac:dyDescent="0.25">
      <c r="A642" s="1">
        <v>36924</v>
      </c>
      <c r="B642" s="2">
        <v>6049.26</v>
      </c>
      <c r="C642" s="2">
        <v>165038</v>
      </c>
      <c r="D642" s="2">
        <v>6019</v>
      </c>
      <c r="E642" s="2">
        <v>6015</v>
      </c>
      <c r="F642" s="10">
        <f t="shared" ref="F642:F705" si="170">IF(O642=1,E642,D642)/B642-1</f>
        <v>-5.002264739819462E-3</v>
      </c>
      <c r="G642" s="2">
        <f t="shared" ref="G642:G705" ca="1" si="171">IF(ROW()&gt;$G$1,AVERAGE(OFFSET(C642,-$G$1+1,,$G$1)),"")</f>
        <v>75009.475000000006</v>
      </c>
      <c r="H642">
        <f t="shared" ref="H642:H705" ca="1" si="172">IF(G642="",0,SIGN(C642-G642))</f>
        <v>1</v>
      </c>
      <c r="I642">
        <f t="shared" ref="I642:I705" si="173">-SIGN(F642)</f>
        <v>1</v>
      </c>
      <c r="J642">
        <f t="shared" si="160"/>
        <v>151.32999999999993</v>
      </c>
      <c r="K642">
        <f t="shared" ref="K642:K705" si="174">CHOOSE($K$1,H642*(2-$K$1)+I642*($K$1-1),IF(ABS(F642)&gt;($K$1-2)/100,I642,H642))</f>
        <v>1</v>
      </c>
      <c r="L642" s="11">
        <f t="shared" ca="1" si="168"/>
        <v>9456.989999999967</v>
      </c>
      <c r="M642">
        <f t="shared" ref="M642:M705" ca="1" si="175">INT(L642*$P$1/B642)*K642</f>
        <v>1</v>
      </c>
      <c r="N642">
        <f t="shared" ca="1" si="169"/>
        <v>0</v>
      </c>
      <c r="O642">
        <f>COUNTIF(結算日!$A$3:$A$249,A642)</f>
        <v>0</v>
      </c>
      <c r="Q642" s="7">
        <f t="shared" si="161"/>
        <v>119</v>
      </c>
      <c r="R642" s="8">
        <f t="shared" ca="1" si="165"/>
        <v>357</v>
      </c>
      <c r="S642" s="8">
        <f t="shared" ca="1" si="166"/>
        <v>22530</v>
      </c>
      <c r="T642" s="8">
        <f t="shared" ca="1" si="162"/>
        <v>3</v>
      </c>
      <c r="U642" s="9">
        <f t="shared" ca="1" si="167"/>
        <v>0</v>
      </c>
      <c r="V642">
        <f t="shared" si="163"/>
        <v>2001</v>
      </c>
      <c r="W642">
        <f t="shared" si="164"/>
        <v>2</v>
      </c>
    </row>
    <row r="643" spans="1:23" x14ac:dyDescent="0.25">
      <c r="A643" s="1">
        <v>36927</v>
      </c>
      <c r="B643" s="2">
        <v>5932.42</v>
      </c>
      <c r="C643" s="2">
        <v>132611</v>
      </c>
      <c r="D643" s="2">
        <v>5911</v>
      </c>
      <c r="E643" s="2">
        <v>5901</v>
      </c>
      <c r="F643" s="10">
        <f t="shared" si="170"/>
        <v>-3.6106681590312162E-3</v>
      </c>
      <c r="G643" s="2">
        <f t="shared" ca="1" si="171"/>
        <v>76998.600000000006</v>
      </c>
      <c r="H643">
        <f t="shared" ca="1" si="172"/>
        <v>1</v>
      </c>
      <c r="I643">
        <f t="shared" si="173"/>
        <v>1</v>
      </c>
      <c r="J643">
        <f t="shared" ref="J643:J706" si="176">B643-B642</f>
        <v>-116.84000000000015</v>
      </c>
      <c r="K643">
        <f t="shared" si="174"/>
        <v>1</v>
      </c>
      <c r="L643" s="11">
        <f t="shared" ca="1" si="168"/>
        <v>9340.1499999999669</v>
      </c>
      <c r="M643">
        <f t="shared" ca="1" si="175"/>
        <v>1</v>
      </c>
      <c r="N643">
        <f t="shared" ca="1" si="169"/>
        <v>0</v>
      </c>
      <c r="O643">
        <f>COUNTIF(結算日!$A$3:$A$249,A643)</f>
        <v>0</v>
      </c>
      <c r="Q643" s="7">
        <f t="shared" ref="Q643:Q706" si="177">D643-IF(O642=1,E642,D642)</f>
        <v>-108</v>
      </c>
      <c r="R643" s="8">
        <f t="shared" ca="1" si="165"/>
        <v>-324</v>
      </c>
      <c r="S643" s="8">
        <f t="shared" ca="1" si="166"/>
        <v>22206</v>
      </c>
      <c r="T643" s="8">
        <f t="shared" ref="T643:T706" ca="1" si="178">INT(S643*$P$1/IF(O643=1,E643,D643))*K643</f>
        <v>3</v>
      </c>
      <c r="U643" s="9">
        <f t="shared" ca="1" si="167"/>
        <v>0</v>
      </c>
      <c r="V643">
        <f t="shared" ref="V643:V706" si="179">YEAR(A643)</f>
        <v>2001</v>
      </c>
      <c r="W643">
        <f t="shared" ref="W643:W706" si="180">MONTH(A643)</f>
        <v>2</v>
      </c>
    </row>
    <row r="644" spans="1:23" x14ac:dyDescent="0.25">
      <c r="A644" s="1">
        <v>36928</v>
      </c>
      <c r="B644" s="2">
        <v>5849.06</v>
      </c>
      <c r="C644" s="2">
        <v>143130</v>
      </c>
      <c r="D644" s="2">
        <v>5837</v>
      </c>
      <c r="E644" s="2">
        <v>5832</v>
      </c>
      <c r="F644" s="10">
        <f t="shared" si="170"/>
        <v>-2.0618697705272471E-3</v>
      </c>
      <c r="G644" s="2">
        <f t="shared" ca="1" si="171"/>
        <v>79861.425000000003</v>
      </c>
      <c r="H644">
        <f t="shared" ca="1" si="172"/>
        <v>1</v>
      </c>
      <c r="I644">
        <f t="shared" si="173"/>
        <v>1</v>
      </c>
      <c r="J644">
        <f t="shared" si="176"/>
        <v>-83.359999999999673</v>
      </c>
      <c r="K644">
        <f t="shared" si="174"/>
        <v>1</v>
      </c>
      <c r="L644" s="11">
        <f t="shared" ca="1" si="168"/>
        <v>9256.7899999999681</v>
      </c>
      <c r="M644">
        <f t="shared" ca="1" si="175"/>
        <v>1</v>
      </c>
      <c r="N644">
        <f t="shared" ca="1" si="169"/>
        <v>0</v>
      </c>
      <c r="O644">
        <f>COUNTIF(結算日!$A$3:$A$249,A644)</f>
        <v>0</v>
      </c>
      <c r="Q644" s="7">
        <f t="shared" si="177"/>
        <v>-74</v>
      </c>
      <c r="R644" s="8">
        <f t="shared" ref="R644:R707" ca="1" si="181">Q644*T643</f>
        <v>-222</v>
      </c>
      <c r="S644" s="8">
        <f t="shared" ref="S644:S707" ca="1" si="182">S643+Q644*T643-U643*$U$1</f>
        <v>21984</v>
      </c>
      <c r="T644" s="8">
        <f t="shared" ca="1" si="178"/>
        <v>3</v>
      </c>
      <c r="U644" s="9">
        <f t="shared" ref="U644:U707" ca="1" si="183">IF(O644=1,ABS(T644)+ABS(T643),ABS(T644-T643))</f>
        <v>0</v>
      </c>
      <c r="V644">
        <f t="shared" si="179"/>
        <v>2001</v>
      </c>
      <c r="W644">
        <f t="shared" si="180"/>
        <v>2</v>
      </c>
    </row>
    <row r="645" spans="1:23" x14ac:dyDescent="0.25">
      <c r="A645" s="1">
        <v>36929</v>
      </c>
      <c r="B645" s="2">
        <v>5693.58</v>
      </c>
      <c r="C645" s="2">
        <v>93521</v>
      </c>
      <c r="D645" s="2">
        <v>5683</v>
      </c>
      <c r="E645" s="2">
        <v>5691</v>
      </c>
      <c r="F645" s="10">
        <f t="shared" si="170"/>
        <v>-1.8582333083929647E-3</v>
      </c>
      <c r="G645" s="2">
        <f t="shared" ca="1" si="171"/>
        <v>80828.475000000006</v>
      </c>
      <c r="H645">
        <f t="shared" ca="1" si="172"/>
        <v>1</v>
      </c>
      <c r="I645">
        <f t="shared" si="173"/>
        <v>1</v>
      </c>
      <c r="J645">
        <f t="shared" si="176"/>
        <v>-155.48000000000047</v>
      </c>
      <c r="K645">
        <f t="shared" si="174"/>
        <v>1</v>
      </c>
      <c r="L645" s="11">
        <f t="shared" ca="1" si="168"/>
        <v>9101.3099999999686</v>
      </c>
      <c r="M645">
        <f t="shared" ca="1" si="175"/>
        <v>1</v>
      </c>
      <c r="N645">
        <f t="shared" ca="1" si="169"/>
        <v>0</v>
      </c>
      <c r="O645">
        <f>COUNTIF(結算日!$A$3:$A$249,A645)</f>
        <v>0</v>
      </c>
      <c r="Q645" s="7">
        <f t="shared" si="177"/>
        <v>-154</v>
      </c>
      <c r="R645" s="8">
        <f t="shared" ca="1" si="181"/>
        <v>-462</v>
      </c>
      <c r="S645" s="8">
        <f t="shared" ca="1" si="182"/>
        <v>21522</v>
      </c>
      <c r="T645" s="8">
        <f t="shared" ca="1" si="178"/>
        <v>3</v>
      </c>
      <c r="U645" s="9">
        <f t="shared" ca="1" si="183"/>
        <v>0</v>
      </c>
      <c r="V645">
        <f t="shared" si="179"/>
        <v>2001</v>
      </c>
      <c r="W645">
        <f t="shared" si="180"/>
        <v>2</v>
      </c>
    </row>
    <row r="646" spans="1:23" x14ac:dyDescent="0.25">
      <c r="A646" s="1">
        <v>36930</v>
      </c>
      <c r="B646" s="2">
        <v>5758.6</v>
      </c>
      <c r="C646" s="2">
        <v>103070</v>
      </c>
      <c r="D646" s="2">
        <v>5776</v>
      </c>
      <c r="E646" s="2">
        <v>5790</v>
      </c>
      <c r="F646" s="10">
        <f t="shared" si="170"/>
        <v>3.0215677421594478E-3</v>
      </c>
      <c r="G646" s="2">
        <f t="shared" ca="1" si="171"/>
        <v>81479.475000000006</v>
      </c>
      <c r="H646">
        <f t="shared" ca="1" si="172"/>
        <v>1</v>
      </c>
      <c r="I646">
        <f t="shared" si="173"/>
        <v>-1</v>
      </c>
      <c r="J646">
        <f t="shared" si="176"/>
        <v>65.020000000000437</v>
      </c>
      <c r="K646">
        <f t="shared" si="174"/>
        <v>-1</v>
      </c>
      <c r="L646" s="11">
        <f t="shared" ca="1" si="168"/>
        <v>9166.329999999969</v>
      </c>
      <c r="M646">
        <f t="shared" ca="1" si="175"/>
        <v>-1</v>
      </c>
      <c r="N646">
        <f t="shared" ca="1" si="169"/>
        <v>2</v>
      </c>
      <c r="O646">
        <f>COUNTIF(結算日!$A$3:$A$249,A646)</f>
        <v>0</v>
      </c>
      <c r="Q646" s="7">
        <f t="shared" si="177"/>
        <v>93</v>
      </c>
      <c r="R646" s="8">
        <f t="shared" ca="1" si="181"/>
        <v>279</v>
      </c>
      <c r="S646" s="8">
        <f t="shared" ca="1" si="182"/>
        <v>21801</v>
      </c>
      <c r="T646" s="8">
        <f t="shared" ca="1" si="178"/>
        <v>-3</v>
      </c>
      <c r="U646" s="9">
        <f t="shared" ca="1" si="183"/>
        <v>6</v>
      </c>
      <c r="V646">
        <f t="shared" si="179"/>
        <v>2001</v>
      </c>
      <c r="W646">
        <f t="shared" si="180"/>
        <v>2</v>
      </c>
    </row>
    <row r="647" spans="1:23" x14ac:dyDescent="0.25">
      <c r="A647" s="1">
        <v>36931</v>
      </c>
      <c r="B647" s="2">
        <v>5809.84</v>
      </c>
      <c r="C647" s="2">
        <v>134547</v>
      </c>
      <c r="D647" s="2">
        <v>5755</v>
      </c>
      <c r="E647" s="2">
        <v>5760</v>
      </c>
      <c r="F647" s="10">
        <f t="shared" si="170"/>
        <v>-9.4391583933465251E-3</v>
      </c>
      <c r="G647" s="2">
        <f t="shared" ca="1" si="171"/>
        <v>83642.875</v>
      </c>
      <c r="H647">
        <f t="shared" ca="1" si="172"/>
        <v>1</v>
      </c>
      <c r="I647">
        <f t="shared" si="173"/>
        <v>1</v>
      </c>
      <c r="J647">
        <f t="shared" si="176"/>
        <v>51.239999999999782</v>
      </c>
      <c r="K647">
        <f t="shared" si="174"/>
        <v>1</v>
      </c>
      <c r="L647" s="11">
        <f t="shared" ca="1" si="168"/>
        <v>9115.0899999999692</v>
      </c>
      <c r="M647">
        <f t="shared" ca="1" si="175"/>
        <v>1</v>
      </c>
      <c r="N647">
        <f t="shared" ca="1" si="169"/>
        <v>2</v>
      </c>
      <c r="O647">
        <f>COUNTIF(結算日!$A$3:$A$249,A647)</f>
        <v>0</v>
      </c>
      <c r="Q647" s="7">
        <f t="shared" si="177"/>
        <v>-21</v>
      </c>
      <c r="R647" s="8">
        <f t="shared" ca="1" si="181"/>
        <v>63</v>
      </c>
      <c r="S647" s="8">
        <f t="shared" ca="1" si="182"/>
        <v>21858</v>
      </c>
      <c r="T647" s="8">
        <f t="shared" ca="1" si="178"/>
        <v>3</v>
      </c>
      <c r="U647" s="9">
        <f t="shared" ca="1" si="183"/>
        <v>6</v>
      </c>
      <c r="V647">
        <f t="shared" si="179"/>
        <v>2001</v>
      </c>
      <c r="W647">
        <f t="shared" si="180"/>
        <v>2</v>
      </c>
    </row>
    <row r="648" spans="1:23" x14ac:dyDescent="0.25">
      <c r="A648" s="1">
        <v>36934</v>
      </c>
      <c r="B648" s="2">
        <v>5847.07</v>
      </c>
      <c r="C648" s="2">
        <v>113627</v>
      </c>
      <c r="D648" s="2">
        <v>5820</v>
      </c>
      <c r="E648" s="2">
        <v>5820</v>
      </c>
      <c r="F648" s="10">
        <f t="shared" si="170"/>
        <v>-4.6296692189420341E-3</v>
      </c>
      <c r="G648" s="2">
        <f t="shared" ca="1" si="171"/>
        <v>85234.324999999997</v>
      </c>
      <c r="H648">
        <f t="shared" ca="1" si="172"/>
        <v>1</v>
      </c>
      <c r="I648">
        <f t="shared" si="173"/>
        <v>1</v>
      </c>
      <c r="J648">
        <f t="shared" si="176"/>
        <v>37.229999999999563</v>
      </c>
      <c r="K648">
        <f t="shared" si="174"/>
        <v>1</v>
      </c>
      <c r="L648" s="11">
        <f t="shared" ca="1" si="168"/>
        <v>9152.3199999999688</v>
      </c>
      <c r="M648">
        <f t="shared" ca="1" si="175"/>
        <v>1</v>
      </c>
      <c r="N648">
        <f t="shared" ca="1" si="169"/>
        <v>0</v>
      </c>
      <c r="O648">
        <f>COUNTIF(結算日!$A$3:$A$249,A648)</f>
        <v>0</v>
      </c>
      <c r="Q648" s="7">
        <f t="shared" si="177"/>
        <v>65</v>
      </c>
      <c r="R648" s="8">
        <f t="shared" ca="1" si="181"/>
        <v>195</v>
      </c>
      <c r="S648" s="8">
        <f t="shared" ca="1" si="182"/>
        <v>22047</v>
      </c>
      <c r="T648" s="8">
        <f t="shared" ca="1" si="178"/>
        <v>3</v>
      </c>
      <c r="U648" s="9">
        <f t="shared" ca="1" si="183"/>
        <v>0</v>
      </c>
      <c r="V648">
        <f t="shared" si="179"/>
        <v>2001</v>
      </c>
      <c r="W648">
        <f t="shared" si="180"/>
        <v>2</v>
      </c>
    </row>
    <row r="649" spans="1:23" x14ac:dyDescent="0.25">
      <c r="A649" s="1">
        <v>36935</v>
      </c>
      <c r="B649" s="2">
        <v>6027.49</v>
      </c>
      <c r="C649" s="2">
        <v>152880</v>
      </c>
      <c r="D649" s="2">
        <v>6040</v>
      </c>
      <c r="E649" s="2">
        <v>6045</v>
      </c>
      <c r="F649" s="10">
        <f t="shared" si="170"/>
        <v>2.075490793016721E-3</v>
      </c>
      <c r="G649" s="2">
        <f t="shared" ca="1" si="171"/>
        <v>87945.925000000003</v>
      </c>
      <c r="H649">
        <f t="shared" ca="1" si="172"/>
        <v>1</v>
      </c>
      <c r="I649">
        <f t="shared" si="173"/>
        <v>-1</v>
      </c>
      <c r="J649">
        <f t="shared" si="176"/>
        <v>180.42000000000007</v>
      </c>
      <c r="K649">
        <f t="shared" si="174"/>
        <v>-1</v>
      </c>
      <c r="L649" s="11">
        <f t="shared" ca="1" si="168"/>
        <v>9332.7399999999689</v>
      </c>
      <c r="M649">
        <f t="shared" ca="1" si="175"/>
        <v>-1</v>
      </c>
      <c r="N649">
        <f t="shared" ca="1" si="169"/>
        <v>2</v>
      </c>
      <c r="O649">
        <f>COUNTIF(結算日!$A$3:$A$249,A649)</f>
        <v>0</v>
      </c>
      <c r="Q649" s="7">
        <f t="shared" si="177"/>
        <v>220</v>
      </c>
      <c r="R649" s="8">
        <f t="shared" ca="1" si="181"/>
        <v>660</v>
      </c>
      <c r="S649" s="8">
        <f t="shared" ca="1" si="182"/>
        <v>22707</v>
      </c>
      <c r="T649" s="8">
        <f t="shared" ca="1" si="178"/>
        <v>-3</v>
      </c>
      <c r="U649" s="9">
        <f t="shared" ca="1" si="183"/>
        <v>6</v>
      </c>
      <c r="V649">
        <f t="shared" si="179"/>
        <v>2001</v>
      </c>
      <c r="W649">
        <f t="shared" si="180"/>
        <v>2</v>
      </c>
    </row>
    <row r="650" spans="1:23" x14ac:dyDescent="0.25">
      <c r="A650" s="1">
        <v>36936</v>
      </c>
      <c r="B650" s="2">
        <v>5887.68</v>
      </c>
      <c r="C650" s="2">
        <v>170269</v>
      </c>
      <c r="D650" s="2">
        <v>5840</v>
      </c>
      <c r="E650" s="2">
        <v>5840</v>
      </c>
      <c r="F650" s="10">
        <f t="shared" si="170"/>
        <v>-8.0982662101202196E-3</v>
      </c>
      <c r="G650" s="2">
        <f t="shared" ca="1" si="171"/>
        <v>90519.95</v>
      </c>
      <c r="H650">
        <f t="shared" ca="1" si="172"/>
        <v>1</v>
      </c>
      <c r="I650">
        <f t="shared" si="173"/>
        <v>1</v>
      </c>
      <c r="J650">
        <f t="shared" si="176"/>
        <v>-139.80999999999949</v>
      </c>
      <c r="K650">
        <f t="shared" si="174"/>
        <v>1</v>
      </c>
      <c r="L650" s="11">
        <f t="shared" ca="1" si="168"/>
        <v>9472.5499999999683</v>
      </c>
      <c r="M650">
        <f t="shared" ca="1" si="175"/>
        <v>1</v>
      </c>
      <c r="N650">
        <f t="shared" ca="1" si="169"/>
        <v>2</v>
      </c>
      <c r="O650">
        <f>COUNTIF(結算日!$A$3:$A$249,A650)</f>
        <v>0</v>
      </c>
      <c r="Q650" s="7">
        <f t="shared" si="177"/>
        <v>-200</v>
      </c>
      <c r="R650" s="8">
        <f t="shared" ca="1" si="181"/>
        <v>600</v>
      </c>
      <c r="S650" s="8">
        <f t="shared" ca="1" si="182"/>
        <v>23301</v>
      </c>
      <c r="T650" s="8">
        <f t="shared" ca="1" si="178"/>
        <v>3</v>
      </c>
      <c r="U650" s="9">
        <f t="shared" ca="1" si="183"/>
        <v>6</v>
      </c>
      <c r="V650">
        <f t="shared" si="179"/>
        <v>2001</v>
      </c>
      <c r="W650">
        <f t="shared" si="180"/>
        <v>2</v>
      </c>
    </row>
    <row r="651" spans="1:23" x14ac:dyDescent="0.25">
      <c r="A651" s="1">
        <v>36937</v>
      </c>
      <c r="B651" s="2">
        <v>6104.24</v>
      </c>
      <c r="C651" s="2">
        <v>150457</v>
      </c>
      <c r="D651" s="2">
        <v>6095</v>
      </c>
      <c r="E651" s="2">
        <v>6090</v>
      </c>
      <c r="F651" s="10">
        <f t="shared" si="170"/>
        <v>-1.5137019514304129E-3</v>
      </c>
      <c r="G651" s="2">
        <f t="shared" ca="1" si="171"/>
        <v>93138.225000000006</v>
      </c>
      <c r="H651">
        <f t="shared" ca="1" si="172"/>
        <v>1</v>
      </c>
      <c r="I651">
        <f t="shared" si="173"/>
        <v>1</v>
      </c>
      <c r="J651">
        <f t="shared" si="176"/>
        <v>216.55999999999949</v>
      </c>
      <c r="K651">
        <f t="shared" si="174"/>
        <v>1</v>
      </c>
      <c r="L651" s="11">
        <f t="shared" ca="1" si="168"/>
        <v>9689.1099999999678</v>
      </c>
      <c r="M651">
        <f t="shared" ca="1" si="175"/>
        <v>1</v>
      </c>
      <c r="N651">
        <f t="shared" ca="1" si="169"/>
        <v>0</v>
      </c>
      <c r="O651">
        <f>COUNTIF(結算日!$A$3:$A$249,A651)</f>
        <v>0</v>
      </c>
      <c r="Q651" s="7">
        <f t="shared" si="177"/>
        <v>255</v>
      </c>
      <c r="R651" s="8">
        <f t="shared" ca="1" si="181"/>
        <v>765</v>
      </c>
      <c r="S651" s="8">
        <f t="shared" ca="1" si="182"/>
        <v>24060</v>
      </c>
      <c r="T651" s="8">
        <f t="shared" ca="1" si="178"/>
        <v>3</v>
      </c>
      <c r="U651" s="9">
        <f t="shared" ca="1" si="183"/>
        <v>0</v>
      </c>
      <c r="V651">
        <f t="shared" si="179"/>
        <v>2001</v>
      </c>
      <c r="W651">
        <f t="shared" si="180"/>
        <v>2</v>
      </c>
    </row>
    <row r="652" spans="1:23" x14ac:dyDescent="0.25">
      <c r="A652" s="1">
        <v>36938</v>
      </c>
      <c r="B652" s="2">
        <v>6045.67</v>
      </c>
      <c r="C652" s="2">
        <v>166704</v>
      </c>
      <c r="D652" s="2">
        <v>6025</v>
      </c>
      <c r="E652" s="2">
        <v>6020</v>
      </c>
      <c r="F652" s="10">
        <f t="shared" si="170"/>
        <v>-3.4189758951448379E-3</v>
      </c>
      <c r="G652" s="2">
        <f t="shared" ca="1" si="171"/>
        <v>96398.75</v>
      </c>
      <c r="H652">
        <f t="shared" ca="1" si="172"/>
        <v>1</v>
      </c>
      <c r="I652">
        <f t="shared" si="173"/>
        <v>1</v>
      </c>
      <c r="J652">
        <f t="shared" si="176"/>
        <v>-58.569999999999709</v>
      </c>
      <c r="K652">
        <f t="shared" si="174"/>
        <v>1</v>
      </c>
      <c r="L652" s="11">
        <f t="shared" ca="1" si="168"/>
        <v>9630.5399999999681</v>
      </c>
      <c r="M652">
        <f t="shared" ca="1" si="175"/>
        <v>1</v>
      </c>
      <c r="N652">
        <f t="shared" ca="1" si="169"/>
        <v>0</v>
      </c>
      <c r="O652">
        <f>COUNTIF(結算日!$A$3:$A$249,A652)</f>
        <v>0</v>
      </c>
      <c r="Q652" s="7">
        <f t="shared" si="177"/>
        <v>-70</v>
      </c>
      <c r="R652" s="8">
        <f t="shared" ca="1" si="181"/>
        <v>-210</v>
      </c>
      <c r="S652" s="8">
        <f t="shared" ca="1" si="182"/>
        <v>23850</v>
      </c>
      <c r="T652" s="8">
        <f t="shared" ca="1" si="178"/>
        <v>3</v>
      </c>
      <c r="U652" s="9">
        <f t="shared" ca="1" si="183"/>
        <v>0</v>
      </c>
      <c r="V652">
        <f t="shared" si="179"/>
        <v>2001</v>
      </c>
      <c r="W652">
        <f t="shared" si="180"/>
        <v>2</v>
      </c>
    </row>
    <row r="653" spans="1:23" x14ac:dyDescent="0.25">
      <c r="A653" s="1">
        <v>36941</v>
      </c>
      <c r="B653" s="2">
        <v>5937.3</v>
      </c>
      <c r="C653" s="2">
        <v>96521</v>
      </c>
      <c r="D653" s="2">
        <v>5943</v>
      </c>
      <c r="E653" s="2">
        <v>5930</v>
      </c>
      <c r="F653" s="10">
        <f t="shared" si="170"/>
        <v>9.6003233793129361E-4</v>
      </c>
      <c r="G653" s="2">
        <f t="shared" ca="1" si="171"/>
        <v>98032.8</v>
      </c>
      <c r="H653">
        <f t="shared" ca="1" si="172"/>
        <v>-1</v>
      </c>
      <c r="I653">
        <f t="shared" si="173"/>
        <v>-1</v>
      </c>
      <c r="J653">
        <f t="shared" si="176"/>
        <v>-108.36999999999989</v>
      </c>
      <c r="K653">
        <f t="shared" ca="1" si="174"/>
        <v>-1</v>
      </c>
      <c r="L653" s="11">
        <f t="shared" ca="1" si="168"/>
        <v>9522.1699999999691</v>
      </c>
      <c r="M653">
        <f t="shared" ca="1" si="175"/>
        <v>-1</v>
      </c>
      <c r="N653">
        <f t="shared" ca="1" si="169"/>
        <v>2</v>
      </c>
      <c r="O653">
        <f>COUNTIF(結算日!$A$3:$A$249,A653)</f>
        <v>0</v>
      </c>
      <c r="Q653" s="7">
        <f t="shared" si="177"/>
        <v>-82</v>
      </c>
      <c r="R653" s="8">
        <f t="shared" ca="1" si="181"/>
        <v>-246</v>
      </c>
      <c r="S653" s="8">
        <f t="shared" ca="1" si="182"/>
        <v>23604</v>
      </c>
      <c r="T653" s="8">
        <f t="shared" ca="1" si="178"/>
        <v>-3</v>
      </c>
      <c r="U653" s="9">
        <f t="shared" ca="1" si="183"/>
        <v>6</v>
      </c>
      <c r="V653">
        <f t="shared" si="179"/>
        <v>2001</v>
      </c>
      <c r="W653">
        <f t="shared" si="180"/>
        <v>2</v>
      </c>
    </row>
    <row r="654" spans="1:23" x14ac:dyDescent="0.25">
      <c r="A654" s="1">
        <v>36942</v>
      </c>
      <c r="B654" s="2">
        <v>5971.29</v>
      </c>
      <c r="C654" s="2">
        <v>117717</v>
      </c>
      <c r="D654" s="2">
        <v>5956</v>
      </c>
      <c r="E654" s="2">
        <v>5939</v>
      </c>
      <c r="F654" s="10">
        <f t="shared" si="170"/>
        <v>-2.5605857360804229E-3</v>
      </c>
      <c r="G654" s="2">
        <f t="shared" ca="1" si="171"/>
        <v>100270.7</v>
      </c>
      <c r="H654">
        <f t="shared" ca="1" si="172"/>
        <v>1</v>
      </c>
      <c r="I654">
        <f t="shared" si="173"/>
        <v>1</v>
      </c>
      <c r="J654">
        <f t="shared" si="176"/>
        <v>33.989999999999782</v>
      </c>
      <c r="K654">
        <f t="shared" si="174"/>
        <v>1</v>
      </c>
      <c r="L654" s="11">
        <f t="shared" ca="1" si="168"/>
        <v>9488.1799999999694</v>
      </c>
      <c r="M654">
        <f t="shared" ca="1" si="175"/>
        <v>1</v>
      </c>
      <c r="N654">
        <f t="shared" ca="1" si="169"/>
        <v>2</v>
      </c>
      <c r="O654">
        <f>COUNTIF(結算日!$A$3:$A$249,A654)</f>
        <v>0</v>
      </c>
      <c r="Q654" s="7">
        <f t="shared" si="177"/>
        <v>13</v>
      </c>
      <c r="R654" s="8">
        <f t="shared" ca="1" si="181"/>
        <v>-39</v>
      </c>
      <c r="S654" s="8">
        <f t="shared" ca="1" si="182"/>
        <v>23559</v>
      </c>
      <c r="T654" s="8">
        <f t="shared" ca="1" si="178"/>
        <v>3</v>
      </c>
      <c r="U654" s="9">
        <f t="shared" ca="1" si="183"/>
        <v>6</v>
      </c>
      <c r="V654">
        <f t="shared" si="179"/>
        <v>2001</v>
      </c>
      <c r="W654">
        <f t="shared" si="180"/>
        <v>2</v>
      </c>
    </row>
    <row r="655" spans="1:23" x14ac:dyDescent="0.25">
      <c r="A655" s="1">
        <v>36943</v>
      </c>
      <c r="B655" s="2">
        <v>5949.96</v>
      </c>
      <c r="C655" s="2">
        <v>82748</v>
      </c>
      <c r="D655" s="2">
        <v>5981</v>
      </c>
      <c r="E655" s="2">
        <v>5940</v>
      </c>
      <c r="F655" s="10">
        <f t="shared" si="170"/>
        <v>-1.673960833350141E-3</v>
      </c>
      <c r="G655" s="2">
        <f t="shared" ca="1" si="171"/>
        <v>101694.575</v>
      </c>
      <c r="H655">
        <f t="shared" ca="1" si="172"/>
        <v>-1</v>
      </c>
      <c r="I655">
        <f t="shared" si="173"/>
        <v>1</v>
      </c>
      <c r="J655">
        <f t="shared" si="176"/>
        <v>-21.329999999999927</v>
      </c>
      <c r="K655">
        <f t="shared" si="174"/>
        <v>1</v>
      </c>
      <c r="L655" s="11">
        <f t="shared" ca="1" si="168"/>
        <v>9466.8499999999694</v>
      </c>
      <c r="M655">
        <f t="shared" ca="1" si="175"/>
        <v>1</v>
      </c>
      <c r="N655">
        <f t="shared" ca="1" si="169"/>
        <v>0</v>
      </c>
      <c r="O655">
        <f>COUNTIF(結算日!$A$3:$A$249,A655)</f>
        <v>1</v>
      </c>
      <c r="Q655" s="7">
        <f t="shared" si="177"/>
        <v>25</v>
      </c>
      <c r="R655" s="8">
        <f t="shared" ca="1" si="181"/>
        <v>75</v>
      </c>
      <c r="S655" s="8">
        <f t="shared" ca="1" si="182"/>
        <v>23628</v>
      </c>
      <c r="T655" s="8">
        <f t="shared" ca="1" si="178"/>
        <v>3</v>
      </c>
      <c r="U655" s="9">
        <f t="shared" ca="1" si="183"/>
        <v>6</v>
      </c>
      <c r="V655">
        <f t="shared" si="179"/>
        <v>2001</v>
      </c>
      <c r="W655">
        <f t="shared" si="180"/>
        <v>2</v>
      </c>
    </row>
    <row r="656" spans="1:23" x14ac:dyDescent="0.25">
      <c r="A656" s="1">
        <v>36944</v>
      </c>
      <c r="B656" s="2">
        <v>5759.04</v>
      </c>
      <c r="C656" s="2">
        <v>85019</v>
      </c>
      <c r="D656" s="2">
        <v>5769</v>
      </c>
      <c r="E656" s="2">
        <v>5752</v>
      </c>
      <c r="F656" s="10">
        <f t="shared" si="170"/>
        <v>1.729454909151551E-3</v>
      </c>
      <c r="G656" s="2">
        <f t="shared" ca="1" si="171"/>
        <v>103037.15</v>
      </c>
      <c r="H656">
        <f t="shared" ca="1" si="172"/>
        <v>-1</v>
      </c>
      <c r="I656">
        <f t="shared" si="173"/>
        <v>-1</v>
      </c>
      <c r="J656">
        <f t="shared" si="176"/>
        <v>-190.92000000000007</v>
      </c>
      <c r="K656">
        <f t="shared" si="174"/>
        <v>-1</v>
      </c>
      <c r="L656" s="11">
        <f t="shared" ca="1" si="168"/>
        <v>9275.9299999999694</v>
      </c>
      <c r="M656">
        <f t="shared" ca="1" si="175"/>
        <v>-1</v>
      </c>
      <c r="N656">
        <f t="shared" ca="1" si="169"/>
        <v>2</v>
      </c>
      <c r="O656">
        <f>COUNTIF(結算日!$A$3:$A$249,A656)</f>
        <v>0</v>
      </c>
      <c r="Q656" s="7">
        <f t="shared" si="177"/>
        <v>-171</v>
      </c>
      <c r="R656" s="8">
        <f t="shared" ca="1" si="181"/>
        <v>-513</v>
      </c>
      <c r="S656" s="8">
        <f t="shared" ca="1" si="182"/>
        <v>23109</v>
      </c>
      <c r="T656" s="8">
        <f t="shared" ca="1" si="178"/>
        <v>-4</v>
      </c>
      <c r="U656" s="9">
        <f t="shared" ca="1" si="183"/>
        <v>7</v>
      </c>
      <c r="V656">
        <f t="shared" si="179"/>
        <v>2001</v>
      </c>
      <c r="W656">
        <f t="shared" si="180"/>
        <v>2</v>
      </c>
    </row>
    <row r="657" spans="1:23" x14ac:dyDescent="0.25">
      <c r="A657" s="1">
        <v>36945</v>
      </c>
      <c r="B657" s="2">
        <v>5726.93</v>
      </c>
      <c r="C657" s="2">
        <v>80682</v>
      </c>
      <c r="D657" s="2">
        <v>5746</v>
      </c>
      <c r="E657" s="2">
        <v>5747</v>
      </c>
      <c r="F657" s="10">
        <f t="shared" si="170"/>
        <v>3.3298818040381484E-3</v>
      </c>
      <c r="G657" s="2">
        <f t="shared" ca="1" si="171"/>
        <v>104398.39999999999</v>
      </c>
      <c r="H657">
        <f t="shared" ca="1" si="172"/>
        <v>-1</v>
      </c>
      <c r="I657">
        <f t="shared" si="173"/>
        <v>-1</v>
      </c>
      <c r="J657">
        <f t="shared" si="176"/>
        <v>-32.109999999999673</v>
      </c>
      <c r="K657">
        <f t="shared" si="174"/>
        <v>-1</v>
      </c>
      <c r="L657" s="11">
        <f t="shared" ca="1" si="168"/>
        <v>9308.0399999999681</v>
      </c>
      <c r="M657">
        <f t="shared" ca="1" si="175"/>
        <v>-1</v>
      </c>
      <c r="N657">
        <f t="shared" ca="1" si="169"/>
        <v>0</v>
      </c>
      <c r="O657">
        <f>COUNTIF(結算日!$A$3:$A$249,A657)</f>
        <v>0</v>
      </c>
      <c r="Q657" s="7">
        <f t="shared" si="177"/>
        <v>-23</v>
      </c>
      <c r="R657" s="8">
        <f t="shared" ca="1" si="181"/>
        <v>92</v>
      </c>
      <c r="S657" s="8">
        <f t="shared" ca="1" si="182"/>
        <v>23194</v>
      </c>
      <c r="T657" s="8">
        <f t="shared" ca="1" si="178"/>
        <v>-4</v>
      </c>
      <c r="U657" s="9">
        <f t="shared" ca="1" si="183"/>
        <v>0</v>
      </c>
      <c r="V657">
        <f t="shared" si="179"/>
        <v>2001</v>
      </c>
      <c r="W657">
        <f t="shared" si="180"/>
        <v>2</v>
      </c>
    </row>
    <row r="658" spans="1:23" x14ac:dyDescent="0.25">
      <c r="A658" s="1">
        <v>36948</v>
      </c>
      <c r="B658" s="2">
        <v>5716.02</v>
      </c>
      <c r="C658" s="2">
        <v>76538</v>
      </c>
      <c r="D658" s="2">
        <v>5760</v>
      </c>
      <c r="E658" s="2">
        <v>5730</v>
      </c>
      <c r="F658" s="10">
        <f t="shared" si="170"/>
        <v>7.6941648209767344E-3</v>
      </c>
      <c r="G658" s="2">
        <f t="shared" ca="1" si="171"/>
        <v>105942.125</v>
      </c>
      <c r="H658">
        <f t="shared" ca="1" si="172"/>
        <v>-1</v>
      </c>
      <c r="I658">
        <f t="shared" si="173"/>
        <v>-1</v>
      </c>
      <c r="J658">
        <f t="shared" si="176"/>
        <v>-10.909999999999854</v>
      </c>
      <c r="K658">
        <f t="shared" si="174"/>
        <v>-1</v>
      </c>
      <c r="L658" s="11">
        <f t="shared" ca="1" si="168"/>
        <v>9318.949999999968</v>
      </c>
      <c r="M658">
        <f t="shared" ca="1" si="175"/>
        <v>-1</v>
      </c>
      <c r="N658">
        <f t="shared" ca="1" si="169"/>
        <v>0</v>
      </c>
      <c r="O658">
        <f>COUNTIF(結算日!$A$3:$A$249,A658)</f>
        <v>0</v>
      </c>
      <c r="Q658" s="7">
        <f t="shared" si="177"/>
        <v>14</v>
      </c>
      <c r="R658" s="8">
        <f t="shared" ca="1" si="181"/>
        <v>-56</v>
      </c>
      <c r="S658" s="8">
        <f t="shared" ca="1" si="182"/>
        <v>23138</v>
      </c>
      <c r="T658" s="8">
        <f t="shared" ca="1" si="178"/>
        <v>-4</v>
      </c>
      <c r="U658" s="9">
        <f t="shared" ca="1" si="183"/>
        <v>0</v>
      </c>
      <c r="V658">
        <f t="shared" si="179"/>
        <v>2001</v>
      </c>
      <c r="W658">
        <f t="shared" si="180"/>
        <v>2</v>
      </c>
    </row>
    <row r="659" spans="1:23" x14ac:dyDescent="0.25">
      <c r="A659" s="1">
        <v>36949</v>
      </c>
      <c r="B659" s="2">
        <v>5674.69</v>
      </c>
      <c r="C659" s="2">
        <v>86784</v>
      </c>
      <c r="D659" s="2">
        <v>5665</v>
      </c>
      <c r="E659" s="2">
        <v>5681</v>
      </c>
      <c r="F659" s="10">
        <f t="shared" si="170"/>
        <v>-1.7075822644055938E-3</v>
      </c>
      <c r="G659" s="2">
        <f t="shared" ca="1" si="171"/>
        <v>106956.125</v>
      </c>
      <c r="H659">
        <f t="shared" ca="1" si="172"/>
        <v>-1</v>
      </c>
      <c r="I659">
        <f t="shared" si="173"/>
        <v>1</v>
      </c>
      <c r="J659">
        <f t="shared" si="176"/>
        <v>-41.330000000000837</v>
      </c>
      <c r="K659">
        <f t="shared" si="174"/>
        <v>1</v>
      </c>
      <c r="L659" s="11">
        <f t="shared" ca="1" si="168"/>
        <v>9360.2799999999697</v>
      </c>
      <c r="M659">
        <f t="shared" ca="1" si="175"/>
        <v>1</v>
      </c>
      <c r="N659">
        <f t="shared" ca="1" si="169"/>
        <v>2</v>
      </c>
      <c r="O659">
        <f>COUNTIF(結算日!$A$3:$A$249,A659)</f>
        <v>0</v>
      </c>
      <c r="Q659" s="7">
        <f t="shared" si="177"/>
        <v>-95</v>
      </c>
      <c r="R659" s="8">
        <f t="shared" ca="1" si="181"/>
        <v>380</v>
      </c>
      <c r="S659" s="8">
        <f t="shared" ca="1" si="182"/>
        <v>23518</v>
      </c>
      <c r="T659" s="8">
        <f t="shared" ca="1" si="178"/>
        <v>4</v>
      </c>
      <c r="U659" s="9">
        <f t="shared" ca="1" si="183"/>
        <v>8</v>
      </c>
      <c r="V659">
        <f t="shared" si="179"/>
        <v>2001</v>
      </c>
      <c r="W659">
        <f t="shared" si="180"/>
        <v>2</v>
      </c>
    </row>
    <row r="660" spans="1:23" x14ac:dyDescent="0.25">
      <c r="A660" s="1">
        <v>36951</v>
      </c>
      <c r="B660" s="2">
        <v>5499.86</v>
      </c>
      <c r="C660" s="2">
        <v>73785</v>
      </c>
      <c r="D660" s="2">
        <v>5536</v>
      </c>
      <c r="E660" s="2">
        <v>5520</v>
      </c>
      <c r="F660" s="10">
        <f t="shared" si="170"/>
        <v>6.5710763546709128E-3</v>
      </c>
      <c r="G660" s="2">
        <f t="shared" ca="1" si="171"/>
        <v>108080.77499999999</v>
      </c>
      <c r="H660">
        <f t="shared" ca="1" si="172"/>
        <v>-1</v>
      </c>
      <c r="I660">
        <f t="shared" si="173"/>
        <v>-1</v>
      </c>
      <c r="J660">
        <f t="shared" si="176"/>
        <v>-174.82999999999993</v>
      </c>
      <c r="K660">
        <f t="shared" si="174"/>
        <v>-1</v>
      </c>
      <c r="L660" s="11">
        <f t="shared" ca="1" si="168"/>
        <v>9185.4499999999698</v>
      </c>
      <c r="M660">
        <f t="shared" ca="1" si="175"/>
        <v>-1</v>
      </c>
      <c r="N660">
        <f t="shared" ca="1" si="169"/>
        <v>2</v>
      </c>
      <c r="O660">
        <f>COUNTIF(結算日!$A$3:$A$249,A660)</f>
        <v>0</v>
      </c>
      <c r="Q660" s="7">
        <f t="shared" si="177"/>
        <v>-129</v>
      </c>
      <c r="R660" s="8">
        <f t="shared" ca="1" si="181"/>
        <v>-516</v>
      </c>
      <c r="S660" s="8">
        <f t="shared" ca="1" si="182"/>
        <v>22994</v>
      </c>
      <c r="T660" s="8">
        <f t="shared" ca="1" si="178"/>
        <v>-4</v>
      </c>
      <c r="U660" s="9">
        <f t="shared" ca="1" si="183"/>
        <v>8</v>
      </c>
      <c r="V660">
        <f t="shared" si="179"/>
        <v>2001</v>
      </c>
      <c r="W660">
        <f t="shared" si="180"/>
        <v>3</v>
      </c>
    </row>
    <row r="661" spans="1:23" x14ac:dyDescent="0.25">
      <c r="A661" s="1">
        <v>36952</v>
      </c>
      <c r="B661" s="2">
        <v>5499.54</v>
      </c>
      <c r="C661" s="2">
        <v>66782</v>
      </c>
      <c r="D661" s="2">
        <v>5505</v>
      </c>
      <c r="E661" s="2">
        <v>5506</v>
      </c>
      <c r="F661" s="10">
        <f t="shared" si="170"/>
        <v>9.9281030777120804E-4</v>
      </c>
      <c r="G661" s="2">
        <f t="shared" ca="1" si="171"/>
        <v>109217.55</v>
      </c>
      <c r="H661">
        <f t="shared" ca="1" si="172"/>
        <v>-1</v>
      </c>
      <c r="I661">
        <f t="shared" si="173"/>
        <v>-1</v>
      </c>
      <c r="J661">
        <f t="shared" si="176"/>
        <v>-0.31999999999970896</v>
      </c>
      <c r="K661">
        <f t="shared" ca="1" si="174"/>
        <v>-1</v>
      </c>
      <c r="L661" s="11">
        <f t="shared" ca="1" si="168"/>
        <v>9185.7699999999695</v>
      </c>
      <c r="M661">
        <f t="shared" ca="1" si="175"/>
        <v>-1</v>
      </c>
      <c r="N661">
        <f t="shared" ca="1" si="169"/>
        <v>0</v>
      </c>
      <c r="O661">
        <f>COUNTIF(結算日!$A$3:$A$249,A661)</f>
        <v>0</v>
      </c>
      <c r="Q661" s="7">
        <f t="shared" si="177"/>
        <v>-31</v>
      </c>
      <c r="R661" s="8">
        <f t="shared" ca="1" si="181"/>
        <v>124</v>
      </c>
      <c r="S661" s="8">
        <f t="shared" ca="1" si="182"/>
        <v>23110</v>
      </c>
      <c r="T661" s="8">
        <f t="shared" ca="1" si="178"/>
        <v>-4</v>
      </c>
      <c r="U661" s="9">
        <f t="shared" ca="1" si="183"/>
        <v>0</v>
      </c>
      <c r="V661">
        <f t="shared" si="179"/>
        <v>2001</v>
      </c>
      <c r="W661">
        <f t="shared" si="180"/>
        <v>3</v>
      </c>
    </row>
    <row r="662" spans="1:23" x14ac:dyDescent="0.25">
      <c r="A662" s="1">
        <v>36955</v>
      </c>
      <c r="B662" s="2">
        <v>5609.74</v>
      </c>
      <c r="C662" s="2">
        <v>62600</v>
      </c>
      <c r="D662" s="2">
        <v>5619</v>
      </c>
      <c r="E662" s="2">
        <v>5615</v>
      </c>
      <c r="F662" s="10">
        <f t="shared" si="170"/>
        <v>1.6507003889663086E-3</v>
      </c>
      <c r="G662" s="2">
        <f t="shared" ca="1" si="171"/>
        <v>109329.97500000001</v>
      </c>
      <c r="H662">
        <f t="shared" ca="1" si="172"/>
        <v>-1</v>
      </c>
      <c r="I662">
        <f t="shared" si="173"/>
        <v>-1</v>
      </c>
      <c r="J662">
        <f t="shared" si="176"/>
        <v>110.19999999999982</v>
      </c>
      <c r="K662">
        <f t="shared" si="174"/>
        <v>-1</v>
      </c>
      <c r="L662" s="11">
        <f t="shared" ca="1" si="168"/>
        <v>9075.5699999999706</v>
      </c>
      <c r="M662">
        <f t="shared" ca="1" si="175"/>
        <v>-1</v>
      </c>
      <c r="N662">
        <f t="shared" ca="1" si="169"/>
        <v>0</v>
      </c>
      <c r="O662">
        <f>COUNTIF(結算日!$A$3:$A$249,A662)</f>
        <v>0</v>
      </c>
      <c r="Q662" s="7">
        <f t="shared" si="177"/>
        <v>114</v>
      </c>
      <c r="R662" s="8">
        <f t="shared" ca="1" si="181"/>
        <v>-456</v>
      </c>
      <c r="S662" s="8">
        <f t="shared" ca="1" si="182"/>
        <v>22654</v>
      </c>
      <c r="T662" s="8">
        <f t="shared" ca="1" si="178"/>
        <v>-4</v>
      </c>
      <c r="U662" s="9">
        <f t="shared" ca="1" si="183"/>
        <v>0</v>
      </c>
      <c r="V662">
        <f t="shared" si="179"/>
        <v>2001</v>
      </c>
      <c r="W662">
        <f t="shared" si="180"/>
        <v>3</v>
      </c>
    </row>
    <row r="663" spans="1:23" x14ac:dyDescent="0.25">
      <c r="A663" s="1">
        <v>36956</v>
      </c>
      <c r="B663" s="2">
        <v>5635.06</v>
      </c>
      <c r="C663" s="2">
        <v>100122</v>
      </c>
      <c r="D663" s="2">
        <v>5632</v>
      </c>
      <c r="E663" s="2">
        <v>5630</v>
      </c>
      <c r="F663" s="10">
        <f t="shared" si="170"/>
        <v>-5.4302882311818568E-4</v>
      </c>
      <c r="G663" s="2">
        <f t="shared" ca="1" si="171"/>
        <v>110755.925</v>
      </c>
      <c r="H663">
        <f t="shared" ca="1" si="172"/>
        <v>-1</v>
      </c>
      <c r="I663">
        <f t="shared" si="173"/>
        <v>1</v>
      </c>
      <c r="J663">
        <f t="shared" si="176"/>
        <v>25.320000000000618</v>
      </c>
      <c r="K663">
        <f t="shared" ca="1" si="174"/>
        <v>-1</v>
      </c>
      <c r="L663" s="11">
        <f t="shared" ca="1" si="168"/>
        <v>9050.2499999999709</v>
      </c>
      <c r="M663">
        <f t="shared" ca="1" si="175"/>
        <v>-1</v>
      </c>
      <c r="N663">
        <f t="shared" ca="1" si="169"/>
        <v>0</v>
      </c>
      <c r="O663">
        <f>COUNTIF(結算日!$A$3:$A$249,A663)</f>
        <v>0</v>
      </c>
      <c r="Q663" s="7">
        <f t="shared" si="177"/>
        <v>13</v>
      </c>
      <c r="R663" s="8">
        <f t="shared" ca="1" si="181"/>
        <v>-52</v>
      </c>
      <c r="S663" s="8">
        <f t="shared" ca="1" si="182"/>
        <v>22602</v>
      </c>
      <c r="T663" s="8">
        <f t="shared" ca="1" si="178"/>
        <v>-4</v>
      </c>
      <c r="U663" s="9">
        <f t="shared" ca="1" si="183"/>
        <v>0</v>
      </c>
      <c r="V663">
        <f t="shared" si="179"/>
        <v>2001</v>
      </c>
      <c r="W663">
        <f t="shared" si="180"/>
        <v>3</v>
      </c>
    </row>
    <row r="664" spans="1:23" x14ac:dyDescent="0.25">
      <c r="A664" s="1">
        <v>36957</v>
      </c>
      <c r="B664" s="2">
        <v>5777.13</v>
      </c>
      <c r="C664" s="2">
        <v>108988</v>
      </c>
      <c r="D664" s="2">
        <v>5733</v>
      </c>
      <c r="E664" s="2">
        <v>5718</v>
      </c>
      <c r="F664" s="10">
        <f t="shared" si="170"/>
        <v>-7.6387410357738883E-3</v>
      </c>
      <c r="G664" s="2">
        <f t="shared" ca="1" si="171"/>
        <v>112653.4</v>
      </c>
      <c r="H664">
        <f t="shared" ca="1" si="172"/>
        <v>-1</v>
      </c>
      <c r="I664">
        <f t="shared" si="173"/>
        <v>1</v>
      </c>
      <c r="J664">
        <f t="shared" si="176"/>
        <v>142.06999999999971</v>
      </c>
      <c r="K664">
        <f t="shared" si="174"/>
        <v>1</v>
      </c>
      <c r="L664" s="11">
        <f t="shared" ca="1" si="168"/>
        <v>8908.1799999999712</v>
      </c>
      <c r="M664">
        <f t="shared" ca="1" si="175"/>
        <v>1</v>
      </c>
      <c r="N664">
        <f t="shared" ca="1" si="169"/>
        <v>2</v>
      </c>
      <c r="O664">
        <f>COUNTIF(結算日!$A$3:$A$249,A664)</f>
        <v>0</v>
      </c>
      <c r="Q664" s="7">
        <f t="shared" si="177"/>
        <v>101</v>
      </c>
      <c r="R664" s="8">
        <f t="shared" ca="1" si="181"/>
        <v>-404</v>
      </c>
      <c r="S664" s="8">
        <f t="shared" ca="1" si="182"/>
        <v>22198</v>
      </c>
      <c r="T664" s="8">
        <f t="shared" ca="1" si="178"/>
        <v>3</v>
      </c>
      <c r="U664" s="9">
        <f t="shared" ca="1" si="183"/>
        <v>7</v>
      </c>
      <c r="V664">
        <f t="shared" si="179"/>
        <v>2001</v>
      </c>
      <c r="W664">
        <f t="shared" si="180"/>
        <v>3</v>
      </c>
    </row>
    <row r="665" spans="1:23" x14ac:dyDescent="0.25">
      <c r="A665" s="1">
        <v>36958</v>
      </c>
      <c r="B665" s="2">
        <v>5711.02</v>
      </c>
      <c r="C665" s="2">
        <v>92651</v>
      </c>
      <c r="D665" s="2">
        <v>5710</v>
      </c>
      <c r="E665" s="2">
        <v>5706</v>
      </c>
      <c r="F665" s="10">
        <f t="shared" si="170"/>
        <v>-1.7860207108366666E-4</v>
      </c>
      <c r="G665" s="2">
        <f t="shared" ca="1" si="171"/>
        <v>113353.2</v>
      </c>
      <c r="H665">
        <f t="shared" ca="1" si="172"/>
        <v>-1</v>
      </c>
      <c r="I665">
        <f t="shared" si="173"/>
        <v>1</v>
      </c>
      <c r="J665">
        <f t="shared" si="176"/>
        <v>-66.109999999999673</v>
      </c>
      <c r="K665">
        <f t="shared" ca="1" si="174"/>
        <v>-1</v>
      </c>
      <c r="L665" s="11">
        <f t="shared" ca="1" si="168"/>
        <v>8842.0699999999706</v>
      </c>
      <c r="M665">
        <f t="shared" ca="1" si="175"/>
        <v>-1</v>
      </c>
      <c r="N665">
        <f t="shared" ca="1" si="169"/>
        <v>2</v>
      </c>
      <c r="O665">
        <f>COUNTIF(結算日!$A$3:$A$249,A665)</f>
        <v>0</v>
      </c>
      <c r="Q665" s="7">
        <f t="shared" si="177"/>
        <v>-23</v>
      </c>
      <c r="R665" s="8">
        <f t="shared" ca="1" si="181"/>
        <v>-69</v>
      </c>
      <c r="S665" s="8">
        <f t="shared" ca="1" si="182"/>
        <v>22122</v>
      </c>
      <c r="T665" s="8">
        <f t="shared" ca="1" si="178"/>
        <v>-3</v>
      </c>
      <c r="U665" s="9">
        <f t="shared" ca="1" si="183"/>
        <v>6</v>
      </c>
      <c r="V665">
        <f t="shared" si="179"/>
        <v>2001</v>
      </c>
      <c r="W665">
        <f t="shared" si="180"/>
        <v>3</v>
      </c>
    </row>
    <row r="666" spans="1:23" x14ac:dyDescent="0.25">
      <c r="A666" s="1">
        <v>36959</v>
      </c>
      <c r="B666" s="2">
        <v>5680.43</v>
      </c>
      <c r="C666" s="2">
        <v>63035</v>
      </c>
      <c r="D666" s="2">
        <v>5630</v>
      </c>
      <c r="E666" s="2">
        <v>5630</v>
      </c>
      <c r="F666" s="10">
        <f t="shared" si="170"/>
        <v>-8.8778490360765794E-3</v>
      </c>
      <c r="G666" s="2">
        <f t="shared" ca="1" si="171"/>
        <v>113140.9</v>
      </c>
      <c r="H666">
        <f t="shared" ca="1" si="172"/>
        <v>-1</v>
      </c>
      <c r="I666">
        <f t="shared" si="173"/>
        <v>1</v>
      </c>
      <c r="J666">
        <f t="shared" si="176"/>
        <v>-30.590000000000146</v>
      </c>
      <c r="K666">
        <f t="shared" si="174"/>
        <v>1</v>
      </c>
      <c r="L666" s="11">
        <f t="shared" ca="1" si="168"/>
        <v>8872.6599999999708</v>
      </c>
      <c r="M666">
        <f t="shared" ca="1" si="175"/>
        <v>1</v>
      </c>
      <c r="N666">
        <f t="shared" ca="1" si="169"/>
        <v>2</v>
      </c>
      <c r="O666">
        <f>COUNTIF(結算日!$A$3:$A$249,A666)</f>
        <v>0</v>
      </c>
      <c r="Q666" s="7">
        <f t="shared" si="177"/>
        <v>-80</v>
      </c>
      <c r="R666" s="8">
        <f t="shared" ca="1" si="181"/>
        <v>240</v>
      </c>
      <c r="S666" s="8">
        <f t="shared" ca="1" si="182"/>
        <v>22356</v>
      </c>
      <c r="T666" s="8">
        <f t="shared" ca="1" si="178"/>
        <v>3</v>
      </c>
      <c r="U666" s="9">
        <f t="shared" ca="1" si="183"/>
        <v>6</v>
      </c>
      <c r="V666">
        <f t="shared" si="179"/>
        <v>2001</v>
      </c>
      <c r="W666">
        <f t="shared" si="180"/>
        <v>3</v>
      </c>
    </row>
    <row r="667" spans="1:23" x14ac:dyDescent="0.25">
      <c r="A667" s="1">
        <v>36962</v>
      </c>
      <c r="B667" s="2">
        <v>5582.67</v>
      </c>
      <c r="C667" s="2">
        <v>70758</v>
      </c>
      <c r="D667" s="2">
        <v>5535</v>
      </c>
      <c r="E667" s="2">
        <v>5546</v>
      </c>
      <c r="F667" s="10">
        <f t="shared" si="170"/>
        <v>-8.5389249230206632E-3</v>
      </c>
      <c r="G667" s="2">
        <f t="shared" ca="1" si="171"/>
        <v>112686.02499999999</v>
      </c>
      <c r="H667">
        <f t="shared" ca="1" si="172"/>
        <v>-1</v>
      </c>
      <c r="I667">
        <f t="shared" si="173"/>
        <v>1</v>
      </c>
      <c r="J667">
        <f t="shared" si="176"/>
        <v>-97.760000000000218</v>
      </c>
      <c r="K667">
        <f t="shared" si="174"/>
        <v>1</v>
      </c>
      <c r="L667" s="11">
        <f t="shared" ca="1" si="168"/>
        <v>8774.8999999999705</v>
      </c>
      <c r="M667">
        <f t="shared" ca="1" si="175"/>
        <v>1</v>
      </c>
      <c r="N667">
        <f t="shared" ca="1" si="169"/>
        <v>0</v>
      </c>
      <c r="O667">
        <f>COUNTIF(結算日!$A$3:$A$249,A667)</f>
        <v>0</v>
      </c>
      <c r="Q667" s="7">
        <f t="shared" si="177"/>
        <v>-95</v>
      </c>
      <c r="R667" s="8">
        <f t="shared" ca="1" si="181"/>
        <v>-285</v>
      </c>
      <c r="S667" s="8">
        <f t="shared" ca="1" si="182"/>
        <v>22065</v>
      </c>
      <c r="T667" s="8">
        <f t="shared" ca="1" si="178"/>
        <v>3</v>
      </c>
      <c r="U667" s="9">
        <f t="shared" ca="1" si="183"/>
        <v>0</v>
      </c>
      <c r="V667">
        <f t="shared" si="179"/>
        <v>2001</v>
      </c>
      <c r="W667">
        <f t="shared" si="180"/>
        <v>3</v>
      </c>
    </row>
    <row r="668" spans="1:23" x14ac:dyDescent="0.25">
      <c r="A668" s="1">
        <v>36963</v>
      </c>
      <c r="B668" s="2">
        <v>5610.4</v>
      </c>
      <c r="C668" s="2">
        <v>105226</v>
      </c>
      <c r="D668" s="2">
        <v>5631</v>
      </c>
      <c r="E668" s="2">
        <v>5629</v>
      </c>
      <c r="F668" s="10">
        <f t="shared" si="170"/>
        <v>3.6717524597176254E-3</v>
      </c>
      <c r="G668" s="2">
        <f t="shared" ca="1" si="171"/>
        <v>112437.375</v>
      </c>
      <c r="H668">
        <f t="shared" ca="1" si="172"/>
        <v>-1</v>
      </c>
      <c r="I668">
        <f t="shared" si="173"/>
        <v>-1</v>
      </c>
      <c r="J668">
        <f t="shared" si="176"/>
        <v>27.729999999999563</v>
      </c>
      <c r="K668">
        <f t="shared" si="174"/>
        <v>-1</v>
      </c>
      <c r="L668" s="11">
        <f t="shared" ca="1" si="168"/>
        <v>8802.6299999999701</v>
      </c>
      <c r="M668">
        <f t="shared" ca="1" si="175"/>
        <v>-1</v>
      </c>
      <c r="N668">
        <f t="shared" ca="1" si="169"/>
        <v>2</v>
      </c>
      <c r="O668">
        <f>COUNTIF(結算日!$A$3:$A$249,A668)</f>
        <v>0</v>
      </c>
      <c r="Q668" s="7">
        <f t="shared" si="177"/>
        <v>96</v>
      </c>
      <c r="R668" s="8">
        <f t="shared" ca="1" si="181"/>
        <v>288</v>
      </c>
      <c r="S668" s="8">
        <f t="shared" ca="1" si="182"/>
        <v>22353</v>
      </c>
      <c r="T668" s="8">
        <f t="shared" ca="1" si="178"/>
        <v>-3</v>
      </c>
      <c r="U668" s="9">
        <f t="shared" ca="1" si="183"/>
        <v>6</v>
      </c>
      <c r="V668">
        <f t="shared" si="179"/>
        <v>2001</v>
      </c>
      <c r="W668">
        <f t="shared" si="180"/>
        <v>3</v>
      </c>
    </row>
    <row r="669" spans="1:23" x14ac:dyDescent="0.25">
      <c r="A669" s="1">
        <v>36964</v>
      </c>
      <c r="B669" s="2">
        <v>5658.21</v>
      </c>
      <c r="C669" s="2">
        <v>104784</v>
      </c>
      <c r="D669" s="2">
        <v>5651</v>
      </c>
      <c r="E669" s="2">
        <v>5662</v>
      </c>
      <c r="F669" s="10">
        <f t="shared" si="170"/>
        <v>-1.27425457874486E-3</v>
      </c>
      <c r="G669" s="2">
        <f t="shared" ca="1" si="171"/>
        <v>112146.15</v>
      </c>
      <c r="H669">
        <f t="shared" ca="1" si="172"/>
        <v>-1</v>
      </c>
      <c r="I669">
        <f t="shared" si="173"/>
        <v>1</v>
      </c>
      <c r="J669">
        <f t="shared" si="176"/>
        <v>47.8100000000004</v>
      </c>
      <c r="K669">
        <f t="shared" si="174"/>
        <v>1</v>
      </c>
      <c r="L669" s="11">
        <f t="shared" ca="1" si="168"/>
        <v>8754.8199999999706</v>
      </c>
      <c r="M669">
        <f t="shared" ca="1" si="175"/>
        <v>1</v>
      </c>
      <c r="N669">
        <f t="shared" ca="1" si="169"/>
        <v>2</v>
      </c>
      <c r="O669">
        <f>COUNTIF(結算日!$A$3:$A$249,A669)</f>
        <v>0</v>
      </c>
      <c r="Q669" s="7">
        <f t="shared" si="177"/>
        <v>20</v>
      </c>
      <c r="R669" s="8">
        <f t="shared" ca="1" si="181"/>
        <v>-60</v>
      </c>
      <c r="S669" s="8">
        <f t="shared" ca="1" si="182"/>
        <v>22287</v>
      </c>
      <c r="T669" s="8">
        <f t="shared" ca="1" si="178"/>
        <v>3</v>
      </c>
      <c r="U669" s="9">
        <f t="shared" ca="1" si="183"/>
        <v>6</v>
      </c>
      <c r="V669">
        <f t="shared" si="179"/>
        <v>2001</v>
      </c>
      <c r="W669">
        <f t="shared" si="180"/>
        <v>3</v>
      </c>
    </row>
    <row r="670" spans="1:23" x14ac:dyDescent="0.25">
      <c r="A670" s="1">
        <v>36965</v>
      </c>
      <c r="B670" s="2">
        <v>5742.74</v>
      </c>
      <c r="C670" s="2">
        <v>124615</v>
      </c>
      <c r="D670" s="2">
        <v>5780</v>
      </c>
      <c r="E670" s="2">
        <v>5765</v>
      </c>
      <c r="F670" s="10">
        <f t="shared" si="170"/>
        <v>6.48819204769846E-3</v>
      </c>
      <c r="G670" s="2">
        <f t="shared" ca="1" si="171"/>
        <v>112493.075</v>
      </c>
      <c r="H670">
        <f t="shared" ca="1" si="172"/>
        <v>1</v>
      </c>
      <c r="I670">
        <f t="shared" si="173"/>
        <v>-1</v>
      </c>
      <c r="J670">
        <f t="shared" si="176"/>
        <v>84.529999999999745</v>
      </c>
      <c r="K670">
        <f t="shared" si="174"/>
        <v>-1</v>
      </c>
      <c r="L670" s="11">
        <f t="shared" ca="1" si="168"/>
        <v>8839.3499999999694</v>
      </c>
      <c r="M670">
        <f t="shared" ca="1" si="175"/>
        <v>-1</v>
      </c>
      <c r="N670">
        <f t="shared" ca="1" si="169"/>
        <v>2</v>
      </c>
      <c r="O670">
        <f>COUNTIF(結算日!$A$3:$A$249,A670)</f>
        <v>0</v>
      </c>
      <c r="Q670" s="7">
        <f t="shared" si="177"/>
        <v>129</v>
      </c>
      <c r="R670" s="8">
        <f t="shared" ca="1" si="181"/>
        <v>387</v>
      </c>
      <c r="S670" s="8">
        <f t="shared" ca="1" si="182"/>
        <v>22668</v>
      </c>
      <c r="T670" s="8">
        <f t="shared" ca="1" si="178"/>
        <v>-3</v>
      </c>
      <c r="U670" s="9">
        <f t="shared" ca="1" si="183"/>
        <v>6</v>
      </c>
      <c r="V670">
        <f t="shared" si="179"/>
        <v>2001</v>
      </c>
      <c r="W670">
        <f t="shared" si="180"/>
        <v>3</v>
      </c>
    </row>
    <row r="671" spans="1:23" x14ac:dyDescent="0.25">
      <c r="A671" s="1">
        <v>36966</v>
      </c>
      <c r="B671" s="2">
        <v>5783.93</v>
      </c>
      <c r="C671" s="2">
        <v>146686</v>
      </c>
      <c r="D671" s="2">
        <v>5760</v>
      </c>
      <c r="E671" s="2">
        <v>5745</v>
      </c>
      <c r="F671" s="10">
        <f t="shared" si="170"/>
        <v>-4.1373253134114885E-3</v>
      </c>
      <c r="G671" s="2">
        <f t="shared" ca="1" si="171"/>
        <v>113029.95</v>
      </c>
      <c r="H671">
        <f t="shared" ca="1" si="172"/>
        <v>1</v>
      </c>
      <c r="I671">
        <f t="shared" si="173"/>
        <v>1</v>
      </c>
      <c r="J671">
        <f t="shared" si="176"/>
        <v>41.190000000000509</v>
      </c>
      <c r="K671">
        <f t="shared" si="174"/>
        <v>1</v>
      </c>
      <c r="L671" s="11">
        <f t="shared" ca="1" si="168"/>
        <v>8798.1599999999689</v>
      </c>
      <c r="M671">
        <f t="shared" ca="1" si="175"/>
        <v>1</v>
      </c>
      <c r="N671">
        <f t="shared" ca="1" si="169"/>
        <v>2</v>
      </c>
      <c r="O671">
        <f>COUNTIF(結算日!$A$3:$A$249,A671)</f>
        <v>0</v>
      </c>
      <c r="Q671" s="7">
        <f t="shared" si="177"/>
        <v>-20</v>
      </c>
      <c r="R671" s="8">
        <f t="shared" ca="1" si="181"/>
        <v>60</v>
      </c>
      <c r="S671" s="8">
        <f t="shared" ca="1" si="182"/>
        <v>22722</v>
      </c>
      <c r="T671" s="8">
        <f t="shared" ca="1" si="178"/>
        <v>3</v>
      </c>
      <c r="U671" s="9">
        <f t="shared" ca="1" si="183"/>
        <v>6</v>
      </c>
      <c r="V671">
        <f t="shared" si="179"/>
        <v>2001</v>
      </c>
      <c r="W671">
        <f t="shared" si="180"/>
        <v>3</v>
      </c>
    </row>
    <row r="672" spans="1:23" x14ac:dyDescent="0.25">
      <c r="A672" s="1">
        <v>36969</v>
      </c>
      <c r="B672" s="2">
        <v>5641.89</v>
      </c>
      <c r="C672" s="2">
        <v>75965</v>
      </c>
      <c r="D672" s="2">
        <v>5640</v>
      </c>
      <c r="E672" s="2">
        <v>5612</v>
      </c>
      <c r="F672" s="10">
        <f t="shared" si="170"/>
        <v>-3.349941243094845E-4</v>
      </c>
      <c r="G672" s="2">
        <f t="shared" ca="1" si="171"/>
        <v>111766.77499999999</v>
      </c>
      <c r="H672">
        <f t="shared" ca="1" si="172"/>
        <v>-1</v>
      </c>
      <c r="I672">
        <f t="shared" si="173"/>
        <v>1</v>
      </c>
      <c r="J672">
        <f t="shared" si="176"/>
        <v>-142.03999999999996</v>
      </c>
      <c r="K672">
        <f t="shared" ca="1" si="174"/>
        <v>-1</v>
      </c>
      <c r="L672" s="11">
        <f t="shared" ca="1" si="168"/>
        <v>8656.1199999999699</v>
      </c>
      <c r="M672">
        <f t="shared" ca="1" si="175"/>
        <v>-1</v>
      </c>
      <c r="N672">
        <f t="shared" ca="1" si="169"/>
        <v>2</v>
      </c>
      <c r="O672">
        <f>COUNTIF(結算日!$A$3:$A$249,A672)</f>
        <v>0</v>
      </c>
      <c r="Q672" s="7">
        <f t="shared" si="177"/>
        <v>-120</v>
      </c>
      <c r="R672" s="8">
        <f t="shared" ca="1" si="181"/>
        <v>-360</v>
      </c>
      <c r="S672" s="8">
        <f t="shared" ca="1" si="182"/>
        <v>22356</v>
      </c>
      <c r="T672" s="8">
        <f t="shared" ca="1" si="178"/>
        <v>-3</v>
      </c>
      <c r="U672" s="9">
        <f t="shared" ca="1" si="183"/>
        <v>6</v>
      </c>
      <c r="V672">
        <f t="shared" si="179"/>
        <v>2001</v>
      </c>
      <c r="W672">
        <f t="shared" si="180"/>
        <v>3</v>
      </c>
    </row>
    <row r="673" spans="1:23" x14ac:dyDescent="0.25">
      <c r="A673" s="1">
        <v>36970</v>
      </c>
      <c r="B673" s="2">
        <v>5642.7</v>
      </c>
      <c r="C673" s="2">
        <v>77075</v>
      </c>
      <c r="D673" s="2">
        <v>5675</v>
      </c>
      <c r="E673" s="2">
        <v>5655</v>
      </c>
      <c r="F673" s="10">
        <f t="shared" si="170"/>
        <v>5.7242100412924213E-3</v>
      </c>
      <c r="G673" s="2">
        <f t="shared" ca="1" si="171"/>
        <v>111563.425</v>
      </c>
      <c r="H673">
        <f t="shared" ca="1" si="172"/>
        <v>-1</v>
      </c>
      <c r="I673">
        <f t="shared" si="173"/>
        <v>-1</v>
      </c>
      <c r="J673">
        <f t="shared" si="176"/>
        <v>0.80999999999949068</v>
      </c>
      <c r="K673">
        <f t="shared" si="174"/>
        <v>-1</v>
      </c>
      <c r="L673" s="11">
        <f t="shared" ca="1" si="168"/>
        <v>8655.3099999999704</v>
      </c>
      <c r="M673">
        <f t="shared" ca="1" si="175"/>
        <v>-1</v>
      </c>
      <c r="N673">
        <f t="shared" ca="1" si="169"/>
        <v>0</v>
      </c>
      <c r="O673">
        <f>COUNTIF(結算日!$A$3:$A$249,A673)</f>
        <v>0</v>
      </c>
      <c r="Q673" s="7">
        <f t="shared" si="177"/>
        <v>35</v>
      </c>
      <c r="R673" s="8">
        <f t="shared" ca="1" si="181"/>
        <v>-105</v>
      </c>
      <c r="S673" s="8">
        <f t="shared" ca="1" si="182"/>
        <v>22245</v>
      </c>
      <c r="T673" s="8">
        <f t="shared" ca="1" si="178"/>
        <v>-3</v>
      </c>
      <c r="U673" s="9">
        <f t="shared" ca="1" si="183"/>
        <v>0</v>
      </c>
      <c r="V673">
        <f t="shared" si="179"/>
        <v>2001</v>
      </c>
      <c r="W673">
        <f t="shared" si="180"/>
        <v>3</v>
      </c>
    </row>
    <row r="674" spans="1:23" x14ac:dyDescent="0.25">
      <c r="A674" s="1">
        <v>36971</v>
      </c>
      <c r="B674" s="2">
        <v>5623.42</v>
      </c>
      <c r="C674" s="2">
        <v>80773</v>
      </c>
      <c r="D674" s="2">
        <v>5632</v>
      </c>
      <c r="E674" s="2">
        <v>5615</v>
      </c>
      <c r="F674" s="10">
        <f t="shared" si="170"/>
        <v>-1.4973094664813003E-3</v>
      </c>
      <c r="G674" s="2">
        <f t="shared" ca="1" si="171"/>
        <v>112109.825</v>
      </c>
      <c r="H674">
        <f t="shared" ca="1" si="172"/>
        <v>-1</v>
      </c>
      <c r="I674">
        <f t="shared" si="173"/>
        <v>1</v>
      </c>
      <c r="J674">
        <f t="shared" si="176"/>
        <v>-19.279999999999745</v>
      </c>
      <c r="K674">
        <f t="shared" si="174"/>
        <v>1</v>
      </c>
      <c r="L674" s="11">
        <f t="shared" ca="1" si="168"/>
        <v>8674.589999999971</v>
      </c>
      <c r="M674">
        <f t="shared" ca="1" si="175"/>
        <v>1</v>
      </c>
      <c r="N674">
        <f t="shared" ca="1" si="169"/>
        <v>2</v>
      </c>
      <c r="O674">
        <f>COUNTIF(結算日!$A$3:$A$249,A674)</f>
        <v>1</v>
      </c>
      <c r="Q674" s="7">
        <f t="shared" si="177"/>
        <v>-43</v>
      </c>
      <c r="R674" s="8">
        <f t="shared" ca="1" si="181"/>
        <v>129</v>
      </c>
      <c r="S674" s="8">
        <f t="shared" ca="1" si="182"/>
        <v>22374</v>
      </c>
      <c r="T674" s="8">
        <f t="shared" ca="1" si="178"/>
        <v>3</v>
      </c>
      <c r="U674" s="9">
        <f t="shared" ca="1" si="183"/>
        <v>6</v>
      </c>
      <c r="V674">
        <f t="shared" si="179"/>
        <v>2001</v>
      </c>
      <c r="W674">
        <f t="shared" si="180"/>
        <v>3</v>
      </c>
    </row>
    <row r="675" spans="1:23" x14ac:dyDescent="0.25">
      <c r="A675" s="1">
        <v>36972</v>
      </c>
      <c r="B675" s="2">
        <v>5730.95</v>
      </c>
      <c r="C675" s="2">
        <v>116776</v>
      </c>
      <c r="D675" s="2">
        <v>5750</v>
      </c>
      <c r="E675" s="2">
        <v>5749</v>
      </c>
      <c r="F675" s="10">
        <f t="shared" si="170"/>
        <v>3.3240562210454794E-3</v>
      </c>
      <c r="G675" s="2">
        <f t="shared" ca="1" si="171"/>
        <v>111808.7</v>
      </c>
      <c r="H675">
        <f t="shared" ca="1" si="172"/>
        <v>1</v>
      </c>
      <c r="I675">
        <f t="shared" si="173"/>
        <v>-1</v>
      </c>
      <c r="J675">
        <f t="shared" si="176"/>
        <v>107.52999999999975</v>
      </c>
      <c r="K675">
        <f t="shared" si="174"/>
        <v>-1</v>
      </c>
      <c r="L675" s="11">
        <f t="shared" ca="1" si="168"/>
        <v>8782.1199999999699</v>
      </c>
      <c r="M675">
        <f t="shared" ca="1" si="175"/>
        <v>-1</v>
      </c>
      <c r="N675">
        <f t="shared" ca="1" si="169"/>
        <v>2</v>
      </c>
      <c r="O675">
        <f>COUNTIF(結算日!$A$3:$A$249,A675)</f>
        <v>0</v>
      </c>
      <c r="Q675" s="7">
        <f t="shared" si="177"/>
        <v>135</v>
      </c>
      <c r="R675" s="8">
        <f t="shared" ca="1" si="181"/>
        <v>405</v>
      </c>
      <c r="S675" s="8">
        <f t="shared" ca="1" si="182"/>
        <v>22773</v>
      </c>
      <c r="T675" s="8">
        <f t="shared" ca="1" si="178"/>
        <v>-3</v>
      </c>
      <c r="U675" s="9">
        <f t="shared" ca="1" si="183"/>
        <v>6</v>
      </c>
      <c r="V675">
        <f t="shared" si="179"/>
        <v>2001</v>
      </c>
      <c r="W675">
        <f t="shared" si="180"/>
        <v>3</v>
      </c>
    </row>
    <row r="676" spans="1:23" x14ac:dyDescent="0.25">
      <c r="A676" s="1">
        <v>36973</v>
      </c>
      <c r="B676" s="2">
        <v>5800.55</v>
      </c>
      <c r="C676" s="2">
        <v>144593</v>
      </c>
      <c r="D676" s="2">
        <v>5813</v>
      </c>
      <c r="E676" s="2">
        <v>5823</v>
      </c>
      <c r="F676" s="10">
        <f t="shared" si="170"/>
        <v>2.1463481911196958E-3</v>
      </c>
      <c r="G676" s="2">
        <f t="shared" ca="1" si="171"/>
        <v>111538</v>
      </c>
      <c r="H676">
        <f t="shared" ca="1" si="172"/>
        <v>1</v>
      </c>
      <c r="I676">
        <f t="shared" si="173"/>
        <v>-1</v>
      </c>
      <c r="J676">
        <f t="shared" si="176"/>
        <v>69.600000000000364</v>
      </c>
      <c r="K676">
        <f t="shared" si="174"/>
        <v>-1</v>
      </c>
      <c r="L676" s="11">
        <f t="shared" ca="1" si="168"/>
        <v>8712.5199999999695</v>
      </c>
      <c r="M676">
        <f t="shared" ca="1" si="175"/>
        <v>-1</v>
      </c>
      <c r="N676">
        <f t="shared" ca="1" si="169"/>
        <v>0</v>
      </c>
      <c r="O676">
        <f>COUNTIF(結算日!$A$3:$A$249,A676)</f>
        <v>0</v>
      </c>
      <c r="Q676" s="7">
        <f t="shared" si="177"/>
        <v>63</v>
      </c>
      <c r="R676" s="8">
        <f t="shared" ca="1" si="181"/>
        <v>-189</v>
      </c>
      <c r="S676" s="8">
        <f t="shared" ca="1" si="182"/>
        <v>22578</v>
      </c>
      <c r="T676" s="8">
        <f t="shared" ca="1" si="178"/>
        <v>-3</v>
      </c>
      <c r="U676" s="9">
        <f t="shared" ca="1" si="183"/>
        <v>0</v>
      </c>
      <c r="V676">
        <f t="shared" si="179"/>
        <v>2001</v>
      </c>
      <c r="W676">
        <f t="shared" si="180"/>
        <v>3</v>
      </c>
    </row>
    <row r="677" spans="1:23" x14ac:dyDescent="0.25">
      <c r="A677" s="1">
        <v>36976</v>
      </c>
      <c r="B677" s="2">
        <v>5896.32</v>
      </c>
      <c r="C677" s="2">
        <v>135047</v>
      </c>
      <c r="D677" s="2">
        <v>5899</v>
      </c>
      <c r="E677" s="2">
        <v>5913</v>
      </c>
      <c r="F677" s="10">
        <f t="shared" si="170"/>
        <v>4.5452078584617972E-4</v>
      </c>
      <c r="G677" s="2">
        <f t="shared" ca="1" si="171"/>
        <v>110874.15</v>
      </c>
      <c r="H677">
        <f t="shared" ca="1" si="172"/>
        <v>1</v>
      </c>
      <c r="I677">
        <f t="shared" si="173"/>
        <v>-1</v>
      </c>
      <c r="J677">
        <f t="shared" si="176"/>
        <v>95.769999999999527</v>
      </c>
      <c r="K677">
        <f t="shared" ca="1" si="174"/>
        <v>1</v>
      </c>
      <c r="L677" s="11">
        <f t="shared" ca="1" si="168"/>
        <v>8616.7499999999709</v>
      </c>
      <c r="M677">
        <f t="shared" ca="1" si="175"/>
        <v>1</v>
      </c>
      <c r="N677">
        <f t="shared" ca="1" si="169"/>
        <v>2</v>
      </c>
      <c r="O677">
        <f>COUNTIF(結算日!$A$3:$A$249,A677)</f>
        <v>0</v>
      </c>
      <c r="Q677" s="7">
        <f t="shared" si="177"/>
        <v>86</v>
      </c>
      <c r="R677" s="8">
        <f t="shared" ca="1" si="181"/>
        <v>-258</v>
      </c>
      <c r="S677" s="8">
        <f t="shared" ca="1" si="182"/>
        <v>22320</v>
      </c>
      <c r="T677" s="8">
        <f t="shared" ca="1" si="178"/>
        <v>3</v>
      </c>
      <c r="U677" s="9">
        <f t="shared" ca="1" si="183"/>
        <v>6</v>
      </c>
      <c r="V677">
        <f t="shared" si="179"/>
        <v>2001</v>
      </c>
      <c r="W677">
        <f t="shared" si="180"/>
        <v>3</v>
      </c>
    </row>
    <row r="678" spans="1:23" x14ac:dyDescent="0.25">
      <c r="A678" s="1">
        <v>36977</v>
      </c>
      <c r="B678" s="2">
        <v>5884.33</v>
      </c>
      <c r="C678" s="2">
        <v>151282</v>
      </c>
      <c r="D678" s="2">
        <v>5868</v>
      </c>
      <c r="E678" s="2">
        <v>5868</v>
      </c>
      <c r="F678" s="10">
        <f t="shared" si="170"/>
        <v>-2.7751672662817972E-3</v>
      </c>
      <c r="G678" s="2">
        <f t="shared" ca="1" si="171"/>
        <v>111637.22500000001</v>
      </c>
      <c r="H678">
        <f t="shared" ca="1" si="172"/>
        <v>1</v>
      </c>
      <c r="I678">
        <f t="shared" si="173"/>
        <v>1</v>
      </c>
      <c r="J678">
        <f t="shared" si="176"/>
        <v>-11.989999999999782</v>
      </c>
      <c r="K678">
        <f t="shared" si="174"/>
        <v>1</v>
      </c>
      <c r="L678" s="11">
        <f t="shared" ca="1" si="168"/>
        <v>8604.7599999999711</v>
      </c>
      <c r="M678">
        <f t="shared" ca="1" si="175"/>
        <v>1</v>
      </c>
      <c r="N678">
        <f t="shared" ca="1" si="169"/>
        <v>0</v>
      </c>
      <c r="O678">
        <f>COUNTIF(結算日!$A$3:$A$249,A678)</f>
        <v>0</v>
      </c>
      <c r="Q678" s="7">
        <f t="shared" si="177"/>
        <v>-31</v>
      </c>
      <c r="R678" s="8">
        <f t="shared" ca="1" si="181"/>
        <v>-93</v>
      </c>
      <c r="S678" s="8">
        <f t="shared" ca="1" si="182"/>
        <v>22221</v>
      </c>
      <c r="T678" s="8">
        <f t="shared" ca="1" si="178"/>
        <v>3</v>
      </c>
      <c r="U678" s="9">
        <f t="shared" ca="1" si="183"/>
        <v>0</v>
      </c>
      <c r="V678">
        <f t="shared" si="179"/>
        <v>2001</v>
      </c>
      <c r="W678">
        <f t="shared" si="180"/>
        <v>3</v>
      </c>
    </row>
    <row r="679" spans="1:23" x14ac:dyDescent="0.25">
      <c r="A679" s="1">
        <v>36978</v>
      </c>
      <c r="B679" s="2">
        <v>5819.39</v>
      </c>
      <c r="C679" s="2">
        <v>108052</v>
      </c>
      <c r="D679" s="2">
        <v>5830</v>
      </c>
      <c r="E679" s="2">
        <v>5824</v>
      </c>
      <c r="F679" s="10">
        <f t="shared" si="170"/>
        <v>1.8232151479793401E-3</v>
      </c>
      <c r="G679" s="2">
        <f t="shared" ca="1" si="171"/>
        <v>111530.9</v>
      </c>
      <c r="H679">
        <f t="shared" ca="1" si="172"/>
        <v>-1</v>
      </c>
      <c r="I679">
        <f t="shared" si="173"/>
        <v>-1</v>
      </c>
      <c r="J679">
        <f t="shared" si="176"/>
        <v>-64.9399999999996</v>
      </c>
      <c r="K679">
        <f t="shared" si="174"/>
        <v>-1</v>
      </c>
      <c r="L679" s="11">
        <f t="shared" ca="1" si="168"/>
        <v>8539.8199999999706</v>
      </c>
      <c r="M679">
        <f t="shared" ca="1" si="175"/>
        <v>-1</v>
      </c>
      <c r="N679">
        <f t="shared" ca="1" si="169"/>
        <v>2</v>
      </c>
      <c r="O679">
        <f>COUNTIF(結算日!$A$3:$A$249,A679)</f>
        <v>0</v>
      </c>
      <c r="Q679" s="7">
        <f t="shared" si="177"/>
        <v>-38</v>
      </c>
      <c r="R679" s="8">
        <f t="shared" ca="1" si="181"/>
        <v>-114</v>
      </c>
      <c r="S679" s="8">
        <f t="shared" ca="1" si="182"/>
        <v>22107</v>
      </c>
      <c r="T679" s="8">
        <f t="shared" ca="1" si="178"/>
        <v>-3</v>
      </c>
      <c r="U679" s="9">
        <f t="shared" ca="1" si="183"/>
        <v>6</v>
      </c>
      <c r="V679">
        <f t="shared" si="179"/>
        <v>2001</v>
      </c>
      <c r="W679">
        <f t="shared" si="180"/>
        <v>3</v>
      </c>
    </row>
    <row r="680" spans="1:23" x14ac:dyDescent="0.25">
      <c r="A680" s="1">
        <v>36979</v>
      </c>
      <c r="B680" s="2">
        <v>5833.88</v>
      </c>
      <c r="C680" s="2">
        <v>81786</v>
      </c>
      <c r="D680" s="2">
        <v>5870</v>
      </c>
      <c r="E680" s="2">
        <v>5869</v>
      </c>
      <c r="F680" s="10">
        <f t="shared" si="170"/>
        <v>6.191419775518181E-3</v>
      </c>
      <c r="G680" s="2">
        <f t="shared" ca="1" si="171"/>
        <v>109431.1</v>
      </c>
      <c r="H680">
        <f t="shared" ca="1" si="172"/>
        <v>-1</v>
      </c>
      <c r="I680">
        <f t="shared" si="173"/>
        <v>-1</v>
      </c>
      <c r="J680">
        <f t="shared" si="176"/>
        <v>14.489999999999782</v>
      </c>
      <c r="K680">
        <f t="shared" si="174"/>
        <v>-1</v>
      </c>
      <c r="L680" s="11">
        <f t="shared" ca="1" si="168"/>
        <v>8525.3299999999708</v>
      </c>
      <c r="M680">
        <f t="shared" ca="1" si="175"/>
        <v>-1</v>
      </c>
      <c r="N680">
        <f t="shared" ca="1" si="169"/>
        <v>0</v>
      </c>
      <c r="O680">
        <f>COUNTIF(結算日!$A$3:$A$249,A680)</f>
        <v>0</v>
      </c>
      <c r="Q680" s="7">
        <f t="shared" si="177"/>
        <v>40</v>
      </c>
      <c r="R680" s="8">
        <f t="shared" ca="1" si="181"/>
        <v>-120</v>
      </c>
      <c r="S680" s="8">
        <f t="shared" ca="1" si="182"/>
        <v>21981</v>
      </c>
      <c r="T680" s="8">
        <f t="shared" ca="1" si="178"/>
        <v>-3</v>
      </c>
      <c r="U680" s="9">
        <f t="shared" ca="1" si="183"/>
        <v>0</v>
      </c>
      <c r="V680">
        <f t="shared" si="179"/>
        <v>2001</v>
      </c>
      <c r="W680">
        <f t="shared" si="180"/>
        <v>3</v>
      </c>
    </row>
    <row r="681" spans="1:23" x14ac:dyDescent="0.25">
      <c r="A681" s="1">
        <v>36980</v>
      </c>
      <c r="B681" s="2">
        <v>5797.92</v>
      </c>
      <c r="C681" s="2">
        <v>98585</v>
      </c>
      <c r="D681" s="2">
        <v>5795</v>
      </c>
      <c r="E681" s="2">
        <v>5787</v>
      </c>
      <c r="F681" s="10">
        <f t="shared" si="170"/>
        <v>-5.0362888760113744E-4</v>
      </c>
      <c r="G681" s="2">
        <f t="shared" ca="1" si="171"/>
        <v>108545.72500000001</v>
      </c>
      <c r="H681">
        <f t="shared" ca="1" si="172"/>
        <v>-1</v>
      </c>
      <c r="I681">
        <f t="shared" si="173"/>
        <v>1</v>
      </c>
      <c r="J681">
        <f t="shared" si="176"/>
        <v>-35.960000000000036</v>
      </c>
      <c r="K681">
        <f t="shared" ca="1" si="174"/>
        <v>-1</v>
      </c>
      <c r="L681" s="11">
        <f t="shared" ca="1" si="168"/>
        <v>8561.2899999999718</v>
      </c>
      <c r="M681">
        <f t="shared" ca="1" si="175"/>
        <v>-1</v>
      </c>
      <c r="N681">
        <f t="shared" ca="1" si="169"/>
        <v>0</v>
      </c>
      <c r="O681">
        <f>COUNTIF(結算日!$A$3:$A$249,A681)</f>
        <v>0</v>
      </c>
      <c r="Q681" s="7">
        <f t="shared" si="177"/>
        <v>-75</v>
      </c>
      <c r="R681" s="8">
        <f t="shared" ca="1" si="181"/>
        <v>225</v>
      </c>
      <c r="S681" s="8">
        <f t="shared" ca="1" si="182"/>
        <v>22206</v>
      </c>
      <c r="T681" s="8">
        <f t="shared" ca="1" si="178"/>
        <v>-3</v>
      </c>
      <c r="U681" s="9">
        <f t="shared" ca="1" si="183"/>
        <v>0</v>
      </c>
      <c r="V681">
        <f t="shared" si="179"/>
        <v>2001</v>
      </c>
      <c r="W681">
        <f t="shared" si="180"/>
        <v>3</v>
      </c>
    </row>
    <row r="682" spans="1:23" x14ac:dyDescent="0.25">
      <c r="A682" s="1">
        <v>36983</v>
      </c>
      <c r="B682" s="2">
        <v>5607.73</v>
      </c>
      <c r="C682" s="2">
        <v>75986</v>
      </c>
      <c r="D682" s="2">
        <v>5621</v>
      </c>
      <c r="E682" s="2">
        <v>5639</v>
      </c>
      <c r="F682" s="10">
        <f t="shared" si="170"/>
        <v>2.3663764125592124E-3</v>
      </c>
      <c r="G682" s="2">
        <f t="shared" ca="1" si="171"/>
        <v>106319.425</v>
      </c>
      <c r="H682">
        <f t="shared" ca="1" si="172"/>
        <v>-1</v>
      </c>
      <c r="I682">
        <f t="shared" si="173"/>
        <v>-1</v>
      </c>
      <c r="J682">
        <f t="shared" si="176"/>
        <v>-190.19000000000051</v>
      </c>
      <c r="K682">
        <f t="shared" si="174"/>
        <v>-1</v>
      </c>
      <c r="L682" s="11">
        <f t="shared" ca="1" si="168"/>
        <v>8751.4799999999723</v>
      </c>
      <c r="M682">
        <f t="shared" ca="1" si="175"/>
        <v>-1</v>
      </c>
      <c r="N682">
        <f t="shared" ca="1" si="169"/>
        <v>0</v>
      </c>
      <c r="O682">
        <f>COUNTIF(結算日!$A$3:$A$249,A682)</f>
        <v>0</v>
      </c>
      <c r="Q682" s="7">
        <f t="shared" si="177"/>
        <v>-174</v>
      </c>
      <c r="R682" s="8">
        <f t="shared" ca="1" si="181"/>
        <v>522</v>
      </c>
      <c r="S682" s="8">
        <f t="shared" ca="1" si="182"/>
        <v>22728</v>
      </c>
      <c r="T682" s="8">
        <f t="shared" ca="1" si="178"/>
        <v>-4</v>
      </c>
      <c r="U682" s="9">
        <f t="shared" ca="1" si="183"/>
        <v>1</v>
      </c>
      <c r="V682">
        <f t="shared" si="179"/>
        <v>2001</v>
      </c>
      <c r="W682">
        <f t="shared" si="180"/>
        <v>4</v>
      </c>
    </row>
    <row r="683" spans="1:23" x14ac:dyDescent="0.25">
      <c r="A683" s="1">
        <v>36984</v>
      </c>
      <c r="B683" s="2">
        <v>5446.82</v>
      </c>
      <c r="C683" s="2">
        <v>69894</v>
      </c>
      <c r="D683" s="2">
        <v>5470</v>
      </c>
      <c r="E683" s="2">
        <v>5478</v>
      </c>
      <c r="F683" s="10">
        <f t="shared" si="170"/>
        <v>4.2556941481453059E-3</v>
      </c>
      <c r="G683" s="2">
        <f t="shared" ca="1" si="171"/>
        <v>104751.5</v>
      </c>
      <c r="H683">
        <f t="shared" ca="1" si="172"/>
        <v>-1</v>
      </c>
      <c r="I683">
        <f t="shared" si="173"/>
        <v>-1</v>
      </c>
      <c r="J683">
        <f t="shared" si="176"/>
        <v>-160.90999999999985</v>
      </c>
      <c r="K683">
        <f t="shared" si="174"/>
        <v>-1</v>
      </c>
      <c r="L683" s="11">
        <f t="shared" ca="1" si="168"/>
        <v>8912.3899999999721</v>
      </c>
      <c r="M683">
        <f t="shared" ca="1" si="175"/>
        <v>-1</v>
      </c>
      <c r="N683">
        <f t="shared" ca="1" si="169"/>
        <v>0</v>
      </c>
      <c r="O683">
        <f>COUNTIF(結算日!$A$3:$A$249,A683)</f>
        <v>0</v>
      </c>
      <c r="Q683" s="7">
        <f t="shared" si="177"/>
        <v>-151</v>
      </c>
      <c r="R683" s="8">
        <f t="shared" ca="1" si="181"/>
        <v>604</v>
      </c>
      <c r="S683" s="8">
        <f t="shared" ca="1" si="182"/>
        <v>23331</v>
      </c>
      <c r="T683" s="8">
        <f t="shared" ca="1" si="178"/>
        <v>-4</v>
      </c>
      <c r="U683" s="9">
        <f t="shared" ca="1" si="183"/>
        <v>0</v>
      </c>
      <c r="V683">
        <f t="shared" si="179"/>
        <v>2001</v>
      </c>
      <c r="W683">
        <f t="shared" si="180"/>
        <v>4</v>
      </c>
    </row>
    <row r="684" spans="1:23" x14ac:dyDescent="0.25">
      <c r="A684" s="1">
        <v>36985</v>
      </c>
      <c r="B684" s="2">
        <v>5405.85</v>
      </c>
      <c r="C684" s="2">
        <v>69522</v>
      </c>
      <c r="D684" s="2">
        <v>5469</v>
      </c>
      <c r="E684" s="2">
        <v>5480</v>
      </c>
      <c r="F684" s="10">
        <f t="shared" si="170"/>
        <v>1.1681789172840462E-2</v>
      </c>
      <c r="G684" s="2">
        <f t="shared" ca="1" si="171"/>
        <v>102911.3</v>
      </c>
      <c r="H684">
        <f t="shared" ca="1" si="172"/>
        <v>-1</v>
      </c>
      <c r="I684">
        <f t="shared" si="173"/>
        <v>-1</v>
      </c>
      <c r="J684">
        <f t="shared" si="176"/>
        <v>-40.969999999999345</v>
      </c>
      <c r="K684">
        <f t="shared" si="174"/>
        <v>-1</v>
      </c>
      <c r="L684" s="11">
        <f t="shared" ca="1" si="168"/>
        <v>8953.3599999999715</v>
      </c>
      <c r="M684">
        <f t="shared" ca="1" si="175"/>
        <v>-1</v>
      </c>
      <c r="N684">
        <f t="shared" ca="1" si="169"/>
        <v>0</v>
      </c>
      <c r="O684">
        <f>COUNTIF(結算日!$A$3:$A$249,A684)</f>
        <v>0</v>
      </c>
      <c r="Q684" s="7">
        <f t="shared" si="177"/>
        <v>-1</v>
      </c>
      <c r="R684" s="8">
        <f t="shared" ca="1" si="181"/>
        <v>4</v>
      </c>
      <c r="S684" s="8">
        <f t="shared" ca="1" si="182"/>
        <v>23335</v>
      </c>
      <c r="T684" s="8">
        <f t="shared" ca="1" si="178"/>
        <v>-4</v>
      </c>
      <c r="U684" s="9">
        <f t="shared" ca="1" si="183"/>
        <v>0</v>
      </c>
      <c r="V684">
        <f t="shared" si="179"/>
        <v>2001</v>
      </c>
      <c r="W684">
        <f t="shared" si="180"/>
        <v>4</v>
      </c>
    </row>
    <row r="685" spans="1:23" x14ac:dyDescent="0.25">
      <c r="A685" s="1">
        <v>36987</v>
      </c>
      <c r="B685" s="2">
        <v>5515.13</v>
      </c>
      <c r="C685" s="2">
        <v>82978</v>
      </c>
      <c r="D685" s="2">
        <v>5530</v>
      </c>
      <c r="E685" s="2">
        <v>5520</v>
      </c>
      <c r="F685" s="10">
        <f t="shared" si="170"/>
        <v>2.6962193094268727E-3</v>
      </c>
      <c r="G685" s="2">
        <f t="shared" ca="1" si="171"/>
        <v>102647.72500000001</v>
      </c>
      <c r="H685">
        <f t="shared" ca="1" si="172"/>
        <v>-1</v>
      </c>
      <c r="I685">
        <f t="shared" si="173"/>
        <v>-1</v>
      </c>
      <c r="J685">
        <f t="shared" si="176"/>
        <v>109.27999999999975</v>
      </c>
      <c r="K685">
        <f t="shared" si="174"/>
        <v>-1</v>
      </c>
      <c r="L685" s="11">
        <f t="shared" ca="1" si="168"/>
        <v>8844.0799999999726</v>
      </c>
      <c r="M685">
        <f t="shared" ca="1" si="175"/>
        <v>-1</v>
      </c>
      <c r="N685">
        <f t="shared" ca="1" si="169"/>
        <v>0</v>
      </c>
      <c r="O685">
        <f>COUNTIF(結算日!$A$3:$A$249,A685)</f>
        <v>0</v>
      </c>
      <c r="Q685" s="7">
        <f t="shared" si="177"/>
        <v>61</v>
      </c>
      <c r="R685" s="8">
        <f t="shared" ca="1" si="181"/>
        <v>-244</v>
      </c>
      <c r="S685" s="8">
        <f t="shared" ca="1" si="182"/>
        <v>23091</v>
      </c>
      <c r="T685" s="8">
        <f t="shared" ca="1" si="178"/>
        <v>-4</v>
      </c>
      <c r="U685" s="9">
        <f t="shared" ca="1" si="183"/>
        <v>0</v>
      </c>
      <c r="V685">
        <f t="shared" si="179"/>
        <v>2001</v>
      </c>
      <c r="W685">
        <f t="shared" si="180"/>
        <v>4</v>
      </c>
    </row>
    <row r="686" spans="1:23" x14ac:dyDescent="0.25">
      <c r="A686" s="1">
        <v>36990</v>
      </c>
      <c r="B686" s="2">
        <v>5401.83</v>
      </c>
      <c r="C686" s="2">
        <v>54682</v>
      </c>
      <c r="D686" s="2">
        <v>5419</v>
      </c>
      <c r="E686" s="2">
        <v>5415</v>
      </c>
      <c r="F686" s="10">
        <f t="shared" si="170"/>
        <v>3.1785524535203891E-3</v>
      </c>
      <c r="G686" s="2">
        <f t="shared" ca="1" si="171"/>
        <v>101438.02499999999</v>
      </c>
      <c r="H686">
        <f t="shared" ca="1" si="172"/>
        <v>-1</v>
      </c>
      <c r="I686">
        <f t="shared" si="173"/>
        <v>-1</v>
      </c>
      <c r="J686">
        <f t="shared" si="176"/>
        <v>-113.30000000000018</v>
      </c>
      <c r="K686">
        <f t="shared" si="174"/>
        <v>-1</v>
      </c>
      <c r="L686" s="11">
        <f t="shared" ca="1" si="168"/>
        <v>8957.3799999999719</v>
      </c>
      <c r="M686">
        <f t="shared" ca="1" si="175"/>
        <v>-1</v>
      </c>
      <c r="N686">
        <f t="shared" ca="1" si="169"/>
        <v>0</v>
      </c>
      <c r="O686">
        <f>COUNTIF(結算日!$A$3:$A$249,A686)</f>
        <v>0</v>
      </c>
      <c r="Q686" s="7">
        <f t="shared" si="177"/>
        <v>-111</v>
      </c>
      <c r="R686" s="8">
        <f t="shared" ca="1" si="181"/>
        <v>444</v>
      </c>
      <c r="S686" s="8">
        <f t="shared" ca="1" si="182"/>
        <v>23535</v>
      </c>
      <c r="T686" s="8">
        <f t="shared" ca="1" si="178"/>
        <v>-4</v>
      </c>
      <c r="U686" s="9">
        <f t="shared" ca="1" si="183"/>
        <v>0</v>
      </c>
      <c r="V686">
        <f t="shared" si="179"/>
        <v>2001</v>
      </c>
      <c r="W686">
        <f t="shared" si="180"/>
        <v>4</v>
      </c>
    </row>
    <row r="687" spans="1:23" x14ac:dyDescent="0.25">
      <c r="A687" s="1">
        <v>36991</v>
      </c>
      <c r="B687" s="2">
        <v>5353.5</v>
      </c>
      <c r="C687" s="2">
        <v>73834</v>
      </c>
      <c r="D687" s="2">
        <v>5321</v>
      </c>
      <c r="E687" s="2">
        <v>5321</v>
      </c>
      <c r="F687" s="10">
        <f t="shared" si="170"/>
        <v>-6.0707948071355711E-3</v>
      </c>
      <c r="G687" s="2">
        <f t="shared" ca="1" si="171"/>
        <v>99920.2</v>
      </c>
      <c r="H687">
        <f t="shared" ca="1" si="172"/>
        <v>-1</v>
      </c>
      <c r="I687">
        <f t="shared" si="173"/>
        <v>1</v>
      </c>
      <c r="J687">
        <f t="shared" si="176"/>
        <v>-48.329999999999927</v>
      </c>
      <c r="K687">
        <f t="shared" si="174"/>
        <v>1</v>
      </c>
      <c r="L687" s="11">
        <f t="shared" ca="1" si="168"/>
        <v>9005.7099999999718</v>
      </c>
      <c r="M687">
        <f t="shared" ca="1" si="175"/>
        <v>1</v>
      </c>
      <c r="N687">
        <f t="shared" ca="1" si="169"/>
        <v>2</v>
      </c>
      <c r="O687">
        <f>COUNTIF(結算日!$A$3:$A$249,A687)</f>
        <v>0</v>
      </c>
      <c r="Q687" s="7">
        <f t="shared" si="177"/>
        <v>-98</v>
      </c>
      <c r="R687" s="8">
        <f t="shared" ca="1" si="181"/>
        <v>392</v>
      </c>
      <c r="S687" s="8">
        <f t="shared" ca="1" si="182"/>
        <v>23927</v>
      </c>
      <c r="T687" s="8">
        <f t="shared" ca="1" si="178"/>
        <v>4</v>
      </c>
      <c r="U687" s="9">
        <f t="shared" ca="1" si="183"/>
        <v>8</v>
      </c>
      <c r="V687">
        <f t="shared" si="179"/>
        <v>2001</v>
      </c>
      <c r="W687">
        <f t="shared" si="180"/>
        <v>4</v>
      </c>
    </row>
    <row r="688" spans="1:23" x14ac:dyDescent="0.25">
      <c r="A688" s="1">
        <v>36992</v>
      </c>
      <c r="B688" s="2">
        <v>5467.75</v>
      </c>
      <c r="C688" s="2">
        <v>80988</v>
      </c>
      <c r="D688" s="2">
        <v>5495</v>
      </c>
      <c r="E688" s="2">
        <v>5505</v>
      </c>
      <c r="F688" s="10">
        <f t="shared" si="170"/>
        <v>4.9837684605185117E-3</v>
      </c>
      <c r="G688" s="2">
        <f t="shared" ca="1" si="171"/>
        <v>99104.225000000006</v>
      </c>
      <c r="H688">
        <f t="shared" ca="1" si="172"/>
        <v>-1</v>
      </c>
      <c r="I688">
        <f t="shared" si="173"/>
        <v>-1</v>
      </c>
      <c r="J688">
        <f t="shared" si="176"/>
        <v>114.25</v>
      </c>
      <c r="K688">
        <f t="shared" si="174"/>
        <v>-1</v>
      </c>
      <c r="L688" s="11">
        <f t="shared" ca="1" si="168"/>
        <v>9119.9599999999718</v>
      </c>
      <c r="M688">
        <f t="shared" ca="1" si="175"/>
        <v>-1</v>
      </c>
      <c r="N688">
        <f t="shared" ca="1" si="169"/>
        <v>2</v>
      </c>
      <c r="O688">
        <f>COUNTIF(結算日!$A$3:$A$249,A688)</f>
        <v>0</v>
      </c>
      <c r="Q688" s="7">
        <f t="shared" si="177"/>
        <v>174</v>
      </c>
      <c r="R688" s="8">
        <f t="shared" ca="1" si="181"/>
        <v>696</v>
      </c>
      <c r="S688" s="8">
        <f t="shared" ca="1" si="182"/>
        <v>24615</v>
      </c>
      <c r="T688" s="8">
        <f t="shared" ca="1" si="178"/>
        <v>-4</v>
      </c>
      <c r="U688" s="9">
        <f t="shared" ca="1" si="183"/>
        <v>8</v>
      </c>
      <c r="V688">
        <f t="shared" si="179"/>
        <v>2001</v>
      </c>
      <c r="W688">
        <f t="shared" si="180"/>
        <v>4</v>
      </c>
    </row>
    <row r="689" spans="1:23" x14ac:dyDescent="0.25">
      <c r="A689" s="1">
        <v>36993</v>
      </c>
      <c r="B689" s="2">
        <v>5533.22</v>
      </c>
      <c r="C689" s="2">
        <v>90883</v>
      </c>
      <c r="D689" s="2">
        <v>5520</v>
      </c>
      <c r="E689" s="2">
        <v>5519</v>
      </c>
      <c r="F689" s="10">
        <f t="shared" si="170"/>
        <v>-2.3892055620416963E-3</v>
      </c>
      <c r="G689" s="2">
        <f t="shared" ca="1" si="171"/>
        <v>97554.3</v>
      </c>
      <c r="H689">
        <f t="shared" ca="1" si="172"/>
        <v>-1</v>
      </c>
      <c r="I689">
        <f t="shared" si="173"/>
        <v>1</v>
      </c>
      <c r="J689">
        <f t="shared" si="176"/>
        <v>65.470000000000255</v>
      </c>
      <c r="K689">
        <f t="shared" si="174"/>
        <v>1</v>
      </c>
      <c r="L689" s="11">
        <f t="shared" ca="1" si="168"/>
        <v>9054.4899999999725</v>
      </c>
      <c r="M689">
        <f t="shared" ca="1" si="175"/>
        <v>1</v>
      </c>
      <c r="N689">
        <f t="shared" ca="1" si="169"/>
        <v>2</v>
      </c>
      <c r="O689">
        <f>COUNTIF(結算日!$A$3:$A$249,A689)</f>
        <v>0</v>
      </c>
      <c r="Q689" s="7">
        <f t="shared" si="177"/>
        <v>25</v>
      </c>
      <c r="R689" s="8">
        <f t="shared" ca="1" si="181"/>
        <v>-100</v>
      </c>
      <c r="S689" s="8">
        <f t="shared" ca="1" si="182"/>
        <v>24507</v>
      </c>
      <c r="T689" s="8">
        <f t="shared" ca="1" si="178"/>
        <v>4</v>
      </c>
      <c r="U689" s="9">
        <f t="shared" ca="1" si="183"/>
        <v>8</v>
      </c>
      <c r="V689">
        <f t="shared" si="179"/>
        <v>2001</v>
      </c>
      <c r="W689">
        <f t="shared" si="180"/>
        <v>4</v>
      </c>
    </row>
    <row r="690" spans="1:23" x14ac:dyDescent="0.25">
      <c r="A690" s="1">
        <v>36994</v>
      </c>
      <c r="B690" s="2">
        <v>5495.47</v>
      </c>
      <c r="C690" s="2">
        <v>92501</v>
      </c>
      <c r="D690" s="2">
        <v>5461</v>
      </c>
      <c r="E690" s="2">
        <v>5466</v>
      </c>
      <c r="F690" s="10">
        <f t="shared" si="170"/>
        <v>-6.2724389360692134E-3</v>
      </c>
      <c r="G690" s="2">
        <f t="shared" ca="1" si="171"/>
        <v>95610.1</v>
      </c>
      <c r="H690">
        <f t="shared" ca="1" si="172"/>
        <v>-1</v>
      </c>
      <c r="I690">
        <f t="shared" si="173"/>
        <v>1</v>
      </c>
      <c r="J690">
        <f t="shared" si="176"/>
        <v>-37.75</v>
      </c>
      <c r="K690">
        <f t="shared" si="174"/>
        <v>1</v>
      </c>
      <c r="L690" s="11">
        <f t="shared" ca="1" si="168"/>
        <v>9016.7399999999725</v>
      </c>
      <c r="M690">
        <f t="shared" ca="1" si="175"/>
        <v>1</v>
      </c>
      <c r="N690">
        <f t="shared" ca="1" si="169"/>
        <v>0</v>
      </c>
      <c r="O690">
        <f>COUNTIF(結算日!$A$3:$A$249,A690)</f>
        <v>0</v>
      </c>
      <c r="Q690" s="7">
        <f t="shared" si="177"/>
        <v>-59</v>
      </c>
      <c r="R690" s="8">
        <f t="shared" ca="1" si="181"/>
        <v>-236</v>
      </c>
      <c r="S690" s="8">
        <f t="shared" ca="1" si="182"/>
        <v>24263</v>
      </c>
      <c r="T690" s="8">
        <f t="shared" ca="1" si="178"/>
        <v>4</v>
      </c>
      <c r="U690" s="9">
        <f t="shared" ca="1" si="183"/>
        <v>0</v>
      </c>
      <c r="V690">
        <f t="shared" si="179"/>
        <v>2001</v>
      </c>
      <c r="W690">
        <f t="shared" si="180"/>
        <v>4</v>
      </c>
    </row>
    <row r="691" spans="1:23" x14ac:dyDescent="0.25">
      <c r="A691" s="1">
        <v>36997</v>
      </c>
      <c r="B691" s="2">
        <v>5432.28</v>
      </c>
      <c r="C691" s="2">
        <v>45039</v>
      </c>
      <c r="D691" s="2">
        <v>5423</v>
      </c>
      <c r="E691" s="2">
        <v>5402</v>
      </c>
      <c r="F691" s="10">
        <f t="shared" si="170"/>
        <v>-1.7083066410420455E-3</v>
      </c>
      <c r="G691" s="2">
        <f t="shared" ca="1" si="171"/>
        <v>92974.65</v>
      </c>
      <c r="H691">
        <f t="shared" ca="1" si="172"/>
        <v>-1</v>
      </c>
      <c r="I691">
        <f t="shared" si="173"/>
        <v>1</v>
      </c>
      <c r="J691">
        <f t="shared" si="176"/>
        <v>-63.190000000000509</v>
      </c>
      <c r="K691">
        <f t="shared" si="174"/>
        <v>1</v>
      </c>
      <c r="L691" s="11">
        <f t="shared" ca="1" si="168"/>
        <v>8953.549999999972</v>
      </c>
      <c r="M691">
        <f t="shared" ca="1" si="175"/>
        <v>1</v>
      </c>
      <c r="N691">
        <f t="shared" ca="1" si="169"/>
        <v>0</v>
      </c>
      <c r="O691">
        <f>COUNTIF(結算日!$A$3:$A$249,A691)</f>
        <v>0</v>
      </c>
      <c r="Q691" s="7">
        <f t="shared" si="177"/>
        <v>-38</v>
      </c>
      <c r="R691" s="8">
        <f t="shared" ca="1" si="181"/>
        <v>-152</v>
      </c>
      <c r="S691" s="8">
        <f t="shared" ca="1" si="182"/>
        <v>24111</v>
      </c>
      <c r="T691" s="8">
        <f t="shared" ca="1" si="178"/>
        <v>4</v>
      </c>
      <c r="U691" s="9">
        <f t="shared" ca="1" si="183"/>
        <v>0</v>
      </c>
      <c r="V691">
        <f t="shared" si="179"/>
        <v>2001</v>
      </c>
      <c r="W691">
        <f t="shared" si="180"/>
        <v>4</v>
      </c>
    </row>
    <row r="692" spans="1:23" x14ac:dyDescent="0.25">
      <c r="A692" s="1">
        <v>36998</v>
      </c>
      <c r="B692" s="2">
        <v>5431.95</v>
      </c>
      <c r="C692" s="2">
        <v>41107</v>
      </c>
      <c r="D692" s="2">
        <v>5440</v>
      </c>
      <c r="E692" s="2">
        <v>5443</v>
      </c>
      <c r="F692" s="10">
        <f t="shared" si="170"/>
        <v>1.4819724040169291E-3</v>
      </c>
      <c r="G692" s="2">
        <f t="shared" ca="1" si="171"/>
        <v>89834.725000000006</v>
      </c>
      <c r="H692">
        <f t="shared" ca="1" si="172"/>
        <v>-1</v>
      </c>
      <c r="I692">
        <f t="shared" si="173"/>
        <v>-1</v>
      </c>
      <c r="J692">
        <f t="shared" si="176"/>
        <v>-0.32999999999992724</v>
      </c>
      <c r="K692">
        <f t="shared" si="174"/>
        <v>-1</v>
      </c>
      <c r="L692" s="11">
        <f t="shared" ca="1" si="168"/>
        <v>8953.2199999999721</v>
      </c>
      <c r="M692">
        <f t="shared" ca="1" si="175"/>
        <v>-1</v>
      </c>
      <c r="N692">
        <f t="shared" ca="1" si="169"/>
        <v>2</v>
      </c>
      <c r="O692">
        <f>COUNTIF(結算日!$A$3:$A$249,A692)</f>
        <v>0</v>
      </c>
      <c r="Q692" s="7">
        <f t="shared" si="177"/>
        <v>17</v>
      </c>
      <c r="R692" s="8">
        <f t="shared" ca="1" si="181"/>
        <v>68</v>
      </c>
      <c r="S692" s="8">
        <f t="shared" ca="1" si="182"/>
        <v>24179</v>
      </c>
      <c r="T692" s="8">
        <f t="shared" ca="1" si="178"/>
        <v>-4</v>
      </c>
      <c r="U692" s="9">
        <f t="shared" ca="1" si="183"/>
        <v>8</v>
      </c>
      <c r="V692">
        <f t="shared" si="179"/>
        <v>2001</v>
      </c>
      <c r="W692">
        <f t="shared" si="180"/>
        <v>4</v>
      </c>
    </row>
    <row r="693" spans="1:23" x14ac:dyDescent="0.25">
      <c r="A693" s="1">
        <v>36999</v>
      </c>
      <c r="B693" s="2">
        <v>5508.61</v>
      </c>
      <c r="C693" s="2">
        <v>75239</v>
      </c>
      <c r="D693" s="2">
        <v>5527</v>
      </c>
      <c r="E693" s="2">
        <v>5539</v>
      </c>
      <c r="F693" s="10">
        <f t="shared" si="170"/>
        <v>5.5168182172999902E-3</v>
      </c>
      <c r="G693" s="2">
        <f t="shared" ca="1" si="171"/>
        <v>89302.675000000003</v>
      </c>
      <c r="H693">
        <f t="shared" ca="1" si="172"/>
        <v>-1</v>
      </c>
      <c r="I693">
        <f t="shared" si="173"/>
        <v>-1</v>
      </c>
      <c r="J693">
        <f t="shared" si="176"/>
        <v>76.659999999999854</v>
      </c>
      <c r="K693">
        <f t="shared" si="174"/>
        <v>-1</v>
      </c>
      <c r="L693" s="11">
        <f t="shared" ca="1" si="168"/>
        <v>8876.5599999999722</v>
      </c>
      <c r="M693">
        <f t="shared" ca="1" si="175"/>
        <v>-1</v>
      </c>
      <c r="N693">
        <f t="shared" ca="1" si="169"/>
        <v>0</v>
      </c>
      <c r="O693">
        <f>COUNTIF(結算日!$A$3:$A$249,A693)</f>
        <v>1</v>
      </c>
      <c r="Q693" s="7">
        <f t="shared" si="177"/>
        <v>87</v>
      </c>
      <c r="R693" s="8">
        <f t="shared" ca="1" si="181"/>
        <v>-348</v>
      </c>
      <c r="S693" s="8">
        <f t="shared" ca="1" si="182"/>
        <v>23823</v>
      </c>
      <c r="T693" s="8">
        <f t="shared" ca="1" si="178"/>
        <v>-4</v>
      </c>
      <c r="U693" s="9">
        <f t="shared" ca="1" si="183"/>
        <v>8</v>
      </c>
      <c r="V693">
        <f t="shared" si="179"/>
        <v>2001</v>
      </c>
      <c r="W693">
        <f t="shared" si="180"/>
        <v>4</v>
      </c>
    </row>
    <row r="694" spans="1:23" x14ac:dyDescent="0.25">
      <c r="A694" s="1">
        <v>37000</v>
      </c>
      <c r="B694" s="2">
        <v>5608.5</v>
      </c>
      <c r="C694" s="2">
        <v>128053</v>
      </c>
      <c r="D694" s="2">
        <v>5628</v>
      </c>
      <c r="E694" s="2">
        <v>5625</v>
      </c>
      <c r="F694" s="10">
        <f t="shared" si="170"/>
        <v>3.4768654720513936E-3</v>
      </c>
      <c r="G694" s="2">
        <f t="shared" ca="1" si="171"/>
        <v>89561.074999999997</v>
      </c>
      <c r="H694">
        <f t="shared" ca="1" si="172"/>
        <v>1</v>
      </c>
      <c r="I694">
        <f t="shared" si="173"/>
        <v>-1</v>
      </c>
      <c r="J694">
        <f t="shared" si="176"/>
        <v>99.890000000000327</v>
      </c>
      <c r="K694">
        <f t="shared" si="174"/>
        <v>-1</v>
      </c>
      <c r="L694" s="11">
        <f t="shared" ca="1" si="168"/>
        <v>8776.6699999999728</v>
      </c>
      <c r="M694">
        <f t="shared" ca="1" si="175"/>
        <v>-1</v>
      </c>
      <c r="N694">
        <f t="shared" ca="1" si="169"/>
        <v>0</v>
      </c>
      <c r="O694">
        <f>COUNTIF(結算日!$A$3:$A$249,A694)</f>
        <v>0</v>
      </c>
      <c r="Q694" s="7">
        <f t="shared" si="177"/>
        <v>89</v>
      </c>
      <c r="R694" s="8">
        <f t="shared" ca="1" si="181"/>
        <v>-356</v>
      </c>
      <c r="S694" s="8">
        <f t="shared" ca="1" si="182"/>
        <v>23459</v>
      </c>
      <c r="T694" s="8">
        <f t="shared" ca="1" si="178"/>
        <v>-4</v>
      </c>
      <c r="U694" s="9">
        <f t="shared" ca="1" si="183"/>
        <v>0</v>
      </c>
      <c r="V694">
        <f t="shared" si="179"/>
        <v>2001</v>
      </c>
      <c r="W694">
        <f t="shared" si="180"/>
        <v>4</v>
      </c>
    </row>
    <row r="695" spans="1:23" x14ac:dyDescent="0.25">
      <c r="A695" s="1">
        <v>37001</v>
      </c>
      <c r="B695" s="2">
        <v>5596.63</v>
      </c>
      <c r="C695" s="2">
        <v>84423</v>
      </c>
      <c r="D695" s="2">
        <v>5588</v>
      </c>
      <c r="E695" s="2">
        <v>5590</v>
      </c>
      <c r="F695" s="10">
        <f t="shared" si="170"/>
        <v>-1.5419993817707978E-3</v>
      </c>
      <c r="G695" s="2">
        <f t="shared" ca="1" si="171"/>
        <v>89602.95</v>
      </c>
      <c r="H695">
        <f t="shared" ca="1" si="172"/>
        <v>-1</v>
      </c>
      <c r="I695">
        <f t="shared" si="173"/>
        <v>1</v>
      </c>
      <c r="J695">
        <f t="shared" si="176"/>
        <v>-11.869999999999891</v>
      </c>
      <c r="K695">
        <f t="shared" si="174"/>
        <v>1</v>
      </c>
      <c r="L695" s="11">
        <f t="shared" ca="1" si="168"/>
        <v>8788.5399999999718</v>
      </c>
      <c r="M695">
        <f t="shared" ca="1" si="175"/>
        <v>1</v>
      </c>
      <c r="N695">
        <f t="shared" ca="1" si="169"/>
        <v>2</v>
      </c>
      <c r="O695">
        <f>COUNTIF(結算日!$A$3:$A$249,A695)</f>
        <v>0</v>
      </c>
      <c r="Q695" s="7">
        <f t="shared" si="177"/>
        <v>-40</v>
      </c>
      <c r="R695" s="8">
        <f t="shared" ca="1" si="181"/>
        <v>160</v>
      </c>
      <c r="S695" s="8">
        <f t="shared" ca="1" si="182"/>
        <v>23619</v>
      </c>
      <c r="T695" s="8">
        <f t="shared" ca="1" si="178"/>
        <v>4</v>
      </c>
      <c r="U695" s="9">
        <f t="shared" ca="1" si="183"/>
        <v>8</v>
      </c>
      <c r="V695">
        <f t="shared" si="179"/>
        <v>2001</v>
      </c>
      <c r="W695">
        <f t="shared" si="180"/>
        <v>4</v>
      </c>
    </row>
    <row r="696" spans="1:23" x14ac:dyDescent="0.25">
      <c r="A696" s="1">
        <v>37004</v>
      </c>
      <c r="B696" s="2">
        <v>5597.7</v>
      </c>
      <c r="C696" s="2">
        <v>57497</v>
      </c>
      <c r="D696" s="2">
        <v>5644</v>
      </c>
      <c r="E696" s="2">
        <v>5649</v>
      </c>
      <c r="F696" s="10">
        <f t="shared" si="170"/>
        <v>8.2712542651446341E-3</v>
      </c>
      <c r="G696" s="2">
        <f t="shared" ca="1" si="171"/>
        <v>88914.9</v>
      </c>
      <c r="H696">
        <f t="shared" ca="1" si="172"/>
        <v>-1</v>
      </c>
      <c r="I696">
        <f t="shared" si="173"/>
        <v>-1</v>
      </c>
      <c r="J696">
        <f t="shared" si="176"/>
        <v>1.069999999999709</v>
      </c>
      <c r="K696">
        <f t="shared" si="174"/>
        <v>-1</v>
      </c>
      <c r="L696" s="11">
        <f t="shared" ca="1" si="168"/>
        <v>8789.6099999999715</v>
      </c>
      <c r="M696">
        <f t="shared" ca="1" si="175"/>
        <v>-1</v>
      </c>
      <c r="N696">
        <f t="shared" ca="1" si="169"/>
        <v>2</v>
      </c>
      <c r="O696">
        <f>COUNTIF(結算日!$A$3:$A$249,A696)</f>
        <v>0</v>
      </c>
      <c r="Q696" s="7">
        <f t="shared" si="177"/>
        <v>56</v>
      </c>
      <c r="R696" s="8">
        <f t="shared" ca="1" si="181"/>
        <v>224</v>
      </c>
      <c r="S696" s="8">
        <f t="shared" ca="1" si="182"/>
        <v>23835</v>
      </c>
      <c r="T696" s="8">
        <f t="shared" ca="1" si="178"/>
        <v>-4</v>
      </c>
      <c r="U696" s="9">
        <f t="shared" ca="1" si="183"/>
        <v>8</v>
      </c>
      <c r="V696">
        <f t="shared" si="179"/>
        <v>2001</v>
      </c>
      <c r="W696">
        <f t="shared" si="180"/>
        <v>4</v>
      </c>
    </row>
    <row r="697" spans="1:23" x14ac:dyDescent="0.25">
      <c r="A697" s="1">
        <v>37005</v>
      </c>
      <c r="B697" s="2">
        <v>5589.34</v>
      </c>
      <c r="C697" s="2">
        <v>77648</v>
      </c>
      <c r="D697" s="2">
        <v>5621</v>
      </c>
      <c r="E697" s="2">
        <v>5630</v>
      </c>
      <c r="F697" s="10">
        <f t="shared" si="170"/>
        <v>5.6643539308756097E-3</v>
      </c>
      <c r="G697" s="2">
        <f t="shared" ca="1" si="171"/>
        <v>88839.05</v>
      </c>
      <c r="H697">
        <f t="shared" ca="1" si="172"/>
        <v>-1</v>
      </c>
      <c r="I697">
        <f t="shared" si="173"/>
        <v>-1</v>
      </c>
      <c r="J697">
        <f t="shared" si="176"/>
        <v>-8.3599999999996726</v>
      </c>
      <c r="K697">
        <f t="shared" si="174"/>
        <v>-1</v>
      </c>
      <c r="L697" s="11">
        <f t="shared" ca="1" si="168"/>
        <v>8797.9699999999721</v>
      </c>
      <c r="M697">
        <f t="shared" ca="1" si="175"/>
        <v>-1</v>
      </c>
      <c r="N697">
        <f t="shared" ca="1" si="169"/>
        <v>0</v>
      </c>
      <c r="O697">
        <f>COUNTIF(結算日!$A$3:$A$249,A697)</f>
        <v>0</v>
      </c>
      <c r="Q697" s="7">
        <f t="shared" si="177"/>
        <v>-23</v>
      </c>
      <c r="R697" s="8">
        <f t="shared" ca="1" si="181"/>
        <v>92</v>
      </c>
      <c r="S697" s="8">
        <f t="shared" ca="1" si="182"/>
        <v>23919</v>
      </c>
      <c r="T697" s="8">
        <f t="shared" ca="1" si="178"/>
        <v>-4</v>
      </c>
      <c r="U697" s="9">
        <f t="shared" ca="1" si="183"/>
        <v>0</v>
      </c>
      <c r="V697">
        <f t="shared" si="179"/>
        <v>2001</v>
      </c>
      <c r="W697">
        <f t="shared" si="180"/>
        <v>4</v>
      </c>
    </row>
    <row r="698" spans="1:23" x14ac:dyDescent="0.25">
      <c r="A698" s="1">
        <v>37006</v>
      </c>
      <c r="B698" s="2">
        <v>5516.2</v>
      </c>
      <c r="C698" s="2">
        <v>60046</v>
      </c>
      <c r="D698" s="2">
        <v>5525</v>
      </c>
      <c r="E698" s="2">
        <v>5503</v>
      </c>
      <c r="F698" s="10">
        <f t="shared" si="170"/>
        <v>1.5953011130851458E-3</v>
      </c>
      <c r="G698" s="2">
        <f t="shared" ca="1" si="171"/>
        <v>88426.75</v>
      </c>
      <c r="H698">
        <f t="shared" ca="1" si="172"/>
        <v>-1</v>
      </c>
      <c r="I698">
        <f t="shared" si="173"/>
        <v>-1</v>
      </c>
      <c r="J698">
        <f t="shared" si="176"/>
        <v>-73.140000000000327</v>
      </c>
      <c r="K698">
        <f t="shared" si="174"/>
        <v>-1</v>
      </c>
      <c r="L698" s="11">
        <f t="shared" ca="1" si="168"/>
        <v>8871.1099999999715</v>
      </c>
      <c r="M698">
        <f t="shared" ca="1" si="175"/>
        <v>-1</v>
      </c>
      <c r="N698">
        <f t="shared" ca="1" si="169"/>
        <v>0</v>
      </c>
      <c r="O698">
        <f>COUNTIF(結算日!$A$3:$A$249,A698)</f>
        <v>0</v>
      </c>
      <c r="Q698" s="7">
        <f t="shared" si="177"/>
        <v>-96</v>
      </c>
      <c r="R698" s="8">
        <f t="shared" ca="1" si="181"/>
        <v>384</v>
      </c>
      <c r="S698" s="8">
        <f t="shared" ca="1" si="182"/>
        <v>24303</v>
      </c>
      <c r="T698" s="8">
        <f t="shared" ca="1" si="178"/>
        <v>-4</v>
      </c>
      <c r="U698" s="9">
        <f t="shared" ca="1" si="183"/>
        <v>0</v>
      </c>
      <c r="V698">
        <f t="shared" si="179"/>
        <v>2001</v>
      </c>
      <c r="W698">
        <f t="shared" si="180"/>
        <v>4</v>
      </c>
    </row>
    <row r="699" spans="1:23" x14ac:dyDescent="0.25">
      <c r="A699" s="1">
        <v>37007</v>
      </c>
      <c r="B699" s="2">
        <v>5518.73</v>
      </c>
      <c r="C699" s="2">
        <v>59152</v>
      </c>
      <c r="D699" s="2">
        <v>5560</v>
      </c>
      <c r="E699" s="2">
        <v>5545</v>
      </c>
      <c r="F699" s="10">
        <f t="shared" si="170"/>
        <v>7.4781697963119953E-3</v>
      </c>
      <c r="G699" s="2">
        <f t="shared" ca="1" si="171"/>
        <v>87735.95</v>
      </c>
      <c r="H699">
        <f t="shared" ca="1" si="172"/>
        <v>-1</v>
      </c>
      <c r="I699">
        <f t="shared" si="173"/>
        <v>-1</v>
      </c>
      <c r="J699">
        <f t="shared" si="176"/>
        <v>2.5299999999997453</v>
      </c>
      <c r="K699">
        <f t="shared" si="174"/>
        <v>-1</v>
      </c>
      <c r="L699" s="11">
        <f t="shared" ca="1" si="168"/>
        <v>8868.5799999999726</v>
      </c>
      <c r="M699">
        <f t="shared" ca="1" si="175"/>
        <v>-1</v>
      </c>
      <c r="N699">
        <f t="shared" ca="1" si="169"/>
        <v>0</v>
      </c>
      <c r="O699">
        <f>COUNTIF(結算日!$A$3:$A$249,A699)</f>
        <v>0</v>
      </c>
      <c r="Q699" s="7">
        <f t="shared" si="177"/>
        <v>35</v>
      </c>
      <c r="R699" s="8">
        <f t="shared" ca="1" si="181"/>
        <v>-140</v>
      </c>
      <c r="S699" s="8">
        <f t="shared" ca="1" si="182"/>
        <v>24163</v>
      </c>
      <c r="T699" s="8">
        <f t="shared" ca="1" si="178"/>
        <v>-4</v>
      </c>
      <c r="U699" s="9">
        <f t="shared" ca="1" si="183"/>
        <v>0</v>
      </c>
      <c r="V699">
        <f t="shared" si="179"/>
        <v>2001</v>
      </c>
      <c r="W699">
        <f t="shared" si="180"/>
        <v>4</v>
      </c>
    </row>
    <row r="700" spans="1:23" x14ac:dyDescent="0.25">
      <c r="A700" s="1">
        <v>37008</v>
      </c>
      <c r="B700" s="2">
        <v>5416.67</v>
      </c>
      <c r="C700" s="2">
        <v>44642</v>
      </c>
      <c r="D700" s="2">
        <v>5439</v>
      </c>
      <c r="E700" s="2">
        <v>5430</v>
      </c>
      <c r="F700" s="10">
        <f t="shared" si="170"/>
        <v>4.1224590015636053E-3</v>
      </c>
      <c r="G700" s="2">
        <f t="shared" ca="1" si="171"/>
        <v>87007.375</v>
      </c>
      <c r="H700">
        <f t="shared" ca="1" si="172"/>
        <v>-1</v>
      </c>
      <c r="I700">
        <f t="shared" si="173"/>
        <v>-1</v>
      </c>
      <c r="J700">
        <f t="shared" si="176"/>
        <v>-102.05999999999949</v>
      </c>
      <c r="K700">
        <f t="shared" si="174"/>
        <v>-1</v>
      </c>
      <c r="L700" s="11">
        <f t="shared" ca="1" si="168"/>
        <v>8970.6399999999721</v>
      </c>
      <c r="M700">
        <f t="shared" ca="1" si="175"/>
        <v>-1</v>
      </c>
      <c r="N700">
        <f t="shared" ca="1" si="169"/>
        <v>0</v>
      </c>
      <c r="O700">
        <f>COUNTIF(結算日!$A$3:$A$249,A700)</f>
        <v>0</v>
      </c>
      <c r="Q700" s="7">
        <f t="shared" si="177"/>
        <v>-121</v>
      </c>
      <c r="R700" s="8">
        <f t="shared" ca="1" si="181"/>
        <v>484</v>
      </c>
      <c r="S700" s="8">
        <f t="shared" ca="1" si="182"/>
        <v>24647</v>
      </c>
      <c r="T700" s="8">
        <f t="shared" ca="1" si="178"/>
        <v>-4</v>
      </c>
      <c r="U700" s="9">
        <f t="shared" ca="1" si="183"/>
        <v>0</v>
      </c>
      <c r="V700">
        <f t="shared" si="179"/>
        <v>2001</v>
      </c>
      <c r="W700">
        <f t="shared" si="180"/>
        <v>4</v>
      </c>
    </row>
    <row r="701" spans="1:23" x14ac:dyDescent="0.25">
      <c r="A701" s="1">
        <v>37011</v>
      </c>
      <c r="B701" s="2">
        <v>5381.67</v>
      </c>
      <c r="C701" s="2">
        <v>55361</v>
      </c>
      <c r="D701" s="2">
        <v>5430</v>
      </c>
      <c r="E701" s="2">
        <v>5420</v>
      </c>
      <c r="F701" s="10">
        <f t="shared" si="170"/>
        <v>8.9804837531843873E-3</v>
      </c>
      <c r="G701" s="2">
        <f t="shared" ca="1" si="171"/>
        <v>86721.85</v>
      </c>
      <c r="H701">
        <f t="shared" ca="1" si="172"/>
        <v>-1</v>
      </c>
      <c r="I701">
        <f t="shared" si="173"/>
        <v>-1</v>
      </c>
      <c r="J701">
        <f t="shared" si="176"/>
        <v>-35</v>
      </c>
      <c r="K701">
        <f t="shared" si="174"/>
        <v>-1</v>
      </c>
      <c r="L701" s="11">
        <f t="shared" ca="1" si="168"/>
        <v>9005.6399999999721</v>
      </c>
      <c r="M701">
        <f t="shared" ca="1" si="175"/>
        <v>-1</v>
      </c>
      <c r="N701">
        <f t="shared" ca="1" si="169"/>
        <v>0</v>
      </c>
      <c r="O701">
        <f>COUNTIF(結算日!$A$3:$A$249,A701)</f>
        <v>0</v>
      </c>
      <c r="Q701" s="7">
        <f t="shared" si="177"/>
        <v>-9</v>
      </c>
      <c r="R701" s="8">
        <f t="shared" ca="1" si="181"/>
        <v>36</v>
      </c>
      <c r="S701" s="8">
        <f t="shared" ca="1" si="182"/>
        <v>24683</v>
      </c>
      <c r="T701" s="8">
        <f t="shared" ca="1" si="178"/>
        <v>-4</v>
      </c>
      <c r="U701" s="9">
        <f t="shared" ca="1" si="183"/>
        <v>0</v>
      </c>
      <c r="V701">
        <f t="shared" si="179"/>
        <v>2001</v>
      </c>
      <c r="W701">
        <f t="shared" si="180"/>
        <v>4</v>
      </c>
    </row>
    <row r="702" spans="1:23" x14ac:dyDescent="0.25">
      <c r="A702" s="1">
        <v>37013</v>
      </c>
      <c r="B702" s="2">
        <v>5304.24</v>
      </c>
      <c r="C702" s="2">
        <v>74674</v>
      </c>
      <c r="D702" s="2">
        <v>5349</v>
      </c>
      <c r="E702" s="2">
        <v>5368</v>
      </c>
      <c r="F702" s="10">
        <f t="shared" si="170"/>
        <v>8.4385321931135238E-3</v>
      </c>
      <c r="G702" s="2">
        <f t="shared" ca="1" si="171"/>
        <v>87023.7</v>
      </c>
      <c r="H702">
        <f t="shared" ca="1" si="172"/>
        <v>-1</v>
      </c>
      <c r="I702">
        <f t="shared" si="173"/>
        <v>-1</v>
      </c>
      <c r="J702">
        <f t="shared" si="176"/>
        <v>-77.430000000000291</v>
      </c>
      <c r="K702">
        <f t="shared" si="174"/>
        <v>-1</v>
      </c>
      <c r="L702" s="11">
        <f t="shared" ref="L702:L765" ca="1" si="184">L701+J702*M701</f>
        <v>9083.0699999999724</v>
      </c>
      <c r="M702">
        <f t="shared" ca="1" si="175"/>
        <v>-1</v>
      </c>
      <c r="N702">
        <f t="shared" ref="N702:N765" ca="1" si="185">ABS(M702-M701)</f>
        <v>0</v>
      </c>
      <c r="O702">
        <f>COUNTIF(結算日!$A$3:$A$249,A702)</f>
        <v>0</v>
      </c>
      <c r="Q702" s="7">
        <f t="shared" si="177"/>
        <v>-81</v>
      </c>
      <c r="R702" s="8">
        <f t="shared" ca="1" si="181"/>
        <v>324</v>
      </c>
      <c r="S702" s="8">
        <f t="shared" ca="1" si="182"/>
        <v>25007</v>
      </c>
      <c r="T702" s="8">
        <f t="shared" ca="1" si="178"/>
        <v>-4</v>
      </c>
      <c r="U702" s="9">
        <f t="shared" ca="1" si="183"/>
        <v>0</v>
      </c>
      <c r="V702">
        <f t="shared" si="179"/>
        <v>2001</v>
      </c>
      <c r="W702">
        <f t="shared" si="180"/>
        <v>5</v>
      </c>
    </row>
    <row r="703" spans="1:23" x14ac:dyDescent="0.25">
      <c r="A703" s="1">
        <v>37014</v>
      </c>
      <c r="B703" s="2">
        <v>5405.54</v>
      </c>
      <c r="C703" s="2">
        <v>58605</v>
      </c>
      <c r="D703" s="2">
        <v>5431</v>
      </c>
      <c r="E703" s="2">
        <v>5422</v>
      </c>
      <c r="F703" s="10">
        <f t="shared" si="170"/>
        <v>4.7099827214303058E-3</v>
      </c>
      <c r="G703" s="2">
        <f t="shared" ca="1" si="171"/>
        <v>85985.774999999994</v>
      </c>
      <c r="H703">
        <f t="shared" ca="1" si="172"/>
        <v>-1</v>
      </c>
      <c r="I703">
        <f t="shared" si="173"/>
        <v>-1</v>
      </c>
      <c r="J703">
        <f t="shared" si="176"/>
        <v>101.30000000000018</v>
      </c>
      <c r="K703">
        <f t="shared" si="174"/>
        <v>-1</v>
      </c>
      <c r="L703" s="11">
        <f t="shared" ca="1" si="184"/>
        <v>8981.7699999999713</v>
      </c>
      <c r="M703">
        <f t="shared" ca="1" si="175"/>
        <v>-1</v>
      </c>
      <c r="N703">
        <f t="shared" ca="1" si="185"/>
        <v>0</v>
      </c>
      <c r="O703">
        <f>COUNTIF(結算日!$A$3:$A$249,A703)</f>
        <v>0</v>
      </c>
      <c r="Q703" s="7">
        <f t="shared" si="177"/>
        <v>82</v>
      </c>
      <c r="R703" s="8">
        <f t="shared" ca="1" si="181"/>
        <v>-328</v>
      </c>
      <c r="S703" s="8">
        <f t="shared" ca="1" si="182"/>
        <v>24679</v>
      </c>
      <c r="T703" s="8">
        <f t="shared" ca="1" si="178"/>
        <v>-4</v>
      </c>
      <c r="U703" s="9">
        <f t="shared" ca="1" si="183"/>
        <v>0</v>
      </c>
      <c r="V703">
        <f t="shared" si="179"/>
        <v>2001</v>
      </c>
      <c r="W703">
        <f t="shared" si="180"/>
        <v>5</v>
      </c>
    </row>
    <row r="704" spans="1:23" x14ac:dyDescent="0.25">
      <c r="A704" s="1">
        <v>37015</v>
      </c>
      <c r="B704" s="2">
        <v>5244.05</v>
      </c>
      <c r="C704" s="2">
        <v>62421</v>
      </c>
      <c r="D704" s="2">
        <v>5227</v>
      </c>
      <c r="E704" s="2">
        <v>5240</v>
      </c>
      <c r="F704" s="10">
        <f t="shared" si="170"/>
        <v>-3.2513038586589049E-3</v>
      </c>
      <c r="G704" s="2">
        <f t="shared" ca="1" si="171"/>
        <v>84821.6</v>
      </c>
      <c r="H704">
        <f t="shared" ca="1" si="172"/>
        <v>-1</v>
      </c>
      <c r="I704">
        <f t="shared" si="173"/>
        <v>1</v>
      </c>
      <c r="J704">
        <f t="shared" si="176"/>
        <v>-161.48999999999978</v>
      </c>
      <c r="K704">
        <f t="shared" si="174"/>
        <v>1</v>
      </c>
      <c r="L704" s="11">
        <f t="shared" ca="1" si="184"/>
        <v>9143.2599999999711</v>
      </c>
      <c r="M704">
        <f t="shared" ca="1" si="175"/>
        <v>1</v>
      </c>
      <c r="N704">
        <f t="shared" ca="1" si="185"/>
        <v>2</v>
      </c>
      <c r="O704">
        <f>COUNTIF(結算日!$A$3:$A$249,A704)</f>
        <v>0</v>
      </c>
      <c r="Q704" s="7">
        <f t="shared" si="177"/>
        <v>-204</v>
      </c>
      <c r="R704" s="8">
        <f t="shared" ca="1" si="181"/>
        <v>816</v>
      </c>
      <c r="S704" s="8">
        <f t="shared" ca="1" si="182"/>
        <v>25495</v>
      </c>
      <c r="T704" s="8">
        <f t="shared" ca="1" si="178"/>
        <v>4</v>
      </c>
      <c r="U704" s="9">
        <f t="shared" ca="1" si="183"/>
        <v>8</v>
      </c>
      <c r="V704">
        <f t="shared" si="179"/>
        <v>2001</v>
      </c>
      <c r="W704">
        <f t="shared" si="180"/>
        <v>5</v>
      </c>
    </row>
    <row r="705" spans="1:23" x14ac:dyDescent="0.25">
      <c r="A705" s="1">
        <v>37018</v>
      </c>
      <c r="B705" s="2">
        <v>5229.93</v>
      </c>
      <c r="C705" s="2">
        <v>48815</v>
      </c>
      <c r="D705" s="2">
        <v>5268</v>
      </c>
      <c r="E705" s="2">
        <v>5283</v>
      </c>
      <c r="F705" s="10">
        <f t="shared" si="170"/>
        <v>7.2792561277110757E-3</v>
      </c>
      <c r="G705" s="2">
        <f t="shared" ca="1" si="171"/>
        <v>83725.7</v>
      </c>
      <c r="H705">
        <f t="shared" ca="1" si="172"/>
        <v>-1</v>
      </c>
      <c r="I705">
        <f t="shared" si="173"/>
        <v>-1</v>
      </c>
      <c r="J705">
        <f t="shared" si="176"/>
        <v>-14.119999999999891</v>
      </c>
      <c r="K705">
        <f t="shared" si="174"/>
        <v>-1</v>
      </c>
      <c r="L705" s="11">
        <f t="shared" ca="1" si="184"/>
        <v>9129.1399999999703</v>
      </c>
      <c r="M705">
        <f t="shared" ca="1" si="175"/>
        <v>-1</v>
      </c>
      <c r="N705">
        <f t="shared" ca="1" si="185"/>
        <v>2</v>
      </c>
      <c r="O705">
        <f>COUNTIF(結算日!$A$3:$A$249,A705)</f>
        <v>0</v>
      </c>
      <c r="Q705" s="7">
        <f t="shared" si="177"/>
        <v>41</v>
      </c>
      <c r="R705" s="8">
        <f t="shared" ca="1" si="181"/>
        <v>164</v>
      </c>
      <c r="S705" s="8">
        <f t="shared" ca="1" si="182"/>
        <v>25651</v>
      </c>
      <c r="T705" s="8">
        <f t="shared" ca="1" si="178"/>
        <v>-4</v>
      </c>
      <c r="U705" s="9">
        <f t="shared" ca="1" si="183"/>
        <v>8</v>
      </c>
      <c r="V705">
        <f t="shared" si="179"/>
        <v>2001</v>
      </c>
      <c r="W705">
        <f t="shared" si="180"/>
        <v>5</v>
      </c>
    </row>
    <row r="706" spans="1:23" x14ac:dyDescent="0.25">
      <c r="A706" s="1">
        <v>37019</v>
      </c>
      <c r="B706" s="2">
        <v>5176.71</v>
      </c>
      <c r="C706" s="2">
        <v>50619</v>
      </c>
      <c r="D706" s="2">
        <v>5229</v>
      </c>
      <c r="E706" s="2">
        <v>5237</v>
      </c>
      <c r="F706" s="10">
        <f t="shared" ref="F706:F769" si="186">IF(O706=1,E706,D706)/B706-1</f>
        <v>1.0101010101010166E-2</v>
      </c>
      <c r="G706" s="2">
        <f t="shared" ref="G706:G769" ca="1" si="187">IF(ROW()&gt;$G$1,AVERAGE(OFFSET(C706,-$G$1+1,,$G$1)),"")</f>
        <v>83415.3</v>
      </c>
      <c r="H706">
        <f t="shared" ref="H706:H769" ca="1" si="188">IF(G706="",0,SIGN(C706-G706))</f>
        <v>-1</v>
      </c>
      <c r="I706">
        <f t="shared" ref="I706:I769" si="189">-SIGN(F706)</f>
        <v>-1</v>
      </c>
      <c r="J706">
        <f t="shared" si="176"/>
        <v>-53.220000000000255</v>
      </c>
      <c r="K706">
        <f t="shared" ref="K706:K769" si="190">CHOOSE($K$1,H706*(2-$K$1)+I706*($K$1-1),IF(ABS(F706)&gt;($K$1-2)/100,I706,H706))</f>
        <v>-1</v>
      </c>
      <c r="L706" s="11">
        <f t="shared" ca="1" si="184"/>
        <v>9182.3599999999715</v>
      </c>
      <c r="M706">
        <f t="shared" ref="M706:M769" ca="1" si="191">INT(L706*$P$1/B706)*K706</f>
        <v>-1</v>
      </c>
      <c r="N706">
        <f t="shared" ca="1" si="185"/>
        <v>0</v>
      </c>
      <c r="O706">
        <f>COUNTIF(結算日!$A$3:$A$249,A706)</f>
        <v>0</v>
      </c>
      <c r="Q706" s="7">
        <f t="shared" si="177"/>
        <v>-39</v>
      </c>
      <c r="R706" s="8">
        <f t="shared" ca="1" si="181"/>
        <v>156</v>
      </c>
      <c r="S706" s="8">
        <f t="shared" ca="1" si="182"/>
        <v>25799</v>
      </c>
      <c r="T706" s="8">
        <f t="shared" ca="1" si="178"/>
        <v>-4</v>
      </c>
      <c r="U706" s="9">
        <f t="shared" ca="1" si="183"/>
        <v>0</v>
      </c>
      <c r="V706">
        <f t="shared" si="179"/>
        <v>2001</v>
      </c>
      <c r="W706">
        <f t="shared" si="180"/>
        <v>5</v>
      </c>
    </row>
    <row r="707" spans="1:23" x14ac:dyDescent="0.25">
      <c r="A707" s="1">
        <v>37020</v>
      </c>
      <c r="B707" s="2">
        <v>5232.6400000000003</v>
      </c>
      <c r="C707" s="2">
        <v>51684</v>
      </c>
      <c r="D707" s="2">
        <v>5223</v>
      </c>
      <c r="E707" s="2">
        <v>5238</v>
      </c>
      <c r="F707" s="10">
        <f t="shared" si="186"/>
        <v>-1.8422822896282387E-3</v>
      </c>
      <c r="G707" s="2">
        <f t="shared" ca="1" si="187"/>
        <v>82938.45</v>
      </c>
      <c r="H707">
        <f t="shared" ca="1" si="188"/>
        <v>-1</v>
      </c>
      <c r="I707">
        <f t="shared" si="189"/>
        <v>1</v>
      </c>
      <c r="J707">
        <f t="shared" ref="J707:J770" si="192">B707-B706</f>
        <v>55.930000000000291</v>
      </c>
      <c r="K707">
        <f t="shared" si="190"/>
        <v>1</v>
      </c>
      <c r="L707" s="11">
        <f t="shared" ca="1" si="184"/>
        <v>9126.4299999999712</v>
      </c>
      <c r="M707">
        <f t="shared" ca="1" si="191"/>
        <v>1</v>
      </c>
      <c r="N707">
        <f t="shared" ca="1" si="185"/>
        <v>2</v>
      </c>
      <c r="O707">
        <f>COUNTIF(結算日!$A$3:$A$249,A707)</f>
        <v>0</v>
      </c>
      <c r="Q707" s="7">
        <f t="shared" ref="Q707:Q770" si="193">D707-IF(O706=1,E706,D706)</f>
        <v>-6</v>
      </c>
      <c r="R707" s="8">
        <f t="shared" ca="1" si="181"/>
        <v>24</v>
      </c>
      <c r="S707" s="8">
        <f t="shared" ca="1" si="182"/>
        <v>25823</v>
      </c>
      <c r="T707" s="8">
        <f t="shared" ref="T707:T770" ca="1" si="194">INT(S707*$P$1/IF(O707=1,E707,D707))*K707</f>
        <v>4</v>
      </c>
      <c r="U707" s="9">
        <f t="shared" ca="1" si="183"/>
        <v>8</v>
      </c>
      <c r="V707">
        <f t="shared" ref="V707:V770" si="195">YEAR(A707)</f>
        <v>2001</v>
      </c>
      <c r="W707">
        <f t="shared" ref="W707:W770" si="196">MONTH(A707)</f>
        <v>5</v>
      </c>
    </row>
    <row r="708" spans="1:23" x14ac:dyDescent="0.25">
      <c r="A708" s="1">
        <v>37021</v>
      </c>
      <c r="B708" s="2">
        <v>5122.17</v>
      </c>
      <c r="C708" s="2">
        <v>40382</v>
      </c>
      <c r="D708" s="2">
        <v>5162</v>
      </c>
      <c r="E708" s="2">
        <v>5168</v>
      </c>
      <c r="F708" s="10">
        <f t="shared" si="186"/>
        <v>7.7760011869969503E-3</v>
      </c>
      <c r="G708" s="2">
        <f t="shared" ca="1" si="187"/>
        <v>81317.350000000006</v>
      </c>
      <c r="H708">
        <f t="shared" ca="1" si="188"/>
        <v>-1</v>
      </c>
      <c r="I708">
        <f t="shared" si="189"/>
        <v>-1</v>
      </c>
      <c r="J708">
        <f t="shared" si="192"/>
        <v>-110.47000000000025</v>
      </c>
      <c r="K708">
        <f t="shared" si="190"/>
        <v>-1</v>
      </c>
      <c r="L708" s="11">
        <f t="shared" ca="1" si="184"/>
        <v>9015.95999999997</v>
      </c>
      <c r="M708">
        <f t="shared" ca="1" si="191"/>
        <v>-1</v>
      </c>
      <c r="N708">
        <f t="shared" ca="1" si="185"/>
        <v>2</v>
      </c>
      <c r="O708">
        <f>COUNTIF(結算日!$A$3:$A$249,A708)</f>
        <v>0</v>
      </c>
      <c r="Q708" s="7">
        <f t="shared" si="193"/>
        <v>-61</v>
      </c>
      <c r="R708" s="8">
        <f t="shared" ref="R708:R771" ca="1" si="197">Q708*T707</f>
        <v>-244</v>
      </c>
      <c r="S708" s="8">
        <f t="shared" ref="S708:S771" ca="1" si="198">S707+Q708*T707-U707*$U$1</f>
        <v>25571</v>
      </c>
      <c r="T708" s="8">
        <f t="shared" ca="1" si="194"/>
        <v>-4</v>
      </c>
      <c r="U708" s="9">
        <f t="shared" ref="U708:U771" ca="1" si="199">IF(O708=1,ABS(T708)+ABS(T707),ABS(T708-T707))</f>
        <v>8</v>
      </c>
      <c r="V708">
        <f t="shared" si="195"/>
        <v>2001</v>
      </c>
      <c r="W708">
        <f t="shared" si="196"/>
        <v>5</v>
      </c>
    </row>
    <row r="709" spans="1:23" x14ac:dyDescent="0.25">
      <c r="A709" s="1">
        <v>37022</v>
      </c>
      <c r="B709" s="2">
        <v>5232.72</v>
      </c>
      <c r="C709" s="2">
        <v>67756</v>
      </c>
      <c r="D709" s="2">
        <v>5240</v>
      </c>
      <c r="E709" s="2">
        <v>5238</v>
      </c>
      <c r="F709" s="10">
        <f t="shared" si="186"/>
        <v>1.3912458530171978E-3</v>
      </c>
      <c r="G709" s="2">
        <f t="shared" ca="1" si="187"/>
        <v>80391.649999999994</v>
      </c>
      <c r="H709">
        <f t="shared" ca="1" si="188"/>
        <v>-1</v>
      </c>
      <c r="I709">
        <f t="shared" si="189"/>
        <v>-1</v>
      </c>
      <c r="J709">
        <f t="shared" si="192"/>
        <v>110.55000000000018</v>
      </c>
      <c r="K709">
        <f t="shared" si="190"/>
        <v>-1</v>
      </c>
      <c r="L709" s="11">
        <f t="shared" ca="1" si="184"/>
        <v>8905.4099999999708</v>
      </c>
      <c r="M709">
        <f t="shared" ca="1" si="191"/>
        <v>-1</v>
      </c>
      <c r="N709">
        <f t="shared" ca="1" si="185"/>
        <v>0</v>
      </c>
      <c r="O709">
        <f>COUNTIF(結算日!$A$3:$A$249,A709)</f>
        <v>0</v>
      </c>
      <c r="Q709" s="7">
        <f t="shared" si="193"/>
        <v>78</v>
      </c>
      <c r="R709" s="8">
        <f t="shared" ca="1" si="197"/>
        <v>-312</v>
      </c>
      <c r="S709" s="8">
        <f t="shared" ca="1" si="198"/>
        <v>25251</v>
      </c>
      <c r="T709" s="8">
        <f t="shared" ca="1" si="194"/>
        <v>-4</v>
      </c>
      <c r="U709" s="9">
        <f t="shared" ca="1" si="199"/>
        <v>0</v>
      </c>
      <c r="V709">
        <f t="shared" si="195"/>
        <v>2001</v>
      </c>
      <c r="W709">
        <f t="shared" si="196"/>
        <v>5</v>
      </c>
    </row>
    <row r="710" spans="1:23" x14ac:dyDescent="0.25">
      <c r="A710" s="1">
        <v>37025</v>
      </c>
      <c r="B710" s="2">
        <v>5176.45</v>
      </c>
      <c r="C710" s="2">
        <v>37547</v>
      </c>
      <c r="D710" s="2">
        <v>5205</v>
      </c>
      <c r="E710" s="2">
        <v>5209</v>
      </c>
      <c r="F710" s="10">
        <f t="shared" si="186"/>
        <v>5.5153628451931613E-3</v>
      </c>
      <c r="G710" s="2">
        <f t="shared" ca="1" si="187"/>
        <v>78214.95</v>
      </c>
      <c r="H710">
        <f t="shared" ca="1" si="188"/>
        <v>-1</v>
      </c>
      <c r="I710">
        <f t="shared" si="189"/>
        <v>-1</v>
      </c>
      <c r="J710">
        <f t="shared" si="192"/>
        <v>-56.270000000000437</v>
      </c>
      <c r="K710">
        <f t="shared" si="190"/>
        <v>-1</v>
      </c>
      <c r="L710" s="11">
        <f t="shared" ca="1" si="184"/>
        <v>8961.6799999999712</v>
      </c>
      <c r="M710">
        <f t="shared" ca="1" si="191"/>
        <v>-1</v>
      </c>
      <c r="N710">
        <f t="shared" ca="1" si="185"/>
        <v>0</v>
      </c>
      <c r="O710">
        <f>COUNTIF(結算日!$A$3:$A$249,A710)</f>
        <v>0</v>
      </c>
      <c r="Q710" s="7">
        <f t="shared" si="193"/>
        <v>-35</v>
      </c>
      <c r="R710" s="8">
        <f t="shared" ca="1" si="197"/>
        <v>140</v>
      </c>
      <c r="S710" s="8">
        <f t="shared" ca="1" si="198"/>
        <v>25391</v>
      </c>
      <c r="T710" s="8">
        <f t="shared" ca="1" si="194"/>
        <v>-4</v>
      </c>
      <c r="U710" s="9">
        <f t="shared" ca="1" si="199"/>
        <v>0</v>
      </c>
      <c r="V710">
        <f t="shared" si="195"/>
        <v>2001</v>
      </c>
      <c r="W710">
        <f t="shared" si="196"/>
        <v>5</v>
      </c>
    </row>
    <row r="711" spans="1:23" x14ac:dyDescent="0.25">
      <c r="A711" s="1">
        <v>37026</v>
      </c>
      <c r="B711" s="2">
        <v>5158.79</v>
      </c>
      <c r="C711" s="2">
        <v>36303</v>
      </c>
      <c r="D711" s="2">
        <v>5185</v>
      </c>
      <c r="E711" s="2">
        <v>5170</v>
      </c>
      <c r="F711" s="10">
        <f t="shared" si="186"/>
        <v>5.0806487567820469E-3</v>
      </c>
      <c r="G711" s="2">
        <f t="shared" ca="1" si="187"/>
        <v>75455.375</v>
      </c>
      <c r="H711">
        <f t="shared" ca="1" si="188"/>
        <v>-1</v>
      </c>
      <c r="I711">
        <f t="shared" si="189"/>
        <v>-1</v>
      </c>
      <c r="J711">
        <f t="shared" si="192"/>
        <v>-17.659999999999854</v>
      </c>
      <c r="K711">
        <f t="shared" si="190"/>
        <v>-1</v>
      </c>
      <c r="L711" s="11">
        <f t="shared" ca="1" si="184"/>
        <v>8979.339999999971</v>
      </c>
      <c r="M711">
        <f t="shared" ca="1" si="191"/>
        <v>-1</v>
      </c>
      <c r="N711">
        <f t="shared" ca="1" si="185"/>
        <v>0</v>
      </c>
      <c r="O711">
        <f>COUNTIF(結算日!$A$3:$A$249,A711)</f>
        <v>0</v>
      </c>
      <c r="Q711" s="7">
        <f t="shared" si="193"/>
        <v>-20</v>
      </c>
      <c r="R711" s="8">
        <f t="shared" ca="1" si="197"/>
        <v>80</v>
      </c>
      <c r="S711" s="8">
        <f t="shared" ca="1" si="198"/>
        <v>25471</v>
      </c>
      <c r="T711" s="8">
        <f t="shared" ca="1" si="194"/>
        <v>-4</v>
      </c>
      <c r="U711" s="9">
        <f t="shared" ca="1" si="199"/>
        <v>0</v>
      </c>
      <c r="V711">
        <f t="shared" si="195"/>
        <v>2001</v>
      </c>
      <c r="W711">
        <f t="shared" si="196"/>
        <v>5</v>
      </c>
    </row>
    <row r="712" spans="1:23" x14ac:dyDescent="0.25">
      <c r="A712" s="1">
        <v>37027</v>
      </c>
      <c r="B712" s="2">
        <v>5082.0200000000004</v>
      </c>
      <c r="C712" s="2">
        <v>35874</v>
      </c>
      <c r="D712" s="2">
        <v>5080</v>
      </c>
      <c r="E712" s="2">
        <v>5070</v>
      </c>
      <c r="F712" s="10">
        <f t="shared" si="186"/>
        <v>-2.3652012388775123E-3</v>
      </c>
      <c r="G712" s="2">
        <f t="shared" ca="1" si="187"/>
        <v>74453.100000000006</v>
      </c>
      <c r="H712">
        <f t="shared" ca="1" si="188"/>
        <v>-1</v>
      </c>
      <c r="I712">
        <f t="shared" si="189"/>
        <v>1</v>
      </c>
      <c r="J712">
        <f t="shared" si="192"/>
        <v>-76.769999999999527</v>
      </c>
      <c r="K712">
        <f t="shared" si="190"/>
        <v>1</v>
      </c>
      <c r="L712" s="11">
        <f t="shared" ca="1" si="184"/>
        <v>9056.1099999999715</v>
      </c>
      <c r="M712">
        <f t="shared" ca="1" si="191"/>
        <v>1</v>
      </c>
      <c r="N712">
        <f t="shared" ca="1" si="185"/>
        <v>2</v>
      </c>
      <c r="O712">
        <f>COUNTIF(結算日!$A$3:$A$249,A712)</f>
        <v>1</v>
      </c>
      <c r="Q712" s="7">
        <f t="shared" si="193"/>
        <v>-105</v>
      </c>
      <c r="R712" s="8">
        <f t="shared" ca="1" si="197"/>
        <v>420</v>
      </c>
      <c r="S712" s="8">
        <f t="shared" ca="1" si="198"/>
        <v>25891</v>
      </c>
      <c r="T712" s="8">
        <f t="shared" ca="1" si="194"/>
        <v>5</v>
      </c>
      <c r="U712" s="9">
        <f t="shared" ca="1" si="199"/>
        <v>9</v>
      </c>
      <c r="V712">
        <f t="shared" si="195"/>
        <v>2001</v>
      </c>
      <c r="W712">
        <f t="shared" si="196"/>
        <v>5</v>
      </c>
    </row>
    <row r="713" spans="1:23" x14ac:dyDescent="0.25">
      <c r="A713" s="1">
        <v>37028</v>
      </c>
      <c r="B713" s="2">
        <v>5143.4399999999996</v>
      </c>
      <c r="C713" s="2">
        <v>50889</v>
      </c>
      <c r="D713" s="2">
        <v>5150</v>
      </c>
      <c r="E713" s="2">
        <v>5149</v>
      </c>
      <c r="F713" s="10">
        <f t="shared" si="186"/>
        <v>1.2754110089745474E-3</v>
      </c>
      <c r="G713" s="2">
        <f t="shared" ca="1" si="187"/>
        <v>73798.45</v>
      </c>
      <c r="H713">
        <f t="shared" ca="1" si="188"/>
        <v>-1</v>
      </c>
      <c r="I713">
        <f t="shared" si="189"/>
        <v>-1</v>
      </c>
      <c r="J713">
        <f t="shared" si="192"/>
        <v>61.419999999999163</v>
      </c>
      <c r="K713">
        <f t="shared" si="190"/>
        <v>-1</v>
      </c>
      <c r="L713" s="11">
        <f t="shared" ca="1" si="184"/>
        <v>9117.5299999999697</v>
      </c>
      <c r="M713">
        <f t="shared" ca="1" si="191"/>
        <v>-1</v>
      </c>
      <c r="N713">
        <f t="shared" ca="1" si="185"/>
        <v>2</v>
      </c>
      <c r="O713">
        <f>COUNTIF(結算日!$A$3:$A$249,A713)</f>
        <v>0</v>
      </c>
      <c r="Q713" s="7">
        <f t="shared" si="193"/>
        <v>80</v>
      </c>
      <c r="R713" s="8">
        <f t="shared" ca="1" si="197"/>
        <v>400</v>
      </c>
      <c r="S713" s="8">
        <f t="shared" ca="1" si="198"/>
        <v>26282</v>
      </c>
      <c r="T713" s="8">
        <f t="shared" ca="1" si="194"/>
        <v>-5</v>
      </c>
      <c r="U713" s="9">
        <f t="shared" ca="1" si="199"/>
        <v>10</v>
      </c>
      <c r="V713">
        <f t="shared" si="195"/>
        <v>2001</v>
      </c>
      <c r="W713">
        <f t="shared" si="196"/>
        <v>5</v>
      </c>
    </row>
    <row r="714" spans="1:23" x14ac:dyDescent="0.25">
      <c r="A714" s="1">
        <v>37029</v>
      </c>
      <c r="B714" s="2">
        <v>5111.67</v>
      </c>
      <c r="C714" s="2">
        <v>46471</v>
      </c>
      <c r="D714" s="2">
        <v>5089</v>
      </c>
      <c r="E714" s="2">
        <v>5100</v>
      </c>
      <c r="F714" s="10">
        <f t="shared" si="186"/>
        <v>-4.4349498304859791E-3</v>
      </c>
      <c r="G714" s="2">
        <f t="shared" ca="1" si="187"/>
        <v>72940.899999999994</v>
      </c>
      <c r="H714">
        <f t="shared" ca="1" si="188"/>
        <v>-1</v>
      </c>
      <c r="I714">
        <f t="shared" si="189"/>
        <v>1</v>
      </c>
      <c r="J714">
        <f t="shared" si="192"/>
        <v>-31.769999999999527</v>
      </c>
      <c r="K714">
        <f t="shared" si="190"/>
        <v>1</v>
      </c>
      <c r="L714" s="11">
        <f t="shared" ca="1" si="184"/>
        <v>9149.2999999999702</v>
      </c>
      <c r="M714">
        <f t="shared" ca="1" si="191"/>
        <v>1</v>
      </c>
      <c r="N714">
        <f t="shared" ca="1" si="185"/>
        <v>2</v>
      </c>
      <c r="O714">
        <f>COUNTIF(結算日!$A$3:$A$249,A714)</f>
        <v>0</v>
      </c>
      <c r="Q714" s="7">
        <f t="shared" si="193"/>
        <v>-61</v>
      </c>
      <c r="R714" s="8">
        <f t="shared" ca="1" si="197"/>
        <v>305</v>
      </c>
      <c r="S714" s="8">
        <f t="shared" ca="1" si="198"/>
        <v>26577</v>
      </c>
      <c r="T714" s="8">
        <f t="shared" ca="1" si="194"/>
        <v>5</v>
      </c>
      <c r="U714" s="9">
        <f t="shared" ca="1" si="199"/>
        <v>10</v>
      </c>
      <c r="V714">
        <f t="shared" si="195"/>
        <v>2001</v>
      </c>
      <c r="W714">
        <f t="shared" si="196"/>
        <v>5</v>
      </c>
    </row>
    <row r="715" spans="1:23" x14ac:dyDescent="0.25">
      <c r="A715" s="1">
        <v>37032</v>
      </c>
      <c r="B715" s="2">
        <v>4958.6099999999997</v>
      </c>
      <c r="C715" s="2">
        <v>40903</v>
      </c>
      <c r="D715" s="2">
        <v>4982</v>
      </c>
      <c r="E715" s="2">
        <v>4988</v>
      </c>
      <c r="F715" s="10">
        <f t="shared" si="186"/>
        <v>4.7170477210347617E-3</v>
      </c>
      <c r="G715" s="2">
        <f t="shared" ca="1" si="187"/>
        <v>71044.074999999997</v>
      </c>
      <c r="H715">
        <f t="shared" ca="1" si="188"/>
        <v>-1</v>
      </c>
      <c r="I715">
        <f t="shared" si="189"/>
        <v>-1</v>
      </c>
      <c r="J715">
        <f t="shared" si="192"/>
        <v>-153.0600000000004</v>
      </c>
      <c r="K715">
        <f t="shared" si="190"/>
        <v>-1</v>
      </c>
      <c r="L715" s="11">
        <f t="shared" ca="1" si="184"/>
        <v>8996.2399999999689</v>
      </c>
      <c r="M715">
        <f t="shared" ca="1" si="191"/>
        <v>-1</v>
      </c>
      <c r="N715">
        <f t="shared" ca="1" si="185"/>
        <v>2</v>
      </c>
      <c r="O715">
        <f>COUNTIF(結算日!$A$3:$A$249,A715)</f>
        <v>0</v>
      </c>
      <c r="Q715" s="7">
        <f t="shared" si="193"/>
        <v>-107</v>
      </c>
      <c r="R715" s="8">
        <f t="shared" ca="1" si="197"/>
        <v>-535</v>
      </c>
      <c r="S715" s="8">
        <f t="shared" ca="1" si="198"/>
        <v>26032</v>
      </c>
      <c r="T715" s="8">
        <f t="shared" ca="1" si="194"/>
        <v>-5</v>
      </c>
      <c r="U715" s="9">
        <f t="shared" ca="1" si="199"/>
        <v>10</v>
      </c>
      <c r="V715">
        <f t="shared" si="195"/>
        <v>2001</v>
      </c>
      <c r="W715">
        <f t="shared" si="196"/>
        <v>5</v>
      </c>
    </row>
    <row r="716" spans="1:23" x14ac:dyDescent="0.25">
      <c r="A716" s="1">
        <v>37033</v>
      </c>
      <c r="B716" s="2">
        <v>4991.4799999999996</v>
      </c>
      <c r="C716" s="2">
        <v>46126</v>
      </c>
      <c r="D716" s="2">
        <v>4993</v>
      </c>
      <c r="E716" s="2">
        <v>5000</v>
      </c>
      <c r="F716" s="10">
        <f t="shared" si="186"/>
        <v>3.045189002059967E-4</v>
      </c>
      <c r="G716" s="2">
        <f t="shared" ca="1" si="187"/>
        <v>68582.399999999994</v>
      </c>
      <c r="H716">
        <f t="shared" ca="1" si="188"/>
        <v>-1</v>
      </c>
      <c r="I716">
        <f t="shared" si="189"/>
        <v>-1</v>
      </c>
      <c r="J716">
        <f t="shared" si="192"/>
        <v>32.869999999999891</v>
      </c>
      <c r="K716">
        <f t="shared" ca="1" si="190"/>
        <v>-1</v>
      </c>
      <c r="L716" s="11">
        <f t="shared" ca="1" si="184"/>
        <v>8963.3699999999699</v>
      </c>
      <c r="M716">
        <f t="shared" ca="1" si="191"/>
        <v>-1</v>
      </c>
      <c r="N716">
        <f t="shared" ca="1" si="185"/>
        <v>0</v>
      </c>
      <c r="O716">
        <f>COUNTIF(結算日!$A$3:$A$249,A716)</f>
        <v>0</v>
      </c>
      <c r="Q716" s="7">
        <f t="shared" si="193"/>
        <v>11</v>
      </c>
      <c r="R716" s="8">
        <f t="shared" ca="1" si="197"/>
        <v>-55</v>
      </c>
      <c r="S716" s="8">
        <f t="shared" ca="1" si="198"/>
        <v>25967</v>
      </c>
      <c r="T716" s="8">
        <f t="shared" ca="1" si="194"/>
        <v>-5</v>
      </c>
      <c r="U716" s="9">
        <f t="shared" ca="1" si="199"/>
        <v>0</v>
      </c>
      <c r="V716">
        <f t="shared" si="195"/>
        <v>2001</v>
      </c>
      <c r="W716">
        <f t="shared" si="196"/>
        <v>5</v>
      </c>
    </row>
    <row r="717" spans="1:23" x14ac:dyDescent="0.25">
      <c r="A717" s="1">
        <v>37034</v>
      </c>
      <c r="B717" s="2">
        <v>5209.97</v>
      </c>
      <c r="C717" s="2">
        <v>69965</v>
      </c>
      <c r="D717" s="2">
        <v>5225</v>
      </c>
      <c r="E717" s="2">
        <v>5220</v>
      </c>
      <c r="F717" s="10">
        <f t="shared" si="186"/>
        <v>2.8848534636476408E-3</v>
      </c>
      <c r="G717" s="2">
        <f t="shared" ca="1" si="187"/>
        <v>66955.350000000006</v>
      </c>
      <c r="H717">
        <f t="shared" ca="1" si="188"/>
        <v>1</v>
      </c>
      <c r="I717">
        <f t="shared" si="189"/>
        <v>-1</v>
      </c>
      <c r="J717">
        <f t="shared" si="192"/>
        <v>218.49000000000069</v>
      </c>
      <c r="K717">
        <f t="shared" si="190"/>
        <v>-1</v>
      </c>
      <c r="L717" s="11">
        <f t="shared" ca="1" si="184"/>
        <v>8744.8799999999683</v>
      </c>
      <c r="M717">
        <f t="shared" ca="1" si="191"/>
        <v>-1</v>
      </c>
      <c r="N717">
        <f t="shared" ca="1" si="185"/>
        <v>0</v>
      </c>
      <c r="O717">
        <f>COUNTIF(結算日!$A$3:$A$249,A717)</f>
        <v>0</v>
      </c>
      <c r="Q717" s="7">
        <f t="shared" si="193"/>
        <v>232</v>
      </c>
      <c r="R717" s="8">
        <f t="shared" ca="1" si="197"/>
        <v>-1160</v>
      </c>
      <c r="S717" s="8">
        <f t="shared" ca="1" si="198"/>
        <v>24807</v>
      </c>
      <c r="T717" s="8">
        <f t="shared" ca="1" si="194"/>
        <v>-4</v>
      </c>
      <c r="U717" s="9">
        <f t="shared" ca="1" si="199"/>
        <v>1</v>
      </c>
      <c r="V717">
        <f t="shared" si="195"/>
        <v>2001</v>
      </c>
      <c r="W717">
        <f t="shared" si="196"/>
        <v>5</v>
      </c>
    </row>
    <row r="718" spans="1:23" x14ac:dyDescent="0.25">
      <c r="A718" s="1">
        <v>37035</v>
      </c>
      <c r="B718" s="2">
        <v>5226.79</v>
      </c>
      <c r="C718" s="2">
        <v>74015</v>
      </c>
      <c r="D718" s="2">
        <v>5223</v>
      </c>
      <c r="E718" s="2">
        <v>5232</v>
      </c>
      <c r="F718" s="10">
        <f t="shared" si="186"/>
        <v>-7.2511044063372498E-4</v>
      </c>
      <c r="G718" s="2">
        <f t="shared" ca="1" si="187"/>
        <v>65023.675000000003</v>
      </c>
      <c r="H718">
        <f t="shared" ca="1" si="188"/>
        <v>1</v>
      </c>
      <c r="I718">
        <f t="shared" si="189"/>
        <v>1</v>
      </c>
      <c r="J718">
        <f t="shared" si="192"/>
        <v>16.819999999999709</v>
      </c>
      <c r="K718">
        <f t="shared" ca="1" si="190"/>
        <v>1</v>
      </c>
      <c r="L718" s="11">
        <f t="shared" ca="1" si="184"/>
        <v>8728.0599999999686</v>
      </c>
      <c r="M718">
        <f t="shared" ca="1" si="191"/>
        <v>1</v>
      </c>
      <c r="N718">
        <f t="shared" ca="1" si="185"/>
        <v>2</v>
      </c>
      <c r="O718">
        <f>COUNTIF(結算日!$A$3:$A$249,A718)</f>
        <v>0</v>
      </c>
      <c r="Q718" s="7">
        <f t="shared" si="193"/>
        <v>-2</v>
      </c>
      <c r="R718" s="8">
        <f t="shared" ca="1" si="197"/>
        <v>8</v>
      </c>
      <c r="S718" s="8">
        <f t="shared" ca="1" si="198"/>
        <v>24814</v>
      </c>
      <c r="T718" s="8">
        <f t="shared" ca="1" si="194"/>
        <v>4</v>
      </c>
      <c r="U718" s="9">
        <f t="shared" ca="1" si="199"/>
        <v>8</v>
      </c>
      <c r="V718">
        <f t="shared" si="195"/>
        <v>2001</v>
      </c>
      <c r="W718">
        <f t="shared" si="196"/>
        <v>5</v>
      </c>
    </row>
    <row r="719" spans="1:23" x14ac:dyDescent="0.25">
      <c r="A719" s="1">
        <v>37036</v>
      </c>
      <c r="B719" s="2">
        <v>5170.08</v>
      </c>
      <c r="C719" s="2">
        <v>56102</v>
      </c>
      <c r="D719" s="2">
        <v>5182</v>
      </c>
      <c r="E719" s="2">
        <v>5180</v>
      </c>
      <c r="F719" s="10">
        <f t="shared" si="186"/>
        <v>2.3055736081454281E-3</v>
      </c>
      <c r="G719" s="2">
        <f t="shared" ca="1" si="187"/>
        <v>63724.925000000003</v>
      </c>
      <c r="H719">
        <f t="shared" ca="1" si="188"/>
        <v>-1</v>
      </c>
      <c r="I719">
        <f t="shared" si="189"/>
        <v>-1</v>
      </c>
      <c r="J719">
        <f t="shared" si="192"/>
        <v>-56.710000000000036</v>
      </c>
      <c r="K719">
        <f t="shared" si="190"/>
        <v>-1</v>
      </c>
      <c r="L719" s="11">
        <f t="shared" ca="1" si="184"/>
        <v>8671.3499999999694</v>
      </c>
      <c r="M719">
        <f t="shared" ca="1" si="191"/>
        <v>-1</v>
      </c>
      <c r="N719">
        <f t="shared" ca="1" si="185"/>
        <v>2</v>
      </c>
      <c r="O719">
        <f>COUNTIF(結算日!$A$3:$A$249,A719)</f>
        <v>0</v>
      </c>
      <c r="Q719" s="7">
        <f t="shared" si="193"/>
        <v>-41</v>
      </c>
      <c r="R719" s="8">
        <f t="shared" ca="1" si="197"/>
        <v>-164</v>
      </c>
      <c r="S719" s="8">
        <f t="shared" ca="1" si="198"/>
        <v>24642</v>
      </c>
      <c r="T719" s="8">
        <f t="shared" ca="1" si="194"/>
        <v>-4</v>
      </c>
      <c r="U719" s="9">
        <f t="shared" ca="1" si="199"/>
        <v>8</v>
      </c>
      <c r="V719">
        <f t="shared" si="195"/>
        <v>2001</v>
      </c>
      <c r="W719">
        <f t="shared" si="196"/>
        <v>5</v>
      </c>
    </row>
    <row r="720" spans="1:23" x14ac:dyDescent="0.25">
      <c r="A720" s="1">
        <v>37039</v>
      </c>
      <c r="B720" s="2">
        <v>5079.72</v>
      </c>
      <c r="C720" s="2">
        <v>32743</v>
      </c>
      <c r="D720" s="2">
        <v>5110</v>
      </c>
      <c r="E720" s="2">
        <v>5120</v>
      </c>
      <c r="F720" s="10">
        <f t="shared" si="186"/>
        <v>5.9609584780262459E-3</v>
      </c>
      <c r="G720" s="2">
        <f t="shared" ca="1" si="187"/>
        <v>62498.85</v>
      </c>
      <c r="H720">
        <f t="shared" ca="1" si="188"/>
        <v>-1</v>
      </c>
      <c r="I720">
        <f t="shared" si="189"/>
        <v>-1</v>
      </c>
      <c r="J720">
        <f t="shared" si="192"/>
        <v>-90.359999999999673</v>
      </c>
      <c r="K720">
        <f t="shared" si="190"/>
        <v>-1</v>
      </c>
      <c r="L720" s="11">
        <f t="shared" ca="1" si="184"/>
        <v>8761.70999999997</v>
      </c>
      <c r="M720">
        <f t="shared" ca="1" si="191"/>
        <v>-1</v>
      </c>
      <c r="N720">
        <f t="shared" ca="1" si="185"/>
        <v>0</v>
      </c>
      <c r="O720">
        <f>COUNTIF(結算日!$A$3:$A$249,A720)</f>
        <v>0</v>
      </c>
      <c r="Q720" s="7">
        <f t="shared" si="193"/>
        <v>-72</v>
      </c>
      <c r="R720" s="8">
        <f t="shared" ca="1" si="197"/>
        <v>288</v>
      </c>
      <c r="S720" s="8">
        <f t="shared" ca="1" si="198"/>
        <v>24922</v>
      </c>
      <c r="T720" s="8">
        <f t="shared" ca="1" si="194"/>
        <v>-4</v>
      </c>
      <c r="U720" s="9">
        <f t="shared" ca="1" si="199"/>
        <v>0</v>
      </c>
      <c r="V720">
        <f t="shared" si="195"/>
        <v>2001</v>
      </c>
      <c r="W720">
        <f t="shared" si="196"/>
        <v>5</v>
      </c>
    </row>
    <row r="721" spans="1:23" x14ac:dyDescent="0.25">
      <c r="A721" s="1">
        <v>37040</v>
      </c>
      <c r="B721" s="2">
        <v>5095.26</v>
      </c>
      <c r="C721" s="2">
        <v>55142</v>
      </c>
      <c r="D721" s="2">
        <v>5112</v>
      </c>
      <c r="E721" s="2">
        <v>5125</v>
      </c>
      <c r="F721" s="10">
        <f t="shared" si="186"/>
        <v>3.2854064365703817E-3</v>
      </c>
      <c r="G721" s="2">
        <f t="shared" ca="1" si="187"/>
        <v>61412.775000000001</v>
      </c>
      <c r="H721">
        <f t="shared" ca="1" si="188"/>
        <v>-1</v>
      </c>
      <c r="I721">
        <f t="shared" si="189"/>
        <v>-1</v>
      </c>
      <c r="J721">
        <f t="shared" si="192"/>
        <v>15.539999999999964</v>
      </c>
      <c r="K721">
        <f t="shared" si="190"/>
        <v>-1</v>
      </c>
      <c r="L721" s="11">
        <f t="shared" ca="1" si="184"/>
        <v>8746.1699999999691</v>
      </c>
      <c r="M721">
        <f t="shared" ca="1" si="191"/>
        <v>-1</v>
      </c>
      <c r="N721">
        <f t="shared" ca="1" si="185"/>
        <v>0</v>
      </c>
      <c r="O721">
        <f>COUNTIF(結算日!$A$3:$A$249,A721)</f>
        <v>0</v>
      </c>
      <c r="Q721" s="7">
        <f t="shared" si="193"/>
        <v>2</v>
      </c>
      <c r="R721" s="8">
        <f t="shared" ca="1" si="197"/>
        <v>-8</v>
      </c>
      <c r="S721" s="8">
        <f t="shared" ca="1" si="198"/>
        <v>24914</v>
      </c>
      <c r="T721" s="8">
        <f t="shared" ca="1" si="194"/>
        <v>-4</v>
      </c>
      <c r="U721" s="9">
        <f t="shared" ca="1" si="199"/>
        <v>0</v>
      </c>
      <c r="V721">
        <f t="shared" si="195"/>
        <v>2001</v>
      </c>
      <c r="W721">
        <f t="shared" si="196"/>
        <v>5</v>
      </c>
    </row>
    <row r="722" spans="1:23" x14ac:dyDescent="0.25">
      <c r="A722" s="1">
        <v>37041</v>
      </c>
      <c r="B722" s="2">
        <v>5057.07</v>
      </c>
      <c r="C722" s="2">
        <v>38741</v>
      </c>
      <c r="D722" s="2">
        <v>5102</v>
      </c>
      <c r="E722" s="2">
        <v>5113</v>
      </c>
      <c r="F722" s="10">
        <f t="shared" si="186"/>
        <v>8.8845912751851497E-3</v>
      </c>
      <c r="G722" s="2">
        <f t="shared" ca="1" si="187"/>
        <v>60481.65</v>
      </c>
      <c r="H722">
        <f t="shared" ca="1" si="188"/>
        <v>-1</v>
      </c>
      <c r="I722">
        <f t="shared" si="189"/>
        <v>-1</v>
      </c>
      <c r="J722">
        <f t="shared" si="192"/>
        <v>-38.190000000000509</v>
      </c>
      <c r="K722">
        <f t="shared" si="190"/>
        <v>-1</v>
      </c>
      <c r="L722" s="11">
        <f t="shared" ca="1" si="184"/>
        <v>8784.3599999999697</v>
      </c>
      <c r="M722">
        <f t="shared" ca="1" si="191"/>
        <v>-1</v>
      </c>
      <c r="N722">
        <f t="shared" ca="1" si="185"/>
        <v>0</v>
      </c>
      <c r="O722">
        <f>COUNTIF(結算日!$A$3:$A$249,A722)</f>
        <v>0</v>
      </c>
      <c r="Q722" s="7">
        <f t="shared" si="193"/>
        <v>-10</v>
      </c>
      <c r="R722" s="8">
        <f t="shared" ca="1" si="197"/>
        <v>40</v>
      </c>
      <c r="S722" s="8">
        <f t="shared" ca="1" si="198"/>
        <v>24954</v>
      </c>
      <c r="T722" s="8">
        <f t="shared" ca="1" si="194"/>
        <v>-4</v>
      </c>
      <c r="U722" s="9">
        <f t="shared" ca="1" si="199"/>
        <v>0</v>
      </c>
      <c r="V722">
        <f t="shared" si="195"/>
        <v>2001</v>
      </c>
      <c r="W722">
        <f t="shared" si="196"/>
        <v>5</v>
      </c>
    </row>
    <row r="723" spans="1:23" x14ac:dyDescent="0.25">
      <c r="A723" s="1">
        <v>37042</v>
      </c>
      <c r="B723" s="2">
        <v>5048.8599999999997</v>
      </c>
      <c r="C723" s="2">
        <v>42127</v>
      </c>
      <c r="D723" s="2">
        <v>5085</v>
      </c>
      <c r="E723" s="2">
        <v>5118</v>
      </c>
      <c r="F723" s="10">
        <f t="shared" si="186"/>
        <v>7.1580515205413864E-3</v>
      </c>
      <c r="G723" s="2">
        <f t="shared" ca="1" si="187"/>
        <v>59787.474999999999</v>
      </c>
      <c r="H723">
        <f t="shared" ca="1" si="188"/>
        <v>-1</v>
      </c>
      <c r="I723">
        <f t="shared" si="189"/>
        <v>-1</v>
      </c>
      <c r="J723">
        <f t="shared" si="192"/>
        <v>-8.2100000000000364</v>
      </c>
      <c r="K723">
        <f t="shared" si="190"/>
        <v>-1</v>
      </c>
      <c r="L723" s="11">
        <f t="shared" ca="1" si="184"/>
        <v>8792.5699999999706</v>
      </c>
      <c r="M723">
        <f t="shared" ca="1" si="191"/>
        <v>-1</v>
      </c>
      <c r="N723">
        <f t="shared" ca="1" si="185"/>
        <v>0</v>
      </c>
      <c r="O723">
        <f>COUNTIF(結算日!$A$3:$A$249,A723)</f>
        <v>0</v>
      </c>
      <c r="Q723" s="7">
        <f t="shared" si="193"/>
        <v>-17</v>
      </c>
      <c r="R723" s="8">
        <f t="shared" ca="1" si="197"/>
        <v>68</v>
      </c>
      <c r="S723" s="8">
        <f t="shared" ca="1" si="198"/>
        <v>25022</v>
      </c>
      <c r="T723" s="8">
        <f t="shared" ca="1" si="194"/>
        <v>-4</v>
      </c>
      <c r="U723" s="9">
        <f t="shared" ca="1" si="199"/>
        <v>0</v>
      </c>
      <c r="V723">
        <f t="shared" si="195"/>
        <v>2001</v>
      </c>
      <c r="W723">
        <f t="shared" si="196"/>
        <v>5</v>
      </c>
    </row>
    <row r="724" spans="1:23" x14ac:dyDescent="0.25">
      <c r="A724" s="1">
        <v>37043</v>
      </c>
      <c r="B724" s="2">
        <v>5013.96</v>
      </c>
      <c r="C724" s="2">
        <v>36768</v>
      </c>
      <c r="D724" s="2">
        <v>5031</v>
      </c>
      <c r="E724" s="2">
        <v>5035</v>
      </c>
      <c r="F724" s="10">
        <f t="shared" si="186"/>
        <v>3.3985113562933211E-3</v>
      </c>
      <c r="G724" s="2">
        <f t="shared" ca="1" si="187"/>
        <v>58968.625</v>
      </c>
      <c r="H724">
        <f t="shared" ca="1" si="188"/>
        <v>-1</v>
      </c>
      <c r="I724">
        <f t="shared" si="189"/>
        <v>-1</v>
      </c>
      <c r="J724">
        <f t="shared" si="192"/>
        <v>-34.899999999999636</v>
      </c>
      <c r="K724">
        <f t="shared" si="190"/>
        <v>-1</v>
      </c>
      <c r="L724" s="11">
        <f t="shared" ca="1" si="184"/>
        <v>8827.4699999999702</v>
      </c>
      <c r="M724">
        <f t="shared" ca="1" si="191"/>
        <v>-1</v>
      </c>
      <c r="N724">
        <f t="shared" ca="1" si="185"/>
        <v>0</v>
      </c>
      <c r="O724">
        <f>COUNTIF(結算日!$A$3:$A$249,A724)</f>
        <v>0</v>
      </c>
      <c r="Q724" s="7">
        <f t="shared" si="193"/>
        <v>-54</v>
      </c>
      <c r="R724" s="8">
        <f t="shared" ca="1" si="197"/>
        <v>216</v>
      </c>
      <c r="S724" s="8">
        <f t="shared" ca="1" si="198"/>
        <v>25238</v>
      </c>
      <c r="T724" s="8">
        <f t="shared" ca="1" si="194"/>
        <v>-5</v>
      </c>
      <c r="U724" s="9">
        <f t="shared" ca="1" si="199"/>
        <v>1</v>
      </c>
      <c r="V724">
        <f t="shared" si="195"/>
        <v>2001</v>
      </c>
      <c r="W724">
        <f t="shared" si="196"/>
        <v>6</v>
      </c>
    </row>
    <row r="725" spans="1:23" x14ac:dyDescent="0.25">
      <c r="A725" s="1">
        <v>37046</v>
      </c>
      <c r="B725" s="2">
        <v>4985.1099999999997</v>
      </c>
      <c r="C725" s="2">
        <v>27167</v>
      </c>
      <c r="D725" s="2">
        <v>5030</v>
      </c>
      <c r="E725" s="2">
        <v>5002</v>
      </c>
      <c r="F725" s="10">
        <f t="shared" si="186"/>
        <v>9.0048163430698214E-3</v>
      </c>
      <c r="G725" s="2">
        <f t="shared" ca="1" si="187"/>
        <v>57573.35</v>
      </c>
      <c r="H725">
        <f t="shared" ca="1" si="188"/>
        <v>-1</v>
      </c>
      <c r="I725">
        <f t="shared" si="189"/>
        <v>-1</v>
      </c>
      <c r="J725">
        <f t="shared" si="192"/>
        <v>-28.850000000000364</v>
      </c>
      <c r="K725">
        <f t="shared" si="190"/>
        <v>-1</v>
      </c>
      <c r="L725" s="11">
        <f t="shared" ca="1" si="184"/>
        <v>8856.3199999999706</v>
      </c>
      <c r="M725">
        <f t="shared" ca="1" si="191"/>
        <v>-1</v>
      </c>
      <c r="N725">
        <f t="shared" ca="1" si="185"/>
        <v>0</v>
      </c>
      <c r="O725">
        <f>COUNTIF(結算日!$A$3:$A$249,A725)</f>
        <v>0</v>
      </c>
      <c r="Q725" s="7">
        <f t="shared" si="193"/>
        <v>-1</v>
      </c>
      <c r="R725" s="8">
        <f t="shared" ca="1" si="197"/>
        <v>5</v>
      </c>
      <c r="S725" s="8">
        <f t="shared" ca="1" si="198"/>
        <v>25242</v>
      </c>
      <c r="T725" s="8">
        <f t="shared" ca="1" si="194"/>
        <v>-5</v>
      </c>
      <c r="U725" s="9">
        <f t="shared" ca="1" si="199"/>
        <v>0</v>
      </c>
      <c r="V725">
        <f t="shared" si="195"/>
        <v>2001</v>
      </c>
      <c r="W725">
        <f t="shared" si="196"/>
        <v>6</v>
      </c>
    </row>
    <row r="726" spans="1:23" x14ac:dyDescent="0.25">
      <c r="A726" s="1">
        <v>37047</v>
      </c>
      <c r="B726" s="2">
        <v>5065.0600000000004</v>
      </c>
      <c r="C726" s="2">
        <v>38538</v>
      </c>
      <c r="D726" s="2">
        <v>5094</v>
      </c>
      <c r="E726" s="2">
        <v>5099</v>
      </c>
      <c r="F726" s="10">
        <f t="shared" si="186"/>
        <v>5.7136539349977866E-3</v>
      </c>
      <c r="G726" s="2">
        <f t="shared" ca="1" si="187"/>
        <v>57169.75</v>
      </c>
      <c r="H726">
        <f t="shared" ca="1" si="188"/>
        <v>-1</v>
      </c>
      <c r="I726">
        <f t="shared" si="189"/>
        <v>-1</v>
      </c>
      <c r="J726">
        <f t="shared" si="192"/>
        <v>79.950000000000728</v>
      </c>
      <c r="K726">
        <f t="shared" si="190"/>
        <v>-1</v>
      </c>
      <c r="L726" s="11">
        <f t="shared" ca="1" si="184"/>
        <v>8776.3699999999699</v>
      </c>
      <c r="M726">
        <f t="shared" ca="1" si="191"/>
        <v>-1</v>
      </c>
      <c r="N726">
        <f t="shared" ca="1" si="185"/>
        <v>0</v>
      </c>
      <c r="O726">
        <f>COUNTIF(結算日!$A$3:$A$249,A726)</f>
        <v>0</v>
      </c>
      <c r="Q726" s="7">
        <f t="shared" si="193"/>
        <v>64</v>
      </c>
      <c r="R726" s="8">
        <f t="shared" ca="1" si="197"/>
        <v>-320</v>
      </c>
      <c r="S726" s="8">
        <f t="shared" ca="1" si="198"/>
        <v>24922</v>
      </c>
      <c r="T726" s="8">
        <f t="shared" ca="1" si="194"/>
        <v>-4</v>
      </c>
      <c r="U726" s="9">
        <f t="shared" ca="1" si="199"/>
        <v>1</v>
      </c>
      <c r="V726">
        <f t="shared" si="195"/>
        <v>2001</v>
      </c>
      <c r="W726">
        <f t="shared" si="196"/>
        <v>6</v>
      </c>
    </row>
    <row r="727" spans="1:23" x14ac:dyDescent="0.25">
      <c r="A727" s="1">
        <v>37048</v>
      </c>
      <c r="B727" s="2">
        <v>5220.4399999999996</v>
      </c>
      <c r="C727" s="2">
        <v>79870</v>
      </c>
      <c r="D727" s="2">
        <v>5194</v>
      </c>
      <c r="E727" s="2">
        <v>5210</v>
      </c>
      <c r="F727" s="10">
        <f t="shared" si="186"/>
        <v>-5.0647071894321938E-3</v>
      </c>
      <c r="G727" s="2">
        <f t="shared" ca="1" si="187"/>
        <v>57320.65</v>
      </c>
      <c r="H727">
        <f t="shared" ca="1" si="188"/>
        <v>1</v>
      </c>
      <c r="I727">
        <f t="shared" si="189"/>
        <v>1</v>
      </c>
      <c r="J727">
        <f t="shared" si="192"/>
        <v>155.3799999999992</v>
      </c>
      <c r="K727">
        <f t="shared" si="190"/>
        <v>1</v>
      </c>
      <c r="L727" s="11">
        <f t="shared" ca="1" si="184"/>
        <v>8620.9899999999707</v>
      </c>
      <c r="M727">
        <f t="shared" ca="1" si="191"/>
        <v>1</v>
      </c>
      <c r="N727">
        <f t="shared" ca="1" si="185"/>
        <v>2</v>
      </c>
      <c r="O727">
        <f>COUNTIF(結算日!$A$3:$A$249,A727)</f>
        <v>0</v>
      </c>
      <c r="Q727" s="7">
        <f t="shared" si="193"/>
        <v>100</v>
      </c>
      <c r="R727" s="8">
        <f t="shared" ca="1" si="197"/>
        <v>-400</v>
      </c>
      <c r="S727" s="8">
        <f t="shared" ca="1" si="198"/>
        <v>24521</v>
      </c>
      <c r="T727" s="8">
        <f t="shared" ca="1" si="194"/>
        <v>4</v>
      </c>
      <c r="U727" s="9">
        <f t="shared" ca="1" si="199"/>
        <v>8</v>
      </c>
      <c r="V727">
        <f t="shared" si="195"/>
        <v>2001</v>
      </c>
      <c r="W727">
        <f t="shared" si="196"/>
        <v>6</v>
      </c>
    </row>
    <row r="728" spans="1:23" x14ac:dyDescent="0.25">
      <c r="A728" s="1">
        <v>37049</v>
      </c>
      <c r="B728" s="2">
        <v>5153.3500000000004</v>
      </c>
      <c r="C728" s="2">
        <v>53638</v>
      </c>
      <c r="D728" s="2">
        <v>5155</v>
      </c>
      <c r="E728" s="2">
        <v>5160</v>
      </c>
      <c r="F728" s="10">
        <f t="shared" si="186"/>
        <v>3.2018007703715767E-4</v>
      </c>
      <c r="G728" s="2">
        <f t="shared" ca="1" si="187"/>
        <v>56636.9</v>
      </c>
      <c r="H728">
        <f t="shared" ca="1" si="188"/>
        <v>-1</v>
      </c>
      <c r="I728">
        <f t="shared" si="189"/>
        <v>-1</v>
      </c>
      <c r="J728">
        <f t="shared" si="192"/>
        <v>-67.089999999999236</v>
      </c>
      <c r="K728">
        <f t="shared" ca="1" si="190"/>
        <v>-1</v>
      </c>
      <c r="L728" s="11">
        <f t="shared" ca="1" si="184"/>
        <v>8553.8999999999724</v>
      </c>
      <c r="M728">
        <f t="shared" ca="1" si="191"/>
        <v>-1</v>
      </c>
      <c r="N728">
        <f t="shared" ca="1" si="185"/>
        <v>2</v>
      </c>
      <c r="O728">
        <f>COUNTIF(結算日!$A$3:$A$249,A728)</f>
        <v>0</v>
      </c>
      <c r="Q728" s="7">
        <f t="shared" si="193"/>
        <v>-39</v>
      </c>
      <c r="R728" s="8">
        <f t="shared" ca="1" si="197"/>
        <v>-156</v>
      </c>
      <c r="S728" s="8">
        <f t="shared" ca="1" si="198"/>
        <v>24357</v>
      </c>
      <c r="T728" s="8">
        <f t="shared" ca="1" si="194"/>
        <v>-4</v>
      </c>
      <c r="U728" s="9">
        <f t="shared" ca="1" si="199"/>
        <v>8</v>
      </c>
      <c r="V728">
        <f t="shared" si="195"/>
        <v>2001</v>
      </c>
      <c r="W728">
        <f t="shared" si="196"/>
        <v>6</v>
      </c>
    </row>
    <row r="729" spans="1:23" x14ac:dyDescent="0.25">
      <c r="A729" s="1">
        <v>37050</v>
      </c>
      <c r="B729" s="2">
        <v>5226.28</v>
      </c>
      <c r="C729" s="2">
        <v>92286</v>
      </c>
      <c r="D729" s="2">
        <v>5240</v>
      </c>
      <c r="E729" s="2">
        <v>5230</v>
      </c>
      <c r="F729" s="10">
        <f t="shared" si="186"/>
        <v>2.6251942107962112E-3</v>
      </c>
      <c r="G729" s="2">
        <f t="shared" ca="1" si="187"/>
        <v>56671.974999999999</v>
      </c>
      <c r="H729">
        <f t="shared" ca="1" si="188"/>
        <v>1</v>
      </c>
      <c r="I729">
        <f t="shared" si="189"/>
        <v>-1</v>
      </c>
      <c r="J729">
        <f t="shared" si="192"/>
        <v>72.929999999999382</v>
      </c>
      <c r="K729">
        <f t="shared" si="190"/>
        <v>-1</v>
      </c>
      <c r="L729" s="11">
        <f t="shared" ca="1" si="184"/>
        <v>8480.9699999999721</v>
      </c>
      <c r="M729">
        <f t="shared" ca="1" si="191"/>
        <v>-1</v>
      </c>
      <c r="N729">
        <f t="shared" ca="1" si="185"/>
        <v>0</v>
      </c>
      <c r="O729">
        <f>COUNTIF(結算日!$A$3:$A$249,A729)</f>
        <v>0</v>
      </c>
      <c r="Q729" s="7">
        <f t="shared" si="193"/>
        <v>85</v>
      </c>
      <c r="R729" s="8">
        <f t="shared" ca="1" si="197"/>
        <v>-340</v>
      </c>
      <c r="S729" s="8">
        <f t="shared" ca="1" si="198"/>
        <v>24009</v>
      </c>
      <c r="T729" s="8">
        <f t="shared" ca="1" si="194"/>
        <v>-4</v>
      </c>
      <c r="U729" s="9">
        <f t="shared" ca="1" si="199"/>
        <v>0</v>
      </c>
      <c r="V729">
        <f t="shared" si="195"/>
        <v>2001</v>
      </c>
      <c r="W729">
        <f t="shared" si="196"/>
        <v>6</v>
      </c>
    </row>
    <row r="730" spans="1:23" x14ac:dyDescent="0.25">
      <c r="A730" s="1">
        <v>37053</v>
      </c>
      <c r="B730" s="2">
        <v>5271.3</v>
      </c>
      <c r="C730" s="2">
        <v>49227</v>
      </c>
      <c r="D730" s="2">
        <v>5289</v>
      </c>
      <c r="E730" s="2">
        <v>5285</v>
      </c>
      <c r="F730" s="10">
        <f t="shared" si="186"/>
        <v>3.3578054749301423E-3</v>
      </c>
      <c r="G730" s="2">
        <f t="shared" ca="1" si="187"/>
        <v>55590.125</v>
      </c>
      <c r="H730">
        <f t="shared" ca="1" si="188"/>
        <v>-1</v>
      </c>
      <c r="I730">
        <f t="shared" si="189"/>
        <v>-1</v>
      </c>
      <c r="J730">
        <f t="shared" si="192"/>
        <v>45.020000000000437</v>
      </c>
      <c r="K730">
        <f t="shared" si="190"/>
        <v>-1</v>
      </c>
      <c r="L730" s="11">
        <f t="shared" ca="1" si="184"/>
        <v>8435.9499999999716</v>
      </c>
      <c r="M730">
        <f t="shared" ca="1" si="191"/>
        <v>-1</v>
      </c>
      <c r="N730">
        <f t="shared" ca="1" si="185"/>
        <v>0</v>
      </c>
      <c r="O730">
        <f>COUNTIF(結算日!$A$3:$A$249,A730)</f>
        <v>0</v>
      </c>
      <c r="Q730" s="7">
        <f t="shared" si="193"/>
        <v>49</v>
      </c>
      <c r="R730" s="8">
        <f t="shared" ca="1" si="197"/>
        <v>-196</v>
      </c>
      <c r="S730" s="8">
        <f t="shared" ca="1" si="198"/>
        <v>23813</v>
      </c>
      <c r="T730" s="8">
        <f t="shared" ca="1" si="194"/>
        <v>-4</v>
      </c>
      <c r="U730" s="9">
        <f t="shared" ca="1" si="199"/>
        <v>0</v>
      </c>
      <c r="V730">
        <f t="shared" si="195"/>
        <v>2001</v>
      </c>
      <c r="W730">
        <f t="shared" si="196"/>
        <v>6</v>
      </c>
    </row>
    <row r="731" spans="1:23" x14ac:dyDescent="0.25">
      <c r="A731" s="1">
        <v>37054</v>
      </c>
      <c r="B731" s="2">
        <v>5266.24</v>
      </c>
      <c r="C731" s="2">
        <v>68021</v>
      </c>
      <c r="D731" s="2">
        <v>5245</v>
      </c>
      <c r="E731" s="2">
        <v>5240</v>
      </c>
      <c r="F731" s="10">
        <f t="shared" si="186"/>
        <v>-4.0332381357476299E-3</v>
      </c>
      <c r="G731" s="2">
        <f t="shared" ca="1" si="187"/>
        <v>56164.675000000003</v>
      </c>
      <c r="H731">
        <f t="shared" ca="1" si="188"/>
        <v>1</v>
      </c>
      <c r="I731">
        <f t="shared" si="189"/>
        <v>1</v>
      </c>
      <c r="J731">
        <f t="shared" si="192"/>
        <v>-5.0600000000004002</v>
      </c>
      <c r="K731">
        <f t="shared" si="190"/>
        <v>1</v>
      </c>
      <c r="L731" s="11">
        <f t="shared" ca="1" si="184"/>
        <v>8441.0099999999729</v>
      </c>
      <c r="M731">
        <f t="shared" ca="1" si="191"/>
        <v>1</v>
      </c>
      <c r="N731">
        <f t="shared" ca="1" si="185"/>
        <v>2</v>
      </c>
      <c r="O731">
        <f>COUNTIF(結算日!$A$3:$A$249,A731)</f>
        <v>0</v>
      </c>
      <c r="Q731" s="7">
        <f t="shared" si="193"/>
        <v>-44</v>
      </c>
      <c r="R731" s="8">
        <f t="shared" ca="1" si="197"/>
        <v>176</v>
      </c>
      <c r="S731" s="8">
        <f t="shared" ca="1" si="198"/>
        <v>23989</v>
      </c>
      <c r="T731" s="8">
        <f t="shared" ca="1" si="194"/>
        <v>4</v>
      </c>
      <c r="U731" s="9">
        <f t="shared" ca="1" si="199"/>
        <v>8</v>
      </c>
      <c r="V731">
        <f t="shared" si="195"/>
        <v>2001</v>
      </c>
      <c r="W731">
        <f t="shared" si="196"/>
        <v>6</v>
      </c>
    </row>
    <row r="732" spans="1:23" x14ac:dyDescent="0.25">
      <c r="A732" s="1">
        <v>37055</v>
      </c>
      <c r="B732" s="2">
        <v>5209.71</v>
      </c>
      <c r="C732" s="2">
        <v>75517</v>
      </c>
      <c r="D732" s="2">
        <v>5193</v>
      </c>
      <c r="E732" s="2">
        <v>5190</v>
      </c>
      <c r="F732" s="10">
        <f t="shared" si="186"/>
        <v>-3.2074722009478585E-3</v>
      </c>
      <c r="G732" s="2">
        <f t="shared" ca="1" si="187"/>
        <v>57024.925000000003</v>
      </c>
      <c r="H732">
        <f t="shared" ca="1" si="188"/>
        <v>1</v>
      </c>
      <c r="I732">
        <f t="shared" si="189"/>
        <v>1</v>
      </c>
      <c r="J732">
        <f t="shared" si="192"/>
        <v>-56.529999999999745</v>
      </c>
      <c r="K732">
        <f t="shared" si="190"/>
        <v>1</v>
      </c>
      <c r="L732" s="11">
        <f t="shared" ca="1" si="184"/>
        <v>8384.4799999999741</v>
      </c>
      <c r="M732">
        <f t="shared" ca="1" si="191"/>
        <v>1</v>
      </c>
      <c r="N732">
        <f t="shared" ca="1" si="185"/>
        <v>0</v>
      </c>
      <c r="O732">
        <f>COUNTIF(結算日!$A$3:$A$249,A732)</f>
        <v>0</v>
      </c>
      <c r="Q732" s="7">
        <f t="shared" si="193"/>
        <v>-52</v>
      </c>
      <c r="R732" s="8">
        <f t="shared" ca="1" si="197"/>
        <v>-208</v>
      </c>
      <c r="S732" s="8">
        <f t="shared" ca="1" si="198"/>
        <v>23773</v>
      </c>
      <c r="T732" s="8">
        <f t="shared" ca="1" si="194"/>
        <v>4</v>
      </c>
      <c r="U732" s="9">
        <f t="shared" ca="1" si="199"/>
        <v>0</v>
      </c>
      <c r="V732">
        <f t="shared" si="195"/>
        <v>2001</v>
      </c>
      <c r="W732">
        <f t="shared" si="196"/>
        <v>6</v>
      </c>
    </row>
    <row r="733" spans="1:23" x14ac:dyDescent="0.25">
      <c r="A733" s="1">
        <v>37056</v>
      </c>
      <c r="B733" s="2">
        <v>5119.1899999999996</v>
      </c>
      <c r="C733" s="2">
        <v>46487</v>
      </c>
      <c r="D733" s="2">
        <v>5140</v>
      </c>
      <c r="E733" s="2">
        <v>5132</v>
      </c>
      <c r="F733" s="10">
        <f t="shared" si="186"/>
        <v>4.0650962359281007E-3</v>
      </c>
      <c r="G733" s="2">
        <f t="shared" ca="1" si="187"/>
        <v>56306.125</v>
      </c>
      <c r="H733">
        <f t="shared" ca="1" si="188"/>
        <v>-1</v>
      </c>
      <c r="I733">
        <f t="shared" si="189"/>
        <v>-1</v>
      </c>
      <c r="J733">
        <f t="shared" si="192"/>
        <v>-90.520000000000437</v>
      </c>
      <c r="K733">
        <f t="shared" si="190"/>
        <v>-1</v>
      </c>
      <c r="L733" s="11">
        <f t="shared" ca="1" si="184"/>
        <v>8293.9599999999737</v>
      </c>
      <c r="M733">
        <f t="shared" ca="1" si="191"/>
        <v>-1</v>
      </c>
      <c r="N733">
        <f t="shared" ca="1" si="185"/>
        <v>2</v>
      </c>
      <c r="O733">
        <f>COUNTIF(結算日!$A$3:$A$249,A733)</f>
        <v>0</v>
      </c>
      <c r="Q733" s="7">
        <f t="shared" si="193"/>
        <v>-53</v>
      </c>
      <c r="R733" s="8">
        <f t="shared" ca="1" si="197"/>
        <v>-212</v>
      </c>
      <c r="S733" s="8">
        <f t="shared" ca="1" si="198"/>
        <v>23561</v>
      </c>
      <c r="T733" s="8">
        <f t="shared" ca="1" si="194"/>
        <v>-4</v>
      </c>
      <c r="U733" s="9">
        <f t="shared" ca="1" si="199"/>
        <v>8</v>
      </c>
      <c r="V733">
        <f t="shared" si="195"/>
        <v>2001</v>
      </c>
      <c r="W733">
        <f t="shared" si="196"/>
        <v>6</v>
      </c>
    </row>
    <row r="734" spans="1:23" x14ac:dyDescent="0.25">
      <c r="A734" s="1">
        <v>37057</v>
      </c>
      <c r="B734" s="2">
        <v>5158.63</v>
      </c>
      <c r="C734" s="2">
        <v>36025</v>
      </c>
      <c r="D734" s="2">
        <v>5149</v>
      </c>
      <c r="E734" s="2">
        <v>5157</v>
      </c>
      <c r="F734" s="10">
        <f t="shared" si="186"/>
        <v>-1.8667747056874129E-3</v>
      </c>
      <c r="G734" s="2">
        <f t="shared" ca="1" si="187"/>
        <v>54005.425000000003</v>
      </c>
      <c r="H734">
        <f t="shared" ca="1" si="188"/>
        <v>-1</v>
      </c>
      <c r="I734">
        <f t="shared" si="189"/>
        <v>1</v>
      </c>
      <c r="J734">
        <f t="shared" si="192"/>
        <v>39.440000000000509</v>
      </c>
      <c r="K734">
        <f t="shared" si="190"/>
        <v>1</v>
      </c>
      <c r="L734" s="11">
        <f t="shared" ca="1" si="184"/>
        <v>8254.5199999999732</v>
      </c>
      <c r="M734">
        <f t="shared" ca="1" si="191"/>
        <v>1</v>
      </c>
      <c r="N734">
        <f t="shared" ca="1" si="185"/>
        <v>2</v>
      </c>
      <c r="O734">
        <f>COUNTIF(結算日!$A$3:$A$249,A734)</f>
        <v>0</v>
      </c>
      <c r="Q734" s="7">
        <f t="shared" si="193"/>
        <v>9</v>
      </c>
      <c r="R734" s="8">
        <f t="shared" ca="1" si="197"/>
        <v>-36</v>
      </c>
      <c r="S734" s="8">
        <f t="shared" ca="1" si="198"/>
        <v>23517</v>
      </c>
      <c r="T734" s="8">
        <f t="shared" ca="1" si="194"/>
        <v>4</v>
      </c>
      <c r="U734" s="9">
        <f t="shared" ca="1" si="199"/>
        <v>8</v>
      </c>
      <c r="V734">
        <f t="shared" si="195"/>
        <v>2001</v>
      </c>
      <c r="W734">
        <f t="shared" si="196"/>
        <v>6</v>
      </c>
    </row>
    <row r="735" spans="1:23" x14ac:dyDescent="0.25">
      <c r="A735" s="1">
        <v>37060</v>
      </c>
      <c r="B735" s="2">
        <v>5070.5200000000004</v>
      </c>
      <c r="C735" s="2">
        <v>31354</v>
      </c>
      <c r="D735" s="2">
        <v>5088</v>
      </c>
      <c r="E735" s="2">
        <v>5092</v>
      </c>
      <c r="F735" s="10">
        <f t="shared" si="186"/>
        <v>3.4473781781749757E-3</v>
      </c>
      <c r="G735" s="2">
        <f t="shared" ca="1" si="187"/>
        <v>52678.7</v>
      </c>
      <c r="H735">
        <f t="shared" ca="1" si="188"/>
        <v>-1</v>
      </c>
      <c r="I735">
        <f t="shared" si="189"/>
        <v>-1</v>
      </c>
      <c r="J735">
        <f t="shared" si="192"/>
        <v>-88.109999999999673</v>
      </c>
      <c r="K735">
        <f t="shared" si="190"/>
        <v>-1</v>
      </c>
      <c r="L735" s="11">
        <f t="shared" ca="1" si="184"/>
        <v>8166.4099999999735</v>
      </c>
      <c r="M735">
        <f t="shared" ca="1" si="191"/>
        <v>-1</v>
      </c>
      <c r="N735">
        <f t="shared" ca="1" si="185"/>
        <v>2</v>
      </c>
      <c r="O735">
        <f>COUNTIF(結算日!$A$3:$A$249,A735)</f>
        <v>0</v>
      </c>
      <c r="Q735" s="7">
        <f t="shared" si="193"/>
        <v>-61</v>
      </c>
      <c r="R735" s="8">
        <f t="shared" ca="1" si="197"/>
        <v>-244</v>
      </c>
      <c r="S735" s="8">
        <f t="shared" ca="1" si="198"/>
        <v>23265</v>
      </c>
      <c r="T735" s="8">
        <f t="shared" ca="1" si="194"/>
        <v>-4</v>
      </c>
      <c r="U735" s="9">
        <f t="shared" ca="1" si="199"/>
        <v>8</v>
      </c>
      <c r="V735">
        <f t="shared" si="195"/>
        <v>2001</v>
      </c>
      <c r="W735">
        <f t="shared" si="196"/>
        <v>6</v>
      </c>
    </row>
    <row r="736" spans="1:23" x14ac:dyDescent="0.25">
      <c r="A736" s="1">
        <v>37061</v>
      </c>
      <c r="B736" s="2">
        <v>5039.9799999999996</v>
      </c>
      <c r="C736" s="2">
        <v>32343</v>
      </c>
      <c r="D736" s="2">
        <v>5082</v>
      </c>
      <c r="E736" s="2">
        <v>5083</v>
      </c>
      <c r="F736" s="10">
        <f t="shared" si="186"/>
        <v>8.3373346719630703E-3</v>
      </c>
      <c r="G736" s="2">
        <f t="shared" ca="1" si="187"/>
        <v>52049.85</v>
      </c>
      <c r="H736">
        <f t="shared" ca="1" si="188"/>
        <v>-1</v>
      </c>
      <c r="I736">
        <f t="shared" si="189"/>
        <v>-1</v>
      </c>
      <c r="J736">
        <f t="shared" si="192"/>
        <v>-30.540000000000873</v>
      </c>
      <c r="K736">
        <f t="shared" si="190"/>
        <v>-1</v>
      </c>
      <c r="L736" s="11">
        <f t="shared" ca="1" si="184"/>
        <v>8196.9499999999753</v>
      </c>
      <c r="M736">
        <f t="shared" ca="1" si="191"/>
        <v>-1</v>
      </c>
      <c r="N736">
        <f t="shared" ca="1" si="185"/>
        <v>0</v>
      </c>
      <c r="O736">
        <f>COUNTIF(結算日!$A$3:$A$249,A736)</f>
        <v>0</v>
      </c>
      <c r="Q736" s="7">
        <f t="shared" si="193"/>
        <v>-6</v>
      </c>
      <c r="R736" s="8">
        <f t="shared" ca="1" si="197"/>
        <v>24</v>
      </c>
      <c r="S736" s="8">
        <f t="shared" ca="1" si="198"/>
        <v>23281</v>
      </c>
      <c r="T736" s="8">
        <f t="shared" ca="1" si="194"/>
        <v>-4</v>
      </c>
      <c r="U736" s="9">
        <f t="shared" ca="1" si="199"/>
        <v>0</v>
      </c>
      <c r="V736">
        <f t="shared" si="195"/>
        <v>2001</v>
      </c>
      <c r="W736">
        <f t="shared" si="196"/>
        <v>6</v>
      </c>
    </row>
    <row r="737" spans="1:23" x14ac:dyDescent="0.25">
      <c r="A737" s="1">
        <v>37062</v>
      </c>
      <c r="B737" s="2">
        <v>5029.6400000000003</v>
      </c>
      <c r="C737" s="2">
        <v>30538</v>
      </c>
      <c r="D737" s="2">
        <v>5036</v>
      </c>
      <c r="E737" s="2">
        <v>5052</v>
      </c>
      <c r="F737" s="10">
        <f t="shared" si="186"/>
        <v>4.4456462092714588E-3</v>
      </c>
      <c r="G737" s="2">
        <f t="shared" ca="1" si="187"/>
        <v>50872.1</v>
      </c>
      <c r="H737">
        <f t="shared" ca="1" si="188"/>
        <v>-1</v>
      </c>
      <c r="I737">
        <f t="shared" si="189"/>
        <v>-1</v>
      </c>
      <c r="J737">
        <f t="shared" si="192"/>
        <v>-10.339999999999236</v>
      </c>
      <c r="K737">
        <f t="shared" si="190"/>
        <v>-1</v>
      </c>
      <c r="L737" s="11">
        <f t="shared" ca="1" si="184"/>
        <v>8207.2899999999754</v>
      </c>
      <c r="M737">
        <f t="shared" ca="1" si="191"/>
        <v>-1</v>
      </c>
      <c r="N737">
        <f t="shared" ca="1" si="185"/>
        <v>0</v>
      </c>
      <c r="O737">
        <f>COUNTIF(結算日!$A$3:$A$249,A737)</f>
        <v>1</v>
      </c>
      <c r="Q737" s="7">
        <f t="shared" si="193"/>
        <v>-46</v>
      </c>
      <c r="R737" s="8">
        <f t="shared" ca="1" si="197"/>
        <v>184</v>
      </c>
      <c r="S737" s="8">
        <f t="shared" ca="1" si="198"/>
        <v>23465</v>
      </c>
      <c r="T737" s="8">
        <f t="shared" ca="1" si="194"/>
        <v>-4</v>
      </c>
      <c r="U737" s="9">
        <f t="shared" ca="1" si="199"/>
        <v>8</v>
      </c>
      <c r="V737">
        <f t="shared" si="195"/>
        <v>2001</v>
      </c>
      <c r="W737">
        <f t="shared" si="196"/>
        <v>6</v>
      </c>
    </row>
    <row r="738" spans="1:23" x14ac:dyDescent="0.25">
      <c r="A738" s="1">
        <v>37063</v>
      </c>
      <c r="B738" s="2">
        <v>4984.88</v>
      </c>
      <c r="C738" s="2">
        <v>41742</v>
      </c>
      <c r="D738" s="2">
        <v>4990</v>
      </c>
      <c r="E738" s="2">
        <v>4988</v>
      </c>
      <c r="F738" s="10">
        <f t="shared" si="186"/>
        <v>1.0271059684485717E-3</v>
      </c>
      <c r="G738" s="2">
        <f t="shared" ca="1" si="187"/>
        <v>50414.5</v>
      </c>
      <c r="H738">
        <f t="shared" ca="1" si="188"/>
        <v>-1</v>
      </c>
      <c r="I738">
        <f t="shared" si="189"/>
        <v>-1</v>
      </c>
      <c r="J738">
        <f t="shared" si="192"/>
        <v>-44.760000000000218</v>
      </c>
      <c r="K738">
        <f t="shared" si="190"/>
        <v>-1</v>
      </c>
      <c r="L738" s="11">
        <f t="shared" ca="1" si="184"/>
        <v>8252.0499999999756</v>
      </c>
      <c r="M738">
        <f t="shared" ca="1" si="191"/>
        <v>-1</v>
      </c>
      <c r="N738">
        <f t="shared" ca="1" si="185"/>
        <v>0</v>
      </c>
      <c r="O738">
        <f>COUNTIF(結算日!$A$3:$A$249,A738)</f>
        <v>0</v>
      </c>
      <c r="Q738" s="7">
        <f t="shared" si="193"/>
        <v>-62</v>
      </c>
      <c r="R738" s="8">
        <f t="shared" ca="1" si="197"/>
        <v>248</v>
      </c>
      <c r="S738" s="8">
        <f t="shared" ca="1" si="198"/>
        <v>23705</v>
      </c>
      <c r="T738" s="8">
        <f t="shared" ca="1" si="194"/>
        <v>-4</v>
      </c>
      <c r="U738" s="9">
        <f t="shared" ca="1" si="199"/>
        <v>0</v>
      </c>
      <c r="V738">
        <f t="shared" si="195"/>
        <v>2001</v>
      </c>
      <c r="W738">
        <f t="shared" si="196"/>
        <v>6</v>
      </c>
    </row>
    <row r="739" spans="1:23" x14ac:dyDescent="0.25">
      <c r="A739" s="1">
        <v>37064</v>
      </c>
      <c r="B739" s="2">
        <v>4904.34</v>
      </c>
      <c r="C739" s="2">
        <v>36757</v>
      </c>
      <c r="D739" s="2">
        <v>4965</v>
      </c>
      <c r="E739" s="2">
        <v>4938</v>
      </c>
      <c r="F739" s="10">
        <f t="shared" si="186"/>
        <v>1.2368636758462781E-2</v>
      </c>
      <c r="G739" s="2">
        <f t="shared" ca="1" si="187"/>
        <v>49854.625</v>
      </c>
      <c r="H739">
        <f t="shared" ca="1" si="188"/>
        <v>-1</v>
      </c>
      <c r="I739">
        <f t="shared" si="189"/>
        <v>-1</v>
      </c>
      <c r="J739">
        <f t="shared" si="192"/>
        <v>-80.539999999999964</v>
      </c>
      <c r="K739">
        <f t="shared" si="190"/>
        <v>-1</v>
      </c>
      <c r="L739" s="11">
        <f t="shared" ca="1" si="184"/>
        <v>8332.5899999999747</v>
      </c>
      <c r="M739">
        <f t="shared" ca="1" si="191"/>
        <v>-1</v>
      </c>
      <c r="N739">
        <f t="shared" ca="1" si="185"/>
        <v>0</v>
      </c>
      <c r="O739">
        <f>COUNTIF(結算日!$A$3:$A$249,A739)</f>
        <v>0</v>
      </c>
      <c r="Q739" s="7">
        <f t="shared" si="193"/>
        <v>-25</v>
      </c>
      <c r="R739" s="8">
        <f t="shared" ca="1" si="197"/>
        <v>100</v>
      </c>
      <c r="S739" s="8">
        <f t="shared" ca="1" si="198"/>
        <v>23805</v>
      </c>
      <c r="T739" s="8">
        <f t="shared" ca="1" si="194"/>
        <v>-4</v>
      </c>
      <c r="U739" s="9">
        <f t="shared" ca="1" si="199"/>
        <v>0</v>
      </c>
      <c r="V739">
        <f t="shared" si="195"/>
        <v>2001</v>
      </c>
      <c r="W739">
        <f t="shared" si="196"/>
        <v>6</v>
      </c>
    </row>
    <row r="740" spans="1:23" x14ac:dyDescent="0.25">
      <c r="A740" s="1">
        <v>37068</v>
      </c>
      <c r="B740" s="2">
        <v>4785.12</v>
      </c>
      <c r="C740" s="2">
        <v>36561</v>
      </c>
      <c r="D740" s="2">
        <v>4834</v>
      </c>
      <c r="E740" s="2">
        <v>4850</v>
      </c>
      <c r="F740" s="10">
        <f t="shared" si="186"/>
        <v>1.0214999832815153E-2</v>
      </c>
      <c r="G740" s="2">
        <f t="shared" ca="1" si="187"/>
        <v>49652.6</v>
      </c>
      <c r="H740">
        <f t="shared" ca="1" si="188"/>
        <v>-1</v>
      </c>
      <c r="I740">
        <f t="shared" si="189"/>
        <v>-1</v>
      </c>
      <c r="J740">
        <f t="shared" si="192"/>
        <v>-119.22000000000025</v>
      </c>
      <c r="K740">
        <f t="shared" si="190"/>
        <v>-1</v>
      </c>
      <c r="L740" s="11">
        <f t="shared" ca="1" si="184"/>
        <v>8451.8099999999758</v>
      </c>
      <c r="M740">
        <f t="shared" ca="1" si="191"/>
        <v>-1</v>
      </c>
      <c r="N740">
        <f t="shared" ca="1" si="185"/>
        <v>0</v>
      </c>
      <c r="O740">
        <f>COUNTIF(結算日!$A$3:$A$249,A740)</f>
        <v>0</v>
      </c>
      <c r="Q740" s="7">
        <f t="shared" si="193"/>
        <v>-131</v>
      </c>
      <c r="R740" s="8">
        <f t="shared" ca="1" si="197"/>
        <v>524</v>
      </c>
      <c r="S740" s="8">
        <f t="shared" ca="1" si="198"/>
        <v>24329</v>
      </c>
      <c r="T740" s="8">
        <f t="shared" ca="1" si="194"/>
        <v>-5</v>
      </c>
      <c r="U740" s="9">
        <f t="shared" ca="1" si="199"/>
        <v>1</v>
      </c>
      <c r="V740">
        <f t="shared" si="195"/>
        <v>2001</v>
      </c>
      <c r="W740">
        <f t="shared" si="196"/>
        <v>6</v>
      </c>
    </row>
    <row r="741" spans="1:23" x14ac:dyDescent="0.25">
      <c r="A741" s="1">
        <v>37069</v>
      </c>
      <c r="B741" s="2">
        <v>4825.28</v>
      </c>
      <c r="C741" s="2">
        <v>37192</v>
      </c>
      <c r="D741" s="2">
        <v>4890</v>
      </c>
      <c r="E741" s="2">
        <v>4865</v>
      </c>
      <c r="F741" s="10">
        <f t="shared" si="186"/>
        <v>1.341269314941318E-2</v>
      </c>
      <c r="G741" s="2">
        <f t="shared" ca="1" si="187"/>
        <v>49198.375</v>
      </c>
      <c r="H741">
        <f t="shared" ca="1" si="188"/>
        <v>-1</v>
      </c>
      <c r="I741">
        <f t="shared" si="189"/>
        <v>-1</v>
      </c>
      <c r="J741">
        <f t="shared" si="192"/>
        <v>40.159999999999854</v>
      </c>
      <c r="K741">
        <f t="shared" si="190"/>
        <v>-1</v>
      </c>
      <c r="L741" s="11">
        <f t="shared" ca="1" si="184"/>
        <v>8411.649999999976</v>
      </c>
      <c r="M741">
        <f t="shared" ca="1" si="191"/>
        <v>-1</v>
      </c>
      <c r="N741">
        <f t="shared" ca="1" si="185"/>
        <v>0</v>
      </c>
      <c r="O741">
        <f>COUNTIF(結算日!$A$3:$A$249,A741)</f>
        <v>0</v>
      </c>
      <c r="Q741" s="7">
        <f t="shared" si="193"/>
        <v>56</v>
      </c>
      <c r="R741" s="8">
        <f t="shared" ca="1" si="197"/>
        <v>-280</v>
      </c>
      <c r="S741" s="8">
        <f t="shared" ca="1" si="198"/>
        <v>24048</v>
      </c>
      <c r="T741" s="8">
        <f t="shared" ca="1" si="194"/>
        <v>-4</v>
      </c>
      <c r="U741" s="9">
        <f t="shared" ca="1" si="199"/>
        <v>1</v>
      </c>
      <c r="V741">
        <f t="shared" si="195"/>
        <v>2001</v>
      </c>
      <c r="W741">
        <f t="shared" si="196"/>
        <v>6</v>
      </c>
    </row>
    <row r="742" spans="1:23" x14ac:dyDescent="0.25">
      <c r="A742" s="1">
        <v>37070</v>
      </c>
      <c r="B742" s="2">
        <v>4768.55</v>
      </c>
      <c r="C742" s="2">
        <v>33401</v>
      </c>
      <c r="D742" s="2">
        <v>4839</v>
      </c>
      <c r="E742" s="2">
        <v>4844</v>
      </c>
      <c r="F742" s="10">
        <f t="shared" si="186"/>
        <v>1.4773883046208969E-2</v>
      </c>
      <c r="G742" s="2">
        <f t="shared" ca="1" si="187"/>
        <v>48166.55</v>
      </c>
      <c r="H742">
        <f t="shared" ca="1" si="188"/>
        <v>-1</v>
      </c>
      <c r="I742">
        <f t="shared" si="189"/>
        <v>-1</v>
      </c>
      <c r="J742">
        <f t="shared" si="192"/>
        <v>-56.729999999999563</v>
      </c>
      <c r="K742">
        <f t="shared" si="190"/>
        <v>-1</v>
      </c>
      <c r="L742" s="11">
        <f t="shared" ca="1" si="184"/>
        <v>8468.3799999999756</v>
      </c>
      <c r="M742">
        <f t="shared" ca="1" si="191"/>
        <v>-1</v>
      </c>
      <c r="N742">
        <f t="shared" ca="1" si="185"/>
        <v>0</v>
      </c>
      <c r="O742">
        <f>COUNTIF(結算日!$A$3:$A$249,A742)</f>
        <v>0</v>
      </c>
      <c r="Q742" s="7">
        <f t="shared" si="193"/>
        <v>-51</v>
      </c>
      <c r="R742" s="8">
        <f t="shared" ca="1" si="197"/>
        <v>204</v>
      </c>
      <c r="S742" s="8">
        <f t="shared" ca="1" si="198"/>
        <v>24251</v>
      </c>
      <c r="T742" s="8">
        <f t="shared" ca="1" si="194"/>
        <v>-5</v>
      </c>
      <c r="U742" s="9">
        <f t="shared" ca="1" si="199"/>
        <v>1</v>
      </c>
      <c r="V742">
        <f t="shared" si="195"/>
        <v>2001</v>
      </c>
      <c r="W742">
        <f t="shared" si="196"/>
        <v>6</v>
      </c>
    </row>
    <row r="743" spans="1:23" x14ac:dyDescent="0.25">
      <c r="A743" s="1">
        <v>37071</v>
      </c>
      <c r="B743" s="2">
        <v>4883.43</v>
      </c>
      <c r="C743" s="2">
        <v>48160</v>
      </c>
      <c r="D743" s="2">
        <v>4891</v>
      </c>
      <c r="E743" s="2">
        <v>4900</v>
      </c>
      <c r="F743" s="10">
        <f t="shared" si="186"/>
        <v>1.550139963099717E-3</v>
      </c>
      <c r="G743" s="2">
        <f t="shared" ca="1" si="187"/>
        <v>47905.425000000003</v>
      </c>
      <c r="H743">
        <f t="shared" ca="1" si="188"/>
        <v>1</v>
      </c>
      <c r="I743">
        <f t="shared" si="189"/>
        <v>-1</v>
      </c>
      <c r="J743">
        <f t="shared" si="192"/>
        <v>114.88000000000011</v>
      </c>
      <c r="K743">
        <f t="shared" si="190"/>
        <v>-1</v>
      </c>
      <c r="L743" s="11">
        <f t="shared" ca="1" si="184"/>
        <v>8353.4999999999745</v>
      </c>
      <c r="M743">
        <f t="shared" ca="1" si="191"/>
        <v>-1</v>
      </c>
      <c r="N743">
        <f t="shared" ca="1" si="185"/>
        <v>0</v>
      </c>
      <c r="O743">
        <f>COUNTIF(結算日!$A$3:$A$249,A743)</f>
        <v>0</v>
      </c>
      <c r="Q743" s="7">
        <f t="shared" si="193"/>
        <v>52</v>
      </c>
      <c r="R743" s="8">
        <f t="shared" ca="1" si="197"/>
        <v>-260</v>
      </c>
      <c r="S743" s="8">
        <f t="shared" ca="1" si="198"/>
        <v>23990</v>
      </c>
      <c r="T743" s="8">
        <f t="shared" ca="1" si="194"/>
        <v>-4</v>
      </c>
      <c r="U743" s="9">
        <f t="shared" ca="1" si="199"/>
        <v>1</v>
      </c>
      <c r="V743">
        <f t="shared" si="195"/>
        <v>2001</v>
      </c>
      <c r="W743">
        <f t="shared" si="196"/>
        <v>6</v>
      </c>
    </row>
    <row r="744" spans="1:23" x14ac:dyDescent="0.25">
      <c r="A744" s="1">
        <v>37074</v>
      </c>
      <c r="B744" s="2">
        <v>4886.8599999999997</v>
      </c>
      <c r="C744" s="2">
        <v>32034</v>
      </c>
      <c r="D744" s="2">
        <v>4935</v>
      </c>
      <c r="E744" s="2">
        <v>4943</v>
      </c>
      <c r="F744" s="10">
        <f t="shared" si="186"/>
        <v>9.8509063079359471E-3</v>
      </c>
      <c r="G744" s="2">
        <f t="shared" ca="1" si="187"/>
        <v>47145.75</v>
      </c>
      <c r="H744">
        <f t="shared" ca="1" si="188"/>
        <v>-1</v>
      </c>
      <c r="I744">
        <f t="shared" si="189"/>
        <v>-1</v>
      </c>
      <c r="J744">
        <f t="shared" si="192"/>
        <v>3.4299999999993815</v>
      </c>
      <c r="K744">
        <f t="shared" si="190"/>
        <v>-1</v>
      </c>
      <c r="L744" s="11">
        <f t="shared" ca="1" si="184"/>
        <v>8350.0699999999742</v>
      </c>
      <c r="M744">
        <f t="shared" ca="1" si="191"/>
        <v>-1</v>
      </c>
      <c r="N744">
        <f t="shared" ca="1" si="185"/>
        <v>0</v>
      </c>
      <c r="O744">
        <f>COUNTIF(結算日!$A$3:$A$249,A744)</f>
        <v>0</v>
      </c>
      <c r="Q744" s="7">
        <f t="shared" si="193"/>
        <v>44</v>
      </c>
      <c r="R744" s="8">
        <f t="shared" ca="1" si="197"/>
        <v>-176</v>
      </c>
      <c r="S744" s="8">
        <f t="shared" ca="1" si="198"/>
        <v>23813</v>
      </c>
      <c r="T744" s="8">
        <f t="shared" ca="1" si="194"/>
        <v>-4</v>
      </c>
      <c r="U744" s="9">
        <f t="shared" ca="1" si="199"/>
        <v>0</v>
      </c>
      <c r="V744">
        <f t="shared" si="195"/>
        <v>2001</v>
      </c>
      <c r="W744">
        <f t="shared" si="196"/>
        <v>7</v>
      </c>
    </row>
    <row r="745" spans="1:23" x14ac:dyDescent="0.25">
      <c r="A745" s="1">
        <v>37075</v>
      </c>
      <c r="B745" s="2">
        <v>4843.82</v>
      </c>
      <c r="C745" s="2">
        <v>28532</v>
      </c>
      <c r="D745" s="2">
        <v>4845</v>
      </c>
      <c r="E745" s="2">
        <v>4850</v>
      </c>
      <c r="F745" s="10">
        <f t="shared" si="186"/>
        <v>2.4360938267742327E-4</v>
      </c>
      <c r="G745" s="2">
        <f t="shared" ca="1" si="187"/>
        <v>46638.675000000003</v>
      </c>
      <c r="H745">
        <f t="shared" ca="1" si="188"/>
        <v>-1</v>
      </c>
      <c r="I745">
        <f t="shared" si="189"/>
        <v>-1</v>
      </c>
      <c r="J745">
        <f t="shared" si="192"/>
        <v>-43.039999999999964</v>
      </c>
      <c r="K745">
        <f t="shared" ca="1" si="190"/>
        <v>-1</v>
      </c>
      <c r="L745" s="11">
        <f t="shared" ca="1" si="184"/>
        <v>8393.1099999999751</v>
      </c>
      <c r="M745">
        <f t="shared" ca="1" si="191"/>
        <v>-1</v>
      </c>
      <c r="N745">
        <f t="shared" ca="1" si="185"/>
        <v>0</v>
      </c>
      <c r="O745">
        <f>COUNTIF(結算日!$A$3:$A$249,A745)</f>
        <v>0</v>
      </c>
      <c r="Q745" s="7">
        <f t="shared" si="193"/>
        <v>-90</v>
      </c>
      <c r="R745" s="8">
        <f t="shared" ca="1" si="197"/>
        <v>360</v>
      </c>
      <c r="S745" s="8">
        <f t="shared" ca="1" si="198"/>
        <v>24173</v>
      </c>
      <c r="T745" s="8">
        <f t="shared" ca="1" si="194"/>
        <v>-4</v>
      </c>
      <c r="U745" s="9">
        <f t="shared" ca="1" si="199"/>
        <v>0</v>
      </c>
      <c r="V745">
        <f t="shared" si="195"/>
        <v>2001</v>
      </c>
      <c r="W745">
        <f t="shared" si="196"/>
        <v>7</v>
      </c>
    </row>
    <row r="746" spans="1:23" x14ac:dyDescent="0.25">
      <c r="A746" s="1">
        <v>37076</v>
      </c>
      <c r="B746" s="2">
        <v>4739.16</v>
      </c>
      <c r="C746" s="2">
        <v>28912</v>
      </c>
      <c r="D746" s="2">
        <v>4770</v>
      </c>
      <c r="E746" s="2">
        <v>4765</v>
      </c>
      <c r="F746" s="10">
        <f t="shared" si="186"/>
        <v>6.5074823386424008E-3</v>
      </c>
      <c r="G746" s="2">
        <f t="shared" ca="1" si="187"/>
        <v>46096</v>
      </c>
      <c r="H746">
        <f t="shared" ca="1" si="188"/>
        <v>-1</v>
      </c>
      <c r="I746">
        <f t="shared" si="189"/>
        <v>-1</v>
      </c>
      <c r="J746">
        <f t="shared" si="192"/>
        <v>-104.65999999999985</v>
      </c>
      <c r="K746">
        <f t="shared" si="190"/>
        <v>-1</v>
      </c>
      <c r="L746" s="11">
        <f t="shared" ca="1" si="184"/>
        <v>8497.769999999975</v>
      </c>
      <c r="M746">
        <f t="shared" ca="1" si="191"/>
        <v>-1</v>
      </c>
      <c r="N746">
        <f t="shared" ca="1" si="185"/>
        <v>0</v>
      </c>
      <c r="O746">
        <f>COUNTIF(結算日!$A$3:$A$249,A746)</f>
        <v>0</v>
      </c>
      <c r="Q746" s="7">
        <f t="shared" si="193"/>
        <v>-75</v>
      </c>
      <c r="R746" s="8">
        <f t="shared" ca="1" si="197"/>
        <v>300</v>
      </c>
      <c r="S746" s="8">
        <f t="shared" ca="1" si="198"/>
        <v>24473</v>
      </c>
      <c r="T746" s="8">
        <f t="shared" ca="1" si="194"/>
        <v>-5</v>
      </c>
      <c r="U746" s="9">
        <f t="shared" ca="1" si="199"/>
        <v>1</v>
      </c>
      <c r="V746">
        <f t="shared" si="195"/>
        <v>2001</v>
      </c>
      <c r="W746">
        <f t="shared" si="196"/>
        <v>7</v>
      </c>
    </row>
    <row r="747" spans="1:23" x14ac:dyDescent="0.25">
      <c r="A747" s="1">
        <v>37077</v>
      </c>
      <c r="B747" s="2">
        <v>4709.2</v>
      </c>
      <c r="C747" s="2">
        <v>27620</v>
      </c>
      <c r="D747" s="2">
        <v>4743</v>
      </c>
      <c r="E747" s="2">
        <v>4740</v>
      </c>
      <c r="F747" s="10">
        <f t="shared" si="186"/>
        <v>7.1774399048671889E-3</v>
      </c>
      <c r="G747" s="2">
        <f t="shared" ca="1" si="187"/>
        <v>45494.400000000001</v>
      </c>
      <c r="H747">
        <f t="shared" ca="1" si="188"/>
        <v>-1</v>
      </c>
      <c r="I747">
        <f t="shared" si="189"/>
        <v>-1</v>
      </c>
      <c r="J747">
        <f t="shared" si="192"/>
        <v>-29.960000000000036</v>
      </c>
      <c r="K747">
        <f t="shared" si="190"/>
        <v>-1</v>
      </c>
      <c r="L747" s="11">
        <f t="shared" ca="1" si="184"/>
        <v>8527.7299999999741</v>
      </c>
      <c r="M747">
        <f t="shared" ca="1" si="191"/>
        <v>-1</v>
      </c>
      <c r="N747">
        <f t="shared" ca="1" si="185"/>
        <v>0</v>
      </c>
      <c r="O747">
        <f>COUNTIF(結算日!$A$3:$A$249,A747)</f>
        <v>0</v>
      </c>
      <c r="Q747" s="7">
        <f t="shared" si="193"/>
        <v>-27</v>
      </c>
      <c r="R747" s="8">
        <f t="shared" ca="1" si="197"/>
        <v>135</v>
      </c>
      <c r="S747" s="8">
        <f t="shared" ca="1" si="198"/>
        <v>24607</v>
      </c>
      <c r="T747" s="8">
        <f t="shared" ca="1" si="194"/>
        <v>-5</v>
      </c>
      <c r="U747" s="9">
        <f t="shared" ca="1" si="199"/>
        <v>0</v>
      </c>
      <c r="V747">
        <f t="shared" si="195"/>
        <v>2001</v>
      </c>
      <c r="W747">
        <f t="shared" si="196"/>
        <v>7</v>
      </c>
    </row>
    <row r="748" spans="1:23" x14ac:dyDescent="0.25">
      <c r="A748" s="1">
        <v>37078</v>
      </c>
      <c r="B748" s="2">
        <v>4707.01</v>
      </c>
      <c r="C748" s="2">
        <v>43644</v>
      </c>
      <c r="D748" s="2">
        <v>4766</v>
      </c>
      <c r="E748" s="2">
        <v>4750</v>
      </c>
      <c r="F748" s="10">
        <f t="shared" si="186"/>
        <v>1.2532371930376041E-2</v>
      </c>
      <c r="G748" s="2">
        <f t="shared" ca="1" si="187"/>
        <v>45575.95</v>
      </c>
      <c r="H748">
        <f t="shared" ca="1" si="188"/>
        <v>-1</v>
      </c>
      <c r="I748">
        <f t="shared" si="189"/>
        <v>-1</v>
      </c>
      <c r="J748">
        <f t="shared" si="192"/>
        <v>-2.1899999999995998</v>
      </c>
      <c r="K748">
        <f t="shared" si="190"/>
        <v>-1</v>
      </c>
      <c r="L748" s="11">
        <f t="shared" ca="1" si="184"/>
        <v>8529.9199999999728</v>
      </c>
      <c r="M748">
        <f t="shared" ca="1" si="191"/>
        <v>-1</v>
      </c>
      <c r="N748">
        <f t="shared" ca="1" si="185"/>
        <v>0</v>
      </c>
      <c r="O748">
        <f>COUNTIF(結算日!$A$3:$A$249,A748)</f>
        <v>0</v>
      </c>
      <c r="Q748" s="7">
        <f t="shared" si="193"/>
        <v>23</v>
      </c>
      <c r="R748" s="8">
        <f t="shared" ca="1" si="197"/>
        <v>-115</v>
      </c>
      <c r="S748" s="8">
        <f t="shared" ca="1" si="198"/>
        <v>24492</v>
      </c>
      <c r="T748" s="8">
        <f t="shared" ca="1" si="194"/>
        <v>-5</v>
      </c>
      <c r="U748" s="9">
        <f t="shared" ca="1" si="199"/>
        <v>0</v>
      </c>
      <c r="V748">
        <f t="shared" si="195"/>
        <v>2001</v>
      </c>
      <c r="W748">
        <f t="shared" si="196"/>
        <v>7</v>
      </c>
    </row>
    <row r="749" spans="1:23" x14ac:dyDescent="0.25">
      <c r="A749" s="1">
        <v>37081</v>
      </c>
      <c r="B749" s="2">
        <v>4657.3</v>
      </c>
      <c r="C749" s="2">
        <v>32718</v>
      </c>
      <c r="D749" s="2">
        <v>4721</v>
      </c>
      <c r="E749" s="2">
        <v>4730</v>
      </c>
      <c r="F749" s="10">
        <f t="shared" si="186"/>
        <v>1.3677452601292606E-2</v>
      </c>
      <c r="G749" s="2">
        <f t="shared" ca="1" si="187"/>
        <v>44700</v>
      </c>
      <c r="H749">
        <f t="shared" ca="1" si="188"/>
        <v>-1</v>
      </c>
      <c r="I749">
        <f t="shared" si="189"/>
        <v>-1</v>
      </c>
      <c r="J749">
        <f t="shared" si="192"/>
        <v>-49.710000000000036</v>
      </c>
      <c r="K749">
        <f t="shared" si="190"/>
        <v>-1</v>
      </c>
      <c r="L749" s="11">
        <f t="shared" ca="1" si="184"/>
        <v>8579.6299999999719</v>
      </c>
      <c r="M749">
        <f t="shared" ca="1" si="191"/>
        <v>-1</v>
      </c>
      <c r="N749">
        <f t="shared" ca="1" si="185"/>
        <v>0</v>
      </c>
      <c r="O749">
        <f>COUNTIF(結算日!$A$3:$A$249,A749)</f>
        <v>0</v>
      </c>
      <c r="Q749" s="7">
        <f t="shared" si="193"/>
        <v>-45</v>
      </c>
      <c r="R749" s="8">
        <f t="shared" ca="1" si="197"/>
        <v>225</v>
      </c>
      <c r="S749" s="8">
        <f t="shared" ca="1" si="198"/>
        <v>24717</v>
      </c>
      <c r="T749" s="8">
        <f t="shared" ca="1" si="194"/>
        <v>-5</v>
      </c>
      <c r="U749" s="9">
        <f t="shared" ca="1" si="199"/>
        <v>0</v>
      </c>
      <c r="V749">
        <f t="shared" si="195"/>
        <v>2001</v>
      </c>
      <c r="W749">
        <f t="shared" si="196"/>
        <v>7</v>
      </c>
    </row>
    <row r="750" spans="1:23" x14ac:dyDescent="0.25">
      <c r="A750" s="1">
        <v>37082</v>
      </c>
      <c r="B750" s="2">
        <v>4616.71</v>
      </c>
      <c r="C750" s="2">
        <v>35255</v>
      </c>
      <c r="D750" s="2">
        <v>4668</v>
      </c>
      <c r="E750" s="2">
        <v>4666</v>
      </c>
      <c r="F750" s="10">
        <f t="shared" si="186"/>
        <v>1.1109643014181048E-2</v>
      </c>
      <c r="G750" s="2">
        <f t="shared" ca="1" si="187"/>
        <v>44642.7</v>
      </c>
      <c r="H750">
        <f t="shared" ca="1" si="188"/>
        <v>-1</v>
      </c>
      <c r="I750">
        <f t="shared" si="189"/>
        <v>-1</v>
      </c>
      <c r="J750">
        <f t="shared" si="192"/>
        <v>-40.590000000000146</v>
      </c>
      <c r="K750">
        <f t="shared" si="190"/>
        <v>-1</v>
      </c>
      <c r="L750" s="11">
        <f t="shared" ca="1" si="184"/>
        <v>8620.2199999999721</v>
      </c>
      <c r="M750">
        <f t="shared" ca="1" si="191"/>
        <v>-1</v>
      </c>
      <c r="N750">
        <f t="shared" ca="1" si="185"/>
        <v>0</v>
      </c>
      <c r="O750">
        <f>COUNTIF(結算日!$A$3:$A$249,A750)</f>
        <v>0</v>
      </c>
      <c r="Q750" s="7">
        <f t="shared" si="193"/>
        <v>-53</v>
      </c>
      <c r="R750" s="8">
        <f t="shared" ca="1" si="197"/>
        <v>265</v>
      </c>
      <c r="S750" s="8">
        <f t="shared" ca="1" si="198"/>
        <v>24982</v>
      </c>
      <c r="T750" s="8">
        <f t="shared" ca="1" si="194"/>
        <v>-5</v>
      </c>
      <c r="U750" s="9">
        <f t="shared" ca="1" si="199"/>
        <v>0</v>
      </c>
      <c r="V750">
        <f t="shared" si="195"/>
        <v>2001</v>
      </c>
      <c r="W750">
        <f t="shared" si="196"/>
        <v>7</v>
      </c>
    </row>
    <row r="751" spans="1:23" x14ac:dyDescent="0.25">
      <c r="A751" s="1">
        <v>37083</v>
      </c>
      <c r="B751" s="2">
        <v>4548.29</v>
      </c>
      <c r="C751" s="2">
        <v>34529</v>
      </c>
      <c r="D751" s="2">
        <v>4577</v>
      </c>
      <c r="E751" s="2">
        <v>4590</v>
      </c>
      <c r="F751" s="10">
        <f t="shared" si="186"/>
        <v>6.3122624107081471E-3</v>
      </c>
      <c r="G751" s="2">
        <f t="shared" ca="1" si="187"/>
        <v>44598.35</v>
      </c>
      <c r="H751">
        <f t="shared" ca="1" si="188"/>
        <v>-1</v>
      </c>
      <c r="I751">
        <f t="shared" si="189"/>
        <v>-1</v>
      </c>
      <c r="J751">
        <f t="shared" si="192"/>
        <v>-68.420000000000073</v>
      </c>
      <c r="K751">
        <f t="shared" si="190"/>
        <v>-1</v>
      </c>
      <c r="L751" s="11">
        <f t="shared" ca="1" si="184"/>
        <v>8688.6399999999721</v>
      </c>
      <c r="M751">
        <f t="shared" ca="1" si="191"/>
        <v>-1</v>
      </c>
      <c r="N751">
        <f t="shared" ca="1" si="185"/>
        <v>0</v>
      </c>
      <c r="O751">
        <f>COUNTIF(結算日!$A$3:$A$249,A751)</f>
        <v>0</v>
      </c>
      <c r="Q751" s="7">
        <f t="shared" si="193"/>
        <v>-91</v>
      </c>
      <c r="R751" s="8">
        <f t="shared" ca="1" si="197"/>
        <v>455</v>
      </c>
      <c r="S751" s="8">
        <f t="shared" ca="1" si="198"/>
        <v>25437</v>
      </c>
      <c r="T751" s="8">
        <f t="shared" ca="1" si="194"/>
        <v>-5</v>
      </c>
      <c r="U751" s="9">
        <f t="shared" ca="1" si="199"/>
        <v>0</v>
      </c>
      <c r="V751">
        <f t="shared" si="195"/>
        <v>2001</v>
      </c>
      <c r="W751">
        <f t="shared" si="196"/>
        <v>7</v>
      </c>
    </row>
    <row r="752" spans="1:23" x14ac:dyDescent="0.25">
      <c r="A752" s="1">
        <v>37084</v>
      </c>
      <c r="B752" s="2">
        <v>4633.54</v>
      </c>
      <c r="C752" s="2">
        <v>50350</v>
      </c>
      <c r="D752" s="2">
        <v>4679</v>
      </c>
      <c r="E752" s="2">
        <v>4687</v>
      </c>
      <c r="F752" s="10">
        <f t="shared" si="186"/>
        <v>9.8110731751532843E-3</v>
      </c>
      <c r="G752" s="2">
        <f t="shared" ca="1" si="187"/>
        <v>44960.25</v>
      </c>
      <c r="H752">
        <f t="shared" ca="1" si="188"/>
        <v>1</v>
      </c>
      <c r="I752">
        <f t="shared" si="189"/>
        <v>-1</v>
      </c>
      <c r="J752">
        <f t="shared" si="192"/>
        <v>85.25</v>
      </c>
      <c r="K752">
        <f t="shared" si="190"/>
        <v>-1</v>
      </c>
      <c r="L752" s="11">
        <f t="shared" ca="1" si="184"/>
        <v>8603.3899999999721</v>
      </c>
      <c r="M752">
        <f t="shared" ca="1" si="191"/>
        <v>-1</v>
      </c>
      <c r="N752">
        <f t="shared" ca="1" si="185"/>
        <v>0</v>
      </c>
      <c r="O752">
        <f>COUNTIF(結算日!$A$3:$A$249,A752)</f>
        <v>0</v>
      </c>
      <c r="Q752" s="7">
        <f t="shared" si="193"/>
        <v>102</v>
      </c>
      <c r="R752" s="8">
        <f t="shared" ca="1" si="197"/>
        <v>-510</v>
      </c>
      <c r="S752" s="8">
        <f t="shared" ca="1" si="198"/>
        <v>24927</v>
      </c>
      <c r="T752" s="8">
        <f t="shared" ca="1" si="194"/>
        <v>-5</v>
      </c>
      <c r="U752" s="9">
        <f t="shared" ca="1" si="199"/>
        <v>0</v>
      </c>
      <c r="V752">
        <f t="shared" si="195"/>
        <v>2001</v>
      </c>
      <c r="W752">
        <f t="shared" si="196"/>
        <v>7</v>
      </c>
    </row>
    <row r="753" spans="1:23" x14ac:dyDescent="0.25">
      <c r="A753" s="1">
        <v>37085</v>
      </c>
      <c r="B753" s="2">
        <v>4485.68</v>
      </c>
      <c r="C753" s="2">
        <v>59310</v>
      </c>
      <c r="D753" s="2">
        <v>4490</v>
      </c>
      <c r="E753" s="2">
        <v>4500</v>
      </c>
      <c r="F753" s="10">
        <f t="shared" si="186"/>
        <v>9.6306468584472782E-4</v>
      </c>
      <c r="G753" s="2">
        <f t="shared" ca="1" si="187"/>
        <v>45170.775000000001</v>
      </c>
      <c r="H753">
        <f t="shared" ca="1" si="188"/>
        <v>1</v>
      </c>
      <c r="I753">
        <f t="shared" si="189"/>
        <v>-1</v>
      </c>
      <c r="J753">
        <f t="shared" si="192"/>
        <v>-147.85999999999967</v>
      </c>
      <c r="K753">
        <f t="shared" ca="1" si="190"/>
        <v>1</v>
      </c>
      <c r="L753" s="11">
        <f t="shared" ca="1" si="184"/>
        <v>8751.2499999999709</v>
      </c>
      <c r="M753">
        <f t="shared" ca="1" si="191"/>
        <v>1</v>
      </c>
      <c r="N753">
        <f t="shared" ca="1" si="185"/>
        <v>2</v>
      </c>
      <c r="O753">
        <f>COUNTIF(結算日!$A$3:$A$249,A753)</f>
        <v>0</v>
      </c>
      <c r="Q753" s="7">
        <f t="shared" si="193"/>
        <v>-189</v>
      </c>
      <c r="R753" s="8">
        <f t="shared" ca="1" si="197"/>
        <v>945</v>
      </c>
      <c r="S753" s="8">
        <f t="shared" ca="1" si="198"/>
        <v>25872</v>
      </c>
      <c r="T753" s="8">
        <f t="shared" ca="1" si="194"/>
        <v>5</v>
      </c>
      <c r="U753" s="9">
        <f t="shared" ca="1" si="199"/>
        <v>10</v>
      </c>
      <c r="V753">
        <f t="shared" si="195"/>
        <v>2001</v>
      </c>
      <c r="W753">
        <f t="shared" si="196"/>
        <v>7</v>
      </c>
    </row>
    <row r="754" spans="1:23" x14ac:dyDescent="0.25">
      <c r="A754" s="1">
        <v>37088</v>
      </c>
      <c r="B754" s="2">
        <v>4368.6899999999996</v>
      </c>
      <c r="C754" s="2">
        <v>40246</v>
      </c>
      <c r="D754" s="2">
        <v>4394</v>
      </c>
      <c r="E754" s="2">
        <v>4394</v>
      </c>
      <c r="F754" s="10">
        <f t="shared" si="186"/>
        <v>5.7934987376080382E-3</v>
      </c>
      <c r="G754" s="2">
        <f t="shared" ca="1" si="187"/>
        <v>45015.15</v>
      </c>
      <c r="H754">
        <f t="shared" ca="1" si="188"/>
        <v>-1</v>
      </c>
      <c r="I754">
        <f t="shared" si="189"/>
        <v>-1</v>
      </c>
      <c r="J754">
        <f t="shared" si="192"/>
        <v>-116.99000000000069</v>
      </c>
      <c r="K754">
        <f t="shared" si="190"/>
        <v>-1</v>
      </c>
      <c r="L754" s="11">
        <f t="shared" ca="1" si="184"/>
        <v>8634.2599999999693</v>
      </c>
      <c r="M754">
        <f t="shared" ca="1" si="191"/>
        <v>-1</v>
      </c>
      <c r="N754">
        <f t="shared" ca="1" si="185"/>
        <v>2</v>
      </c>
      <c r="O754">
        <f>COUNTIF(結算日!$A$3:$A$249,A754)</f>
        <v>0</v>
      </c>
      <c r="Q754" s="7">
        <f t="shared" si="193"/>
        <v>-96</v>
      </c>
      <c r="R754" s="8">
        <f t="shared" ca="1" si="197"/>
        <v>-480</v>
      </c>
      <c r="S754" s="8">
        <f t="shared" ca="1" si="198"/>
        <v>25382</v>
      </c>
      <c r="T754" s="8">
        <f t="shared" ca="1" si="194"/>
        <v>-5</v>
      </c>
      <c r="U754" s="9">
        <f t="shared" ca="1" si="199"/>
        <v>10</v>
      </c>
      <c r="V754">
        <f t="shared" si="195"/>
        <v>2001</v>
      </c>
      <c r="W754">
        <f t="shared" si="196"/>
        <v>7</v>
      </c>
    </row>
    <row r="755" spans="1:23" x14ac:dyDescent="0.25">
      <c r="A755" s="1">
        <v>37089</v>
      </c>
      <c r="B755" s="2">
        <v>4371.99</v>
      </c>
      <c r="C755" s="2">
        <v>44349</v>
      </c>
      <c r="D755" s="2">
        <v>4353</v>
      </c>
      <c r="E755" s="2">
        <v>4356</v>
      </c>
      <c r="F755" s="10">
        <f t="shared" si="186"/>
        <v>-4.3435597977121709E-3</v>
      </c>
      <c r="G755" s="2">
        <f t="shared" ca="1" si="187"/>
        <v>45101.3</v>
      </c>
      <c r="H755">
        <f t="shared" ca="1" si="188"/>
        <v>-1</v>
      </c>
      <c r="I755">
        <f t="shared" si="189"/>
        <v>1</v>
      </c>
      <c r="J755">
        <f t="shared" si="192"/>
        <v>3.3000000000001819</v>
      </c>
      <c r="K755">
        <f t="shared" si="190"/>
        <v>1</v>
      </c>
      <c r="L755" s="11">
        <f t="shared" ca="1" si="184"/>
        <v>8630.95999999997</v>
      </c>
      <c r="M755">
        <f t="shared" ca="1" si="191"/>
        <v>1</v>
      </c>
      <c r="N755">
        <f t="shared" ca="1" si="185"/>
        <v>2</v>
      </c>
      <c r="O755">
        <f>COUNTIF(結算日!$A$3:$A$249,A755)</f>
        <v>0</v>
      </c>
      <c r="Q755" s="7">
        <f t="shared" si="193"/>
        <v>-41</v>
      </c>
      <c r="R755" s="8">
        <f t="shared" ca="1" si="197"/>
        <v>205</v>
      </c>
      <c r="S755" s="8">
        <f t="shared" ca="1" si="198"/>
        <v>25577</v>
      </c>
      <c r="T755" s="8">
        <f t="shared" ca="1" si="194"/>
        <v>5</v>
      </c>
      <c r="U755" s="9">
        <f t="shared" ca="1" si="199"/>
        <v>10</v>
      </c>
      <c r="V755">
        <f t="shared" si="195"/>
        <v>2001</v>
      </c>
      <c r="W755">
        <f t="shared" si="196"/>
        <v>7</v>
      </c>
    </row>
    <row r="756" spans="1:23" x14ac:dyDescent="0.25">
      <c r="A756" s="1">
        <v>37090</v>
      </c>
      <c r="B756" s="2">
        <v>4219.8900000000003</v>
      </c>
      <c r="C756" s="2">
        <v>38487</v>
      </c>
      <c r="D756" s="2">
        <v>4176</v>
      </c>
      <c r="E756" s="2">
        <v>4176</v>
      </c>
      <c r="F756" s="10">
        <f t="shared" si="186"/>
        <v>-1.0400745043117277E-2</v>
      </c>
      <c r="G756" s="2">
        <f t="shared" ca="1" si="187"/>
        <v>44910.324999999997</v>
      </c>
      <c r="H756">
        <f t="shared" ca="1" si="188"/>
        <v>-1</v>
      </c>
      <c r="I756">
        <f t="shared" si="189"/>
        <v>1</v>
      </c>
      <c r="J756">
        <f t="shared" si="192"/>
        <v>-152.09999999999945</v>
      </c>
      <c r="K756">
        <f t="shared" si="190"/>
        <v>1</v>
      </c>
      <c r="L756" s="11">
        <f t="shared" ca="1" si="184"/>
        <v>8478.8599999999715</v>
      </c>
      <c r="M756">
        <f t="shared" ca="1" si="191"/>
        <v>2</v>
      </c>
      <c r="N756">
        <f t="shared" ca="1" si="185"/>
        <v>1</v>
      </c>
      <c r="O756">
        <f>COUNTIF(結算日!$A$3:$A$249,A756)</f>
        <v>1</v>
      </c>
      <c r="Q756" s="7">
        <f t="shared" si="193"/>
        <v>-177</v>
      </c>
      <c r="R756" s="8">
        <f t="shared" ca="1" si="197"/>
        <v>-885</v>
      </c>
      <c r="S756" s="8">
        <f t="shared" ca="1" si="198"/>
        <v>24682</v>
      </c>
      <c r="T756" s="8">
        <f t="shared" ca="1" si="194"/>
        <v>5</v>
      </c>
      <c r="U756" s="9">
        <f t="shared" ca="1" si="199"/>
        <v>10</v>
      </c>
      <c r="V756">
        <f t="shared" si="195"/>
        <v>2001</v>
      </c>
      <c r="W756">
        <f t="shared" si="196"/>
        <v>7</v>
      </c>
    </row>
    <row r="757" spans="1:23" x14ac:dyDescent="0.25">
      <c r="A757" s="1">
        <v>37091</v>
      </c>
      <c r="B757" s="2">
        <v>4190.78</v>
      </c>
      <c r="C757" s="2">
        <v>51176</v>
      </c>
      <c r="D757" s="2">
        <v>4175</v>
      </c>
      <c r="E757" s="2">
        <v>4197</v>
      </c>
      <c r="F757" s="10">
        <f t="shared" si="186"/>
        <v>-3.7654088260418161E-3</v>
      </c>
      <c r="G757" s="2">
        <f t="shared" ca="1" si="187"/>
        <v>44440.6</v>
      </c>
      <c r="H757">
        <f t="shared" ca="1" si="188"/>
        <v>1</v>
      </c>
      <c r="I757">
        <f t="shared" si="189"/>
        <v>1</v>
      </c>
      <c r="J757">
        <f t="shared" si="192"/>
        <v>-29.110000000000582</v>
      </c>
      <c r="K757">
        <f t="shared" si="190"/>
        <v>1</v>
      </c>
      <c r="L757" s="11">
        <f t="shared" ca="1" si="184"/>
        <v>8420.6399999999703</v>
      </c>
      <c r="M757">
        <f t="shared" ca="1" si="191"/>
        <v>2</v>
      </c>
      <c r="N757">
        <f t="shared" ca="1" si="185"/>
        <v>0</v>
      </c>
      <c r="O757">
        <f>COUNTIF(結算日!$A$3:$A$249,A757)</f>
        <v>0</v>
      </c>
      <c r="Q757" s="7">
        <f t="shared" si="193"/>
        <v>-1</v>
      </c>
      <c r="R757" s="8">
        <f t="shared" ca="1" si="197"/>
        <v>-5</v>
      </c>
      <c r="S757" s="8">
        <f t="shared" ca="1" si="198"/>
        <v>24667</v>
      </c>
      <c r="T757" s="8">
        <f t="shared" ca="1" si="194"/>
        <v>5</v>
      </c>
      <c r="U757" s="9">
        <f t="shared" ca="1" si="199"/>
        <v>0</v>
      </c>
      <c r="V757">
        <f t="shared" si="195"/>
        <v>2001</v>
      </c>
      <c r="W757">
        <f t="shared" si="196"/>
        <v>7</v>
      </c>
    </row>
    <row r="758" spans="1:23" x14ac:dyDescent="0.25">
      <c r="A758" s="1">
        <v>37092</v>
      </c>
      <c r="B758" s="2">
        <v>4220.33</v>
      </c>
      <c r="C758" s="2">
        <v>38032</v>
      </c>
      <c r="D758" s="2">
        <v>4160</v>
      </c>
      <c r="E758" s="2">
        <v>4132</v>
      </c>
      <c r="F758" s="10">
        <f t="shared" si="186"/>
        <v>-1.4295090668265287E-2</v>
      </c>
      <c r="G758" s="2">
        <f t="shared" ca="1" si="187"/>
        <v>43541.025000000001</v>
      </c>
      <c r="H758">
        <f t="shared" ca="1" si="188"/>
        <v>-1</v>
      </c>
      <c r="I758">
        <f t="shared" si="189"/>
        <v>1</v>
      </c>
      <c r="J758">
        <f t="shared" si="192"/>
        <v>29.550000000000182</v>
      </c>
      <c r="K758">
        <f t="shared" si="190"/>
        <v>1</v>
      </c>
      <c r="L758" s="11">
        <f t="shared" ca="1" si="184"/>
        <v>8479.7399999999707</v>
      </c>
      <c r="M758">
        <f t="shared" ca="1" si="191"/>
        <v>2</v>
      </c>
      <c r="N758">
        <f t="shared" ca="1" si="185"/>
        <v>0</v>
      </c>
      <c r="O758">
        <f>COUNTIF(結算日!$A$3:$A$249,A758)</f>
        <v>0</v>
      </c>
      <c r="Q758" s="7">
        <f t="shared" si="193"/>
        <v>-15</v>
      </c>
      <c r="R758" s="8">
        <f t="shared" ca="1" si="197"/>
        <v>-75</v>
      </c>
      <c r="S758" s="8">
        <f t="shared" ca="1" si="198"/>
        <v>24592</v>
      </c>
      <c r="T758" s="8">
        <f t="shared" ca="1" si="194"/>
        <v>5</v>
      </c>
      <c r="U758" s="9">
        <f t="shared" ca="1" si="199"/>
        <v>0</v>
      </c>
      <c r="V758">
        <f t="shared" si="195"/>
        <v>2001</v>
      </c>
      <c r="W758">
        <f t="shared" si="196"/>
        <v>7</v>
      </c>
    </row>
    <row r="759" spans="1:23" x14ac:dyDescent="0.25">
      <c r="A759" s="1">
        <v>37095</v>
      </c>
      <c r="B759" s="2">
        <v>4151.93</v>
      </c>
      <c r="C759" s="2">
        <v>31094</v>
      </c>
      <c r="D759" s="2">
        <v>4118</v>
      </c>
      <c r="E759" s="2">
        <v>4102</v>
      </c>
      <c r="F759" s="10">
        <f t="shared" si="186"/>
        <v>-8.1721030942236705E-3</v>
      </c>
      <c r="G759" s="2">
        <f t="shared" ca="1" si="187"/>
        <v>42915.824999999997</v>
      </c>
      <c r="H759">
        <f t="shared" ca="1" si="188"/>
        <v>-1</v>
      </c>
      <c r="I759">
        <f t="shared" si="189"/>
        <v>1</v>
      </c>
      <c r="J759">
        <f t="shared" si="192"/>
        <v>-68.399999999999636</v>
      </c>
      <c r="K759">
        <f t="shared" si="190"/>
        <v>1</v>
      </c>
      <c r="L759" s="11">
        <f t="shared" ca="1" si="184"/>
        <v>8342.9399999999714</v>
      </c>
      <c r="M759">
        <f t="shared" ca="1" si="191"/>
        <v>2</v>
      </c>
      <c r="N759">
        <f t="shared" ca="1" si="185"/>
        <v>0</v>
      </c>
      <c r="O759">
        <f>COUNTIF(結算日!$A$3:$A$249,A759)</f>
        <v>0</v>
      </c>
      <c r="Q759" s="7">
        <f t="shared" si="193"/>
        <v>-42</v>
      </c>
      <c r="R759" s="8">
        <f t="shared" ca="1" si="197"/>
        <v>-210</v>
      </c>
      <c r="S759" s="8">
        <f t="shared" ca="1" si="198"/>
        <v>24382</v>
      </c>
      <c r="T759" s="8">
        <f t="shared" ca="1" si="194"/>
        <v>5</v>
      </c>
      <c r="U759" s="9">
        <f t="shared" ca="1" si="199"/>
        <v>0</v>
      </c>
      <c r="V759">
        <f t="shared" si="195"/>
        <v>2001</v>
      </c>
      <c r="W759">
        <f t="shared" si="196"/>
        <v>7</v>
      </c>
    </row>
    <row r="760" spans="1:23" x14ac:dyDescent="0.25">
      <c r="A760" s="1">
        <v>37096</v>
      </c>
      <c r="B760" s="2">
        <v>4040.77</v>
      </c>
      <c r="C760" s="2">
        <v>36696</v>
      </c>
      <c r="D760" s="2">
        <v>4062</v>
      </c>
      <c r="E760" s="2">
        <v>4046</v>
      </c>
      <c r="F760" s="10">
        <f t="shared" si="186"/>
        <v>5.2539491235581437E-3</v>
      </c>
      <c r="G760" s="2">
        <f t="shared" ca="1" si="187"/>
        <v>43014.65</v>
      </c>
      <c r="H760">
        <f t="shared" ca="1" si="188"/>
        <v>-1</v>
      </c>
      <c r="I760">
        <f t="shared" si="189"/>
        <v>-1</v>
      </c>
      <c r="J760">
        <f t="shared" si="192"/>
        <v>-111.16000000000031</v>
      </c>
      <c r="K760">
        <f t="shared" si="190"/>
        <v>-1</v>
      </c>
      <c r="L760" s="11">
        <f t="shared" ca="1" si="184"/>
        <v>8120.6199999999708</v>
      </c>
      <c r="M760">
        <f t="shared" ca="1" si="191"/>
        <v>-2</v>
      </c>
      <c r="N760">
        <f t="shared" ca="1" si="185"/>
        <v>4</v>
      </c>
      <c r="O760">
        <f>COUNTIF(結算日!$A$3:$A$249,A760)</f>
        <v>0</v>
      </c>
      <c r="Q760" s="7">
        <f t="shared" si="193"/>
        <v>-56</v>
      </c>
      <c r="R760" s="8">
        <f t="shared" ca="1" si="197"/>
        <v>-280</v>
      </c>
      <c r="S760" s="8">
        <f t="shared" ca="1" si="198"/>
        <v>24102</v>
      </c>
      <c r="T760" s="8">
        <f t="shared" ca="1" si="194"/>
        <v>-5</v>
      </c>
      <c r="U760" s="9">
        <f t="shared" ca="1" si="199"/>
        <v>10</v>
      </c>
      <c r="V760">
        <f t="shared" si="195"/>
        <v>2001</v>
      </c>
      <c r="W760">
        <f t="shared" si="196"/>
        <v>7</v>
      </c>
    </row>
    <row r="761" spans="1:23" x14ac:dyDescent="0.25">
      <c r="A761" s="1">
        <v>37097</v>
      </c>
      <c r="B761" s="2">
        <v>4136.3900000000003</v>
      </c>
      <c r="C761" s="2">
        <v>45150</v>
      </c>
      <c r="D761" s="2">
        <v>4138</v>
      </c>
      <c r="E761" s="2">
        <v>4120</v>
      </c>
      <c r="F761" s="10">
        <f t="shared" si="186"/>
        <v>3.8922828843501733E-4</v>
      </c>
      <c r="G761" s="2">
        <f t="shared" ca="1" si="187"/>
        <v>42764.85</v>
      </c>
      <c r="H761">
        <f t="shared" ca="1" si="188"/>
        <v>1</v>
      </c>
      <c r="I761">
        <f t="shared" si="189"/>
        <v>-1</v>
      </c>
      <c r="J761">
        <f t="shared" si="192"/>
        <v>95.620000000000346</v>
      </c>
      <c r="K761">
        <f t="shared" ca="1" si="190"/>
        <v>1</v>
      </c>
      <c r="L761" s="11">
        <f t="shared" ca="1" si="184"/>
        <v>7929.3799999999701</v>
      </c>
      <c r="M761">
        <f t="shared" ca="1" si="191"/>
        <v>1</v>
      </c>
      <c r="N761">
        <f t="shared" ca="1" si="185"/>
        <v>3</v>
      </c>
      <c r="O761">
        <f>COUNTIF(結算日!$A$3:$A$249,A761)</f>
        <v>0</v>
      </c>
      <c r="Q761" s="7">
        <f t="shared" si="193"/>
        <v>76</v>
      </c>
      <c r="R761" s="8">
        <f t="shared" ca="1" si="197"/>
        <v>-380</v>
      </c>
      <c r="S761" s="8">
        <f t="shared" ca="1" si="198"/>
        <v>23712</v>
      </c>
      <c r="T761" s="8">
        <f t="shared" ca="1" si="194"/>
        <v>5</v>
      </c>
      <c r="U761" s="9">
        <f t="shared" ca="1" si="199"/>
        <v>10</v>
      </c>
      <c r="V761">
        <f t="shared" si="195"/>
        <v>2001</v>
      </c>
      <c r="W761">
        <f t="shared" si="196"/>
        <v>7</v>
      </c>
    </row>
    <row r="762" spans="1:23" x14ac:dyDescent="0.25">
      <c r="A762" s="1">
        <v>37098</v>
      </c>
      <c r="B762" s="2">
        <v>4300.41</v>
      </c>
      <c r="C762" s="2">
        <v>61958</v>
      </c>
      <c r="D762" s="2">
        <v>4255</v>
      </c>
      <c r="E762" s="2">
        <v>4252</v>
      </c>
      <c r="F762" s="10">
        <f t="shared" si="186"/>
        <v>-1.0559458284210121E-2</v>
      </c>
      <c r="G762" s="2">
        <f t="shared" ca="1" si="187"/>
        <v>43345.275000000001</v>
      </c>
      <c r="H762">
        <f t="shared" ca="1" si="188"/>
        <v>1</v>
      </c>
      <c r="I762">
        <f t="shared" si="189"/>
        <v>1</v>
      </c>
      <c r="J762">
        <f t="shared" si="192"/>
        <v>164.01999999999953</v>
      </c>
      <c r="K762">
        <f t="shared" si="190"/>
        <v>1</v>
      </c>
      <c r="L762" s="11">
        <f t="shared" ca="1" si="184"/>
        <v>8093.3999999999696</v>
      </c>
      <c r="M762">
        <f t="shared" ca="1" si="191"/>
        <v>1</v>
      </c>
      <c r="N762">
        <f t="shared" ca="1" si="185"/>
        <v>0</v>
      </c>
      <c r="O762">
        <f>COUNTIF(結算日!$A$3:$A$249,A762)</f>
        <v>0</v>
      </c>
      <c r="Q762" s="7">
        <f t="shared" si="193"/>
        <v>117</v>
      </c>
      <c r="R762" s="8">
        <f t="shared" ca="1" si="197"/>
        <v>585</v>
      </c>
      <c r="S762" s="8">
        <f t="shared" ca="1" si="198"/>
        <v>24287</v>
      </c>
      <c r="T762" s="8">
        <f t="shared" ca="1" si="194"/>
        <v>5</v>
      </c>
      <c r="U762" s="9">
        <f t="shared" ca="1" si="199"/>
        <v>0</v>
      </c>
      <c r="V762">
        <f t="shared" si="195"/>
        <v>2001</v>
      </c>
      <c r="W762">
        <f t="shared" si="196"/>
        <v>7</v>
      </c>
    </row>
    <row r="763" spans="1:23" x14ac:dyDescent="0.25">
      <c r="A763" s="1">
        <v>37099</v>
      </c>
      <c r="B763" s="2">
        <v>4320.59</v>
      </c>
      <c r="C763" s="2">
        <v>74713</v>
      </c>
      <c r="D763" s="2">
        <v>4242</v>
      </c>
      <c r="E763" s="2">
        <v>4245</v>
      </c>
      <c r="F763" s="10">
        <f t="shared" si="186"/>
        <v>-1.8189645395652043E-2</v>
      </c>
      <c r="G763" s="2">
        <f t="shared" ca="1" si="187"/>
        <v>44159.925000000003</v>
      </c>
      <c r="H763">
        <f t="shared" ca="1" si="188"/>
        <v>1</v>
      </c>
      <c r="I763">
        <f t="shared" si="189"/>
        <v>1</v>
      </c>
      <c r="J763">
        <f t="shared" si="192"/>
        <v>20.180000000000291</v>
      </c>
      <c r="K763">
        <f t="shared" si="190"/>
        <v>1</v>
      </c>
      <c r="L763" s="11">
        <f t="shared" ca="1" si="184"/>
        <v>8113.5799999999699</v>
      </c>
      <c r="M763">
        <f t="shared" ca="1" si="191"/>
        <v>1</v>
      </c>
      <c r="N763">
        <f t="shared" ca="1" si="185"/>
        <v>0</v>
      </c>
      <c r="O763">
        <f>COUNTIF(結算日!$A$3:$A$249,A763)</f>
        <v>0</v>
      </c>
      <c r="Q763" s="7">
        <f t="shared" si="193"/>
        <v>-13</v>
      </c>
      <c r="R763" s="8">
        <f t="shared" ca="1" si="197"/>
        <v>-65</v>
      </c>
      <c r="S763" s="8">
        <f t="shared" ca="1" si="198"/>
        <v>24222</v>
      </c>
      <c r="T763" s="8">
        <f t="shared" ca="1" si="194"/>
        <v>5</v>
      </c>
      <c r="U763" s="9">
        <f t="shared" ca="1" si="199"/>
        <v>0</v>
      </c>
      <c r="V763">
        <f t="shared" si="195"/>
        <v>2001</v>
      </c>
      <c r="W763">
        <f t="shared" si="196"/>
        <v>7</v>
      </c>
    </row>
    <row r="764" spans="1:23" x14ac:dyDescent="0.25">
      <c r="A764" s="1">
        <v>37103</v>
      </c>
      <c r="B764" s="2">
        <v>4352.9799999999996</v>
      </c>
      <c r="C764" s="2">
        <v>48050</v>
      </c>
      <c r="D764" s="2">
        <v>4291</v>
      </c>
      <c r="E764" s="2">
        <v>4298</v>
      </c>
      <c r="F764" s="10">
        <f t="shared" si="186"/>
        <v>-1.423852165642836E-2</v>
      </c>
      <c r="G764" s="2">
        <f t="shared" ca="1" si="187"/>
        <v>44441.974999999999</v>
      </c>
      <c r="H764">
        <f t="shared" ca="1" si="188"/>
        <v>1</v>
      </c>
      <c r="I764">
        <f t="shared" si="189"/>
        <v>1</v>
      </c>
      <c r="J764">
        <f t="shared" si="192"/>
        <v>32.389999999999418</v>
      </c>
      <c r="K764">
        <f t="shared" si="190"/>
        <v>1</v>
      </c>
      <c r="L764" s="11">
        <f t="shared" ca="1" si="184"/>
        <v>8145.9699999999693</v>
      </c>
      <c r="M764">
        <f t="shared" ca="1" si="191"/>
        <v>1</v>
      </c>
      <c r="N764">
        <f t="shared" ca="1" si="185"/>
        <v>0</v>
      </c>
      <c r="O764">
        <f>COUNTIF(結算日!$A$3:$A$249,A764)</f>
        <v>0</v>
      </c>
      <c r="Q764" s="7">
        <f t="shared" si="193"/>
        <v>49</v>
      </c>
      <c r="R764" s="8">
        <f t="shared" ca="1" si="197"/>
        <v>245</v>
      </c>
      <c r="S764" s="8">
        <f t="shared" ca="1" si="198"/>
        <v>24467</v>
      </c>
      <c r="T764" s="8">
        <f t="shared" ca="1" si="194"/>
        <v>5</v>
      </c>
      <c r="U764" s="9">
        <f t="shared" ca="1" si="199"/>
        <v>0</v>
      </c>
      <c r="V764">
        <f t="shared" si="195"/>
        <v>2001</v>
      </c>
      <c r="W764">
        <f t="shared" si="196"/>
        <v>7</v>
      </c>
    </row>
    <row r="765" spans="1:23" x14ac:dyDescent="0.25">
      <c r="A765" s="1">
        <v>37104</v>
      </c>
      <c r="B765" s="2">
        <v>4354.5200000000004</v>
      </c>
      <c r="C765" s="2">
        <v>48334</v>
      </c>
      <c r="D765" s="2">
        <v>4267</v>
      </c>
      <c r="E765" s="2">
        <v>4252</v>
      </c>
      <c r="F765" s="10">
        <f t="shared" si="186"/>
        <v>-2.0098656109054591E-2</v>
      </c>
      <c r="G765" s="2">
        <f t="shared" ca="1" si="187"/>
        <v>44971.15</v>
      </c>
      <c r="H765">
        <f t="shared" ca="1" si="188"/>
        <v>1</v>
      </c>
      <c r="I765">
        <f t="shared" si="189"/>
        <v>1</v>
      </c>
      <c r="J765">
        <f t="shared" si="192"/>
        <v>1.5400000000008731</v>
      </c>
      <c r="K765">
        <f t="shared" si="190"/>
        <v>1</v>
      </c>
      <c r="L765" s="11">
        <f t="shared" ca="1" si="184"/>
        <v>8147.5099999999702</v>
      </c>
      <c r="M765">
        <f t="shared" ca="1" si="191"/>
        <v>1</v>
      </c>
      <c r="N765">
        <f t="shared" ca="1" si="185"/>
        <v>0</v>
      </c>
      <c r="O765">
        <f>COUNTIF(結算日!$A$3:$A$249,A765)</f>
        <v>0</v>
      </c>
      <c r="Q765" s="7">
        <f t="shared" si="193"/>
        <v>-24</v>
      </c>
      <c r="R765" s="8">
        <f t="shared" ca="1" si="197"/>
        <v>-120</v>
      </c>
      <c r="S765" s="8">
        <f t="shared" ca="1" si="198"/>
        <v>24347</v>
      </c>
      <c r="T765" s="8">
        <f t="shared" ca="1" si="194"/>
        <v>5</v>
      </c>
      <c r="U765" s="9">
        <f t="shared" ca="1" si="199"/>
        <v>0</v>
      </c>
      <c r="V765">
        <f t="shared" si="195"/>
        <v>2001</v>
      </c>
      <c r="W765">
        <f t="shared" si="196"/>
        <v>8</v>
      </c>
    </row>
    <row r="766" spans="1:23" x14ac:dyDescent="0.25">
      <c r="A766" s="1">
        <v>37105</v>
      </c>
      <c r="B766" s="2">
        <v>4490.1899999999996</v>
      </c>
      <c r="C766" s="2">
        <v>63323</v>
      </c>
      <c r="D766" s="2">
        <v>4455</v>
      </c>
      <c r="E766" s="2">
        <v>4449</v>
      </c>
      <c r="F766" s="10">
        <f t="shared" si="186"/>
        <v>-7.8370848449619279E-3</v>
      </c>
      <c r="G766" s="2">
        <f t="shared" ca="1" si="187"/>
        <v>45590.775000000001</v>
      </c>
      <c r="H766">
        <f t="shared" ca="1" si="188"/>
        <v>1</v>
      </c>
      <c r="I766">
        <f t="shared" si="189"/>
        <v>1</v>
      </c>
      <c r="J766">
        <f t="shared" si="192"/>
        <v>135.66999999999916</v>
      </c>
      <c r="K766">
        <f t="shared" si="190"/>
        <v>1</v>
      </c>
      <c r="L766" s="11">
        <f t="shared" ref="L766:L829" ca="1" si="200">L765+J766*M765</f>
        <v>8283.1799999999694</v>
      </c>
      <c r="M766">
        <f t="shared" ca="1" si="191"/>
        <v>1</v>
      </c>
      <c r="N766">
        <f t="shared" ref="N766:N829" ca="1" si="201">ABS(M766-M765)</f>
        <v>0</v>
      </c>
      <c r="O766">
        <f>COUNTIF(結算日!$A$3:$A$249,A766)</f>
        <v>0</v>
      </c>
      <c r="Q766" s="7">
        <f t="shared" si="193"/>
        <v>188</v>
      </c>
      <c r="R766" s="8">
        <f t="shared" ca="1" si="197"/>
        <v>940</v>
      </c>
      <c r="S766" s="8">
        <f t="shared" ca="1" si="198"/>
        <v>25287</v>
      </c>
      <c r="T766" s="8">
        <f t="shared" ca="1" si="194"/>
        <v>5</v>
      </c>
      <c r="U766" s="9">
        <f t="shared" ca="1" si="199"/>
        <v>0</v>
      </c>
      <c r="V766">
        <f t="shared" si="195"/>
        <v>2001</v>
      </c>
      <c r="W766">
        <f t="shared" si="196"/>
        <v>8</v>
      </c>
    </row>
    <row r="767" spans="1:23" x14ac:dyDescent="0.25">
      <c r="A767" s="1">
        <v>37106</v>
      </c>
      <c r="B767" s="2">
        <v>4530.68</v>
      </c>
      <c r="C767" s="2">
        <v>71572</v>
      </c>
      <c r="D767" s="2">
        <v>4495</v>
      </c>
      <c r="E767" s="2">
        <v>4490</v>
      </c>
      <c r="F767" s="10">
        <f t="shared" si="186"/>
        <v>-7.8751975420908726E-3</v>
      </c>
      <c r="G767" s="2">
        <f t="shared" ca="1" si="187"/>
        <v>45383.324999999997</v>
      </c>
      <c r="H767">
        <f t="shared" ca="1" si="188"/>
        <v>1</v>
      </c>
      <c r="I767">
        <f t="shared" si="189"/>
        <v>1</v>
      </c>
      <c r="J767">
        <f t="shared" si="192"/>
        <v>40.490000000000691</v>
      </c>
      <c r="K767">
        <f t="shared" si="190"/>
        <v>1</v>
      </c>
      <c r="L767" s="11">
        <f t="shared" ca="1" si="200"/>
        <v>8323.6699999999691</v>
      </c>
      <c r="M767">
        <f t="shared" ca="1" si="191"/>
        <v>1</v>
      </c>
      <c r="N767">
        <f t="shared" ca="1" si="201"/>
        <v>0</v>
      </c>
      <c r="O767">
        <f>COUNTIF(結算日!$A$3:$A$249,A767)</f>
        <v>0</v>
      </c>
      <c r="Q767" s="7">
        <f t="shared" si="193"/>
        <v>40</v>
      </c>
      <c r="R767" s="8">
        <f t="shared" ca="1" si="197"/>
        <v>200</v>
      </c>
      <c r="S767" s="8">
        <f t="shared" ca="1" si="198"/>
        <v>25487</v>
      </c>
      <c r="T767" s="8">
        <f t="shared" ca="1" si="194"/>
        <v>5</v>
      </c>
      <c r="U767" s="9">
        <f t="shared" ca="1" si="199"/>
        <v>0</v>
      </c>
      <c r="V767">
        <f t="shared" si="195"/>
        <v>2001</v>
      </c>
      <c r="W767">
        <f t="shared" si="196"/>
        <v>8</v>
      </c>
    </row>
    <row r="768" spans="1:23" x14ac:dyDescent="0.25">
      <c r="A768" s="1">
        <v>37109</v>
      </c>
      <c r="B768" s="2">
        <v>4470.7299999999996</v>
      </c>
      <c r="C768" s="2">
        <v>40701</v>
      </c>
      <c r="D768" s="2">
        <v>4420</v>
      </c>
      <c r="E768" s="2">
        <v>4416</v>
      </c>
      <c r="F768" s="10">
        <f t="shared" si="186"/>
        <v>-1.1347140176212744E-2</v>
      </c>
      <c r="G768" s="2">
        <f t="shared" ca="1" si="187"/>
        <v>45059.9</v>
      </c>
      <c r="H768">
        <f t="shared" ca="1" si="188"/>
        <v>-1</v>
      </c>
      <c r="I768">
        <f t="shared" si="189"/>
        <v>1</v>
      </c>
      <c r="J768">
        <f t="shared" si="192"/>
        <v>-59.950000000000728</v>
      </c>
      <c r="K768">
        <f t="shared" si="190"/>
        <v>1</v>
      </c>
      <c r="L768" s="11">
        <f t="shared" ca="1" si="200"/>
        <v>8263.7199999999684</v>
      </c>
      <c r="M768">
        <f t="shared" ca="1" si="191"/>
        <v>1</v>
      </c>
      <c r="N768">
        <f t="shared" ca="1" si="201"/>
        <v>0</v>
      </c>
      <c r="O768">
        <f>COUNTIF(結算日!$A$3:$A$249,A768)</f>
        <v>0</v>
      </c>
      <c r="Q768" s="7">
        <f t="shared" si="193"/>
        <v>-75</v>
      </c>
      <c r="R768" s="8">
        <f t="shared" ca="1" si="197"/>
        <v>-375</v>
      </c>
      <c r="S768" s="8">
        <f t="shared" ca="1" si="198"/>
        <v>25112</v>
      </c>
      <c r="T768" s="8">
        <f t="shared" ca="1" si="194"/>
        <v>5</v>
      </c>
      <c r="U768" s="9">
        <f t="shared" ca="1" si="199"/>
        <v>0</v>
      </c>
      <c r="V768">
        <f t="shared" si="195"/>
        <v>2001</v>
      </c>
      <c r="W768">
        <f t="shared" si="196"/>
        <v>8</v>
      </c>
    </row>
    <row r="769" spans="1:23" x14ac:dyDescent="0.25">
      <c r="A769" s="1">
        <v>37110</v>
      </c>
      <c r="B769" s="2">
        <v>4404</v>
      </c>
      <c r="C769" s="2">
        <v>35716</v>
      </c>
      <c r="D769" s="2">
        <v>4395</v>
      </c>
      <c r="E769" s="2">
        <v>4395</v>
      </c>
      <c r="F769" s="10">
        <f t="shared" si="186"/>
        <v>-2.043596730245234E-3</v>
      </c>
      <c r="G769" s="2">
        <f t="shared" ca="1" si="187"/>
        <v>43645.65</v>
      </c>
      <c r="H769">
        <f t="shared" ca="1" si="188"/>
        <v>-1</v>
      </c>
      <c r="I769">
        <f t="shared" si="189"/>
        <v>1</v>
      </c>
      <c r="J769">
        <f t="shared" si="192"/>
        <v>-66.729999999999563</v>
      </c>
      <c r="K769">
        <f t="shared" si="190"/>
        <v>1</v>
      </c>
      <c r="L769" s="11">
        <f t="shared" ca="1" si="200"/>
        <v>8196.9899999999689</v>
      </c>
      <c r="M769">
        <f t="shared" ca="1" si="191"/>
        <v>1</v>
      </c>
      <c r="N769">
        <f t="shared" ca="1" si="201"/>
        <v>0</v>
      </c>
      <c r="O769">
        <f>COUNTIF(結算日!$A$3:$A$249,A769)</f>
        <v>0</v>
      </c>
      <c r="Q769" s="7">
        <f t="shared" si="193"/>
        <v>-25</v>
      </c>
      <c r="R769" s="8">
        <f t="shared" ca="1" si="197"/>
        <v>-125</v>
      </c>
      <c r="S769" s="8">
        <f t="shared" ca="1" si="198"/>
        <v>24987</v>
      </c>
      <c r="T769" s="8">
        <f t="shared" ca="1" si="194"/>
        <v>5</v>
      </c>
      <c r="U769" s="9">
        <f t="shared" ca="1" si="199"/>
        <v>0</v>
      </c>
      <c r="V769">
        <f t="shared" si="195"/>
        <v>2001</v>
      </c>
      <c r="W769">
        <f t="shared" si="196"/>
        <v>8</v>
      </c>
    </row>
    <row r="770" spans="1:23" x14ac:dyDescent="0.25">
      <c r="A770" s="1">
        <v>37111</v>
      </c>
      <c r="B770" s="2">
        <v>4514.1000000000004</v>
      </c>
      <c r="C770" s="2">
        <v>55562</v>
      </c>
      <c r="D770" s="2">
        <v>4516</v>
      </c>
      <c r="E770" s="2">
        <v>4512</v>
      </c>
      <c r="F770" s="10">
        <f t="shared" ref="F770:F833" si="202">IF(O770=1,E770,D770)/B770-1</f>
        <v>4.209033915951732E-4</v>
      </c>
      <c r="G770" s="2">
        <f t="shared" ref="G770:G833" ca="1" si="203">IF(ROW()&gt;$G$1,AVERAGE(OFFSET(C770,-$G$1+1,,$G$1)),"")</f>
        <v>43804.025000000001</v>
      </c>
      <c r="H770">
        <f t="shared" ref="H770:H833" ca="1" si="204">IF(G770="",0,SIGN(C770-G770))</f>
        <v>1</v>
      </c>
      <c r="I770">
        <f t="shared" ref="I770:I833" si="205">-SIGN(F770)</f>
        <v>-1</v>
      </c>
      <c r="J770">
        <f t="shared" si="192"/>
        <v>110.10000000000036</v>
      </c>
      <c r="K770">
        <f t="shared" ref="K770:K833" ca="1" si="206">CHOOSE($K$1,H770*(2-$K$1)+I770*($K$1-1),IF(ABS(F770)&gt;($K$1-2)/100,I770,H770))</f>
        <v>1</v>
      </c>
      <c r="L770" s="11">
        <f t="shared" ca="1" si="200"/>
        <v>8307.0899999999692</v>
      </c>
      <c r="M770">
        <f t="shared" ref="M770:M833" ca="1" si="207">INT(L770*$P$1/B770)*K770</f>
        <v>1</v>
      </c>
      <c r="N770">
        <f t="shared" ca="1" si="201"/>
        <v>0</v>
      </c>
      <c r="O770">
        <f>COUNTIF(結算日!$A$3:$A$249,A770)</f>
        <v>0</v>
      </c>
      <c r="Q770" s="7">
        <f t="shared" si="193"/>
        <v>121</v>
      </c>
      <c r="R770" s="8">
        <f t="shared" ca="1" si="197"/>
        <v>605</v>
      </c>
      <c r="S770" s="8">
        <f t="shared" ca="1" si="198"/>
        <v>25592</v>
      </c>
      <c r="T770" s="8">
        <f t="shared" ca="1" si="194"/>
        <v>5</v>
      </c>
      <c r="U770" s="9">
        <f t="shared" ca="1" si="199"/>
        <v>0</v>
      </c>
      <c r="V770">
        <f t="shared" si="195"/>
        <v>2001</v>
      </c>
      <c r="W770">
        <f t="shared" si="196"/>
        <v>8</v>
      </c>
    </row>
    <row r="771" spans="1:23" x14ac:dyDescent="0.25">
      <c r="A771" s="1">
        <v>37112</v>
      </c>
      <c r="B771" s="2">
        <v>4448.5200000000004</v>
      </c>
      <c r="C771" s="2">
        <v>52218</v>
      </c>
      <c r="D771" s="2">
        <v>4405</v>
      </c>
      <c r="E771" s="2">
        <v>4401</v>
      </c>
      <c r="F771" s="10">
        <f t="shared" si="202"/>
        <v>-9.7830289624415423E-3</v>
      </c>
      <c r="G771" s="2">
        <f t="shared" ca="1" si="203"/>
        <v>43408.95</v>
      </c>
      <c r="H771">
        <f t="shared" ca="1" si="204"/>
        <v>1</v>
      </c>
      <c r="I771">
        <f t="shared" si="205"/>
        <v>1</v>
      </c>
      <c r="J771">
        <f t="shared" ref="J771:J834" si="208">B771-B770</f>
        <v>-65.579999999999927</v>
      </c>
      <c r="K771">
        <f t="shared" si="206"/>
        <v>1</v>
      </c>
      <c r="L771" s="11">
        <f t="shared" ca="1" si="200"/>
        <v>8241.5099999999693</v>
      </c>
      <c r="M771">
        <f t="shared" ca="1" si="207"/>
        <v>1</v>
      </c>
      <c r="N771">
        <f t="shared" ca="1" si="201"/>
        <v>0</v>
      </c>
      <c r="O771">
        <f>COUNTIF(結算日!$A$3:$A$249,A771)</f>
        <v>0</v>
      </c>
      <c r="Q771" s="7">
        <f t="shared" ref="Q771:Q834" si="209">D771-IF(O770=1,E770,D770)</f>
        <v>-111</v>
      </c>
      <c r="R771" s="8">
        <f t="shared" ca="1" si="197"/>
        <v>-555</v>
      </c>
      <c r="S771" s="8">
        <f t="shared" ca="1" si="198"/>
        <v>25037</v>
      </c>
      <c r="T771" s="8">
        <f t="shared" ref="T771:T834" ca="1" si="210">INT(S771*$P$1/IF(O771=1,E771,D771))*K771</f>
        <v>5</v>
      </c>
      <c r="U771" s="9">
        <f t="shared" ca="1" si="199"/>
        <v>0</v>
      </c>
      <c r="V771">
        <f t="shared" ref="V771:V834" si="211">YEAR(A771)</f>
        <v>2001</v>
      </c>
      <c r="W771">
        <f t="shared" ref="W771:W834" si="212">MONTH(A771)</f>
        <v>8</v>
      </c>
    </row>
    <row r="772" spans="1:23" x14ac:dyDescent="0.25">
      <c r="A772" s="1">
        <v>37113</v>
      </c>
      <c r="B772" s="2">
        <v>4476.91</v>
      </c>
      <c r="C772" s="2">
        <v>42028</v>
      </c>
      <c r="D772" s="2">
        <v>4469</v>
      </c>
      <c r="E772" s="2">
        <v>4457</v>
      </c>
      <c r="F772" s="10">
        <f t="shared" si="202"/>
        <v>-1.7668436488559314E-3</v>
      </c>
      <c r="G772" s="2">
        <f t="shared" ca="1" si="203"/>
        <v>42571.724999999999</v>
      </c>
      <c r="H772">
        <f t="shared" ca="1" si="204"/>
        <v>-1</v>
      </c>
      <c r="I772">
        <f t="shared" si="205"/>
        <v>1</v>
      </c>
      <c r="J772">
        <f t="shared" si="208"/>
        <v>28.389999999999418</v>
      </c>
      <c r="K772">
        <f t="shared" si="206"/>
        <v>1</v>
      </c>
      <c r="L772" s="11">
        <f t="shared" ca="1" si="200"/>
        <v>8269.8999999999687</v>
      </c>
      <c r="M772">
        <f t="shared" ca="1" si="207"/>
        <v>1</v>
      </c>
      <c r="N772">
        <f t="shared" ca="1" si="201"/>
        <v>0</v>
      </c>
      <c r="O772">
        <f>COUNTIF(結算日!$A$3:$A$249,A772)</f>
        <v>0</v>
      </c>
      <c r="Q772" s="7">
        <f t="shared" si="209"/>
        <v>64</v>
      </c>
      <c r="R772" s="8">
        <f t="shared" ref="R772:R835" ca="1" si="213">Q772*T771</f>
        <v>320</v>
      </c>
      <c r="S772" s="8">
        <f t="shared" ref="S772:S835" ca="1" si="214">S771+Q772*T771-U771*$U$1</f>
        <v>25357</v>
      </c>
      <c r="T772" s="8">
        <f t="shared" ca="1" si="210"/>
        <v>5</v>
      </c>
      <c r="U772" s="9">
        <f t="shared" ref="U772:U835" ca="1" si="215">IF(O772=1,ABS(T772)+ABS(T771),ABS(T772-T771))</f>
        <v>0</v>
      </c>
      <c r="V772">
        <f t="shared" si="211"/>
        <v>2001</v>
      </c>
      <c r="W772">
        <f t="shared" si="212"/>
        <v>8</v>
      </c>
    </row>
    <row r="773" spans="1:23" x14ac:dyDescent="0.25">
      <c r="A773" s="1">
        <v>37116</v>
      </c>
      <c r="B773" s="2">
        <v>4520.76</v>
      </c>
      <c r="C773" s="2">
        <v>39079</v>
      </c>
      <c r="D773" s="2">
        <v>4490</v>
      </c>
      <c r="E773" s="2">
        <v>4484</v>
      </c>
      <c r="F773" s="10">
        <f t="shared" si="202"/>
        <v>-6.804165671258855E-3</v>
      </c>
      <c r="G773" s="2">
        <f t="shared" ca="1" si="203"/>
        <v>42386.525000000001</v>
      </c>
      <c r="H773">
        <f t="shared" ca="1" si="204"/>
        <v>-1</v>
      </c>
      <c r="I773">
        <f t="shared" si="205"/>
        <v>1</v>
      </c>
      <c r="J773">
        <f t="shared" si="208"/>
        <v>43.850000000000364</v>
      </c>
      <c r="K773">
        <f t="shared" si="206"/>
        <v>1</v>
      </c>
      <c r="L773" s="11">
        <f t="shared" ca="1" si="200"/>
        <v>8313.7499999999691</v>
      </c>
      <c r="M773">
        <f t="shared" ca="1" si="207"/>
        <v>1</v>
      </c>
      <c r="N773">
        <f t="shared" ca="1" si="201"/>
        <v>0</v>
      </c>
      <c r="O773">
        <f>COUNTIF(結算日!$A$3:$A$249,A773)</f>
        <v>0</v>
      </c>
      <c r="Q773" s="7">
        <f t="shared" si="209"/>
        <v>21</v>
      </c>
      <c r="R773" s="8">
        <f t="shared" ca="1" si="213"/>
        <v>105</v>
      </c>
      <c r="S773" s="8">
        <f t="shared" ca="1" si="214"/>
        <v>25462</v>
      </c>
      <c r="T773" s="8">
        <f t="shared" ca="1" si="210"/>
        <v>5</v>
      </c>
      <c r="U773" s="9">
        <f t="shared" ca="1" si="215"/>
        <v>0</v>
      </c>
      <c r="V773">
        <f t="shared" si="211"/>
        <v>2001</v>
      </c>
      <c r="W773">
        <f t="shared" si="212"/>
        <v>8</v>
      </c>
    </row>
    <row r="774" spans="1:23" x14ac:dyDescent="0.25">
      <c r="A774" s="1">
        <v>37117</v>
      </c>
      <c r="B774" s="2">
        <v>4589.6000000000004</v>
      </c>
      <c r="C774" s="2">
        <v>45293</v>
      </c>
      <c r="D774" s="2">
        <v>4619</v>
      </c>
      <c r="E774" s="2">
        <v>4605</v>
      </c>
      <c r="F774" s="10">
        <f t="shared" si="202"/>
        <v>6.4057869966880343E-3</v>
      </c>
      <c r="G774" s="2">
        <f t="shared" ca="1" si="203"/>
        <v>42618.224999999999</v>
      </c>
      <c r="H774">
        <f t="shared" ca="1" si="204"/>
        <v>1</v>
      </c>
      <c r="I774">
        <f t="shared" si="205"/>
        <v>-1</v>
      </c>
      <c r="J774">
        <f t="shared" si="208"/>
        <v>68.840000000000146</v>
      </c>
      <c r="K774">
        <f t="shared" si="206"/>
        <v>-1</v>
      </c>
      <c r="L774" s="11">
        <f t="shared" ca="1" si="200"/>
        <v>8382.5899999999692</v>
      </c>
      <c r="M774">
        <f t="shared" ca="1" si="207"/>
        <v>-1</v>
      </c>
      <c r="N774">
        <f t="shared" ca="1" si="201"/>
        <v>2</v>
      </c>
      <c r="O774">
        <f>COUNTIF(結算日!$A$3:$A$249,A774)</f>
        <v>0</v>
      </c>
      <c r="Q774" s="7">
        <f t="shared" si="209"/>
        <v>129</v>
      </c>
      <c r="R774" s="8">
        <f t="shared" ca="1" si="213"/>
        <v>645</v>
      </c>
      <c r="S774" s="8">
        <f t="shared" ca="1" si="214"/>
        <v>26107</v>
      </c>
      <c r="T774" s="8">
        <f t="shared" ca="1" si="210"/>
        <v>-5</v>
      </c>
      <c r="U774" s="9">
        <f t="shared" ca="1" si="215"/>
        <v>10</v>
      </c>
      <c r="V774">
        <f t="shared" si="211"/>
        <v>2001</v>
      </c>
      <c r="W774">
        <f t="shared" si="212"/>
        <v>8</v>
      </c>
    </row>
    <row r="775" spans="1:23" x14ac:dyDescent="0.25">
      <c r="A775" s="1">
        <v>37118</v>
      </c>
      <c r="B775" s="2">
        <v>4623.1099999999997</v>
      </c>
      <c r="C775" s="2">
        <v>64518</v>
      </c>
      <c r="D775" s="2">
        <v>4620</v>
      </c>
      <c r="E775" s="2">
        <v>4600</v>
      </c>
      <c r="F775" s="10">
        <f t="shared" si="202"/>
        <v>-4.9987995094210591E-3</v>
      </c>
      <c r="G775" s="2">
        <f t="shared" ca="1" si="203"/>
        <v>43447.324999999997</v>
      </c>
      <c r="H775">
        <f t="shared" ca="1" si="204"/>
        <v>1</v>
      </c>
      <c r="I775">
        <f t="shared" si="205"/>
        <v>1</v>
      </c>
      <c r="J775">
        <f t="shared" si="208"/>
        <v>33.509999999999309</v>
      </c>
      <c r="K775">
        <f t="shared" si="206"/>
        <v>1</v>
      </c>
      <c r="L775" s="11">
        <f t="shared" ca="1" si="200"/>
        <v>8349.079999999969</v>
      </c>
      <c r="M775">
        <f t="shared" ca="1" si="207"/>
        <v>1</v>
      </c>
      <c r="N775">
        <f t="shared" ca="1" si="201"/>
        <v>2</v>
      </c>
      <c r="O775">
        <f>COUNTIF(結算日!$A$3:$A$249,A775)</f>
        <v>1</v>
      </c>
      <c r="Q775" s="7">
        <f t="shared" si="209"/>
        <v>1</v>
      </c>
      <c r="R775" s="8">
        <f t="shared" ca="1" si="213"/>
        <v>-5</v>
      </c>
      <c r="S775" s="8">
        <f t="shared" ca="1" si="214"/>
        <v>26092</v>
      </c>
      <c r="T775" s="8">
        <f t="shared" ca="1" si="210"/>
        <v>5</v>
      </c>
      <c r="U775" s="9">
        <f t="shared" ca="1" si="215"/>
        <v>10</v>
      </c>
      <c r="V775">
        <f t="shared" si="211"/>
        <v>2001</v>
      </c>
      <c r="W775">
        <f t="shared" si="212"/>
        <v>8</v>
      </c>
    </row>
    <row r="776" spans="1:23" x14ac:dyDescent="0.25">
      <c r="A776" s="1">
        <v>37119</v>
      </c>
      <c r="B776" s="2">
        <v>4687.33</v>
      </c>
      <c r="C776" s="2">
        <v>62614</v>
      </c>
      <c r="D776" s="2">
        <v>4649</v>
      </c>
      <c r="E776" s="2">
        <v>4640</v>
      </c>
      <c r="F776" s="10">
        <f t="shared" si="202"/>
        <v>-8.1773632323731693E-3</v>
      </c>
      <c r="G776" s="2">
        <f t="shared" ca="1" si="203"/>
        <v>44204.1</v>
      </c>
      <c r="H776">
        <f t="shared" ca="1" si="204"/>
        <v>1</v>
      </c>
      <c r="I776">
        <f t="shared" si="205"/>
        <v>1</v>
      </c>
      <c r="J776">
        <f t="shared" si="208"/>
        <v>64.220000000000255</v>
      </c>
      <c r="K776">
        <f t="shared" si="206"/>
        <v>1</v>
      </c>
      <c r="L776" s="11">
        <f t="shared" ca="1" si="200"/>
        <v>8413.2999999999702</v>
      </c>
      <c r="M776">
        <f t="shared" ca="1" si="207"/>
        <v>1</v>
      </c>
      <c r="N776">
        <f t="shared" ca="1" si="201"/>
        <v>0</v>
      </c>
      <c r="O776">
        <f>COUNTIF(結算日!$A$3:$A$249,A776)</f>
        <v>0</v>
      </c>
      <c r="Q776" s="7">
        <f t="shared" si="209"/>
        <v>49</v>
      </c>
      <c r="R776" s="8">
        <f t="shared" ca="1" si="213"/>
        <v>245</v>
      </c>
      <c r="S776" s="8">
        <f t="shared" ca="1" si="214"/>
        <v>26327</v>
      </c>
      <c r="T776" s="8">
        <f t="shared" ca="1" si="210"/>
        <v>5</v>
      </c>
      <c r="U776" s="9">
        <f t="shared" ca="1" si="215"/>
        <v>0</v>
      </c>
      <c r="V776">
        <f t="shared" si="211"/>
        <v>2001</v>
      </c>
      <c r="W776">
        <f t="shared" si="212"/>
        <v>8</v>
      </c>
    </row>
    <row r="777" spans="1:23" x14ac:dyDescent="0.25">
      <c r="A777" s="1">
        <v>37120</v>
      </c>
      <c r="B777" s="2">
        <v>4638.3599999999997</v>
      </c>
      <c r="C777" s="2">
        <v>51191</v>
      </c>
      <c r="D777" s="2">
        <v>4630</v>
      </c>
      <c r="E777" s="2">
        <v>4600</v>
      </c>
      <c r="F777" s="10">
        <f t="shared" si="202"/>
        <v>-1.8023611793822614E-3</v>
      </c>
      <c r="G777" s="2">
        <f t="shared" ca="1" si="203"/>
        <v>44720.425000000003</v>
      </c>
      <c r="H777">
        <f t="shared" ca="1" si="204"/>
        <v>1</v>
      </c>
      <c r="I777">
        <f t="shared" si="205"/>
        <v>1</v>
      </c>
      <c r="J777">
        <f t="shared" si="208"/>
        <v>-48.970000000000255</v>
      </c>
      <c r="K777">
        <f t="shared" si="206"/>
        <v>1</v>
      </c>
      <c r="L777" s="11">
        <f t="shared" ca="1" si="200"/>
        <v>8364.329999999969</v>
      </c>
      <c r="M777">
        <f t="shared" ca="1" si="207"/>
        <v>1</v>
      </c>
      <c r="N777">
        <f t="shared" ca="1" si="201"/>
        <v>0</v>
      </c>
      <c r="O777">
        <f>COUNTIF(結算日!$A$3:$A$249,A777)</f>
        <v>0</v>
      </c>
      <c r="Q777" s="7">
        <f t="shared" si="209"/>
        <v>-19</v>
      </c>
      <c r="R777" s="8">
        <f t="shared" ca="1" si="213"/>
        <v>-95</v>
      </c>
      <c r="S777" s="8">
        <f t="shared" ca="1" si="214"/>
        <v>26232</v>
      </c>
      <c r="T777" s="8">
        <f t="shared" ca="1" si="210"/>
        <v>5</v>
      </c>
      <c r="U777" s="9">
        <f t="shared" ca="1" si="215"/>
        <v>0</v>
      </c>
      <c r="V777">
        <f t="shared" si="211"/>
        <v>2001</v>
      </c>
      <c r="W777">
        <f t="shared" si="212"/>
        <v>8</v>
      </c>
    </row>
    <row r="778" spans="1:23" x14ac:dyDescent="0.25">
      <c r="A778" s="1">
        <v>37123</v>
      </c>
      <c r="B778" s="2">
        <v>4550.3599999999997</v>
      </c>
      <c r="C778" s="2">
        <v>44482</v>
      </c>
      <c r="D778" s="2">
        <v>4542</v>
      </c>
      <c r="E778" s="2">
        <v>4575</v>
      </c>
      <c r="F778" s="10">
        <f t="shared" si="202"/>
        <v>-1.8372172751166538E-3</v>
      </c>
      <c r="G778" s="2">
        <f t="shared" ca="1" si="203"/>
        <v>44788.925000000003</v>
      </c>
      <c r="H778">
        <f t="shared" ca="1" si="204"/>
        <v>-1</v>
      </c>
      <c r="I778">
        <f t="shared" si="205"/>
        <v>1</v>
      </c>
      <c r="J778">
        <f t="shared" si="208"/>
        <v>-88</v>
      </c>
      <c r="K778">
        <f t="shared" si="206"/>
        <v>1</v>
      </c>
      <c r="L778" s="11">
        <f t="shared" ca="1" si="200"/>
        <v>8276.329999999969</v>
      </c>
      <c r="M778">
        <f t="shared" ca="1" si="207"/>
        <v>1</v>
      </c>
      <c r="N778">
        <f t="shared" ca="1" si="201"/>
        <v>0</v>
      </c>
      <c r="O778">
        <f>COUNTIF(結算日!$A$3:$A$249,A778)</f>
        <v>0</v>
      </c>
      <c r="Q778" s="7">
        <f t="shared" si="209"/>
        <v>-88</v>
      </c>
      <c r="R778" s="8">
        <f t="shared" ca="1" si="213"/>
        <v>-440</v>
      </c>
      <c r="S778" s="8">
        <f t="shared" ca="1" si="214"/>
        <v>25792</v>
      </c>
      <c r="T778" s="8">
        <f t="shared" ca="1" si="210"/>
        <v>5</v>
      </c>
      <c r="U778" s="9">
        <f t="shared" ca="1" si="215"/>
        <v>0</v>
      </c>
      <c r="V778">
        <f t="shared" si="211"/>
        <v>2001</v>
      </c>
      <c r="W778">
        <f t="shared" si="212"/>
        <v>8</v>
      </c>
    </row>
    <row r="779" spans="1:23" x14ac:dyDescent="0.25">
      <c r="A779" s="1">
        <v>37124</v>
      </c>
      <c r="B779" s="2">
        <v>4562.7299999999996</v>
      </c>
      <c r="C779" s="2">
        <v>39846</v>
      </c>
      <c r="D779" s="2">
        <v>4566</v>
      </c>
      <c r="E779" s="2">
        <v>4575</v>
      </c>
      <c r="F779" s="10">
        <f t="shared" si="202"/>
        <v>7.1667620043269764E-4</v>
      </c>
      <c r="G779" s="2">
        <f t="shared" ca="1" si="203"/>
        <v>44866.15</v>
      </c>
      <c r="H779">
        <f t="shared" ca="1" si="204"/>
        <v>-1</v>
      </c>
      <c r="I779">
        <f t="shared" si="205"/>
        <v>-1</v>
      </c>
      <c r="J779">
        <f t="shared" si="208"/>
        <v>12.369999999999891</v>
      </c>
      <c r="K779">
        <f t="shared" ca="1" si="206"/>
        <v>-1</v>
      </c>
      <c r="L779" s="11">
        <f t="shared" ca="1" si="200"/>
        <v>8288.699999999968</v>
      </c>
      <c r="M779">
        <f t="shared" ca="1" si="207"/>
        <v>-1</v>
      </c>
      <c r="N779">
        <f t="shared" ca="1" si="201"/>
        <v>2</v>
      </c>
      <c r="O779">
        <f>COUNTIF(結算日!$A$3:$A$249,A779)</f>
        <v>0</v>
      </c>
      <c r="Q779" s="7">
        <f t="shared" si="209"/>
        <v>24</v>
      </c>
      <c r="R779" s="8">
        <f t="shared" ca="1" si="213"/>
        <v>120</v>
      </c>
      <c r="S779" s="8">
        <f t="shared" ca="1" si="214"/>
        <v>25912</v>
      </c>
      <c r="T779" s="8">
        <f t="shared" ca="1" si="210"/>
        <v>-5</v>
      </c>
      <c r="U779" s="9">
        <f t="shared" ca="1" si="215"/>
        <v>10</v>
      </c>
      <c r="V779">
        <f t="shared" si="211"/>
        <v>2001</v>
      </c>
      <c r="W779">
        <f t="shared" si="212"/>
        <v>8</v>
      </c>
    </row>
    <row r="780" spans="1:23" x14ac:dyDescent="0.25">
      <c r="A780" s="1">
        <v>37125</v>
      </c>
      <c r="B780" s="2">
        <v>4487.5200000000004</v>
      </c>
      <c r="C780" s="2">
        <v>46930</v>
      </c>
      <c r="D780" s="2">
        <v>4460</v>
      </c>
      <c r="E780" s="2">
        <v>4475</v>
      </c>
      <c r="F780" s="10">
        <f t="shared" si="202"/>
        <v>-6.1325631974900041E-3</v>
      </c>
      <c r="G780" s="2">
        <f t="shared" ca="1" si="203"/>
        <v>45125.375</v>
      </c>
      <c r="H780">
        <f t="shared" ca="1" si="204"/>
        <v>1</v>
      </c>
      <c r="I780">
        <f t="shared" si="205"/>
        <v>1</v>
      </c>
      <c r="J780">
        <f t="shared" si="208"/>
        <v>-75.209999999999127</v>
      </c>
      <c r="K780">
        <f t="shared" si="206"/>
        <v>1</v>
      </c>
      <c r="L780" s="11">
        <f t="shared" ca="1" si="200"/>
        <v>8363.9099999999671</v>
      </c>
      <c r="M780">
        <f t="shared" ca="1" si="207"/>
        <v>1</v>
      </c>
      <c r="N780">
        <f t="shared" ca="1" si="201"/>
        <v>2</v>
      </c>
      <c r="O780">
        <f>COUNTIF(結算日!$A$3:$A$249,A780)</f>
        <v>0</v>
      </c>
      <c r="Q780" s="7">
        <f t="shared" si="209"/>
        <v>-106</v>
      </c>
      <c r="R780" s="8">
        <f t="shared" ca="1" si="213"/>
        <v>530</v>
      </c>
      <c r="S780" s="8">
        <f t="shared" ca="1" si="214"/>
        <v>26432</v>
      </c>
      <c r="T780" s="8">
        <f t="shared" ca="1" si="210"/>
        <v>5</v>
      </c>
      <c r="U780" s="9">
        <f t="shared" ca="1" si="215"/>
        <v>10</v>
      </c>
      <c r="V780">
        <f t="shared" si="211"/>
        <v>2001</v>
      </c>
      <c r="W780">
        <f t="shared" si="212"/>
        <v>8</v>
      </c>
    </row>
    <row r="781" spans="1:23" x14ac:dyDescent="0.25">
      <c r="A781" s="1">
        <v>37126</v>
      </c>
      <c r="B781" s="2">
        <v>4459.76</v>
      </c>
      <c r="C781" s="2">
        <v>43295</v>
      </c>
      <c r="D781" s="2">
        <v>4468</v>
      </c>
      <c r="E781" s="2">
        <v>4450</v>
      </c>
      <c r="F781" s="10">
        <f t="shared" si="202"/>
        <v>1.8476330564873855E-3</v>
      </c>
      <c r="G781" s="2">
        <f t="shared" ca="1" si="203"/>
        <v>45277.95</v>
      </c>
      <c r="H781">
        <f t="shared" ca="1" si="204"/>
        <v>-1</v>
      </c>
      <c r="I781">
        <f t="shared" si="205"/>
        <v>-1</v>
      </c>
      <c r="J781">
        <f t="shared" si="208"/>
        <v>-27.760000000000218</v>
      </c>
      <c r="K781">
        <f t="shared" si="206"/>
        <v>-1</v>
      </c>
      <c r="L781" s="11">
        <f t="shared" ca="1" si="200"/>
        <v>8336.1499999999669</v>
      </c>
      <c r="M781">
        <f t="shared" ca="1" si="207"/>
        <v>-1</v>
      </c>
      <c r="N781">
        <f t="shared" ca="1" si="201"/>
        <v>2</v>
      </c>
      <c r="O781">
        <f>COUNTIF(結算日!$A$3:$A$249,A781)</f>
        <v>0</v>
      </c>
      <c r="Q781" s="7">
        <f t="shared" si="209"/>
        <v>8</v>
      </c>
      <c r="R781" s="8">
        <f t="shared" ca="1" si="213"/>
        <v>40</v>
      </c>
      <c r="S781" s="8">
        <f t="shared" ca="1" si="214"/>
        <v>26462</v>
      </c>
      <c r="T781" s="8">
        <f t="shared" ca="1" si="210"/>
        <v>-5</v>
      </c>
      <c r="U781" s="9">
        <f t="shared" ca="1" si="215"/>
        <v>10</v>
      </c>
      <c r="V781">
        <f t="shared" si="211"/>
        <v>2001</v>
      </c>
      <c r="W781">
        <f t="shared" si="212"/>
        <v>8</v>
      </c>
    </row>
    <row r="782" spans="1:23" x14ac:dyDescent="0.25">
      <c r="A782" s="1">
        <v>37127</v>
      </c>
      <c r="B782" s="2">
        <v>4310.32</v>
      </c>
      <c r="C782" s="2">
        <v>44973</v>
      </c>
      <c r="D782" s="2">
        <v>4303</v>
      </c>
      <c r="E782" s="2">
        <v>4300</v>
      </c>
      <c r="F782" s="10">
        <f t="shared" si="202"/>
        <v>-1.6982497819186815E-3</v>
      </c>
      <c r="G782" s="2">
        <f t="shared" ca="1" si="203"/>
        <v>45567.25</v>
      </c>
      <c r="H782">
        <f t="shared" ca="1" si="204"/>
        <v>-1</v>
      </c>
      <c r="I782">
        <f t="shared" si="205"/>
        <v>1</v>
      </c>
      <c r="J782">
        <f t="shared" si="208"/>
        <v>-149.44000000000051</v>
      </c>
      <c r="K782">
        <f t="shared" si="206"/>
        <v>1</v>
      </c>
      <c r="L782" s="11">
        <f t="shared" ca="1" si="200"/>
        <v>8485.5899999999674</v>
      </c>
      <c r="M782">
        <f t="shared" ca="1" si="207"/>
        <v>1</v>
      </c>
      <c r="N782">
        <f t="shared" ca="1" si="201"/>
        <v>2</v>
      </c>
      <c r="O782">
        <f>COUNTIF(結算日!$A$3:$A$249,A782)</f>
        <v>0</v>
      </c>
      <c r="Q782" s="7">
        <f t="shared" si="209"/>
        <v>-165</v>
      </c>
      <c r="R782" s="8">
        <f t="shared" ca="1" si="213"/>
        <v>825</v>
      </c>
      <c r="S782" s="8">
        <f t="shared" ca="1" si="214"/>
        <v>27277</v>
      </c>
      <c r="T782" s="8">
        <f t="shared" ca="1" si="210"/>
        <v>6</v>
      </c>
      <c r="U782" s="9">
        <f t="shared" ca="1" si="215"/>
        <v>11</v>
      </c>
      <c r="V782">
        <f t="shared" si="211"/>
        <v>2001</v>
      </c>
      <c r="W782">
        <f t="shared" si="212"/>
        <v>8</v>
      </c>
    </row>
    <row r="783" spans="1:23" x14ac:dyDescent="0.25">
      <c r="A783" s="1">
        <v>37130</v>
      </c>
      <c r="B783" s="2">
        <v>4384.55</v>
      </c>
      <c r="C783" s="2">
        <v>47671</v>
      </c>
      <c r="D783" s="2">
        <v>4341</v>
      </c>
      <c r="E783" s="2">
        <v>4355</v>
      </c>
      <c r="F783" s="10">
        <f t="shared" si="202"/>
        <v>-9.9326042581336926E-3</v>
      </c>
      <c r="G783" s="2">
        <f t="shared" ca="1" si="203"/>
        <v>45555.025000000001</v>
      </c>
      <c r="H783">
        <f t="shared" ca="1" si="204"/>
        <v>1</v>
      </c>
      <c r="I783">
        <f t="shared" si="205"/>
        <v>1</v>
      </c>
      <c r="J783">
        <f t="shared" si="208"/>
        <v>74.230000000000473</v>
      </c>
      <c r="K783">
        <f t="shared" si="206"/>
        <v>1</v>
      </c>
      <c r="L783" s="11">
        <f t="shared" ca="1" si="200"/>
        <v>8559.819999999967</v>
      </c>
      <c r="M783">
        <f t="shared" ca="1" si="207"/>
        <v>1</v>
      </c>
      <c r="N783">
        <f t="shared" ca="1" si="201"/>
        <v>0</v>
      </c>
      <c r="O783">
        <f>COUNTIF(結算日!$A$3:$A$249,A783)</f>
        <v>0</v>
      </c>
      <c r="Q783" s="7">
        <f t="shared" si="209"/>
        <v>38</v>
      </c>
      <c r="R783" s="8">
        <f t="shared" ca="1" si="213"/>
        <v>228</v>
      </c>
      <c r="S783" s="8">
        <f t="shared" ca="1" si="214"/>
        <v>27494</v>
      </c>
      <c r="T783" s="8">
        <f t="shared" ca="1" si="210"/>
        <v>6</v>
      </c>
      <c r="U783" s="9">
        <f t="shared" ca="1" si="215"/>
        <v>0</v>
      </c>
      <c r="V783">
        <f t="shared" si="211"/>
        <v>2001</v>
      </c>
      <c r="W783">
        <f t="shared" si="212"/>
        <v>8</v>
      </c>
    </row>
    <row r="784" spans="1:23" x14ac:dyDescent="0.25">
      <c r="A784" s="1">
        <v>37131</v>
      </c>
      <c r="B784" s="2">
        <v>4368.38</v>
      </c>
      <c r="C784" s="2">
        <v>36405</v>
      </c>
      <c r="D784" s="2">
        <v>4311</v>
      </c>
      <c r="E784" s="2">
        <v>4309</v>
      </c>
      <c r="F784" s="10">
        <f t="shared" si="202"/>
        <v>-1.3135304163099382E-2</v>
      </c>
      <c r="G784" s="2">
        <f t="shared" ca="1" si="203"/>
        <v>45664.3</v>
      </c>
      <c r="H784">
        <f t="shared" ca="1" si="204"/>
        <v>-1</v>
      </c>
      <c r="I784">
        <f t="shared" si="205"/>
        <v>1</v>
      </c>
      <c r="J784">
        <f t="shared" si="208"/>
        <v>-16.170000000000073</v>
      </c>
      <c r="K784">
        <f t="shared" si="206"/>
        <v>1</v>
      </c>
      <c r="L784" s="11">
        <f t="shared" ca="1" si="200"/>
        <v>8543.6499999999669</v>
      </c>
      <c r="M784">
        <f t="shared" ca="1" si="207"/>
        <v>1</v>
      </c>
      <c r="N784">
        <f t="shared" ca="1" si="201"/>
        <v>0</v>
      </c>
      <c r="O784">
        <f>COUNTIF(結算日!$A$3:$A$249,A784)</f>
        <v>0</v>
      </c>
      <c r="Q784" s="7">
        <f t="shared" si="209"/>
        <v>-30</v>
      </c>
      <c r="R784" s="8">
        <f t="shared" ca="1" si="213"/>
        <v>-180</v>
      </c>
      <c r="S784" s="8">
        <f t="shared" ca="1" si="214"/>
        <v>27314</v>
      </c>
      <c r="T784" s="8">
        <f t="shared" ca="1" si="210"/>
        <v>6</v>
      </c>
      <c r="U784" s="9">
        <f t="shared" ca="1" si="215"/>
        <v>0</v>
      </c>
      <c r="V784">
        <f t="shared" si="211"/>
        <v>2001</v>
      </c>
      <c r="W784">
        <f t="shared" si="212"/>
        <v>8</v>
      </c>
    </row>
    <row r="785" spans="1:23" x14ac:dyDescent="0.25">
      <c r="A785" s="1">
        <v>37132</v>
      </c>
      <c r="B785" s="2">
        <v>4508.6899999999996</v>
      </c>
      <c r="C785" s="2">
        <v>65223</v>
      </c>
      <c r="D785" s="2">
        <v>4485</v>
      </c>
      <c r="E785" s="2">
        <v>4490</v>
      </c>
      <c r="F785" s="10">
        <f t="shared" si="202"/>
        <v>-5.2542978115593941E-3</v>
      </c>
      <c r="G785" s="2">
        <f t="shared" ca="1" si="203"/>
        <v>46581.574999999997</v>
      </c>
      <c r="H785">
        <f t="shared" ca="1" si="204"/>
        <v>1</v>
      </c>
      <c r="I785">
        <f t="shared" si="205"/>
        <v>1</v>
      </c>
      <c r="J785">
        <f t="shared" si="208"/>
        <v>140.30999999999949</v>
      </c>
      <c r="K785">
        <f t="shared" si="206"/>
        <v>1</v>
      </c>
      <c r="L785" s="11">
        <f t="shared" ca="1" si="200"/>
        <v>8683.9599999999664</v>
      </c>
      <c r="M785">
        <f t="shared" ca="1" si="207"/>
        <v>1</v>
      </c>
      <c r="N785">
        <f t="shared" ca="1" si="201"/>
        <v>0</v>
      </c>
      <c r="O785">
        <f>COUNTIF(結算日!$A$3:$A$249,A785)</f>
        <v>0</v>
      </c>
      <c r="Q785" s="7">
        <f t="shared" si="209"/>
        <v>174</v>
      </c>
      <c r="R785" s="8">
        <f t="shared" ca="1" si="213"/>
        <v>1044</v>
      </c>
      <c r="S785" s="8">
        <f t="shared" ca="1" si="214"/>
        <v>28358</v>
      </c>
      <c r="T785" s="8">
        <f t="shared" ca="1" si="210"/>
        <v>6</v>
      </c>
      <c r="U785" s="9">
        <f t="shared" ca="1" si="215"/>
        <v>0</v>
      </c>
      <c r="V785">
        <f t="shared" si="211"/>
        <v>2001</v>
      </c>
      <c r="W785">
        <f t="shared" si="212"/>
        <v>8</v>
      </c>
    </row>
    <row r="786" spans="1:23" x14ac:dyDescent="0.25">
      <c r="A786" s="1">
        <v>37133</v>
      </c>
      <c r="B786" s="2">
        <v>4503.8599999999997</v>
      </c>
      <c r="C786" s="2">
        <v>62969</v>
      </c>
      <c r="D786" s="2">
        <v>4457</v>
      </c>
      <c r="E786" s="2">
        <v>4430</v>
      </c>
      <c r="F786" s="10">
        <f t="shared" si="202"/>
        <v>-1.0404408662791353E-2</v>
      </c>
      <c r="G786" s="2">
        <f t="shared" ca="1" si="203"/>
        <v>47433</v>
      </c>
      <c r="H786">
        <f t="shared" ca="1" si="204"/>
        <v>1</v>
      </c>
      <c r="I786">
        <f t="shared" si="205"/>
        <v>1</v>
      </c>
      <c r="J786">
        <f t="shared" si="208"/>
        <v>-4.8299999999999272</v>
      </c>
      <c r="K786">
        <f t="shared" si="206"/>
        <v>1</v>
      </c>
      <c r="L786" s="11">
        <f t="shared" ca="1" si="200"/>
        <v>8679.1299999999665</v>
      </c>
      <c r="M786">
        <f t="shared" ca="1" si="207"/>
        <v>1</v>
      </c>
      <c r="N786">
        <f t="shared" ca="1" si="201"/>
        <v>0</v>
      </c>
      <c r="O786">
        <f>COUNTIF(結算日!$A$3:$A$249,A786)</f>
        <v>0</v>
      </c>
      <c r="Q786" s="7">
        <f t="shared" si="209"/>
        <v>-28</v>
      </c>
      <c r="R786" s="8">
        <f t="shared" ca="1" si="213"/>
        <v>-168</v>
      </c>
      <c r="S786" s="8">
        <f t="shared" ca="1" si="214"/>
        <v>28190</v>
      </c>
      <c r="T786" s="8">
        <f t="shared" ca="1" si="210"/>
        <v>6</v>
      </c>
      <c r="U786" s="9">
        <f t="shared" ca="1" si="215"/>
        <v>0</v>
      </c>
      <c r="V786">
        <f t="shared" si="211"/>
        <v>2001</v>
      </c>
      <c r="W786">
        <f t="shared" si="212"/>
        <v>8</v>
      </c>
    </row>
    <row r="787" spans="1:23" x14ac:dyDescent="0.25">
      <c r="A787" s="1">
        <v>37134</v>
      </c>
      <c r="B787" s="2">
        <v>4509.4399999999996</v>
      </c>
      <c r="C787" s="2">
        <v>51827</v>
      </c>
      <c r="D787" s="2">
        <v>4442</v>
      </c>
      <c r="E787" s="2">
        <v>4449</v>
      </c>
      <c r="F787" s="10">
        <f t="shared" si="202"/>
        <v>-1.4955293783706969E-2</v>
      </c>
      <c r="G787" s="2">
        <f t="shared" ca="1" si="203"/>
        <v>48038.175000000003</v>
      </c>
      <c r="H787">
        <f t="shared" ca="1" si="204"/>
        <v>1</v>
      </c>
      <c r="I787">
        <f t="shared" si="205"/>
        <v>1</v>
      </c>
      <c r="J787">
        <f t="shared" si="208"/>
        <v>5.5799999999999272</v>
      </c>
      <c r="K787">
        <f t="shared" si="206"/>
        <v>1</v>
      </c>
      <c r="L787" s="11">
        <f t="shared" ca="1" si="200"/>
        <v>8684.7099999999664</v>
      </c>
      <c r="M787">
        <f t="shared" ca="1" si="207"/>
        <v>1</v>
      </c>
      <c r="N787">
        <f t="shared" ca="1" si="201"/>
        <v>0</v>
      </c>
      <c r="O787">
        <f>COUNTIF(結算日!$A$3:$A$249,A787)</f>
        <v>0</v>
      </c>
      <c r="Q787" s="7">
        <f t="shared" si="209"/>
        <v>-15</v>
      </c>
      <c r="R787" s="8">
        <f t="shared" ca="1" si="213"/>
        <v>-90</v>
      </c>
      <c r="S787" s="8">
        <f t="shared" ca="1" si="214"/>
        <v>28100</v>
      </c>
      <c r="T787" s="8">
        <f t="shared" ca="1" si="210"/>
        <v>6</v>
      </c>
      <c r="U787" s="9">
        <f t="shared" ca="1" si="215"/>
        <v>0</v>
      </c>
      <c r="V787">
        <f t="shared" si="211"/>
        <v>2001</v>
      </c>
      <c r="W787">
        <f t="shared" si="212"/>
        <v>8</v>
      </c>
    </row>
    <row r="788" spans="1:23" x14ac:dyDescent="0.25">
      <c r="A788" s="1">
        <v>37137</v>
      </c>
      <c r="B788" s="2">
        <v>4454.7700000000004</v>
      </c>
      <c r="C788" s="2">
        <v>41244</v>
      </c>
      <c r="D788" s="2">
        <v>4378</v>
      </c>
      <c r="E788" s="2">
        <v>4382</v>
      </c>
      <c r="F788" s="10">
        <f t="shared" si="202"/>
        <v>-1.7233212938041809E-2</v>
      </c>
      <c r="G788" s="2">
        <f t="shared" ca="1" si="203"/>
        <v>47978.175000000003</v>
      </c>
      <c r="H788">
        <f t="shared" ca="1" si="204"/>
        <v>-1</v>
      </c>
      <c r="I788">
        <f t="shared" si="205"/>
        <v>1</v>
      </c>
      <c r="J788">
        <f t="shared" si="208"/>
        <v>-54.669999999999163</v>
      </c>
      <c r="K788">
        <f t="shared" si="206"/>
        <v>1</v>
      </c>
      <c r="L788" s="11">
        <f t="shared" ca="1" si="200"/>
        <v>8630.0399999999681</v>
      </c>
      <c r="M788">
        <f t="shared" ca="1" si="207"/>
        <v>1</v>
      </c>
      <c r="N788">
        <f t="shared" ca="1" si="201"/>
        <v>0</v>
      </c>
      <c r="O788">
        <f>COUNTIF(結算日!$A$3:$A$249,A788)</f>
        <v>0</v>
      </c>
      <c r="Q788" s="7">
        <f t="shared" si="209"/>
        <v>-64</v>
      </c>
      <c r="R788" s="8">
        <f t="shared" ca="1" si="213"/>
        <v>-384</v>
      </c>
      <c r="S788" s="8">
        <f t="shared" ca="1" si="214"/>
        <v>27716</v>
      </c>
      <c r="T788" s="8">
        <f t="shared" ca="1" si="210"/>
        <v>6</v>
      </c>
      <c r="U788" s="9">
        <f t="shared" ca="1" si="215"/>
        <v>0</v>
      </c>
      <c r="V788">
        <f t="shared" si="211"/>
        <v>2001</v>
      </c>
      <c r="W788">
        <f t="shared" si="212"/>
        <v>9</v>
      </c>
    </row>
    <row r="789" spans="1:23" x14ac:dyDescent="0.25">
      <c r="A789" s="1">
        <v>37138</v>
      </c>
      <c r="B789" s="2">
        <v>4493.53</v>
      </c>
      <c r="C789" s="2">
        <v>51100</v>
      </c>
      <c r="D789" s="2">
        <v>4479</v>
      </c>
      <c r="E789" s="2">
        <v>4485</v>
      </c>
      <c r="F789" s="10">
        <f t="shared" si="202"/>
        <v>-3.2335379979658851E-3</v>
      </c>
      <c r="G789" s="2">
        <f t="shared" ca="1" si="203"/>
        <v>48437.724999999999</v>
      </c>
      <c r="H789">
        <f t="shared" ca="1" si="204"/>
        <v>1</v>
      </c>
      <c r="I789">
        <f t="shared" si="205"/>
        <v>1</v>
      </c>
      <c r="J789">
        <f t="shared" si="208"/>
        <v>38.759999999999309</v>
      </c>
      <c r="K789">
        <f t="shared" si="206"/>
        <v>1</v>
      </c>
      <c r="L789" s="11">
        <f t="shared" ca="1" si="200"/>
        <v>8668.7999999999665</v>
      </c>
      <c r="M789">
        <f t="shared" ca="1" si="207"/>
        <v>1</v>
      </c>
      <c r="N789">
        <f t="shared" ca="1" si="201"/>
        <v>0</v>
      </c>
      <c r="O789">
        <f>COUNTIF(結算日!$A$3:$A$249,A789)</f>
        <v>0</v>
      </c>
      <c r="Q789" s="7">
        <f t="shared" si="209"/>
        <v>101</v>
      </c>
      <c r="R789" s="8">
        <f t="shared" ca="1" si="213"/>
        <v>606</v>
      </c>
      <c r="S789" s="8">
        <f t="shared" ca="1" si="214"/>
        <v>28322</v>
      </c>
      <c r="T789" s="8">
        <f t="shared" ca="1" si="210"/>
        <v>6</v>
      </c>
      <c r="U789" s="9">
        <f t="shared" ca="1" si="215"/>
        <v>0</v>
      </c>
      <c r="V789">
        <f t="shared" si="211"/>
        <v>2001</v>
      </c>
      <c r="W789">
        <f t="shared" si="212"/>
        <v>9</v>
      </c>
    </row>
    <row r="790" spans="1:23" x14ac:dyDescent="0.25">
      <c r="A790" s="1">
        <v>37139</v>
      </c>
      <c r="B790" s="2">
        <v>4424.91</v>
      </c>
      <c r="C790" s="2">
        <v>43555</v>
      </c>
      <c r="D790" s="2">
        <v>4376</v>
      </c>
      <c r="E790" s="2">
        <v>4395</v>
      </c>
      <c r="F790" s="10">
        <f t="shared" si="202"/>
        <v>-1.1053332158168172E-2</v>
      </c>
      <c r="G790" s="2">
        <f t="shared" ca="1" si="203"/>
        <v>48645.224999999999</v>
      </c>
      <c r="H790">
        <f t="shared" ca="1" si="204"/>
        <v>-1</v>
      </c>
      <c r="I790">
        <f t="shared" si="205"/>
        <v>1</v>
      </c>
      <c r="J790">
        <f t="shared" si="208"/>
        <v>-68.619999999999891</v>
      </c>
      <c r="K790">
        <f t="shared" si="206"/>
        <v>1</v>
      </c>
      <c r="L790" s="11">
        <f t="shared" ca="1" si="200"/>
        <v>8600.1799999999675</v>
      </c>
      <c r="M790">
        <f t="shared" ca="1" si="207"/>
        <v>1</v>
      </c>
      <c r="N790">
        <f t="shared" ca="1" si="201"/>
        <v>0</v>
      </c>
      <c r="O790">
        <f>COUNTIF(結算日!$A$3:$A$249,A790)</f>
        <v>0</v>
      </c>
      <c r="Q790" s="7">
        <f t="shared" si="209"/>
        <v>-103</v>
      </c>
      <c r="R790" s="8">
        <f t="shared" ca="1" si="213"/>
        <v>-618</v>
      </c>
      <c r="S790" s="8">
        <f t="shared" ca="1" si="214"/>
        <v>27704</v>
      </c>
      <c r="T790" s="8">
        <f t="shared" ca="1" si="210"/>
        <v>6</v>
      </c>
      <c r="U790" s="9">
        <f t="shared" ca="1" si="215"/>
        <v>0</v>
      </c>
      <c r="V790">
        <f t="shared" si="211"/>
        <v>2001</v>
      </c>
      <c r="W790">
        <f t="shared" si="212"/>
        <v>9</v>
      </c>
    </row>
    <row r="791" spans="1:23" x14ac:dyDescent="0.25">
      <c r="A791" s="1">
        <v>37140</v>
      </c>
      <c r="B791" s="2">
        <v>4338.26</v>
      </c>
      <c r="C791" s="2">
        <v>36887</v>
      </c>
      <c r="D791" s="2">
        <v>4330</v>
      </c>
      <c r="E791" s="2">
        <v>4330</v>
      </c>
      <c r="F791" s="10">
        <f t="shared" si="202"/>
        <v>-1.90398915694312E-3</v>
      </c>
      <c r="G791" s="2">
        <f t="shared" ca="1" si="203"/>
        <v>48704.175000000003</v>
      </c>
      <c r="H791">
        <f t="shared" ca="1" si="204"/>
        <v>-1</v>
      </c>
      <c r="I791">
        <f t="shared" si="205"/>
        <v>1</v>
      </c>
      <c r="J791">
        <f t="shared" si="208"/>
        <v>-86.649999999999636</v>
      </c>
      <c r="K791">
        <f t="shared" si="206"/>
        <v>1</v>
      </c>
      <c r="L791" s="11">
        <f t="shared" ca="1" si="200"/>
        <v>8513.5299999999679</v>
      </c>
      <c r="M791">
        <f t="shared" ca="1" si="207"/>
        <v>1</v>
      </c>
      <c r="N791">
        <f t="shared" ca="1" si="201"/>
        <v>0</v>
      </c>
      <c r="O791">
        <f>COUNTIF(結算日!$A$3:$A$249,A791)</f>
        <v>0</v>
      </c>
      <c r="Q791" s="7">
        <f t="shared" si="209"/>
        <v>-46</v>
      </c>
      <c r="R791" s="8">
        <f t="shared" ca="1" si="213"/>
        <v>-276</v>
      </c>
      <c r="S791" s="8">
        <f t="shared" ca="1" si="214"/>
        <v>27428</v>
      </c>
      <c r="T791" s="8">
        <f t="shared" ca="1" si="210"/>
        <v>6</v>
      </c>
      <c r="U791" s="9">
        <f t="shared" ca="1" si="215"/>
        <v>0</v>
      </c>
      <c r="V791">
        <f t="shared" si="211"/>
        <v>2001</v>
      </c>
      <c r="W791">
        <f t="shared" si="212"/>
        <v>9</v>
      </c>
    </row>
    <row r="792" spans="1:23" x14ac:dyDescent="0.25">
      <c r="A792" s="1">
        <v>37141</v>
      </c>
      <c r="B792" s="2">
        <v>4302.16</v>
      </c>
      <c r="C792" s="2">
        <v>33871</v>
      </c>
      <c r="D792" s="2">
        <v>4284</v>
      </c>
      <c r="E792" s="2">
        <v>4281</v>
      </c>
      <c r="F792" s="10">
        <f t="shared" si="202"/>
        <v>-4.2211354296446402E-3</v>
      </c>
      <c r="G792" s="2">
        <f t="shared" ca="1" si="203"/>
        <v>48292.2</v>
      </c>
      <c r="H792">
        <f t="shared" ca="1" si="204"/>
        <v>-1</v>
      </c>
      <c r="I792">
        <f t="shared" si="205"/>
        <v>1</v>
      </c>
      <c r="J792">
        <f t="shared" si="208"/>
        <v>-36.100000000000364</v>
      </c>
      <c r="K792">
        <f t="shared" si="206"/>
        <v>1</v>
      </c>
      <c r="L792" s="11">
        <f t="shared" ca="1" si="200"/>
        <v>8477.4299999999675</v>
      </c>
      <c r="M792">
        <f t="shared" ca="1" si="207"/>
        <v>1</v>
      </c>
      <c r="N792">
        <f t="shared" ca="1" si="201"/>
        <v>0</v>
      </c>
      <c r="O792">
        <f>COUNTIF(結算日!$A$3:$A$249,A792)</f>
        <v>0</v>
      </c>
      <c r="Q792" s="7">
        <f t="shared" si="209"/>
        <v>-46</v>
      </c>
      <c r="R792" s="8">
        <f t="shared" ca="1" si="213"/>
        <v>-276</v>
      </c>
      <c r="S792" s="8">
        <f t="shared" ca="1" si="214"/>
        <v>27152</v>
      </c>
      <c r="T792" s="8">
        <f t="shared" ca="1" si="210"/>
        <v>6</v>
      </c>
      <c r="U792" s="9">
        <f t="shared" ca="1" si="215"/>
        <v>0</v>
      </c>
      <c r="V792">
        <f t="shared" si="211"/>
        <v>2001</v>
      </c>
      <c r="W792">
        <f t="shared" si="212"/>
        <v>9</v>
      </c>
    </row>
    <row r="793" spans="1:23" x14ac:dyDescent="0.25">
      <c r="A793" s="1">
        <v>37144</v>
      </c>
      <c r="B793" s="2">
        <v>4289.1000000000004</v>
      </c>
      <c r="C793" s="2">
        <v>26990</v>
      </c>
      <c r="D793" s="2">
        <v>4280</v>
      </c>
      <c r="E793" s="2">
        <v>4260</v>
      </c>
      <c r="F793" s="10">
        <f t="shared" si="202"/>
        <v>-2.1216572241263831E-3</v>
      </c>
      <c r="G793" s="2">
        <f t="shared" ca="1" si="203"/>
        <v>47484.2</v>
      </c>
      <c r="H793">
        <f t="shared" ca="1" si="204"/>
        <v>-1</v>
      </c>
      <c r="I793">
        <f t="shared" si="205"/>
        <v>1</v>
      </c>
      <c r="J793">
        <f t="shared" si="208"/>
        <v>-13.059999999999491</v>
      </c>
      <c r="K793">
        <f t="shared" si="206"/>
        <v>1</v>
      </c>
      <c r="L793" s="11">
        <f t="shared" ca="1" si="200"/>
        <v>8464.3699999999681</v>
      </c>
      <c r="M793">
        <f t="shared" ca="1" si="207"/>
        <v>1</v>
      </c>
      <c r="N793">
        <f t="shared" ca="1" si="201"/>
        <v>0</v>
      </c>
      <c r="O793">
        <f>COUNTIF(結算日!$A$3:$A$249,A793)</f>
        <v>0</v>
      </c>
      <c r="Q793" s="7">
        <f t="shared" si="209"/>
        <v>-4</v>
      </c>
      <c r="R793" s="8">
        <f t="shared" ca="1" si="213"/>
        <v>-24</v>
      </c>
      <c r="S793" s="8">
        <f t="shared" ca="1" si="214"/>
        <v>27128</v>
      </c>
      <c r="T793" s="8">
        <f t="shared" ca="1" si="210"/>
        <v>6</v>
      </c>
      <c r="U793" s="9">
        <f t="shared" ca="1" si="215"/>
        <v>0</v>
      </c>
      <c r="V793">
        <f t="shared" si="211"/>
        <v>2001</v>
      </c>
      <c r="W793">
        <f t="shared" si="212"/>
        <v>9</v>
      </c>
    </row>
    <row r="794" spans="1:23" x14ac:dyDescent="0.25">
      <c r="A794" s="1">
        <v>37145</v>
      </c>
      <c r="B794" s="2">
        <v>4176.93</v>
      </c>
      <c r="C794" s="2">
        <v>32674</v>
      </c>
      <c r="D794" s="2">
        <v>4152</v>
      </c>
      <c r="E794" s="2">
        <v>4155</v>
      </c>
      <c r="F794" s="10">
        <f t="shared" si="202"/>
        <v>-5.968498394754107E-3</v>
      </c>
      <c r="G794" s="2">
        <f t="shared" ca="1" si="203"/>
        <v>47294.9</v>
      </c>
      <c r="H794">
        <f t="shared" ca="1" si="204"/>
        <v>-1</v>
      </c>
      <c r="I794">
        <f t="shared" si="205"/>
        <v>1</v>
      </c>
      <c r="J794">
        <f t="shared" si="208"/>
        <v>-112.17000000000007</v>
      </c>
      <c r="K794">
        <f t="shared" si="206"/>
        <v>1</v>
      </c>
      <c r="L794" s="11">
        <f t="shared" ca="1" si="200"/>
        <v>8352.199999999968</v>
      </c>
      <c r="M794">
        <f t="shared" ca="1" si="207"/>
        <v>1</v>
      </c>
      <c r="N794">
        <f t="shared" ca="1" si="201"/>
        <v>0</v>
      </c>
      <c r="O794">
        <f>COUNTIF(結算日!$A$3:$A$249,A794)</f>
        <v>0</v>
      </c>
      <c r="Q794" s="7">
        <f t="shared" si="209"/>
        <v>-128</v>
      </c>
      <c r="R794" s="8">
        <f t="shared" ca="1" si="213"/>
        <v>-768</v>
      </c>
      <c r="S794" s="8">
        <f t="shared" ca="1" si="214"/>
        <v>26360</v>
      </c>
      <c r="T794" s="8">
        <f t="shared" ca="1" si="210"/>
        <v>6</v>
      </c>
      <c r="U794" s="9">
        <f t="shared" ca="1" si="215"/>
        <v>0</v>
      </c>
      <c r="V794">
        <f t="shared" si="211"/>
        <v>2001</v>
      </c>
      <c r="W794">
        <f t="shared" si="212"/>
        <v>9</v>
      </c>
    </row>
    <row r="795" spans="1:23" x14ac:dyDescent="0.25">
      <c r="A795" s="1">
        <v>37147</v>
      </c>
      <c r="B795" s="2">
        <v>3952.49</v>
      </c>
      <c r="C795" s="2">
        <v>17698</v>
      </c>
      <c r="D795" s="2">
        <v>3862</v>
      </c>
      <c r="E795" s="2">
        <v>3865</v>
      </c>
      <c r="F795" s="10">
        <f t="shared" si="202"/>
        <v>-2.2894428575404357E-2</v>
      </c>
      <c r="G795" s="2">
        <f t="shared" ca="1" si="203"/>
        <v>46628.625</v>
      </c>
      <c r="H795">
        <f t="shared" ca="1" si="204"/>
        <v>-1</v>
      </c>
      <c r="I795">
        <f t="shared" si="205"/>
        <v>1</v>
      </c>
      <c r="J795">
        <f t="shared" si="208"/>
        <v>-224.44000000000051</v>
      </c>
      <c r="K795">
        <f t="shared" si="206"/>
        <v>1</v>
      </c>
      <c r="L795" s="11">
        <f t="shared" ca="1" si="200"/>
        <v>8127.7599999999675</v>
      </c>
      <c r="M795">
        <f t="shared" ca="1" si="207"/>
        <v>2</v>
      </c>
      <c r="N795">
        <f t="shared" ca="1" si="201"/>
        <v>1</v>
      </c>
      <c r="O795">
        <f>COUNTIF(結算日!$A$3:$A$249,A795)</f>
        <v>0</v>
      </c>
      <c r="Q795" s="7">
        <f t="shared" si="209"/>
        <v>-290</v>
      </c>
      <c r="R795" s="8">
        <f t="shared" ca="1" si="213"/>
        <v>-1740</v>
      </c>
      <c r="S795" s="8">
        <f t="shared" ca="1" si="214"/>
        <v>24620</v>
      </c>
      <c r="T795" s="8">
        <f t="shared" ca="1" si="210"/>
        <v>6</v>
      </c>
      <c r="U795" s="9">
        <f t="shared" ca="1" si="215"/>
        <v>0</v>
      </c>
      <c r="V795">
        <f t="shared" si="211"/>
        <v>2001</v>
      </c>
      <c r="W795">
        <f t="shared" si="212"/>
        <v>9</v>
      </c>
    </row>
    <row r="796" spans="1:23" x14ac:dyDescent="0.25">
      <c r="A796" s="1">
        <v>37148</v>
      </c>
      <c r="B796" s="2">
        <v>3774.62</v>
      </c>
      <c r="C796" s="2">
        <v>47749</v>
      </c>
      <c r="D796" s="2">
        <v>3705</v>
      </c>
      <c r="E796" s="2">
        <v>3705</v>
      </c>
      <c r="F796" s="10">
        <f t="shared" si="202"/>
        <v>-1.8444240744763696E-2</v>
      </c>
      <c r="G796" s="2">
        <f t="shared" ca="1" si="203"/>
        <v>46860.175000000003</v>
      </c>
      <c r="H796">
        <f t="shared" ca="1" si="204"/>
        <v>1</v>
      </c>
      <c r="I796">
        <f t="shared" si="205"/>
        <v>1</v>
      </c>
      <c r="J796">
        <f t="shared" si="208"/>
        <v>-177.86999999999989</v>
      </c>
      <c r="K796">
        <f t="shared" si="206"/>
        <v>1</v>
      </c>
      <c r="L796" s="11">
        <f t="shared" ca="1" si="200"/>
        <v>7772.0199999999677</v>
      </c>
      <c r="M796">
        <f t="shared" ca="1" si="207"/>
        <v>2</v>
      </c>
      <c r="N796">
        <f t="shared" ca="1" si="201"/>
        <v>0</v>
      </c>
      <c r="O796">
        <f>COUNTIF(結算日!$A$3:$A$249,A796)</f>
        <v>0</v>
      </c>
      <c r="Q796" s="7">
        <f t="shared" si="209"/>
        <v>-157</v>
      </c>
      <c r="R796" s="8">
        <f t="shared" ca="1" si="213"/>
        <v>-942</v>
      </c>
      <c r="S796" s="8">
        <f t="shared" ca="1" si="214"/>
        <v>23678</v>
      </c>
      <c r="T796" s="8">
        <f t="shared" ca="1" si="210"/>
        <v>6</v>
      </c>
      <c r="U796" s="9">
        <f t="shared" ca="1" si="215"/>
        <v>0</v>
      </c>
      <c r="V796">
        <f t="shared" si="211"/>
        <v>2001</v>
      </c>
      <c r="W796">
        <f t="shared" si="212"/>
        <v>9</v>
      </c>
    </row>
    <row r="797" spans="1:23" x14ac:dyDescent="0.25">
      <c r="A797" s="1">
        <v>37153</v>
      </c>
      <c r="B797" s="2">
        <v>3781.17</v>
      </c>
      <c r="C797" s="2">
        <v>26097</v>
      </c>
      <c r="D797" s="2">
        <v>3737</v>
      </c>
      <c r="E797" s="2">
        <v>3679</v>
      </c>
      <c r="F797" s="10">
        <f t="shared" si="202"/>
        <v>-2.7020736967658165E-2</v>
      </c>
      <c r="G797" s="2">
        <f t="shared" ca="1" si="203"/>
        <v>46233.2</v>
      </c>
      <c r="H797">
        <f t="shared" ca="1" si="204"/>
        <v>-1</v>
      </c>
      <c r="I797">
        <f t="shared" si="205"/>
        <v>1</v>
      </c>
      <c r="J797">
        <f t="shared" si="208"/>
        <v>6.5500000000001819</v>
      </c>
      <c r="K797">
        <f t="shared" si="206"/>
        <v>1</v>
      </c>
      <c r="L797" s="11">
        <f t="shared" ca="1" si="200"/>
        <v>7785.1199999999681</v>
      </c>
      <c r="M797">
        <f t="shared" ca="1" si="207"/>
        <v>2</v>
      </c>
      <c r="N797">
        <f t="shared" ca="1" si="201"/>
        <v>0</v>
      </c>
      <c r="O797">
        <f>COUNTIF(結算日!$A$3:$A$249,A797)</f>
        <v>1</v>
      </c>
      <c r="Q797" s="7">
        <f t="shared" si="209"/>
        <v>32</v>
      </c>
      <c r="R797" s="8">
        <f t="shared" ca="1" si="213"/>
        <v>192</v>
      </c>
      <c r="S797" s="8">
        <f t="shared" ca="1" si="214"/>
        <v>23870</v>
      </c>
      <c r="T797" s="8">
        <f t="shared" ca="1" si="210"/>
        <v>6</v>
      </c>
      <c r="U797" s="9">
        <f t="shared" ca="1" si="215"/>
        <v>12</v>
      </c>
      <c r="V797">
        <f t="shared" si="211"/>
        <v>2001</v>
      </c>
      <c r="W797">
        <f t="shared" si="212"/>
        <v>9</v>
      </c>
    </row>
    <row r="798" spans="1:23" x14ac:dyDescent="0.25">
      <c r="A798" s="1">
        <v>37154</v>
      </c>
      <c r="B798" s="2">
        <v>3698.84</v>
      </c>
      <c r="C798" s="2">
        <v>27789</v>
      </c>
      <c r="D798" s="2">
        <v>3551</v>
      </c>
      <c r="E798" s="2">
        <v>3670</v>
      </c>
      <c r="F798" s="10">
        <f t="shared" si="202"/>
        <v>-3.9969287668566444E-2</v>
      </c>
      <c r="G798" s="2">
        <f t="shared" ca="1" si="203"/>
        <v>45977.125</v>
      </c>
      <c r="H798">
        <f t="shared" ca="1" si="204"/>
        <v>-1</v>
      </c>
      <c r="I798">
        <f t="shared" si="205"/>
        <v>1</v>
      </c>
      <c r="J798">
        <f t="shared" si="208"/>
        <v>-82.329999999999927</v>
      </c>
      <c r="K798">
        <f t="shared" si="206"/>
        <v>1</v>
      </c>
      <c r="L798" s="11">
        <f t="shared" ca="1" si="200"/>
        <v>7620.4599999999682</v>
      </c>
      <c r="M798">
        <f t="shared" ca="1" si="207"/>
        <v>2</v>
      </c>
      <c r="N798">
        <f t="shared" ca="1" si="201"/>
        <v>0</v>
      </c>
      <c r="O798">
        <f>COUNTIF(結算日!$A$3:$A$249,A798)</f>
        <v>0</v>
      </c>
      <c r="Q798" s="7">
        <f t="shared" si="209"/>
        <v>-128</v>
      </c>
      <c r="R798" s="8">
        <f t="shared" ca="1" si="213"/>
        <v>-768</v>
      </c>
      <c r="S798" s="8">
        <f t="shared" ca="1" si="214"/>
        <v>23090</v>
      </c>
      <c r="T798" s="8">
        <f t="shared" ca="1" si="210"/>
        <v>6</v>
      </c>
      <c r="U798" s="9">
        <f t="shared" ca="1" si="215"/>
        <v>0</v>
      </c>
      <c r="V798">
        <f t="shared" si="211"/>
        <v>2001</v>
      </c>
      <c r="W798">
        <f t="shared" si="212"/>
        <v>9</v>
      </c>
    </row>
    <row r="799" spans="1:23" x14ac:dyDescent="0.25">
      <c r="A799" s="1">
        <v>37155</v>
      </c>
      <c r="B799" s="2">
        <v>3591.85</v>
      </c>
      <c r="C799" s="2">
        <v>12995</v>
      </c>
      <c r="D799" s="2">
        <v>3427</v>
      </c>
      <c r="E799" s="2">
        <v>3546</v>
      </c>
      <c r="F799" s="10">
        <f t="shared" si="202"/>
        <v>-4.5895569135682157E-2</v>
      </c>
      <c r="G799" s="2">
        <f t="shared" ca="1" si="203"/>
        <v>45524.65</v>
      </c>
      <c r="H799">
        <f t="shared" ca="1" si="204"/>
        <v>-1</v>
      </c>
      <c r="I799">
        <f t="shared" si="205"/>
        <v>1</v>
      </c>
      <c r="J799">
        <f t="shared" si="208"/>
        <v>-106.99000000000024</v>
      </c>
      <c r="K799">
        <f t="shared" si="206"/>
        <v>1</v>
      </c>
      <c r="L799" s="11">
        <f t="shared" ca="1" si="200"/>
        <v>7406.4799999999677</v>
      </c>
      <c r="M799">
        <f t="shared" ca="1" si="207"/>
        <v>2</v>
      </c>
      <c r="N799">
        <f t="shared" ca="1" si="201"/>
        <v>0</v>
      </c>
      <c r="O799">
        <f>COUNTIF(結算日!$A$3:$A$249,A799)</f>
        <v>0</v>
      </c>
      <c r="Q799" s="7">
        <f t="shared" si="209"/>
        <v>-124</v>
      </c>
      <c r="R799" s="8">
        <f t="shared" ca="1" si="213"/>
        <v>-744</v>
      </c>
      <c r="S799" s="8">
        <f t="shared" ca="1" si="214"/>
        <v>22346</v>
      </c>
      <c r="T799" s="8">
        <f t="shared" ca="1" si="210"/>
        <v>6</v>
      </c>
      <c r="U799" s="9">
        <f t="shared" ca="1" si="215"/>
        <v>0</v>
      </c>
      <c r="V799">
        <f t="shared" si="211"/>
        <v>2001</v>
      </c>
      <c r="W799">
        <f t="shared" si="212"/>
        <v>9</v>
      </c>
    </row>
    <row r="800" spans="1:23" x14ac:dyDescent="0.25">
      <c r="A800" s="1">
        <v>37158</v>
      </c>
      <c r="B800" s="2">
        <v>3533.51</v>
      </c>
      <c r="C800" s="2">
        <v>43447</v>
      </c>
      <c r="D800" s="2">
        <v>3510</v>
      </c>
      <c r="E800" s="2">
        <v>3500</v>
      </c>
      <c r="F800" s="10">
        <f t="shared" si="202"/>
        <v>-6.6534409128601313E-3</v>
      </c>
      <c r="G800" s="2">
        <f t="shared" ca="1" si="203"/>
        <v>45693.425000000003</v>
      </c>
      <c r="H800">
        <f t="shared" ca="1" si="204"/>
        <v>-1</v>
      </c>
      <c r="I800">
        <f t="shared" si="205"/>
        <v>1</v>
      </c>
      <c r="J800">
        <f t="shared" si="208"/>
        <v>-58.339999999999691</v>
      </c>
      <c r="K800">
        <f t="shared" si="206"/>
        <v>1</v>
      </c>
      <c r="L800" s="11">
        <f t="shared" ca="1" si="200"/>
        <v>7289.7999999999683</v>
      </c>
      <c r="M800">
        <f t="shared" ca="1" si="207"/>
        <v>2</v>
      </c>
      <c r="N800">
        <f t="shared" ca="1" si="201"/>
        <v>0</v>
      </c>
      <c r="O800">
        <f>COUNTIF(結算日!$A$3:$A$249,A800)</f>
        <v>0</v>
      </c>
      <c r="Q800" s="7">
        <f t="shared" si="209"/>
        <v>83</v>
      </c>
      <c r="R800" s="8">
        <f t="shared" ca="1" si="213"/>
        <v>498</v>
      </c>
      <c r="S800" s="8">
        <f t="shared" ca="1" si="214"/>
        <v>22844</v>
      </c>
      <c r="T800" s="8">
        <f t="shared" ca="1" si="210"/>
        <v>6</v>
      </c>
      <c r="U800" s="9">
        <f t="shared" ca="1" si="215"/>
        <v>0</v>
      </c>
      <c r="V800">
        <f t="shared" si="211"/>
        <v>2001</v>
      </c>
      <c r="W800">
        <f t="shared" si="212"/>
        <v>9</v>
      </c>
    </row>
    <row r="801" spans="1:23" x14ac:dyDescent="0.25">
      <c r="A801" s="1">
        <v>37159</v>
      </c>
      <c r="B801" s="2">
        <v>3493.78</v>
      </c>
      <c r="C801" s="2">
        <v>61816</v>
      </c>
      <c r="D801" s="2">
        <v>3430</v>
      </c>
      <c r="E801" s="2">
        <v>3405</v>
      </c>
      <c r="F801" s="10">
        <f t="shared" si="202"/>
        <v>-1.8255299417822557E-2</v>
      </c>
      <c r="G801" s="2">
        <f t="shared" ca="1" si="203"/>
        <v>46110.074999999997</v>
      </c>
      <c r="H801">
        <f t="shared" ca="1" si="204"/>
        <v>1</v>
      </c>
      <c r="I801">
        <f t="shared" si="205"/>
        <v>1</v>
      </c>
      <c r="J801">
        <f t="shared" si="208"/>
        <v>-39.730000000000018</v>
      </c>
      <c r="K801">
        <f t="shared" si="206"/>
        <v>1</v>
      </c>
      <c r="L801" s="11">
        <f t="shared" ca="1" si="200"/>
        <v>7210.3399999999683</v>
      </c>
      <c r="M801">
        <f t="shared" ca="1" si="207"/>
        <v>2</v>
      </c>
      <c r="N801">
        <f t="shared" ca="1" si="201"/>
        <v>0</v>
      </c>
      <c r="O801">
        <f>COUNTIF(結算日!$A$3:$A$249,A801)</f>
        <v>0</v>
      </c>
      <c r="Q801" s="7">
        <f t="shared" si="209"/>
        <v>-80</v>
      </c>
      <c r="R801" s="8">
        <f t="shared" ca="1" si="213"/>
        <v>-480</v>
      </c>
      <c r="S801" s="8">
        <f t="shared" ca="1" si="214"/>
        <v>22364</v>
      </c>
      <c r="T801" s="8">
        <f t="shared" ca="1" si="210"/>
        <v>6</v>
      </c>
      <c r="U801" s="9">
        <f t="shared" ca="1" si="215"/>
        <v>0</v>
      </c>
      <c r="V801">
        <f t="shared" si="211"/>
        <v>2001</v>
      </c>
      <c r="W801">
        <f t="shared" si="212"/>
        <v>9</v>
      </c>
    </row>
    <row r="802" spans="1:23" x14ac:dyDescent="0.25">
      <c r="A802" s="1">
        <v>37160</v>
      </c>
      <c r="B802" s="2">
        <v>3625.53</v>
      </c>
      <c r="C802" s="2">
        <v>60406</v>
      </c>
      <c r="D802" s="2">
        <v>3625</v>
      </c>
      <c r="E802" s="2">
        <v>3642</v>
      </c>
      <c r="F802" s="10">
        <f t="shared" si="202"/>
        <v>-1.4618552322009926E-4</v>
      </c>
      <c r="G802" s="2">
        <f t="shared" ca="1" si="203"/>
        <v>46071.275000000001</v>
      </c>
      <c r="H802">
        <f t="shared" ca="1" si="204"/>
        <v>1</v>
      </c>
      <c r="I802">
        <f t="shared" si="205"/>
        <v>1</v>
      </c>
      <c r="J802">
        <f t="shared" si="208"/>
        <v>131.75</v>
      </c>
      <c r="K802">
        <f t="shared" ca="1" si="206"/>
        <v>1</v>
      </c>
      <c r="L802" s="11">
        <f t="shared" ca="1" si="200"/>
        <v>7473.8399999999683</v>
      </c>
      <c r="M802">
        <f t="shared" ca="1" si="207"/>
        <v>2</v>
      </c>
      <c r="N802">
        <f t="shared" ca="1" si="201"/>
        <v>0</v>
      </c>
      <c r="O802">
        <f>COUNTIF(結算日!$A$3:$A$249,A802)</f>
        <v>0</v>
      </c>
      <c r="Q802" s="7">
        <f t="shared" si="209"/>
        <v>195</v>
      </c>
      <c r="R802" s="8">
        <f t="shared" ca="1" si="213"/>
        <v>1170</v>
      </c>
      <c r="S802" s="8">
        <f t="shared" ca="1" si="214"/>
        <v>23534</v>
      </c>
      <c r="T802" s="8">
        <f t="shared" ca="1" si="210"/>
        <v>6</v>
      </c>
      <c r="U802" s="9">
        <f t="shared" ca="1" si="215"/>
        <v>0</v>
      </c>
      <c r="V802">
        <f t="shared" si="211"/>
        <v>2001</v>
      </c>
      <c r="W802">
        <f t="shared" si="212"/>
        <v>9</v>
      </c>
    </row>
    <row r="803" spans="1:23" x14ac:dyDescent="0.25">
      <c r="A803" s="1">
        <v>37161</v>
      </c>
      <c r="B803" s="2">
        <v>3567.63</v>
      </c>
      <c r="C803" s="2">
        <v>38866</v>
      </c>
      <c r="D803" s="2">
        <v>3560</v>
      </c>
      <c r="E803" s="2">
        <v>3550</v>
      </c>
      <c r="F803" s="10">
        <f t="shared" si="202"/>
        <v>-2.138674694404985E-3</v>
      </c>
      <c r="G803" s="2">
        <f t="shared" ca="1" si="203"/>
        <v>45175.1</v>
      </c>
      <c r="H803">
        <f t="shared" ca="1" si="204"/>
        <v>-1</v>
      </c>
      <c r="I803">
        <f t="shared" si="205"/>
        <v>1</v>
      </c>
      <c r="J803">
        <f t="shared" si="208"/>
        <v>-57.900000000000091</v>
      </c>
      <c r="K803">
        <f t="shared" si="206"/>
        <v>1</v>
      </c>
      <c r="L803" s="11">
        <f t="shared" ca="1" si="200"/>
        <v>7358.0399999999681</v>
      </c>
      <c r="M803">
        <f t="shared" ca="1" si="207"/>
        <v>2</v>
      </c>
      <c r="N803">
        <f t="shared" ca="1" si="201"/>
        <v>0</v>
      </c>
      <c r="O803">
        <f>COUNTIF(結算日!$A$3:$A$249,A803)</f>
        <v>0</v>
      </c>
      <c r="Q803" s="7">
        <f t="shared" si="209"/>
        <v>-65</v>
      </c>
      <c r="R803" s="8">
        <f t="shared" ca="1" si="213"/>
        <v>-390</v>
      </c>
      <c r="S803" s="8">
        <f t="shared" ca="1" si="214"/>
        <v>23144</v>
      </c>
      <c r="T803" s="8">
        <f t="shared" ca="1" si="210"/>
        <v>6</v>
      </c>
      <c r="U803" s="9">
        <f t="shared" ca="1" si="215"/>
        <v>0</v>
      </c>
      <c r="V803">
        <f t="shared" si="211"/>
        <v>2001</v>
      </c>
      <c r="W803">
        <f t="shared" si="212"/>
        <v>9</v>
      </c>
    </row>
    <row r="804" spans="1:23" x14ac:dyDescent="0.25">
      <c r="A804" s="1">
        <v>37162</v>
      </c>
      <c r="B804" s="2">
        <v>3636.94</v>
      </c>
      <c r="C804" s="2">
        <v>49911</v>
      </c>
      <c r="D804" s="2">
        <v>3616</v>
      </c>
      <c r="E804" s="2">
        <v>3615</v>
      </c>
      <c r="F804" s="10">
        <f t="shared" si="202"/>
        <v>-5.7575874223935175E-3</v>
      </c>
      <c r="G804" s="2">
        <f t="shared" ca="1" si="203"/>
        <v>45221.625</v>
      </c>
      <c r="H804">
        <f t="shared" ca="1" si="204"/>
        <v>1</v>
      </c>
      <c r="I804">
        <f t="shared" si="205"/>
        <v>1</v>
      </c>
      <c r="J804">
        <f t="shared" si="208"/>
        <v>69.309999999999945</v>
      </c>
      <c r="K804">
        <f t="shared" si="206"/>
        <v>1</v>
      </c>
      <c r="L804" s="11">
        <f t="shared" ca="1" si="200"/>
        <v>7496.659999999968</v>
      </c>
      <c r="M804">
        <f t="shared" ca="1" si="207"/>
        <v>2</v>
      </c>
      <c r="N804">
        <f t="shared" ca="1" si="201"/>
        <v>0</v>
      </c>
      <c r="O804">
        <f>COUNTIF(結算日!$A$3:$A$249,A804)</f>
        <v>0</v>
      </c>
      <c r="Q804" s="7">
        <f t="shared" si="209"/>
        <v>56</v>
      </c>
      <c r="R804" s="8">
        <f t="shared" ca="1" si="213"/>
        <v>336</v>
      </c>
      <c r="S804" s="8">
        <f t="shared" ca="1" si="214"/>
        <v>23480</v>
      </c>
      <c r="T804" s="8">
        <f t="shared" ca="1" si="210"/>
        <v>6</v>
      </c>
      <c r="U804" s="9">
        <f t="shared" ca="1" si="215"/>
        <v>0</v>
      </c>
      <c r="V804">
        <f t="shared" si="211"/>
        <v>2001</v>
      </c>
      <c r="W804">
        <f t="shared" si="212"/>
        <v>9</v>
      </c>
    </row>
    <row r="805" spans="1:23" x14ac:dyDescent="0.25">
      <c r="A805" s="1">
        <v>37166</v>
      </c>
      <c r="B805" s="2">
        <v>3492.12</v>
      </c>
      <c r="C805" s="2">
        <v>23621</v>
      </c>
      <c r="D805" s="2">
        <v>3427</v>
      </c>
      <c r="E805" s="2">
        <v>3420</v>
      </c>
      <c r="F805" s="10">
        <f t="shared" si="202"/>
        <v>-1.8647698246337385E-2</v>
      </c>
      <c r="G805" s="2">
        <f t="shared" ca="1" si="203"/>
        <v>44603.8</v>
      </c>
      <c r="H805">
        <f t="shared" ca="1" si="204"/>
        <v>-1</v>
      </c>
      <c r="I805">
        <f t="shared" si="205"/>
        <v>1</v>
      </c>
      <c r="J805">
        <f t="shared" si="208"/>
        <v>-144.82000000000016</v>
      </c>
      <c r="K805">
        <f t="shared" si="206"/>
        <v>1</v>
      </c>
      <c r="L805" s="11">
        <f t="shared" ca="1" si="200"/>
        <v>7207.0199999999677</v>
      </c>
      <c r="M805">
        <f t="shared" ca="1" si="207"/>
        <v>2</v>
      </c>
      <c r="N805">
        <f t="shared" ca="1" si="201"/>
        <v>0</v>
      </c>
      <c r="O805">
        <f>COUNTIF(結算日!$A$3:$A$249,A805)</f>
        <v>0</v>
      </c>
      <c r="Q805" s="7">
        <f t="shared" si="209"/>
        <v>-189</v>
      </c>
      <c r="R805" s="8">
        <f t="shared" ca="1" si="213"/>
        <v>-1134</v>
      </c>
      <c r="S805" s="8">
        <f t="shared" ca="1" si="214"/>
        <v>22346</v>
      </c>
      <c r="T805" s="8">
        <f t="shared" ca="1" si="210"/>
        <v>6</v>
      </c>
      <c r="U805" s="9">
        <f t="shared" ca="1" si="215"/>
        <v>0</v>
      </c>
      <c r="V805">
        <f t="shared" si="211"/>
        <v>2001</v>
      </c>
      <c r="W805">
        <f t="shared" si="212"/>
        <v>10</v>
      </c>
    </row>
    <row r="806" spans="1:23" x14ac:dyDescent="0.25">
      <c r="A806" s="1">
        <v>37167</v>
      </c>
      <c r="B806" s="2">
        <v>3446.26</v>
      </c>
      <c r="C806" s="2">
        <v>29315</v>
      </c>
      <c r="D806" s="2">
        <v>3430</v>
      </c>
      <c r="E806" s="2">
        <v>3422</v>
      </c>
      <c r="F806" s="10">
        <f t="shared" si="202"/>
        <v>-4.7181582353044149E-3</v>
      </c>
      <c r="G806" s="2">
        <f t="shared" ca="1" si="203"/>
        <v>43753.599999999999</v>
      </c>
      <c r="H806">
        <f t="shared" ca="1" si="204"/>
        <v>-1</v>
      </c>
      <c r="I806">
        <f t="shared" si="205"/>
        <v>1</v>
      </c>
      <c r="J806">
        <f t="shared" si="208"/>
        <v>-45.859999999999673</v>
      </c>
      <c r="K806">
        <f t="shared" si="206"/>
        <v>1</v>
      </c>
      <c r="L806" s="11">
        <f t="shared" ca="1" si="200"/>
        <v>7115.2999999999683</v>
      </c>
      <c r="M806">
        <f t="shared" ca="1" si="207"/>
        <v>2</v>
      </c>
      <c r="N806">
        <f t="shared" ca="1" si="201"/>
        <v>0</v>
      </c>
      <c r="O806">
        <f>COUNTIF(結算日!$A$3:$A$249,A806)</f>
        <v>0</v>
      </c>
      <c r="Q806" s="7">
        <f t="shared" si="209"/>
        <v>3</v>
      </c>
      <c r="R806" s="8">
        <f t="shared" ca="1" si="213"/>
        <v>18</v>
      </c>
      <c r="S806" s="8">
        <f t="shared" ca="1" si="214"/>
        <v>22364</v>
      </c>
      <c r="T806" s="8">
        <f t="shared" ca="1" si="210"/>
        <v>6</v>
      </c>
      <c r="U806" s="9">
        <f t="shared" ca="1" si="215"/>
        <v>0</v>
      </c>
      <c r="V806">
        <f t="shared" si="211"/>
        <v>2001</v>
      </c>
      <c r="W806">
        <f t="shared" si="212"/>
        <v>10</v>
      </c>
    </row>
    <row r="807" spans="1:23" x14ac:dyDescent="0.25">
      <c r="A807" s="1">
        <v>37168</v>
      </c>
      <c r="B807" s="2">
        <v>3493.66</v>
      </c>
      <c r="C807" s="2">
        <v>44229</v>
      </c>
      <c r="D807" s="2">
        <v>3473</v>
      </c>
      <c r="E807" s="2">
        <v>3460</v>
      </c>
      <c r="F807" s="10">
        <f t="shared" si="202"/>
        <v>-5.9135691509762944E-3</v>
      </c>
      <c r="G807" s="2">
        <f t="shared" ca="1" si="203"/>
        <v>43070.025000000001</v>
      </c>
      <c r="H807">
        <f t="shared" ca="1" si="204"/>
        <v>1</v>
      </c>
      <c r="I807">
        <f t="shared" si="205"/>
        <v>1</v>
      </c>
      <c r="J807">
        <f t="shared" si="208"/>
        <v>47.399999999999636</v>
      </c>
      <c r="K807">
        <f t="shared" si="206"/>
        <v>1</v>
      </c>
      <c r="L807" s="11">
        <f t="shared" ca="1" si="200"/>
        <v>7210.0999999999676</v>
      </c>
      <c r="M807">
        <f t="shared" ca="1" si="207"/>
        <v>2</v>
      </c>
      <c r="N807">
        <f t="shared" ca="1" si="201"/>
        <v>0</v>
      </c>
      <c r="O807">
        <f>COUNTIF(結算日!$A$3:$A$249,A807)</f>
        <v>0</v>
      </c>
      <c r="Q807" s="7">
        <f t="shared" si="209"/>
        <v>43</v>
      </c>
      <c r="R807" s="8">
        <f t="shared" ca="1" si="213"/>
        <v>258</v>
      </c>
      <c r="S807" s="8">
        <f t="shared" ca="1" si="214"/>
        <v>22622</v>
      </c>
      <c r="T807" s="8">
        <f t="shared" ca="1" si="210"/>
        <v>6</v>
      </c>
      <c r="U807" s="9">
        <f t="shared" ca="1" si="215"/>
        <v>0</v>
      </c>
      <c r="V807">
        <f t="shared" si="211"/>
        <v>2001</v>
      </c>
      <c r="W807">
        <f t="shared" si="212"/>
        <v>10</v>
      </c>
    </row>
    <row r="808" spans="1:23" x14ac:dyDescent="0.25">
      <c r="A808" s="1">
        <v>37169</v>
      </c>
      <c r="B808" s="2">
        <v>3585.46</v>
      </c>
      <c r="C808" s="2">
        <v>41492</v>
      </c>
      <c r="D808" s="2">
        <v>3553</v>
      </c>
      <c r="E808" s="2">
        <v>3547</v>
      </c>
      <c r="F808" s="10">
        <f t="shared" si="202"/>
        <v>-9.0532316634406307E-3</v>
      </c>
      <c r="G808" s="2">
        <f t="shared" ca="1" si="203"/>
        <v>43089.8</v>
      </c>
      <c r="H808">
        <f t="shared" ca="1" si="204"/>
        <v>-1</v>
      </c>
      <c r="I808">
        <f t="shared" si="205"/>
        <v>1</v>
      </c>
      <c r="J808">
        <f t="shared" si="208"/>
        <v>91.800000000000182</v>
      </c>
      <c r="K808">
        <f t="shared" si="206"/>
        <v>1</v>
      </c>
      <c r="L808" s="11">
        <f t="shared" ca="1" si="200"/>
        <v>7393.699999999968</v>
      </c>
      <c r="M808">
        <f t="shared" ca="1" si="207"/>
        <v>2</v>
      </c>
      <c r="N808">
        <f t="shared" ca="1" si="201"/>
        <v>0</v>
      </c>
      <c r="O808">
        <f>COUNTIF(結算日!$A$3:$A$249,A808)</f>
        <v>0</v>
      </c>
      <c r="Q808" s="7">
        <f t="shared" si="209"/>
        <v>80</v>
      </c>
      <c r="R808" s="8">
        <f t="shared" ca="1" si="213"/>
        <v>480</v>
      </c>
      <c r="S808" s="8">
        <f t="shared" ca="1" si="214"/>
        <v>23102</v>
      </c>
      <c r="T808" s="8">
        <f t="shared" ca="1" si="210"/>
        <v>6</v>
      </c>
      <c r="U808" s="9">
        <f t="shared" ca="1" si="215"/>
        <v>0</v>
      </c>
      <c r="V808">
        <f t="shared" si="211"/>
        <v>2001</v>
      </c>
      <c r="W808">
        <f t="shared" si="212"/>
        <v>10</v>
      </c>
    </row>
    <row r="809" spans="1:23" x14ac:dyDescent="0.25">
      <c r="A809" s="1">
        <v>37172</v>
      </c>
      <c r="B809" s="2">
        <v>3520.35</v>
      </c>
      <c r="C809" s="2">
        <v>26684</v>
      </c>
      <c r="D809" s="2">
        <v>3512</v>
      </c>
      <c r="E809" s="2">
        <v>3520</v>
      </c>
      <c r="F809" s="10">
        <f t="shared" si="202"/>
        <v>-2.371923246268115E-3</v>
      </c>
      <c r="G809" s="2">
        <f t="shared" ca="1" si="203"/>
        <v>42864</v>
      </c>
      <c r="H809">
        <f t="shared" ca="1" si="204"/>
        <v>-1</v>
      </c>
      <c r="I809">
        <f t="shared" si="205"/>
        <v>1</v>
      </c>
      <c r="J809">
        <f t="shared" si="208"/>
        <v>-65.110000000000127</v>
      </c>
      <c r="K809">
        <f t="shared" si="206"/>
        <v>1</v>
      </c>
      <c r="L809" s="11">
        <f t="shared" ca="1" si="200"/>
        <v>7263.4799999999677</v>
      </c>
      <c r="M809">
        <f t="shared" ca="1" si="207"/>
        <v>2</v>
      </c>
      <c r="N809">
        <f t="shared" ca="1" si="201"/>
        <v>0</v>
      </c>
      <c r="O809">
        <f>COUNTIF(結算日!$A$3:$A$249,A809)</f>
        <v>0</v>
      </c>
      <c r="Q809" s="7">
        <f t="shared" si="209"/>
        <v>-41</v>
      </c>
      <c r="R809" s="8">
        <f t="shared" ca="1" si="213"/>
        <v>-246</v>
      </c>
      <c r="S809" s="8">
        <f t="shared" ca="1" si="214"/>
        <v>22856</v>
      </c>
      <c r="T809" s="8">
        <f t="shared" ca="1" si="210"/>
        <v>6</v>
      </c>
      <c r="U809" s="9">
        <f t="shared" ca="1" si="215"/>
        <v>0</v>
      </c>
      <c r="V809">
        <f t="shared" si="211"/>
        <v>2001</v>
      </c>
      <c r="W809">
        <f t="shared" si="212"/>
        <v>10</v>
      </c>
    </row>
    <row r="810" spans="1:23" x14ac:dyDescent="0.25">
      <c r="A810" s="1">
        <v>37173</v>
      </c>
      <c r="B810" s="2">
        <v>3618.93</v>
      </c>
      <c r="C810" s="2">
        <v>36121</v>
      </c>
      <c r="D810" s="2">
        <v>3615</v>
      </c>
      <c r="E810" s="2">
        <v>3615</v>
      </c>
      <c r="F810" s="10">
        <f t="shared" si="202"/>
        <v>-1.0859563462127797E-3</v>
      </c>
      <c r="G810" s="2">
        <f t="shared" ca="1" si="203"/>
        <v>42377.974999999999</v>
      </c>
      <c r="H810">
        <f t="shared" ca="1" si="204"/>
        <v>-1</v>
      </c>
      <c r="I810">
        <f t="shared" si="205"/>
        <v>1</v>
      </c>
      <c r="J810">
        <f t="shared" si="208"/>
        <v>98.579999999999927</v>
      </c>
      <c r="K810">
        <f t="shared" si="206"/>
        <v>1</v>
      </c>
      <c r="L810" s="11">
        <f t="shared" ca="1" si="200"/>
        <v>7460.6399999999676</v>
      </c>
      <c r="M810">
        <f t="shared" ca="1" si="207"/>
        <v>2</v>
      </c>
      <c r="N810">
        <f t="shared" ca="1" si="201"/>
        <v>0</v>
      </c>
      <c r="O810">
        <f>COUNTIF(結算日!$A$3:$A$249,A810)</f>
        <v>0</v>
      </c>
      <c r="Q810" s="7">
        <f t="shared" si="209"/>
        <v>103</v>
      </c>
      <c r="R810" s="8">
        <f t="shared" ca="1" si="213"/>
        <v>618</v>
      </c>
      <c r="S810" s="8">
        <f t="shared" ca="1" si="214"/>
        <v>23474</v>
      </c>
      <c r="T810" s="8">
        <f t="shared" ca="1" si="210"/>
        <v>6</v>
      </c>
      <c r="U810" s="9">
        <f t="shared" ca="1" si="215"/>
        <v>0</v>
      </c>
      <c r="V810">
        <f t="shared" si="211"/>
        <v>2001</v>
      </c>
      <c r="W810">
        <f t="shared" si="212"/>
        <v>10</v>
      </c>
    </row>
    <row r="811" spans="1:23" x14ac:dyDescent="0.25">
      <c r="A811" s="1">
        <v>37175</v>
      </c>
      <c r="B811" s="2">
        <v>3789.93</v>
      </c>
      <c r="C811" s="2">
        <v>50821</v>
      </c>
      <c r="D811" s="2">
        <v>3845</v>
      </c>
      <c r="E811" s="2">
        <v>3838</v>
      </c>
      <c r="F811" s="10">
        <f t="shared" si="202"/>
        <v>1.4530611383323677E-2</v>
      </c>
      <c r="G811" s="2">
        <f t="shared" ca="1" si="203"/>
        <v>42343.05</v>
      </c>
      <c r="H811">
        <f t="shared" ca="1" si="204"/>
        <v>1</v>
      </c>
      <c r="I811">
        <f t="shared" si="205"/>
        <v>-1</v>
      </c>
      <c r="J811">
        <f t="shared" si="208"/>
        <v>171</v>
      </c>
      <c r="K811">
        <f t="shared" si="206"/>
        <v>-1</v>
      </c>
      <c r="L811" s="11">
        <f t="shared" ca="1" si="200"/>
        <v>7802.6399999999676</v>
      </c>
      <c r="M811">
        <f t="shared" ca="1" si="207"/>
        <v>-2</v>
      </c>
      <c r="N811">
        <f t="shared" ca="1" si="201"/>
        <v>4</v>
      </c>
      <c r="O811">
        <f>COUNTIF(結算日!$A$3:$A$249,A811)</f>
        <v>0</v>
      </c>
      <c r="Q811" s="7">
        <f t="shared" si="209"/>
        <v>230</v>
      </c>
      <c r="R811" s="8">
        <f t="shared" ca="1" si="213"/>
        <v>1380</v>
      </c>
      <c r="S811" s="8">
        <f t="shared" ca="1" si="214"/>
        <v>24854</v>
      </c>
      <c r="T811" s="8">
        <f t="shared" ca="1" si="210"/>
        <v>-6</v>
      </c>
      <c r="U811" s="9">
        <f t="shared" ca="1" si="215"/>
        <v>12</v>
      </c>
      <c r="V811">
        <f t="shared" si="211"/>
        <v>2001</v>
      </c>
      <c r="W811">
        <f t="shared" si="212"/>
        <v>10</v>
      </c>
    </row>
    <row r="812" spans="1:23" x14ac:dyDescent="0.25">
      <c r="A812" s="1">
        <v>37176</v>
      </c>
      <c r="B812" s="2">
        <v>3801.5</v>
      </c>
      <c r="C812" s="2">
        <v>72308</v>
      </c>
      <c r="D812" s="2">
        <v>3825</v>
      </c>
      <c r="E812" s="2">
        <v>3825</v>
      </c>
      <c r="F812" s="10">
        <f t="shared" si="202"/>
        <v>6.1817703538076252E-3</v>
      </c>
      <c r="G812" s="2">
        <f t="shared" ca="1" si="203"/>
        <v>43100.05</v>
      </c>
      <c r="H812">
        <f t="shared" ca="1" si="204"/>
        <v>1</v>
      </c>
      <c r="I812">
        <f t="shared" si="205"/>
        <v>-1</v>
      </c>
      <c r="J812">
        <f t="shared" si="208"/>
        <v>11.570000000000164</v>
      </c>
      <c r="K812">
        <f t="shared" si="206"/>
        <v>-1</v>
      </c>
      <c r="L812" s="11">
        <f t="shared" ca="1" si="200"/>
        <v>7779.4999999999673</v>
      </c>
      <c r="M812">
        <f t="shared" ca="1" si="207"/>
        <v>-2</v>
      </c>
      <c r="N812">
        <f t="shared" ca="1" si="201"/>
        <v>0</v>
      </c>
      <c r="O812">
        <f>COUNTIF(結算日!$A$3:$A$249,A812)</f>
        <v>0</v>
      </c>
      <c r="Q812" s="7">
        <f t="shared" si="209"/>
        <v>-20</v>
      </c>
      <c r="R812" s="8">
        <f t="shared" ca="1" si="213"/>
        <v>120</v>
      </c>
      <c r="S812" s="8">
        <f t="shared" ca="1" si="214"/>
        <v>24962</v>
      </c>
      <c r="T812" s="8">
        <f t="shared" ca="1" si="210"/>
        <v>-6</v>
      </c>
      <c r="U812" s="9">
        <f t="shared" ca="1" si="215"/>
        <v>0</v>
      </c>
      <c r="V812">
        <f t="shared" si="211"/>
        <v>2001</v>
      </c>
      <c r="W812">
        <f t="shared" si="212"/>
        <v>10</v>
      </c>
    </row>
    <row r="813" spans="1:23" x14ac:dyDescent="0.25">
      <c r="A813" s="1">
        <v>37179</v>
      </c>
      <c r="B813" s="2">
        <v>3712.82</v>
      </c>
      <c r="C813" s="2">
        <v>31939</v>
      </c>
      <c r="D813" s="2">
        <v>3731</v>
      </c>
      <c r="E813" s="2">
        <v>3725</v>
      </c>
      <c r="F813" s="10">
        <f t="shared" si="202"/>
        <v>4.8965476376445771E-3</v>
      </c>
      <c r="G813" s="2">
        <f t="shared" ca="1" si="203"/>
        <v>42921.55</v>
      </c>
      <c r="H813">
        <f t="shared" ca="1" si="204"/>
        <v>-1</v>
      </c>
      <c r="I813">
        <f t="shared" si="205"/>
        <v>-1</v>
      </c>
      <c r="J813">
        <f t="shared" si="208"/>
        <v>-88.679999999999836</v>
      </c>
      <c r="K813">
        <f t="shared" si="206"/>
        <v>-1</v>
      </c>
      <c r="L813" s="11">
        <f t="shared" ca="1" si="200"/>
        <v>7956.8599999999669</v>
      </c>
      <c r="M813">
        <f t="shared" ca="1" si="207"/>
        <v>-2</v>
      </c>
      <c r="N813">
        <f t="shared" ca="1" si="201"/>
        <v>0</v>
      </c>
      <c r="O813">
        <f>COUNTIF(結算日!$A$3:$A$249,A813)</f>
        <v>0</v>
      </c>
      <c r="Q813" s="7">
        <f t="shared" si="209"/>
        <v>-94</v>
      </c>
      <c r="R813" s="8">
        <f t="shared" ca="1" si="213"/>
        <v>564</v>
      </c>
      <c r="S813" s="8">
        <f t="shared" ca="1" si="214"/>
        <v>25526</v>
      </c>
      <c r="T813" s="8">
        <f t="shared" ca="1" si="210"/>
        <v>-6</v>
      </c>
      <c r="U813" s="9">
        <f t="shared" ca="1" si="215"/>
        <v>0</v>
      </c>
      <c r="V813">
        <f t="shared" si="211"/>
        <v>2001</v>
      </c>
      <c r="W813">
        <f t="shared" si="212"/>
        <v>10</v>
      </c>
    </row>
    <row r="814" spans="1:23" x14ac:dyDescent="0.25">
      <c r="A814" s="1">
        <v>37180</v>
      </c>
      <c r="B814" s="2">
        <v>3794.86</v>
      </c>
      <c r="C814" s="2">
        <v>31471</v>
      </c>
      <c r="D814" s="2">
        <v>3810</v>
      </c>
      <c r="E814" s="2">
        <v>3800</v>
      </c>
      <c r="F814" s="10">
        <f t="shared" si="202"/>
        <v>3.9896069947245039E-3</v>
      </c>
      <c r="G814" s="2">
        <f t="shared" ca="1" si="203"/>
        <v>42576</v>
      </c>
      <c r="H814">
        <f t="shared" ca="1" si="204"/>
        <v>-1</v>
      </c>
      <c r="I814">
        <f t="shared" si="205"/>
        <v>-1</v>
      </c>
      <c r="J814">
        <f t="shared" si="208"/>
        <v>82.039999999999964</v>
      </c>
      <c r="K814">
        <f t="shared" si="206"/>
        <v>-1</v>
      </c>
      <c r="L814" s="11">
        <f t="shared" ca="1" si="200"/>
        <v>7792.779999999967</v>
      </c>
      <c r="M814">
        <f t="shared" ca="1" si="207"/>
        <v>-2</v>
      </c>
      <c r="N814">
        <f t="shared" ca="1" si="201"/>
        <v>0</v>
      </c>
      <c r="O814">
        <f>COUNTIF(結算日!$A$3:$A$249,A814)</f>
        <v>0</v>
      </c>
      <c r="Q814" s="7">
        <f t="shared" si="209"/>
        <v>79</v>
      </c>
      <c r="R814" s="8">
        <f t="shared" ca="1" si="213"/>
        <v>-474</v>
      </c>
      <c r="S814" s="8">
        <f t="shared" ca="1" si="214"/>
        <v>25052</v>
      </c>
      <c r="T814" s="8">
        <f t="shared" ca="1" si="210"/>
        <v>-6</v>
      </c>
      <c r="U814" s="9">
        <f t="shared" ca="1" si="215"/>
        <v>0</v>
      </c>
      <c r="V814">
        <f t="shared" si="211"/>
        <v>2001</v>
      </c>
      <c r="W814">
        <f t="shared" si="212"/>
        <v>10</v>
      </c>
    </row>
    <row r="815" spans="1:23" x14ac:dyDescent="0.25">
      <c r="A815" s="1">
        <v>37181</v>
      </c>
      <c r="B815" s="2">
        <v>3817.13</v>
      </c>
      <c r="C815" s="2">
        <v>61454</v>
      </c>
      <c r="D815" s="2">
        <v>3820</v>
      </c>
      <c r="E815" s="2">
        <v>3785</v>
      </c>
      <c r="F815" s="10">
        <f t="shared" si="202"/>
        <v>-8.4173187709090103E-3</v>
      </c>
      <c r="G815" s="2">
        <f t="shared" ca="1" si="203"/>
        <v>42499.4</v>
      </c>
      <c r="H815">
        <f t="shared" ca="1" si="204"/>
        <v>1</v>
      </c>
      <c r="I815">
        <f t="shared" si="205"/>
        <v>1</v>
      </c>
      <c r="J815">
        <f t="shared" si="208"/>
        <v>22.269999999999982</v>
      </c>
      <c r="K815">
        <f t="shared" si="206"/>
        <v>1</v>
      </c>
      <c r="L815" s="11">
        <f t="shared" ca="1" si="200"/>
        <v>7748.239999999967</v>
      </c>
      <c r="M815">
        <f t="shared" ca="1" si="207"/>
        <v>2</v>
      </c>
      <c r="N815">
        <f t="shared" ca="1" si="201"/>
        <v>4</v>
      </c>
      <c r="O815">
        <f>COUNTIF(結算日!$A$3:$A$249,A815)</f>
        <v>1</v>
      </c>
      <c r="Q815" s="7">
        <f t="shared" si="209"/>
        <v>10</v>
      </c>
      <c r="R815" s="8">
        <f t="shared" ca="1" si="213"/>
        <v>-60</v>
      </c>
      <c r="S815" s="8">
        <f t="shared" ca="1" si="214"/>
        <v>24992</v>
      </c>
      <c r="T815" s="8">
        <f t="shared" ca="1" si="210"/>
        <v>6</v>
      </c>
      <c r="U815" s="9">
        <f t="shared" ca="1" si="215"/>
        <v>12</v>
      </c>
      <c r="V815">
        <f t="shared" si="211"/>
        <v>2001</v>
      </c>
      <c r="W815">
        <f t="shared" si="212"/>
        <v>10</v>
      </c>
    </row>
    <row r="816" spans="1:23" x14ac:dyDescent="0.25">
      <c r="A816" s="1">
        <v>37182</v>
      </c>
      <c r="B816" s="2">
        <v>3811.2</v>
      </c>
      <c r="C816" s="2">
        <v>35602</v>
      </c>
      <c r="D816" s="2">
        <v>3770</v>
      </c>
      <c r="E816" s="2">
        <v>3776</v>
      </c>
      <c r="F816" s="10">
        <f t="shared" si="202"/>
        <v>-1.0810243492863081E-2</v>
      </c>
      <c r="G816" s="2">
        <f t="shared" ca="1" si="203"/>
        <v>41824.1</v>
      </c>
      <c r="H816">
        <f t="shared" ca="1" si="204"/>
        <v>-1</v>
      </c>
      <c r="I816">
        <f t="shared" si="205"/>
        <v>1</v>
      </c>
      <c r="J816">
        <f t="shared" si="208"/>
        <v>-5.930000000000291</v>
      </c>
      <c r="K816">
        <f t="shared" si="206"/>
        <v>1</v>
      </c>
      <c r="L816" s="11">
        <f t="shared" ca="1" si="200"/>
        <v>7736.3799999999665</v>
      </c>
      <c r="M816">
        <f t="shared" ca="1" si="207"/>
        <v>2</v>
      </c>
      <c r="N816">
        <f t="shared" ca="1" si="201"/>
        <v>0</v>
      </c>
      <c r="O816">
        <f>COUNTIF(結算日!$A$3:$A$249,A816)</f>
        <v>0</v>
      </c>
      <c r="Q816" s="7">
        <f t="shared" si="209"/>
        <v>-15</v>
      </c>
      <c r="R816" s="8">
        <f t="shared" ca="1" si="213"/>
        <v>-90</v>
      </c>
      <c r="S816" s="8">
        <f t="shared" ca="1" si="214"/>
        <v>24890</v>
      </c>
      <c r="T816" s="8">
        <f t="shared" ca="1" si="210"/>
        <v>6</v>
      </c>
      <c r="U816" s="9">
        <f t="shared" ca="1" si="215"/>
        <v>0</v>
      </c>
      <c r="V816">
        <f t="shared" si="211"/>
        <v>2001</v>
      </c>
      <c r="W816">
        <f t="shared" si="212"/>
        <v>10</v>
      </c>
    </row>
    <row r="817" spans="1:23" x14ac:dyDescent="0.25">
      <c r="A817" s="1">
        <v>37183</v>
      </c>
      <c r="B817" s="2">
        <v>3845.62</v>
      </c>
      <c r="C817" s="2">
        <v>51854</v>
      </c>
      <c r="D817" s="2">
        <v>3820</v>
      </c>
      <c r="E817" s="2">
        <v>3813</v>
      </c>
      <c r="F817" s="10">
        <f t="shared" si="202"/>
        <v>-6.6621247029087227E-3</v>
      </c>
      <c r="G817" s="2">
        <f t="shared" ca="1" si="203"/>
        <v>41840.675000000003</v>
      </c>
      <c r="H817">
        <f t="shared" ca="1" si="204"/>
        <v>1</v>
      </c>
      <c r="I817">
        <f t="shared" si="205"/>
        <v>1</v>
      </c>
      <c r="J817">
        <f t="shared" si="208"/>
        <v>34.420000000000073</v>
      </c>
      <c r="K817">
        <f t="shared" si="206"/>
        <v>1</v>
      </c>
      <c r="L817" s="11">
        <f t="shared" ca="1" si="200"/>
        <v>7805.2199999999666</v>
      </c>
      <c r="M817">
        <f t="shared" ca="1" si="207"/>
        <v>2</v>
      </c>
      <c r="N817">
        <f t="shared" ca="1" si="201"/>
        <v>0</v>
      </c>
      <c r="O817">
        <f>COUNTIF(結算日!$A$3:$A$249,A817)</f>
        <v>0</v>
      </c>
      <c r="Q817" s="7">
        <f t="shared" si="209"/>
        <v>50</v>
      </c>
      <c r="R817" s="8">
        <f t="shared" ca="1" si="213"/>
        <v>300</v>
      </c>
      <c r="S817" s="8">
        <f t="shared" ca="1" si="214"/>
        <v>25190</v>
      </c>
      <c r="T817" s="8">
        <f t="shared" ca="1" si="210"/>
        <v>6</v>
      </c>
      <c r="U817" s="9">
        <f t="shared" ca="1" si="215"/>
        <v>0</v>
      </c>
      <c r="V817">
        <f t="shared" si="211"/>
        <v>2001</v>
      </c>
      <c r="W817">
        <f t="shared" si="212"/>
        <v>10</v>
      </c>
    </row>
    <row r="818" spans="1:23" x14ac:dyDescent="0.25">
      <c r="A818" s="1">
        <v>37186</v>
      </c>
      <c r="B818" s="2">
        <v>3900.62</v>
      </c>
      <c r="C818" s="2">
        <v>51152</v>
      </c>
      <c r="D818" s="2">
        <v>3906</v>
      </c>
      <c r="E818" s="2">
        <v>3895</v>
      </c>
      <c r="F818" s="10">
        <f t="shared" si="202"/>
        <v>1.3792679112551998E-3</v>
      </c>
      <c r="G818" s="2">
        <f t="shared" ca="1" si="203"/>
        <v>42007.425000000003</v>
      </c>
      <c r="H818">
        <f t="shared" ca="1" si="204"/>
        <v>1</v>
      </c>
      <c r="I818">
        <f t="shared" si="205"/>
        <v>-1</v>
      </c>
      <c r="J818">
        <f t="shared" si="208"/>
        <v>55</v>
      </c>
      <c r="K818">
        <f t="shared" si="206"/>
        <v>-1</v>
      </c>
      <c r="L818" s="11">
        <f t="shared" ca="1" si="200"/>
        <v>7915.2199999999666</v>
      </c>
      <c r="M818">
        <f t="shared" ca="1" si="207"/>
        <v>-2</v>
      </c>
      <c r="N818">
        <f t="shared" ca="1" si="201"/>
        <v>4</v>
      </c>
      <c r="O818">
        <f>COUNTIF(結算日!$A$3:$A$249,A818)</f>
        <v>0</v>
      </c>
      <c r="Q818" s="7">
        <f t="shared" si="209"/>
        <v>86</v>
      </c>
      <c r="R818" s="8">
        <f t="shared" ca="1" si="213"/>
        <v>516</v>
      </c>
      <c r="S818" s="8">
        <f t="shared" ca="1" si="214"/>
        <v>25706</v>
      </c>
      <c r="T818" s="8">
        <f t="shared" ca="1" si="210"/>
        <v>-6</v>
      </c>
      <c r="U818" s="9">
        <f t="shared" ca="1" si="215"/>
        <v>12</v>
      </c>
      <c r="V818">
        <f t="shared" si="211"/>
        <v>2001</v>
      </c>
      <c r="W818">
        <f t="shared" si="212"/>
        <v>10</v>
      </c>
    </row>
    <row r="819" spans="1:23" x14ac:dyDescent="0.25">
      <c r="A819" s="1">
        <v>37187</v>
      </c>
      <c r="B819" s="2">
        <v>3874.42</v>
      </c>
      <c r="C819" s="2">
        <v>47919</v>
      </c>
      <c r="D819" s="2">
        <v>3850</v>
      </c>
      <c r="E819" s="2">
        <v>3846</v>
      </c>
      <c r="F819" s="10">
        <f t="shared" si="202"/>
        <v>-6.3028788825166826E-3</v>
      </c>
      <c r="G819" s="2">
        <f t="shared" ca="1" si="203"/>
        <v>42209.25</v>
      </c>
      <c r="H819">
        <f t="shared" ca="1" si="204"/>
        <v>1</v>
      </c>
      <c r="I819">
        <f t="shared" si="205"/>
        <v>1</v>
      </c>
      <c r="J819">
        <f t="shared" si="208"/>
        <v>-26.199999999999818</v>
      </c>
      <c r="K819">
        <f t="shared" si="206"/>
        <v>1</v>
      </c>
      <c r="L819" s="11">
        <f t="shared" ca="1" si="200"/>
        <v>7967.6199999999662</v>
      </c>
      <c r="M819">
        <f t="shared" ca="1" si="207"/>
        <v>2</v>
      </c>
      <c r="N819">
        <f t="shared" ca="1" si="201"/>
        <v>4</v>
      </c>
      <c r="O819">
        <f>COUNTIF(結算日!$A$3:$A$249,A819)</f>
        <v>0</v>
      </c>
      <c r="Q819" s="7">
        <f t="shared" si="209"/>
        <v>-56</v>
      </c>
      <c r="R819" s="8">
        <f t="shared" ca="1" si="213"/>
        <v>336</v>
      </c>
      <c r="S819" s="8">
        <f t="shared" ca="1" si="214"/>
        <v>26030</v>
      </c>
      <c r="T819" s="8">
        <f t="shared" ca="1" si="210"/>
        <v>6</v>
      </c>
      <c r="U819" s="9">
        <f t="shared" ca="1" si="215"/>
        <v>12</v>
      </c>
      <c r="V819">
        <f t="shared" si="211"/>
        <v>2001</v>
      </c>
      <c r="W819">
        <f t="shared" si="212"/>
        <v>10</v>
      </c>
    </row>
    <row r="820" spans="1:23" x14ac:dyDescent="0.25">
      <c r="A820" s="1">
        <v>37188</v>
      </c>
      <c r="B820" s="2">
        <v>3986.67</v>
      </c>
      <c r="C820" s="2">
        <v>60256</v>
      </c>
      <c r="D820" s="2">
        <v>3956</v>
      </c>
      <c r="E820" s="2">
        <v>3964</v>
      </c>
      <c r="F820" s="10">
        <f t="shared" si="202"/>
        <v>-7.6931373803199588E-3</v>
      </c>
      <c r="G820" s="2">
        <f t="shared" ca="1" si="203"/>
        <v>42542.400000000001</v>
      </c>
      <c r="H820">
        <f t="shared" ca="1" si="204"/>
        <v>1</v>
      </c>
      <c r="I820">
        <f t="shared" si="205"/>
        <v>1</v>
      </c>
      <c r="J820">
        <f t="shared" si="208"/>
        <v>112.25</v>
      </c>
      <c r="K820">
        <f t="shared" si="206"/>
        <v>1</v>
      </c>
      <c r="L820" s="11">
        <f t="shared" ca="1" si="200"/>
        <v>8192.1199999999662</v>
      </c>
      <c r="M820">
        <f t="shared" ca="1" si="207"/>
        <v>2</v>
      </c>
      <c r="N820">
        <f t="shared" ca="1" si="201"/>
        <v>0</v>
      </c>
      <c r="O820">
        <f>COUNTIF(結算日!$A$3:$A$249,A820)</f>
        <v>0</v>
      </c>
      <c r="Q820" s="7">
        <f t="shared" si="209"/>
        <v>106</v>
      </c>
      <c r="R820" s="8">
        <f t="shared" ca="1" si="213"/>
        <v>636</v>
      </c>
      <c r="S820" s="8">
        <f t="shared" ca="1" si="214"/>
        <v>26654</v>
      </c>
      <c r="T820" s="8">
        <f t="shared" ca="1" si="210"/>
        <v>6</v>
      </c>
      <c r="U820" s="9">
        <f t="shared" ca="1" si="215"/>
        <v>0</v>
      </c>
      <c r="V820">
        <f t="shared" si="211"/>
        <v>2001</v>
      </c>
      <c r="W820">
        <f t="shared" si="212"/>
        <v>10</v>
      </c>
    </row>
    <row r="821" spans="1:23" x14ac:dyDescent="0.25">
      <c r="A821" s="1">
        <v>37189</v>
      </c>
      <c r="B821" s="2">
        <v>4012.2</v>
      </c>
      <c r="C821" s="2">
        <v>54859</v>
      </c>
      <c r="D821" s="2">
        <v>3988</v>
      </c>
      <c r="E821" s="2">
        <v>3968</v>
      </c>
      <c r="F821" s="10">
        <f t="shared" si="202"/>
        <v>-6.0316036089925751E-3</v>
      </c>
      <c r="G821" s="2">
        <f t="shared" ca="1" si="203"/>
        <v>42831.5</v>
      </c>
      <c r="H821">
        <f t="shared" ca="1" si="204"/>
        <v>1</v>
      </c>
      <c r="I821">
        <f t="shared" si="205"/>
        <v>1</v>
      </c>
      <c r="J821">
        <f t="shared" si="208"/>
        <v>25.529999999999745</v>
      </c>
      <c r="K821">
        <f t="shared" si="206"/>
        <v>1</v>
      </c>
      <c r="L821" s="11">
        <f t="shared" ca="1" si="200"/>
        <v>8243.1799999999657</v>
      </c>
      <c r="M821">
        <f t="shared" ca="1" si="207"/>
        <v>2</v>
      </c>
      <c r="N821">
        <f t="shared" ca="1" si="201"/>
        <v>0</v>
      </c>
      <c r="O821">
        <f>COUNTIF(結算日!$A$3:$A$249,A821)</f>
        <v>0</v>
      </c>
      <c r="Q821" s="7">
        <f t="shared" si="209"/>
        <v>32</v>
      </c>
      <c r="R821" s="8">
        <f t="shared" ca="1" si="213"/>
        <v>192</v>
      </c>
      <c r="S821" s="8">
        <f t="shared" ca="1" si="214"/>
        <v>26846</v>
      </c>
      <c r="T821" s="8">
        <f t="shared" ca="1" si="210"/>
        <v>6</v>
      </c>
      <c r="U821" s="9">
        <f t="shared" ca="1" si="215"/>
        <v>0</v>
      </c>
      <c r="V821">
        <f t="shared" si="211"/>
        <v>2001</v>
      </c>
      <c r="W821">
        <f t="shared" si="212"/>
        <v>10</v>
      </c>
    </row>
    <row r="822" spans="1:23" x14ac:dyDescent="0.25">
      <c r="A822" s="1">
        <v>37190</v>
      </c>
      <c r="B822" s="2">
        <v>4043.57</v>
      </c>
      <c r="C822" s="2">
        <v>79093</v>
      </c>
      <c r="D822" s="2">
        <v>3988</v>
      </c>
      <c r="E822" s="2">
        <v>4000</v>
      </c>
      <c r="F822" s="10">
        <f t="shared" si="202"/>
        <v>-1.3742806480412151E-2</v>
      </c>
      <c r="G822" s="2">
        <f t="shared" ca="1" si="203"/>
        <v>43684.5</v>
      </c>
      <c r="H822">
        <f t="shared" ca="1" si="204"/>
        <v>1</v>
      </c>
      <c r="I822">
        <f t="shared" si="205"/>
        <v>1</v>
      </c>
      <c r="J822">
        <f t="shared" si="208"/>
        <v>31.370000000000346</v>
      </c>
      <c r="K822">
        <f t="shared" si="206"/>
        <v>1</v>
      </c>
      <c r="L822" s="11">
        <f t="shared" ca="1" si="200"/>
        <v>8305.9199999999655</v>
      </c>
      <c r="M822">
        <f t="shared" ca="1" si="207"/>
        <v>2</v>
      </c>
      <c r="N822">
        <f t="shared" ca="1" si="201"/>
        <v>0</v>
      </c>
      <c r="O822">
        <f>COUNTIF(結算日!$A$3:$A$249,A822)</f>
        <v>0</v>
      </c>
      <c r="Q822" s="7">
        <f t="shared" si="209"/>
        <v>0</v>
      </c>
      <c r="R822" s="8">
        <f t="shared" ca="1" si="213"/>
        <v>0</v>
      </c>
      <c r="S822" s="8">
        <f t="shared" ca="1" si="214"/>
        <v>26846</v>
      </c>
      <c r="T822" s="8">
        <f t="shared" ca="1" si="210"/>
        <v>6</v>
      </c>
      <c r="U822" s="9">
        <f t="shared" ca="1" si="215"/>
        <v>0</v>
      </c>
      <c r="V822">
        <f t="shared" si="211"/>
        <v>2001</v>
      </c>
      <c r="W822">
        <f t="shared" si="212"/>
        <v>10</v>
      </c>
    </row>
    <row r="823" spans="1:23" x14ac:dyDescent="0.25">
      <c r="A823" s="1">
        <v>37193</v>
      </c>
      <c r="B823" s="2">
        <v>4065.1</v>
      </c>
      <c r="C823" s="2">
        <v>52253</v>
      </c>
      <c r="D823" s="2">
        <v>3990</v>
      </c>
      <c r="E823" s="2">
        <v>4000</v>
      </c>
      <c r="F823" s="10">
        <f t="shared" si="202"/>
        <v>-1.8474330274777961E-2</v>
      </c>
      <c r="G823" s="2">
        <f t="shared" ca="1" si="203"/>
        <v>43799.05</v>
      </c>
      <c r="H823">
        <f t="shared" ca="1" si="204"/>
        <v>1</v>
      </c>
      <c r="I823">
        <f t="shared" si="205"/>
        <v>1</v>
      </c>
      <c r="J823">
        <f t="shared" si="208"/>
        <v>21.529999999999745</v>
      </c>
      <c r="K823">
        <f t="shared" si="206"/>
        <v>1</v>
      </c>
      <c r="L823" s="11">
        <f t="shared" ca="1" si="200"/>
        <v>8348.979999999965</v>
      </c>
      <c r="M823">
        <f t="shared" ca="1" si="207"/>
        <v>2</v>
      </c>
      <c r="N823">
        <f t="shared" ca="1" si="201"/>
        <v>0</v>
      </c>
      <c r="O823">
        <f>COUNTIF(結算日!$A$3:$A$249,A823)</f>
        <v>0</v>
      </c>
      <c r="Q823" s="7">
        <f t="shared" si="209"/>
        <v>2</v>
      </c>
      <c r="R823" s="8">
        <f t="shared" ca="1" si="213"/>
        <v>12</v>
      </c>
      <c r="S823" s="8">
        <f t="shared" ca="1" si="214"/>
        <v>26858</v>
      </c>
      <c r="T823" s="8">
        <f t="shared" ca="1" si="210"/>
        <v>6</v>
      </c>
      <c r="U823" s="9">
        <f t="shared" ca="1" si="215"/>
        <v>0</v>
      </c>
      <c r="V823">
        <f t="shared" si="211"/>
        <v>2001</v>
      </c>
      <c r="W823">
        <f t="shared" si="212"/>
        <v>10</v>
      </c>
    </row>
    <row r="824" spans="1:23" x14ac:dyDescent="0.25">
      <c r="A824" s="1">
        <v>37194</v>
      </c>
      <c r="B824" s="2">
        <v>3915.61</v>
      </c>
      <c r="C824" s="2">
        <v>48796</v>
      </c>
      <c r="D824" s="2">
        <v>3850</v>
      </c>
      <c r="E824" s="2">
        <v>3852</v>
      </c>
      <c r="F824" s="10">
        <f t="shared" si="202"/>
        <v>-1.6756009919271841E-2</v>
      </c>
      <c r="G824" s="2">
        <f t="shared" ca="1" si="203"/>
        <v>44108.824999999997</v>
      </c>
      <c r="H824">
        <f t="shared" ca="1" si="204"/>
        <v>1</v>
      </c>
      <c r="I824">
        <f t="shared" si="205"/>
        <v>1</v>
      </c>
      <c r="J824">
        <f t="shared" si="208"/>
        <v>-149.48999999999978</v>
      </c>
      <c r="K824">
        <f t="shared" si="206"/>
        <v>1</v>
      </c>
      <c r="L824" s="11">
        <f t="shared" ca="1" si="200"/>
        <v>8049.9999999999654</v>
      </c>
      <c r="M824">
        <f t="shared" ca="1" si="207"/>
        <v>2</v>
      </c>
      <c r="N824">
        <f t="shared" ca="1" si="201"/>
        <v>0</v>
      </c>
      <c r="O824">
        <f>COUNTIF(結算日!$A$3:$A$249,A824)</f>
        <v>0</v>
      </c>
      <c r="Q824" s="7">
        <f t="shared" si="209"/>
        <v>-140</v>
      </c>
      <c r="R824" s="8">
        <f t="shared" ca="1" si="213"/>
        <v>-840</v>
      </c>
      <c r="S824" s="8">
        <f t="shared" ca="1" si="214"/>
        <v>26018</v>
      </c>
      <c r="T824" s="8">
        <f t="shared" ca="1" si="210"/>
        <v>6</v>
      </c>
      <c r="U824" s="9">
        <f t="shared" ca="1" si="215"/>
        <v>0</v>
      </c>
      <c r="V824">
        <f t="shared" si="211"/>
        <v>2001</v>
      </c>
      <c r="W824">
        <f t="shared" si="212"/>
        <v>10</v>
      </c>
    </row>
    <row r="825" spans="1:23" x14ac:dyDescent="0.25">
      <c r="A825" s="1">
        <v>37195</v>
      </c>
      <c r="B825" s="2">
        <v>3903.49</v>
      </c>
      <c r="C825" s="2">
        <v>50497</v>
      </c>
      <c r="D825" s="2">
        <v>3866</v>
      </c>
      <c r="E825" s="2">
        <v>3900</v>
      </c>
      <c r="F825" s="10">
        <f t="shared" si="202"/>
        <v>-9.604225961895585E-3</v>
      </c>
      <c r="G825" s="2">
        <f t="shared" ca="1" si="203"/>
        <v>43740.675000000003</v>
      </c>
      <c r="H825">
        <f t="shared" ca="1" si="204"/>
        <v>1</v>
      </c>
      <c r="I825">
        <f t="shared" si="205"/>
        <v>1</v>
      </c>
      <c r="J825">
        <f t="shared" si="208"/>
        <v>-12.120000000000346</v>
      </c>
      <c r="K825">
        <f t="shared" si="206"/>
        <v>1</v>
      </c>
      <c r="L825" s="11">
        <f t="shared" ca="1" si="200"/>
        <v>8025.7599999999647</v>
      </c>
      <c r="M825">
        <f t="shared" ca="1" si="207"/>
        <v>2</v>
      </c>
      <c r="N825">
        <f t="shared" ca="1" si="201"/>
        <v>0</v>
      </c>
      <c r="O825">
        <f>COUNTIF(結算日!$A$3:$A$249,A825)</f>
        <v>0</v>
      </c>
      <c r="Q825" s="7">
        <f t="shared" si="209"/>
        <v>16</v>
      </c>
      <c r="R825" s="8">
        <f t="shared" ca="1" si="213"/>
        <v>96</v>
      </c>
      <c r="S825" s="8">
        <f t="shared" ca="1" si="214"/>
        <v>26114</v>
      </c>
      <c r="T825" s="8">
        <f t="shared" ca="1" si="210"/>
        <v>6</v>
      </c>
      <c r="U825" s="9">
        <f t="shared" ca="1" si="215"/>
        <v>0</v>
      </c>
      <c r="V825">
        <f t="shared" si="211"/>
        <v>2001</v>
      </c>
      <c r="W825">
        <f t="shared" si="212"/>
        <v>10</v>
      </c>
    </row>
    <row r="826" spans="1:23" x14ac:dyDescent="0.25">
      <c r="A826" s="1">
        <v>37196</v>
      </c>
      <c r="B826" s="2">
        <v>3929.69</v>
      </c>
      <c r="C826" s="2">
        <v>49356</v>
      </c>
      <c r="D826" s="2">
        <v>3870</v>
      </c>
      <c r="E826" s="2">
        <v>3865</v>
      </c>
      <c r="F826" s="10">
        <f t="shared" si="202"/>
        <v>-1.5189493318811476E-2</v>
      </c>
      <c r="G826" s="2">
        <f t="shared" ca="1" si="203"/>
        <v>43400.35</v>
      </c>
      <c r="H826">
        <f t="shared" ca="1" si="204"/>
        <v>1</v>
      </c>
      <c r="I826">
        <f t="shared" si="205"/>
        <v>1</v>
      </c>
      <c r="J826">
        <f t="shared" si="208"/>
        <v>26.200000000000273</v>
      </c>
      <c r="K826">
        <f t="shared" si="206"/>
        <v>1</v>
      </c>
      <c r="L826" s="11">
        <f t="shared" ca="1" si="200"/>
        <v>8078.1599999999653</v>
      </c>
      <c r="M826">
        <f t="shared" ca="1" si="207"/>
        <v>2</v>
      </c>
      <c r="N826">
        <f t="shared" ca="1" si="201"/>
        <v>0</v>
      </c>
      <c r="O826">
        <f>COUNTIF(結算日!$A$3:$A$249,A826)</f>
        <v>0</v>
      </c>
      <c r="Q826" s="7">
        <f t="shared" si="209"/>
        <v>4</v>
      </c>
      <c r="R826" s="8">
        <f t="shared" ca="1" si="213"/>
        <v>24</v>
      </c>
      <c r="S826" s="8">
        <f t="shared" ca="1" si="214"/>
        <v>26138</v>
      </c>
      <c r="T826" s="8">
        <f t="shared" ca="1" si="210"/>
        <v>6</v>
      </c>
      <c r="U826" s="9">
        <f t="shared" ca="1" si="215"/>
        <v>0</v>
      </c>
      <c r="V826">
        <f t="shared" si="211"/>
        <v>2001</v>
      </c>
      <c r="W826">
        <f t="shared" si="212"/>
        <v>11</v>
      </c>
    </row>
    <row r="827" spans="1:23" x14ac:dyDescent="0.25">
      <c r="A827" s="1">
        <v>37197</v>
      </c>
      <c r="B827" s="2">
        <v>3998.48</v>
      </c>
      <c r="C827" s="2">
        <v>65834</v>
      </c>
      <c r="D827" s="2">
        <v>3931</v>
      </c>
      <c r="E827" s="2">
        <v>3934</v>
      </c>
      <c r="F827" s="10">
        <f t="shared" si="202"/>
        <v>-1.6876413036954085E-2</v>
      </c>
      <c r="G827" s="2">
        <f t="shared" ca="1" si="203"/>
        <v>43750.525000000001</v>
      </c>
      <c r="H827">
        <f t="shared" ca="1" si="204"/>
        <v>1</v>
      </c>
      <c r="I827">
        <f t="shared" si="205"/>
        <v>1</v>
      </c>
      <c r="J827">
        <f t="shared" si="208"/>
        <v>68.789999999999964</v>
      </c>
      <c r="K827">
        <f t="shared" si="206"/>
        <v>1</v>
      </c>
      <c r="L827" s="11">
        <f t="shared" ca="1" si="200"/>
        <v>8215.7399999999652</v>
      </c>
      <c r="M827">
        <f t="shared" ca="1" si="207"/>
        <v>2</v>
      </c>
      <c r="N827">
        <f t="shared" ca="1" si="201"/>
        <v>0</v>
      </c>
      <c r="O827">
        <f>COUNTIF(結算日!$A$3:$A$249,A827)</f>
        <v>0</v>
      </c>
      <c r="Q827" s="7">
        <f t="shared" si="209"/>
        <v>61</v>
      </c>
      <c r="R827" s="8">
        <f t="shared" ca="1" si="213"/>
        <v>366</v>
      </c>
      <c r="S827" s="8">
        <f t="shared" ca="1" si="214"/>
        <v>26504</v>
      </c>
      <c r="T827" s="8">
        <f t="shared" ca="1" si="210"/>
        <v>6</v>
      </c>
      <c r="U827" s="9">
        <f t="shared" ca="1" si="215"/>
        <v>0</v>
      </c>
      <c r="V827">
        <f t="shared" si="211"/>
        <v>2001</v>
      </c>
      <c r="W827">
        <f t="shared" si="212"/>
        <v>11</v>
      </c>
    </row>
    <row r="828" spans="1:23" x14ac:dyDescent="0.25">
      <c r="A828" s="1">
        <v>37200</v>
      </c>
      <c r="B828" s="2">
        <v>4080.51</v>
      </c>
      <c r="C828" s="2">
        <v>67194</v>
      </c>
      <c r="D828" s="2">
        <v>4030</v>
      </c>
      <c r="E828" s="2">
        <v>4038</v>
      </c>
      <c r="F828" s="10">
        <f t="shared" si="202"/>
        <v>-1.2378354666451097E-2</v>
      </c>
      <c r="G828" s="2">
        <f t="shared" ca="1" si="203"/>
        <v>44399.275000000001</v>
      </c>
      <c r="H828">
        <f t="shared" ca="1" si="204"/>
        <v>1</v>
      </c>
      <c r="I828">
        <f t="shared" si="205"/>
        <v>1</v>
      </c>
      <c r="J828">
        <f t="shared" si="208"/>
        <v>82.0300000000002</v>
      </c>
      <c r="K828">
        <f t="shared" si="206"/>
        <v>1</v>
      </c>
      <c r="L828" s="11">
        <f t="shared" ca="1" si="200"/>
        <v>8379.7999999999665</v>
      </c>
      <c r="M828">
        <f t="shared" ca="1" si="207"/>
        <v>2</v>
      </c>
      <c r="N828">
        <f t="shared" ca="1" si="201"/>
        <v>0</v>
      </c>
      <c r="O828">
        <f>COUNTIF(結算日!$A$3:$A$249,A828)</f>
        <v>0</v>
      </c>
      <c r="Q828" s="7">
        <f t="shared" si="209"/>
        <v>99</v>
      </c>
      <c r="R828" s="8">
        <f t="shared" ca="1" si="213"/>
        <v>594</v>
      </c>
      <c r="S828" s="8">
        <f t="shared" ca="1" si="214"/>
        <v>27098</v>
      </c>
      <c r="T828" s="8">
        <f t="shared" ca="1" si="210"/>
        <v>6</v>
      </c>
      <c r="U828" s="9">
        <f t="shared" ca="1" si="215"/>
        <v>0</v>
      </c>
      <c r="V828">
        <f t="shared" si="211"/>
        <v>2001</v>
      </c>
      <c r="W828">
        <f t="shared" si="212"/>
        <v>11</v>
      </c>
    </row>
    <row r="829" spans="1:23" x14ac:dyDescent="0.25">
      <c r="A829" s="1">
        <v>37201</v>
      </c>
      <c r="B829" s="2">
        <v>4082.92</v>
      </c>
      <c r="C829" s="2">
        <v>84573</v>
      </c>
      <c r="D829" s="2">
        <v>3990</v>
      </c>
      <c r="E829" s="2">
        <v>4000</v>
      </c>
      <c r="F829" s="10">
        <f t="shared" si="202"/>
        <v>-2.2758222056763366E-2</v>
      </c>
      <c r="G829" s="2">
        <f t="shared" ca="1" si="203"/>
        <v>45236.1</v>
      </c>
      <c r="H829">
        <f t="shared" ca="1" si="204"/>
        <v>1</v>
      </c>
      <c r="I829">
        <f t="shared" si="205"/>
        <v>1</v>
      </c>
      <c r="J829">
        <f t="shared" si="208"/>
        <v>2.4099999999998545</v>
      </c>
      <c r="K829">
        <f t="shared" si="206"/>
        <v>1</v>
      </c>
      <c r="L829" s="11">
        <f t="shared" ca="1" si="200"/>
        <v>8384.6199999999662</v>
      </c>
      <c r="M829">
        <f t="shared" ca="1" si="207"/>
        <v>2</v>
      </c>
      <c r="N829">
        <f t="shared" ca="1" si="201"/>
        <v>0</v>
      </c>
      <c r="O829">
        <f>COUNTIF(結算日!$A$3:$A$249,A829)</f>
        <v>0</v>
      </c>
      <c r="Q829" s="7">
        <f t="shared" si="209"/>
        <v>-40</v>
      </c>
      <c r="R829" s="8">
        <f t="shared" ca="1" si="213"/>
        <v>-240</v>
      </c>
      <c r="S829" s="8">
        <f t="shared" ca="1" si="214"/>
        <v>26858</v>
      </c>
      <c r="T829" s="8">
        <f t="shared" ca="1" si="210"/>
        <v>6</v>
      </c>
      <c r="U829" s="9">
        <f t="shared" ca="1" si="215"/>
        <v>0</v>
      </c>
      <c r="V829">
        <f t="shared" si="211"/>
        <v>2001</v>
      </c>
      <c r="W829">
        <f t="shared" si="212"/>
        <v>11</v>
      </c>
    </row>
    <row r="830" spans="1:23" x14ac:dyDescent="0.25">
      <c r="A830" s="1">
        <v>37202</v>
      </c>
      <c r="B830" s="2">
        <v>4158.1499999999996</v>
      </c>
      <c r="C830" s="2">
        <v>75336</v>
      </c>
      <c r="D830" s="2">
        <v>4060</v>
      </c>
      <c r="E830" s="2">
        <v>4051</v>
      </c>
      <c r="F830" s="10">
        <f t="shared" si="202"/>
        <v>-2.3604247081033591E-2</v>
      </c>
      <c r="G830" s="2">
        <f t="shared" ca="1" si="203"/>
        <v>46030.625</v>
      </c>
      <c r="H830">
        <f t="shared" ca="1" si="204"/>
        <v>1</v>
      </c>
      <c r="I830">
        <f t="shared" si="205"/>
        <v>1</v>
      </c>
      <c r="J830">
        <f t="shared" si="208"/>
        <v>75.229999999999563</v>
      </c>
      <c r="K830">
        <f t="shared" si="206"/>
        <v>1</v>
      </c>
      <c r="L830" s="11">
        <f t="shared" ref="L830:L893" ca="1" si="216">L829+J830*M829</f>
        <v>8535.0799999999654</v>
      </c>
      <c r="M830">
        <f t="shared" ca="1" si="207"/>
        <v>2</v>
      </c>
      <c r="N830">
        <f t="shared" ref="N830:N893" ca="1" si="217">ABS(M830-M829)</f>
        <v>0</v>
      </c>
      <c r="O830">
        <f>COUNTIF(結算日!$A$3:$A$249,A830)</f>
        <v>0</v>
      </c>
      <c r="Q830" s="7">
        <f t="shared" si="209"/>
        <v>70</v>
      </c>
      <c r="R830" s="8">
        <f t="shared" ca="1" si="213"/>
        <v>420</v>
      </c>
      <c r="S830" s="8">
        <f t="shared" ca="1" si="214"/>
        <v>27278</v>
      </c>
      <c r="T830" s="8">
        <f t="shared" ca="1" si="210"/>
        <v>6</v>
      </c>
      <c r="U830" s="9">
        <f t="shared" ca="1" si="215"/>
        <v>0</v>
      </c>
      <c r="V830">
        <f t="shared" si="211"/>
        <v>2001</v>
      </c>
      <c r="W830">
        <f t="shared" si="212"/>
        <v>11</v>
      </c>
    </row>
    <row r="831" spans="1:23" x14ac:dyDescent="0.25">
      <c r="A831" s="1">
        <v>37203</v>
      </c>
      <c r="B831" s="2">
        <v>4135.03</v>
      </c>
      <c r="C831" s="2">
        <v>71451</v>
      </c>
      <c r="D831" s="2">
        <v>4040</v>
      </c>
      <c r="E831" s="2">
        <v>4034</v>
      </c>
      <c r="F831" s="10">
        <f t="shared" si="202"/>
        <v>-2.2981695416961823E-2</v>
      </c>
      <c r="G831" s="2">
        <f t="shared" ca="1" si="203"/>
        <v>46894.724999999999</v>
      </c>
      <c r="H831">
        <f t="shared" ca="1" si="204"/>
        <v>1</v>
      </c>
      <c r="I831">
        <f t="shared" si="205"/>
        <v>1</v>
      </c>
      <c r="J831">
        <f t="shared" si="208"/>
        <v>-23.119999999999891</v>
      </c>
      <c r="K831">
        <f t="shared" si="206"/>
        <v>1</v>
      </c>
      <c r="L831" s="11">
        <f t="shared" ca="1" si="216"/>
        <v>8488.8399999999656</v>
      </c>
      <c r="M831">
        <f t="shared" ca="1" si="207"/>
        <v>2</v>
      </c>
      <c r="N831">
        <f t="shared" ca="1" si="217"/>
        <v>0</v>
      </c>
      <c r="O831">
        <f>COUNTIF(結算日!$A$3:$A$249,A831)</f>
        <v>0</v>
      </c>
      <c r="Q831" s="7">
        <f t="shared" si="209"/>
        <v>-20</v>
      </c>
      <c r="R831" s="8">
        <f t="shared" ca="1" si="213"/>
        <v>-120</v>
      </c>
      <c r="S831" s="8">
        <f t="shared" ca="1" si="214"/>
        <v>27158</v>
      </c>
      <c r="T831" s="8">
        <f t="shared" ca="1" si="210"/>
        <v>6</v>
      </c>
      <c r="U831" s="9">
        <f t="shared" ca="1" si="215"/>
        <v>0</v>
      </c>
      <c r="V831">
        <f t="shared" si="211"/>
        <v>2001</v>
      </c>
      <c r="W831">
        <f t="shared" si="212"/>
        <v>11</v>
      </c>
    </row>
    <row r="832" spans="1:23" x14ac:dyDescent="0.25">
      <c r="A832" s="1">
        <v>37204</v>
      </c>
      <c r="B832" s="2">
        <v>4123.78</v>
      </c>
      <c r="C832" s="2">
        <v>56399</v>
      </c>
      <c r="D832" s="2">
        <v>4020</v>
      </c>
      <c r="E832" s="2">
        <v>4015</v>
      </c>
      <c r="F832" s="10">
        <f t="shared" si="202"/>
        <v>-2.5166230982254123E-2</v>
      </c>
      <c r="G832" s="2">
        <f t="shared" ca="1" si="203"/>
        <v>47457.925000000003</v>
      </c>
      <c r="H832">
        <f t="shared" ca="1" si="204"/>
        <v>1</v>
      </c>
      <c r="I832">
        <f t="shared" si="205"/>
        <v>1</v>
      </c>
      <c r="J832">
        <f t="shared" si="208"/>
        <v>-11.25</v>
      </c>
      <c r="K832">
        <f t="shared" si="206"/>
        <v>1</v>
      </c>
      <c r="L832" s="11">
        <f t="shared" ca="1" si="216"/>
        <v>8466.3399999999656</v>
      </c>
      <c r="M832">
        <f t="shared" ca="1" si="207"/>
        <v>2</v>
      </c>
      <c r="N832">
        <f t="shared" ca="1" si="217"/>
        <v>0</v>
      </c>
      <c r="O832">
        <f>COUNTIF(結算日!$A$3:$A$249,A832)</f>
        <v>0</v>
      </c>
      <c r="Q832" s="7">
        <f t="shared" si="209"/>
        <v>-20</v>
      </c>
      <c r="R832" s="8">
        <f t="shared" ca="1" si="213"/>
        <v>-120</v>
      </c>
      <c r="S832" s="8">
        <f t="shared" ca="1" si="214"/>
        <v>27038</v>
      </c>
      <c r="T832" s="8">
        <f t="shared" ca="1" si="210"/>
        <v>6</v>
      </c>
      <c r="U832" s="9">
        <f t="shared" ca="1" si="215"/>
        <v>0</v>
      </c>
      <c r="V832">
        <f t="shared" si="211"/>
        <v>2001</v>
      </c>
      <c r="W832">
        <f t="shared" si="212"/>
        <v>11</v>
      </c>
    </row>
    <row r="833" spans="1:23" x14ac:dyDescent="0.25">
      <c r="A833" s="1">
        <v>37207</v>
      </c>
      <c r="B833" s="2">
        <v>4172.63</v>
      </c>
      <c r="C833" s="2">
        <v>55871</v>
      </c>
      <c r="D833" s="2">
        <v>4105</v>
      </c>
      <c r="E833" s="2">
        <v>4082</v>
      </c>
      <c r="F833" s="10">
        <f t="shared" si="202"/>
        <v>-1.6208003105954827E-2</v>
      </c>
      <c r="G833" s="2">
        <f t="shared" ca="1" si="203"/>
        <v>48179.95</v>
      </c>
      <c r="H833">
        <f t="shared" ca="1" si="204"/>
        <v>1</v>
      </c>
      <c r="I833">
        <f t="shared" si="205"/>
        <v>1</v>
      </c>
      <c r="J833">
        <f t="shared" si="208"/>
        <v>48.850000000000364</v>
      </c>
      <c r="K833">
        <f t="shared" si="206"/>
        <v>1</v>
      </c>
      <c r="L833" s="11">
        <f t="shared" ca="1" si="216"/>
        <v>8564.0399999999663</v>
      </c>
      <c r="M833">
        <f t="shared" ca="1" si="207"/>
        <v>2</v>
      </c>
      <c r="N833">
        <f t="shared" ca="1" si="217"/>
        <v>0</v>
      </c>
      <c r="O833">
        <f>COUNTIF(結算日!$A$3:$A$249,A833)</f>
        <v>0</v>
      </c>
      <c r="Q833" s="7">
        <f t="shared" si="209"/>
        <v>85</v>
      </c>
      <c r="R833" s="8">
        <f t="shared" ca="1" si="213"/>
        <v>510</v>
      </c>
      <c r="S833" s="8">
        <f t="shared" ca="1" si="214"/>
        <v>27548</v>
      </c>
      <c r="T833" s="8">
        <f t="shared" ca="1" si="210"/>
        <v>6</v>
      </c>
      <c r="U833" s="9">
        <f t="shared" ca="1" si="215"/>
        <v>0</v>
      </c>
      <c r="V833">
        <f t="shared" si="211"/>
        <v>2001</v>
      </c>
      <c r="W833">
        <f t="shared" si="212"/>
        <v>11</v>
      </c>
    </row>
    <row r="834" spans="1:23" x14ac:dyDescent="0.25">
      <c r="A834" s="1">
        <v>37208</v>
      </c>
      <c r="B834" s="2">
        <v>4136.54</v>
      </c>
      <c r="C834" s="2">
        <v>69034</v>
      </c>
      <c r="D834" s="2">
        <v>4060</v>
      </c>
      <c r="E834" s="2">
        <v>4041</v>
      </c>
      <c r="F834" s="10">
        <f t="shared" ref="F834:F897" si="218">IF(O834=1,E834,D834)/B834-1</f>
        <v>-1.8503386888559015E-2</v>
      </c>
      <c r="G834" s="2">
        <f t="shared" ref="G834:G897" ca="1" si="219">IF(ROW()&gt;$G$1,AVERAGE(OFFSET(C834,-$G$1+1,,$G$1)),"")</f>
        <v>49088.95</v>
      </c>
      <c r="H834">
        <f t="shared" ref="H834:H897" ca="1" si="220">IF(G834="",0,SIGN(C834-G834))</f>
        <v>1</v>
      </c>
      <c r="I834">
        <f t="shared" ref="I834:I897" si="221">-SIGN(F834)</f>
        <v>1</v>
      </c>
      <c r="J834">
        <f t="shared" si="208"/>
        <v>-36.090000000000146</v>
      </c>
      <c r="K834">
        <f t="shared" ref="K834:K897" si="222">CHOOSE($K$1,H834*(2-$K$1)+I834*($K$1-1),IF(ABS(F834)&gt;($K$1-2)/100,I834,H834))</f>
        <v>1</v>
      </c>
      <c r="L834" s="11">
        <f t="shared" ca="1" si="216"/>
        <v>8491.859999999966</v>
      </c>
      <c r="M834">
        <f t="shared" ref="M834:M897" ca="1" si="223">INT(L834*$P$1/B834)*K834</f>
        <v>2</v>
      </c>
      <c r="N834">
        <f t="shared" ca="1" si="217"/>
        <v>0</v>
      </c>
      <c r="O834">
        <f>COUNTIF(結算日!$A$3:$A$249,A834)</f>
        <v>0</v>
      </c>
      <c r="Q834" s="7">
        <f t="shared" si="209"/>
        <v>-45</v>
      </c>
      <c r="R834" s="8">
        <f t="shared" ca="1" si="213"/>
        <v>-270</v>
      </c>
      <c r="S834" s="8">
        <f t="shared" ca="1" si="214"/>
        <v>27278</v>
      </c>
      <c r="T834" s="8">
        <f t="shared" ca="1" si="210"/>
        <v>6</v>
      </c>
      <c r="U834" s="9">
        <f t="shared" ca="1" si="215"/>
        <v>0</v>
      </c>
      <c r="V834">
        <f t="shared" si="211"/>
        <v>2001</v>
      </c>
      <c r="W834">
        <f t="shared" si="212"/>
        <v>11</v>
      </c>
    </row>
    <row r="835" spans="1:23" x14ac:dyDescent="0.25">
      <c r="A835" s="1">
        <v>37209</v>
      </c>
      <c r="B835" s="2">
        <v>4277.7</v>
      </c>
      <c r="C835" s="2">
        <v>97362</v>
      </c>
      <c r="D835" s="2">
        <v>4230</v>
      </c>
      <c r="E835" s="2">
        <v>4229</v>
      </c>
      <c r="F835" s="10">
        <f t="shared" si="218"/>
        <v>-1.1150852093414598E-2</v>
      </c>
      <c r="G835" s="2">
        <f t="shared" ca="1" si="219"/>
        <v>51080.55</v>
      </c>
      <c r="H835">
        <f t="shared" ca="1" si="220"/>
        <v>1</v>
      </c>
      <c r="I835">
        <f t="shared" si="221"/>
        <v>1</v>
      </c>
      <c r="J835">
        <f t="shared" ref="J835:J898" si="224">B835-B834</f>
        <v>141.15999999999985</v>
      </c>
      <c r="K835">
        <f t="shared" si="222"/>
        <v>1</v>
      </c>
      <c r="L835" s="11">
        <f t="shared" ca="1" si="216"/>
        <v>8774.1799999999657</v>
      </c>
      <c r="M835">
        <f t="shared" ca="1" si="223"/>
        <v>2</v>
      </c>
      <c r="N835">
        <f t="shared" ca="1" si="217"/>
        <v>0</v>
      </c>
      <c r="O835">
        <f>COUNTIF(結算日!$A$3:$A$249,A835)</f>
        <v>0</v>
      </c>
      <c r="Q835" s="7">
        <f t="shared" ref="Q835:Q898" si="225">D835-IF(O834=1,E834,D834)</f>
        <v>170</v>
      </c>
      <c r="R835" s="8">
        <f t="shared" ca="1" si="213"/>
        <v>1020</v>
      </c>
      <c r="S835" s="8">
        <f t="shared" ca="1" si="214"/>
        <v>28298</v>
      </c>
      <c r="T835" s="8">
        <f t="shared" ref="T835:T898" ca="1" si="226">INT(S835*$P$1/IF(O835=1,E835,D835))*K835</f>
        <v>6</v>
      </c>
      <c r="U835" s="9">
        <f t="shared" ca="1" si="215"/>
        <v>0</v>
      </c>
      <c r="V835">
        <f t="shared" ref="V835:V898" si="227">YEAR(A835)</f>
        <v>2001</v>
      </c>
      <c r="W835">
        <f t="shared" ref="W835:W898" si="228">MONTH(A835)</f>
        <v>11</v>
      </c>
    </row>
    <row r="836" spans="1:23" x14ac:dyDescent="0.25">
      <c r="A836" s="1">
        <v>37210</v>
      </c>
      <c r="B836" s="2">
        <v>4403.59</v>
      </c>
      <c r="C836" s="2">
        <v>106813</v>
      </c>
      <c r="D836" s="2">
        <v>4350</v>
      </c>
      <c r="E836" s="2">
        <v>4323</v>
      </c>
      <c r="F836" s="10">
        <f t="shared" si="218"/>
        <v>-1.2169616154092511E-2</v>
      </c>
      <c r="G836" s="2">
        <f t="shared" ca="1" si="219"/>
        <v>52557.15</v>
      </c>
      <c r="H836">
        <f t="shared" ca="1" si="220"/>
        <v>1</v>
      </c>
      <c r="I836">
        <f t="shared" si="221"/>
        <v>1</v>
      </c>
      <c r="J836">
        <f t="shared" si="224"/>
        <v>125.89000000000033</v>
      </c>
      <c r="K836">
        <f t="shared" si="222"/>
        <v>1</v>
      </c>
      <c r="L836" s="11">
        <f t="shared" ca="1" si="216"/>
        <v>9025.9599999999664</v>
      </c>
      <c r="M836">
        <f t="shared" ca="1" si="223"/>
        <v>2</v>
      </c>
      <c r="N836">
        <f t="shared" ca="1" si="217"/>
        <v>0</v>
      </c>
      <c r="O836">
        <f>COUNTIF(結算日!$A$3:$A$249,A836)</f>
        <v>0</v>
      </c>
      <c r="Q836" s="7">
        <f t="shared" si="225"/>
        <v>120</v>
      </c>
      <c r="R836" s="8">
        <f t="shared" ref="R836:R899" ca="1" si="229">Q836*T835</f>
        <v>720</v>
      </c>
      <c r="S836" s="8">
        <f t="shared" ref="S836:S899" ca="1" si="230">S835+Q836*T835-U835*$U$1</f>
        <v>29018</v>
      </c>
      <c r="T836" s="8">
        <f t="shared" ca="1" si="226"/>
        <v>6</v>
      </c>
      <c r="U836" s="9">
        <f t="shared" ref="U836:U899" ca="1" si="231">IF(O836=1,ABS(T836)+ABS(T835),ABS(T836-T835))</f>
        <v>0</v>
      </c>
      <c r="V836">
        <f t="shared" si="227"/>
        <v>2001</v>
      </c>
      <c r="W836">
        <f t="shared" si="228"/>
        <v>11</v>
      </c>
    </row>
    <row r="837" spans="1:23" x14ac:dyDescent="0.25">
      <c r="A837" s="1">
        <v>37211</v>
      </c>
      <c r="B837" s="2">
        <v>4446.62</v>
      </c>
      <c r="C837" s="2">
        <v>110727</v>
      </c>
      <c r="D837" s="2">
        <v>4433</v>
      </c>
      <c r="E837" s="2">
        <v>4394</v>
      </c>
      <c r="F837" s="10">
        <f t="shared" si="218"/>
        <v>-3.0630006611763738E-3</v>
      </c>
      <c r="G837" s="2">
        <f t="shared" ca="1" si="219"/>
        <v>54672.9</v>
      </c>
      <c r="H837">
        <f t="shared" ca="1" si="220"/>
        <v>1</v>
      </c>
      <c r="I837">
        <f t="shared" si="221"/>
        <v>1</v>
      </c>
      <c r="J837">
        <f t="shared" si="224"/>
        <v>43.029999999999745</v>
      </c>
      <c r="K837">
        <f t="shared" si="222"/>
        <v>1</v>
      </c>
      <c r="L837" s="11">
        <f t="shared" ca="1" si="216"/>
        <v>9112.0199999999659</v>
      </c>
      <c r="M837">
        <f t="shared" ca="1" si="223"/>
        <v>2</v>
      </c>
      <c r="N837">
        <f t="shared" ca="1" si="217"/>
        <v>0</v>
      </c>
      <c r="O837">
        <f>COUNTIF(結算日!$A$3:$A$249,A837)</f>
        <v>0</v>
      </c>
      <c r="Q837" s="7">
        <f t="shared" si="225"/>
        <v>83</v>
      </c>
      <c r="R837" s="8">
        <f t="shared" ca="1" si="229"/>
        <v>498</v>
      </c>
      <c r="S837" s="8">
        <f t="shared" ca="1" si="230"/>
        <v>29516</v>
      </c>
      <c r="T837" s="8">
        <f t="shared" ca="1" si="226"/>
        <v>6</v>
      </c>
      <c r="U837" s="9">
        <f t="shared" ca="1" si="231"/>
        <v>0</v>
      </c>
      <c r="V837">
        <f t="shared" si="227"/>
        <v>2001</v>
      </c>
      <c r="W837">
        <f t="shared" si="228"/>
        <v>11</v>
      </c>
    </row>
    <row r="838" spans="1:23" x14ac:dyDescent="0.25">
      <c r="A838" s="1">
        <v>37214</v>
      </c>
      <c r="B838" s="2">
        <v>4548.63</v>
      </c>
      <c r="C838" s="2">
        <v>93956</v>
      </c>
      <c r="D838" s="2">
        <v>4585</v>
      </c>
      <c r="E838" s="2">
        <v>4555</v>
      </c>
      <c r="F838" s="10">
        <f t="shared" si="218"/>
        <v>7.9958141242528757E-3</v>
      </c>
      <c r="G838" s="2">
        <f t="shared" ca="1" si="219"/>
        <v>56327.074999999997</v>
      </c>
      <c r="H838">
        <f t="shared" ca="1" si="220"/>
        <v>1</v>
      </c>
      <c r="I838">
        <f t="shared" si="221"/>
        <v>-1</v>
      </c>
      <c r="J838">
        <f t="shared" si="224"/>
        <v>102.01000000000022</v>
      </c>
      <c r="K838">
        <f t="shared" si="222"/>
        <v>-1</v>
      </c>
      <c r="L838" s="11">
        <f t="shared" ca="1" si="216"/>
        <v>9316.0399999999663</v>
      </c>
      <c r="M838">
        <f t="shared" ca="1" si="223"/>
        <v>-2</v>
      </c>
      <c r="N838">
        <f t="shared" ca="1" si="217"/>
        <v>4</v>
      </c>
      <c r="O838">
        <f>COUNTIF(結算日!$A$3:$A$249,A838)</f>
        <v>0</v>
      </c>
      <c r="Q838" s="7">
        <f t="shared" si="225"/>
        <v>152</v>
      </c>
      <c r="R838" s="8">
        <f t="shared" ca="1" si="229"/>
        <v>912</v>
      </c>
      <c r="S838" s="8">
        <f t="shared" ca="1" si="230"/>
        <v>30428</v>
      </c>
      <c r="T838" s="8">
        <f t="shared" ca="1" si="226"/>
        <v>-6</v>
      </c>
      <c r="U838" s="9">
        <f t="shared" ca="1" si="231"/>
        <v>12</v>
      </c>
      <c r="V838">
        <f t="shared" si="227"/>
        <v>2001</v>
      </c>
      <c r="W838">
        <f t="shared" si="228"/>
        <v>11</v>
      </c>
    </row>
    <row r="839" spans="1:23" x14ac:dyDescent="0.25">
      <c r="A839" s="1">
        <v>37215</v>
      </c>
      <c r="B839" s="2">
        <v>4455.8</v>
      </c>
      <c r="C839" s="2">
        <v>122148</v>
      </c>
      <c r="D839" s="2">
        <v>4444</v>
      </c>
      <c r="E839" s="2">
        <v>4437</v>
      </c>
      <c r="F839" s="10">
        <f t="shared" si="218"/>
        <v>-2.6482337627362629E-3</v>
      </c>
      <c r="G839" s="2">
        <f t="shared" ca="1" si="219"/>
        <v>59055.9</v>
      </c>
      <c r="H839">
        <f t="shared" ca="1" si="220"/>
        <v>1</v>
      </c>
      <c r="I839">
        <f t="shared" si="221"/>
        <v>1</v>
      </c>
      <c r="J839">
        <f t="shared" si="224"/>
        <v>-92.829999999999927</v>
      </c>
      <c r="K839">
        <f t="shared" si="222"/>
        <v>1</v>
      </c>
      <c r="L839" s="11">
        <f t="shared" ca="1" si="216"/>
        <v>9501.6999999999662</v>
      </c>
      <c r="M839">
        <f t="shared" ca="1" si="223"/>
        <v>2</v>
      </c>
      <c r="N839">
        <f t="shared" ca="1" si="217"/>
        <v>4</v>
      </c>
      <c r="O839">
        <f>COUNTIF(結算日!$A$3:$A$249,A839)</f>
        <v>0</v>
      </c>
      <c r="Q839" s="7">
        <f t="shared" si="225"/>
        <v>-141</v>
      </c>
      <c r="R839" s="8">
        <f t="shared" ca="1" si="229"/>
        <v>846</v>
      </c>
      <c r="S839" s="8">
        <f t="shared" ca="1" si="230"/>
        <v>31262</v>
      </c>
      <c r="T839" s="8">
        <f t="shared" ca="1" si="226"/>
        <v>7</v>
      </c>
      <c r="U839" s="9">
        <f t="shared" ca="1" si="231"/>
        <v>13</v>
      </c>
      <c r="V839">
        <f t="shared" si="227"/>
        <v>2001</v>
      </c>
      <c r="W839">
        <f t="shared" si="228"/>
        <v>11</v>
      </c>
    </row>
    <row r="840" spans="1:23" x14ac:dyDescent="0.25">
      <c r="A840" s="1">
        <v>37216</v>
      </c>
      <c r="B840" s="2">
        <v>4533.37</v>
      </c>
      <c r="C840" s="2">
        <v>83750</v>
      </c>
      <c r="D840" s="2">
        <v>4560</v>
      </c>
      <c r="E840" s="2">
        <v>4520</v>
      </c>
      <c r="F840" s="10">
        <f t="shared" si="218"/>
        <v>-2.9492408517284296E-3</v>
      </c>
      <c r="G840" s="2">
        <f t="shared" ca="1" si="219"/>
        <v>60063.474999999999</v>
      </c>
      <c r="H840">
        <f t="shared" ca="1" si="220"/>
        <v>1</v>
      </c>
      <c r="I840">
        <f t="shared" si="221"/>
        <v>1</v>
      </c>
      <c r="J840">
        <f t="shared" si="224"/>
        <v>77.569999999999709</v>
      </c>
      <c r="K840">
        <f t="shared" si="222"/>
        <v>1</v>
      </c>
      <c r="L840" s="11">
        <f t="shared" ca="1" si="216"/>
        <v>9656.8399999999656</v>
      </c>
      <c r="M840">
        <f t="shared" ca="1" si="223"/>
        <v>2</v>
      </c>
      <c r="N840">
        <f t="shared" ca="1" si="217"/>
        <v>0</v>
      </c>
      <c r="O840">
        <f>COUNTIF(結算日!$A$3:$A$249,A840)</f>
        <v>1</v>
      </c>
      <c r="Q840" s="7">
        <f t="shared" si="225"/>
        <v>116</v>
      </c>
      <c r="R840" s="8">
        <f t="shared" ca="1" si="229"/>
        <v>812</v>
      </c>
      <c r="S840" s="8">
        <f t="shared" ca="1" si="230"/>
        <v>32061</v>
      </c>
      <c r="T840" s="8">
        <f t="shared" ca="1" si="226"/>
        <v>7</v>
      </c>
      <c r="U840" s="9">
        <f t="shared" ca="1" si="231"/>
        <v>14</v>
      </c>
      <c r="V840">
        <f t="shared" si="227"/>
        <v>2001</v>
      </c>
      <c r="W840">
        <f t="shared" si="228"/>
        <v>11</v>
      </c>
    </row>
    <row r="841" spans="1:23" x14ac:dyDescent="0.25">
      <c r="A841" s="1">
        <v>37217</v>
      </c>
      <c r="B841" s="2">
        <v>4450.0200000000004</v>
      </c>
      <c r="C841" s="2">
        <v>78400</v>
      </c>
      <c r="D841" s="2">
        <v>4429</v>
      </c>
      <c r="E841" s="2">
        <v>4403</v>
      </c>
      <c r="F841" s="10">
        <f t="shared" si="218"/>
        <v>-4.72357427607073E-3</v>
      </c>
      <c r="G841" s="2">
        <f t="shared" ca="1" si="219"/>
        <v>60478.074999999997</v>
      </c>
      <c r="H841">
        <f t="shared" ca="1" si="220"/>
        <v>1</v>
      </c>
      <c r="I841">
        <f t="shared" si="221"/>
        <v>1</v>
      </c>
      <c r="J841">
        <f t="shared" si="224"/>
        <v>-83.349999999999454</v>
      </c>
      <c r="K841">
        <f t="shared" si="222"/>
        <v>1</v>
      </c>
      <c r="L841" s="11">
        <f t="shared" ca="1" si="216"/>
        <v>9490.1399999999667</v>
      </c>
      <c r="M841">
        <f t="shared" ca="1" si="223"/>
        <v>2</v>
      </c>
      <c r="N841">
        <f t="shared" ca="1" si="217"/>
        <v>0</v>
      </c>
      <c r="O841">
        <f>COUNTIF(結算日!$A$3:$A$249,A841)</f>
        <v>0</v>
      </c>
      <c r="Q841" s="7">
        <f t="shared" si="225"/>
        <v>-91</v>
      </c>
      <c r="R841" s="8">
        <f t="shared" ca="1" si="229"/>
        <v>-637</v>
      </c>
      <c r="S841" s="8">
        <f t="shared" ca="1" si="230"/>
        <v>31410</v>
      </c>
      <c r="T841" s="8">
        <f t="shared" ca="1" si="226"/>
        <v>7</v>
      </c>
      <c r="U841" s="9">
        <f t="shared" ca="1" si="231"/>
        <v>0</v>
      </c>
      <c r="V841">
        <f t="shared" si="227"/>
        <v>2001</v>
      </c>
      <c r="W841">
        <f t="shared" si="228"/>
        <v>11</v>
      </c>
    </row>
    <row r="842" spans="1:23" x14ac:dyDescent="0.25">
      <c r="A842" s="1">
        <v>37218</v>
      </c>
      <c r="B842" s="2">
        <v>4519.08</v>
      </c>
      <c r="C842" s="2">
        <v>86884</v>
      </c>
      <c r="D842" s="2">
        <v>4499</v>
      </c>
      <c r="E842" s="2">
        <v>4498</v>
      </c>
      <c r="F842" s="10">
        <f t="shared" si="218"/>
        <v>-4.4433822813493284E-3</v>
      </c>
      <c r="G842" s="2">
        <f t="shared" ca="1" si="219"/>
        <v>61140.025000000001</v>
      </c>
      <c r="H842">
        <f t="shared" ca="1" si="220"/>
        <v>1</v>
      </c>
      <c r="I842">
        <f t="shared" si="221"/>
        <v>1</v>
      </c>
      <c r="J842">
        <f t="shared" si="224"/>
        <v>69.059999999999491</v>
      </c>
      <c r="K842">
        <f t="shared" si="222"/>
        <v>1</v>
      </c>
      <c r="L842" s="11">
        <f t="shared" ca="1" si="216"/>
        <v>9628.2599999999657</v>
      </c>
      <c r="M842">
        <f t="shared" ca="1" si="223"/>
        <v>2</v>
      </c>
      <c r="N842">
        <f t="shared" ca="1" si="217"/>
        <v>0</v>
      </c>
      <c r="O842">
        <f>COUNTIF(結算日!$A$3:$A$249,A842)</f>
        <v>0</v>
      </c>
      <c r="Q842" s="7">
        <f t="shared" si="225"/>
        <v>70</v>
      </c>
      <c r="R842" s="8">
        <f t="shared" ca="1" si="229"/>
        <v>490</v>
      </c>
      <c r="S842" s="8">
        <f t="shared" ca="1" si="230"/>
        <v>31900</v>
      </c>
      <c r="T842" s="8">
        <f t="shared" ca="1" si="226"/>
        <v>7</v>
      </c>
      <c r="U842" s="9">
        <f t="shared" ca="1" si="231"/>
        <v>0</v>
      </c>
      <c r="V842">
        <f t="shared" si="227"/>
        <v>2001</v>
      </c>
      <c r="W842">
        <f t="shared" si="228"/>
        <v>11</v>
      </c>
    </row>
    <row r="843" spans="1:23" x14ac:dyDescent="0.25">
      <c r="A843" s="1">
        <v>37221</v>
      </c>
      <c r="B843" s="2">
        <v>4608.32</v>
      </c>
      <c r="C843" s="2">
        <v>107244</v>
      </c>
      <c r="D843" s="2">
        <v>4612</v>
      </c>
      <c r="E843" s="2">
        <v>4582</v>
      </c>
      <c r="F843" s="10">
        <f t="shared" si="218"/>
        <v>7.9855565585740251E-4</v>
      </c>
      <c r="G843" s="2">
        <f t="shared" ca="1" si="219"/>
        <v>62849.474999999999</v>
      </c>
      <c r="H843">
        <f t="shared" ca="1" si="220"/>
        <v>1</v>
      </c>
      <c r="I843">
        <f t="shared" si="221"/>
        <v>-1</v>
      </c>
      <c r="J843">
        <f t="shared" si="224"/>
        <v>89.239999999999782</v>
      </c>
      <c r="K843">
        <f t="shared" ca="1" si="222"/>
        <v>1</v>
      </c>
      <c r="L843" s="11">
        <f t="shared" ca="1" si="216"/>
        <v>9806.7399999999652</v>
      </c>
      <c r="M843">
        <f t="shared" ca="1" si="223"/>
        <v>2</v>
      </c>
      <c r="N843">
        <f t="shared" ca="1" si="217"/>
        <v>0</v>
      </c>
      <c r="O843">
        <f>COUNTIF(結算日!$A$3:$A$249,A843)</f>
        <v>0</v>
      </c>
      <c r="Q843" s="7">
        <f t="shared" si="225"/>
        <v>113</v>
      </c>
      <c r="R843" s="8">
        <f t="shared" ca="1" si="229"/>
        <v>791</v>
      </c>
      <c r="S843" s="8">
        <f t="shared" ca="1" si="230"/>
        <v>32691</v>
      </c>
      <c r="T843" s="8">
        <f t="shared" ca="1" si="226"/>
        <v>7</v>
      </c>
      <c r="U843" s="9">
        <f t="shared" ca="1" si="231"/>
        <v>0</v>
      </c>
      <c r="V843">
        <f t="shared" si="227"/>
        <v>2001</v>
      </c>
      <c r="W843">
        <f t="shared" si="228"/>
        <v>11</v>
      </c>
    </row>
    <row r="844" spans="1:23" x14ac:dyDescent="0.25">
      <c r="A844" s="1">
        <v>37222</v>
      </c>
      <c r="B844" s="2">
        <v>4580.33</v>
      </c>
      <c r="C844" s="2">
        <v>125030</v>
      </c>
      <c r="D844" s="2">
        <v>4535</v>
      </c>
      <c r="E844" s="2">
        <v>4568</v>
      </c>
      <c r="F844" s="10">
        <f t="shared" si="218"/>
        <v>-9.896666834049106E-3</v>
      </c>
      <c r="G844" s="2">
        <f t="shared" ca="1" si="219"/>
        <v>64727.45</v>
      </c>
      <c r="H844">
        <f t="shared" ca="1" si="220"/>
        <v>1</v>
      </c>
      <c r="I844">
        <f t="shared" si="221"/>
        <v>1</v>
      </c>
      <c r="J844">
        <f t="shared" si="224"/>
        <v>-27.989999999999782</v>
      </c>
      <c r="K844">
        <f t="shared" si="222"/>
        <v>1</v>
      </c>
      <c r="L844" s="11">
        <f t="shared" ca="1" si="216"/>
        <v>9750.7599999999657</v>
      </c>
      <c r="M844">
        <f t="shared" ca="1" si="223"/>
        <v>2</v>
      </c>
      <c r="N844">
        <f t="shared" ca="1" si="217"/>
        <v>0</v>
      </c>
      <c r="O844">
        <f>COUNTIF(結算日!$A$3:$A$249,A844)</f>
        <v>0</v>
      </c>
      <c r="Q844" s="7">
        <f t="shared" si="225"/>
        <v>-77</v>
      </c>
      <c r="R844" s="8">
        <f t="shared" ca="1" si="229"/>
        <v>-539</v>
      </c>
      <c r="S844" s="8">
        <f t="shared" ca="1" si="230"/>
        <v>32152</v>
      </c>
      <c r="T844" s="8">
        <f t="shared" ca="1" si="226"/>
        <v>7</v>
      </c>
      <c r="U844" s="9">
        <f t="shared" ca="1" si="231"/>
        <v>0</v>
      </c>
      <c r="V844">
        <f t="shared" si="227"/>
        <v>2001</v>
      </c>
      <c r="W844">
        <f t="shared" si="228"/>
        <v>11</v>
      </c>
    </row>
    <row r="845" spans="1:23" x14ac:dyDescent="0.25">
      <c r="A845" s="1">
        <v>37223</v>
      </c>
      <c r="B845" s="2">
        <v>4447.58</v>
      </c>
      <c r="C845" s="2">
        <v>98339</v>
      </c>
      <c r="D845" s="2">
        <v>4390</v>
      </c>
      <c r="E845" s="2">
        <v>4400</v>
      </c>
      <c r="F845" s="10">
        <f t="shared" si="218"/>
        <v>-1.2946366338548176E-2</v>
      </c>
      <c r="G845" s="2">
        <f t="shared" ca="1" si="219"/>
        <v>66595.399999999994</v>
      </c>
      <c r="H845">
        <f t="shared" ca="1" si="220"/>
        <v>1</v>
      </c>
      <c r="I845">
        <f t="shared" si="221"/>
        <v>1</v>
      </c>
      <c r="J845">
        <f t="shared" si="224"/>
        <v>-132.75</v>
      </c>
      <c r="K845">
        <f t="shared" si="222"/>
        <v>1</v>
      </c>
      <c r="L845" s="11">
        <f t="shared" ca="1" si="216"/>
        <v>9485.2599999999657</v>
      </c>
      <c r="M845">
        <f t="shared" ca="1" si="223"/>
        <v>2</v>
      </c>
      <c r="N845">
        <f t="shared" ca="1" si="217"/>
        <v>0</v>
      </c>
      <c r="O845">
        <f>COUNTIF(結算日!$A$3:$A$249,A845)</f>
        <v>0</v>
      </c>
      <c r="Q845" s="7">
        <f t="shared" si="225"/>
        <v>-145</v>
      </c>
      <c r="R845" s="8">
        <f t="shared" ca="1" si="229"/>
        <v>-1015</v>
      </c>
      <c r="S845" s="8">
        <f t="shared" ca="1" si="230"/>
        <v>31137</v>
      </c>
      <c r="T845" s="8">
        <f t="shared" ca="1" si="226"/>
        <v>7</v>
      </c>
      <c r="U845" s="9">
        <f t="shared" ca="1" si="231"/>
        <v>0</v>
      </c>
      <c r="V845">
        <f t="shared" si="227"/>
        <v>2001</v>
      </c>
      <c r="W845">
        <f t="shared" si="228"/>
        <v>11</v>
      </c>
    </row>
    <row r="846" spans="1:23" x14ac:dyDescent="0.25">
      <c r="A846" s="1">
        <v>37224</v>
      </c>
      <c r="B846" s="2">
        <v>4465.83</v>
      </c>
      <c r="C846" s="2">
        <v>65734</v>
      </c>
      <c r="D846" s="2">
        <v>4407</v>
      </c>
      <c r="E846" s="2">
        <v>4420</v>
      </c>
      <c r="F846" s="10">
        <f t="shared" si="218"/>
        <v>-1.3173363070246746E-2</v>
      </c>
      <c r="G846" s="2">
        <f t="shared" ca="1" si="219"/>
        <v>67505.875</v>
      </c>
      <c r="H846">
        <f t="shared" ca="1" si="220"/>
        <v>-1</v>
      </c>
      <c r="I846">
        <f t="shared" si="221"/>
        <v>1</v>
      </c>
      <c r="J846">
        <f t="shared" si="224"/>
        <v>18.25</v>
      </c>
      <c r="K846">
        <f t="shared" si="222"/>
        <v>1</v>
      </c>
      <c r="L846" s="11">
        <f t="shared" ca="1" si="216"/>
        <v>9521.7599999999657</v>
      </c>
      <c r="M846">
        <f t="shared" ca="1" si="223"/>
        <v>2</v>
      </c>
      <c r="N846">
        <f t="shared" ca="1" si="217"/>
        <v>0</v>
      </c>
      <c r="O846">
        <f>COUNTIF(結算日!$A$3:$A$249,A846)</f>
        <v>0</v>
      </c>
      <c r="Q846" s="7">
        <f t="shared" si="225"/>
        <v>17</v>
      </c>
      <c r="R846" s="8">
        <f t="shared" ca="1" si="229"/>
        <v>119</v>
      </c>
      <c r="S846" s="8">
        <f t="shared" ca="1" si="230"/>
        <v>31256</v>
      </c>
      <c r="T846" s="8">
        <f t="shared" ca="1" si="226"/>
        <v>7</v>
      </c>
      <c r="U846" s="9">
        <f t="shared" ca="1" si="231"/>
        <v>0</v>
      </c>
      <c r="V846">
        <f t="shared" si="227"/>
        <v>2001</v>
      </c>
      <c r="W846">
        <f t="shared" si="228"/>
        <v>11</v>
      </c>
    </row>
    <row r="847" spans="1:23" x14ac:dyDescent="0.25">
      <c r="A847" s="1">
        <v>37225</v>
      </c>
      <c r="B847" s="2">
        <v>4441.12</v>
      </c>
      <c r="C847" s="2">
        <v>81631</v>
      </c>
      <c r="D847" s="2">
        <v>4390</v>
      </c>
      <c r="E847" s="2">
        <v>4371</v>
      </c>
      <c r="F847" s="10">
        <f t="shared" si="218"/>
        <v>-1.1510609936232319E-2</v>
      </c>
      <c r="G847" s="2">
        <f t="shared" ca="1" si="219"/>
        <v>68440.925000000003</v>
      </c>
      <c r="H847">
        <f t="shared" ca="1" si="220"/>
        <v>1</v>
      </c>
      <c r="I847">
        <f t="shared" si="221"/>
        <v>1</v>
      </c>
      <c r="J847">
        <f t="shared" si="224"/>
        <v>-24.710000000000036</v>
      </c>
      <c r="K847">
        <f t="shared" si="222"/>
        <v>1</v>
      </c>
      <c r="L847" s="11">
        <f t="shared" ca="1" si="216"/>
        <v>9472.3399999999656</v>
      </c>
      <c r="M847">
        <f t="shared" ca="1" si="223"/>
        <v>2</v>
      </c>
      <c r="N847">
        <f t="shared" ca="1" si="217"/>
        <v>0</v>
      </c>
      <c r="O847">
        <f>COUNTIF(結算日!$A$3:$A$249,A847)</f>
        <v>0</v>
      </c>
      <c r="Q847" s="7">
        <f t="shared" si="225"/>
        <v>-17</v>
      </c>
      <c r="R847" s="8">
        <f t="shared" ca="1" si="229"/>
        <v>-119</v>
      </c>
      <c r="S847" s="8">
        <f t="shared" ca="1" si="230"/>
        <v>31137</v>
      </c>
      <c r="T847" s="8">
        <f t="shared" ca="1" si="226"/>
        <v>7</v>
      </c>
      <c r="U847" s="9">
        <f t="shared" ca="1" si="231"/>
        <v>0</v>
      </c>
      <c r="V847">
        <f t="shared" si="227"/>
        <v>2001</v>
      </c>
      <c r="W847">
        <f t="shared" si="228"/>
        <v>11</v>
      </c>
    </row>
    <row r="848" spans="1:23" x14ac:dyDescent="0.25">
      <c r="A848" s="1">
        <v>37228</v>
      </c>
      <c r="B848" s="2">
        <v>4646.6099999999997</v>
      </c>
      <c r="C848" s="2">
        <v>91933</v>
      </c>
      <c r="D848" s="2">
        <v>4589</v>
      </c>
      <c r="E848" s="2">
        <v>4590</v>
      </c>
      <c r="F848" s="10">
        <f t="shared" si="218"/>
        <v>-1.239828606231197E-2</v>
      </c>
      <c r="G848" s="2">
        <f t="shared" ca="1" si="219"/>
        <v>69701.95</v>
      </c>
      <c r="H848">
        <f t="shared" ca="1" si="220"/>
        <v>1</v>
      </c>
      <c r="I848">
        <f t="shared" si="221"/>
        <v>1</v>
      </c>
      <c r="J848">
        <f t="shared" si="224"/>
        <v>205.48999999999978</v>
      </c>
      <c r="K848">
        <f t="shared" si="222"/>
        <v>1</v>
      </c>
      <c r="L848" s="11">
        <f t="shared" ca="1" si="216"/>
        <v>9883.3199999999651</v>
      </c>
      <c r="M848">
        <f t="shared" ca="1" si="223"/>
        <v>2</v>
      </c>
      <c r="N848">
        <f t="shared" ca="1" si="217"/>
        <v>0</v>
      </c>
      <c r="O848">
        <f>COUNTIF(結算日!$A$3:$A$249,A848)</f>
        <v>0</v>
      </c>
      <c r="Q848" s="7">
        <f t="shared" si="225"/>
        <v>199</v>
      </c>
      <c r="R848" s="8">
        <f t="shared" ca="1" si="229"/>
        <v>1393</v>
      </c>
      <c r="S848" s="8">
        <f t="shared" ca="1" si="230"/>
        <v>32530</v>
      </c>
      <c r="T848" s="8">
        <f t="shared" ca="1" si="226"/>
        <v>7</v>
      </c>
      <c r="U848" s="9">
        <f t="shared" ca="1" si="231"/>
        <v>0</v>
      </c>
      <c r="V848">
        <f t="shared" si="227"/>
        <v>2001</v>
      </c>
      <c r="W848">
        <f t="shared" si="228"/>
        <v>12</v>
      </c>
    </row>
    <row r="849" spans="1:23" x14ac:dyDescent="0.25">
      <c r="A849" s="1">
        <v>37229</v>
      </c>
      <c r="B849" s="2">
        <v>4766.43</v>
      </c>
      <c r="C849" s="2">
        <v>119934</v>
      </c>
      <c r="D849" s="2">
        <v>4741</v>
      </c>
      <c r="E849" s="2">
        <v>4730</v>
      </c>
      <c r="F849" s="10">
        <f t="shared" si="218"/>
        <v>-5.3352299309966655E-3</v>
      </c>
      <c r="G849" s="2">
        <f t="shared" ca="1" si="219"/>
        <v>72033.2</v>
      </c>
      <c r="H849">
        <f t="shared" ca="1" si="220"/>
        <v>1</v>
      </c>
      <c r="I849">
        <f t="shared" si="221"/>
        <v>1</v>
      </c>
      <c r="J849">
        <f t="shared" si="224"/>
        <v>119.82000000000062</v>
      </c>
      <c r="K849">
        <f t="shared" si="222"/>
        <v>1</v>
      </c>
      <c r="L849" s="11">
        <f t="shared" ca="1" si="216"/>
        <v>10122.959999999966</v>
      </c>
      <c r="M849">
        <f t="shared" ca="1" si="223"/>
        <v>2</v>
      </c>
      <c r="N849">
        <f t="shared" ca="1" si="217"/>
        <v>0</v>
      </c>
      <c r="O849">
        <f>COUNTIF(結算日!$A$3:$A$249,A849)</f>
        <v>0</v>
      </c>
      <c r="Q849" s="7">
        <f t="shared" si="225"/>
        <v>152</v>
      </c>
      <c r="R849" s="8">
        <f t="shared" ca="1" si="229"/>
        <v>1064</v>
      </c>
      <c r="S849" s="8">
        <f t="shared" ca="1" si="230"/>
        <v>33594</v>
      </c>
      <c r="T849" s="8">
        <f t="shared" ca="1" si="226"/>
        <v>7</v>
      </c>
      <c r="U849" s="9">
        <f t="shared" ca="1" si="231"/>
        <v>0</v>
      </c>
      <c r="V849">
        <f t="shared" si="227"/>
        <v>2001</v>
      </c>
      <c r="W849">
        <f t="shared" si="228"/>
        <v>12</v>
      </c>
    </row>
    <row r="850" spans="1:23" x14ac:dyDescent="0.25">
      <c r="A850" s="1">
        <v>37230</v>
      </c>
      <c r="B850" s="2">
        <v>4924.5600000000004</v>
      </c>
      <c r="C850" s="2">
        <v>174599</v>
      </c>
      <c r="D850" s="2">
        <v>4910</v>
      </c>
      <c r="E850" s="2">
        <v>4900</v>
      </c>
      <c r="F850" s="10">
        <f t="shared" si="218"/>
        <v>-2.9566093214420386E-3</v>
      </c>
      <c r="G850" s="2">
        <f t="shared" ca="1" si="219"/>
        <v>75495.149999999994</v>
      </c>
      <c r="H850">
        <f t="shared" ca="1" si="220"/>
        <v>1</v>
      </c>
      <c r="I850">
        <f t="shared" si="221"/>
        <v>1</v>
      </c>
      <c r="J850">
        <f t="shared" si="224"/>
        <v>158.13000000000011</v>
      </c>
      <c r="K850">
        <f t="shared" si="222"/>
        <v>1</v>
      </c>
      <c r="L850" s="11">
        <f t="shared" ca="1" si="216"/>
        <v>10439.219999999967</v>
      </c>
      <c r="M850">
        <f t="shared" ca="1" si="223"/>
        <v>2</v>
      </c>
      <c r="N850">
        <f t="shared" ca="1" si="217"/>
        <v>0</v>
      </c>
      <c r="O850">
        <f>COUNTIF(結算日!$A$3:$A$249,A850)</f>
        <v>0</v>
      </c>
      <c r="Q850" s="7">
        <f t="shared" si="225"/>
        <v>169</v>
      </c>
      <c r="R850" s="8">
        <f t="shared" ca="1" si="229"/>
        <v>1183</v>
      </c>
      <c r="S850" s="8">
        <f t="shared" ca="1" si="230"/>
        <v>34777</v>
      </c>
      <c r="T850" s="8">
        <f t="shared" ca="1" si="226"/>
        <v>7</v>
      </c>
      <c r="U850" s="9">
        <f t="shared" ca="1" si="231"/>
        <v>0</v>
      </c>
      <c r="V850">
        <f t="shared" si="227"/>
        <v>2001</v>
      </c>
      <c r="W850">
        <f t="shared" si="228"/>
        <v>12</v>
      </c>
    </row>
    <row r="851" spans="1:23" x14ac:dyDescent="0.25">
      <c r="A851" s="1">
        <v>37231</v>
      </c>
      <c r="B851" s="2">
        <v>5208.8599999999997</v>
      </c>
      <c r="C851" s="2">
        <v>174070</v>
      </c>
      <c r="D851" s="2">
        <v>5253</v>
      </c>
      <c r="E851" s="2">
        <v>5243</v>
      </c>
      <c r="F851" s="10">
        <f t="shared" si="218"/>
        <v>8.4740231067834682E-3</v>
      </c>
      <c r="G851" s="2">
        <f t="shared" ca="1" si="219"/>
        <v>78576.375</v>
      </c>
      <c r="H851">
        <f t="shared" ca="1" si="220"/>
        <v>1</v>
      </c>
      <c r="I851">
        <f t="shared" si="221"/>
        <v>-1</v>
      </c>
      <c r="J851">
        <f t="shared" si="224"/>
        <v>284.29999999999927</v>
      </c>
      <c r="K851">
        <f t="shared" si="222"/>
        <v>-1</v>
      </c>
      <c r="L851" s="11">
        <f t="shared" ca="1" si="216"/>
        <v>11007.819999999965</v>
      </c>
      <c r="M851">
        <f t="shared" ca="1" si="223"/>
        <v>-2</v>
      </c>
      <c r="N851">
        <f t="shared" ca="1" si="217"/>
        <v>4</v>
      </c>
      <c r="O851">
        <f>COUNTIF(結算日!$A$3:$A$249,A851)</f>
        <v>0</v>
      </c>
      <c r="Q851" s="7">
        <f t="shared" si="225"/>
        <v>343</v>
      </c>
      <c r="R851" s="8">
        <f t="shared" ca="1" si="229"/>
        <v>2401</v>
      </c>
      <c r="S851" s="8">
        <f t="shared" ca="1" si="230"/>
        <v>37178</v>
      </c>
      <c r="T851" s="8">
        <f t="shared" ca="1" si="226"/>
        <v>-7</v>
      </c>
      <c r="U851" s="9">
        <f t="shared" ca="1" si="231"/>
        <v>14</v>
      </c>
      <c r="V851">
        <f t="shared" si="227"/>
        <v>2001</v>
      </c>
      <c r="W851">
        <f t="shared" si="228"/>
        <v>12</v>
      </c>
    </row>
    <row r="852" spans="1:23" x14ac:dyDescent="0.25">
      <c r="A852" s="1">
        <v>37232</v>
      </c>
      <c r="B852" s="2">
        <v>5333.93</v>
      </c>
      <c r="C852" s="2">
        <v>182971</v>
      </c>
      <c r="D852" s="2">
        <v>5368</v>
      </c>
      <c r="E852" s="2">
        <v>5369</v>
      </c>
      <c r="F852" s="10">
        <f t="shared" si="218"/>
        <v>6.3874104084604699E-3</v>
      </c>
      <c r="G852" s="2">
        <f t="shared" ca="1" si="219"/>
        <v>81342.95</v>
      </c>
      <c r="H852">
        <f t="shared" ca="1" si="220"/>
        <v>1</v>
      </c>
      <c r="I852">
        <f t="shared" si="221"/>
        <v>-1</v>
      </c>
      <c r="J852">
        <f t="shared" si="224"/>
        <v>125.07000000000062</v>
      </c>
      <c r="K852">
        <f t="shared" si="222"/>
        <v>-1</v>
      </c>
      <c r="L852" s="11">
        <f t="shared" ca="1" si="216"/>
        <v>10757.679999999964</v>
      </c>
      <c r="M852">
        <f t="shared" ca="1" si="223"/>
        <v>-2</v>
      </c>
      <c r="N852">
        <f t="shared" ca="1" si="217"/>
        <v>0</v>
      </c>
      <c r="O852">
        <f>COUNTIF(結算日!$A$3:$A$249,A852)</f>
        <v>0</v>
      </c>
      <c r="Q852" s="7">
        <f t="shared" si="225"/>
        <v>115</v>
      </c>
      <c r="R852" s="8">
        <f t="shared" ca="1" si="229"/>
        <v>-805</v>
      </c>
      <c r="S852" s="8">
        <f t="shared" ca="1" si="230"/>
        <v>36359</v>
      </c>
      <c r="T852" s="8">
        <f t="shared" ca="1" si="226"/>
        <v>-6</v>
      </c>
      <c r="U852" s="9">
        <f t="shared" ca="1" si="231"/>
        <v>1</v>
      </c>
      <c r="V852">
        <f t="shared" si="227"/>
        <v>2001</v>
      </c>
      <c r="W852">
        <f t="shared" si="228"/>
        <v>12</v>
      </c>
    </row>
    <row r="853" spans="1:23" x14ac:dyDescent="0.25">
      <c r="A853" s="1">
        <v>37235</v>
      </c>
      <c r="B853" s="2">
        <v>5321.28</v>
      </c>
      <c r="C853" s="2">
        <v>166425</v>
      </c>
      <c r="D853" s="2">
        <v>5292</v>
      </c>
      <c r="E853" s="2">
        <v>5268</v>
      </c>
      <c r="F853" s="10">
        <f t="shared" si="218"/>
        <v>-5.5024355042395667E-3</v>
      </c>
      <c r="G853" s="2">
        <f t="shared" ca="1" si="219"/>
        <v>84705.1</v>
      </c>
      <c r="H853">
        <f t="shared" ca="1" si="220"/>
        <v>1</v>
      </c>
      <c r="I853">
        <f t="shared" si="221"/>
        <v>1</v>
      </c>
      <c r="J853">
        <f t="shared" si="224"/>
        <v>-12.650000000000546</v>
      </c>
      <c r="K853">
        <f t="shared" si="222"/>
        <v>1</v>
      </c>
      <c r="L853" s="11">
        <f t="shared" ca="1" si="216"/>
        <v>10782.979999999965</v>
      </c>
      <c r="M853">
        <f t="shared" ca="1" si="223"/>
        <v>2</v>
      </c>
      <c r="N853">
        <f t="shared" ca="1" si="217"/>
        <v>4</v>
      </c>
      <c r="O853">
        <f>COUNTIF(結算日!$A$3:$A$249,A853)</f>
        <v>0</v>
      </c>
      <c r="Q853" s="7">
        <f t="shared" si="225"/>
        <v>-76</v>
      </c>
      <c r="R853" s="8">
        <f t="shared" ca="1" si="229"/>
        <v>456</v>
      </c>
      <c r="S853" s="8">
        <f t="shared" ca="1" si="230"/>
        <v>36814</v>
      </c>
      <c r="T853" s="8">
        <f t="shared" ca="1" si="226"/>
        <v>6</v>
      </c>
      <c r="U853" s="9">
        <f t="shared" ca="1" si="231"/>
        <v>12</v>
      </c>
      <c r="V853">
        <f t="shared" si="227"/>
        <v>2001</v>
      </c>
      <c r="W853">
        <f t="shared" si="228"/>
        <v>12</v>
      </c>
    </row>
    <row r="854" spans="1:23" x14ac:dyDescent="0.25">
      <c r="A854" s="1">
        <v>37236</v>
      </c>
      <c r="B854" s="2">
        <v>5273.97</v>
      </c>
      <c r="C854" s="2">
        <v>149061</v>
      </c>
      <c r="D854" s="2">
        <v>5298</v>
      </c>
      <c r="E854" s="2">
        <v>5290</v>
      </c>
      <c r="F854" s="10">
        <f t="shared" si="218"/>
        <v>4.5563399109209701E-3</v>
      </c>
      <c r="G854" s="2">
        <f t="shared" ca="1" si="219"/>
        <v>87644.85</v>
      </c>
      <c r="H854">
        <f t="shared" ca="1" si="220"/>
        <v>1</v>
      </c>
      <c r="I854">
        <f t="shared" si="221"/>
        <v>-1</v>
      </c>
      <c r="J854">
        <f t="shared" si="224"/>
        <v>-47.309999999999491</v>
      </c>
      <c r="K854">
        <f t="shared" si="222"/>
        <v>-1</v>
      </c>
      <c r="L854" s="11">
        <f t="shared" ca="1" si="216"/>
        <v>10688.359999999966</v>
      </c>
      <c r="M854">
        <f t="shared" ca="1" si="223"/>
        <v>-2</v>
      </c>
      <c r="N854">
        <f t="shared" ca="1" si="217"/>
        <v>4</v>
      </c>
      <c r="O854">
        <f>COUNTIF(結算日!$A$3:$A$249,A854)</f>
        <v>0</v>
      </c>
      <c r="Q854" s="7">
        <f t="shared" si="225"/>
        <v>6</v>
      </c>
      <c r="R854" s="8">
        <f t="shared" ca="1" si="229"/>
        <v>36</v>
      </c>
      <c r="S854" s="8">
        <f t="shared" ca="1" si="230"/>
        <v>36838</v>
      </c>
      <c r="T854" s="8">
        <f t="shared" ca="1" si="226"/>
        <v>-6</v>
      </c>
      <c r="U854" s="9">
        <f t="shared" ca="1" si="231"/>
        <v>12</v>
      </c>
      <c r="V854">
        <f t="shared" si="227"/>
        <v>2001</v>
      </c>
      <c r="W854">
        <f t="shared" si="228"/>
        <v>12</v>
      </c>
    </row>
    <row r="855" spans="1:23" x14ac:dyDescent="0.25">
      <c r="A855" s="1">
        <v>37237</v>
      </c>
      <c r="B855" s="2">
        <v>5539.31</v>
      </c>
      <c r="C855" s="2">
        <v>167521</v>
      </c>
      <c r="D855" s="2">
        <v>5649</v>
      </c>
      <c r="E855" s="2">
        <v>5624</v>
      </c>
      <c r="F855" s="10">
        <f t="shared" si="218"/>
        <v>1.9802105316365948E-2</v>
      </c>
      <c r="G855" s="2">
        <f t="shared" ca="1" si="219"/>
        <v>90296.524999999994</v>
      </c>
      <c r="H855">
        <f t="shared" ca="1" si="220"/>
        <v>1</v>
      </c>
      <c r="I855">
        <f t="shared" si="221"/>
        <v>-1</v>
      </c>
      <c r="J855">
        <f t="shared" si="224"/>
        <v>265.34000000000015</v>
      </c>
      <c r="K855">
        <f t="shared" si="222"/>
        <v>-1</v>
      </c>
      <c r="L855" s="11">
        <f t="shared" ca="1" si="216"/>
        <v>10157.679999999966</v>
      </c>
      <c r="M855">
        <f t="shared" ca="1" si="223"/>
        <v>-1</v>
      </c>
      <c r="N855">
        <f t="shared" ca="1" si="217"/>
        <v>1</v>
      </c>
      <c r="O855">
        <f>COUNTIF(結算日!$A$3:$A$249,A855)</f>
        <v>0</v>
      </c>
      <c r="Q855" s="7">
        <f t="shared" si="225"/>
        <v>351</v>
      </c>
      <c r="R855" s="8">
        <f t="shared" ca="1" si="229"/>
        <v>-2106</v>
      </c>
      <c r="S855" s="8">
        <f t="shared" ca="1" si="230"/>
        <v>34720</v>
      </c>
      <c r="T855" s="8">
        <f t="shared" ca="1" si="226"/>
        <v>-6</v>
      </c>
      <c r="U855" s="9">
        <f t="shared" ca="1" si="231"/>
        <v>0</v>
      </c>
      <c r="V855">
        <f t="shared" si="227"/>
        <v>2001</v>
      </c>
      <c r="W855">
        <f t="shared" si="228"/>
        <v>12</v>
      </c>
    </row>
    <row r="856" spans="1:23" x14ac:dyDescent="0.25">
      <c r="A856" s="1">
        <v>37238</v>
      </c>
      <c r="B856" s="2">
        <v>5407.54</v>
      </c>
      <c r="C856" s="2">
        <v>226209</v>
      </c>
      <c r="D856" s="2">
        <v>5425</v>
      </c>
      <c r="E856" s="2">
        <v>5435</v>
      </c>
      <c r="F856" s="10">
        <f t="shared" si="218"/>
        <v>3.2288249370324706E-3</v>
      </c>
      <c r="G856" s="2">
        <f t="shared" ca="1" si="219"/>
        <v>95061.7</v>
      </c>
      <c r="H856">
        <f t="shared" ca="1" si="220"/>
        <v>1</v>
      </c>
      <c r="I856">
        <f t="shared" si="221"/>
        <v>-1</v>
      </c>
      <c r="J856">
        <f t="shared" si="224"/>
        <v>-131.77000000000044</v>
      </c>
      <c r="K856">
        <f t="shared" si="222"/>
        <v>-1</v>
      </c>
      <c r="L856" s="11">
        <f t="shared" ca="1" si="216"/>
        <v>10289.449999999966</v>
      </c>
      <c r="M856">
        <f t="shared" ca="1" si="223"/>
        <v>-1</v>
      </c>
      <c r="N856">
        <f t="shared" ca="1" si="217"/>
        <v>0</v>
      </c>
      <c r="O856">
        <f>COUNTIF(結算日!$A$3:$A$249,A856)</f>
        <v>0</v>
      </c>
      <c r="Q856" s="7">
        <f t="shared" si="225"/>
        <v>-224</v>
      </c>
      <c r="R856" s="8">
        <f t="shared" ca="1" si="229"/>
        <v>1344</v>
      </c>
      <c r="S856" s="8">
        <f t="shared" ca="1" si="230"/>
        <v>36064</v>
      </c>
      <c r="T856" s="8">
        <f t="shared" ca="1" si="226"/>
        <v>-6</v>
      </c>
      <c r="U856" s="9">
        <f t="shared" ca="1" si="231"/>
        <v>0</v>
      </c>
      <c r="V856">
        <f t="shared" si="227"/>
        <v>2001</v>
      </c>
      <c r="W856">
        <f t="shared" si="228"/>
        <v>12</v>
      </c>
    </row>
    <row r="857" spans="1:23" x14ac:dyDescent="0.25">
      <c r="A857" s="1">
        <v>37239</v>
      </c>
      <c r="B857" s="2">
        <v>5486.73</v>
      </c>
      <c r="C857" s="2">
        <v>156955</v>
      </c>
      <c r="D857" s="2">
        <v>5550</v>
      </c>
      <c r="E857" s="2">
        <v>5520</v>
      </c>
      <c r="F857" s="10">
        <f t="shared" si="218"/>
        <v>1.1531458628363467E-2</v>
      </c>
      <c r="G857" s="2">
        <f t="shared" ca="1" si="219"/>
        <v>97689.225000000006</v>
      </c>
      <c r="H857">
        <f t="shared" ca="1" si="220"/>
        <v>1</v>
      </c>
      <c r="I857">
        <f t="shared" si="221"/>
        <v>-1</v>
      </c>
      <c r="J857">
        <f t="shared" si="224"/>
        <v>79.1899999999996</v>
      </c>
      <c r="K857">
        <f t="shared" si="222"/>
        <v>-1</v>
      </c>
      <c r="L857" s="11">
        <f t="shared" ca="1" si="216"/>
        <v>10210.259999999966</v>
      </c>
      <c r="M857">
        <f t="shared" ca="1" si="223"/>
        <v>-1</v>
      </c>
      <c r="N857">
        <f t="shared" ca="1" si="217"/>
        <v>0</v>
      </c>
      <c r="O857">
        <f>COUNTIF(結算日!$A$3:$A$249,A857)</f>
        <v>0</v>
      </c>
      <c r="Q857" s="7">
        <f t="shared" si="225"/>
        <v>125</v>
      </c>
      <c r="R857" s="8">
        <f t="shared" ca="1" si="229"/>
        <v>-750</v>
      </c>
      <c r="S857" s="8">
        <f t="shared" ca="1" si="230"/>
        <v>35314</v>
      </c>
      <c r="T857" s="8">
        <f t="shared" ca="1" si="226"/>
        <v>-6</v>
      </c>
      <c r="U857" s="9">
        <f t="shared" ca="1" si="231"/>
        <v>0</v>
      </c>
      <c r="V857">
        <f t="shared" si="227"/>
        <v>2001</v>
      </c>
      <c r="W857">
        <f t="shared" si="228"/>
        <v>12</v>
      </c>
    </row>
    <row r="858" spans="1:23" x14ac:dyDescent="0.25">
      <c r="A858" s="1">
        <v>37242</v>
      </c>
      <c r="B858" s="2">
        <v>5456.15</v>
      </c>
      <c r="C858" s="2">
        <v>141230</v>
      </c>
      <c r="D858" s="2">
        <v>5453</v>
      </c>
      <c r="E858" s="2">
        <v>5436</v>
      </c>
      <c r="F858" s="10">
        <f t="shared" si="218"/>
        <v>-5.7733016870864518E-4</v>
      </c>
      <c r="G858" s="2">
        <f t="shared" ca="1" si="219"/>
        <v>99941.175000000003</v>
      </c>
      <c r="H858">
        <f t="shared" ca="1" si="220"/>
        <v>1</v>
      </c>
      <c r="I858">
        <f t="shared" si="221"/>
        <v>1</v>
      </c>
      <c r="J858">
        <f t="shared" si="224"/>
        <v>-30.579999999999927</v>
      </c>
      <c r="K858">
        <f t="shared" ca="1" si="222"/>
        <v>1</v>
      </c>
      <c r="L858" s="11">
        <f t="shared" ca="1" si="216"/>
        <v>10240.839999999966</v>
      </c>
      <c r="M858">
        <f t="shared" ca="1" si="223"/>
        <v>1</v>
      </c>
      <c r="N858">
        <f t="shared" ca="1" si="217"/>
        <v>2</v>
      </c>
      <c r="O858">
        <f>COUNTIF(結算日!$A$3:$A$249,A858)</f>
        <v>0</v>
      </c>
      <c r="Q858" s="7">
        <f t="shared" si="225"/>
        <v>-97</v>
      </c>
      <c r="R858" s="8">
        <f t="shared" ca="1" si="229"/>
        <v>582</v>
      </c>
      <c r="S858" s="8">
        <f t="shared" ca="1" si="230"/>
        <v>35896</v>
      </c>
      <c r="T858" s="8">
        <f t="shared" ca="1" si="226"/>
        <v>6</v>
      </c>
      <c r="U858" s="9">
        <f t="shared" ca="1" si="231"/>
        <v>12</v>
      </c>
      <c r="V858">
        <f t="shared" si="227"/>
        <v>2001</v>
      </c>
      <c r="W858">
        <f t="shared" si="228"/>
        <v>12</v>
      </c>
    </row>
    <row r="859" spans="1:23" x14ac:dyDescent="0.25">
      <c r="A859" s="1">
        <v>37243</v>
      </c>
      <c r="B859" s="2">
        <v>5329.19</v>
      </c>
      <c r="C859" s="2">
        <v>144803</v>
      </c>
      <c r="D859" s="2">
        <v>5360</v>
      </c>
      <c r="E859" s="2">
        <v>5361</v>
      </c>
      <c r="F859" s="10">
        <f t="shared" si="218"/>
        <v>5.7813663990213815E-3</v>
      </c>
      <c r="G859" s="2">
        <f t="shared" ca="1" si="219"/>
        <v>102363.27499999999</v>
      </c>
      <c r="H859">
        <f t="shared" ca="1" si="220"/>
        <v>1</v>
      </c>
      <c r="I859">
        <f t="shared" si="221"/>
        <v>-1</v>
      </c>
      <c r="J859">
        <f t="shared" si="224"/>
        <v>-126.96000000000004</v>
      </c>
      <c r="K859">
        <f t="shared" si="222"/>
        <v>-1</v>
      </c>
      <c r="L859" s="11">
        <f t="shared" ca="1" si="216"/>
        <v>10113.879999999965</v>
      </c>
      <c r="M859">
        <f t="shared" ca="1" si="223"/>
        <v>-1</v>
      </c>
      <c r="N859">
        <f t="shared" ca="1" si="217"/>
        <v>2</v>
      </c>
      <c r="O859">
        <f>COUNTIF(結算日!$A$3:$A$249,A859)</f>
        <v>0</v>
      </c>
      <c r="Q859" s="7">
        <f t="shared" si="225"/>
        <v>-93</v>
      </c>
      <c r="R859" s="8">
        <f t="shared" ca="1" si="229"/>
        <v>-558</v>
      </c>
      <c r="S859" s="8">
        <f t="shared" ca="1" si="230"/>
        <v>35326</v>
      </c>
      <c r="T859" s="8">
        <f t="shared" ca="1" si="226"/>
        <v>-6</v>
      </c>
      <c r="U859" s="9">
        <f t="shared" ca="1" si="231"/>
        <v>12</v>
      </c>
      <c r="V859">
        <f t="shared" si="227"/>
        <v>2001</v>
      </c>
      <c r="W859">
        <f t="shared" si="228"/>
        <v>12</v>
      </c>
    </row>
    <row r="860" spans="1:23" x14ac:dyDescent="0.25">
      <c r="A860" s="1">
        <v>37244</v>
      </c>
      <c r="B860" s="2">
        <v>5221.96</v>
      </c>
      <c r="C860" s="2">
        <v>115092</v>
      </c>
      <c r="D860" s="2">
        <v>5203</v>
      </c>
      <c r="E860" s="2">
        <v>5200</v>
      </c>
      <c r="F860" s="10">
        <f t="shared" si="218"/>
        <v>-4.2053175436043144E-3</v>
      </c>
      <c r="G860" s="2">
        <f t="shared" ca="1" si="219"/>
        <v>103734.175</v>
      </c>
      <c r="H860">
        <f t="shared" ca="1" si="220"/>
        <v>1</v>
      </c>
      <c r="I860">
        <f t="shared" si="221"/>
        <v>1</v>
      </c>
      <c r="J860">
        <f t="shared" si="224"/>
        <v>-107.22999999999956</v>
      </c>
      <c r="K860">
        <f t="shared" si="222"/>
        <v>1</v>
      </c>
      <c r="L860" s="11">
        <f t="shared" ca="1" si="216"/>
        <v>10221.109999999964</v>
      </c>
      <c r="M860">
        <f t="shared" ca="1" si="223"/>
        <v>1</v>
      </c>
      <c r="N860">
        <f t="shared" ca="1" si="217"/>
        <v>2</v>
      </c>
      <c r="O860">
        <f>COUNTIF(結算日!$A$3:$A$249,A860)</f>
        <v>1</v>
      </c>
      <c r="Q860" s="7">
        <f t="shared" si="225"/>
        <v>-157</v>
      </c>
      <c r="R860" s="8">
        <f t="shared" ca="1" si="229"/>
        <v>942</v>
      </c>
      <c r="S860" s="8">
        <f t="shared" ca="1" si="230"/>
        <v>36256</v>
      </c>
      <c r="T860" s="8">
        <f t="shared" ca="1" si="226"/>
        <v>6</v>
      </c>
      <c r="U860" s="9">
        <f t="shared" ca="1" si="231"/>
        <v>12</v>
      </c>
      <c r="V860">
        <f t="shared" si="227"/>
        <v>2001</v>
      </c>
      <c r="W860">
        <f t="shared" si="228"/>
        <v>12</v>
      </c>
    </row>
    <row r="861" spans="1:23" x14ac:dyDescent="0.25">
      <c r="A861" s="1">
        <v>37245</v>
      </c>
      <c r="B861" s="2">
        <v>5309.1</v>
      </c>
      <c r="C861" s="2">
        <v>101187</v>
      </c>
      <c r="D861" s="2">
        <v>5285</v>
      </c>
      <c r="E861" s="2">
        <v>5281</v>
      </c>
      <c r="F861" s="10">
        <f t="shared" si="218"/>
        <v>-4.5393757887401964E-3</v>
      </c>
      <c r="G861" s="2">
        <f t="shared" ca="1" si="219"/>
        <v>104892.375</v>
      </c>
      <c r="H861">
        <f t="shared" ca="1" si="220"/>
        <v>-1</v>
      </c>
      <c r="I861">
        <f t="shared" si="221"/>
        <v>1</v>
      </c>
      <c r="J861">
        <f t="shared" si="224"/>
        <v>87.140000000000327</v>
      </c>
      <c r="K861">
        <f t="shared" si="222"/>
        <v>1</v>
      </c>
      <c r="L861" s="11">
        <f t="shared" ca="1" si="216"/>
        <v>10308.249999999964</v>
      </c>
      <c r="M861">
        <f t="shared" ca="1" si="223"/>
        <v>1</v>
      </c>
      <c r="N861">
        <f t="shared" ca="1" si="217"/>
        <v>0</v>
      </c>
      <c r="O861">
        <f>COUNTIF(結算日!$A$3:$A$249,A861)</f>
        <v>0</v>
      </c>
      <c r="Q861" s="7">
        <f t="shared" si="225"/>
        <v>85</v>
      </c>
      <c r="R861" s="8">
        <f t="shared" ca="1" si="229"/>
        <v>510</v>
      </c>
      <c r="S861" s="8">
        <f t="shared" ca="1" si="230"/>
        <v>36754</v>
      </c>
      <c r="T861" s="8">
        <f t="shared" ca="1" si="226"/>
        <v>6</v>
      </c>
      <c r="U861" s="9">
        <f t="shared" ca="1" si="231"/>
        <v>0</v>
      </c>
      <c r="V861">
        <f t="shared" si="227"/>
        <v>2001</v>
      </c>
      <c r="W861">
        <f t="shared" si="228"/>
        <v>12</v>
      </c>
    </row>
    <row r="862" spans="1:23" x14ac:dyDescent="0.25">
      <c r="A862" s="1">
        <v>37246</v>
      </c>
      <c r="B862" s="2">
        <v>5109.24</v>
      </c>
      <c r="C862" s="2">
        <v>109252</v>
      </c>
      <c r="D862" s="2">
        <v>5045</v>
      </c>
      <c r="E862" s="2">
        <v>5050</v>
      </c>
      <c r="F862" s="10">
        <f t="shared" si="218"/>
        <v>-1.2573298572781777E-2</v>
      </c>
      <c r="G862" s="2">
        <f t="shared" ca="1" si="219"/>
        <v>105646.35</v>
      </c>
      <c r="H862">
        <f t="shared" ca="1" si="220"/>
        <v>1</v>
      </c>
      <c r="I862">
        <f t="shared" si="221"/>
        <v>1</v>
      </c>
      <c r="J862">
        <f t="shared" si="224"/>
        <v>-199.86000000000058</v>
      </c>
      <c r="K862">
        <f t="shared" si="222"/>
        <v>1</v>
      </c>
      <c r="L862" s="11">
        <f t="shared" ca="1" si="216"/>
        <v>10108.389999999963</v>
      </c>
      <c r="M862">
        <f t="shared" ca="1" si="223"/>
        <v>1</v>
      </c>
      <c r="N862">
        <f t="shared" ca="1" si="217"/>
        <v>0</v>
      </c>
      <c r="O862">
        <f>COUNTIF(結算日!$A$3:$A$249,A862)</f>
        <v>0</v>
      </c>
      <c r="Q862" s="7">
        <f t="shared" si="225"/>
        <v>-240</v>
      </c>
      <c r="R862" s="8">
        <f t="shared" ca="1" si="229"/>
        <v>-1440</v>
      </c>
      <c r="S862" s="8">
        <f t="shared" ca="1" si="230"/>
        <v>35314</v>
      </c>
      <c r="T862" s="8">
        <f t="shared" ca="1" si="226"/>
        <v>6</v>
      </c>
      <c r="U862" s="9">
        <f t="shared" ca="1" si="231"/>
        <v>0</v>
      </c>
      <c r="V862">
        <f t="shared" si="227"/>
        <v>2001</v>
      </c>
      <c r="W862">
        <f t="shared" si="228"/>
        <v>12</v>
      </c>
    </row>
    <row r="863" spans="1:23" x14ac:dyDescent="0.25">
      <c r="A863" s="1">
        <v>37249</v>
      </c>
      <c r="B863" s="2">
        <v>5164.7299999999996</v>
      </c>
      <c r="C863" s="2">
        <v>86862</v>
      </c>
      <c r="D863" s="2">
        <v>5111</v>
      </c>
      <c r="E863" s="2">
        <v>5123</v>
      </c>
      <c r="F863" s="10">
        <f t="shared" si="218"/>
        <v>-1.04032543811583E-2</v>
      </c>
      <c r="G863" s="2">
        <f t="shared" ca="1" si="219"/>
        <v>106511.575</v>
      </c>
      <c r="H863">
        <f t="shared" ca="1" si="220"/>
        <v>-1</v>
      </c>
      <c r="I863">
        <f t="shared" si="221"/>
        <v>1</v>
      </c>
      <c r="J863">
        <f t="shared" si="224"/>
        <v>55.489999999999782</v>
      </c>
      <c r="K863">
        <f t="shared" si="222"/>
        <v>1</v>
      </c>
      <c r="L863" s="11">
        <f t="shared" ca="1" si="216"/>
        <v>10163.879999999963</v>
      </c>
      <c r="M863">
        <f t="shared" ca="1" si="223"/>
        <v>1</v>
      </c>
      <c r="N863">
        <f t="shared" ca="1" si="217"/>
        <v>0</v>
      </c>
      <c r="O863">
        <f>COUNTIF(結算日!$A$3:$A$249,A863)</f>
        <v>0</v>
      </c>
      <c r="Q863" s="7">
        <f t="shared" si="225"/>
        <v>66</v>
      </c>
      <c r="R863" s="8">
        <f t="shared" ca="1" si="229"/>
        <v>396</v>
      </c>
      <c r="S863" s="8">
        <f t="shared" ca="1" si="230"/>
        <v>35710</v>
      </c>
      <c r="T863" s="8">
        <f t="shared" ca="1" si="226"/>
        <v>6</v>
      </c>
      <c r="U863" s="9">
        <f t="shared" ca="1" si="231"/>
        <v>0</v>
      </c>
      <c r="V863">
        <f t="shared" si="227"/>
        <v>2001</v>
      </c>
      <c r="W863">
        <f t="shared" si="228"/>
        <v>12</v>
      </c>
    </row>
    <row r="864" spans="1:23" x14ac:dyDescent="0.25">
      <c r="A864" s="1">
        <v>37250</v>
      </c>
      <c r="B864" s="2">
        <v>5372.81</v>
      </c>
      <c r="C864" s="2">
        <v>121143</v>
      </c>
      <c r="D864" s="2">
        <v>5400</v>
      </c>
      <c r="E864" s="2">
        <v>5420</v>
      </c>
      <c r="F864" s="10">
        <f t="shared" si="218"/>
        <v>5.0606665785686289E-3</v>
      </c>
      <c r="G864" s="2">
        <f t="shared" ca="1" si="219"/>
        <v>108320.25</v>
      </c>
      <c r="H864">
        <f t="shared" ca="1" si="220"/>
        <v>1</v>
      </c>
      <c r="I864">
        <f t="shared" si="221"/>
        <v>-1</v>
      </c>
      <c r="J864">
        <f t="shared" si="224"/>
        <v>208.08000000000084</v>
      </c>
      <c r="K864">
        <f t="shared" si="222"/>
        <v>-1</v>
      </c>
      <c r="L864" s="11">
        <f t="shared" ca="1" si="216"/>
        <v>10371.959999999963</v>
      </c>
      <c r="M864">
        <f t="shared" ca="1" si="223"/>
        <v>-1</v>
      </c>
      <c r="N864">
        <f t="shared" ca="1" si="217"/>
        <v>2</v>
      </c>
      <c r="O864">
        <f>COUNTIF(結算日!$A$3:$A$249,A864)</f>
        <v>0</v>
      </c>
      <c r="Q864" s="7">
        <f t="shared" si="225"/>
        <v>289</v>
      </c>
      <c r="R864" s="8">
        <f t="shared" ca="1" si="229"/>
        <v>1734</v>
      </c>
      <c r="S864" s="8">
        <f t="shared" ca="1" si="230"/>
        <v>37444</v>
      </c>
      <c r="T864" s="8">
        <f t="shared" ca="1" si="226"/>
        <v>-6</v>
      </c>
      <c r="U864" s="9">
        <f t="shared" ca="1" si="231"/>
        <v>12</v>
      </c>
      <c r="V864">
        <f t="shared" si="227"/>
        <v>2001</v>
      </c>
      <c r="W864">
        <f t="shared" si="228"/>
        <v>12</v>
      </c>
    </row>
    <row r="865" spans="1:23" x14ac:dyDescent="0.25">
      <c r="A865" s="1">
        <v>37251</v>
      </c>
      <c r="B865" s="2">
        <v>5392.43</v>
      </c>
      <c r="C865" s="2">
        <v>155546</v>
      </c>
      <c r="D865" s="2">
        <v>5375</v>
      </c>
      <c r="E865" s="2">
        <v>5359</v>
      </c>
      <c r="F865" s="10">
        <f t="shared" si="218"/>
        <v>-3.2323089961298068E-3</v>
      </c>
      <c r="G865" s="2">
        <f t="shared" ca="1" si="219"/>
        <v>110946.47500000001</v>
      </c>
      <c r="H865">
        <f t="shared" ca="1" si="220"/>
        <v>1</v>
      </c>
      <c r="I865">
        <f t="shared" si="221"/>
        <v>1</v>
      </c>
      <c r="J865">
        <f t="shared" si="224"/>
        <v>19.619999999999891</v>
      </c>
      <c r="K865">
        <f t="shared" si="222"/>
        <v>1</v>
      </c>
      <c r="L865" s="11">
        <f t="shared" ca="1" si="216"/>
        <v>10352.339999999964</v>
      </c>
      <c r="M865">
        <f t="shared" ca="1" si="223"/>
        <v>1</v>
      </c>
      <c r="N865">
        <f t="shared" ca="1" si="217"/>
        <v>2</v>
      </c>
      <c r="O865">
        <f>COUNTIF(結算日!$A$3:$A$249,A865)</f>
        <v>0</v>
      </c>
      <c r="Q865" s="7">
        <f t="shared" si="225"/>
        <v>-25</v>
      </c>
      <c r="R865" s="8">
        <f t="shared" ca="1" si="229"/>
        <v>150</v>
      </c>
      <c r="S865" s="8">
        <f t="shared" ca="1" si="230"/>
        <v>37582</v>
      </c>
      <c r="T865" s="8">
        <f t="shared" ca="1" si="226"/>
        <v>6</v>
      </c>
      <c r="U865" s="9">
        <f t="shared" ca="1" si="231"/>
        <v>12</v>
      </c>
      <c r="V865">
        <f t="shared" si="227"/>
        <v>2001</v>
      </c>
      <c r="W865">
        <f t="shared" si="228"/>
        <v>12</v>
      </c>
    </row>
    <row r="866" spans="1:23" x14ac:dyDescent="0.25">
      <c r="A866" s="1">
        <v>37252</v>
      </c>
      <c r="B866" s="2">
        <v>5332.98</v>
      </c>
      <c r="C866" s="2">
        <v>160191</v>
      </c>
      <c r="D866" s="2">
        <v>5282</v>
      </c>
      <c r="E866" s="2">
        <v>5269</v>
      </c>
      <c r="F866" s="10">
        <f t="shared" si="218"/>
        <v>-9.5593833091441871E-3</v>
      </c>
      <c r="G866" s="2">
        <f t="shared" ca="1" si="219"/>
        <v>113717.35</v>
      </c>
      <c r="H866">
        <f t="shared" ca="1" si="220"/>
        <v>1</v>
      </c>
      <c r="I866">
        <f t="shared" si="221"/>
        <v>1</v>
      </c>
      <c r="J866">
        <f t="shared" si="224"/>
        <v>-59.450000000000728</v>
      </c>
      <c r="K866">
        <f t="shared" si="222"/>
        <v>1</v>
      </c>
      <c r="L866" s="11">
        <f t="shared" ca="1" si="216"/>
        <v>10292.889999999963</v>
      </c>
      <c r="M866">
        <f t="shared" ca="1" si="223"/>
        <v>1</v>
      </c>
      <c r="N866">
        <f t="shared" ca="1" si="217"/>
        <v>0</v>
      </c>
      <c r="O866">
        <f>COUNTIF(結算日!$A$3:$A$249,A866)</f>
        <v>0</v>
      </c>
      <c r="Q866" s="7">
        <f t="shared" si="225"/>
        <v>-93</v>
      </c>
      <c r="R866" s="8">
        <f t="shared" ca="1" si="229"/>
        <v>-558</v>
      </c>
      <c r="S866" s="8">
        <f t="shared" ca="1" si="230"/>
        <v>37012</v>
      </c>
      <c r="T866" s="8">
        <f t="shared" ca="1" si="226"/>
        <v>7</v>
      </c>
      <c r="U866" s="9">
        <f t="shared" ca="1" si="231"/>
        <v>1</v>
      </c>
      <c r="V866">
        <f t="shared" si="227"/>
        <v>2001</v>
      </c>
      <c r="W866">
        <f t="shared" si="228"/>
        <v>12</v>
      </c>
    </row>
    <row r="867" spans="1:23" x14ac:dyDescent="0.25">
      <c r="A867" s="1">
        <v>37253</v>
      </c>
      <c r="B867" s="2">
        <v>5398.28</v>
      </c>
      <c r="C867" s="2">
        <v>123348</v>
      </c>
      <c r="D867" s="2">
        <v>5400</v>
      </c>
      <c r="E867" s="2">
        <v>5363</v>
      </c>
      <c r="F867" s="10">
        <f t="shared" si="218"/>
        <v>3.1862000489057962E-4</v>
      </c>
      <c r="G867" s="2">
        <f t="shared" ca="1" si="219"/>
        <v>115155.2</v>
      </c>
      <c r="H867">
        <f t="shared" ca="1" si="220"/>
        <v>1</v>
      </c>
      <c r="I867">
        <f t="shared" si="221"/>
        <v>-1</v>
      </c>
      <c r="J867">
        <f t="shared" si="224"/>
        <v>65.300000000000182</v>
      </c>
      <c r="K867">
        <f t="shared" ca="1" si="222"/>
        <v>1</v>
      </c>
      <c r="L867" s="11">
        <f t="shared" ca="1" si="216"/>
        <v>10358.189999999962</v>
      </c>
      <c r="M867">
        <f t="shared" ca="1" si="223"/>
        <v>1</v>
      </c>
      <c r="N867">
        <f t="shared" ca="1" si="217"/>
        <v>0</v>
      </c>
      <c r="O867">
        <f>COUNTIF(結算日!$A$3:$A$249,A867)</f>
        <v>0</v>
      </c>
      <c r="Q867" s="7">
        <f t="shared" si="225"/>
        <v>118</v>
      </c>
      <c r="R867" s="8">
        <f t="shared" ca="1" si="229"/>
        <v>826</v>
      </c>
      <c r="S867" s="8">
        <f t="shared" ca="1" si="230"/>
        <v>37837</v>
      </c>
      <c r="T867" s="8">
        <f t="shared" ca="1" si="226"/>
        <v>7</v>
      </c>
      <c r="U867" s="9">
        <f t="shared" ca="1" si="231"/>
        <v>0</v>
      </c>
      <c r="V867">
        <f t="shared" si="227"/>
        <v>2001</v>
      </c>
      <c r="W867">
        <f t="shared" si="228"/>
        <v>12</v>
      </c>
    </row>
    <row r="868" spans="1:23" x14ac:dyDescent="0.25">
      <c r="A868" s="1">
        <v>37256</v>
      </c>
      <c r="B868" s="2">
        <v>5551.24</v>
      </c>
      <c r="C868" s="2">
        <v>140484</v>
      </c>
      <c r="D868" s="2">
        <v>5598</v>
      </c>
      <c r="E868" s="2">
        <v>5589</v>
      </c>
      <c r="F868" s="10">
        <f t="shared" si="218"/>
        <v>8.4233432530389507E-3</v>
      </c>
      <c r="G868" s="2">
        <f t="shared" ca="1" si="219"/>
        <v>116987.45</v>
      </c>
      <c r="H868">
        <f t="shared" ca="1" si="220"/>
        <v>1</v>
      </c>
      <c r="I868">
        <f t="shared" si="221"/>
        <v>-1</v>
      </c>
      <c r="J868">
        <f t="shared" si="224"/>
        <v>152.96000000000004</v>
      </c>
      <c r="K868">
        <f t="shared" si="222"/>
        <v>-1</v>
      </c>
      <c r="L868" s="11">
        <f t="shared" ca="1" si="216"/>
        <v>10511.149999999961</v>
      </c>
      <c r="M868">
        <f t="shared" ca="1" si="223"/>
        <v>-1</v>
      </c>
      <c r="N868">
        <f t="shared" ca="1" si="217"/>
        <v>2</v>
      </c>
      <c r="O868">
        <f>COUNTIF(結算日!$A$3:$A$249,A868)</f>
        <v>0</v>
      </c>
      <c r="Q868" s="7">
        <f t="shared" si="225"/>
        <v>198</v>
      </c>
      <c r="R868" s="8">
        <f t="shared" ca="1" si="229"/>
        <v>1386</v>
      </c>
      <c r="S868" s="8">
        <f t="shared" ca="1" si="230"/>
        <v>39223</v>
      </c>
      <c r="T868" s="8">
        <f t="shared" ca="1" si="226"/>
        <v>-7</v>
      </c>
      <c r="U868" s="9">
        <f t="shared" ca="1" si="231"/>
        <v>14</v>
      </c>
      <c r="V868">
        <f t="shared" si="227"/>
        <v>2001</v>
      </c>
      <c r="W868">
        <f t="shared" si="228"/>
        <v>12</v>
      </c>
    </row>
    <row r="869" spans="1:23" x14ac:dyDescent="0.25">
      <c r="A869" s="1">
        <v>37258</v>
      </c>
      <c r="B869" s="2">
        <v>5600.05</v>
      </c>
      <c r="C869" s="2">
        <v>166404</v>
      </c>
      <c r="D869" s="2">
        <v>5585</v>
      </c>
      <c r="E869" s="2">
        <v>5623</v>
      </c>
      <c r="F869" s="10">
        <f t="shared" si="218"/>
        <v>-2.6874760046785573E-3</v>
      </c>
      <c r="G869" s="2">
        <f t="shared" ca="1" si="219"/>
        <v>119033.22500000001</v>
      </c>
      <c r="H869">
        <f t="shared" ca="1" si="220"/>
        <v>1</v>
      </c>
      <c r="I869">
        <f t="shared" si="221"/>
        <v>1</v>
      </c>
      <c r="J869">
        <f t="shared" si="224"/>
        <v>48.8100000000004</v>
      </c>
      <c r="K869">
        <f t="shared" si="222"/>
        <v>1</v>
      </c>
      <c r="L869" s="11">
        <f t="shared" ca="1" si="216"/>
        <v>10462.33999999996</v>
      </c>
      <c r="M869">
        <f t="shared" ca="1" si="223"/>
        <v>1</v>
      </c>
      <c r="N869">
        <f t="shared" ca="1" si="217"/>
        <v>2</v>
      </c>
      <c r="O869">
        <f>COUNTIF(結算日!$A$3:$A$249,A869)</f>
        <v>0</v>
      </c>
      <c r="Q869" s="7">
        <f t="shared" si="225"/>
        <v>-13</v>
      </c>
      <c r="R869" s="8">
        <f t="shared" ca="1" si="229"/>
        <v>91</v>
      </c>
      <c r="S869" s="8">
        <f t="shared" ca="1" si="230"/>
        <v>39300</v>
      </c>
      <c r="T869" s="8">
        <f t="shared" ca="1" si="226"/>
        <v>7</v>
      </c>
      <c r="U869" s="9">
        <f t="shared" ca="1" si="231"/>
        <v>14</v>
      </c>
      <c r="V869">
        <f t="shared" si="227"/>
        <v>2002</v>
      </c>
      <c r="W869">
        <f t="shared" si="228"/>
        <v>1</v>
      </c>
    </row>
    <row r="870" spans="1:23" x14ac:dyDescent="0.25">
      <c r="A870" s="1">
        <v>37259</v>
      </c>
      <c r="B870" s="2">
        <v>5526.32</v>
      </c>
      <c r="C870" s="2">
        <v>157928</v>
      </c>
      <c r="D870" s="2">
        <v>5463</v>
      </c>
      <c r="E870" s="2">
        <v>5460</v>
      </c>
      <c r="F870" s="10">
        <f t="shared" si="218"/>
        <v>-1.145789603207914E-2</v>
      </c>
      <c r="G870" s="2">
        <f t="shared" ca="1" si="219"/>
        <v>121098.02499999999</v>
      </c>
      <c r="H870">
        <f t="shared" ca="1" si="220"/>
        <v>1</v>
      </c>
      <c r="I870">
        <f t="shared" si="221"/>
        <v>1</v>
      </c>
      <c r="J870">
        <f t="shared" si="224"/>
        <v>-73.730000000000473</v>
      </c>
      <c r="K870">
        <f t="shared" si="222"/>
        <v>1</v>
      </c>
      <c r="L870" s="11">
        <f t="shared" ca="1" si="216"/>
        <v>10388.609999999961</v>
      </c>
      <c r="M870">
        <f t="shared" ca="1" si="223"/>
        <v>1</v>
      </c>
      <c r="N870">
        <f t="shared" ca="1" si="217"/>
        <v>0</v>
      </c>
      <c r="O870">
        <f>COUNTIF(結算日!$A$3:$A$249,A870)</f>
        <v>0</v>
      </c>
      <c r="Q870" s="7">
        <f t="shared" si="225"/>
        <v>-122</v>
      </c>
      <c r="R870" s="8">
        <f t="shared" ca="1" si="229"/>
        <v>-854</v>
      </c>
      <c r="S870" s="8">
        <f t="shared" ca="1" si="230"/>
        <v>38432</v>
      </c>
      <c r="T870" s="8">
        <f t="shared" ca="1" si="226"/>
        <v>7</v>
      </c>
      <c r="U870" s="9">
        <f t="shared" ca="1" si="231"/>
        <v>0</v>
      </c>
      <c r="V870">
        <f t="shared" si="227"/>
        <v>2002</v>
      </c>
      <c r="W870">
        <f t="shared" si="228"/>
        <v>1</v>
      </c>
    </row>
    <row r="871" spans="1:23" x14ac:dyDescent="0.25">
      <c r="A871" s="1">
        <v>37260</v>
      </c>
      <c r="B871" s="2">
        <v>5638.53</v>
      </c>
      <c r="C871" s="2">
        <v>161810</v>
      </c>
      <c r="D871" s="2">
        <v>5635</v>
      </c>
      <c r="E871" s="2">
        <v>5627</v>
      </c>
      <c r="F871" s="10">
        <f t="shared" si="218"/>
        <v>-6.2604969735013949E-4</v>
      </c>
      <c r="G871" s="2">
        <f t="shared" ca="1" si="219"/>
        <v>123357</v>
      </c>
      <c r="H871">
        <f t="shared" ca="1" si="220"/>
        <v>1</v>
      </c>
      <c r="I871">
        <f t="shared" si="221"/>
        <v>1</v>
      </c>
      <c r="J871">
        <f t="shared" si="224"/>
        <v>112.21000000000004</v>
      </c>
      <c r="K871">
        <f t="shared" ca="1" si="222"/>
        <v>1</v>
      </c>
      <c r="L871" s="11">
        <f t="shared" ca="1" si="216"/>
        <v>10500.81999999996</v>
      </c>
      <c r="M871">
        <f t="shared" ca="1" si="223"/>
        <v>1</v>
      </c>
      <c r="N871">
        <f t="shared" ca="1" si="217"/>
        <v>0</v>
      </c>
      <c r="O871">
        <f>COUNTIF(結算日!$A$3:$A$249,A871)</f>
        <v>0</v>
      </c>
      <c r="Q871" s="7">
        <f t="shared" si="225"/>
        <v>172</v>
      </c>
      <c r="R871" s="8">
        <f t="shared" ca="1" si="229"/>
        <v>1204</v>
      </c>
      <c r="S871" s="8">
        <f t="shared" ca="1" si="230"/>
        <v>39636</v>
      </c>
      <c r="T871" s="8">
        <f t="shared" ca="1" si="226"/>
        <v>7</v>
      </c>
      <c r="U871" s="9">
        <f t="shared" ca="1" si="231"/>
        <v>0</v>
      </c>
      <c r="V871">
        <f t="shared" si="227"/>
        <v>2002</v>
      </c>
      <c r="W871">
        <f t="shared" si="228"/>
        <v>1</v>
      </c>
    </row>
    <row r="872" spans="1:23" x14ac:dyDescent="0.25">
      <c r="A872" s="1">
        <v>37263</v>
      </c>
      <c r="B872" s="2">
        <v>5834.89</v>
      </c>
      <c r="C872" s="2">
        <v>169553</v>
      </c>
      <c r="D872" s="2">
        <v>5817</v>
      </c>
      <c r="E872" s="2">
        <v>5840</v>
      </c>
      <c r="F872" s="10">
        <f t="shared" si="218"/>
        <v>-3.0660389484635786E-3</v>
      </c>
      <c r="G872" s="2">
        <f t="shared" ca="1" si="219"/>
        <v>126185.85</v>
      </c>
      <c r="H872">
        <f t="shared" ca="1" si="220"/>
        <v>1</v>
      </c>
      <c r="I872">
        <f t="shared" si="221"/>
        <v>1</v>
      </c>
      <c r="J872">
        <f t="shared" si="224"/>
        <v>196.36000000000058</v>
      </c>
      <c r="K872">
        <f t="shared" si="222"/>
        <v>1</v>
      </c>
      <c r="L872" s="11">
        <f t="shared" ca="1" si="216"/>
        <v>10697.17999999996</v>
      </c>
      <c r="M872">
        <f t="shared" ca="1" si="223"/>
        <v>1</v>
      </c>
      <c r="N872">
        <f t="shared" ca="1" si="217"/>
        <v>0</v>
      </c>
      <c r="O872">
        <f>COUNTIF(結算日!$A$3:$A$249,A872)</f>
        <v>0</v>
      </c>
      <c r="Q872" s="7">
        <f t="shared" si="225"/>
        <v>182</v>
      </c>
      <c r="R872" s="8">
        <f t="shared" ca="1" si="229"/>
        <v>1274</v>
      </c>
      <c r="S872" s="8">
        <f t="shared" ca="1" si="230"/>
        <v>40910</v>
      </c>
      <c r="T872" s="8">
        <f t="shared" ca="1" si="226"/>
        <v>7</v>
      </c>
      <c r="U872" s="9">
        <f t="shared" ca="1" si="231"/>
        <v>0</v>
      </c>
      <c r="V872">
        <f t="shared" si="227"/>
        <v>2002</v>
      </c>
      <c r="W872">
        <f t="shared" si="228"/>
        <v>1</v>
      </c>
    </row>
    <row r="873" spans="1:23" x14ac:dyDescent="0.25">
      <c r="A873" s="1">
        <v>37264</v>
      </c>
      <c r="B873" s="2">
        <v>5810.08</v>
      </c>
      <c r="C873" s="2">
        <v>186109</v>
      </c>
      <c r="D873" s="2">
        <v>5815</v>
      </c>
      <c r="E873" s="2">
        <v>5810</v>
      </c>
      <c r="F873" s="10">
        <f t="shared" si="218"/>
        <v>8.4680417481353132E-4</v>
      </c>
      <c r="G873" s="2">
        <f t="shared" ca="1" si="219"/>
        <v>129441.8</v>
      </c>
      <c r="H873">
        <f t="shared" ca="1" si="220"/>
        <v>1</v>
      </c>
      <c r="I873">
        <f t="shared" si="221"/>
        <v>-1</v>
      </c>
      <c r="J873">
        <f t="shared" si="224"/>
        <v>-24.8100000000004</v>
      </c>
      <c r="K873">
        <f t="shared" ca="1" si="222"/>
        <v>1</v>
      </c>
      <c r="L873" s="11">
        <f t="shared" ca="1" si="216"/>
        <v>10672.369999999959</v>
      </c>
      <c r="M873">
        <f t="shared" ca="1" si="223"/>
        <v>1</v>
      </c>
      <c r="N873">
        <f t="shared" ca="1" si="217"/>
        <v>0</v>
      </c>
      <c r="O873">
        <f>COUNTIF(結算日!$A$3:$A$249,A873)</f>
        <v>0</v>
      </c>
      <c r="Q873" s="7">
        <f t="shared" si="225"/>
        <v>-2</v>
      </c>
      <c r="R873" s="8">
        <f t="shared" ca="1" si="229"/>
        <v>-14</v>
      </c>
      <c r="S873" s="8">
        <f t="shared" ca="1" si="230"/>
        <v>40896</v>
      </c>
      <c r="T873" s="8">
        <f t="shared" ca="1" si="226"/>
        <v>7</v>
      </c>
      <c r="U873" s="9">
        <f t="shared" ca="1" si="231"/>
        <v>0</v>
      </c>
      <c r="V873">
        <f t="shared" si="227"/>
        <v>2002</v>
      </c>
      <c r="W873">
        <f t="shared" si="228"/>
        <v>1</v>
      </c>
    </row>
    <row r="874" spans="1:23" x14ac:dyDescent="0.25">
      <c r="A874" s="1">
        <v>37265</v>
      </c>
      <c r="B874" s="2">
        <v>5865.54</v>
      </c>
      <c r="C874" s="2">
        <v>191247</v>
      </c>
      <c r="D874" s="2">
        <v>5859</v>
      </c>
      <c r="E874" s="2">
        <v>5815</v>
      </c>
      <c r="F874" s="10">
        <f t="shared" si="218"/>
        <v>-1.1149868554302111E-3</v>
      </c>
      <c r="G874" s="2">
        <f t="shared" ca="1" si="219"/>
        <v>132497.125</v>
      </c>
      <c r="H874">
        <f t="shared" ca="1" si="220"/>
        <v>1</v>
      </c>
      <c r="I874">
        <f t="shared" si="221"/>
        <v>1</v>
      </c>
      <c r="J874">
        <f t="shared" si="224"/>
        <v>55.460000000000036</v>
      </c>
      <c r="K874">
        <f t="shared" si="222"/>
        <v>1</v>
      </c>
      <c r="L874" s="11">
        <f t="shared" ca="1" si="216"/>
        <v>10727.829999999958</v>
      </c>
      <c r="M874">
        <f t="shared" ca="1" si="223"/>
        <v>1</v>
      </c>
      <c r="N874">
        <f t="shared" ca="1" si="217"/>
        <v>0</v>
      </c>
      <c r="O874">
        <f>COUNTIF(結算日!$A$3:$A$249,A874)</f>
        <v>0</v>
      </c>
      <c r="Q874" s="7">
        <f t="shared" si="225"/>
        <v>44</v>
      </c>
      <c r="R874" s="8">
        <f t="shared" ca="1" si="229"/>
        <v>308</v>
      </c>
      <c r="S874" s="8">
        <f t="shared" ca="1" si="230"/>
        <v>41204</v>
      </c>
      <c r="T874" s="8">
        <f t="shared" ca="1" si="226"/>
        <v>7</v>
      </c>
      <c r="U874" s="9">
        <f t="shared" ca="1" si="231"/>
        <v>0</v>
      </c>
      <c r="V874">
        <f t="shared" si="227"/>
        <v>2002</v>
      </c>
      <c r="W874">
        <f t="shared" si="228"/>
        <v>1</v>
      </c>
    </row>
    <row r="875" spans="1:23" x14ac:dyDescent="0.25">
      <c r="A875" s="1">
        <v>37266</v>
      </c>
      <c r="B875" s="2">
        <v>5871.28</v>
      </c>
      <c r="C875" s="2">
        <v>178730</v>
      </c>
      <c r="D875" s="2">
        <v>5829</v>
      </c>
      <c r="E875" s="2">
        <v>5810</v>
      </c>
      <c r="F875" s="10">
        <f t="shared" si="218"/>
        <v>-7.2011554550285295E-3</v>
      </c>
      <c r="G875" s="2">
        <f t="shared" ca="1" si="219"/>
        <v>134531.32500000001</v>
      </c>
      <c r="H875">
        <f t="shared" ca="1" si="220"/>
        <v>1</v>
      </c>
      <c r="I875">
        <f t="shared" si="221"/>
        <v>1</v>
      </c>
      <c r="J875">
        <f t="shared" si="224"/>
        <v>5.7399999999997817</v>
      </c>
      <c r="K875">
        <f t="shared" si="222"/>
        <v>1</v>
      </c>
      <c r="L875" s="11">
        <f t="shared" ca="1" si="216"/>
        <v>10733.569999999958</v>
      </c>
      <c r="M875">
        <f t="shared" ca="1" si="223"/>
        <v>1</v>
      </c>
      <c r="N875">
        <f t="shared" ca="1" si="217"/>
        <v>0</v>
      </c>
      <c r="O875">
        <f>COUNTIF(結算日!$A$3:$A$249,A875)</f>
        <v>0</v>
      </c>
      <c r="Q875" s="7">
        <f t="shared" si="225"/>
        <v>-30</v>
      </c>
      <c r="R875" s="8">
        <f t="shared" ca="1" si="229"/>
        <v>-210</v>
      </c>
      <c r="S875" s="8">
        <f t="shared" ca="1" si="230"/>
        <v>40994</v>
      </c>
      <c r="T875" s="8">
        <f t="shared" ca="1" si="226"/>
        <v>7</v>
      </c>
      <c r="U875" s="9">
        <f t="shared" ca="1" si="231"/>
        <v>0</v>
      </c>
      <c r="V875">
        <f t="shared" si="227"/>
        <v>2002</v>
      </c>
      <c r="W875">
        <f t="shared" si="228"/>
        <v>1</v>
      </c>
    </row>
    <row r="876" spans="1:23" x14ac:dyDescent="0.25">
      <c r="A876" s="1">
        <v>37267</v>
      </c>
      <c r="B876" s="2">
        <v>5687.59</v>
      </c>
      <c r="C876" s="2">
        <v>195795</v>
      </c>
      <c r="D876" s="2">
        <v>5640</v>
      </c>
      <c r="E876" s="2">
        <v>5621</v>
      </c>
      <c r="F876" s="10">
        <f t="shared" si="218"/>
        <v>-8.3673401212113196E-3</v>
      </c>
      <c r="G876" s="2">
        <f t="shared" ca="1" si="219"/>
        <v>136755.875</v>
      </c>
      <c r="H876">
        <f t="shared" ca="1" si="220"/>
        <v>1</v>
      </c>
      <c r="I876">
        <f t="shared" si="221"/>
        <v>1</v>
      </c>
      <c r="J876">
        <f t="shared" si="224"/>
        <v>-183.6899999999996</v>
      </c>
      <c r="K876">
        <f t="shared" si="222"/>
        <v>1</v>
      </c>
      <c r="L876" s="11">
        <f t="shared" ca="1" si="216"/>
        <v>10549.879999999957</v>
      </c>
      <c r="M876">
        <f t="shared" ca="1" si="223"/>
        <v>1</v>
      </c>
      <c r="N876">
        <f t="shared" ca="1" si="217"/>
        <v>0</v>
      </c>
      <c r="O876">
        <f>COUNTIF(結算日!$A$3:$A$249,A876)</f>
        <v>0</v>
      </c>
      <c r="Q876" s="7">
        <f t="shared" si="225"/>
        <v>-189</v>
      </c>
      <c r="R876" s="8">
        <f t="shared" ca="1" si="229"/>
        <v>-1323</v>
      </c>
      <c r="S876" s="8">
        <f t="shared" ca="1" si="230"/>
        <v>39671</v>
      </c>
      <c r="T876" s="8">
        <f t="shared" ca="1" si="226"/>
        <v>7</v>
      </c>
      <c r="U876" s="9">
        <f t="shared" ca="1" si="231"/>
        <v>0</v>
      </c>
      <c r="V876">
        <f t="shared" si="227"/>
        <v>2002</v>
      </c>
      <c r="W876">
        <f t="shared" si="228"/>
        <v>1</v>
      </c>
    </row>
    <row r="877" spans="1:23" x14ac:dyDescent="0.25">
      <c r="A877" s="1">
        <v>37270</v>
      </c>
      <c r="B877" s="2">
        <v>5611.86</v>
      </c>
      <c r="C877" s="2">
        <v>105274</v>
      </c>
      <c r="D877" s="2">
        <v>5590</v>
      </c>
      <c r="E877" s="2">
        <v>5555</v>
      </c>
      <c r="F877" s="10">
        <f t="shared" si="218"/>
        <v>-3.8953216936986612E-3</v>
      </c>
      <c r="G877" s="2">
        <f t="shared" ca="1" si="219"/>
        <v>136619.54999999999</v>
      </c>
      <c r="H877">
        <f t="shared" ca="1" si="220"/>
        <v>-1</v>
      </c>
      <c r="I877">
        <f t="shared" si="221"/>
        <v>1</v>
      </c>
      <c r="J877">
        <f t="shared" si="224"/>
        <v>-75.730000000000473</v>
      </c>
      <c r="K877">
        <f t="shared" si="222"/>
        <v>1</v>
      </c>
      <c r="L877" s="11">
        <f t="shared" ca="1" si="216"/>
        <v>10474.149999999958</v>
      </c>
      <c r="M877">
        <f t="shared" ca="1" si="223"/>
        <v>1</v>
      </c>
      <c r="N877">
        <f t="shared" ca="1" si="217"/>
        <v>0</v>
      </c>
      <c r="O877">
        <f>COUNTIF(結算日!$A$3:$A$249,A877)</f>
        <v>0</v>
      </c>
      <c r="Q877" s="7">
        <f t="shared" si="225"/>
        <v>-50</v>
      </c>
      <c r="R877" s="8">
        <f t="shared" ca="1" si="229"/>
        <v>-350</v>
      </c>
      <c r="S877" s="8">
        <f t="shared" ca="1" si="230"/>
        <v>39321</v>
      </c>
      <c r="T877" s="8">
        <f t="shared" ca="1" si="226"/>
        <v>7</v>
      </c>
      <c r="U877" s="9">
        <f t="shared" ca="1" si="231"/>
        <v>0</v>
      </c>
      <c r="V877">
        <f t="shared" si="227"/>
        <v>2002</v>
      </c>
      <c r="W877">
        <f t="shared" si="228"/>
        <v>1</v>
      </c>
    </row>
    <row r="878" spans="1:23" x14ac:dyDescent="0.25">
      <c r="A878" s="1">
        <v>37271</v>
      </c>
      <c r="B878" s="2">
        <v>5592.74</v>
      </c>
      <c r="C878" s="2">
        <v>116797</v>
      </c>
      <c r="D878" s="2">
        <v>5590</v>
      </c>
      <c r="E878" s="2">
        <v>5549</v>
      </c>
      <c r="F878" s="10">
        <f t="shared" si="218"/>
        <v>-4.8992086168853088E-4</v>
      </c>
      <c r="G878" s="2">
        <f t="shared" ca="1" si="219"/>
        <v>137190.57500000001</v>
      </c>
      <c r="H878">
        <f t="shared" ca="1" si="220"/>
        <v>-1</v>
      </c>
      <c r="I878">
        <f t="shared" si="221"/>
        <v>1</v>
      </c>
      <c r="J878">
        <f t="shared" si="224"/>
        <v>-19.119999999999891</v>
      </c>
      <c r="K878">
        <f t="shared" ca="1" si="222"/>
        <v>-1</v>
      </c>
      <c r="L878" s="11">
        <f t="shared" ca="1" si="216"/>
        <v>10455.029999999959</v>
      </c>
      <c r="M878">
        <f t="shared" ca="1" si="223"/>
        <v>-1</v>
      </c>
      <c r="N878">
        <f t="shared" ca="1" si="217"/>
        <v>2</v>
      </c>
      <c r="O878">
        <f>COUNTIF(結算日!$A$3:$A$249,A878)</f>
        <v>0</v>
      </c>
      <c r="Q878" s="7">
        <f t="shared" si="225"/>
        <v>0</v>
      </c>
      <c r="R878" s="8">
        <f t="shared" ca="1" si="229"/>
        <v>0</v>
      </c>
      <c r="S878" s="8">
        <f t="shared" ca="1" si="230"/>
        <v>39321</v>
      </c>
      <c r="T878" s="8">
        <f t="shared" ca="1" si="226"/>
        <v>-7</v>
      </c>
      <c r="U878" s="9">
        <f t="shared" ca="1" si="231"/>
        <v>14</v>
      </c>
      <c r="V878">
        <f t="shared" si="227"/>
        <v>2002</v>
      </c>
      <c r="W878">
        <f t="shared" si="228"/>
        <v>1</v>
      </c>
    </row>
    <row r="879" spans="1:23" x14ac:dyDescent="0.25">
      <c r="A879" s="1">
        <v>37272</v>
      </c>
      <c r="B879" s="2">
        <v>5488.33</v>
      </c>
      <c r="C879" s="2">
        <v>116028</v>
      </c>
      <c r="D879" s="2">
        <v>5460</v>
      </c>
      <c r="E879" s="2">
        <v>5400</v>
      </c>
      <c r="F879" s="10">
        <f t="shared" si="218"/>
        <v>-1.6094148857667023E-2</v>
      </c>
      <c r="G879" s="2">
        <f t="shared" ca="1" si="219"/>
        <v>137037.57500000001</v>
      </c>
      <c r="H879">
        <f t="shared" ca="1" si="220"/>
        <v>-1</v>
      </c>
      <c r="I879">
        <f t="shared" si="221"/>
        <v>1</v>
      </c>
      <c r="J879">
        <f t="shared" si="224"/>
        <v>-104.40999999999985</v>
      </c>
      <c r="K879">
        <f t="shared" si="222"/>
        <v>1</v>
      </c>
      <c r="L879" s="11">
        <f t="shared" ca="1" si="216"/>
        <v>10559.439999999959</v>
      </c>
      <c r="M879">
        <f t="shared" ca="1" si="223"/>
        <v>1</v>
      </c>
      <c r="N879">
        <f t="shared" ca="1" si="217"/>
        <v>2</v>
      </c>
      <c r="O879">
        <f>COUNTIF(結算日!$A$3:$A$249,A879)</f>
        <v>1</v>
      </c>
      <c r="Q879" s="7">
        <f t="shared" si="225"/>
        <v>-130</v>
      </c>
      <c r="R879" s="8">
        <f t="shared" ca="1" si="229"/>
        <v>910</v>
      </c>
      <c r="S879" s="8">
        <f t="shared" ca="1" si="230"/>
        <v>40217</v>
      </c>
      <c r="T879" s="8">
        <f t="shared" ca="1" si="226"/>
        <v>7</v>
      </c>
      <c r="U879" s="9">
        <f t="shared" ca="1" si="231"/>
        <v>14</v>
      </c>
      <c r="V879">
        <f t="shared" si="227"/>
        <v>2002</v>
      </c>
      <c r="W879">
        <f t="shared" si="228"/>
        <v>1</v>
      </c>
    </row>
    <row r="880" spans="1:23" x14ac:dyDescent="0.25">
      <c r="A880" s="1">
        <v>37273</v>
      </c>
      <c r="B880" s="2">
        <v>5501.13</v>
      </c>
      <c r="C880" s="2">
        <v>100752</v>
      </c>
      <c r="D880" s="2">
        <v>5450</v>
      </c>
      <c r="E880" s="2">
        <v>5438</v>
      </c>
      <c r="F880" s="10">
        <f t="shared" si="218"/>
        <v>-9.2944540485319083E-3</v>
      </c>
      <c r="G880" s="2">
        <f t="shared" ca="1" si="219"/>
        <v>137462.625</v>
      </c>
      <c r="H880">
        <f t="shared" ca="1" si="220"/>
        <v>-1</v>
      </c>
      <c r="I880">
        <f t="shared" si="221"/>
        <v>1</v>
      </c>
      <c r="J880">
        <f t="shared" si="224"/>
        <v>12.800000000000182</v>
      </c>
      <c r="K880">
        <f t="shared" si="222"/>
        <v>1</v>
      </c>
      <c r="L880" s="11">
        <f t="shared" ca="1" si="216"/>
        <v>10572.239999999958</v>
      </c>
      <c r="M880">
        <f t="shared" ca="1" si="223"/>
        <v>1</v>
      </c>
      <c r="N880">
        <f t="shared" ca="1" si="217"/>
        <v>0</v>
      </c>
      <c r="O880">
        <f>COUNTIF(結算日!$A$3:$A$249,A880)</f>
        <v>0</v>
      </c>
      <c r="Q880" s="7">
        <f t="shared" si="225"/>
        <v>50</v>
      </c>
      <c r="R880" s="8">
        <f t="shared" ca="1" si="229"/>
        <v>350</v>
      </c>
      <c r="S880" s="8">
        <f t="shared" ca="1" si="230"/>
        <v>40553</v>
      </c>
      <c r="T880" s="8">
        <f t="shared" ca="1" si="226"/>
        <v>7</v>
      </c>
      <c r="U880" s="9">
        <f t="shared" ca="1" si="231"/>
        <v>0</v>
      </c>
      <c r="V880">
        <f t="shared" si="227"/>
        <v>2002</v>
      </c>
      <c r="W880">
        <f t="shared" si="228"/>
        <v>1</v>
      </c>
    </row>
    <row r="881" spans="1:23" x14ac:dyDescent="0.25">
      <c r="A881" s="1">
        <v>37274</v>
      </c>
      <c r="B881" s="2">
        <v>5522.8</v>
      </c>
      <c r="C881" s="2">
        <v>133627</v>
      </c>
      <c r="D881" s="2">
        <v>5443</v>
      </c>
      <c r="E881" s="2">
        <v>5439</v>
      </c>
      <c r="F881" s="10">
        <f t="shared" si="218"/>
        <v>-1.4449192438618086E-2</v>
      </c>
      <c r="G881" s="2">
        <f t="shared" ca="1" si="219"/>
        <v>138843.29999999999</v>
      </c>
      <c r="H881">
        <f t="shared" ca="1" si="220"/>
        <v>-1</v>
      </c>
      <c r="I881">
        <f t="shared" si="221"/>
        <v>1</v>
      </c>
      <c r="J881">
        <f t="shared" si="224"/>
        <v>21.670000000000073</v>
      </c>
      <c r="K881">
        <f t="shared" si="222"/>
        <v>1</v>
      </c>
      <c r="L881" s="11">
        <f t="shared" ca="1" si="216"/>
        <v>10593.909999999958</v>
      </c>
      <c r="M881">
        <f t="shared" ca="1" si="223"/>
        <v>1</v>
      </c>
      <c r="N881">
        <f t="shared" ca="1" si="217"/>
        <v>0</v>
      </c>
      <c r="O881">
        <f>COUNTIF(結算日!$A$3:$A$249,A881)</f>
        <v>0</v>
      </c>
      <c r="Q881" s="7">
        <f t="shared" si="225"/>
        <v>-7</v>
      </c>
      <c r="R881" s="8">
        <f t="shared" ca="1" si="229"/>
        <v>-49</v>
      </c>
      <c r="S881" s="8">
        <f t="shared" ca="1" si="230"/>
        <v>40504</v>
      </c>
      <c r="T881" s="8">
        <f t="shared" ca="1" si="226"/>
        <v>7</v>
      </c>
      <c r="U881" s="9">
        <f t="shared" ca="1" si="231"/>
        <v>0</v>
      </c>
      <c r="V881">
        <f t="shared" si="227"/>
        <v>2002</v>
      </c>
      <c r="W881">
        <f t="shared" si="228"/>
        <v>1</v>
      </c>
    </row>
    <row r="882" spans="1:23" x14ac:dyDescent="0.25">
      <c r="A882" s="1">
        <v>37277</v>
      </c>
      <c r="B882" s="2">
        <v>5798.05</v>
      </c>
      <c r="C882" s="2">
        <v>132926</v>
      </c>
      <c r="D882" s="2">
        <v>5824</v>
      </c>
      <c r="E882" s="2">
        <v>5819</v>
      </c>
      <c r="F882" s="10">
        <f t="shared" si="218"/>
        <v>4.4756426729675169E-3</v>
      </c>
      <c r="G882" s="2">
        <f t="shared" ca="1" si="219"/>
        <v>139994.35</v>
      </c>
      <c r="H882">
        <f t="shared" ca="1" si="220"/>
        <v>-1</v>
      </c>
      <c r="I882">
        <f t="shared" si="221"/>
        <v>-1</v>
      </c>
      <c r="J882">
        <f t="shared" si="224"/>
        <v>275.25</v>
      </c>
      <c r="K882">
        <f t="shared" si="222"/>
        <v>-1</v>
      </c>
      <c r="L882" s="11">
        <f t="shared" ca="1" si="216"/>
        <v>10869.159999999958</v>
      </c>
      <c r="M882">
        <f t="shared" ca="1" si="223"/>
        <v>-1</v>
      </c>
      <c r="N882">
        <f t="shared" ca="1" si="217"/>
        <v>2</v>
      </c>
      <c r="O882">
        <f>COUNTIF(結算日!$A$3:$A$249,A882)</f>
        <v>0</v>
      </c>
      <c r="Q882" s="7">
        <f t="shared" si="225"/>
        <v>381</v>
      </c>
      <c r="R882" s="8">
        <f t="shared" ca="1" si="229"/>
        <v>2667</v>
      </c>
      <c r="S882" s="8">
        <f t="shared" ca="1" si="230"/>
        <v>43171</v>
      </c>
      <c r="T882" s="8">
        <f t="shared" ca="1" si="226"/>
        <v>-7</v>
      </c>
      <c r="U882" s="9">
        <f t="shared" ca="1" si="231"/>
        <v>14</v>
      </c>
      <c r="V882">
        <f t="shared" si="227"/>
        <v>2002</v>
      </c>
      <c r="W882">
        <f t="shared" si="228"/>
        <v>1</v>
      </c>
    </row>
    <row r="883" spans="1:23" x14ac:dyDescent="0.25">
      <c r="A883" s="1">
        <v>37278</v>
      </c>
      <c r="B883" s="2">
        <v>5804.1</v>
      </c>
      <c r="C883" s="2">
        <v>176634</v>
      </c>
      <c r="D883" s="2">
        <v>5804</v>
      </c>
      <c r="E883" s="2">
        <v>5835</v>
      </c>
      <c r="F883" s="10">
        <f t="shared" si="218"/>
        <v>-1.7229200048318738E-5</v>
      </c>
      <c r="G883" s="2">
        <f t="shared" ca="1" si="219"/>
        <v>141729.1</v>
      </c>
      <c r="H883">
        <f t="shared" ca="1" si="220"/>
        <v>1</v>
      </c>
      <c r="I883">
        <f t="shared" si="221"/>
        <v>1</v>
      </c>
      <c r="J883">
        <f t="shared" si="224"/>
        <v>6.0500000000001819</v>
      </c>
      <c r="K883">
        <f t="shared" ca="1" si="222"/>
        <v>1</v>
      </c>
      <c r="L883" s="11">
        <f t="shared" ca="1" si="216"/>
        <v>10863.109999999957</v>
      </c>
      <c r="M883">
        <f t="shared" ca="1" si="223"/>
        <v>1</v>
      </c>
      <c r="N883">
        <f t="shared" ca="1" si="217"/>
        <v>2</v>
      </c>
      <c r="O883">
        <f>COUNTIF(結算日!$A$3:$A$249,A883)</f>
        <v>0</v>
      </c>
      <c r="Q883" s="7">
        <f t="shared" si="225"/>
        <v>-20</v>
      </c>
      <c r="R883" s="8">
        <f t="shared" ca="1" si="229"/>
        <v>140</v>
      </c>
      <c r="S883" s="8">
        <f t="shared" ca="1" si="230"/>
        <v>43297</v>
      </c>
      <c r="T883" s="8">
        <f t="shared" ca="1" si="226"/>
        <v>7</v>
      </c>
      <c r="U883" s="9">
        <f t="shared" ca="1" si="231"/>
        <v>14</v>
      </c>
      <c r="V883">
        <f t="shared" si="227"/>
        <v>2002</v>
      </c>
      <c r="W883">
        <f t="shared" si="228"/>
        <v>1</v>
      </c>
    </row>
    <row r="884" spans="1:23" x14ac:dyDescent="0.25">
      <c r="A884" s="1">
        <v>37279</v>
      </c>
      <c r="B884" s="2">
        <v>5769.78</v>
      </c>
      <c r="C884" s="2">
        <v>201848</v>
      </c>
      <c r="D884" s="2">
        <v>5775</v>
      </c>
      <c r="E884" s="2">
        <v>5721</v>
      </c>
      <c r="F884" s="10">
        <f t="shared" si="218"/>
        <v>9.0471387123947089E-4</v>
      </c>
      <c r="G884" s="2">
        <f t="shared" ca="1" si="219"/>
        <v>143649.54999999999</v>
      </c>
      <c r="H884">
        <f t="shared" ca="1" si="220"/>
        <v>1</v>
      </c>
      <c r="I884">
        <f t="shared" si="221"/>
        <v>-1</v>
      </c>
      <c r="J884">
        <f t="shared" si="224"/>
        <v>-34.320000000000618</v>
      </c>
      <c r="K884">
        <f t="shared" ca="1" si="222"/>
        <v>1</v>
      </c>
      <c r="L884" s="11">
        <f t="shared" ca="1" si="216"/>
        <v>10828.789999999957</v>
      </c>
      <c r="M884">
        <f t="shared" ca="1" si="223"/>
        <v>1</v>
      </c>
      <c r="N884">
        <f t="shared" ca="1" si="217"/>
        <v>0</v>
      </c>
      <c r="O884">
        <f>COUNTIF(結算日!$A$3:$A$249,A884)</f>
        <v>0</v>
      </c>
      <c r="Q884" s="7">
        <f t="shared" si="225"/>
        <v>-29</v>
      </c>
      <c r="R884" s="8">
        <f t="shared" ca="1" si="229"/>
        <v>-203</v>
      </c>
      <c r="S884" s="8">
        <f t="shared" ca="1" si="230"/>
        <v>43080</v>
      </c>
      <c r="T884" s="8">
        <f t="shared" ca="1" si="226"/>
        <v>7</v>
      </c>
      <c r="U884" s="9">
        <f t="shared" ca="1" si="231"/>
        <v>0</v>
      </c>
      <c r="V884">
        <f t="shared" si="227"/>
        <v>2002</v>
      </c>
      <c r="W884">
        <f t="shared" si="228"/>
        <v>1</v>
      </c>
    </row>
    <row r="885" spans="1:23" x14ac:dyDescent="0.25">
      <c r="A885" s="1">
        <v>37280</v>
      </c>
      <c r="B885" s="2">
        <v>5801.92</v>
      </c>
      <c r="C885" s="2">
        <v>141691</v>
      </c>
      <c r="D885" s="2">
        <v>5800</v>
      </c>
      <c r="E885" s="2">
        <v>5798</v>
      </c>
      <c r="F885" s="10">
        <f t="shared" si="218"/>
        <v>-3.3092493519393251E-4</v>
      </c>
      <c r="G885" s="2">
        <f t="shared" ca="1" si="219"/>
        <v>144733.35</v>
      </c>
      <c r="H885">
        <f t="shared" ca="1" si="220"/>
        <v>-1</v>
      </c>
      <c r="I885">
        <f t="shared" si="221"/>
        <v>1</v>
      </c>
      <c r="J885">
        <f t="shared" si="224"/>
        <v>32.140000000000327</v>
      </c>
      <c r="K885">
        <f t="shared" ca="1" si="222"/>
        <v>-1</v>
      </c>
      <c r="L885" s="11">
        <f t="shared" ca="1" si="216"/>
        <v>10860.929999999957</v>
      </c>
      <c r="M885">
        <f t="shared" ca="1" si="223"/>
        <v>-1</v>
      </c>
      <c r="N885">
        <f t="shared" ca="1" si="217"/>
        <v>2</v>
      </c>
      <c r="O885">
        <f>COUNTIF(結算日!$A$3:$A$249,A885)</f>
        <v>0</v>
      </c>
      <c r="Q885" s="7">
        <f t="shared" si="225"/>
        <v>25</v>
      </c>
      <c r="R885" s="8">
        <f t="shared" ca="1" si="229"/>
        <v>175</v>
      </c>
      <c r="S885" s="8">
        <f t="shared" ca="1" si="230"/>
        <v>43255</v>
      </c>
      <c r="T885" s="8">
        <f t="shared" ca="1" si="226"/>
        <v>-7</v>
      </c>
      <c r="U885" s="9">
        <f t="shared" ca="1" si="231"/>
        <v>14</v>
      </c>
      <c r="V885">
        <f t="shared" si="227"/>
        <v>2002</v>
      </c>
      <c r="W885">
        <f t="shared" si="228"/>
        <v>1</v>
      </c>
    </row>
    <row r="886" spans="1:23" x14ac:dyDescent="0.25">
      <c r="A886" s="1">
        <v>37281</v>
      </c>
      <c r="B886" s="2">
        <v>5950.64</v>
      </c>
      <c r="C886" s="2">
        <v>175183</v>
      </c>
      <c r="D886" s="2">
        <v>5954</v>
      </c>
      <c r="E886" s="2">
        <v>5949</v>
      </c>
      <c r="F886" s="10">
        <f t="shared" si="218"/>
        <v>5.646451474126124E-4</v>
      </c>
      <c r="G886" s="2">
        <f t="shared" ca="1" si="219"/>
        <v>147469.57500000001</v>
      </c>
      <c r="H886">
        <f t="shared" ca="1" si="220"/>
        <v>1</v>
      </c>
      <c r="I886">
        <f t="shared" si="221"/>
        <v>-1</v>
      </c>
      <c r="J886">
        <f t="shared" si="224"/>
        <v>148.72000000000025</v>
      </c>
      <c r="K886">
        <f t="shared" ca="1" si="222"/>
        <v>1</v>
      </c>
      <c r="L886" s="11">
        <f t="shared" ca="1" si="216"/>
        <v>10712.209999999955</v>
      </c>
      <c r="M886">
        <f t="shared" ca="1" si="223"/>
        <v>1</v>
      </c>
      <c r="N886">
        <f t="shared" ca="1" si="217"/>
        <v>2</v>
      </c>
      <c r="O886">
        <f>COUNTIF(結算日!$A$3:$A$249,A886)</f>
        <v>0</v>
      </c>
      <c r="Q886" s="7">
        <f t="shared" si="225"/>
        <v>154</v>
      </c>
      <c r="R886" s="8">
        <f t="shared" ca="1" si="229"/>
        <v>-1078</v>
      </c>
      <c r="S886" s="8">
        <f t="shared" ca="1" si="230"/>
        <v>42163</v>
      </c>
      <c r="T886" s="8">
        <f t="shared" ca="1" si="226"/>
        <v>7</v>
      </c>
      <c r="U886" s="9">
        <f t="shared" ca="1" si="231"/>
        <v>14</v>
      </c>
      <c r="V886">
        <f t="shared" si="227"/>
        <v>2002</v>
      </c>
      <c r="W886">
        <f t="shared" si="228"/>
        <v>1</v>
      </c>
    </row>
    <row r="887" spans="1:23" x14ac:dyDescent="0.25">
      <c r="A887" s="1">
        <v>37284</v>
      </c>
      <c r="B887" s="2">
        <v>6007.33</v>
      </c>
      <c r="C887" s="2">
        <v>151027</v>
      </c>
      <c r="D887" s="2">
        <v>6029</v>
      </c>
      <c r="E887" s="2">
        <v>5990</v>
      </c>
      <c r="F887" s="10">
        <f t="shared" si="218"/>
        <v>3.6072597976140042E-3</v>
      </c>
      <c r="G887" s="2">
        <f t="shared" ca="1" si="219"/>
        <v>149204.47500000001</v>
      </c>
      <c r="H887">
        <f t="shared" ca="1" si="220"/>
        <v>1</v>
      </c>
      <c r="I887">
        <f t="shared" si="221"/>
        <v>-1</v>
      </c>
      <c r="J887">
        <f t="shared" si="224"/>
        <v>56.6899999999996</v>
      </c>
      <c r="K887">
        <f t="shared" si="222"/>
        <v>-1</v>
      </c>
      <c r="L887" s="11">
        <f t="shared" ca="1" si="216"/>
        <v>10768.899999999954</v>
      </c>
      <c r="M887">
        <f t="shared" ca="1" si="223"/>
        <v>-1</v>
      </c>
      <c r="N887">
        <f t="shared" ca="1" si="217"/>
        <v>2</v>
      </c>
      <c r="O887">
        <f>COUNTIF(結算日!$A$3:$A$249,A887)</f>
        <v>0</v>
      </c>
      <c r="Q887" s="7">
        <f t="shared" si="225"/>
        <v>75</v>
      </c>
      <c r="R887" s="8">
        <f t="shared" ca="1" si="229"/>
        <v>525</v>
      </c>
      <c r="S887" s="8">
        <f t="shared" ca="1" si="230"/>
        <v>42674</v>
      </c>
      <c r="T887" s="8">
        <f t="shared" ca="1" si="226"/>
        <v>-7</v>
      </c>
      <c r="U887" s="9">
        <f t="shared" ca="1" si="231"/>
        <v>14</v>
      </c>
      <c r="V887">
        <f t="shared" si="227"/>
        <v>2002</v>
      </c>
      <c r="W887">
        <f t="shared" si="228"/>
        <v>1</v>
      </c>
    </row>
    <row r="888" spans="1:23" x14ac:dyDescent="0.25">
      <c r="A888" s="1">
        <v>37285</v>
      </c>
      <c r="B888" s="2">
        <v>5846.19</v>
      </c>
      <c r="C888" s="2">
        <v>127926</v>
      </c>
      <c r="D888" s="2">
        <v>5820</v>
      </c>
      <c r="E888" s="2">
        <v>5820</v>
      </c>
      <c r="F888" s="10">
        <f t="shared" si="218"/>
        <v>-4.4798407167744303E-3</v>
      </c>
      <c r="G888" s="2">
        <f t="shared" ca="1" si="219"/>
        <v>150104.29999999999</v>
      </c>
      <c r="H888">
        <f t="shared" ca="1" si="220"/>
        <v>-1</v>
      </c>
      <c r="I888">
        <f t="shared" si="221"/>
        <v>1</v>
      </c>
      <c r="J888">
        <f t="shared" si="224"/>
        <v>-161.14000000000033</v>
      </c>
      <c r="K888">
        <f t="shared" si="222"/>
        <v>1</v>
      </c>
      <c r="L888" s="11">
        <f t="shared" ca="1" si="216"/>
        <v>10930.039999999954</v>
      </c>
      <c r="M888">
        <f t="shared" ca="1" si="223"/>
        <v>1</v>
      </c>
      <c r="N888">
        <f t="shared" ca="1" si="217"/>
        <v>2</v>
      </c>
      <c r="O888">
        <f>COUNTIF(結算日!$A$3:$A$249,A888)</f>
        <v>0</v>
      </c>
      <c r="Q888" s="7">
        <f t="shared" si="225"/>
        <v>-209</v>
      </c>
      <c r="R888" s="8">
        <f t="shared" ca="1" si="229"/>
        <v>1463</v>
      </c>
      <c r="S888" s="8">
        <f t="shared" ca="1" si="230"/>
        <v>44123</v>
      </c>
      <c r="T888" s="8">
        <f t="shared" ca="1" si="226"/>
        <v>7</v>
      </c>
      <c r="U888" s="9">
        <f t="shared" ca="1" si="231"/>
        <v>14</v>
      </c>
      <c r="V888">
        <f t="shared" si="227"/>
        <v>2002</v>
      </c>
      <c r="W888">
        <f t="shared" si="228"/>
        <v>1</v>
      </c>
    </row>
    <row r="889" spans="1:23" x14ac:dyDescent="0.25">
      <c r="A889" s="1">
        <v>37286</v>
      </c>
      <c r="B889" s="2">
        <v>5812.67</v>
      </c>
      <c r="C889" s="2">
        <v>114742</v>
      </c>
      <c r="D889" s="2">
        <v>5815</v>
      </c>
      <c r="E889" s="2">
        <v>5816</v>
      </c>
      <c r="F889" s="10">
        <f t="shared" si="218"/>
        <v>4.0084849131294398E-4</v>
      </c>
      <c r="G889" s="2">
        <f t="shared" ca="1" si="219"/>
        <v>149974.5</v>
      </c>
      <c r="H889">
        <f t="shared" ca="1" si="220"/>
        <v>-1</v>
      </c>
      <c r="I889">
        <f t="shared" si="221"/>
        <v>-1</v>
      </c>
      <c r="J889">
        <f t="shared" si="224"/>
        <v>-33.519999999999527</v>
      </c>
      <c r="K889">
        <f t="shared" ca="1" si="222"/>
        <v>-1</v>
      </c>
      <c r="L889" s="11">
        <f t="shared" ca="1" si="216"/>
        <v>10896.519999999953</v>
      </c>
      <c r="M889">
        <f t="shared" ca="1" si="223"/>
        <v>-1</v>
      </c>
      <c r="N889">
        <f t="shared" ca="1" si="217"/>
        <v>2</v>
      </c>
      <c r="O889">
        <f>COUNTIF(結算日!$A$3:$A$249,A889)</f>
        <v>0</v>
      </c>
      <c r="Q889" s="7">
        <f t="shared" si="225"/>
        <v>-5</v>
      </c>
      <c r="R889" s="8">
        <f t="shared" ca="1" si="229"/>
        <v>-35</v>
      </c>
      <c r="S889" s="8">
        <f t="shared" ca="1" si="230"/>
        <v>44074</v>
      </c>
      <c r="T889" s="8">
        <f t="shared" ca="1" si="226"/>
        <v>-7</v>
      </c>
      <c r="U889" s="9">
        <f t="shared" ca="1" si="231"/>
        <v>14</v>
      </c>
      <c r="V889">
        <f t="shared" si="227"/>
        <v>2002</v>
      </c>
      <c r="W889">
        <f t="shared" si="228"/>
        <v>1</v>
      </c>
    </row>
    <row r="890" spans="1:23" x14ac:dyDescent="0.25">
      <c r="A890" s="1">
        <v>37287</v>
      </c>
      <c r="B890" s="2">
        <v>5872.14</v>
      </c>
      <c r="C890" s="2">
        <v>137039</v>
      </c>
      <c r="D890" s="2">
        <v>5831</v>
      </c>
      <c r="E890" s="2">
        <v>5850</v>
      </c>
      <c r="F890" s="10">
        <f t="shared" si="218"/>
        <v>-7.0059637542702058E-3</v>
      </c>
      <c r="G890" s="2">
        <f t="shared" ca="1" si="219"/>
        <v>149035.5</v>
      </c>
      <c r="H890">
        <f t="shared" ca="1" si="220"/>
        <v>-1</v>
      </c>
      <c r="I890">
        <f t="shared" si="221"/>
        <v>1</v>
      </c>
      <c r="J890">
        <f t="shared" si="224"/>
        <v>59.470000000000255</v>
      </c>
      <c r="K890">
        <f t="shared" si="222"/>
        <v>1</v>
      </c>
      <c r="L890" s="11">
        <f t="shared" ca="1" si="216"/>
        <v>10837.049999999952</v>
      </c>
      <c r="M890">
        <f t="shared" ca="1" si="223"/>
        <v>1</v>
      </c>
      <c r="N890">
        <f t="shared" ca="1" si="217"/>
        <v>2</v>
      </c>
      <c r="O890">
        <f>COUNTIF(結算日!$A$3:$A$249,A890)</f>
        <v>0</v>
      </c>
      <c r="Q890" s="7">
        <f t="shared" si="225"/>
        <v>16</v>
      </c>
      <c r="R890" s="8">
        <f t="shared" ca="1" si="229"/>
        <v>-112</v>
      </c>
      <c r="S890" s="8">
        <f t="shared" ca="1" si="230"/>
        <v>43948</v>
      </c>
      <c r="T890" s="8">
        <f t="shared" ca="1" si="226"/>
        <v>7</v>
      </c>
      <c r="U890" s="9">
        <f t="shared" ca="1" si="231"/>
        <v>14</v>
      </c>
      <c r="V890">
        <f t="shared" si="227"/>
        <v>2002</v>
      </c>
      <c r="W890">
        <f t="shared" si="228"/>
        <v>1</v>
      </c>
    </row>
    <row r="891" spans="1:23" x14ac:dyDescent="0.25">
      <c r="A891" s="1">
        <v>37288</v>
      </c>
      <c r="B891" s="2">
        <v>5857.93</v>
      </c>
      <c r="C891" s="2">
        <v>132545</v>
      </c>
      <c r="D891" s="2">
        <v>5858</v>
      </c>
      <c r="E891" s="2">
        <v>5830</v>
      </c>
      <c r="F891" s="10">
        <f t="shared" si="218"/>
        <v>1.1949613600625852E-5</v>
      </c>
      <c r="G891" s="2">
        <f t="shared" ca="1" si="219"/>
        <v>147997.375</v>
      </c>
      <c r="H891">
        <f t="shared" ca="1" si="220"/>
        <v>-1</v>
      </c>
      <c r="I891">
        <f t="shared" si="221"/>
        <v>-1</v>
      </c>
      <c r="J891">
        <f t="shared" si="224"/>
        <v>-14.210000000000036</v>
      </c>
      <c r="K891">
        <f t="shared" ca="1" si="222"/>
        <v>-1</v>
      </c>
      <c r="L891" s="11">
        <f t="shared" ca="1" si="216"/>
        <v>10822.839999999953</v>
      </c>
      <c r="M891">
        <f t="shared" ca="1" si="223"/>
        <v>-1</v>
      </c>
      <c r="N891">
        <f t="shared" ca="1" si="217"/>
        <v>2</v>
      </c>
      <c r="O891">
        <f>COUNTIF(結算日!$A$3:$A$249,A891)</f>
        <v>0</v>
      </c>
      <c r="Q891" s="7">
        <f t="shared" si="225"/>
        <v>27</v>
      </c>
      <c r="R891" s="8">
        <f t="shared" ca="1" si="229"/>
        <v>189</v>
      </c>
      <c r="S891" s="8">
        <f t="shared" ca="1" si="230"/>
        <v>44123</v>
      </c>
      <c r="T891" s="8">
        <f t="shared" ca="1" si="226"/>
        <v>-7</v>
      </c>
      <c r="U891" s="9">
        <f t="shared" ca="1" si="231"/>
        <v>14</v>
      </c>
      <c r="V891">
        <f t="shared" si="227"/>
        <v>2002</v>
      </c>
      <c r="W891">
        <f t="shared" si="228"/>
        <v>2</v>
      </c>
    </row>
    <row r="892" spans="1:23" x14ac:dyDescent="0.25">
      <c r="A892" s="1">
        <v>37291</v>
      </c>
      <c r="B892" s="2">
        <v>5849.85</v>
      </c>
      <c r="C892" s="2">
        <v>88552</v>
      </c>
      <c r="D892" s="2">
        <v>5838</v>
      </c>
      <c r="E892" s="2">
        <v>5818</v>
      </c>
      <c r="F892" s="10">
        <f t="shared" si="218"/>
        <v>-2.0256929664863588E-3</v>
      </c>
      <c r="G892" s="2">
        <f t="shared" ca="1" si="219"/>
        <v>145636.9</v>
      </c>
      <c r="H892">
        <f t="shared" ca="1" si="220"/>
        <v>-1</v>
      </c>
      <c r="I892">
        <f t="shared" si="221"/>
        <v>1</v>
      </c>
      <c r="J892">
        <f t="shared" si="224"/>
        <v>-8.0799999999999272</v>
      </c>
      <c r="K892">
        <f t="shared" si="222"/>
        <v>1</v>
      </c>
      <c r="L892" s="11">
        <f t="shared" ca="1" si="216"/>
        <v>10830.919999999953</v>
      </c>
      <c r="M892">
        <f t="shared" ca="1" si="223"/>
        <v>1</v>
      </c>
      <c r="N892">
        <f t="shared" ca="1" si="217"/>
        <v>2</v>
      </c>
      <c r="O892">
        <f>COUNTIF(結算日!$A$3:$A$249,A892)</f>
        <v>0</v>
      </c>
      <c r="Q892" s="7">
        <f t="shared" si="225"/>
        <v>-20</v>
      </c>
      <c r="R892" s="8">
        <f t="shared" ca="1" si="229"/>
        <v>140</v>
      </c>
      <c r="S892" s="8">
        <f t="shared" ca="1" si="230"/>
        <v>44249</v>
      </c>
      <c r="T892" s="8">
        <f t="shared" ca="1" si="226"/>
        <v>7</v>
      </c>
      <c r="U892" s="9">
        <f t="shared" ca="1" si="231"/>
        <v>14</v>
      </c>
      <c r="V892">
        <f t="shared" si="227"/>
        <v>2002</v>
      </c>
      <c r="W892">
        <f t="shared" si="228"/>
        <v>2</v>
      </c>
    </row>
    <row r="893" spans="1:23" x14ac:dyDescent="0.25">
      <c r="A893" s="1">
        <v>37292</v>
      </c>
      <c r="B893" s="2">
        <v>5844.25</v>
      </c>
      <c r="C893" s="2">
        <v>83033</v>
      </c>
      <c r="D893" s="2">
        <v>5884</v>
      </c>
      <c r="E893" s="2">
        <v>5880</v>
      </c>
      <c r="F893" s="10">
        <f t="shared" si="218"/>
        <v>6.801557086024701E-3</v>
      </c>
      <c r="G893" s="2">
        <f t="shared" ca="1" si="219"/>
        <v>143552.1</v>
      </c>
      <c r="H893">
        <f t="shared" ca="1" si="220"/>
        <v>-1</v>
      </c>
      <c r="I893">
        <f t="shared" si="221"/>
        <v>-1</v>
      </c>
      <c r="J893">
        <f t="shared" si="224"/>
        <v>-5.6000000000003638</v>
      </c>
      <c r="K893">
        <f t="shared" si="222"/>
        <v>-1</v>
      </c>
      <c r="L893" s="11">
        <f t="shared" ca="1" si="216"/>
        <v>10825.319999999952</v>
      </c>
      <c r="M893">
        <f t="shared" ca="1" si="223"/>
        <v>-1</v>
      </c>
      <c r="N893">
        <f t="shared" ca="1" si="217"/>
        <v>2</v>
      </c>
      <c r="O893">
        <f>COUNTIF(結算日!$A$3:$A$249,A893)</f>
        <v>0</v>
      </c>
      <c r="Q893" s="7">
        <f t="shared" si="225"/>
        <v>46</v>
      </c>
      <c r="R893" s="8">
        <f t="shared" ca="1" si="229"/>
        <v>322</v>
      </c>
      <c r="S893" s="8">
        <f t="shared" ca="1" si="230"/>
        <v>44557</v>
      </c>
      <c r="T893" s="8">
        <f t="shared" ca="1" si="226"/>
        <v>-7</v>
      </c>
      <c r="U893" s="9">
        <f t="shared" ca="1" si="231"/>
        <v>14</v>
      </c>
      <c r="V893">
        <f t="shared" si="227"/>
        <v>2002</v>
      </c>
      <c r="W893">
        <f t="shared" si="228"/>
        <v>2</v>
      </c>
    </row>
    <row r="894" spans="1:23" x14ac:dyDescent="0.25">
      <c r="A894" s="1">
        <v>37293</v>
      </c>
      <c r="B894" s="2">
        <v>5926.08</v>
      </c>
      <c r="C894" s="2">
        <v>138883</v>
      </c>
      <c r="D894" s="2">
        <v>5969</v>
      </c>
      <c r="E894" s="2">
        <v>5951</v>
      </c>
      <c r="F894" s="10">
        <f t="shared" si="218"/>
        <v>7.242561693395988E-3</v>
      </c>
      <c r="G894" s="2">
        <f t="shared" ca="1" si="219"/>
        <v>143297.65</v>
      </c>
      <c r="H894">
        <f t="shared" ca="1" si="220"/>
        <v>-1</v>
      </c>
      <c r="I894">
        <f t="shared" si="221"/>
        <v>-1</v>
      </c>
      <c r="J894">
        <f t="shared" si="224"/>
        <v>81.829999999999927</v>
      </c>
      <c r="K894">
        <f t="shared" si="222"/>
        <v>-1</v>
      </c>
      <c r="L894" s="11">
        <f t="shared" ref="L894:L957" ca="1" si="232">L893+J894*M893</f>
        <v>10743.489999999952</v>
      </c>
      <c r="M894">
        <f t="shared" ca="1" si="223"/>
        <v>-1</v>
      </c>
      <c r="N894">
        <f t="shared" ref="N894:N957" ca="1" si="233">ABS(M894-M893)</f>
        <v>0</v>
      </c>
      <c r="O894">
        <f>COUNTIF(結算日!$A$3:$A$249,A894)</f>
        <v>0</v>
      </c>
      <c r="Q894" s="7">
        <f t="shared" si="225"/>
        <v>85</v>
      </c>
      <c r="R894" s="8">
        <f t="shared" ca="1" si="229"/>
        <v>-595</v>
      </c>
      <c r="S894" s="8">
        <f t="shared" ca="1" si="230"/>
        <v>43948</v>
      </c>
      <c r="T894" s="8">
        <f t="shared" ca="1" si="226"/>
        <v>-7</v>
      </c>
      <c r="U894" s="9">
        <f t="shared" ca="1" si="231"/>
        <v>0</v>
      </c>
      <c r="V894">
        <f t="shared" si="227"/>
        <v>2002</v>
      </c>
      <c r="W894">
        <f t="shared" si="228"/>
        <v>2</v>
      </c>
    </row>
    <row r="895" spans="1:23" x14ac:dyDescent="0.25">
      <c r="A895" s="1">
        <v>37305</v>
      </c>
      <c r="B895" s="2">
        <v>5968.61</v>
      </c>
      <c r="C895" s="2">
        <v>123316</v>
      </c>
      <c r="D895" s="2">
        <v>5956</v>
      </c>
      <c r="E895" s="2">
        <v>5953</v>
      </c>
      <c r="F895" s="10">
        <f t="shared" si="218"/>
        <v>-2.1127197119596985E-3</v>
      </c>
      <c r="G895" s="2">
        <f t="shared" ca="1" si="219"/>
        <v>142192.52499999999</v>
      </c>
      <c r="H895">
        <f t="shared" ca="1" si="220"/>
        <v>-1</v>
      </c>
      <c r="I895">
        <f t="shared" si="221"/>
        <v>1</v>
      </c>
      <c r="J895">
        <f t="shared" si="224"/>
        <v>42.529999999999745</v>
      </c>
      <c r="K895">
        <f t="shared" si="222"/>
        <v>1</v>
      </c>
      <c r="L895" s="11">
        <f t="shared" ca="1" si="232"/>
        <v>10700.959999999952</v>
      </c>
      <c r="M895">
        <f t="shared" ca="1" si="223"/>
        <v>1</v>
      </c>
      <c r="N895">
        <f t="shared" ca="1" si="233"/>
        <v>2</v>
      </c>
      <c r="O895">
        <f>COUNTIF(結算日!$A$3:$A$249,A895)</f>
        <v>0</v>
      </c>
      <c r="Q895" s="7">
        <f t="shared" si="225"/>
        <v>-13</v>
      </c>
      <c r="R895" s="8">
        <f t="shared" ca="1" si="229"/>
        <v>91</v>
      </c>
      <c r="S895" s="8">
        <f t="shared" ca="1" si="230"/>
        <v>44039</v>
      </c>
      <c r="T895" s="8">
        <f t="shared" ca="1" si="226"/>
        <v>7</v>
      </c>
      <c r="U895" s="9">
        <f t="shared" ca="1" si="231"/>
        <v>14</v>
      </c>
      <c r="V895">
        <f t="shared" si="227"/>
        <v>2002</v>
      </c>
      <c r="W895">
        <f t="shared" si="228"/>
        <v>2</v>
      </c>
    </row>
    <row r="896" spans="1:23" x14ac:dyDescent="0.25">
      <c r="A896" s="1">
        <v>37306</v>
      </c>
      <c r="B896" s="2">
        <v>5861.66</v>
      </c>
      <c r="C896" s="2">
        <v>120207</v>
      </c>
      <c r="D896" s="2">
        <v>5825</v>
      </c>
      <c r="E896" s="2">
        <v>5801</v>
      </c>
      <c r="F896" s="10">
        <f t="shared" si="218"/>
        <v>-6.2542010283775928E-3</v>
      </c>
      <c r="G896" s="2">
        <f t="shared" ca="1" si="219"/>
        <v>139542.47500000001</v>
      </c>
      <c r="H896">
        <f t="shared" ca="1" si="220"/>
        <v>-1</v>
      </c>
      <c r="I896">
        <f t="shared" si="221"/>
        <v>1</v>
      </c>
      <c r="J896">
        <f t="shared" si="224"/>
        <v>-106.94999999999982</v>
      </c>
      <c r="K896">
        <f t="shared" si="222"/>
        <v>1</v>
      </c>
      <c r="L896" s="11">
        <f t="shared" ca="1" si="232"/>
        <v>10594.009999999951</v>
      </c>
      <c r="M896">
        <f t="shared" ca="1" si="223"/>
        <v>1</v>
      </c>
      <c r="N896">
        <f t="shared" ca="1" si="233"/>
        <v>0</v>
      </c>
      <c r="O896">
        <f>COUNTIF(結算日!$A$3:$A$249,A896)</f>
        <v>0</v>
      </c>
      <c r="Q896" s="7">
        <f t="shared" si="225"/>
        <v>-131</v>
      </c>
      <c r="R896" s="8">
        <f t="shared" ca="1" si="229"/>
        <v>-917</v>
      </c>
      <c r="S896" s="8">
        <f t="shared" ca="1" si="230"/>
        <v>43108</v>
      </c>
      <c r="T896" s="8">
        <f t="shared" ca="1" si="226"/>
        <v>7</v>
      </c>
      <c r="U896" s="9">
        <f t="shared" ca="1" si="231"/>
        <v>0</v>
      </c>
      <c r="V896">
        <f t="shared" si="227"/>
        <v>2002</v>
      </c>
      <c r="W896">
        <f t="shared" si="228"/>
        <v>2</v>
      </c>
    </row>
    <row r="897" spans="1:23" x14ac:dyDescent="0.25">
      <c r="A897" s="1">
        <v>37307</v>
      </c>
      <c r="B897" s="2">
        <v>5692.18</v>
      </c>
      <c r="C897" s="2">
        <v>97455</v>
      </c>
      <c r="D897" s="2">
        <v>5685</v>
      </c>
      <c r="E897" s="2">
        <v>5666</v>
      </c>
      <c r="F897" s="10">
        <f t="shared" si="218"/>
        <v>-4.599292362504448E-3</v>
      </c>
      <c r="G897" s="2">
        <f t="shared" ca="1" si="219"/>
        <v>138054.97500000001</v>
      </c>
      <c r="H897">
        <f t="shared" ca="1" si="220"/>
        <v>-1</v>
      </c>
      <c r="I897">
        <f t="shared" si="221"/>
        <v>1</v>
      </c>
      <c r="J897">
        <f t="shared" si="224"/>
        <v>-169.47999999999956</v>
      </c>
      <c r="K897">
        <f t="shared" si="222"/>
        <v>1</v>
      </c>
      <c r="L897" s="11">
        <f t="shared" ca="1" si="232"/>
        <v>10424.529999999952</v>
      </c>
      <c r="M897">
        <f t="shared" ca="1" si="223"/>
        <v>1</v>
      </c>
      <c r="N897">
        <f t="shared" ca="1" si="233"/>
        <v>0</v>
      </c>
      <c r="O897">
        <f>COUNTIF(結算日!$A$3:$A$249,A897)</f>
        <v>1</v>
      </c>
      <c r="Q897" s="7">
        <f t="shared" si="225"/>
        <v>-140</v>
      </c>
      <c r="R897" s="8">
        <f t="shared" ca="1" si="229"/>
        <v>-980</v>
      </c>
      <c r="S897" s="8">
        <f t="shared" ca="1" si="230"/>
        <v>42128</v>
      </c>
      <c r="T897" s="8">
        <f t="shared" ca="1" si="226"/>
        <v>7</v>
      </c>
      <c r="U897" s="9">
        <f t="shared" ca="1" si="231"/>
        <v>14</v>
      </c>
      <c r="V897">
        <f t="shared" si="227"/>
        <v>2002</v>
      </c>
      <c r="W897">
        <f t="shared" si="228"/>
        <v>2</v>
      </c>
    </row>
    <row r="898" spans="1:23" x14ac:dyDescent="0.25">
      <c r="A898" s="1">
        <v>37308</v>
      </c>
      <c r="B898" s="2">
        <v>5656.1</v>
      </c>
      <c r="C898" s="2">
        <v>88649</v>
      </c>
      <c r="D898" s="2">
        <v>5656</v>
      </c>
      <c r="E898" s="2">
        <v>5617</v>
      </c>
      <c r="F898" s="10">
        <f t="shared" ref="F898:F961" si="234">IF(O898=1,E898,D898)/B898-1</f>
        <v>-1.7680026873745369E-5</v>
      </c>
      <c r="G898" s="2">
        <f t="shared" ref="G898:G961" ca="1" si="235">IF(ROW()&gt;$G$1,AVERAGE(OFFSET(C898,-$G$1+1,,$G$1)),"")</f>
        <v>136740.45000000001</v>
      </c>
      <c r="H898">
        <f t="shared" ref="H898:H961" ca="1" si="236">IF(G898="",0,SIGN(C898-G898))</f>
        <v>-1</v>
      </c>
      <c r="I898">
        <f t="shared" ref="I898:I961" si="237">-SIGN(F898)</f>
        <v>1</v>
      </c>
      <c r="J898">
        <f t="shared" si="224"/>
        <v>-36.079999999999927</v>
      </c>
      <c r="K898">
        <f t="shared" ref="K898:K961" ca="1" si="238">CHOOSE($K$1,H898*(2-$K$1)+I898*($K$1-1),IF(ABS(F898)&gt;($K$1-2)/100,I898,H898))</f>
        <v>-1</v>
      </c>
      <c r="L898" s="11">
        <f t="shared" ca="1" si="232"/>
        <v>10388.449999999952</v>
      </c>
      <c r="M898">
        <f t="shared" ref="M898:M961" ca="1" si="239">INT(L898*$P$1/B898)*K898</f>
        <v>-1</v>
      </c>
      <c r="N898">
        <f t="shared" ca="1" si="233"/>
        <v>2</v>
      </c>
      <c r="O898">
        <f>COUNTIF(結算日!$A$3:$A$249,A898)</f>
        <v>0</v>
      </c>
      <c r="Q898" s="7">
        <f t="shared" si="225"/>
        <v>-10</v>
      </c>
      <c r="R898" s="8">
        <f t="shared" ca="1" si="229"/>
        <v>-70</v>
      </c>
      <c r="S898" s="8">
        <f t="shared" ca="1" si="230"/>
        <v>42044</v>
      </c>
      <c r="T898" s="8">
        <f t="shared" ca="1" si="226"/>
        <v>-7</v>
      </c>
      <c r="U898" s="9">
        <f t="shared" ca="1" si="231"/>
        <v>14</v>
      </c>
      <c r="V898">
        <f t="shared" si="227"/>
        <v>2002</v>
      </c>
      <c r="W898">
        <f t="shared" si="228"/>
        <v>2</v>
      </c>
    </row>
    <row r="899" spans="1:23" x14ac:dyDescent="0.25">
      <c r="A899" s="1">
        <v>37309</v>
      </c>
      <c r="B899" s="2">
        <v>5609.83</v>
      </c>
      <c r="C899" s="2">
        <v>79291</v>
      </c>
      <c r="D899" s="2">
        <v>5620</v>
      </c>
      <c r="E899" s="2">
        <v>5598</v>
      </c>
      <c r="F899" s="10">
        <f t="shared" si="234"/>
        <v>1.8128891606341568E-3</v>
      </c>
      <c r="G899" s="2">
        <f t="shared" ca="1" si="235"/>
        <v>135102.65</v>
      </c>
      <c r="H899">
        <f t="shared" ca="1" si="236"/>
        <v>-1</v>
      </c>
      <c r="I899">
        <f t="shared" si="237"/>
        <v>-1</v>
      </c>
      <c r="J899">
        <f t="shared" ref="J899:J962" si="240">B899-B898</f>
        <v>-46.270000000000437</v>
      </c>
      <c r="K899">
        <f t="shared" si="238"/>
        <v>-1</v>
      </c>
      <c r="L899" s="11">
        <f t="shared" ca="1" si="232"/>
        <v>10434.719999999952</v>
      </c>
      <c r="M899">
        <f t="shared" ca="1" si="239"/>
        <v>-1</v>
      </c>
      <c r="N899">
        <f t="shared" ca="1" si="233"/>
        <v>0</v>
      </c>
      <c r="O899">
        <f>COUNTIF(結算日!$A$3:$A$249,A899)</f>
        <v>0</v>
      </c>
      <c r="Q899" s="7">
        <f t="shared" ref="Q899:Q962" si="241">D899-IF(O898=1,E898,D898)</f>
        <v>-36</v>
      </c>
      <c r="R899" s="8">
        <f t="shared" ca="1" si="229"/>
        <v>252</v>
      </c>
      <c r="S899" s="8">
        <f t="shared" ca="1" si="230"/>
        <v>42282</v>
      </c>
      <c r="T899" s="8">
        <f t="shared" ref="T899:T962" ca="1" si="242">INT(S899*$P$1/IF(O899=1,E899,D899))*K899</f>
        <v>-7</v>
      </c>
      <c r="U899" s="9">
        <f t="shared" ca="1" si="231"/>
        <v>0</v>
      </c>
      <c r="V899">
        <f t="shared" ref="V899:V962" si="243">YEAR(A899)</f>
        <v>2002</v>
      </c>
      <c r="W899">
        <f t="shared" ref="W899:W962" si="244">MONTH(A899)</f>
        <v>2</v>
      </c>
    </row>
    <row r="900" spans="1:23" x14ac:dyDescent="0.25">
      <c r="A900" s="1">
        <v>37312</v>
      </c>
      <c r="B900" s="2">
        <v>5510.71</v>
      </c>
      <c r="C900" s="2">
        <v>68242</v>
      </c>
      <c r="D900" s="2">
        <v>5522</v>
      </c>
      <c r="E900" s="2">
        <v>5513</v>
      </c>
      <c r="F900" s="10">
        <f t="shared" si="234"/>
        <v>2.0487378214422147E-3</v>
      </c>
      <c r="G900" s="2">
        <f t="shared" ca="1" si="235"/>
        <v>133931.4</v>
      </c>
      <c r="H900">
        <f t="shared" ca="1" si="236"/>
        <v>-1</v>
      </c>
      <c r="I900">
        <f t="shared" si="237"/>
        <v>-1</v>
      </c>
      <c r="J900">
        <f t="shared" si="240"/>
        <v>-99.119999999999891</v>
      </c>
      <c r="K900">
        <f t="shared" si="238"/>
        <v>-1</v>
      </c>
      <c r="L900" s="11">
        <f t="shared" ca="1" si="232"/>
        <v>10533.839999999953</v>
      </c>
      <c r="M900">
        <f t="shared" ca="1" si="239"/>
        <v>-1</v>
      </c>
      <c r="N900">
        <f t="shared" ca="1" si="233"/>
        <v>0</v>
      </c>
      <c r="O900">
        <f>COUNTIF(結算日!$A$3:$A$249,A900)</f>
        <v>0</v>
      </c>
      <c r="Q900" s="7">
        <f t="shared" si="241"/>
        <v>-98</v>
      </c>
      <c r="R900" s="8">
        <f t="shared" ref="R900:R963" ca="1" si="245">Q900*T899</f>
        <v>686</v>
      </c>
      <c r="S900" s="8">
        <f t="shared" ref="S900:S963" ca="1" si="246">S899+Q900*T899-U899*$U$1</f>
        <v>42968</v>
      </c>
      <c r="T900" s="8">
        <f t="shared" ca="1" si="242"/>
        <v>-7</v>
      </c>
      <c r="U900" s="9">
        <f t="shared" ref="U900:U963" ca="1" si="247">IF(O900=1,ABS(T900)+ABS(T899),ABS(T900-T899))</f>
        <v>0</v>
      </c>
      <c r="V900">
        <f t="shared" si="243"/>
        <v>2002</v>
      </c>
      <c r="W900">
        <f t="shared" si="244"/>
        <v>2</v>
      </c>
    </row>
    <row r="901" spans="1:23" x14ac:dyDescent="0.25">
      <c r="A901" s="1">
        <v>37313</v>
      </c>
      <c r="B901" s="2">
        <v>5499.79</v>
      </c>
      <c r="C901" s="2">
        <v>93006</v>
      </c>
      <c r="D901" s="2">
        <v>5529</v>
      </c>
      <c r="E901" s="2">
        <v>5522</v>
      </c>
      <c r="F901" s="10">
        <f t="shared" si="234"/>
        <v>5.3111118788171652E-3</v>
      </c>
      <c r="G901" s="2">
        <f t="shared" ca="1" si="235"/>
        <v>133726.875</v>
      </c>
      <c r="H901">
        <f t="shared" ca="1" si="236"/>
        <v>-1</v>
      </c>
      <c r="I901">
        <f t="shared" si="237"/>
        <v>-1</v>
      </c>
      <c r="J901">
        <f t="shared" si="240"/>
        <v>-10.920000000000073</v>
      </c>
      <c r="K901">
        <f t="shared" si="238"/>
        <v>-1</v>
      </c>
      <c r="L901" s="11">
        <f t="shared" ca="1" si="232"/>
        <v>10544.759999999953</v>
      </c>
      <c r="M901">
        <f t="shared" ca="1" si="239"/>
        <v>-1</v>
      </c>
      <c r="N901">
        <f t="shared" ca="1" si="233"/>
        <v>0</v>
      </c>
      <c r="O901">
        <f>COUNTIF(結算日!$A$3:$A$249,A901)</f>
        <v>0</v>
      </c>
      <c r="Q901" s="7">
        <f t="shared" si="241"/>
        <v>7</v>
      </c>
      <c r="R901" s="8">
        <f t="shared" ca="1" si="245"/>
        <v>-49</v>
      </c>
      <c r="S901" s="8">
        <f t="shared" ca="1" si="246"/>
        <v>42919</v>
      </c>
      <c r="T901" s="8">
        <f t="shared" ca="1" si="242"/>
        <v>-7</v>
      </c>
      <c r="U901" s="9">
        <f t="shared" ca="1" si="247"/>
        <v>0</v>
      </c>
      <c r="V901">
        <f t="shared" si="243"/>
        <v>2002</v>
      </c>
      <c r="W901">
        <f t="shared" si="244"/>
        <v>2</v>
      </c>
    </row>
    <row r="902" spans="1:23" x14ac:dyDescent="0.25">
      <c r="A902" s="1">
        <v>37314</v>
      </c>
      <c r="B902" s="2">
        <v>5696.11</v>
      </c>
      <c r="C902" s="2">
        <v>110288</v>
      </c>
      <c r="D902" s="2">
        <v>5700</v>
      </c>
      <c r="E902" s="2">
        <v>5714</v>
      </c>
      <c r="F902" s="10">
        <f t="shared" si="234"/>
        <v>6.8292220480303811E-4</v>
      </c>
      <c r="G902" s="2">
        <f t="shared" ca="1" si="235"/>
        <v>133752.77499999999</v>
      </c>
      <c r="H902">
        <f t="shared" ca="1" si="236"/>
        <v>-1</v>
      </c>
      <c r="I902">
        <f t="shared" si="237"/>
        <v>-1</v>
      </c>
      <c r="J902">
        <f t="shared" si="240"/>
        <v>196.31999999999971</v>
      </c>
      <c r="K902">
        <f t="shared" ca="1" si="238"/>
        <v>-1</v>
      </c>
      <c r="L902" s="11">
        <f t="shared" ca="1" si="232"/>
        <v>10348.439999999953</v>
      </c>
      <c r="M902">
        <f t="shared" ca="1" si="239"/>
        <v>-1</v>
      </c>
      <c r="N902">
        <f t="shared" ca="1" si="233"/>
        <v>0</v>
      </c>
      <c r="O902">
        <f>COUNTIF(結算日!$A$3:$A$249,A902)</f>
        <v>0</v>
      </c>
      <c r="Q902" s="7">
        <f t="shared" si="241"/>
        <v>171</v>
      </c>
      <c r="R902" s="8">
        <f t="shared" ca="1" si="245"/>
        <v>-1197</v>
      </c>
      <c r="S902" s="8">
        <f t="shared" ca="1" si="246"/>
        <v>41722</v>
      </c>
      <c r="T902" s="8">
        <f t="shared" ca="1" si="242"/>
        <v>-7</v>
      </c>
      <c r="U902" s="9">
        <f t="shared" ca="1" si="247"/>
        <v>0</v>
      </c>
      <c r="V902">
        <f t="shared" si="243"/>
        <v>2002</v>
      </c>
      <c r="W902">
        <f t="shared" si="244"/>
        <v>2</v>
      </c>
    </row>
    <row r="903" spans="1:23" x14ac:dyDescent="0.25">
      <c r="A903" s="1">
        <v>37316</v>
      </c>
      <c r="B903" s="2">
        <v>5680.78</v>
      </c>
      <c r="C903" s="2">
        <v>113351</v>
      </c>
      <c r="D903" s="2">
        <v>5650</v>
      </c>
      <c r="E903" s="2">
        <v>5670</v>
      </c>
      <c r="F903" s="10">
        <f t="shared" si="234"/>
        <v>-5.4182700262991323E-3</v>
      </c>
      <c r="G903" s="2">
        <f t="shared" ca="1" si="235"/>
        <v>134415</v>
      </c>
      <c r="H903">
        <f t="shared" ca="1" si="236"/>
        <v>-1</v>
      </c>
      <c r="I903">
        <f t="shared" si="237"/>
        <v>1</v>
      </c>
      <c r="J903">
        <f t="shared" si="240"/>
        <v>-15.329999999999927</v>
      </c>
      <c r="K903">
        <f t="shared" si="238"/>
        <v>1</v>
      </c>
      <c r="L903" s="11">
        <f t="shared" ca="1" si="232"/>
        <v>10363.769999999953</v>
      </c>
      <c r="M903">
        <f t="shared" ca="1" si="239"/>
        <v>1</v>
      </c>
      <c r="N903">
        <f t="shared" ca="1" si="233"/>
        <v>2</v>
      </c>
      <c r="O903">
        <f>COUNTIF(結算日!$A$3:$A$249,A903)</f>
        <v>0</v>
      </c>
      <c r="Q903" s="7">
        <f t="shared" si="241"/>
        <v>-50</v>
      </c>
      <c r="R903" s="8">
        <f t="shared" ca="1" si="245"/>
        <v>350</v>
      </c>
      <c r="S903" s="8">
        <f t="shared" ca="1" si="246"/>
        <v>42072</v>
      </c>
      <c r="T903" s="8">
        <f t="shared" ca="1" si="242"/>
        <v>7</v>
      </c>
      <c r="U903" s="9">
        <f t="shared" ca="1" si="247"/>
        <v>14</v>
      </c>
      <c r="V903">
        <f t="shared" si="243"/>
        <v>2002</v>
      </c>
      <c r="W903">
        <f t="shared" si="244"/>
        <v>3</v>
      </c>
    </row>
    <row r="904" spans="1:23" x14ac:dyDescent="0.25">
      <c r="A904" s="1">
        <v>37319</v>
      </c>
      <c r="B904" s="2">
        <v>5874.48</v>
      </c>
      <c r="C904" s="2">
        <v>130973</v>
      </c>
      <c r="D904" s="2">
        <v>5910</v>
      </c>
      <c r="E904" s="2">
        <v>5900</v>
      </c>
      <c r="F904" s="10">
        <f t="shared" si="234"/>
        <v>6.0464926257304263E-3</v>
      </c>
      <c r="G904" s="2">
        <f t="shared" ca="1" si="235"/>
        <v>134660.75</v>
      </c>
      <c r="H904">
        <f t="shared" ca="1" si="236"/>
        <v>-1</v>
      </c>
      <c r="I904">
        <f t="shared" si="237"/>
        <v>-1</v>
      </c>
      <c r="J904">
        <f t="shared" si="240"/>
        <v>193.69999999999982</v>
      </c>
      <c r="K904">
        <f t="shared" si="238"/>
        <v>-1</v>
      </c>
      <c r="L904" s="11">
        <f t="shared" ca="1" si="232"/>
        <v>10557.469999999954</v>
      </c>
      <c r="M904">
        <f t="shared" ca="1" si="239"/>
        <v>-1</v>
      </c>
      <c r="N904">
        <f t="shared" ca="1" si="233"/>
        <v>2</v>
      </c>
      <c r="O904">
        <f>COUNTIF(結算日!$A$3:$A$249,A904)</f>
        <v>0</v>
      </c>
      <c r="Q904" s="7">
        <f t="shared" si="241"/>
        <v>260</v>
      </c>
      <c r="R904" s="8">
        <f t="shared" ca="1" si="245"/>
        <v>1820</v>
      </c>
      <c r="S904" s="8">
        <f t="shared" ca="1" si="246"/>
        <v>43878</v>
      </c>
      <c r="T904" s="8">
        <f t="shared" ca="1" si="242"/>
        <v>-7</v>
      </c>
      <c r="U904" s="9">
        <f t="shared" ca="1" si="247"/>
        <v>14</v>
      </c>
      <c r="V904">
        <f t="shared" si="243"/>
        <v>2002</v>
      </c>
      <c r="W904">
        <f t="shared" si="244"/>
        <v>3</v>
      </c>
    </row>
    <row r="905" spans="1:23" x14ac:dyDescent="0.25">
      <c r="A905" s="1">
        <v>37320</v>
      </c>
      <c r="B905" s="2">
        <v>5957.75</v>
      </c>
      <c r="C905" s="2">
        <v>165412</v>
      </c>
      <c r="D905" s="2">
        <v>5964</v>
      </c>
      <c r="E905" s="2">
        <v>5959</v>
      </c>
      <c r="F905" s="10">
        <f t="shared" si="234"/>
        <v>1.049053753514384E-3</v>
      </c>
      <c r="G905" s="2">
        <f t="shared" ca="1" si="235"/>
        <v>134907.4</v>
      </c>
      <c r="H905">
        <f t="shared" ca="1" si="236"/>
        <v>1</v>
      </c>
      <c r="I905">
        <f t="shared" si="237"/>
        <v>-1</v>
      </c>
      <c r="J905">
        <f t="shared" si="240"/>
        <v>83.270000000000437</v>
      </c>
      <c r="K905">
        <f t="shared" si="238"/>
        <v>-1</v>
      </c>
      <c r="L905" s="11">
        <f t="shared" ca="1" si="232"/>
        <v>10474.199999999953</v>
      </c>
      <c r="M905">
        <f t="shared" ca="1" si="239"/>
        <v>-1</v>
      </c>
      <c r="N905">
        <f t="shared" ca="1" si="233"/>
        <v>0</v>
      </c>
      <c r="O905">
        <f>COUNTIF(結算日!$A$3:$A$249,A905)</f>
        <v>0</v>
      </c>
      <c r="Q905" s="7">
        <f t="shared" si="241"/>
        <v>54</v>
      </c>
      <c r="R905" s="8">
        <f t="shared" ca="1" si="245"/>
        <v>-378</v>
      </c>
      <c r="S905" s="8">
        <f t="shared" ca="1" si="246"/>
        <v>43486</v>
      </c>
      <c r="T905" s="8">
        <f t="shared" ca="1" si="242"/>
        <v>-7</v>
      </c>
      <c r="U905" s="9">
        <f t="shared" ca="1" si="247"/>
        <v>0</v>
      </c>
      <c r="V905">
        <f t="shared" si="243"/>
        <v>2002</v>
      </c>
      <c r="W905">
        <f t="shared" si="244"/>
        <v>3</v>
      </c>
    </row>
    <row r="906" spans="1:23" x14ac:dyDescent="0.25">
      <c r="A906" s="1">
        <v>37321</v>
      </c>
      <c r="B906" s="2">
        <v>6097.57</v>
      </c>
      <c r="C906" s="2">
        <v>168963</v>
      </c>
      <c r="D906" s="2">
        <v>6120</v>
      </c>
      <c r="E906" s="2">
        <v>6138</v>
      </c>
      <c r="F906" s="10">
        <f t="shared" si="234"/>
        <v>3.6785145557984844E-3</v>
      </c>
      <c r="G906" s="2">
        <f t="shared" ca="1" si="235"/>
        <v>135126.70000000001</v>
      </c>
      <c r="H906">
        <f t="shared" ca="1" si="236"/>
        <v>1</v>
      </c>
      <c r="I906">
        <f t="shared" si="237"/>
        <v>-1</v>
      </c>
      <c r="J906">
        <f t="shared" si="240"/>
        <v>139.81999999999971</v>
      </c>
      <c r="K906">
        <f t="shared" si="238"/>
        <v>-1</v>
      </c>
      <c r="L906" s="11">
        <f t="shared" ca="1" si="232"/>
        <v>10334.379999999954</v>
      </c>
      <c r="M906">
        <f t="shared" ca="1" si="239"/>
        <v>-1</v>
      </c>
      <c r="N906">
        <f t="shared" ca="1" si="233"/>
        <v>0</v>
      </c>
      <c r="O906">
        <f>COUNTIF(結算日!$A$3:$A$249,A906)</f>
        <v>0</v>
      </c>
      <c r="Q906" s="7">
        <f t="shared" si="241"/>
        <v>156</v>
      </c>
      <c r="R906" s="8">
        <f t="shared" ca="1" si="245"/>
        <v>-1092</v>
      </c>
      <c r="S906" s="8">
        <f t="shared" ca="1" si="246"/>
        <v>42394</v>
      </c>
      <c r="T906" s="8">
        <f t="shared" ca="1" si="242"/>
        <v>-6</v>
      </c>
      <c r="U906" s="9">
        <f t="shared" ca="1" si="247"/>
        <v>1</v>
      </c>
      <c r="V906">
        <f t="shared" si="243"/>
        <v>2002</v>
      </c>
      <c r="W906">
        <f t="shared" si="244"/>
        <v>3</v>
      </c>
    </row>
    <row r="907" spans="1:23" x14ac:dyDescent="0.25">
      <c r="A907" s="1">
        <v>37322</v>
      </c>
      <c r="B907" s="2">
        <v>6048.15</v>
      </c>
      <c r="C907" s="2">
        <v>178176</v>
      </c>
      <c r="D907" s="2">
        <v>6080</v>
      </c>
      <c r="E907" s="2">
        <v>6052</v>
      </c>
      <c r="F907" s="10">
        <f t="shared" si="234"/>
        <v>5.2660730967322156E-3</v>
      </c>
      <c r="G907" s="2">
        <f t="shared" ca="1" si="235"/>
        <v>136497.4</v>
      </c>
      <c r="H907">
        <f t="shared" ca="1" si="236"/>
        <v>1</v>
      </c>
      <c r="I907">
        <f t="shared" si="237"/>
        <v>-1</v>
      </c>
      <c r="J907">
        <f t="shared" si="240"/>
        <v>-49.420000000000073</v>
      </c>
      <c r="K907">
        <f t="shared" si="238"/>
        <v>-1</v>
      </c>
      <c r="L907" s="11">
        <f t="shared" ca="1" si="232"/>
        <v>10383.799999999954</v>
      </c>
      <c r="M907">
        <f t="shared" ca="1" si="239"/>
        <v>-1</v>
      </c>
      <c r="N907">
        <f t="shared" ca="1" si="233"/>
        <v>0</v>
      </c>
      <c r="O907">
        <f>COUNTIF(結算日!$A$3:$A$249,A907)</f>
        <v>0</v>
      </c>
      <c r="Q907" s="7">
        <f t="shared" si="241"/>
        <v>-40</v>
      </c>
      <c r="R907" s="8">
        <f t="shared" ca="1" si="245"/>
        <v>240</v>
      </c>
      <c r="S907" s="8">
        <f t="shared" ca="1" si="246"/>
        <v>42633</v>
      </c>
      <c r="T907" s="8">
        <f t="shared" ca="1" si="242"/>
        <v>-7</v>
      </c>
      <c r="U907" s="9">
        <f t="shared" ca="1" si="247"/>
        <v>1</v>
      </c>
      <c r="V907">
        <f t="shared" si="243"/>
        <v>2002</v>
      </c>
      <c r="W907">
        <f t="shared" si="244"/>
        <v>3</v>
      </c>
    </row>
    <row r="908" spans="1:23" x14ac:dyDescent="0.25">
      <c r="A908" s="1">
        <v>37323</v>
      </c>
      <c r="B908" s="2">
        <v>6011.65</v>
      </c>
      <c r="C908" s="2">
        <v>152222</v>
      </c>
      <c r="D908" s="2">
        <v>6041</v>
      </c>
      <c r="E908" s="2">
        <v>6045</v>
      </c>
      <c r="F908" s="10">
        <f t="shared" si="234"/>
        <v>4.8821870867399308E-3</v>
      </c>
      <c r="G908" s="2">
        <f t="shared" ca="1" si="235"/>
        <v>136790.85</v>
      </c>
      <c r="H908">
        <f t="shared" ca="1" si="236"/>
        <v>1</v>
      </c>
      <c r="I908">
        <f t="shared" si="237"/>
        <v>-1</v>
      </c>
      <c r="J908">
        <f t="shared" si="240"/>
        <v>-36.5</v>
      </c>
      <c r="K908">
        <f t="shared" si="238"/>
        <v>-1</v>
      </c>
      <c r="L908" s="11">
        <f t="shared" ca="1" si="232"/>
        <v>10420.299999999954</v>
      </c>
      <c r="M908">
        <f t="shared" ca="1" si="239"/>
        <v>-1</v>
      </c>
      <c r="N908">
        <f t="shared" ca="1" si="233"/>
        <v>0</v>
      </c>
      <c r="O908">
        <f>COUNTIF(結算日!$A$3:$A$249,A908)</f>
        <v>0</v>
      </c>
      <c r="Q908" s="7">
        <f t="shared" si="241"/>
        <v>-39</v>
      </c>
      <c r="R908" s="8">
        <f t="shared" ca="1" si="245"/>
        <v>273</v>
      </c>
      <c r="S908" s="8">
        <f t="shared" ca="1" si="246"/>
        <v>42905</v>
      </c>
      <c r="T908" s="8">
        <f t="shared" ca="1" si="242"/>
        <v>-7</v>
      </c>
      <c r="U908" s="9">
        <f t="shared" ca="1" si="247"/>
        <v>0</v>
      </c>
      <c r="V908">
        <f t="shared" si="243"/>
        <v>2002</v>
      </c>
      <c r="W908">
        <f t="shared" si="244"/>
        <v>3</v>
      </c>
    </row>
    <row r="909" spans="1:23" x14ac:dyDescent="0.25">
      <c r="A909" s="1">
        <v>37326</v>
      </c>
      <c r="B909" s="2">
        <v>6196.26</v>
      </c>
      <c r="C909" s="2">
        <v>165739</v>
      </c>
      <c r="D909" s="2">
        <v>6190</v>
      </c>
      <c r="E909" s="2">
        <v>6185</v>
      </c>
      <c r="F909" s="10">
        <f t="shared" si="234"/>
        <v>-1.0102868504550111E-3</v>
      </c>
      <c r="G909" s="2">
        <f t="shared" ca="1" si="235"/>
        <v>136774.22500000001</v>
      </c>
      <c r="H909">
        <f t="shared" ca="1" si="236"/>
        <v>1</v>
      </c>
      <c r="I909">
        <f t="shared" si="237"/>
        <v>1</v>
      </c>
      <c r="J909">
        <f t="shared" si="240"/>
        <v>184.61000000000058</v>
      </c>
      <c r="K909">
        <f t="shared" si="238"/>
        <v>1</v>
      </c>
      <c r="L909" s="11">
        <f t="shared" ca="1" si="232"/>
        <v>10235.689999999953</v>
      </c>
      <c r="M909">
        <f t="shared" ca="1" si="239"/>
        <v>1</v>
      </c>
      <c r="N909">
        <f t="shared" ca="1" si="233"/>
        <v>2</v>
      </c>
      <c r="O909">
        <f>COUNTIF(結算日!$A$3:$A$249,A909)</f>
        <v>0</v>
      </c>
      <c r="Q909" s="7">
        <f t="shared" si="241"/>
        <v>149</v>
      </c>
      <c r="R909" s="8">
        <f t="shared" ca="1" si="245"/>
        <v>-1043</v>
      </c>
      <c r="S909" s="8">
        <f t="shared" ca="1" si="246"/>
        <v>41862</v>
      </c>
      <c r="T909" s="8">
        <f t="shared" ca="1" si="242"/>
        <v>6</v>
      </c>
      <c r="U909" s="9">
        <f t="shared" ca="1" si="247"/>
        <v>13</v>
      </c>
      <c r="V909">
        <f t="shared" si="243"/>
        <v>2002</v>
      </c>
      <c r="W909">
        <f t="shared" si="244"/>
        <v>3</v>
      </c>
    </row>
    <row r="910" spans="1:23" x14ac:dyDescent="0.25">
      <c r="A910" s="1">
        <v>37327</v>
      </c>
      <c r="B910" s="2">
        <v>6122.54</v>
      </c>
      <c r="C910" s="2">
        <v>130645</v>
      </c>
      <c r="D910" s="2">
        <v>6120</v>
      </c>
      <c r="E910" s="2">
        <v>6109</v>
      </c>
      <c r="F910" s="10">
        <f t="shared" si="234"/>
        <v>-4.148604990739102E-4</v>
      </c>
      <c r="G910" s="2">
        <f t="shared" ca="1" si="235"/>
        <v>136092.15</v>
      </c>
      <c r="H910">
        <f t="shared" ca="1" si="236"/>
        <v>-1</v>
      </c>
      <c r="I910">
        <f t="shared" si="237"/>
        <v>1</v>
      </c>
      <c r="J910">
        <f t="shared" si="240"/>
        <v>-73.720000000000255</v>
      </c>
      <c r="K910">
        <f t="shared" ca="1" si="238"/>
        <v>-1</v>
      </c>
      <c r="L910" s="11">
        <f t="shared" ca="1" si="232"/>
        <v>10161.969999999954</v>
      </c>
      <c r="M910">
        <f t="shared" ca="1" si="239"/>
        <v>-1</v>
      </c>
      <c r="N910">
        <f t="shared" ca="1" si="233"/>
        <v>2</v>
      </c>
      <c r="O910">
        <f>COUNTIF(結算日!$A$3:$A$249,A910)</f>
        <v>0</v>
      </c>
      <c r="Q910" s="7">
        <f t="shared" si="241"/>
        <v>-70</v>
      </c>
      <c r="R910" s="8">
        <f t="shared" ca="1" si="245"/>
        <v>-420</v>
      </c>
      <c r="S910" s="8">
        <f t="shared" ca="1" si="246"/>
        <v>41429</v>
      </c>
      <c r="T910" s="8">
        <f t="shared" ca="1" si="242"/>
        <v>-6</v>
      </c>
      <c r="U910" s="9">
        <f t="shared" ca="1" si="247"/>
        <v>12</v>
      </c>
      <c r="V910">
        <f t="shared" si="243"/>
        <v>2002</v>
      </c>
      <c r="W910">
        <f t="shared" si="244"/>
        <v>3</v>
      </c>
    </row>
    <row r="911" spans="1:23" x14ac:dyDescent="0.25">
      <c r="A911" s="1">
        <v>37328</v>
      </c>
      <c r="B911" s="2">
        <v>6088.34</v>
      </c>
      <c r="C911" s="2">
        <v>129713</v>
      </c>
      <c r="D911" s="2">
        <v>6080</v>
      </c>
      <c r="E911" s="2">
        <v>6050</v>
      </c>
      <c r="F911" s="10">
        <f t="shared" si="234"/>
        <v>-1.3698315140088235E-3</v>
      </c>
      <c r="G911" s="2">
        <f t="shared" ca="1" si="235"/>
        <v>135289.72500000001</v>
      </c>
      <c r="H911">
        <f t="shared" ca="1" si="236"/>
        <v>-1</v>
      </c>
      <c r="I911">
        <f t="shared" si="237"/>
        <v>1</v>
      </c>
      <c r="J911">
        <f t="shared" si="240"/>
        <v>-34.199999999999818</v>
      </c>
      <c r="K911">
        <f t="shared" si="238"/>
        <v>1</v>
      </c>
      <c r="L911" s="11">
        <f t="shared" ca="1" si="232"/>
        <v>10196.169999999955</v>
      </c>
      <c r="M911">
        <f t="shared" ca="1" si="239"/>
        <v>1</v>
      </c>
      <c r="N911">
        <f t="shared" ca="1" si="233"/>
        <v>2</v>
      </c>
      <c r="O911">
        <f>COUNTIF(結算日!$A$3:$A$249,A911)</f>
        <v>0</v>
      </c>
      <c r="Q911" s="7">
        <f t="shared" si="241"/>
        <v>-40</v>
      </c>
      <c r="R911" s="8">
        <f t="shared" ca="1" si="245"/>
        <v>240</v>
      </c>
      <c r="S911" s="8">
        <f t="shared" ca="1" si="246"/>
        <v>41657</v>
      </c>
      <c r="T911" s="8">
        <f t="shared" ca="1" si="242"/>
        <v>6</v>
      </c>
      <c r="U911" s="9">
        <f t="shared" ca="1" si="247"/>
        <v>12</v>
      </c>
      <c r="V911">
        <f t="shared" si="243"/>
        <v>2002</v>
      </c>
      <c r="W911">
        <f t="shared" si="244"/>
        <v>3</v>
      </c>
    </row>
    <row r="912" spans="1:23" x14ac:dyDescent="0.25">
      <c r="A912" s="1">
        <v>37329</v>
      </c>
      <c r="B912" s="2">
        <v>6070.5</v>
      </c>
      <c r="C912" s="2">
        <v>106514</v>
      </c>
      <c r="D912" s="2">
        <v>6105</v>
      </c>
      <c r="E912" s="2">
        <v>6080</v>
      </c>
      <c r="F912" s="10">
        <f t="shared" si="234"/>
        <v>5.6832221398566141E-3</v>
      </c>
      <c r="G912" s="2">
        <f t="shared" ca="1" si="235"/>
        <v>133713.75</v>
      </c>
      <c r="H912">
        <f t="shared" ca="1" si="236"/>
        <v>-1</v>
      </c>
      <c r="I912">
        <f t="shared" si="237"/>
        <v>-1</v>
      </c>
      <c r="J912">
        <f t="shared" si="240"/>
        <v>-17.840000000000146</v>
      </c>
      <c r="K912">
        <f t="shared" si="238"/>
        <v>-1</v>
      </c>
      <c r="L912" s="11">
        <f t="shared" ca="1" si="232"/>
        <v>10178.329999999954</v>
      </c>
      <c r="M912">
        <f t="shared" ca="1" si="239"/>
        <v>-1</v>
      </c>
      <c r="N912">
        <f t="shared" ca="1" si="233"/>
        <v>2</v>
      </c>
      <c r="O912">
        <f>COUNTIF(結算日!$A$3:$A$249,A912)</f>
        <v>0</v>
      </c>
      <c r="Q912" s="7">
        <f t="shared" si="241"/>
        <v>25</v>
      </c>
      <c r="R912" s="8">
        <f t="shared" ca="1" si="245"/>
        <v>150</v>
      </c>
      <c r="S912" s="8">
        <f t="shared" ca="1" si="246"/>
        <v>41795</v>
      </c>
      <c r="T912" s="8">
        <f t="shared" ca="1" si="242"/>
        <v>-6</v>
      </c>
      <c r="U912" s="9">
        <f t="shared" ca="1" si="247"/>
        <v>12</v>
      </c>
      <c r="V912">
        <f t="shared" si="243"/>
        <v>2002</v>
      </c>
      <c r="W912">
        <f t="shared" si="244"/>
        <v>3</v>
      </c>
    </row>
    <row r="913" spans="1:23" x14ac:dyDescent="0.25">
      <c r="A913" s="1">
        <v>37330</v>
      </c>
      <c r="B913" s="2">
        <v>5951.45</v>
      </c>
      <c r="C913" s="2">
        <v>118937</v>
      </c>
      <c r="D913" s="2">
        <v>5904</v>
      </c>
      <c r="E913" s="2">
        <v>5916</v>
      </c>
      <c r="F913" s="10">
        <f t="shared" si="234"/>
        <v>-7.9728469532635016E-3</v>
      </c>
      <c r="G913" s="2">
        <f t="shared" ca="1" si="235"/>
        <v>132034.45000000001</v>
      </c>
      <c r="H913">
        <f t="shared" ca="1" si="236"/>
        <v>-1</v>
      </c>
      <c r="I913">
        <f t="shared" si="237"/>
        <v>1</v>
      </c>
      <c r="J913">
        <f t="shared" si="240"/>
        <v>-119.05000000000018</v>
      </c>
      <c r="K913">
        <f t="shared" si="238"/>
        <v>1</v>
      </c>
      <c r="L913" s="11">
        <f t="shared" ca="1" si="232"/>
        <v>10297.379999999954</v>
      </c>
      <c r="M913">
        <f t="shared" ca="1" si="239"/>
        <v>1</v>
      </c>
      <c r="N913">
        <f t="shared" ca="1" si="233"/>
        <v>2</v>
      </c>
      <c r="O913">
        <f>COUNTIF(結算日!$A$3:$A$249,A913)</f>
        <v>0</v>
      </c>
      <c r="Q913" s="7">
        <f t="shared" si="241"/>
        <v>-201</v>
      </c>
      <c r="R913" s="8">
        <f t="shared" ca="1" si="245"/>
        <v>1206</v>
      </c>
      <c r="S913" s="8">
        <f t="shared" ca="1" si="246"/>
        <v>42989</v>
      </c>
      <c r="T913" s="8">
        <f t="shared" ca="1" si="242"/>
        <v>7</v>
      </c>
      <c r="U913" s="9">
        <f t="shared" ca="1" si="247"/>
        <v>13</v>
      </c>
      <c r="V913">
        <f t="shared" si="243"/>
        <v>2002</v>
      </c>
      <c r="W913">
        <f t="shared" si="244"/>
        <v>3</v>
      </c>
    </row>
    <row r="914" spans="1:23" x14ac:dyDescent="0.25">
      <c r="A914" s="1">
        <v>37333</v>
      </c>
      <c r="B914" s="2">
        <v>5972.11</v>
      </c>
      <c r="C914" s="2">
        <v>72362</v>
      </c>
      <c r="D914" s="2">
        <v>5948</v>
      </c>
      <c r="E914" s="2">
        <v>5935</v>
      </c>
      <c r="F914" s="10">
        <f t="shared" si="234"/>
        <v>-4.0370991157228087E-3</v>
      </c>
      <c r="G914" s="2">
        <f t="shared" ca="1" si="235"/>
        <v>129062.325</v>
      </c>
      <c r="H914">
        <f t="shared" ca="1" si="236"/>
        <v>-1</v>
      </c>
      <c r="I914">
        <f t="shared" si="237"/>
        <v>1</v>
      </c>
      <c r="J914">
        <f t="shared" si="240"/>
        <v>20.659999999999854</v>
      </c>
      <c r="K914">
        <f t="shared" si="238"/>
        <v>1</v>
      </c>
      <c r="L914" s="11">
        <f t="shared" ca="1" si="232"/>
        <v>10318.039999999954</v>
      </c>
      <c r="M914">
        <f t="shared" ca="1" si="239"/>
        <v>1</v>
      </c>
      <c r="N914">
        <f t="shared" ca="1" si="233"/>
        <v>0</v>
      </c>
      <c r="O914">
        <f>COUNTIF(結算日!$A$3:$A$249,A914)</f>
        <v>0</v>
      </c>
      <c r="Q914" s="7">
        <f t="shared" si="241"/>
        <v>44</v>
      </c>
      <c r="R914" s="8">
        <f t="shared" ca="1" si="245"/>
        <v>308</v>
      </c>
      <c r="S914" s="8">
        <f t="shared" ca="1" si="246"/>
        <v>43284</v>
      </c>
      <c r="T914" s="8">
        <f t="shared" ca="1" si="242"/>
        <v>7</v>
      </c>
      <c r="U914" s="9">
        <f t="shared" ca="1" si="247"/>
        <v>0</v>
      </c>
      <c r="V914">
        <f t="shared" si="243"/>
        <v>2002</v>
      </c>
      <c r="W914">
        <f t="shared" si="244"/>
        <v>3</v>
      </c>
    </row>
    <row r="915" spans="1:23" x14ac:dyDescent="0.25">
      <c r="A915" s="1">
        <v>37334</v>
      </c>
      <c r="B915" s="2">
        <v>5906.73</v>
      </c>
      <c r="C915" s="2">
        <v>85491</v>
      </c>
      <c r="D915" s="2">
        <v>5902</v>
      </c>
      <c r="E915" s="2">
        <v>5874</v>
      </c>
      <c r="F915" s="10">
        <f t="shared" si="234"/>
        <v>-8.0078148146256467E-4</v>
      </c>
      <c r="G915" s="2">
        <f t="shared" ca="1" si="235"/>
        <v>126731.35</v>
      </c>
      <c r="H915">
        <f t="shared" ca="1" si="236"/>
        <v>-1</v>
      </c>
      <c r="I915">
        <f t="shared" si="237"/>
        <v>1</v>
      </c>
      <c r="J915">
        <f t="shared" si="240"/>
        <v>-65.380000000000109</v>
      </c>
      <c r="K915">
        <f t="shared" ca="1" si="238"/>
        <v>-1</v>
      </c>
      <c r="L915" s="11">
        <f t="shared" ca="1" si="232"/>
        <v>10252.659999999953</v>
      </c>
      <c r="M915">
        <f t="shared" ca="1" si="239"/>
        <v>-1</v>
      </c>
      <c r="N915">
        <f t="shared" ca="1" si="233"/>
        <v>2</v>
      </c>
      <c r="O915">
        <f>COUNTIF(結算日!$A$3:$A$249,A915)</f>
        <v>0</v>
      </c>
      <c r="Q915" s="7">
        <f t="shared" si="241"/>
        <v>-46</v>
      </c>
      <c r="R915" s="8">
        <f t="shared" ca="1" si="245"/>
        <v>-322</v>
      </c>
      <c r="S915" s="8">
        <f t="shared" ca="1" si="246"/>
        <v>42962</v>
      </c>
      <c r="T915" s="8">
        <f t="shared" ca="1" si="242"/>
        <v>-7</v>
      </c>
      <c r="U915" s="9">
        <f t="shared" ca="1" si="247"/>
        <v>14</v>
      </c>
      <c r="V915">
        <f t="shared" si="243"/>
        <v>2002</v>
      </c>
      <c r="W915">
        <f t="shared" si="244"/>
        <v>3</v>
      </c>
    </row>
    <row r="916" spans="1:23" x14ac:dyDescent="0.25">
      <c r="A916" s="1">
        <v>37335</v>
      </c>
      <c r="B916" s="2">
        <v>6059.06</v>
      </c>
      <c r="C916" s="2">
        <v>111861</v>
      </c>
      <c r="D916" s="2">
        <v>6074</v>
      </c>
      <c r="E916" s="2">
        <v>6055</v>
      </c>
      <c r="F916" s="10">
        <f t="shared" si="234"/>
        <v>-6.7007093509563465E-4</v>
      </c>
      <c r="G916" s="2">
        <f t="shared" ca="1" si="235"/>
        <v>124633</v>
      </c>
      <c r="H916">
        <f t="shared" ca="1" si="236"/>
        <v>-1</v>
      </c>
      <c r="I916">
        <f t="shared" si="237"/>
        <v>1</v>
      </c>
      <c r="J916">
        <f t="shared" si="240"/>
        <v>152.33000000000084</v>
      </c>
      <c r="K916">
        <f t="shared" ca="1" si="238"/>
        <v>-1</v>
      </c>
      <c r="L916" s="11">
        <f t="shared" ca="1" si="232"/>
        <v>10100.329999999951</v>
      </c>
      <c r="M916">
        <f t="shared" ca="1" si="239"/>
        <v>-1</v>
      </c>
      <c r="N916">
        <f t="shared" ca="1" si="233"/>
        <v>0</v>
      </c>
      <c r="O916">
        <f>COUNTIF(結算日!$A$3:$A$249,A916)</f>
        <v>1</v>
      </c>
      <c r="Q916" s="7">
        <f t="shared" si="241"/>
        <v>172</v>
      </c>
      <c r="R916" s="8">
        <f t="shared" ca="1" si="245"/>
        <v>-1204</v>
      </c>
      <c r="S916" s="8">
        <f t="shared" ca="1" si="246"/>
        <v>41744</v>
      </c>
      <c r="T916" s="8">
        <f t="shared" ca="1" si="242"/>
        <v>-6</v>
      </c>
      <c r="U916" s="9">
        <f t="shared" ca="1" si="247"/>
        <v>13</v>
      </c>
      <c r="V916">
        <f t="shared" si="243"/>
        <v>2002</v>
      </c>
      <c r="W916">
        <f t="shared" si="244"/>
        <v>3</v>
      </c>
    </row>
    <row r="917" spans="1:23" x14ac:dyDescent="0.25">
      <c r="A917" s="1">
        <v>37336</v>
      </c>
      <c r="B917" s="2">
        <v>6046.52</v>
      </c>
      <c r="C917" s="2">
        <v>116375</v>
      </c>
      <c r="D917" s="2">
        <v>6049</v>
      </c>
      <c r="E917" s="2">
        <v>6039</v>
      </c>
      <c r="F917" s="10">
        <f t="shared" si="234"/>
        <v>4.1015327824922565E-4</v>
      </c>
      <c r="G917" s="2">
        <f t="shared" ca="1" si="235"/>
        <v>124910.52499999999</v>
      </c>
      <c r="H917">
        <f t="shared" ca="1" si="236"/>
        <v>-1</v>
      </c>
      <c r="I917">
        <f t="shared" si="237"/>
        <v>-1</v>
      </c>
      <c r="J917">
        <f t="shared" si="240"/>
        <v>-12.539999999999964</v>
      </c>
      <c r="K917">
        <f t="shared" ca="1" si="238"/>
        <v>-1</v>
      </c>
      <c r="L917" s="11">
        <f t="shared" ca="1" si="232"/>
        <v>10112.869999999952</v>
      </c>
      <c r="M917">
        <f t="shared" ca="1" si="239"/>
        <v>-1</v>
      </c>
      <c r="N917">
        <f t="shared" ca="1" si="233"/>
        <v>0</v>
      </c>
      <c r="O917">
        <f>COUNTIF(結算日!$A$3:$A$249,A917)</f>
        <v>0</v>
      </c>
      <c r="Q917" s="7">
        <f t="shared" si="241"/>
        <v>-6</v>
      </c>
      <c r="R917" s="8">
        <f t="shared" ca="1" si="245"/>
        <v>36</v>
      </c>
      <c r="S917" s="8">
        <f t="shared" ca="1" si="246"/>
        <v>41767</v>
      </c>
      <c r="T917" s="8">
        <f t="shared" ca="1" si="242"/>
        <v>-6</v>
      </c>
      <c r="U917" s="9">
        <f t="shared" ca="1" si="247"/>
        <v>0</v>
      </c>
      <c r="V917">
        <f t="shared" si="243"/>
        <v>2002</v>
      </c>
      <c r="W917">
        <f t="shared" si="244"/>
        <v>3</v>
      </c>
    </row>
    <row r="918" spans="1:23" x14ac:dyDescent="0.25">
      <c r="A918" s="1">
        <v>37337</v>
      </c>
      <c r="B918" s="2">
        <v>6140.42</v>
      </c>
      <c r="C918" s="2">
        <v>153382</v>
      </c>
      <c r="D918" s="2">
        <v>6155</v>
      </c>
      <c r="E918" s="2">
        <v>6149</v>
      </c>
      <c r="F918" s="10">
        <f t="shared" si="234"/>
        <v>2.3744304135546734E-3</v>
      </c>
      <c r="G918" s="2">
        <f t="shared" ca="1" si="235"/>
        <v>125825.15</v>
      </c>
      <c r="H918">
        <f t="shared" ca="1" si="236"/>
        <v>1</v>
      </c>
      <c r="I918">
        <f t="shared" si="237"/>
        <v>-1</v>
      </c>
      <c r="J918">
        <f t="shared" si="240"/>
        <v>93.899999999999636</v>
      </c>
      <c r="K918">
        <f t="shared" si="238"/>
        <v>-1</v>
      </c>
      <c r="L918" s="11">
        <f t="shared" ca="1" si="232"/>
        <v>10018.969999999952</v>
      </c>
      <c r="M918">
        <f t="shared" ca="1" si="239"/>
        <v>-1</v>
      </c>
      <c r="N918">
        <f t="shared" ca="1" si="233"/>
        <v>0</v>
      </c>
      <c r="O918">
        <f>COUNTIF(結算日!$A$3:$A$249,A918)</f>
        <v>0</v>
      </c>
      <c r="Q918" s="7">
        <f t="shared" si="241"/>
        <v>106</v>
      </c>
      <c r="R918" s="8">
        <f t="shared" ca="1" si="245"/>
        <v>-636</v>
      </c>
      <c r="S918" s="8">
        <f t="shared" ca="1" si="246"/>
        <v>41131</v>
      </c>
      <c r="T918" s="8">
        <f t="shared" ca="1" si="242"/>
        <v>-6</v>
      </c>
      <c r="U918" s="9">
        <f t="shared" ca="1" si="247"/>
        <v>0</v>
      </c>
      <c r="V918">
        <f t="shared" si="243"/>
        <v>2002</v>
      </c>
      <c r="W918">
        <f t="shared" si="244"/>
        <v>3</v>
      </c>
    </row>
    <row r="919" spans="1:23" x14ac:dyDescent="0.25">
      <c r="A919" s="1">
        <v>37340</v>
      </c>
      <c r="B919" s="2">
        <v>6219.17</v>
      </c>
      <c r="C919" s="2">
        <v>145536</v>
      </c>
      <c r="D919" s="2">
        <v>6170</v>
      </c>
      <c r="E919" s="2">
        <v>6172</v>
      </c>
      <c r="F919" s="10">
        <f t="shared" si="234"/>
        <v>-7.9061997018894381E-3</v>
      </c>
      <c r="G919" s="2">
        <f t="shared" ca="1" si="235"/>
        <v>126562.85</v>
      </c>
      <c r="H919">
        <f t="shared" ca="1" si="236"/>
        <v>1</v>
      </c>
      <c r="I919">
        <f t="shared" si="237"/>
        <v>1</v>
      </c>
      <c r="J919">
        <f t="shared" si="240"/>
        <v>78.75</v>
      </c>
      <c r="K919">
        <f t="shared" si="238"/>
        <v>1</v>
      </c>
      <c r="L919" s="11">
        <f t="shared" ca="1" si="232"/>
        <v>9940.2199999999521</v>
      </c>
      <c r="M919">
        <f t="shared" ca="1" si="239"/>
        <v>1</v>
      </c>
      <c r="N919">
        <f t="shared" ca="1" si="233"/>
        <v>2</v>
      </c>
      <c r="O919">
        <f>COUNTIF(結算日!$A$3:$A$249,A919)</f>
        <v>0</v>
      </c>
      <c r="Q919" s="7">
        <f t="shared" si="241"/>
        <v>15</v>
      </c>
      <c r="R919" s="8">
        <f t="shared" ca="1" si="245"/>
        <v>-90</v>
      </c>
      <c r="S919" s="8">
        <f t="shared" ca="1" si="246"/>
        <v>41041</v>
      </c>
      <c r="T919" s="8">
        <f t="shared" ca="1" si="242"/>
        <v>6</v>
      </c>
      <c r="U919" s="9">
        <f t="shared" ca="1" si="247"/>
        <v>12</v>
      </c>
      <c r="V919">
        <f t="shared" si="243"/>
        <v>2002</v>
      </c>
      <c r="W919">
        <f t="shared" si="244"/>
        <v>3</v>
      </c>
    </row>
    <row r="920" spans="1:23" x14ac:dyDescent="0.25">
      <c r="A920" s="1">
        <v>37341</v>
      </c>
      <c r="B920" s="2">
        <v>6242.64</v>
      </c>
      <c r="C920" s="2">
        <v>133431</v>
      </c>
      <c r="D920" s="2">
        <v>6208</v>
      </c>
      <c r="E920" s="2">
        <v>6196</v>
      </c>
      <c r="F920" s="10">
        <f t="shared" si="234"/>
        <v>-5.5489344251791195E-3</v>
      </c>
      <c r="G920" s="2">
        <f t="shared" ca="1" si="235"/>
        <v>127379.825</v>
      </c>
      <c r="H920">
        <f t="shared" ca="1" si="236"/>
        <v>1</v>
      </c>
      <c r="I920">
        <f t="shared" si="237"/>
        <v>1</v>
      </c>
      <c r="J920">
        <f t="shared" si="240"/>
        <v>23.470000000000255</v>
      </c>
      <c r="K920">
        <f t="shared" si="238"/>
        <v>1</v>
      </c>
      <c r="L920" s="11">
        <f t="shared" ca="1" si="232"/>
        <v>9963.6899999999514</v>
      </c>
      <c r="M920">
        <f t="shared" ca="1" si="239"/>
        <v>1</v>
      </c>
      <c r="N920">
        <f t="shared" ca="1" si="233"/>
        <v>0</v>
      </c>
      <c r="O920">
        <f>COUNTIF(結算日!$A$3:$A$249,A920)</f>
        <v>0</v>
      </c>
      <c r="Q920" s="7">
        <f t="shared" si="241"/>
        <v>38</v>
      </c>
      <c r="R920" s="8">
        <f t="shared" ca="1" si="245"/>
        <v>228</v>
      </c>
      <c r="S920" s="8">
        <f t="shared" ca="1" si="246"/>
        <v>41257</v>
      </c>
      <c r="T920" s="8">
        <f t="shared" ca="1" si="242"/>
        <v>6</v>
      </c>
      <c r="U920" s="9">
        <f t="shared" ca="1" si="247"/>
        <v>0</v>
      </c>
      <c r="V920">
        <f t="shared" si="243"/>
        <v>2002</v>
      </c>
      <c r="W920">
        <f t="shared" si="244"/>
        <v>3</v>
      </c>
    </row>
    <row r="921" spans="1:23" x14ac:dyDescent="0.25">
      <c r="A921" s="1">
        <v>37342</v>
      </c>
      <c r="B921" s="2">
        <v>6147.75</v>
      </c>
      <c r="C921" s="2">
        <v>162336</v>
      </c>
      <c r="D921" s="2">
        <v>6085</v>
      </c>
      <c r="E921" s="2">
        <v>6098</v>
      </c>
      <c r="F921" s="10">
        <f t="shared" si="234"/>
        <v>-1.0206986295799303E-2</v>
      </c>
      <c r="G921" s="2">
        <f t="shared" ca="1" si="235"/>
        <v>128097.55</v>
      </c>
      <c r="H921">
        <f t="shared" ca="1" si="236"/>
        <v>1</v>
      </c>
      <c r="I921">
        <f t="shared" si="237"/>
        <v>1</v>
      </c>
      <c r="J921">
        <f t="shared" si="240"/>
        <v>-94.890000000000327</v>
      </c>
      <c r="K921">
        <f t="shared" si="238"/>
        <v>1</v>
      </c>
      <c r="L921" s="11">
        <f t="shared" ca="1" si="232"/>
        <v>9868.799999999952</v>
      </c>
      <c r="M921">
        <f t="shared" ca="1" si="239"/>
        <v>1</v>
      </c>
      <c r="N921">
        <f t="shared" ca="1" si="233"/>
        <v>0</v>
      </c>
      <c r="O921">
        <f>COUNTIF(結算日!$A$3:$A$249,A921)</f>
        <v>0</v>
      </c>
      <c r="Q921" s="7">
        <f t="shared" si="241"/>
        <v>-123</v>
      </c>
      <c r="R921" s="8">
        <f t="shared" ca="1" si="245"/>
        <v>-738</v>
      </c>
      <c r="S921" s="8">
        <f t="shared" ca="1" si="246"/>
        <v>40519</v>
      </c>
      <c r="T921" s="8">
        <f t="shared" ca="1" si="242"/>
        <v>6</v>
      </c>
      <c r="U921" s="9">
        <f t="shared" ca="1" si="247"/>
        <v>0</v>
      </c>
      <c r="V921">
        <f t="shared" si="243"/>
        <v>2002</v>
      </c>
      <c r="W921">
        <f t="shared" si="244"/>
        <v>3</v>
      </c>
    </row>
    <row r="922" spans="1:23" x14ac:dyDescent="0.25">
      <c r="A922" s="1">
        <v>37343</v>
      </c>
      <c r="B922" s="2">
        <v>6209.92</v>
      </c>
      <c r="C922" s="2">
        <v>120743</v>
      </c>
      <c r="D922" s="2">
        <v>6130</v>
      </c>
      <c r="E922" s="2">
        <v>6130</v>
      </c>
      <c r="F922" s="10">
        <f t="shared" si="234"/>
        <v>-1.2869731011027508E-2</v>
      </c>
      <c r="G922" s="2">
        <f t="shared" ca="1" si="235"/>
        <v>127792.97500000001</v>
      </c>
      <c r="H922">
        <f t="shared" ca="1" si="236"/>
        <v>-1</v>
      </c>
      <c r="I922">
        <f t="shared" si="237"/>
        <v>1</v>
      </c>
      <c r="J922">
        <f t="shared" si="240"/>
        <v>62.170000000000073</v>
      </c>
      <c r="K922">
        <f t="shared" si="238"/>
        <v>1</v>
      </c>
      <c r="L922" s="11">
        <f t="shared" ca="1" si="232"/>
        <v>9930.9699999999521</v>
      </c>
      <c r="M922">
        <f t="shared" ca="1" si="239"/>
        <v>1</v>
      </c>
      <c r="N922">
        <f t="shared" ca="1" si="233"/>
        <v>0</v>
      </c>
      <c r="O922">
        <f>COUNTIF(結算日!$A$3:$A$249,A922)</f>
        <v>0</v>
      </c>
      <c r="Q922" s="7">
        <f t="shared" si="241"/>
        <v>45</v>
      </c>
      <c r="R922" s="8">
        <f t="shared" ca="1" si="245"/>
        <v>270</v>
      </c>
      <c r="S922" s="8">
        <f t="shared" ca="1" si="246"/>
        <v>40789</v>
      </c>
      <c r="T922" s="8">
        <f t="shared" ca="1" si="242"/>
        <v>6</v>
      </c>
      <c r="U922" s="9">
        <f t="shared" ca="1" si="247"/>
        <v>0</v>
      </c>
      <c r="V922">
        <f t="shared" si="243"/>
        <v>2002</v>
      </c>
      <c r="W922">
        <f t="shared" si="244"/>
        <v>3</v>
      </c>
    </row>
    <row r="923" spans="1:23" x14ac:dyDescent="0.25">
      <c r="A923" s="1">
        <v>37344</v>
      </c>
      <c r="B923" s="2">
        <v>6167.47</v>
      </c>
      <c r="C923" s="2">
        <v>106642</v>
      </c>
      <c r="D923" s="2">
        <v>6145</v>
      </c>
      <c r="E923" s="2">
        <v>6156</v>
      </c>
      <c r="F923" s="10">
        <f t="shared" si="234"/>
        <v>-3.6433091689137553E-3</v>
      </c>
      <c r="G923" s="2">
        <f t="shared" ca="1" si="235"/>
        <v>126043.175</v>
      </c>
      <c r="H923">
        <f t="shared" ca="1" si="236"/>
        <v>-1</v>
      </c>
      <c r="I923">
        <f t="shared" si="237"/>
        <v>1</v>
      </c>
      <c r="J923">
        <f t="shared" si="240"/>
        <v>-42.449999999999818</v>
      </c>
      <c r="K923">
        <f t="shared" si="238"/>
        <v>1</v>
      </c>
      <c r="L923" s="11">
        <f t="shared" ca="1" si="232"/>
        <v>9888.5199999999531</v>
      </c>
      <c r="M923">
        <f t="shared" ca="1" si="239"/>
        <v>1</v>
      </c>
      <c r="N923">
        <f t="shared" ca="1" si="233"/>
        <v>0</v>
      </c>
      <c r="O923">
        <f>COUNTIF(結算日!$A$3:$A$249,A923)</f>
        <v>0</v>
      </c>
      <c r="Q923" s="7">
        <f t="shared" si="241"/>
        <v>15</v>
      </c>
      <c r="R923" s="8">
        <f t="shared" ca="1" si="245"/>
        <v>90</v>
      </c>
      <c r="S923" s="8">
        <f t="shared" ca="1" si="246"/>
        <v>40879</v>
      </c>
      <c r="T923" s="8">
        <f t="shared" ca="1" si="242"/>
        <v>6</v>
      </c>
      <c r="U923" s="9">
        <f t="shared" ca="1" si="247"/>
        <v>0</v>
      </c>
      <c r="V923">
        <f t="shared" si="243"/>
        <v>2002</v>
      </c>
      <c r="W923">
        <f t="shared" si="244"/>
        <v>3</v>
      </c>
    </row>
    <row r="924" spans="1:23" x14ac:dyDescent="0.25">
      <c r="A924" s="1">
        <v>37347</v>
      </c>
      <c r="B924" s="2">
        <v>6186.44</v>
      </c>
      <c r="C924" s="2">
        <v>98274</v>
      </c>
      <c r="D924" s="2">
        <v>6105</v>
      </c>
      <c r="E924" s="2">
        <v>6123</v>
      </c>
      <c r="F924" s="10">
        <f t="shared" si="234"/>
        <v>-1.3164275415262994E-2</v>
      </c>
      <c r="G924" s="2">
        <f t="shared" ca="1" si="235"/>
        <v>123453.825</v>
      </c>
      <c r="H924">
        <f t="shared" ca="1" si="236"/>
        <v>-1</v>
      </c>
      <c r="I924">
        <f t="shared" si="237"/>
        <v>1</v>
      </c>
      <c r="J924">
        <f t="shared" si="240"/>
        <v>18.969999999999345</v>
      </c>
      <c r="K924">
        <f t="shared" si="238"/>
        <v>1</v>
      </c>
      <c r="L924" s="11">
        <f t="shared" ca="1" si="232"/>
        <v>9907.4899999999525</v>
      </c>
      <c r="M924">
        <f t="shared" ca="1" si="239"/>
        <v>1</v>
      </c>
      <c r="N924">
        <f t="shared" ca="1" si="233"/>
        <v>0</v>
      </c>
      <c r="O924">
        <f>COUNTIF(結算日!$A$3:$A$249,A924)</f>
        <v>0</v>
      </c>
      <c r="Q924" s="7">
        <f t="shared" si="241"/>
        <v>-40</v>
      </c>
      <c r="R924" s="8">
        <f t="shared" ca="1" si="245"/>
        <v>-240</v>
      </c>
      <c r="S924" s="8">
        <f t="shared" ca="1" si="246"/>
        <v>40639</v>
      </c>
      <c r="T924" s="8">
        <f t="shared" ca="1" si="242"/>
        <v>6</v>
      </c>
      <c r="U924" s="9">
        <f t="shared" ca="1" si="247"/>
        <v>0</v>
      </c>
      <c r="V924">
        <f t="shared" si="243"/>
        <v>2002</v>
      </c>
      <c r="W924">
        <f t="shared" si="244"/>
        <v>4</v>
      </c>
    </row>
    <row r="925" spans="1:23" x14ac:dyDescent="0.25">
      <c r="A925" s="1">
        <v>37348</v>
      </c>
      <c r="B925" s="2">
        <v>6243.46</v>
      </c>
      <c r="C925" s="2">
        <v>148043</v>
      </c>
      <c r="D925" s="2">
        <v>6223</v>
      </c>
      <c r="E925" s="2">
        <v>6225</v>
      </c>
      <c r="F925" s="10">
        <f t="shared" si="234"/>
        <v>-3.2770290832326854E-3</v>
      </c>
      <c r="G925" s="2">
        <f t="shared" ca="1" si="235"/>
        <v>123612.625</v>
      </c>
      <c r="H925">
        <f t="shared" ca="1" si="236"/>
        <v>1</v>
      </c>
      <c r="I925">
        <f t="shared" si="237"/>
        <v>1</v>
      </c>
      <c r="J925">
        <f t="shared" si="240"/>
        <v>57.020000000000437</v>
      </c>
      <c r="K925">
        <f t="shared" si="238"/>
        <v>1</v>
      </c>
      <c r="L925" s="11">
        <f t="shared" ca="1" si="232"/>
        <v>9964.5099999999529</v>
      </c>
      <c r="M925">
        <f t="shared" ca="1" si="239"/>
        <v>1</v>
      </c>
      <c r="N925">
        <f t="shared" ca="1" si="233"/>
        <v>0</v>
      </c>
      <c r="O925">
        <f>COUNTIF(結算日!$A$3:$A$249,A925)</f>
        <v>0</v>
      </c>
      <c r="Q925" s="7">
        <f t="shared" si="241"/>
        <v>118</v>
      </c>
      <c r="R925" s="8">
        <f t="shared" ca="1" si="245"/>
        <v>708</v>
      </c>
      <c r="S925" s="8">
        <f t="shared" ca="1" si="246"/>
        <v>41347</v>
      </c>
      <c r="T925" s="8">
        <f t="shared" ca="1" si="242"/>
        <v>6</v>
      </c>
      <c r="U925" s="9">
        <f t="shared" ca="1" si="247"/>
        <v>0</v>
      </c>
      <c r="V925">
        <f t="shared" si="243"/>
        <v>2002</v>
      </c>
      <c r="W925">
        <f t="shared" si="244"/>
        <v>4</v>
      </c>
    </row>
    <row r="926" spans="1:23" x14ac:dyDescent="0.25">
      <c r="A926" s="1">
        <v>37349</v>
      </c>
      <c r="B926" s="2">
        <v>6294.66</v>
      </c>
      <c r="C926" s="2">
        <v>143935</v>
      </c>
      <c r="D926" s="2">
        <v>6261</v>
      </c>
      <c r="E926" s="2">
        <v>6250</v>
      </c>
      <c r="F926" s="10">
        <f t="shared" si="234"/>
        <v>-5.3473896922152653E-3</v>
      </c>
      <c r="G926" s="2">
        <f t="shared" ca="1" si="235"/>
        <v>122831.425</v>
      </c>
      <c r="H926">
        <f t="shared" ca="1" si="236"/>
        <v>1</v>
      </c>
      <c r="I926">
        <f t="shared" si="237"/>
        <v>1</v>
      </c>
      <c r="J926">
        <f t="shared" si="240"/>
        <v>51.199999999999818</v>
      </c>
      <c r="K926">
        <f t="shared" si="238"/>
        <v>1</v>
      </c>
      <c r="L926" s="11">
        <f t="shared" ca="1" si="232"/>
        <v>10015.709999999952</v>
      </c>
      <c r="M926">
        <f t="shared" ca="1" si="239"/>
        <v>1</v>
      </c>
      <c r="N926">
        <f t="shared" ca="1" si="233"/>
        <v>0</v>
      </c>
      <c r="O926">
        <f>COUNTIF(結算日!$A$3:$A$249,A926)</f>
        <v>0</v>
      </c>
      <c r="Q926" s="7">
        <f t="shared" si="241"/>
        <v>38</v>
      </c>
      <c r="R926" s="8">
        <f t="shared" ca="1" si="245"/>
        <v>228</v>
      </c>
      <c r="S926" s="8">
        <f t="shared" ca="1" si="246"/>
        <v>41575</v>
      </c>
      <c r="T926" s="8">
        <f t="shared" ca="1" si="242"/>
        <v>6</v>
      </c>
      <c r="U926" s="9">
        <f t="shared" ca="1" si="247"/>
        <v>0</v>
      </c>
      <c r="V926">
        <f t="shared" si="243"/>
        <v>2002</v>
      </c>
      <c r="W926">
        <f t="shared" si="244"/>
        <v>4</v>
      </c>
    </row>
    <row r="927" spans="1:23" x14ac:dyDescent="0.25">
      <c r="A927" s="1">
        <v>37350</v>
      </c>
      <c r="B927" s="2">
        <v>6207.09</v>
      </c>
      <c r="C927" s="2">
        <v>148328</v>
      </c>
      <c r="D927" s="2">
        <v>6152</v>
      </c>
      <c r="E927" s="2">
        <v>6152</v>
      </c>
      <c r="F927" s="10">
        <f t="shared" si="234"/>
        <v>-8.8753344965193381E-3</v>
      </c>
      <c r="G927" s="2">
        <f t="shared" ca="1" si="235"/>
        <v>122763.95</v>
      </c>
      <c r="H927">
        <f t="shared" ca="1" si="236"/>
        <v>1</v>
      </c>
      <c r="I927">
        <f t="shared" si="237"/>
        <v>1</v>
      </c>
      <c r="J927">
        <f t="shared" si="240"/>
        <v>-87.569999999999709</v>
      </c>
      <c r="K927">
        <f t="shared" si="238"/>
        <v>1</v>
      </c>
      <c r="L927" s="11">
        <f t="shared" ca="1" si="232"/>
        <v>9928.1399999999521</v>
      </c>
      <c r="M927">
        <f t="shared" ca="1" si="239"/>
        <v>1</v>
      </c>
      <c r="N927">
        <f t="shared" ca="1" si="233"/>
        <v>0</v>
      </c>
      <c r="O927">
        <f>COUNTIF(結算日!$A$3:$A$249,A927)</f>
        <v>0</v>
      </c>
      <c r="Q927" s="7">
        <f t="shared" si="241"/>
        <v>-109</v>
      </c>
      <c r="R927" s="8">
        <f t="shared" ca="1" si="245"/>
        <v>-654</v>
      </c>
      <c r="S927" s="8">
        <f t="shared" ca="1" si="246"/>
        <v>40921</v>
      </c>
      <c r="T927" s="8">
        <f t="shared" ca="1" si="242"/>
        <v>6</v>
      </c>
      <c r="U927" s="9">
        <f t="shared" ca="1" si="247"/>
        <v>0</v>
      </c>
      <c r="V927">
        <f t="shared" si="243"/>
        <v>2002</v>
      </c>
      <c r="W927">
        <f t="shared" si="244"/>
        <v>4</v>
      </c>
    </row>
    <row r="928" spans="1:23" x14ac:dyDescent="0.25">
      <c r="A928" s="1">
        <v>37354</v>
      </c>
      <c r="B928" s="2">
        <v>6190.83</v>
      </c>
      <c r="C928" s="2">
        <v>114693</v>
      </c>
      <c r="D928" s="2">
        <v>6119</v>
      </c>
      <c r="E928" s="2">
        <v>6129</v>
      </c>
      <c r="F928" s="10">
        <f t="shared" si="234"/>
        <v>-1.1602644556545694E-2</v>
      </c>
      <c r="G928" s="2">
        <f t="shared" ca="1" si="235"/>
        <v>122433.125</v>
      </c>
      <c r="H928">
        <f t="shared" ca="1" si="236"/>
        <v>-1</v>
      </c>
      <c r="I928">
        <f t="shared" si="237"/>
        <v>1</v>
      </c>
      <c r="J928">
        <f t="shared" si="240"/>
        <v>-16.260000000000218</v>
      </c>
      <c r="K928">
        <f t="shared" si="238"/>
        <v>1</v>
      </c>
      <c r="L928" s="11">
        <f t="shared" ca="1" si="232"/>
        <v>9911.8799999999519</v>
      </c>
      <c r="M928">
        <f t="shared" ca="1" si="239"/>
        <v>1</v>
      </c>
      <c r="N928">
        <f t="shared" ca="1" si="233"/>
        <v>0</v>
      </c>
      <c r="O928">
        <f>COUNTIF(結算日!$A$3:$A$249,A928)</f>
        <v>0</v>
      </c>
      <c r="Q928" s="7">
        <f t="shared" si="241"/>
        <v>-33</v>
      </c>
      <c r="R928" s="8">
        <f t="shared" ca="1" si="245"/>
        <v>-198</v>
      </c>
      <c r="S928" s="8">
        <f t="shared" ca="1" si="246"/>
        <v>40723</v>
      </c>
      <c r="T928" s="8">
        <f t="shared" ca="1" si="242"/>
        <v>6</v>
      </c>
      <c r="U928" s="9">
        <f t="shared" ca="1" si="247"/>
        <v>0</v>
      </c>
      <c r="V928">
        <f t="shared" si="243"/>
        <v>2002</v>
      </c>
      <c r="W928">
        <f t="shared" si="244"/>
        <v>4</v>
      </c>
    </row>
    <row r="929" spans="1:23" x14ac:dyDescent="0.25">
      <c r="A929" s="1">
        <v>37355</v>
      </c>
      <c r="B929" s="2">
        <v>6069.85</v>
      </c>
      <c r="C929" s="2">
        <v>103080</v>
      </c>
      <c r="D929" s="2">
        <v>6041</v>
      </c>
      <c r="E929" s="2">
        <v>6041</v>
      </c>
      <c r="F929" s="10">
        <f t="shared" si="234"/>
        <v>-4.753000486008796E-3</v>
      </c>
      <c r="G929" s="2">
        <f t="shared" ca="1" si="235"/>
        <v>122141.575</v>
      </c>
      <c r="H929">
        <f t="shared" ca="1" si="236"/>
        <v>-1</v>
      </c>
      <c r="I929">
        <f t="shared" si="237"/>
        <v>1</v>
      </c>
      <c r="J929">
        <f t="shared" si="240"/>
        <v>-120.97999999999956</v>
      </c>
      <c r="K929">
        <f t="shared" si="238"/>
        <v>1</v>
      </c>
      <c r="L929" s="11">
        <f t="shared" ca="1" si="232"/>
        <v>9790.8999999999523</v>
      </c>
      <c r="M929">
        <f t="shared" ca="1" si="239"/>
        <v>1</v>
      </c>
      <c r="N929">
        <f t="shared" ca="1" si="233"/>
        <v>0</v>
      </c>
      <c r="O929">
        <f>COUNTIF(結算日!$A$3:$A$249,A929)</f>
        <v>0</v>
      </c>
      <c r="Q929" s="7">
        <f t="shared" si="241"/>
        <v>-78</v>
      </c>
      <c r="R929" s="8">
        <f t="shared" ca="1" si="245"/>
        <v>-468</v>
      </c>
      <c r="S929" s="8">
        <f t="shared" ca="1" si="246"/>
        <v>40255</v>
      </c>
      <c r="T929" s="8">
        <f t="shared" ca="1" si="242"/>
        <v>6</v>
      </c>
      <c r="U929" s="9">
        <f t="shared" ca="1" si="247"/>
        <v>0</v>
      </c>
      <c r="V929">
        <f t="shared" si="243"/>
        <v>2002</v>
      </c>
      <c r="W929">
        <f t="shared" si="244"/>
        <v>4</v>
      </c>
    </row>
    <row r="930" spans="1:23" x14ac:dyDescent="0.25">
      <c r="A930" s="1">
        <v>37356</v>
      </c>
      <c r="B930" s="2">
        <v>6059.21</v>
      </c>
      <c r="C930" s="2">
        <v>90663</v>
      </c>
      <c r="D930" s="2">
        <v>6025</v>
      </c>
      <c r="E930" s="2">
        <v>6010</v>
      </c>
      <c r="F930" s="10">
        <f t="shared" si="234"/>
        <v>-5.6459505447079561E-3</v>
      </c>
      <c r="G930" s="2">
        <f t="shared" ca="1" si="235"/>
        <v>120982.175</v>
      </c>
      <c r="H930">
        <f t="shared" ca="1" si="236"/>
        <v>-1</v>
      </c>
      <c r="I930">
        <f t="shared" si="237"/>
        <v>1</v>
      </c>
      <c r="J930">
        <f t="shared" si="240"/>
        <v>-10.640000000000327</v>
      </c>
      <c r="K930">
        <f t="shared" si="238"/>
        <v>1</v>
      </c>
      <c r="L930" s="11">
        <f t="shared" ca="1" si="232"/>
        <v>9780.2599999999511</v>
      </c>
      <c r="M930">
        <f t="shared" ca="1" si="239"/>
        <v>1</v>
      </c>
      <c r="N930">
        <f t="shared" ca="1" si="233"/>
        <v>0</v>
      </c>
      <c r="O930">
        <f>COUNTIF(結算日!$A$3:$A$249,A930)</f>
        <v>0</v>
      </c>
      <c r="Q930" s="7">
        <f t="shared" si="241"/>
        <v>-16</v>
      </c>
      <c r="R930" s="8">
        <f t="shared" ca="1" si="245"/>
        <v>-96</v>
      </c>
      <c r="S930" s="8">
        <f t="shared" ca="1" si="246"/>
        <v>40159</v>
      </c>
      <c r="T930" s="8">
        <f t="shared" ca="1" si="242"/>
        <v>6</v>
      </c>
      <c r="U930" s="9">
        <f t="shared" ca="1" si="247"/>
        <v>0</v>
      </c>
      <c r="V930">
        <f t="shared" si="243"/>
        <v>2002</v>
      </c>
      <c r="W930">
        <f t="shared" si="244"/>
        <v>4</v>
      </c>
    </row>
    <row r="931" spans="1:23" x14ac:dyDescent="0.25">
      <c r="A931" s="1">
        <v>37357</v>
      </c>
      <c r="B931" s="2">
        <v>6073.76</v>
      </c>
      <c r="C931" s="2">
        <v>106019</v>
      </c>
      <c r="D931" s="2">
        <v>6032</v>
      </c>
      <c r="E931" s="2">
        <v>6010</v>
      </c>
      <c r="F931" s="10">
        <f t="shared" si="234"/>
        <v>-6.8754774637127536E-3</v>
      </c>
      <c r="G931" s="2">
        <f t="shared" ca="1" si="235"/>
        <v>120319.02499999999</v>
      </c>
      <c r="H931">
        <f t="shared" ca="1" si="236"/>
        <v>-1</v>
      </c>
      <c r="I931">
        <f t="shared" si="237"/>
        <v>1</v>
      </c>
      <c r="J931">
        <f t="shared" si="240"/>
        <v>14.550000000000182</v>
      </c>
      <c r="K931">
        <f t="shared" si="238"/>
        <v>1</v>
      </c>
      <c r="L931" s="11">
        <f t="shared" ca="1" si="232"/>
        <v>9794.8099999999504</v>
      </c>
      <c r="M931">
        <f t="shared" ca="1" si="239"/>
        <v>1</v>
      </c>
      <c r="N931">
        <f t="shared" ca="1" si="233"/>
        <v>0</v>
      </c>
      <c r="O931">
        <f>COUNTIF(結算日!$A$3:$A$249,A931)</f>
        <v>0</v>
      </c>
      <c r="Q931" s="7">
        <f t="shared" si="241"/>
        <v>7</v>
      </c>
      <c r="R931" s="8">
        <f t="shared" ca="1" si="245"/>
        <v>42</v>
      </c>
      <c r="S931" s="8">
        <f t="shared" ca="1" si="246"/>
        <v>40201</v>
      </c>
      <c r="T931" s="8">
        <f t="shared" ca="1" si="242"/>
        <v>6</v>
      </c>
      <c r="U931" s="9">
        <f t="shared" ca="1" si="247"/>
        <v>0</v>
      </c>
      <c r="V931">
        <f t="shared" si="243"/>
        <v>2002</v>
      </c>
      <c r="W931">
        <f t="shared" si="244"/>
        <v>4</v>
      </c>
    </row>
    <row r="932" spans="1:23" x14ac:dyDescent="0.25">
      <c r="A932" s="1">
        <v>37358</v>
      </c>
      <c r="B932" s="2">
        <v>6182.59</v>
      </c>
      <c r="C932" s="2">
        <v>117664</v>
      </c>
      <c r="D932" s="2">
        <v>6158</v>
      </c>
      <c r="E932" s="2">
        <v>6158</v>
      </c>
      <c r="F932" s="10">
        <f t="shared" si="234"/>
        <v>-3.9772975403512545E-3</v>
      </c>
      <c r="G932" s="2">
        <f t="shared" ca="1" si="235"/>
        <v>121046.825</v>
      </c>
      <c r="H932">
        <f t="shared" ca="1" si="236"/>
        <v>-1</v>
      </c>
      <c r="I932">
        <f t="shared" si="237"/>
        <v>1</v>
      </c>
      <c r="J932">
        <f t="shared" si="240"/>
        <v>108.82999999999993</v>
      </c>
      <c r="K932">
        <f t="shared" si="238"/>
        <v>1</v>
      </c>
      <c r="L932" s="11">
        <f t="shared" ca="1" si="232"/>
        <v>9903.6399999999503</v>
      </c>
      <c r="M932">
        <f t="shared" ca="1" si="239"/>
        <v>1</v>
      </c>
      <c r="N932">
        <f t="shared" ca="1" si="233"/>
        <v>0</v>
      </c>
      <c r="O932">
        <f>COUNTIF(結算日!$A$3:$A$249,A932)</f>
        <v>0</v>
      </c>
      <c r="Q932" s="7">
        <f t="shared" si="241"/>
        <v>126</v>
      </c>
      <c r="R932" s="8">
        <f t="shared" ca="1" si="245"/>
        <v>756</v>
      </c>
      <c r="S932" s="8">
        <f t="shared" ca="1" si="246"/>
        <v>40957</v>
      </c>
      <c r="T932" s="8">
        <f t="shared" ca="1" si="242"/>
        <v>6</v>
      </c>
      <c r="U932" s="9">
        <f t="shared" ca="1" si="247"/>
        <v>0</v>
      </c>
      <c r="V932">
        <f t="shared" si="243"/>
        <v>2002</v>
      </c>
      <c r="W932">
        <f t="shared" si="244"/>
        <v>4</v>
      </c>
    </row>
    <row r="933" spans="1:23" x14ac:dyDescent="0.25">
      <c r="A933" s="1">
        <v>37361</v>
      </c>
      <c r="B933" s="2">
        <v>6196</v>
      </c>
      <c r="C933" s="2">
        <v>134048</v>
      </c>
      <c r="D933" s="2">
        <v>6179</v>
      </c>
      <c r="E933" s="2">
        <v>6174</v>
      </c>
      <c r="F933" s="10">
        <f t="shared" si="234"/>
        <v>-2.7437056165268148E-3</v>
      </c>
      <c r="G933" s="2">
        <f t="shared" ca="1" si="235"/>
        <v>122322.2</v>
      </c>
      <c r="H933">
        <f t="shared" ca="1" si="236"/>
        <v>1</v>
      </c>
      <c r="I933">
        <f t="shared" si="237"/>
        <v>1</v>
      </c>
      <c r="J933">
        <f t="shared" si="240"/>
        <v>13.409999999999854</v>
      </c>
      <c r="K933">
        <f t="shared" si="238"/>
        <v>1</v>
      </c>
      <c r="L933" s="11">
        <f t="shared" ca="1" si="232"/>
        <v>9917.0499999999502</v>
      </c>
      <c r="M933">
        <f t="shared" ca="1" si="239"/>
        <v>1</v>
      </c>
      <c r="N933">
        <f t="shared" ca="1" si="233"/>
        <v>0</v>
      </c>
      <c r="O933">
        <f>COUNTIF(結算日!$A$3:$A$249,A933)</f>
        <v>0</v>
      </c>
      <c r="Q933" s="7">
        <f t="shared" si="241"/>
        <v>21</v>
      </c>
      <c r="R933" s="8">
        <f t="shared" ca="1" si="245"/>
        <v>126</v>
      </c>
      <c r="S933" s="8">
        <f t="shared" ca="1" si="246"/>
        <v>41083</v>
      </c>
      <c r="T933" s="8">
        <f t="shared" ca="1" si="242"/>
        <v>6</v>
      </c>
      <c r="U933" s="9">
        <f t="shared" ca="1" si="247"/>
        <v>0</v>
      </c>
      <c r="V933">
        <f t="shared" si="243"/>
        <v>2002</v>
      </c>
      <c r="W933">
        <f t="shared" si="244"/>
        <v>4</v>
      </c>
    </row>
    <row r="934" spans="1:23" x14ac:dyDescent="0.25">
      <c r="A934" s="1">
        <v>37362</v>
      </c>
      <c r="B934" s="2">
        <v>6257.73</v>
      </c>
      <c r="C934" s="2">
        <v>107337</v>
      </c>
      <c r="D934" s="2">
        <v>6231</v>
      </c>
      <c r="E934" s="2">
        <v>6225</v>
      </c>
      <c r="F934" s="10">
        <f t="shared" si="234"/>
        <v>-4.271516987789381E-3</v>
      </c>
      <c r="G934" s="2">
        <f t="shared" ca="1" si="235"/>
        <v>121533.55</v>
      </c>
      <c r="H934">
        <f t="shared" ca="1" si="236"/>
        <v>-1</v>
      </c>
      <c r="I934">
        <f t="shared" si="237"/>
        <v>1</v>
      </c>
      <c r="J934">
        <f t="shared" si="240"/>
        <v>61.729999999999563</v>
      </c>
      <c r="K934">
        <f t="shared" si="238"/>
        <v>1</v>
      </c>
      <c r="L934" s="11">
        <f t="shared" ca="1" si="232"/>
        <v>9978.7799999999497</v>
      </c>
      <c r="M934">
        <f t="shared" ca="1" si="239"/>
        <v>1</v>
      </c>
      <c r="N934">
        <f t="shared" ca="1" si="233"/>
        <v>0</v>
      </c>
      <c r="O934">
        <f>COUNTIF(結算日!$A$3:$A$249,A934)</f>
        <v>0</v>
      </c>
      <c r="Q934" s="7">
        <f t="shared" si="241"/>
        <v>52</v>
      </c>
      <c r="R934" s="8">
        <f t="shared" ca="1" si="245"/>
        <v>312</v>
      </c>
      <c r="S934" s="8">
        <f t="shared" ca="1" si="246"/>
        <v>41395</v>
      </c>
      <c r="T934" s="8">
        <f t="shared" ca="1" si="242"/>
        <v>6</v>
      </c>
      <c r="U934" s="9">
        <f t="shared" ca="1" si="247"/>
        <v>0</v>
      </c>
      <c r="V934">
        <f t="shared" si="243"/>
        <v>2002</v>
      </c>
      <c r="W934">
        <f t="shared" si="244"/>
        <v>4</v>
      </c>
    </row>
    <row r="935" spans="1:23" x14ac:dyDescent="0.25">
      <c r="A935" s="1">
        <v>37363</v>
      </c>
      <c r="B935" s="2">
        <v>6390.68</v>
      </c>
      <c r="C935" s="2">
        <v>168281</v>
      </c>
      <c r="D935" s="2">
        <v>6450</v>
      </c>
      <c r="E935" s="2">
        <v>6373</v>
      </c>
      <c r="F935" s="10">
        <f t="shared" si="234"/>
        <v>-2.7665287575031616E-3</v>
      </c>
      <c r="G935" s="2">
        <f t="shared" ca="1" si="235"/>
        <v>122657.675</v>
      </c>
      <c r="H935">
        <f t="shared" ca="1" si="236"/>
        <v>1</v>
      </c>
      <c r="I935">
        <f t="shared" si="237"/>
        <v>1</v>
      </c>
      <c r="J935">
        <f t="shared" si="240"/>
        <v>132.95000000000073</v>
      </c>
      <c r="K935">
        <f t="shared" si="238"/>
        <v>1</v>
      </c>
      <c r="L935" s="11">
        <f t="shared" ca="1" si="232"/>
        <v>10111.72999999995</v>
      </c>
      <c r="M935">
        <f t="shared" ca="1" si="239"/>
        <v>1</v>
      </c>
      <c r="N935">
        <f t="shared" ca="1" si="233"/>
        <v>0</v>
      </c>
      <c r="O935">
        <f>COUNTIF(結算日!$A$3:$A$249,A935)</f>
        <v>1</v>
      </c>
      <c r="Q935" s="7">
        <f t="shared" si="241"/>
        <v>219</v>
      </c>
      <c r="R935" s="8">
        <f t="shared" ca="1" si="245"/>
        <v>1314</v>
      </c>
      <c r="S935" s="8">
        <f t="shared" ca="1" si="246"/>
        <v>42709</v>
      </c>
      <c r="T935" s="8">
        <f t="shared" ca="1" si="242"/>
        <v>6</v>
      </c>
      <c r="U935" s="9">
        <f t="shared" ca="1" si="247"/>
        <v>12</v>
      </c>
      <c r="V935">
        <f t="shared" si="243"/>
        <v>2002</v>
      </c>
      <c r="W935">
        <f t="shared" si="244"/>
        <v>4</v>
      </c>
    </row>
    <row r="936" spans="1:23" x14ac:dyDescent="0.25">
      <c r="A936" s="1">
        <v>37364</v>
      </c>
      <c r="B936" s="2">
        <v>6387.21</v>
      </c>
      <c r="C936" s="2">
        <v>135948</v>
      </c>
      <c r="D936" s="2">
        <v>6360</v>
      </c>
      <c r="E936" s="2">
        <v>6338</v>
      </c>
      <c r="F936" s="10">
        <f t="shared" si="234"/>
        <v>-4.2600759956225032E-3</v>
      </c>
      <c r="G936" s="2">
        <f t="shared" ca="1" si="235"/>
        <v>123051.2</v>
      </c>
      <c r="H936">
        <f t="shared" ca="1" si="236"/>
        <v>1</v>
      </c>
      <c r="I936">
        <f t="shared" si="237"/>
        <v>1</v>
      </c>
      <c r="J936">
        <f t="shared" si="240"/>
        <v>-3.4700000000002547</v>
      </c>
      <c r="K936">
        <f t="shared" si="238"/>
        <v>1</v>
      </c>
      <c r="L936" s="11">
        <f t="shared" ca="1" si="232"/>
        <v>10108.259999999951</v>
      </c>
      <c r="M936">
        <f t="shared" ca="1" si="239"/>
        <v>1</v>
      </c>
      <c r="N936">
        <f t="shared" ca="1" si="233"/>
        <v>0</v>
      </c>
      <c r="O936">
        <f>COUNTIF(結算日!$A$3:$A$249,A936)</f>
        <v>0</v>
      </c>
      <c r="Q936" s="7">
        <f t="shared" si="241"/>
        <v>-13</v>
      </c>
      <c r="R936" s="8">
        <f t="shared" ca="1" si="245"/>
        <v>-78</v>
      </c>
      <c r="S936" s="8">
        <f t="shared" ca="1" si="246"/>
        <v>42619</v>
      </c>
      <c r="T936" s="8">
        <f t="shared" ca="1" si="242"/>
        <v>6</v>
      </c>
      <c r="U936" s="9">
        <f t="shared" ca="1" si="247"/>
        <v>0</v>
      </c>
      <c r="V936">
        <f t="shared" si="243"/>
        <v>2002</v>
      </c>
      <c r="W936">
        <f t="shared" si="244"/>
        <v>4</v>
      </c>
    </row>
    <row r="937" spans="1:23" x14ac:dyDescent="0.25">
      <c r="A937" s="1">
        <v>37365</v>
      </c>
      <c r="B937" s="2">
        <v>6448.12</v>
      </c>
      <c r="C937" s="2">
        <v>122532</v>
      </c>
      <c r="D937" s="2">
        <v>6398</v>
      </c>
      <c r="E937" s="2">
        <v>6390</v>
      </c>
      <c r="F937" s="10">
        <f t="shared" si="234"/>
        <v>-7.7728081983585717E-3</v>
      </c>
      <c r="G937" s="2">
        <f t="shared" ca="1" si="235"/>
        <v>123678.125</v>
      </c>
      <c r="H937">
        <f t="shared" ca="1" si="236"/>
        <v>-1</v>
      </c>
      <c r="I937">
        <f t="shared" si="237"/>
        <v>1</v>
      </c>
      <c r="J937">
        <f t="shared" si="240"/>
        <v>60.909999999999854</v>
      </c>
      <c r="K937">
        <f t="shared" si="238"/>
        <v>1</v>
      </c>
      <c r="L937" s="11">
        <f t="shared" ca="1" si="232"/>
        <v>10169.169999999951</v>
      </c>
      <c r="M937">
        <f t="shared" ca="1" si="239"/>
        <v>1</v>
      </c>
      <c r="N937">
        <f t="shared" ca="1" si="233"/>
        <v>0</v>
      </c>
      <c r="O937">
        <f>COUNTIF(結算日!$A$3:$A$249,A937)</f>
        <v>0</v>
      </c>
      <c r="Q937" s="7">
        <f t="shared" si="241"/>
        <v>38</v>
      </c>
      <c r="R937" s="8">
        <f t="shared" ca="1" si="245"/>
        <v>228</v>
      </c>
      <c r="S937" s="8">
        <f t="shared" ca="1" si="246"/>
        <v>42847</v>
      </c>
      <c r="T937" s="8">
        <f t="shared" ca="1" si="242"/>
        <v>6</v>
      </c>
      <c r="U937" s="9">
        <f t="shared" ca="1" si="247"/>
        <v>0</v>
      </c>
      <c r="V937">
        <f t="shared" si="243"/>
        <v>2002</v>
      </c>
      <c r="W937">
        <f t="shared" si="244"/>
        <v>4</v>
      </c>
    </row>
    <row r="938" spans="1:23" x14ac:dyDescent="0.25">
      <c r="A938" s="1">
        <v>37368</v>
      </c>
      <c r="B938" s="2">
        <v>6462.3</v>
      </c>
      <c r="C938" s="2">
        <v>120677</v>
      </c>
      <c r="D938" s="2">
        <v>6410</v>
      </c>
      <c r="E938" s="2">
        <v>6382</v>
      </c>
      <c r="F938" s="10">
        <f t="shared" si="234"/>
        <v>-8.093093790136674E-3</v>
      </c>
      <c r="G938" s="2">
        <f t="shared" ca="1" si="235"/>
        <v>124478.825</v>
      </c>
      <c r="H938">
        <f t="shared" ca="1" si="236"/>
        <v>-1</v>
      </c>
      <c r="I938">
        <f t="shared" si="237"/>
        <v>1</v>
      </c>
      <c r="J938">
        <f t="shared" si="240"/>
        <v>14.180000000000291</v>
      </c>
      <c r="K938">
        <f t="shared" si="238"/>
        <v>1</v>
      </c>
      <c r="L938" s="11">
        <f t="shared" ca="1" si="232"/>
        <v>10183.349999999951</v>
      </c>
      <c r="M938">
        <f t="shared" ca="1" si="239"/>
        <v>1</v>
      </c>
      <c r="N938">
        <f t="shared" ca="1" si="233"/>
        <v>0</v>
      </c>
      <c r="O938">
        <f>COUNTIF(結算日!$A$3:$A$249,A938)</f>
        <v>0</v>
      </c>
      <c r="Q938" s="7">
        <f t="shared" si="241"/>
        <v>12</v>
      </c>
      <c r="R938" s="8">
        <f t="shared" ca="1" si="245"/>
        <v>72</v>
      </c>
      <c r="S938" s="8">
        <f t="shared" ca="1" si="246"/>
        <v>42919</v>
      </c>
      <c r="T938" s="8">
        <f t="shared" ca="1" si="242"/>
        <v>6</v>
      </c>
      <c r="U938" s="9">
        <f t="shared" ca="1" si="247"/>
        <v>0</v>
      </c>
      <c r="V938">
        <f t="shared" si="243"/>
        <v>2002</v>
      </c>
      <c r="W938">
        <f t="shared" si="244"/>
        <v>4</v>
      </c>
    </row>
    <row r="939" spans="1:23" x14ac:dyDescent="0.25">
      <c r="A939" s="1">
        <v>37369</v>
      </c>
      <c r="B939" s="2">
        <v>6390.62</v>
      </c>
      <c r="C939" s="2">
        <v>105430</v>
      </c>
      <c r="D939" s="2">
        <v>6345</v>
      </c>
      <c r="E939" s="2">
        <v>6358</v>
      </c>
      <c r="F939" s="10">
        <f t="shared" si="234"/>
        <v>-7.1385874922933468E-3</v>
      </c>
      <c r="G939" s="2">
        <f t="shared" ca="1" si="235"/>
        <v>125132.3</v>
      </c>
      <c r="H939">
        <f t="shared" ca="1" si="236"/>
        <v>-1</v>
      </c>
      <c r="I939">
        <f t="shared" si="237"/>
        <v>1</v>
      </c>
      <c r="J939">
        <f t="shared" si="240"/>
        <v>-71.680000000000291</v>
      </c>
      <c r="K939">
        <f t="shared" si="238"/>
        <v>1</v>
      </c>
      <c r="L939" s="11">
        <f t="shared" ca="1" si="232"/>
        <v>10111.669999999951</v>
      </c>
      <c r="M939">
        <f t="shared" ca="1" si="239"/>
        <v>1</v>
      </c>
      <c r="N939">
        <f t="shared" ca="1" si="233"/>
        <v>0</v>
      </c>
      <c r="O939">
        <f>COUNTIF(結算日!$A$3:$A$249,A939)</f>
        <v>0</v>
      </c>
      <c r="Q939" s="7">
        <f t="shared" si="241"/>
        <v>-65</v>
      </c>
      <c r="R939" s="8">
        <f t="shared" ca="1" si="245"/>
        <v>-390</v>
      </c>
      <c r="S939" s="8">
        <f t="shared" ca="1" si="246"/>
        <v>42529</v>
      </c>
      <c r="T939" s="8">
        <f t="shared" ca="1" si="242"/>
        <v>6</v>
      </c>
      <c r="U939" s="9">
        <f t="shared" ca="1" si="247"/>
        <v>0</v>
      </c>
      <c r="V939">
        <f t="shared" si="243"/>
        <v>2002</v>
      </c>
      <c r="W939">
        <f t="shared" si="244"/>
        <v>4</v>
      </c>
    </row>
    <row r="940" spans="1:23" x14ac:dyDescent="0.25">
      <c r="A940" s="1">
        <v>37370</v>
      </c>
      <c r="B940" s="2">
        <v>6455.39</v>
      </c>
      <c r="C940" s="2">
        <v>103432</v>
      </c>
      <c r="D940" s="2">
        <v>6420</v>
      </c>
      <c r="E940" s="2">
        <v>6415</v>
      </c>
      <c r="F940" s="10">
        <f t="shared" si="234"/>
        <v>-5.4822404223447974E-3</v>
      </c>
      <c r="G940" s="2">
        <f t="shared" ca="1" si="235"/>
        <v>126012.05</v>
      </c>
      <c r="H940">
        <f t="shared" ca="1" si="236"/>
        <v>-1</v>
      </c>
      <c r="I940">
        <f t="shared" si="237"/>
        <v>1</v>
      </c>
      <c r="J940">
        <f t="shared" si="240"/>
        <v>64.770000000000437</v>
      </c>
      <c r="K940">
        <f t="shared" si="238"/>
        <v>1</v>
      </c>
      <c r="L940" s="11">
        <f t="shared" ca="1" si="232"/>
        <v>10176.439999999951</v>
      </c>
      <c r="M940">
        <f t="shared" ca="1" si="239"/>
        <v>1</v>
      </c>
      <c r="N940">
        <f t="shared" ca="1" si="233"/>
        <v>0</v>
      </c>
      <c r="O940">
        <f>COUNTIF(結算日!$A$3:$A$249,A940)</f>
        <v>0</v>
      </c>
      <c r="Q940" s="7">
        <f t="shared" si="241"/>
        <v>75</v>
      </c>
      <c r="R940" s="8">
        <f t="shared" ca="1" si="245"/>
        <v>450</v>
      </c>
      <c r="S940" s="8">
        <f t="shared" ca="1" si="246"/>
        <v>42979</v>
      </c>
      <c r="T940" s="8">
        <f t="shared" ca="1" si="242"/>
        <v>6</v>
      </c>
      <c r="U940" s="9">
        <f t="shared" ca="1" si="247"/>
        <v>0</v>
      </c>
      <c r="V940">
        <f t="shared" si="243"/>
        <v>2002</v>
      </c>
      <c r="W940">
        <f t="shared" si="244"/>
        <v>4</v>
      </c>
    </row>
    <row r="941" spans="1:23" x14ac:dyDescent="0.25">
      <c r="A941" s="1">
        <v>37371</v>
      </c>
      <c r="B941" s="2">
        <v>6355.59</v>
      </c>
      <c r="C941" s="2">
        <v>145133</v>
      </c>
      <c r="D941" s="2">
        <v>6318</v>
      </c>
      <c r="E941" s="2">
        <v>6327</v>
      </c>
      <c r="F941" s="10">
        <f t="shared" si="234"/>
        <v>-5.914478435518955E-3</v>
      </c>
      <c r="G941" s="2">
        <f t="shared" ca="1" si="235"/>
        <v>127315.22500000001</v>
      </c>
      <c r="H941">
        <f t="shared" ca="1" si="236"/>
        <v>1</v>
      </c>
      <c r="I941">
        <f t="shared" si="237"/>
        <v>1</v>
      </c>
      <c r="J941">
        <f t="shared" si="240"/>
        <v>-99.800000000000182</v>
      </c>
      <c r="K941">
        <f t="shared" si="238"/>
        <v>1</v>
      </c>
      <c r="L941" s="11">
        <f t="shared" ca="1" si="232"/>
        <v>10076.639999999952</v>
      </c>
      <c r="M941">
        <f t="shared" ca="1" si="239"/>
        <v>1</v>
      </c>
      <c r="N941">
        <f t="shared" ca="1" si="233"/>
        <v>0</v>
      </c>
      <c r="O941">
        <f>COUNTIF(結算日!$A$3:$A$249,A941)</f>
        <v>0</v>
      </c>
      <c r="Q941" s="7">
        <f t="shared" si="241"/>
        <v>-102</v>
      </c>
      <c r="R941" s="8">
        <f t="shared" ca="1" si="245"/>
        <v>-612</v>
      </c>
      <c r="S941" s="8">
        <f t="shared" ca="1" si="246"/>
        <v>42367</v>
      </c>
      <c r="T941" s="8">
        <f t="shared" ca="1" si="242"/>
        <v>6</v>
      </c>
      <c r="U941" s="9">
        <f t="shared" ca="1" si="247"/>
        <v>0</v>
      </c>
      <c r="V941">
        <f t="shared" si="243"/>
        <v>2002</v>
      </c>
      <c r="W941">
        <f t="shared" si="244"/>
        <v>4</v>
      </c>
    </row>
    <row r="942" spans="1:23" x14ac:dyDescent="0.25">
      <c r="A942" s="1">
        <v>37372</v>
      </c>
      <c r="B942" s="2">
        <v>6306.93</v>
      </c>
      <c r="C942" s="2">
        <v>78535</v>
      </c>
      <c r="D942" s="2">
        <v>6308</v>
      </c>
      <c r="E942" s="2">
        <v>6310</v>
      </c>
      <c r="F942" s="10">
        <f t="shared" si="234"/>
        <v>1.696546497265139E-4</v>
      </c>
      <c r="G942" s="2">
        <f t="shared" ca="1" si="235"/>
        <v>126521.4</v>
      </c>
      <c r="H942">
        <f t="shared" ca="1" si="236"/>
        <v>-1</v>
      </c>
      <c r="I942">
        <f t="shared" si="237"/>
        <v>-1</v>
      </c>
      <c r="J942">
        <f t="shared" si="240"/>
        <v>-48.659999999999854</v>
      </c>
      <c r="K942">
        <f t="shared" ca="1" si="238"/>
        <v>-1</v>
      </c>
      <c r="L942" s="11">
        <f t="shared" ca="1" si="232"/>
        <v>10027.979999999952</v>
      </c>
      <c r="M942">
        <f t="shared" ca="1" si="239"/>
        <v>-1</v>
      </c>
      <c r="N942">
        <f t="shared" ca="1" si="233"/>
        <v>2</v>
      </c>
      <c r="O942">
        <f>COUNTIF(結算日!$A$3:$A$249,A942)</f>
        <v>0</v>
      </c>
      <c r="Q942" s="7">
        <f t="shared" si="241"/>
        <v>-10</v>
      </c>
      <c r="R942" s="8">
        <f t="shared" ca="1" si="245"/>
        <v>-60</v>
      </c>
      <c r="S942" s="8">
        <f t="shared" ca="1" si="246"/>
        <v>42307</v>
      </c>
      <c r="T942" s="8">
        <f t="shared" ca="1" si="242"/>
        <v>-6</v>
      </c>
      <c r="U942" s="9">
        <f t="shared" ca="1" si="247"/>
        <v>12</v>
      </c>
      <c r="V942">
        <f t="shared" si="243"/>
        <v>2002</v>
      </c>
      <c r="W942">
        <f t="shared" si="244"/>
        <v>4</v>
      </c>
    </row>
    <row r="943" spans="1:23" x14ac:dyDescent="0.25">
      <c r="A943" s="1">
        <v>37375</v>
      </c>
      <c r="B943" s="2">
        <v>6205.09</v>
      </c>
      <c r="C943" s="2">
        <v>81490</v>
      </c>
      <c r="D943" s="2">
        <v>6172</v>
      </c>
      <c r="E943" s="2">
        <v>6160</v>
      </c>
      <c r="F943" s="10">
        <f t="shared" si="234"/>
        <v>-5.3327187840950252E-3</v>
      </c>
      <c r="G943" s="2">
        <f t="shared" ca="1" si="235"/>
        <v>125724.875</v>
      </c>
      <c r="H943">
        <f t="shared" ca="1" si="236"/>
        <v>-1</v>
      </c>
      <c r="I943">
        <f t="shared" si="237"/>
        <v>1</v>
      </c>
      <c r="J943">
        <f t="shared" si="240"/>
        <v>-101.84000000000015</v>
      </c>
      <c r="K943">
        <f t="shared" si="238"/>
        <v>1</v>
      </c>
      <c r="L943" s="11">
        <f t="shared" ca="1" si="232"/>
        <v>10129.819999999952</v>
      </c>
      <c r="M943">
        <f t="shared" ca="1" si="239"/>
        <v>1</v>
      </c>
      <c r="N943">
        <f t="shared" ca="1" si="233"/>
        <v>2</v>
      </c>
      <c r="O943">
        <f>COUNTIF(結算日!$A$3:$A$249,A943)</f>
        <v>0</v>
      </c>
      <c r="Q943" s="7">
        <f t="shared" si="241"/>
        <v>-136</v>
      </c>
      <c r="R943" s="8">
        <f t="shared" ca="1" si="245"/>
        <v>816</v>
      </c>
      <c r="S943" s="8">
        <f t="shared" ca="1" si="246"/>
        <v>43111</v>
      </c>
      <c r="T943" s="8">
        <f t="shared" ca="1" si="242"/>
        <v>6</v>
      </c>
      <c r="U943" s="9">
        <f t="shared" ca="1" si="247"/>
        <v>12</v>
      </c>
      <c r="V943">
        <f t="shared" si="243"/>
        <v>2002</v>
      </c>
      <c r="W943">
        <f t="shared" si="244"/>
        <v>4</v>
      </c>
    </row>
    <row r="944" spans="1:23" x14ac:dyDescent="0.25">
      <c r="A944" s="1">
        <v>37376</v>
      </c>
      <c r="B944" s="2">
        <v>6065.73</v>
      </c>
      <c r="C944" s="2">
        <v>81955</v>
      </c>
      <c r="D944" s="2">
        <v>6100</v>
      </c>
      <c r="E944" s="2">
        <v>6080</v>
      </c>
      <c r="F944" s="10">
        <f t="shared" si="234"/>
        <v>5.6497733990799048E-3</v>
      </c>
      <c r="G944" s="2">
        <f t="shared" ca="1" si="235"/>
        <v>124499.425</v>
      </c>
      <c r="H944">
        <f t="shared" ca="1" si="236"/>
        <v>-1</v>
      </c>
      <c r="I944">
        <f t="shared" si="237"/>
        <v>-1</v>
      </c>
      <c r="J944">
        <f t="shared" si="240"/>
        <v>-139.36000000000058</v>
      </c>
      <c r="K944">
        <f t="shared" si="238"/>
        <v>-1</v>
      </c>
      <c r="L944" s="11">
        <f t="shared" ca="1" si="232"/>
        <v>9990.4599999999518</v>
      </c>
      <c r="M944">
        <f t="shared" ca="1" si="239"/>
        <v>-1</v>
      </c>
      <c r="N944">
        <f t="shared" ca="1" si="233"/>
        <v>2</v>
      </c>
      <c r="O944">
        <f>COUNTIF(結算日!$A$3:$A$249,A944)</f>
        <v>0</v>
      </c>
      <c r="Q944" s="7">
        <f t="shared" si="241"/>
        <v>-72</v>
      </c>
      <c r="R944" s="8">
        <f t="shared" ca="1" si="245"/>
        <v>-432</v>
      </c>
      <c r="S944" s="8">
        <f t="shared" ca="1" si="246"/>
        <v>42667</v>
      </c>
      <c r="T944" s="8">
        <f t="shared" ca="1" si="242"/>
        <v>-6</v>
      </c>
      <c r="U944" s="9">
        <f t="shared" ca="1" si="247"/>
        <v>12</v>
      </c>
      <c r="V944">
        <f t="shared" si="243"/>
        <v>2002</v>
      </c>
      <c r="W944">
        <f t="shared" si="244"/>
        <v>4</v>
      </c>
    </row>
    <row r="945" spans="1:23" x14ac:dyDescent="0.25">
      <c r="A945" s="1">
        <v>37378</v>
      </c>
      <c r="B945" s="2">
        <v>5867.83</v>
      </c>
      <c r="C945" s="2">
        <v>99775</v>
      </c>
      <c r="D945" s="2">
        <v>5883</v>
      </c>
      <c r="E945" s="2">
        <v>5888</v>
      </c>
      <c r="F945" s="10">
        <f t="shared" si="234"/>
        <v>2.5852828047165932E-3</v>
      </c>
      <c r="G945" s="2">
        <f t="shared" ca="1" si="235"/>
        <v>122858.5</v>
      </c>
      <c r="H945">
        <f t="shared" ca="1" si="236"/>
        <v>-1</v>
      </c>
      <c r="I945">
        <f t="shared" si="237"/>
        <v>-1</v>
      </c>
      <c r="J945">
        <f t="shared" si="240"/>
        <v>-197.89999999999964</v>
      </c>
      <c r="K945">
        <f t="shared" si="238"/>
        <v>-1</v>
      </c>
      <c r="L945" s="11">
        <f t="shared" ca="1" si="232"/>
        <v>10188.359999999951</v>
      </c>
      <c r="M945">
        <f t="shared" ca="1" si="239"/>
        <v>-1</v>
      </c>
      <c r="N945">
        <f t="shared" ca="1" si="233"/>
        <v>0</v>
      </c>
      <c r="O945">
        <f>COUNTIF(結算日!$A$3:$A$249,A945)</f>
        <v>0</v>
      </c>
      <c r="Q945" s="7">
        <f t="shared" si="241"/>
        <v>-217</v>
      </c>
      <c r="R945" s="8">
        <f t="shared" ca="1" si="245"/>
        <v>1302</v>
      </c>
      <c r="S945" s="8">
        <f t="shared" ca="1" si="246"/>
        <v>43957</v>
      </c>
      <c r="T945" s="8">
        <f t="shared" ca="1" si="242"/>
        <v>-7</v>
      </c>
      <c r="U945" s="9">
        <f t="shared" ca="1" si="247"/>
        <v>1</v>
      </c>
      <c r="V945">
        <f t="shared" si="243"/>
        <v>2002</v>
      </c>
      <c r="W945">
        <f t="shared" si="244"/>
        <v>5</v>
      </c>
    </row>
    <row r="946" spans="1:23" x14ac:dyDescent="0.25">
      <c r="A946" s="1">
        <v>37379</v>
      </c>
      <c r="B946" s="2">
        <v>5910.32</v>
      </c>
      <c r="C946" s="2">
        <v>88727</v>
      </c>
      <c r="D946" s="2">
        <v>5916</v>
      </c>
      <c r="E946" s="2">
        <v>5920</v>
      </c>
      <c r="F946" s="10">
        <f t="shared" si="234"/>
        <v>9.6103087480892135E-4</v>
      </c>
      <c r="G946" s="2">
        <f t="shared" ca="1" si="235"/>
        <v>120852.6</v>
      </c>
      <c r="H946">
        <f t="shared" ca="1" si="236"/>
        <v>-1</v>
      </c>
      <c r="I946">
        <f t="shared" si="237"/>
        <v>-1</v>
      </c>
      <c r="J946">
        <f t="shared" si="240"/>
        <v>42.489999999999782</v>
      </c>
      <c r="K946">
        <f t="shared" ca="1" si="238"/>
        <v>-1</v>
      </c>
      <c r="L946" s="11">
        <f t="shared" ca="1" si="232"/>
        <v>10145.869999999952</v>
      </c>
      <c r="M946">
        <f t="shared" ca="1" si="239"/>
        <v>-1</v>
      </c>
      <c r="N946">
        <f t="shared" ca="1" si="233"/>
        <v>0</v>
      </c>
      <c r="O946">
        <f>COUNTIF(結算日!$A$3:$A$249,A946)</f>
        <v>0</v>
      </c>
      <c r="Q946" s="7">
        <f t="shared" si="241"/>
        <v>33</v>
      </c>
      <c r="R946" s="8">
        <f t="shared" ca="1" si="245"/>
        <v>-231</v>
      </c>
      <c r="S946" s="8">
        <f t="shared" ca="1" si="246"/>
        <v>43725</v>
      </c>
      <c r="T946" s="8">
        <f t="shared" ca="1" si="242"/>
        <v>-7</v>
      </c>
      <c r="U946" s="9">
        <f t="shared" ca="1" si="247"/>
        <v>0</v>
      </c>
      <c r="V946">
        <f t="shared" si="243"/>
        <v>2002</v>
      </c>
      <c r="W946">
        <f t="shared" si="244"/>
        <v>5</v>
      </c>
    </row>
    <row r="947" spans="1:23" x14ac:dyDescent="0.25">
      <c r="A947" s="1">
        <v>37382</v>
      </c>
      <c r="B947" s="2">
        <v>5642.48</v>
      </c>
      <c r="C947" s="2">
        <v>79197</v>
      </c>
      <c r="D947" s="2">
        <v>5615</v>
      </c>
      <c r="E947" s="2">
        <v>5644</v>
      </c>
      <c r="F947" s="10">
        <f t="shared" si="234"/>
        <v>-4.8701989196239248E-3</v>
      </c>
      <c r="G947" s="2">
        <f t="shared" ca="1" si="235"/>
        <v>118378.125</v>
      </c>
      <c r="H947">
        <f t="shared" ca="1" si="236"/>
        <v>-1</v>
      </c>
      <c r="I947">
        <f t="shared" si="237"/>
        <v>1</v>
      </c>
      <c r="J947">
        <f t="shared" si="240"/>
        <v>-267.84000000000015</v>
      </c>
      <c r="K947">
        <f t="shared" si="238"/>
        <v>1</v>
      </c>
      <c r="L947" s="11">
        <f t="shared" ca="1" si="232"/>
        <v>10413.709999999952</v>
      </c>
      <c r="M947">
        <f t="shared" ca="1" si="239"/>
        <v>1</v>
      </c>
      <c r="N947">
        <f t="shared" ca="1" si="233"/>
        <v>2</v>
      </c>
      <c r="O947">
        <f>COUNTIF(結算日!$A$3:$A$249,A947)</f>
        <v>0</v>
      </c>
      <c r="Q947" s="7">
        <f t="shared" si="241"/>
        <v>-301</v>
      </c>
      <c r="R947" s="8">
        <f t="shared" ca="1" si="245"/>
        <v>2107</v>
      </c>
      <c r="S947" s="8">
        <f t="shared" ca="1" si="246"/>
        <v>45832</v>
      </c>
      <c r="T947" s="8">
        <f t="shared" ca="1" si="242"/>
        <v>8</v>
      </c>
      <c r="U947" s="9">
        <f t="shared" ca="1" si="247"/>
        <v>15</v>
      </c>
      <c r="V947">
        <f t="shared" si="243"/>
        <v>2002</v>
      </c>
      <c r="W947">
        <f t="shared" si="244"/>
        <v>5</v>
      </c>
    </row>
    <row r="948" spans="1:23" x14ac:dyDescent="0.25">
      <c r="A948" s="1">
        <v>37383</v>
      </c>
      <c r="B948" s="2">
        <v>5663.98</v>
      </c>
      <c r="C948" s="2">
        <v>87698</v>
      </c>
      <c r="D948" s="2">
        <v>5662</v>
      </c>
      <c r="E948" s="2">
        <v>5645</v>
      </c>
      <c r="F948" s="10">
        <f t="shared" si="234"/>
        <v>-3.4957750557018663E-4</v>
      </c>
      <c r="G948" s="2">
        <f t="shared" ca="1" si="235"/>
        <v>116765.02499999999</v>
      </c>
      <c r="H948">
        <f t="shared" ca="1" si="236"/>
        <v>-1</v>
      </c>
      <c r="I948">
        <f t="shared" si="237"/>
        <v>1</v>
      </c>
      <c r="J948">
        <f t="shared" si="240"/>
        <v>21.5</v>
      </c>
      <c r="K948">
        <f t="shared" ca="1" si="238"/>
        <v>-1</v>
      </c>
      <c r="L948" s="11">
        <f t="shared" ca="1" si="232"/>
        <v>10435.209999999952</v>
      </c>
      <c r="M948">
        <f t="shared" ca="1" si="239"/>
        <v>-1</v>
      </c>
      <c r="N948">
        <f t="shared" ca="1" si="233"/>
        <v>2</v>
      </c>
      <c r="O948">
        <f>COUNTIF(結算日!$A$3:$A$249,A948)</f>
        <v>0</v>
      </c>
      <c r="Q948" s="7">
        <f t="shared" si="241"/>
        <v>47</v>
      </c>
      <c r="R948" s="8">
        <f t="shared" ca="1" si="245"/>
        <v>376</v>
      </c>
      <c r="S948" s="8">
        <f t="shared" ca="1" si="246"/>
        <v>46193</v>
      </c>
      <c r="T948" s="8">
        <f t="shared" ca="1" si="242"/>
        <v>-8</v>
      </c>
      <c r="U948" s="9">
        <f t="shared" ca="1" si="247"/>
        <v>16</v>
      </c>
      <c r="V948">
        <f t="shared" si="243"/>
        <v>2002</v>
      </c>
      <c r="W948">
        <f t="shared" si="244"/>
        <v>5</v>
      </c>
    </row>
    <row r="949" spans="1:23" x14ac:dyDescent="0.25">
      <c r="A949" s="1">
        <v>37384</v>
      </c>
      <c r="B949" s="2">
        <v>5711.53</v>
      </c>
      <c r="C949" s="2">
        <v>92210</v>
      </c>
      <c r="D949" s="2">
        <v>5750</v>
      </c>
      <c r="E949" s="2">
        <v>5740</v>
      </c>
      <c r="F949" s="10">
        <f t="shared" si="234"/>
        <v>6.735498194004208E-3</v>
      </c>
      <c r="G949" s="2">
        <f t="shared" ca="1" si="235"/>
        <v>114926.8</v>
      </c>
      <c r="H949">
        <f t="shared" ca="1" si="236"/>
        <v>-1</v>
      </c>
      <c r="I949">
        <f t="shared" si="237"/>
        <v>-1</v>
      </c>
      <c r="J949">
        <f t="shared" si="240"/>
        <v>47.550000000000182</v>
      </c>
      <c r="K949">
        <f t="shared" si="238"/>
        <v>-1</v>
      </c>
      <c r="L949" s="11">
        <f t="shared" ca="1" si="232"/>
        <v>10387.659999999953</v>
      </c>
      <c r="M949">
        <f t="shared" ca="1" si="239"/>
        <v>-1</v>
      </c>
      <c r="N949">
        <f t="shared" ca="1" si="233"/>
        <v>0</v>
      </c>
      <c r="O949">
        <f>COUNTIF(結算日!$A$3:$A$249,A949)</f>
        <v>0</v>
      </c>
      <c r="Q949" s="7">
        <f t="shared" si="241"/>
        <v>88</v>
      </c>
      <c r="R949" s="8">
        <f t="shared" ca="1" si="245"/>
        <v>-704</v>
      </c>
      <c r="S949" s="8">
        <f t="shared" ca="1" si="246"/>
        <v>45473</v>
      </c>
      <c r="T949" s="8">
        <f t="shared" ca="1" si="242"/>
        <v>-7</v>
      </c>
      <c r="U949" s="9">
        <f t="shared" ca="1" si="247"/>
        <v>1</v>
      </c>
      <c r="V949">
        <f t="shared" si="243"/>
        <v>2002</v>
      </c>
      <c r="W949">
        <f t="shared" si="244"/>
        <v>5</v>
      </c>
    </row>
    <row r="950" spans="1:23" x14ac:dyDescent="0.25">
      <c r="A950" s="1">
        <v>37385</v>
      </c>
      <c r="B950" s="2">
        <v>5739.28</v>
      </c>
      <c r="C950" s="2">
        <v>95936</v>
      </c>
      <c r="D950" s="2">
        <v>5758</v>
      </c>
      <c r="E950" s="2">
        <v>5737</v>
      </c>
      <c r="F950" s="10">
        <f t="shared" si="234"/>
        <v>3.2617331790747439E-3</v>
      </c>
      <c r="G950" s="2">
        <f t="shared" ca="1" si="235"/>
        <v>114059.075</v>
      </c>
      <c r="H950">
        <f t="shared" ca="1" si="236"/>
        <v>-1</v>
      </c>
      <c r="I950">
        <f t="shared" si="237"/>
        <v>-1</v>
      </c>
      <c r="J950">
        <f t="shared" si="240"/>
        <v>27.75</v>
      </c>
      <c r="K950">
        <f t="shared" si="238"/>
        <v>-1</v>
      </c>
      <c r="L950" s="11">
        <f t="shared" ca="1" si="232"/>
        <v>10359.909999999953</v>
      </c>
      <c r="M950">
        <f t="shared" ca="1" si="239"/>
        <v>-1</v>
      </c>
      <c r="N950">
        <f t="shared" ca="1" si="233"/>
        <v>0</v>
      </c>
      <c r="O950">
        <f>COUNTIF(結算日!$A$3:$A$249,A950)</f>
        <v>0</v>
      </c>
      <c r="Q950" s="7">
        <f t="shared" si="241"/>
        <v>8</v>
      </c>
      <c r="R950" s="8">
        <f t="shared" ca="1" si="245"/>
        <v>-56</v>
      </c>
      <c r="S950" s="8">
        <f t="shared" ca="1" si="246"/>
        <v>45416</v>
      </c>
      <c r="T950" s="8">
        <f t="shared" ca="1" si="242"/>
        <v>-7</v>
      </c>
      <c r="U950" s="9">
        <f t="shared" ca="1" si="247"/>
        <v>0</v>
      </c>
      <c r="V950">
        <f t="shared" si="243"/>
        <v>2002</v>
      </c>
      <c r="W950">
        <f t="shared" si="244"/>
        <v>5</v>
      </c>
    </row>
    <row r="951" spans="1:23" x14ac:dyDescent="0.25">
      <c r="A951" s="1">
        <v>37386</v>
      </c>
      <c r="B951" s="2">
        <v>5807.3</v>
      </c>
      <c r="C951" s="2">
        <v>81702</v>
      </c>
      <c r="D951" s="2">
        <v>5855</v>
      </c>
      <c r="E951" s="2">
        <v>5845</v>
      </c>
      <c r="F951" s="10">
        <f t="shared" si="234"/>
        <v>8.2137998725742012E-3</v>
      </c>
      <c r="G951" s="2">
        <f t="shared" ca="1" si="235"/>
        <v>112858.8</v>
      </c>
      <c r="H951">
        <f t="shared" ca="1" si="236"/>
        <v>-1</v>
      </c>
      <c r="I951">
        <f t="shared" si="237"/>
        <v>-1</v>
      </c>
      <c r="J951">
        <f t="shared" si="240"/>
        <v>68.020000000000437</v>
      </c>
      <c r="K951">
        <f t="shared" si="238"/>
        <v>-1</v>
      </c>
      <c r="L951" s="11">
        <f t="shared" ca="1" si="232"/>
        <v>10291.889999999952</v>
      </c>
      <c r="M951">
        <f t="shared" ca="1" si="239"/>
        <v>-1</v>
      </c>
      <c r="N951">
        <f t="shared" ca="1" si="233"/>
        <v>0</v>
      </c>
      <c r="O951">
        <f>COUNTIF(結算日!$A$3:$A$249,A951)</f>
        <v>0</v>
      </c>
      <c r="Q951" s="7">
        <f t="shared" si="241"/>
        <v>97</v>
      </c>
      <c r="R951" s="8">
        <f t="shared" ca="1" si="245"/>
        <v>-679</v>
      </c>
      <c r="S951" s="8">
        <f t="shared" ca="1" si="246"/>
        <v>44737</v>
      </c>
      <c r="T951" s="8">
        <f t="shared" ca="1" si="242"/>
        <v>-7</v>
      </c>
      <c r="U951" s="9">
        <f t="shared" ca="1" si="247"/>
        <v>0</v>
      </c>
      <c r="V951">
        <f t="shared" si="243"/>
        <v>2002</v>
      </c>
      <c r="W951">
        <f t="shared" si="244"/>
        <v>5</v>
      </c>
    </row>
    <row r="952" spans="1:23" x14ac:dyDescent="0.25">
      <c r="A952" s="1">
        <v>37389</v>
      </c>
      <c r="B952" s="2">
        <v>5742.66</v>
      </c>
      <c r="C952" s="2">
        <v>49705</v>
      </c>
      <c r="D952" s="2">
        <v>5796</v>
      </c>
      <c r="E952" s="2">
        <v>5775</v>
      </c>
      <c r="F952" s="10">
        <f t="shared" si="234"/>
        <v>9.2883785562787313E-3</v>
      </c>
      <c r="G952" s="2">
        <f t="shared" ca="1" si="235"/>
        <v>111438.575</v>
      </c>
      <c r="H952">
        <f t="shared" ca="1" si="236"/>
        <v>-1</v>
      </c>
      <c r="I952">
        <f t="shared" si="237"/>
        <v>-1</v>
      </c>
      <c r="J952">
        <f t="shared" si="240"/>
        <v>-64.640000000000327</v>
      </c>
      <c r="K952">
        <f t="shared" si="238"/>
        <v>-1</v>
      </c>
      <c r="L952" s="11">
        <f t="shared" ca="1" si="232"/>
        <v>10356.529999999952</v>
      </c>
      <c r="M952">
        <f t="shared" ca="1" si="239"/>
        <v>-1</v>
      </c>
      <c r="N952">
        <f t="shared" ca="1" si="233"/>
        <v>0</v>
      </c>
      <c r="O952">
        <f>COUNTIF(結算日!$A$3:$A$249,A952)</f>
        <v>0</v>
      </c>
      <c r="Q952" s="7">
        <f t="shared" si="241"/>
        <v>-59</v>
      </c>
      <c r="R952" s="8">
        <f t="shared" ca="1" si="245"/>
        <v>413</v>
      </c>
      <c r="S952" s="8">
        <f t="shared" ca="1" si="246"/>
        <v>45150</v>
      </c>
      <c r="T952" s="8">
        <f t="shared" ca="1" si="242"/>
        <v>-7</v>
      </c>
      <c r="U952" s="9">
        <f t="shared" ca="1" si="247"/>
        <v>0</v>
      </c>
      <c r="V952">
        <f t="shared" si="243"/>
        <v>2002</v>
      </c>
      <c r="W952">
        <f t="shared" si="244"/>
        <v>5</v>
      </c>
    </row>
    <row r="953" spans="1:23" x14ac:dyDescent="0.25">
      <c r="A953" s="1">
        <v>37390</v>
      </c>
      <c r="B953" s="2">
        <v>5755.92</v>
      </c>
      <c r="C953" s="2">
        <v>62845</v>
      </c>
      <c r="D953" s="2">
        <v>5774</v>
      </c>
      <c r="E953" s="2">
        <v>5763</v>
      </c>
      <c r="F953" s="10">
        <f t="shared" si="234"/>
        <v>3.1411138445287534E-3</v>
      </c>
      <c r="G953" s="2">
        <f t="shared" ca="1" si="235"/>
        <v>110036.27499999999</v>
      </c>
      <c r="H953">
        <f t="shared" ca="1" si="236"/>
        <v>-1</v>
      </c>
      <c r="I953">
        <f t="shared" si="237"/>
        <v>-1</v>
      </c>
      <c r="J953">
        <f t="shared" si="240"/>
        <v>13.260000000000218</v>
      </c>
      <c r="K953">
        <f t="shared" si="238"/>
        <v>-1</v>
      </c>
      <c r="L953" s="11">
        <f t="shared" ca="1" si="232"/>
        <v>10343.269999999951</v>
      </c>
      <c r="M953">
        <f t="shared" ca="1" si="239"/>
        <v>-1</v>
      </c>
      <c r="N953">
        <f t="shared" ca="1" si="233"/>
        <v>0</v>
      </c>
      <c r="O953">
        <f>COUNTIF(結算日!$A$3:$A$249,A953)</f>
        <v>0</v>
      </c>
      <c r="Q953" s="7">
        <f t="shared" si="241"/>
        <v>-22</v>
      </c>
      <c r="R953" s="8">
        <f t="shared" ca="1" si="245"/>
        <v>154</v>
      </c>
      <c r="S953" s="8">
        <f t="shared" ca="1" si="246"/>
        <v>45304</v>
      </c>
      <c r="T953" s="8">
        <f t="shared" ca="1" si="242"/>
        <v>-7</v>
      </c>
      <c r="U953" s="9">
        <f t="shared" ca="1" si="247"/>
        <v>0</v>
      </c>
      <c r="V953">
        <f t="shared" si="243"/>
        <v>2002</v>
      </c>
      <c r="W953">
        <f t="shared" si="244"/>
        <v>5</v>
      </c>
    </row>
    <row r="954" spans="1:23" x14ac:dyDescent="0.25">
      <c r="A954" s="1">
        <v>37391</v>
      </c>
      <c r="B954" s="2">
        <v>5910.69</v>
      </c>
      <c r="C954" s="2">
        <v>99844</v>
      </c>
      <c r="D954" s="2">
        <v>5891</v>
      </c>
      <c r="E954" s="2">
        <v>5893</v>
      </c>
      <c r="F954" s="10">
        <f t="shared" si="234"/>
        <v>-2.992882387673812E-3</v>
      </c>
      <c r="G954" s="2">
        <f t="shared" ca="1" si="235"/>
        <v>110723.325</v>
      </c>
      <c r="H954">
        <f t="shared" ca="1" si="236"/>
        <v>-1</v>
      </c>
      <c r="I954">
        <f t="shared" si="237"/>
        <v>1</v>
      </c>
      <c r="J954">
        <f t="shared" si="240"/>
        <v>154.76999999999953</v>
      </c>
      <c r="K954">
        <f t="shared" si="238"/>
        <v>1</v>
      </c>
      <c r="L954" s="11">
        <f t="shared" ca="1" si="232"/>
        <v>10188.499999999953</v>
      </c>
      <c r="M954">
        <f t="shared" ca="1" si="239"/>
        <v>1</v>
      </c>
      <c r="N954">
        <f t="shared" ca="1" si="233"/>
        <v>2</v>
      </c>
      <c r="O954">
        <f>COUNTIF(結算日!$A$3:$A$249,A954)</f>
        <v>1</v>
      </c>
      <c r="Q954" s="7">
        <f t="shared" si="241"/>
        <v>117</v>
      </c>
      <c r="R954" s="8">
        <f t="shared" ca="1" si="245"/>
        <v>-819</v>
      </c>
      <c r="S954" s="8">
        <f t="shared" ca="1" si="246"/>
        <v>44485</v>
      </c>
      <c r="T954" s="8">
        <f t="shared" ca="1" si="242"/>
        <v>7</v>
      </c>
      <c r="U954" s="9">
        <f t="shared" ca="1" si="247"/>
        <v>14</v>
      </c>
      <c r="V954">
        <f t="shared" si="243"/>
        <v>2002</v>
      </c>
      <c r="W954">
        <f t="shared" si="244"/>
        <v>5</v>
      </c>
    </row>
    <row r="955" spans="1:23" x14ac:dyDescent="0.25">
      <c r="A955" s="1">
        <v>37392</v>
      </c>
      <c r="B955" s="2">
        <v>5801.47</v>
      </c>
      <c r="C955" s="2">
        <v>63531</v>
      </c>
      <c r="D955" s="2">
        <v>5742</v>
      </c>
      <c r="E955" s="2">
        <v>5772</v>
      </c>
      <c r="F955" s="10">
        <f t="shared" si="234"/>
        <v>-1.0250850215548835E-2</v>
      </c>
      <c r="G955" s="2">
        <f t="shared" ca="1" si="235"/>
        <v>110174.325</v>
      </c>
      <c r="H955">
        <f t="shared" ca="1" si="236"/>
        <v>-1</v>
      </c>
      <c r="I955">
        <f t="shared" si="237"/>
        <v>1</v>
      </c>
      <c r="J955">
        <f t="shared" si="240"/>
        <v>-109.21999999999935</v>
      </c>
      <c r="K955">
        <f t="shared" si="238"/>
        <v>1</v>
      </c>
      <c r="L955" s="11">
        <f t="shared" ca="1" si="232"/>
        <v>10079.279999999953</v>
      </c>
      <c r="M955">
        <f t="shared" ca="1" si="239"/>
        <v>1</v>
      </c>
      <c r="N955">
        <f t="shared" ca="1" si="233"/>
        <v>0</v>
      </c>
      <c r="O955">
        <f>COUNTIF(結算日!$A$3:$A$249,A955)</f>
        <v>0</v>
      </c>
      <c r="Q955" s="7">
        <f t="shared" si="241"/>
        <v>-151</v>
      </c>
      <c r="R955" s="8">
        <f t="shared" ca="1" si="245"/>
        <v>-1057</v>
      </c>
      <c r="S955" s="8">
        <f t="shared" ca="1" si="246"/>
        <v>43414</v>
      </c>
      <c r="T955" s="8">
        <f t="shared" ca="1" si="242"/>
        <v>7</v>
      </c>
      <c r="U955" s="9">
        <f t="shared" ca="1" si="247"/>
        <v>0</v>
      </c>
      <c r="V955">
        <f t="shared" si="243"/>
        <v>2002</v>
      </c>
      <c r="W955">
        <f t="shared" si="244"/>
        <v>5</v>
      </c>
    </row>
    <row r="956" spans="1:23" x14ac:dyDescent="0.25">
      <c r="A956" s="1">
        <v>37393</v>
      </c>
      <c r="B956" s="2">
        <v>5789.84</v>
      </c>
      <c r="C956" s="2">
        <v>75065</v>
      </c>
      <c r="D956" s="2">
        <v>5805</v>
      </c>
      <c r="E956" s="2">
        <v>5800</v>
      </c>
      <c r="F956" s="10">
        <f t="shared" si="234"/>
        <v>2.6183797825154453E-3</v>
      </c>
      <c r="G956" s="2">
        <f t="shared" ca="1" si="235"/>
        <v>109254.425</v>
      </c>
      <c r="H956">
        <f t="shared" ca="1" si="236"/>
        <v>-1</v>
      </c>
      <c r="I956">
        <f t="shared" si="237"/>
        <v>-1</v>
      </c>
      <c r="J956">
        <f t="shared" si="240"/>
        <v>-11.630000000000109</v>
      </c>
      <c r="K956">
        <f t="shared" si="238"/>
        <v>-1</v>
      </c>
      <c r="L956" s="11">
        <f t="shared" ca="1" si="232"/>
        <v>10067.649999999954</v>
      </c>
      <c r="M956">
        <f t="shared" ca="1" si="239"/>
        <v>-1</v>
      </c>
      <c r="N956">
        <f t="shared" ca="1" si="233"/>
        <v>2</v>
      </c>
      <c r="O956">
        <f>COUNTIF(結算日!$A$3:$A$249,A956)</f>
        <v>0</v>
      </c>
      <c r="Q956" s="7">
        <f t="shared" si="241"/>
        <v>63</v>
      </c>
      <c r="R956" s="8">
        <f t="shared" ca="1" si="245"/>
        <v>441</v>
      </c>
      <c r="S956" s="8">
        <f t="shared" ca="1" si="246"/>
        <v>43855</v>
      </c>
      <c r="T956" s="8">
        <f t="shared" ca="1" si="242"/>
        <v>-7</v>
      </c>
      <c r="U956" s="9">
        <f t="shared" ca="1" si="247"/>
        <v>14</v>
      </c>
      <c r="V956">
        <f t="shared" si="243"/>
        <v>2002</v>
      </c>
      <c r="W956">
        <f t="shared" si="244"/>
        <v>5</v>
      </c>
    </row>
    <row r="957" spans="1:23" x14ac:dyDescent="0.25">
      <c r="A957" s="1">
        <v>37396</v>
      </c>
      <c r="B957" s="2">
        <v>5574.71</v>
      </c>
      <c r="C957" s="2">
        <v>59412</v>
      </c>
      <c r="D957" s="2">
        <v>5518</v>
      </c>
      <c r="E957" s="2">
        <v>5519</v>
      </c>
      <c r="F957" s="10">
        <f t="shared" si="234"/>
        <v>-1.0172726473664073E-2</v>
      </c>
      <c r="G957" s="2">
        <f t="shared" ca="1" si="235"/>
        <v>107830.35</v>
      </c>
      <c r="H957">
        <f t="shared" ca="1" si="236"/>
        <v>-1</v>
      </c>
      <c r="I957">
        <f t="shared" si="237"/>
        <v>1</v>
      </c>
      <c r="J957">
        <f t="shared" si="240"/>
        <v>-215.13000000000011</v>
      </c>
      <c r="K957">
        <f t="shared" si="238"/>
        <v>1</v>
      </c>
      <c r="L957" s="11">
        <f t="shared" ca="1" si="232"/>
        <v>10282.779999999955</v>
      </c>
      <c r="M957">
        <f t="shared" ca="1" si="239"/>
        <v>1</v>
      </c>
      <c r="N957">
        <f t="shared" ca="1" si="233"/>
        <v>2</v>
      </c>
      <c r="O957">
        <f>COUNTIF(結算日!$A$3:$A$249,A957)</f>
        <v>0</v>
      </c>
      <c r="Q957" s="7">
        <f t="shared" si="241"/>
        <v>-287</v>
      </c>
      <c r="R957" s="8">
        <f t="shared" ca="1" si="245"/>
        <v>2009</v>
      </c>
      <c r="S957" s="8">
        <f t="shared" ca="1" si="246"/>
        <v>45850</v>
      </c>
      <c r="T957" s="8">
        <f t="shared" ca="1" si="242"/>
        <v>8</v>
      </c>
      <c r="U957" s="9">
        <f t="shared" ca="1" si="247"/>
        <v>15</v>
      </c>
      <c r="V957">
        <f t="shared" si="243"/>
        <v>2002</v>
      </c>
      <c r="W957">
        <f t="shared" si="244"/>
        <v>5</v>
      </c>
    </row>
    <row r="958" spans="1:23" x14ac:dyDescent="0.25">
      <c r="A958" s="1">
        <v>37397</v>
      </c>
      <c r="B958" s="2">
        <v>5443.18</v>
      </c>
      <c r="C958" s="2">
        <v>60446</v>
      </c>
      <c r="D958" s="2">
        <v>5410</v>
      </c>
      <c r="E958" s="2">
        <v>5398</v>
      </c>
      <c r="F958" s="10">
        <f t="shared" si="234"/>
        <v>-6.0957014098377282E-3</v>
      </c>
      <c r="G958" s="2">
        <f t="shared" ca="1" si="235"/>
        <v>105506.95</v>
      </c>
      <c r="H958">
        <f t="shared" ca="1" si="236"/>
        <v>-1</v>
      </c>
      <c r="I958">
        <f t="shared" si="237"/>
        <v>1</v>
      </c>
      <c r="J958">
        <f t="shared" si="240"/>
        <v>-131.52999999999975</v>
      </c>
      <c r="K958">
        <f t="shared" si="238"/>
        <v>1</v>
      </c>
      <c r="L958" s="11">
        <f t="shared" ref="L958:L1021" ca="1" si="248">L957+J958*M957</f>
        <v>10151.249999999956</v>
      </c>
      <c r="M958">
        <f t="shared" ca="1" si="239"/>
        <v>1</v>
      </c>
      <c r="N958">
        <f t="shared" ref="N958:N1021" ca="1" si="249">ABS(M958-M957)</f>
        <v>0</v>
      </c>
      <c r="O958">
        <f>COUNTIF(結算日!$A$3:$A$249,A958)</f>
        <v>0</v>
      </c>
      <c r="Q958" s="7">
        <f t="shared" si="241"/>
        <v>-108</v>
      </c>
      <c r="R958" s="8">
        <f t="shared" ca="1" si="245"/>
        <v>-864</v>
      </c>
      <c r="S958" s="8">
        <f t="shared" ca="1" si="246"/>
        <v>44971</v>
      </c>
      <c r="T958" s="8">
        <f t="shared" ca="1" si="242"/>
        <v>8</v>
      </c>
      <c r="U958" s="9">
        <f t="shared" ca="1" si="247"/>
        <v>0</v>
      </c>
      <c r="V958">
        <f t="shared" si="243"/>
        <v>2002</v>
      </c>
      <c r="W958">
        <f t="shared" si="244"/>
        <v>5</v>
      </c>
    </row>
    <row r="959" spans="1:23" x14ac:dyDescent="0.25">
      <c r="A959" s="1">
        <v>37398</v>
      </c>
      <c r="B959" s="2">
        <v>5541.64</v>
      </c>
      <c r="C959" s="2">
        <v>66198</v>
      </c>
      <c r="D959" s="2">
        <v>5503</v>
      </c>
      <c r="E959" s="2">
        <v>5510</v>
      </c>
      <c r="F959" s="10">
        <f t="shared" si="234"/>
        <v>-6.9726651316217581E-3</v>
      </c>
      <c r="G959" s="2">
        <f t="shared" ca="1" si="235"/>
        <v>103523.5</v>
      </c>
      <c r="H959">
        <f t="shared" ca="1" si="236"/>
        <v>-1</v>
      </c>
      <c r="I959">
        <f t="shared" si="237"/>
        <v>1</v>
      </c>
      <c r="J959">
        <f t="shared" si="240"/>
        <v>98.460000000000036</v>
      </c>
      <c r="K959">
        <f t="shared" si="238"/>
        <v>1</v>
      </c>
      <c r="L959" s="11">
        <f t="shared" ca="1" si="248"/>
        <v>10249.709999999955</v>
      </c>
      <c r="M959">
        <f t="shared" ca="1" si="239"/>
        <v>1</v>
      </c>
      <c r="N959">
        <f t="shared" ca="1" si="249"/>
        <v>0</v>
      </c>
      <c r="O959">
        <f>COUNTIF(結算日!$A$3:$A$249,A959)</f>
        <v>0</v>
      </c>
      <c r="Q959" s="7">
        <f t="shared" si="241"/>
        <v>93</v>
      </c>
      <c r="R959" s="8">
        <f t="shared" ca="1" si="245"/>
        <v>744</v>
      </c>
      <c r="S959" s="8">
        <f t="shared" ca="1" si="246"/>
        <v>45715</v>
      </c>
      <c r="T959" s="8">
        <f t="shared" ca="1" si="242"/>
        <v>8</v>
      </c>
      <c r="U959" s="9">
        <f t="shared" ca="1" si="247"/>
        <v>0</v>
      </c>
      <c r="V959">
        <f t="shared" si="243"/>
        <v>2002</v>
      </c>
      <c r="W959">
        <f t="shared" si="244"/>
        <v>5</v>
      </c>
    </row>
    <row r="960" spans="1:23" x14ac:dyDescent="0.25">
      <c r="A960" s="1">
        <v>37399</v>
      </c>
      <c r="B960" s="2">
        <v>5549.96</v>
      </c>
      <c r="C960" s="2">
        <v>61208</v>
      </c>
      <c r="D960" s="2">
        <v>5504</v>
      </c>
      <c r="E960" s="2">
        <v>5484</v>
      </c>
      <c r="F960" s="10">
        <f t="shared" si="234"/>
        <v>-8.2811407649785451E-3</v>
      </c>
      <c r="G960" s="2">
        <f t="shared" ca="1" si="235"/>
        <v>101717.925</v>
      </c>
      <c r="H960">
        <f t="shared" ca="1" si="236"/>
        <v>-1</v>
      </c>
      <c r="I960">
        <f t="shared" si="237"/>
        <v>1</v>
      </c>
      <c r="J960">
        <f t="shared" si="240"/>
        <v>8.319999999999709</v>
      </c>
      <c r="K960">
        <f t="shared" si="238"/>
        <v>1</v>
      </c>
      <c r="L960" s="11">
        <f t="shared" ca="1" si="248"/>
        <v>10258.029999999955</v>
      </c>
      <c r="M960">
        <f t="shared" ca="1" si="239"/>
        <v>1</v>
      </c>
      <c r="N960">
        <f t="shared" ca="1" si="249"/>
        <v>0</v>
      </c>
      <c r="O960">
        <f>COUNTIF(結算日!$A$3:$A$249,A960)</f>
        <v>0</v>
      </c>
      <c r="Q960" s="7">
        <f t="shared" si="241"/>
        <v>1</v>
      </c>
      <c r="R960" s="8">
        <f t="shared" ca="1" si="245"/>
        <v>8</v>
      </c>
      <c r="S960" s="8">
        <f t="shared" ca="1" si="246"/>
        <v>45723</v>
      </c>
      <c r="T960" s="8">
        <f t="shared" ca="1" si="242"/>
        <v>8</v>
      </c>
      <c r="U960" s="9">
        <f t="shared" ca="1" si="247"/>
        <v>0</v>
      </c>
      <c r="V960">
        <f t="shared" si="243"/>
        <v>2002</v>
      </c>
      <c r="W960">
        <f t="shared" si="244"/>
        <v>5</v>
      </c>
    </row>
    <row r="961" spans="1:23" x14ac:dyDescent="0.25">
      <c r="A961" s="1">
        <v>37400</v>
      </c>
      <c r="B961" s="2">
        <v>5706.4</v>
      </c>
      <c r="C961" s="2">
        <v>87353</v>
      </c>
      <c r="D961" s="2">
        <v>5698</v>
      </c>
      <c r="E961" s="2">
        <v>5680</v>
      </c>
      <c r="F961" s="10">
        <f t="shared" si="234"/>
        <v>-1.4720314033365156E-3</v>
      </c>
      <c r="G961" s="2">
        <f t="shared" ca="1" si="235"/>
        <v>99843.35</v>
      </c>
      <c r="H961">
        <f t="shared" ca="1" si="236"/>
        <v>-1</v>
      </c>
      <c r="I961">
        <f t="shared" si="237"/>
        <v>1</v>
      </c>
      <c r="J961">
        <f t="shared" si="240"/>
        <v>156.4399999999996</v>
      </c>
      <c r="K961">
        <f t="shared" si="238"/>
        <v>1</v>
      </c>
      <c r="L961" s="11">
        <f t="shared" ca="1" si="248"/>
        <v>10414.469999999954</v>
      </c>
      <c r="M961">
        <f t="shared" ca="1" si="239"/>
        <v>1</v>
      </c>
      <c r="N961">
        <f t="shared" ca="1" si="249"/>
        <v>0</v>
      </c>
      <c r="O961">
        <f>COUNTIF(結算日!$A$3:$A$249,A961)</f>
        <v>0</v>
      </c>
      <c r="Q961" s="7">
        <f t="shared" si="241"/>
        <v>194</v>
      </c>
      <c r="R961" s="8">
        <f t="shared" ca="1" si="245"/>
        <v>1552</v>
      </c>
      <c r="S961" s="8">
        <f t="shared" ca="1" si="246"/>
        <v>47275</v>
      </c>
      <c r="T961" s="8">
        <f t="shared" ca="1" si="242"/>
        <v>8</v>
      </c>
      <c r="U961" s="9">
        <f t="shared" ca="1" si="247"/>
        <v>0</v>
      </c>
      <c r="V961">
        <f t="shared" si="243"/>
        <v>2002</v>
      </c>
      <c r="W961">
        <f t="shared" si="244"/>
        <v>5</v>
      </c>
    </row>
    <row r="962" spans="1:23" x14ac:dyDescent="0.25">
      <c r="A962" s="1">
        <v>37403</v>
      </c>
      <c r="B962" s="2">
        <v>5729.9</v>
      </c>
      <c r="C962" s="2">
        <v>68396</v>
      </c>
      <c r="D962" s="2">
        <v>5716</v>
      </c>
      <c r="E962" s="2">
        <v>5720</v>
      </c>
      <c r="F962" s="10">
        <f t="shared" ref="F962:F1025" si="250">IF(O962=1,E962,D962)/B962-1</f>
        <v>-2.4258713066545035E-3</v>
      </c>
      <c r="G962" s="2">
        <f t="shared" ref="G962:G1025" ca="1" si="251">IF(ROW()&gt;$G$1,AVERAGE(OFFSET(C962,-$G$1+1,,$G$1)),"")</f>
        <v>98534.675000000003</v>
      </c>
      <c r="H962">
        <f t="shared" ref="H962:H1025" ca="1" si="252">IF(G962="",0,SIGN(C962-G962))</f>
        <v>-1</v>
      </c>
      <c r="I962">
        <f t="shared" ref="I962:I1025" si="253">-SIGN(F962)</f>
        <v>1</v>
      </c>
      <c r="J962">
        <f t="shared" si="240"/>
        <v>23.5</v>
      </c>
      <c r="K962">
        <f t="shared" ref="K962:K1025" si="254">CHOOSE($K$1,H962*(2-$K$1)+I962*($K$1-1),IF(ABS(F962)&gt;($K$1-2)/100,I962,H962))</f>
        <v>1</v>
      </c>
      <c r="L962" s="11">
        <f t="shared" ca="1" si="248"/>
        <v>10437.969999999954</v>
      </c>
      <c r="M962">
        <f t="shared" ref="M962:M1025" ca="1" si="255">INT(L962*$P$1/B962)*K962</f>
        <v>1</v>
      </c>
      <c r="N962">
        <f t="shared" ca="1" si="249"/>
        <v>0</v>
      </c>
      <c r="O962">
        <f>COUNTIF(結算日!$A$3:$A$249,A962)</f>
        <v>0</v>
      </c>
      <c r="Q962" s="7">
        <f t="shared" si="241"/>
        <v>18</v>
      </c>
      <c r="R962" s="8">
        <f t="shared" ca="1" si="245"/>
        <v>144</v>
      </c>
      <c r="S962" s="8">
        <f t="shared" ca="1" si="246"/>
        <v>47419</v>
      </c>
      <c r="T962" s="8">
        <f t="shared" ca="1" si="242"/>
        <v>8</v>
      </c>
      <c r="U962" s="9">
        <f t="shared" ca="1" si="247"/>
        <v>0</v>
      </c>
      <c r="V962">
        <f t="shared" si="243"/>
        <v>2002</v>
      </c>
      <c r="W962">
        <f t="shared" si="244"/>
        <v>5</v>
      </c>
    </row>
    <row r="963" spans="1:23" x14ac:dyDescent="0.25">
      <c r="A963" s="1">
        <v>37404</v>
      </c>
      <c r="B963" s="2">
        <v>5669.53</v>
      </c>
      <c r="C963" s="2">
        <v>74810</v>
      </c>
      <c r="D963" s="2">
        <v>5650</v>
      </c>
      <c r="E963" s="2">
        <v>5639</v>
      </c>
      <c r="F963" s="10">
        <f t="shared" si="250"/>
        <v>-3.4447299864361902E-3</v>
      </c>
      <c r="G963" s="2">
        <f t="shared" ca="1" si="251"/>
        <v>97738.875</v>
      </c>
      <c r="H963">
        <f t="shared" ca="1" si="252"/>
        <v>-1</v>
      </c>
      <c r="I963">
        <f t="shared" si="253"/>
        <v>1</v>
      </c>
      <c r="J963">
        <f t="shared" ref="J963:J1026" si="256">B963-B962</f>
        <v>-60.369999999999891</v>
      </c>
      <c r="K963">
        <f t="shared" si="254"/>
        <v>1</v>
      </c>
      <c r="L963" s="11">
        <f t="shared" ca="1" si="248"/>
        <v>10377.599999999955</v>
      </c>
      <c r="M963">
        <f t="shared" ca="1" si="255"/>
        <v>1</v>
      </c>
      <c r="N963">
        <f t="shared" ca="1" si="249"/>
        <v>0</v>
      </c>
      <c r="O963">
        <f>COUNTIF(結算日!$A$3:$A$249,A963)</f>
        <v>0</v>
      </c>
      <c r="Q963" s="7">
        <f t="shared" ref="Q963:Q1026" si="257">D963-IF(O962=1,E962,D962)</f>
        <v>-66</v>
      </c>
      <c r="R963" s="8">
        <f t="shared" ca="1" si="245"/>
        <v>-528</v>
      </c>
      <c r="S963" s="8">
        <f t="shared" ca="1" si="246"/>
        <v>46891</v>
      </c>
      <c r="T963" s="8">
        <f t="shared" ref="T963:T1026" ca="1" si="258">INT(S963*$P$1/IF(O963=1,E963,D963))*K963</f>
        <v>8</v>
      </c>
      <c r="U963" s="9">
        <f t="shared" ca="1" si="247"/>
        <v>0</v>
      </c>
      <c r="V963">
        <f t="shared" ref="V963:V1026" si="259">YEAR(A963)</f>
        <v>2002</v>
      </c>
      <c r="W963">
        <f t="shared" ref="W963:W1026" si="260">MONTH(A963)</f>
        <v>5</v>
      </c>
    </row>
    <row r="964" spans="1:23" x14ac:dyDescent="0.25">
      <c r="A964" s="1">
        <v>37405</v>
      </c>
      <c r="B964" s="2">
        <v>5623.23</v>
      </c>
      <c r="C964" s="2">
        <v>48965</v>
      </c>
      <c r="D964" s="2">
        <v>5555</v>
      </c>
      <c r="E964" s="2">
        <v>5549</v>
      </c>
      <c r="F964" s="10">
        <f t="shared" si="250"/>
        <v>-1.2133595815927767E-2</v>
      </c>
      <c r="G964" s="2">
        <f t="shared" ca="1" si="251"/>
        <v>96506.15</v>
      </c>
      <c r="H964">
        <f t="shared" ca="1" si="252"/>
        <v>-1</v>
      </c>
      <c r="I964">
        <f t="shared" si="253"/>
        <v>1</v>
      </c>
      <c r="J964">
        <f t="shared" si="256"/>
        <v>-46.300000000000182</v>
      </c>
      <c r="K964">
        <f t="shared" si="254"/>
        <v>1</v>
      </c>
      <c r="L964" s="11">
        <f t="shared" ca="1" si="248"/>
        <v>10331.299999999956</v>
      </c>
      <c r="M964">
        <f t="shared" ca="1" si="255"/>
        <v>1</v>
      </c>
      <c r="N964">
        <f t="shared" ca="1" si="249"/>
        <v>0</v>
      </c>
      <c r="O964">
        <f>COUNTIF(結算日!$A$3:$A$249,A964)</f>
        <v>0</v>
      </c>
      <c r="Q964" s="7">
        <f t="shared" si="257"/>
        <v>-95</v>
      </c>
      <c r="R964" s="8">
        <f t="shared" ref="R964:R1027" ca="1" si="261">Q964*T963</f>
        <v>-760</v>
      </c>
      <c r="S964" s="8">
        <f t="shared" ref="S964:S1027" ca="1" si="262">S963+Q964*T963-U963*$U$1</f>
        <v>46131</v>
      </c>
      <c r="T964" s="8">
        <f t="shared" ca="1" si="258"/>
        <v>8</v>
      </c>
      <c r="U964" s="9">
        <f t="shared" ref="U964:U1027" ca="1" si="263">IF(O964=1,ABS(T964)+ABS(T963),ABS(T964-T963))</f>
        <v>0</v>
      </c>
      <c r="V964">
        <f t="shared" si="259"/>
        <v>2002</v>
      </c>
      <c r="W964">
        <f t="shared" si="260"/>
        <v>5</v>
      </c>
    </row>
    <row r="965" spans="1:23" x14ac:dyDescent="0.25">
      <c r="A965" s="1">
        <v>37406</v>
      </c>
      <c r="B965" s="2">
        <v>5736.19</v>
      </c>
      <c r="C965" s="2">
        <v>94280</v>
      </c>
      <c r="D965" s="2">
        <v>5675</v>
      </c>
      <c r="E965" s="2">
        <v>5680</v>
      </c>
      <c r="F965" s="10">
        <f t="shared" si="250"/>
        <v>-1.0667359344791461E-2</v>
      </c>
      <c r="G965" s="2">
        <f t="shared" ca="1" si="251"/>
        <v>95162.074999999997</v>
      </c>
      <c r="H965">
        <f t="shared" ca="1" si="252"/>
        <v>-1</v>
      </c>
      <c r="I965">
        <f t="shared" si="253"/>
        <v>1</v>
      </c>
      <c r="J965">
        <f t="shared" si="256"/>
        <v>112.96000000000004</v>
      </c>
      <c r="K965">
        <f t="shared" si="254"/>
        <v>1</v>
      </c>
      <c r="L965" s="11">
        <f t="shared" ca="1" si="248"/>
        <v>10444.259999999955</v>
      </c>
      <c r="M965">
        <f t="shared" ca="1" si="255"/>
        <v>1</v>
      </c>
      <c r="N965">
        <f t="shared" ca="1" si="249"/>
        <v>0</v>
      </c>
      <c r="O965">
        <f>COUNTIF(結算日!$A$3:$A$249,A965)</f>
        <v>0</v>
      </c>
      <c r="Q965" s="7">
        <f t="shared" si="257"/>
        <v>120</v>
      </c>
      <c r="R965" s="8">
        <f t="shared" ca="1" si="261"/>
        <v>960</v>
      </c>
      <c r="S965" s="8">
        <f t="shared" ca="1" si="262"/>
        <v>47091</v>
      </c>
      <c r="T965" s="8">
        <f t="shared" ca="1" si="258"/>
        <v>8</v>
      </c>
      <c r="U965" s="9">
        <f t="shared" ca="1" si="263"/>
        <v>0</v>
      </c>
      <c r="V965">
        <f t="shared" si="259"/>
        <v>2002</v>
      </c>
      <c r="W965">
        <f t="shared" si="260"/>
        <v>5</v>
      </c>
    </row>
    <row r="966" spans="1:23" x14ac:dyDescent="0.25">
      <c r="A966" s="1">
        <v>37407</v>
      </c>
      <c r="B966" s="2">
        <v>5675.65</v>
      </c>
      <c r="C966" s="2">
        <v>64654</v>
      </c>
      <c r="D966" s="2">
        <v>5632</v>
      </c>
      <c r="E966" s="2">
        <v>5626</v>
      </c>
      <c r="F966" s="10">
        <f t="shared" si="250"/>
        <v>-7.6907490771981335E-3</v>
      </c>
      <c r="G966" s="2">
        <f t="shared" ca="1" si="251"/>
        <v>93180.05</v>
      </c>
      <c r="H966">
        <f t="shared" ca="1" si="252"/>
        <v>-1</v>
      </c>
      <c r="I966">
        <f t="shared" si="253"/>
        <v>1</v>
      </c>
      <c r="J966">
        <f t="shared" si="256"/>
        <v>-60.539999999999964</v>
      </c>
      <c r="K966">
        <f t="shared" si="254"/>
        <v>1</v>
      </c>
      <c r="L966" s="11">
        <f t="shared" ca="1" si="248"/>
        <v>10383.719999999954</v>
      </c>
      <c r="M966">
        <f t="shared" ca="1" si="255"/>
        <v>1</v>
      </c>
      <c r="N966">
        <f t="shared" ca="1" si="249"/>
        <v>0</v>
      </c>
      <c r="O966">
        <f>COUNTIF(結算日!$A$3:$A$249,A966)</f>
        <v>0</v>
      </c>
      <c r="Q966" s="7">
        <f t="shared" si="257"/>
        <v>-43</v>
      </c>
      <c r="R966" s="8">
        <f t="shared" ca="1" si="261"/>
        <v>-344</v>
      </c>
      <c r="S966" s="8">
        <f t="shared" ca="1" si="262"/>
        <v>46747</v>
      </c>
      <c r="T966" s="8">
        <f t="shared" ca="1" si="258"/>
        <v>8</v>
      </c>
      <c r="U966" s="9">
        <f t="shared" ca="1" si="263"/>
        <v>0</v>
      </c>
      <c r="V966">
        <f t="shared" si="259"/>
        <v>2002</v>
      </c>
      <c r="W966">
        <f t="shared" si="260"/>
        <v>5</v>
      </c>
    </row>
    <row r="967" spans="1:23" x14ac:dyDescent="0.25">
      <c r="A967" s="1">
        <v>37410</v>
      </c>
      <c r="B967" s="2">
        <v>5571.08</v>
      </c>
      <c r="C967" s="2">
        <v>48372</v>
      </c>
      <c r="D967" s="2">
        <v>5520</v>
      </c>
      <c r="E967" s="2">
        <v>5499</v>
      </c>
      <c r="F967" s="10">
        <f t="shared" si="250"/>
        <v>-9.168778764620078E-3</v>
      </c>
      <c r="G967" s="2">
        <f t="shared" ca="1" si="251"/>
        <v>90681.15</v>
      </c>
      <c r="H967">
        <f t="shared" ca="1" si="252"/>
        <v>-1</v>
      </c>
      <c r="I967">
        <f t="shared" si="253"/>
        <v>1</v>
      </c>
      <c r="J967">
        <f t="shared" si="256"/>
        <v>-104.56999999999971</v>
      </c>
      <c r="K967">
        <f t="shared" si="254"/>
        <v>1</v>
      </c>
      <c r="L967" s="11">
        <f t="shared" ca="1" si="248"/>
        <v>10279.149999999954</v>
      </c>
      <c r="M967">
        <f t="shared" ca="1" si="255"/>
        <v>1</v>
      </c>
      <c r="N967">
        <f t="shared" ca="1" si="249"/>
        <v>0</v>
      </c>
      <c r="O967">
        <f>COUNTIF(結算日!$A$3:$A$249,A967)</f>
        <v>0</v>
      </c>
      <c r="Q967" s="7">
        <f t="shared" si="257"/>
        <v>-112</v>
      </c>
      <c r="R967" s="8">
        <f t="shared" ca="1" si="261"/>
        <v>-896</v>
      </c>
      <c r="S967" s="8">
        <f t="shared" ca="1" si="262"/>
        <v>45851</v>
      </c>
      <c r="T967" s="8">
        <f t="shared" ca="1" si="258"/>
        <v>8</v>
      </c>
      <c r="U967" s="9">
        <f t="shared" ca="1" si="263"/>
        <v>0</v>
      </c>
      <c r="V967">
        <f t="shared" si="259"/>
        <v>2002</v>
      </c>
      <c r="W967">
        <f t="shared" si="260"/>
        <v>6</v>
      </c>
    </row>
    <row r="968" spans="1:23" x14ac:dyDescent="0.25">
      <c r="A968" s="1">
        <v>37411</v>
      </c>
      <c r="B968" s="2">
        <v>5527.8</v>
      </c>
      <c r="C968" s="2">
        <v>50270</v>
      </c>
      <c r="D968" s="2">
        <v>5500</v>
      </c>
      <c r="E968" s="2">
        <v>5515</v>
      </c>
      <c r="F968" s="10">
        <f t="shared" si="250"/>
        <v>-5.0291255110532784E-3</v>
      </c>
      <c r="G968" s="2">
        <f t="shared" ca="1" si="251"/>
        <v>89070.574999999997</v>
      </c>
      <c r="H968">
        <f t="shared" ca="1" si="252"/>
        <v>-1</v>
      </c>
      <c r="I968">
        <f t="shared" si="253"/>
        <v>1</v>
      </c>
      <c r="J968">
        <f t="shared" si="256"/>
        <v>-43.279999999999745</v>
      </c>
      <c r="K968">
        <f t="shared" si="254"/>
        <v>1</v>
      </c>
      <c r="L968" s="11">
        <f t="shared" ca="1" si="248"/>
        <v>10235.869999999955</v>
      </c>
      <c r="M968">
        <f t="shared" ca="1" si="255"/>
        <v>1</v>
      </c>
      <c r="N968">
        <f t="shared" ca="1" si="249"/>
        <v>0</v>
      </c>
      <c r="O968">
        <f>COUNTIF(結算日!$A$3:$A$249,A968)</f>
        <v>0</v>
      </c>
      <c r="Q968" s="7">
        <f t="shared" si="257"/>
        <v>-20</v>
      </c>
      <c r="R968" s="8">
        <f t="shared" ca="1" si="261"/>
        <v>-160</v>
      </c>
      <c r="S968" s="8">
        <f t="shared" ca="1" si="262"/>
        <v>45691</v>
      </c>
      <c r="T968" s="8">
        <f t="shared" ca="1" si="258"/>
        <v>8</v>
      </c>
      <c r="U968" s="9">
        <f t="shared" ca="1" si="263"/>
        <v>0</v>
      </c>
      <c r="V968">
        <f t="shared" si="259"/>
        <v>2002</v>
      </c>
      <c r="W968">
        <f t="shared" si="260"/>
        <v>6</v>
      </c>
    </row>
    <row r="969" spans="1:23" x14ac:dyDescent="0.25">
      <c r="A969" s="1">
        <v>37412</v>
      </c>
      <c r="B969" s="2">
        <v>5599.42</v>
      </c>
      <c r="C969" s="2">
        <v>68467</v>
      </c>
      <c r="D969" s="2">
        <v>5615</v>
      </c>
      <c r="E969" s="2">
        <v>5615</v>
      </c>
      <c r="F969" s="10">
        <f t="shared" si="250"/>
        <v>2.7824310375001993E-3</v>
      </c>
      <c r="G969" s="2">
        <f t="shared" ca="1" si="251"/>
        <v>88205.25</v>
      </c>
      <c r="H969">
        <f t="shared" ca="1" si="252"/>
        <v>-1</v>
      </c>
      <c r="I969">
        <f t="shared" si="253"/>
        <v>-1</v>
      </c>
      <c r="J969">
        <f t="shared" si="256"/>
        <v>71.619999999999891</v>
      </c>
      <c r="K969">
        <f t="shared" si="254"/>
        <v>-1</v>
      </c>
      <c r="L969" s="11">
        <f t="shared" ca="1" si="248"/>
        <v>10307.489999999954</v>
      </c>
      <c r="M969">
        <f t="shared" ca="1" si="255"/>
        <v>-1</v>
      </c>
      <c r="N969">
        <f t="shared" ca="1" si="249"/>
        <v>2</v>
      </c>
      <c r="O969">
        <f>COUNTIF(結算日!$A$3:$A$249,A969)</f>
        <v>0</v>
      </c>
      <c r="Q969" s="7">
        <f t="shared" si="257"/>
        <v>115</v>
      </c>
      <c r="R969" s="8">
        <f t="shared" ca="1" si="261"/>
        <v>920</v>
      </c>
      <c r="S969" s="8">
        <f t="shared" ca="1" si="262"/>
        <v>46611</v>
      </c>
      <c r="T969" s="8">
        <f t="shared" ca="1" si="258"/>
        <v>-8</v>
      </c>
      <c r="U969" s="9">
        <f t="shared" ca="1" si="263"/>
        <v>16</v>
      </c>
      <c r="V969">
        <f t="shared" si="259"/>
        <v>2002</v>
      </c>
      <c r="W969">
        <f t="shared" si="260"/>
        <v>6</v>
      </c>
    </row>
    <row r="970" spans="1:23" x14ac:dyDescent="0.25">
      <c r="A970" s="1">
        <v>37413</v>
      </c>
      <c r="B970" s="2">
        <v>5591.02</v>
      </c>
      <c r="C970" s="2">
        <v>66712</v>
      </c>
      <c r="D970" s="2">
        <v>5561</v>
      </c>
      <c r="E970" s="2">
        <v>5554</v>
      </c>
      <c r="F970" s="10">
        <f t="shared" si="250"/>
        <v>-5.3693243808822233E-3</v>
      </c>
      <c r="G970" s="2">
        <f t="shared" ca="1" si="251"/>
        <v>87606.475000000006</v>
      </c>
      <c r="H970">
        <f t="shared" ca="1" si="252"/>
        <v>-1</v>
      </c>
      <c r="I970">
        <f t="shared" si="253"/>
        <v>1</v>
      </c>
      <c r="J970">
        <f t="shared" si="256"/>
        <v>-8.3999999999996362</v>
      </c>
      <c r="K970">
        <f t="shared" si="254"/>
        <v>1</v>
      </c>
      <c r="L970" s="11">
        <f t="shared" ca="1" si="248"/>
        <v>10315.889999999954</v>
      </c>
      <c r="M970">
        <f t="shared" ca="1" si="255"/>
        <v>1</v>
      </c>
      <c r="N970">
        <f t="shared" ca="1" si="249"/>
        <v>2</v>
      </c>
      <c r="O970">
        <f>COUNTIF(結算日!$A$3:$A$249,A970)</f>
        <v>0</v>
      </c>
      <c r="Q970" s="7">
        <f t="shared" si="257"/>
        <v>-54</v>
      </c>
      <c r="R970" s="8">
        <f t="shared" ca="1" si="261"/>
        <v>432</v>
      </c>
      <c r="S970" s="8">
        <f t="shared" ca="1" si="262"/>
        <v>47027</v>
      </c>
      <c r="T970" s="8">
        <f t="shared" ca="1" si="258"/>
        <v>8</v>
      </c>
      <c r="U970" s="9">
        <f t="shared" ca="1" si="263"/>
        <v>16</v>
      </c>
      <c r="V970">
        <f t="shared" si="259"/>
        <v>2002</v>
      </c>
      <c r="W970">
        <f t="shared" si="260"/>
        <v>6</v>
      </c>
    </row>
    <row r="971" spans="1:23" x14ac:dyDescent="0.25">
      <c r="A971" s="1">
        <v>37414</v>
      </c>
      <c r="B971" s="2">
        <v>5433.02</v>
      </c>
      <c r="C971" s="2">
        <v>71044</v>
      </c>
      <c r="D971" s="2">
        <v>5358</v>
      </c>
      <c r="E971" s="2">
        <v>5361</v>
      </c>
      <c r="F971" s="10">
        <f t="shared" si="250"/>
        <v>-1.3808158261887526E-2</v>
      </c>
      <c r="G971" s="2">
        <f t="shared" ca="1" si="251"/>
        <v>86732.1</v>
      </c>
      <c r="H971">
        <f t="shared" ca="1" si="252"/>
        <v>-1</v>
      </c>
      <c r="I971">
        <f t="shared" si="253"/>
        <v>1</v>
      </c>
      <c r="J971">
        <f t="shared" si="256"/>
        <v>-158</v>
      </c>
      <c r="K971">
        <f t="shared" si="254"/>
        <v>1</v>
      </c>
      <c r="L971" s="11">
        <f t="shared" ca="1" si="248"/>
        <v>10157.889999999954</v>
      </c>
      <c r="M971">
        <f t="shared" ca="1" si="255"/>
        <v>1</v>
      </c>
      <c r="N971">
        <f t="shared" ca="1" si="249"/>
        <v>0</v>
      </c>
      <c r="O971">
        <f>COUNTIF(結算日!$A$3:$A$249,A971)</f>
        <v>0</v>
      </c>
      <c r="Q971" s="7">
        <f t="shared" si="257"/>
        <v>-203</v>
      </c>
      <c r="R971" s="8">
        <f t="shared" ca="1" si="261"/>
        <v>-1624</v>
      </c>
      <c r="S971" s="8">
        <f t="shared" ca="1" si="262"/>
        <v>45387</v>
      </c>
      <c r="T971" s="8">
        <f t="shared" ca="1" si="258"/>
        <v>8</v>
      </c>
      <c r="U971" s="9">
        <f t="shared" ca="1" si="263"/>
        <v>0</v>
      </c>
      <c r="V971">
        <f t="shared" si="259"/>
        <v>2002</v>
      </c>
      <c r="W971">
        <f t="shared" si="260"/>
        <v>6</v>
      </c>
    </row>
    <row r="972" spans="1:23" x14ac:dyDescent="0.25">
      <c r="A972" s="1">
        <v>37417</v>
      </c>
      <c r="B972" s="2">
        <v>5499.33</v>
      </c>
      <c r="C972" s="2">
        <v>56484</v>
      </c>
      <c r="D972" s="2">
        <v>5470</v>
      </c>
      <c r="E972" s="2">
        <v>5470</v>
      </c>
      <c r="F972" s="10">
        <f t="shared" si="250"/>
        <v>-5.3333769750133486E-3</v>
      </c>
      <c r="G972" s="2">
        <f t="shared" ca="1" si="251"/>
        <v>85202.6</v>
      </c>
      <c r="H972">
        <f t="shared" ca="1" si="252"/>
        <v>-1</v>
      </c>
      <c r="I972">
        <f t="shared" si="253"/>
        <v>1</v>
      </c>
      <c r="J972">
        <f t="shared" si="256"/>
        <v>66.309999999999491</v>
      </c>
      <c r="K972">
        <f t="shared" si="254"/>
        <v>1</v>
      </c>
      <c r="L972" s="11">
        <f t="shared" ca="1" si="248"/>
        <v>10224.199999999953</v>
      </c>
      <c r="M972">
        <f t="shared" ca="1" si="255"/>
        <v>1</v>
      </c>
      <c r="N972">
        <f t="shared" ca="1" si="249"/>
        <v>0</v>
      </c>
      <c r="O972">
        <f>COUNTIF(結算日!$A$3:$A$249,A972)</f>
        <v>0</v>
      </c>
      <c r="Q972" s="7">
        <f t="shared" si="257"/>
        <v>112</v>
      </c>
      <c r="R972" s="8">
        <f t="shared" ca="1" si="261"/>
        <v>896</v>
      </c>
      <c r="S972" s="8">
        <f t="shared" ca="1" si="262"/>
        <v>46283</v>
      </c>
      <c r="T972" s="8">
        <f t="shared" ca="1" si="258"/>
        <v>8</v>
      </c>
      <c r="U972" s="9">
        <f t="shared" ca="1" si="263"/>
        <v>0</v>
      </c>
      <c r="V972">
        <f t="shared" si="259"/>
        <v>2002</v>
      </c>
      <c r="W972">
        <f t="shared" si="260"/>
        <v>6</v>
      </c>
    </row>
    <row r="973" spans="1:23" x14ac:dyDescent="0.25">
      <c r="A973" s="1">
        <v>37418</v>
      </c>
      <c r="B973" s="2">
        <v>5405.42</v>
      </c>
      <c r="C973" s="2">
        <v>61011</v>
      </c>
      <c r="D973" s="2">
        <v>5390</v>
      </c>
      <c r="E973" s="2">
        <v>5400</v>
      </c>
      <c r="F973" s="10">
        <f t="shared" si="250"/>
        <v>-2.8526922977307745E-3</v>
      </c>
      <c r="G973" s="2">
        <f t="shared" ca="1" si="251"/>
        <v>83376.675000000003</v>
      </c>
      <c r="H973">
        <f t="shared" ca="1" si="252"/>
        <v>-1</v>
      </c>
      <c r="I973">
        <f t="shared" si="253"/>
        <v>1</v>
      </c>
      <c r="J973">
        <f t="shared" si="256"/>
        <v>-93.909999999999854</v>
      </c>
      <c r="K973">
        <f t="shared" si="254"/>
        <v>1</v>
      </c>
      <c r="L973" s="11">
        <f t="shared" ca="1" si="248"/>
        <v>10130.289999999954</v>
      </c>
      <c r="M973">
        <f t="shared" ca="1" si="255"/>
        <v>1</v>
      </c>
      <c r="N973">
        <f t="shared" ca="1" si="249"/>
        <v>0</v>
      </c>
      <c r="O973">
        <f>COUNTIF(結算日!$A$3:$A$249,A973)</f>
        <v>0</v>
      </c>
      <c r="Q973" s="7">
        <f t="shared" si="257"/>
        <v>-80</v>
      </c>
      <c r="R973" s="8">
        <f t="shared" ca="1" si="261"/>
        <v>-640</v>
      </c>
      <c r="S973" s="8">
        <f t="shared" ca="1" si="262"/>
        <v>45643</v>
      </c>
      <c r="T973" s="8">
        <f t="shared" ca="1" si="258"/>
        <v>8</v>
      </c>
      <c r="U973" s="9">
        <f t="shared" ca="1" si="263"/>
        <v>0</v>
      </c>
      <c r="V973">
        <f t="shared" si="259"/>
        <v>2002</v>
      </c>
      <c r="W973">
        <f t="shared" si="260"/>
        <v>6</v>
      </c>
    </row>
    <row r="974" spans="1:23" x14ac:dyDescent="0.25">
      <c r="A974" s="1">
        <v>37419</v>
      </c>
      <c r="B974" s="2">
        <v>5399.96</v>
      </c>
      <c r="C974" s="2">
        <v>57889</v>
      </c>
      <c r="D974" s="2">
        <v>5431</v>
      </c>
      <c r="E974" s="2">
        <v>5430</v>
      </c>
      <c r="F974" s="10">
        <f t="shared" si="250"/>
        <v>5.7481907273386756E-3</v>
      </c>
      <c r="G974" s="2">
        <f t="shared" ca="1" si="251"/>
        <v>82140.475000000006</v>
      </c>
      <c r="H974">
        <f t="shared" ca="1" si="252"/>
        <v>-1</v>
      </c>
      <c r="I974">
        <f t="shared" si="253"/>
        <v>-1</v>
      </c>
      <c r="J974">
        <f t="shared" si="256"/>
        <v>-5.4600000000000364</v>
      </c>
      <c r="K974">
        <f t="shared" si="254"/>
        <v>-1</v>
      </c>
      <c r="L974" s="11">
        <f t="shared" ca="1" si="248"/>
        <v>10124.829999999954</v>
      </c>
      <c r="M974">
        <f t="shared" ca="1" si="255"/>
        <v>-1</v>
      </c>
      <c r="N974">
        <f t="shared" ca="1" si="249"/>
        <v>2</v>
      </c>
      <c r="O974">
        <f>COUNTIF(結算日!$A$3:$A$249,A974)</f>
        <v>0</v>
      </c>
      <c r="Q974" s="7">
        <f t="shared" si="257"/>
        <v>41</v>
      </c>
      <c r="R974" s="8">
        <f t="shared" ca="1" si="261"/>
        <v>328</v>
      </c>
      <c r="S974" s="8">
        <f t="shared" ca="1" si="262"/>
        <v>45971</v>
      </c>
      <c r="T974" s="8">
        <f t="shared" ca="1" si="258"/>
        <v>-8</v>
      </c>
      <c r="U974" s="9">
        <f t="shared" ca="1" si="263"/>
        <v>16</v>
      </c>
      <c r="V974">
        <f t="shared" si="259"/>
        <v>2002</v>
      </c>
      <c r="W974">
        <f t="shared" si="260"/>
        <v>6</v>
      </c>
    </row>
    <row r="975" spans="1:23" x14ac:dyDescent="0.25">
      <c r="A975" s="1">
        <v>37420</v>
      </c>
      <c r="B975" s="2">
        <v>5562.23</v>
      </c>
      <c r="C975" s="2">
        <v>104431</v>
      </c>
      <c r="D975" s="2">
        <v>5580</v>
      </c>
      <c r="E975" s="2">
        <v>5585</v>
      </c>
      <c r="F975" s="10">
        <f t="shared" si="250"/>
        <v>3.1947618131578093E-3</v>
      </c>
      <c r="G975" s="2">
        <f t="shared" ca="1" si="251"/>
        <v>80544.225000000006</v>
      </c>
      <c r="H975">
        <f t="shared" ca="1" si="252"/>
        <v>1</v>
      </c>
      <c r="I975">
        <f t="shared" si="253"/>
        <v>-1</v>
      </c>
      <c r="J975">
        <f t="shared" si="256"/>
        <v>162.26999999999953</v>
      </c>
      <c r="K975">
        <f t="shared" si="254"/>
        <v>-1</v>
      </c>
      <c r="L975" s="11">
        <f t="shared" ca="1" si="248"/>
        <v>9962.559999999954</v>
      </c>
      <c r="M975">
        <f t="shared" ca="1" si="255"/>
        <v>-1</v>
      </c>
      <c r="N975">
        <f t="shared" ca="1" si="249"/>
        <v>0</v>
      </c>
      <c r="O975">
        <f>COUNTIF(結算日!$A$3:$A$249,A975)</f>
        <v>0</v>
      </c>
      <c r="Q975" s="7">
        <f t="shared" si="257"/>
        <v>149</v>
      </c>
      <c r="R975" s="8">
        <f t="shared" ca="1" si="261"/>
        <v>-1192</v>
      </c>
      <c r="S975" s="8">
        <f t="shared" ca="1" si="262"/>
        <v>44763</v>
      </c>
      <c r="T975" s="8">
        <f t="shared" ca="1" si="258"/>
        <v>-8</v>
      </c>
      <c r="U975" s="9">
        <f t="shared" ca="1" si="263"/>
        <v>0</v>
      </c>
      <c r="V975">
        <f t="shared" si="259"/>
        <v>2002</v>
      </c>
      <c r="W975">
        <f t="shared" si="260"/>
        <v>6</v>
      </c>
    </row>
    <row r="976" spans="1:23" x14ac:dyDescent="0.25">
      <c r="A976" s="1">
        <v>37421</v>
      </c>
      <c r="B976" s="2">
        <v>5562.12</v>
      </c>
      <c r="C976" s="2">
        <v>83814</v>
      </c>
      <c r="D976" s="2">
        <v>5600</v>
      </c>
      <c r="E976" s="2">
        <v>5610</v>
      </c>
      <c r="F976" s="10">
        <f t="shared" si="250"/>
        <v>6.8103528870286922E-3</v>
      </c>
      <c r="G976" s="2">
        <f t="shared" ca="1" si="251"/>
        <v>79240.875</v>
      </c>
      <c r="H976">
        <f t="shared" ca="1" si="252"/>
        <v>1</v>
      </c>
      <c r="I976">
        <f t="shared" si="253"/>
        <v>-1</v>
      </c>
      <c r="J976">
        <f t="shared" si="256"/>
        <v>-0.10999999999967258</v>
      </c>
      <c r="K976">
        <f t="shared" si="254"/>
        <v>-1</v>
      </c>
      <c r="L976" s="11">
        <f t="shared" ca="1" si="248"/>
        <v>9962.6699999999546</v>
      </c>
      <c r="M976">
        <f t="shared" ca="1" si="255"/>
        <v>-1</v>
      </c>
      <c r="N976">
        <f t="shared" ca="1" si="249"/>
        <v>0</v>
      </c>
      <c r="O976">
        <f>COUNTIF(結算日!$A$3:$A$249,A976)</f>
        <v>0</v>
      </c>
      <c r="Q976" s="7">
        <f t="shared" si="257"/>
        <v>20</v>
      </c>
      <c r="R976" s="8">
        <f t="shared" ca="1" si="261"/>
        <v>-160</v>
      </c>
      <c r="S976" s="8">
        <f t="shared" ca="1" si="262"/>
        <v>44603</v>
      </c>
      <c r="T976" s="8">
        <f t="shared" ca="1" si="258"/>
        <v>-7</v>
      </c>
      <c r="U976" s="9">
        <f t="shared" ca="1" si="263"/>
        <v>1</v>
      </c>
      <c r="V976">
        <f t="shared" si="259"/>
        <v>2002</v>
      </c>
      <c r="W976">
        <f t="shared" si="260"/>
        <v>6</v>
      </c>
    </row>
    <row r="977" spans="1:23" x14ac:dyDescent="0.25">
      <c r="A977" s="1">
        <v>37424</v>
      </c>
      <c r="B977" s="2">
        <v>5537.81</v>
      </c>
      <c r="C977" s="2">
        <v>81422</v>
      </c>
      <c r="D977" s="2">
        <v>5560</v>
      </c>
      <c r="E977" s="2">
        <v>5565</v>
      </c>
      <c r="F977" s="10">
        <f t="shared" si="250"/>
        <v>4.0069991567062146E-3</v>
      </c>
      <c r="G977" s="2">
        <f t="shared" ca="1" si="251"/>
        <v>78213.125</v>
      </c>
      <c r="H977">
        <f t="shared" ca="1" si="252"/>
        <v>1</v>
      </c>
      <c r="I977">
        <f t="shared" si="253"/>
        <v>-1</v>
      </c>
      <c r="J977">
        <f t="shared" si="256"/>
        <v>-24.309999999999491</v>
      </c>
      <c r="K977">
        <f t="shared" si="254"/>
        <v>-1</v>
      </c>
      <c r="L977" s="11">
        <f t="shared" ca="1" si="248"/>
        <v>9986.9799999999541</v>
      </c>
      <c r="M977">
        <f t="shared" ca="1" si="255"/>
        <v>-1</v>
      </c>
      <c r="N977">
        <f t="shared" ca="1" si="249"/>
        <v>0</v>
      </c>
      <c r="O977">
        <f>COUNTIF(結算日!$A$3:$A$249,A977)</f>
        <v>0</v>
      </c>
      <c r="Q977" s="7">
        <f t="shared" si="257"/>
        <v>-40</v>
      </c>
      <c r="R977" s="8">
        <f t="shared" ca="1" si="261"/>
        <v>280</v>
      </c>
      <c r="S977" s="8">
        <f t="shared" ca="1" si="262"/>
        <v>44882</v>
      </c>
      <c r="T977" s="8">
        <f t="shared" ca="1" si="258"/>
        <v>-8</v>
      </c>
      <c r="U977" s="9">
        <f t="shared" ca="1" si="263"/>
        <v>1</v>
      </c>
      <c r="V977">
        <f t="shared" si="259"/>
        <v>2002</v>
      </c>
      <c r="W977">
        <f t="shared" si="260"/>
        <v>6</v>
      </c>
    </row>
    <row r="978" spans="1:23" x14ac:dyDescent="0.25">
      <c r="A978" s="1">
        <v>37425</v>
      </c>
      <c r="B978" s="2">
        <v>5536.42</v>
      </c>
      <c r="C978" s="2">
        <v>68773</v>
      </c>
      <c r="D978" s="2">
        <v>5600</v>
      </c>
      <c r="E978" s="2">
        <v>5577</v>
      </c>
      <c r="F978" s="10">
        <f t="shared" si="250"/>
        <v>1.1483955335758411E-2</v>
      </c>
      <c r="G978" s="2">
        <f t="shared" ca="1" si="251"/>
        <v>76915.524999999994</v>
      </c>
      <c r="H978">
        <f t="shared" ca="1" si="252"/>
        <v>-1</v>
      </c>
      <c r="I978">
        <f t="shared" si="253"/>
        <v>-1</v>
      </c>
      <c r="J978">
        <f t="shared" si="256"/>
        <v>-1.3900000000003274</v>
      </c>
      <c r="K978">
        <f t="shared" si="254"/>
        <v>-1</v>
      </c>
      <c r="L978" s="11">
        <f t="shared" ca="1" si="248"/>
        <v>9988.3699999999553</v>
      </c>
      <c r="M978">
        <f t="shared" ca="1" si="255"/>
        <v>-1</v>
      </c>
      <c r="N978">
        <f t="shared" ca="1" si="249"/>
        <v>0</v>
      </c>
      <c r="O978">
        <f>COUNTIF(結算日!$A$3:$A$249,A978)</f>
        <v>0</v>
      </c>
      <c r="Q978" s="7">
        <f t="shared" si="257"/>
        <v>40</v>
      </c>
      <c r="R978" s="8">
        <f t="shared" ca="1" si="261"/>
        <v>-320</v>
      </c>
      <c r="S978" s="8">
        <f t="shared" ca="1" si="262"/>
        <v>44561</v>
      </c>
      <c r="T978" s="8">
        <f t="shared" ca="1" si="258"/>
        <v>-7</v>
      </c>
      <c r="U978" s="9">
        <f t="shared" ca="1" si="263"/>
        <v>1</v>
      </c>
      <c r="V978">
        <f t="shared" si="259"/>
        <v>2002</v>
      </c>
      <c r="W978">
        <f t="shared" si="260"/>
        <v>6</v>
      </c>
    </row>
    <row r="979" spans="1:23" x14ac:dyDescent="0.25">
      <c r="A979" s="1">
        <v>37426</v>
      </c>
      <c r="B979" s="2">
        <v>5399.5</v>
      </c>
      <c r="C979" s="2">
        <v>63481</v>
      </c>
      <c r="D979" s="2">
        <v>5370</v>
      </c>
      <c r="E979" s="2">
        <v>5356</v>
      </c>
      <c r="F979" s="10">
        <f t="shared" si="250"/>
        <v>-8.0563015093990664E-3</v>
      </c>
      <c r="G979" s="2">
        <f t="shared" ca="1" si="251"/>
        <v>75866.8</v>
      </c>
      <c r="H979">
        <f t="shared" ca="1" si="252"/>
        <v>-1</v>
      </c>
      <c r="I979">
        <f t="shared" si="253"/>
        <v>1</v>
      </c>
      <c r="J979">
        <f t="shared" si="256"/>
        <v>-136.92000000000007</v>
      </c>
      <c r="K979">
        <f t="shared" si="254"/>
        <v>1</v>
      </c>
      <c r="L979" s="11">
        <f t="shared" ca="1" si="248"/>
        <v>10125.289999999955</v>
      </c>
      <c r="M979">
        <f t="shared" ca="1" si="255"/>
        <v>1</v>
      </c>
      <c r="N979">
        <f t="shared" ca="1" si="249"/>
        <v>2</v>
      </c>
      <c r="O979">
        <f>COUNTIF(結算日!$A$3:$A$249,A979)</f>
        <v>1</v>
      </c>
      <c r="Q979" s="7">
        <f t="shared" si="257"/>
        <v>-230</v>
      </c>
      <c r="R979" s="8">
        <f t="shared" ca="1" si="261"/>
        <v>1610</v>
      </c>
      <c r="S979" s="8">
        <f t="shared" ca="1" si="262"/>
        <v>46170</v>
      </c>
      <c r="T979" s="8">
        <f t="shared" ca="1" si="258"/>
        <v>8</v>
      </c>
      <c r="U979" s="9">
        <f t="shared" ca="1" si="263"/>
        <v>15</v>
      </c>
      <c r="V979">
        <f t="shared" si="259"/>
        <v>2002</v>
      </c>
      <c r="W979">
        <f t="shared" si="260"/>
        <v>6</v>
      </c>
    </row>
    <row r="980" spans="1:23" x14ac:dyDescent="0.25">
      <c r="A980" s="1">
        <v>37427</v>
      </c>
      <c r="B980" s="2">
        <v>5445.77</v>
      </c>
      <c r="C980" s="2">
        <v>62554</v>
      </c>
      <c r="D980" s="2">
        <v>5410</v>
      </c>
      <c r="E980" s="2">
        <v>5435</v>
      </c>
      <c r="F980" s="10">
        <f t="shared" si="250"/>
        <v>-6.5684007954798229E-3</v>
      </c>
      <c r="G980" s="2">
        <f t="shared" ca="1" si="251"/>
        <v>74844.850000000006</v>
      </c>
      <c r="H980">
        <f t="shared" ca="1" si="252"/>
        <v>-1</v>
      </c>
      <c r="I980">
        <f t="shared" si="253"/>
        <v>1</v>
      </c>
      <c r="J980">
        <f t="shared" si="256"/>
        <v>46.270000000000437</v>
      </c>
      <c r="K980">
        <f t="shared" si="254"/>
        <v>1</v>
      </c>
      <c r="L980" s="11">
        <f t="shared" ca="1" si="248"/>
        <v>10171.559999999956</v>
      </c>
      <c r="M980">
        <f t="shared" ca="1" si="255"/>
        <v>1</v>
      </c>
      <c r="N980">
        <f t="shared" ca="1" si="249"/>
        <v>0</v>
      </c>
      <c r="O980">
        <f>COUNTIF(結算日!$A$3:$A$249,A980)</f>
        <v>0</v>
      </c>
      <c r="Q980" s="7">
        <f t="shared" si="257"/>
        <v>54</v>
      </c>
      <c r="R980" s="8">
        <f t="shared" ca="1" si="261"/>
        <v>432</v>
      </c>
      <c r="S980" s="8">
        <f t="shared" ca="1" si="262"/>
        <v>46587</v>
      </c>
      <c r="T980" s="8">
        <f t="shared" ca="1" si="258"/>
        <v>8</v>
      </c>
      <c r="U980" s="9">
        <f t="shared" ca="1" si="263"/>
        <v>0</v>
      </c>
      <c r="V980">
        <f t="shared" si="259"/>
        <v>2002</v>
      </c>
      <c r="W980">
        <f t="shared" si="260"/>
        <v>6</v>
      </c>
    </row>
    <row r="981" spans="1:23" x14ac:dyDescent="0.25">
      <c r="A981" s="1">
        <v>37428</v>
      </c>
      <c r="B981" s="2">
        <v>5460.53</v>
      </c>
      <c r="C981" s="2">
        <v>79398</v>
      </c>
      <c r="D981" s="2">
        <v>5440</v>
      </c>
      <c r="E981" s="2">
        <v>5430</v>
      </c>
      <c r="F981" s="10">
        <f t="shared" si="250"/>
        <v>-3.7597083067028025E-3</v>
      </c>
      <c r="G981" s="2">
        <f t="shared" ca="1" si="251"/>
        <v>73201.475000000006</v>
      </c>
      <c r="H981">
        <f t="shared" ca="1" si="252"/>
        <v>1</v>
      </c>
      <c r="I981">
        <f t="shared" si="253"/>
        <v>1</v>
      </c>
      <c r="J981">
        <f t="shared" si="256"/>
        <v>14.759999999999309</v>
      </c>
      <c r="K981">
        <f t="shared" si="254"/>
        <v>1</v>
      </c>
      <c r="L981" s="11">
        <f t="shared" ca="1" si="248"/>
        <v>10186.319999999956</v>
      </c>
      <c r="M981">
        <f t="shared" ca="1" si="255"/>
        <v>1</v>
      </c>
      <c r="N981">
        <f t="shared" ca="1" si="249"/>
        <v>0</v>
      </c>
      <c r="O981">
        <f>COUNTIF(結算日!$A$3:$A$249,A981)</f>
        <v>0</v>
      </c>
      <c r="Q981" s="7">
        <f t="shared" si="257"/>
        <v>30</v>
      </c>
      <c r="R981" s="8">
        <f t="shared" ca="1" si="261"/>
        <v>240</v>
      </c>
      <c r="S981" s="8">
        <f t="shared" ca="1" si="262"/>
        <v>46827</v>
      </c>
      <c r="T981" s="8">
        <f t="shared" ca="1" si="258"/>
        <v>8</v>
      </c>
      <c r="U981" s="9">
        <f t="shared" ca="1" si="263"/>
        <v>0</v>
      </c>
      <c r="V981">
        <f t="shared" si="259"/>
        <v>2002</v>
      </c>
      <c r="W981">
        <f t="shared" si="260"/>
        <v>6</v>
      </c>
    </row>
    <row r="982" spans="1:23" x14ac:dyDescent="0.25">
      <c r="A982" s="1">
        <v>37431</v>
      </c>
      <c r="B982" s="2">
        <v>5384.89</v>
      </c>
      <c r="C982" s="2">
        <v>58457</v>
      </c>
      <c r="D982" s="2">
        <v>5415</v>
      </c>
      <c r="E982" s="2">
        <v>5418</v>
      </c>
      <c r="F982" s="10">
        <f t="shared" si="250"/>
        <v>5.5915719726864488E-3</v>
      </c>
      <c r="G982" s="2">
        <f t="shared" ca="1" si="251"/>
        <v>72699.524999999994</v>
      </c>
      <c r="H982">
        <f t="shared" ca="1" si="252"/>
        <v>-1</v>
      </c>
      <c r="I982">
        <f t="shared" si="253"/>
        <v>-1</v>
      </c>
      <c r="J982">
        <f t="shared" si="256"/>
        <v>-75.639999999999418</v>
      </c>
      <c r="K982">
        <f t="shared" si="254"/>
        <v>-1</v>
      </c>
      <c r="L982" s="11">
        <f t="shared" ca="1" si="248"/>
        <v>10110.679999999957</v>
      </c>
      <c r="M982">
        <f t="shared" ca="1" si="255"/>
        <v>-1</v>
      </c>
      <c r="N982">
        <f t="shared" ca="1" si="249"/>
        <v>2</v>
      </c>
      <c r="O982">
        <f>COUNTIF(結算日!$A$3:$A$249,A982)</f>
        <v>0</v>
      </c>
      <c r="Q982" s="7">
        <f t="shared" si="257"/>
        <v>-25</v>
      </c>
      <c r="R982" s="8">
        <f t="shared" ca="1" si="261"/>
        <v>-200</v>
      </c>
      <c r="S982" s="8">
        <f t="shared" ca="1" si="262"/>
        <v>46627</v>
      </c>
      <c r="T982" s="8">
        <f t="shared" ca="1" si="258"/>
        <v>-8</v>
      </c>
      <c r="U982" s="9">
        <f t="shared" ca="1" si="263"/>
        <v>16</v>
      </c>
      <c r="V982">
        <f t="shared" si="259"/>
        <v>2002</v>
      </c>
      <c r="W982">
        <f t="shared" si="260"/>
        <v>6</v>
      </c>
    </row>
    <row r="983" spans="1:23" x14ac:dyDescent="0.25">
      <c r="A983" s="1">
        <v>37432</v>
      </c>
      <c r="B983" s="2">
        <v>5316.04</v>
      </c>
      <c r="C983" s="2">
        <v>66013</v>
      </c>
      <c r="D983" s="2">
        <v>5341</v>
      </c>
      <c r="E983" s="2">
        <v>5350</v>
      </c>
      <c r="F983" s="10">
        <f t="shared" si="250"/>
        <v>4.6952242646782771E-3</v>
      </c>
      <c r="G983" s="2">
        <f t="shared" ca="1" si="251"/>
        <v>72312.600000000006</v>
      </c>
      <c r="H983">
        <f t="shared" ca="1" si="252"/>
        <v>-1</v>
      </c>
      <c r="I983">
        <f t="shared" si="253"/>
        <v>-1</v>
      </c>
      <c r="J983">
        <f t="shared" si="256"/>
        <v>-68.850000000000364</v>
      </c>
      <c r="K983">
        <f t="shared" si="254"/>
        <v>-1</v>
      </c>
      <c r="L983" s="11">
        <f t="shared" ca="1" si="248"/>
        <v>10179.529999999957</v>
      </c>
      <c r="M983">
        <f t="shared" ca="1" si="255"/>
        <v>-1</v>
      </c>
      <c r="N983">
        <f t="shared" ca="1" si="249"/>
        <v>0</v>
      </c>
      <c r="O983">
        <f>COUNTIF(結算日!$A$3:$A$249,A983)</f>
        <v>0</v>
      </c>
      <c r="Q983" s="7">
        <f t="shared" si="257"/>
        <v>-74</v>
      </c>
      <c r="R983" s="8">
        <f t="shared" ca="1" si="261"/>
        <v>592</v>
      </c>
      <c r="S983" s="8">
        <f t="shared" ca="1" si="262"/>
        <v>47203</v>
      </c>
      <c r="T983" s="8">
        <f t="shared" ca="1" si="258"/>
        <v>-8</v>
      </c>
      <c r="U983" s="9">
        <f t="shared" ca="1" si="263"/>
        <v>0</v>
      </c>
      <c r="V983">
        <f t="shared" si="259"/>
        <v>2002</v>
      </c>
      <c r="W983">
        <f t="shared" si="260"/>
        <v>6</v>
      </c>
    </row>
    <row r="984" spans="1:23" x14ac:dyDescent="0.25">
      <c r="A984" s="1">
        <v>37433</v>
      </c>
      <c r="B984" s="2">
        <v>5123.04</v>
      </c>
      <c r="C984" s="2">
        <v>59055</v>
      </c>
      <c r="D984" s="2">
        <v>5083</v>
      </c>
      <c r="E984" s="2">
        <v>5078</v>
      </c>
      <c r="F984" s="10">
        <f t="shared" si="250"/>
        <v>-7.8156719447828316E-3</v>
      </c>
      <c r="G984" s="2">
        <f t="shared" ca="1" si="251"/>
        <v>71740.100000000006</v>
      </c>
      <c r="H984">
        <f t="shared" ca="1" si="252"/>
        <v>-1</v>
      </c>
      <c r="I984">
        <f t="shared" si="253"/>
        <v>1</v>
      </c>
      <c r="J984">
        <f t="shared" si="256"/>
        <v>-193</v>
      </c>
      <c r="K984">
        <f t="shared" si="254"/>
        <v>1</v>
      </c>
      <c r="L984" s="11">
        <f t="shared" ca="1" si="248"/>
        <v>10372.529999999957</v>
      </c>
      <c r="M984">
        <f t="shared" ca="1" si="255"/>
        <v>2</v>
      </c>
      <c r="N984">
        <f t="shared" ca="1" si="249"/>
        <v>3</v>
      </c>
      <c r="O984">
        <f>COUNTIF(結算日!$A$3:$A$249,A984)</f>
        <v>0</v>
      </c>
      <c r="Q984" s="7">
        <f t="shared" si="257"/>
        <v>-258</v>
      </c>
      <c r="R984" s="8">
        <f t="shared" ca="1" si="261"/>
        <v>2064</v>
      </c>
      <c r="S984" s="8">
        <f t="shared" ca="1" si="262"/>
        <v>49267</v>
      </c>
      <c r="T984" s="8">
        <f t="shared" ca="1" si="258"/>
        <v>9</v>
      </c>
      <c r="U984" s="9">
        <f t="shared" ca="1" si="263"/>
        <v>17</v>
      </c>
      <c r="V984">
        <f t="shared" si="259"/>
        <v>2002</v>
      </c>
      <c r="W984">
        <f t="shared" si="260"/>
        <v>6</v>
      </c>
    </row>
    <row r="985" spans="1:23" x14ac:dyDescent="0.25">
      <c r="A985" s="1">
        <v>37434</v>
      </c>
      <c r="B985" s="2">
        <v>5071.76</v>
      </c>
      <c r="C985" s="2">
        <v>57743</v>
      </c>
      <c r="D985" s="2">
        <v>5095</v>
      </c>
      <c r="E985" s="2">
        <v>5098</v>
      </c>
      <c r="F985" s="10">
        <f t="shared" si="250"/>
        <v>4.5822357524802904E-3</v>
      </c>
      <c r="G985" s="2">
        <f t="shared" ca="1" si="251"/>
        <v>70689.3</v>
      </c>
      <c r="H985">
        <f t="shared" ca="1" si="252"/>
        <v>-1</v>
      </c>
      <c r="I985">
        <f t="shared" si="253"/>
        <v>-1</v>
      </c>
      <c r="J985">
        <f t="shared" si="256"/>
        <v>-51.279999999999745</v>
      </c>
      <c r="K985">
        <f t="shared" si="254"/>
        <v>-1</v>
      </c>
      <c r="L985" s="11">
        <f t="shared" ca="1" si="248"/>
        <v>10269.969999999958</v>
      </c>
      <c r="M985">
        <f t="shared" ca="1" si="255"/>
        <v>-2</v>
      </c>
      <c r="N985">
        <f t="shared" ca="1" si="249"/>
        <v>4</v>
      </c>
      <c r="O985">
        <f>COUNTIF(結算日!$A$3:$A$249,A985)</f>
        <v>0</v>
      </c>
      <c r="Q985" s="7">
        <f t="shared" si="257"/>
        <v>12</v>
      </c>
      <c r="R985" s="8">
        <f t="shared" ca="1" si="261"/>
        <v>108</v>
      </c>
      <c r="S985" s="8">
        <f t="shared" ca="1" si="262"/>
        <v>49358</v>
      </c>
      <c r="T985" s="8">
        <f t="shared" ca="1" si="258"/>
        <v>-9</v>
      </c>
      <c r="U985" s="9">
        <f t="shared" ca="1" si="263"/>
        <v>18</v>
      </c>
      <c r="V985">
        <f t="shared" si="259"/>
        <v>2002</v>
      </c>
      <c r="W985">
        <f t="shared" si="260"/>
        <v>6</v>
      </c>
    </row>
    <row r="986" spans="1:23" x14ac:dyDescent="0.25">
      <c r="A986" s="1">
        <v>37435</v>
      </c>
      <c r="B986" s="2">
        <v>5153.71</v>
      </c>
      <c r="C986" s="2">
        <v>57525</v>
      </c>
      <c r="D986" s="2">
        <v>5147</v>
      </c>
      <c r="E986" s="2">
        <v>5150</v>
      </c>
      <c r="F986" s="10">
        <f t="shared" si="250"/>
        <v>-1.3019746939583188E-3</v>
      </c>
      <c r="G986" s="2">
        <f t="shared" ca="1" si="251"/>
        <v>69909.25</v>
      </c>
      <c r="H986">
        <f t="shared" ca="1" si="252"/>
        <v>-1</v>
      </c>
      <c r="I986">
        <f t="shared" si="253"/>
        <v>1</v>
      </c>
      <c r="J986">
        <f t="shared" si="256"/>
        <v>81.949999999999818</v>
      </c>
      <c r="K986">
        <f t="shared" si="254"/>
        <v>1</v>
      </c>
      <c r="L986" s="11">
        <f t="shared" ca="1" si="248"/>
        <v>10106.069999999958</v>
      </c>
      <c r="M986">
        <f t="shared" ca="1" si="255"/>
        <v>1</v>
      </c>
      <c r="N986">
        <f t="shared" ca="1" si="249"/>
        <v>3</v>
      </c>
      <c r="O986">
        <f>COUNTIF(結算日!$A$3:$A$249,A986)</f>
        <v>0</v>
      </c>
      <c r="Q986" s="7">
        <f t="shared" si="257"/>
        <v>52</v>
      </c>
      <c r="R986" s="8">
        <f t="shared" ca="1" si="261"/>
        <v>-468</v>
      </c>
      <c r="S986" s="8">
        <f t="shared" ca="1" si="262"/>
        <v>48872</v>
      </c>
      <c r="T986" s="8">
        <f t="shared" ca="1" si="258"/>
        <v>9</v>
      </c>
      <c r="U986" s="9">
        <f t="shared" ca="1" si="263"/>
        <v>18</v>
      </c>
      <c r="V986">
        <f t="shared" si="259"/>
        <v>2002</v>
      </c>
      <c r="W986">
        <f t="shared" si="260"/>
        <v>6</v>
      </c>
    </row>
    <row r="987" spans="1:23" x14ac:dyDescent="0.25">
      <c r="A987" s="1">
        <v>37438</v>
      </c>
      <c r="B987" s="2">
        <v>4969.32</v>
      </c>
      <c r="C987" s="2">
        <v>35370</v>
      </c>
      <c r="D987" s="2">
        <v>4926</v>
      </c>
      <c r="E987" s="2">
        <v>4920</v>
      </c>
      <c r="F987" s="10">
        <f t="shared" si="250"/>
        <v>-8.7174905218420085E-3</v>
      </c>
      <c r="G987" s="2">
        <f t="shared" ca="1" si="251"/>
        <v>68813.574999999997</v>
      </c>
      <c r="H987">
        <f t="shared" ca="1" si="252"/>
        <v>-1</v>
      </c>
      <c r="I987">
        <f t="shared" si="253"/>
        <v>1</v>
      </c>
      <c r="J987">
        <f t="shared" si="256"/>
        <v>-184.39000000000033</v>
      </c>
      <c r="K987">
        <f t="shared" si="254"/>
        <v>1</v>
      </c>
      <c r="L987" s="11">
        <f t="shared" ca="1" si="248"/>
        <v>9921.6799999999566</v>
      </c>
      <c r="M987">
        <f t="shared" ca="1" si="255"/>
        <v>1</v>
      </c>
      <c r="N987">
        <f t="shared" ca="1" si="249"/>
        <v>0</v>
      </c>
      <c r="O987">
        <f>COUNTIF(結算日!$A$3:$A$249,A987)</f>
        <v>0</v>
      </c>
      <c r="Q987" s="7">
        <f t="shared" si="257"/>
        <v>-221</v>
      </c>
      <c r="R987" s="8">
        <f t="shared" ca="1" si="261"/>
        <v>-1989</v>
      </c>
      <c r="S987" s="8">
        <f t="shared" ca="1" si="262"/>
        <v>46865</v>
      </c>
      <c r="T987" s="8">
        <f t="shared" ca="1" si="258"/>
        <v>9</v>
      </c>
      <c r="U987" s="9">
        <f t="shared" ca="1" si="263"/>
        <v>0</v>
      </c>
      <c r="V987">
        <f t="shared" si="259"/>
        <v>2002</v>
      </c>
      <c r="W987">
        <f t="shared" si="260"/>
        <v>7</v>
      </c>
    </row>
    <row r="988" spans="1:23" x14ac:dyDescent="0.25">
      <c r="A988" s="1">
        <v>37439</v>
      </c>
      <c r="B988" s="2">
        <v>4995.08</v>
      </c>
      <c r="C988" s="2">
        <v>43222</v>
      </c>
      <c r="D988" s="2">
        <v>4950</v>
      </c>
      <c r="E988" s="2">
        <v>4945</v>
      </c>
      <c r="F988" s="10">
        <f t="shared" si="250"/>
        <v>-9.0248804823946926E-3</v>
      </c>
      <c r="G988" s="2">
        <f t="shared" ca="1" si="251"/>
        <v>67701.675000000003</v>
      </c>
      <c r="H988">
        <f t="shared" ca="1" si="252"/>
        <v>-1</v>
      </c>
      <c r="I988">
        <f t="shared" si="253"/>
        <v>1</v>
      </c>
      <c r="J988">
        <f t="shared" si="256"/>
        <v>25.760000000000218</v>
      </c>
      <c r="K988">
        <f t="shared" si="254"/>
        <v>1</v>
      </c>
      <c r="L988" s="11">
        <f t="shared" ca="1" si="248"/>
        <v>9947.4399999999569</v>
      </c>
      <c r="M988">
        <f t="shared" ca="1" si="255"/>
        <v>1</v>
      </c>
      <c r="N988">
        <f t="shared" ca="1" si="249"/>
        <v>0</v>
      </c>
      <c r="O988">
        <f>COUNTIF(結算日!$A$3:$A$249,A988)</f>
        <v>0</v>
      </c>
      <c r="Q988" s="7">
        <f t="shared" si="257"/>
        <v>24</v>
      </c>
      <c r="R988" s="8">
        <f t="shared" ca="1" si="261"/>
        <v>216</v>
      </c>
      <c r="S988" s="8">
        <f t="shared" ca="1" si="262"/>
        <v>47081</v>
      </c>
      <c r="T988" s="8">
        <f t="shared" ca="1" si="258"/>
        <v>9</v>
      </c>
      <c r="U988" s="9">
        <f t="shared" ca="1" si="263"/>
        <v>0</v>
      </c>
      <c r="V988">
        <f t="shared" si="259"/>
        <v>2002</v>
      </c>
      <c r="W988">
        <f t="shared" si="260"/>
        <v>7</v>
      </c>
    </row>
    <row r="989" spans="1:23" x14ac:dyDescent="0.25">
      <c r="A989" s="1">
        <v>37440</v>
      </c>
      <c r="B989" s="2">
        <v>5047.82</v>
      </c>
      <c r="C989" s="2">
        <v>68443</v>
      </c>
      <c r="D989" s="2">
        <v>5058</v>
      </c>
      <c r="E989" s="2">
        <v>5050</v>
      </c>
      <c r="F989" s="10">
        <f t="shared" si="250"/>
        <v>2.0167121648553277E-3</v>
      </c>
      <c r="G989" s="2">
        <f t="shared" ca="1" si="251"/>
        <v>67107.5</v>
      </c>
      <c r="H989">
        <f t="shared" ca="1" si="252"/>
        <v>1</v>
      </c>
      <c r="I989">
        <f t="shared" si="253"/>
        <v>-1</v>
      </c>
      <c r="J989">
        <f t="shared" si="256"/>
        <v>52.739999999999782</v>
      </c>
      <c r="K989">
        <f t="shared" si="254"/>
        <v>-1</v>
      </c>
      <c r="L989" s="11">
        <f t="shared" ca="1" si="248"/>
        <v>10000.179999999957</v>
      </c>
      <c r="M989">
        <f t="shared" ca="1" si="255"/>
        <v>-1</v>
      </c>
      <c r="N989">
        <f t="shared" ca="1" si="249"/>
        <v>2</v>
      </c>
      <c r="O989">
        <f>COUNTIF(結算日!$A$3:$A$249,A989)</f>
        <v>0</v>
      </c>
      <c r="Q989" s="7">
        <f t="shared" si="257"/>
        <v>108</v>
      </c>
      <c r="R989" s="8">
        <f t="shared" ca="1" si="261"/>
        <v>972</v>
      </c>
      <c r="S989" s="8">
        <f t="shared" ca="1" si="262"/>
        <v>48053</v>
      </c>
      <c r="T989" s="8">
        <f t="shared" ca="1" si="258"/>
        <v>-9</v>
      </c>
      <c r="U989" s="9">
        <f t="shared" ca="1" si="263"/>
        <v>18</v>
      </c>
      <c r="V989">
        <f t="shared" si="259"/>
        <v>2002</v>
      </c>
      <c r="W989">
        <f t="shared" si="260"/>
        <v>7</v>
      </c>
    </row>
    <row r="990" spans="1:23" x14ac:dyDescent="0.25">
      <c r="A990" s="1">
        <v>37441</v>
      </c>
      <c r="B990" s="2">
        <v>5130.8</v>
      </c>
      <c r="C990" s="2">
        <v>71631</v>
      </c>
      <c r="D990" s="2">
        <v>5080</v>
      </c>
      <c r="E990" s="2">
        <v>5087</v>
      </c>
      <c r="F990" s="10">
        <f t="shared" si="250"/>
        <v>-9.9009900990099098E-3</v>
      </c>
      <c r="G990" s="2">
        <f t="shared" ca="1" si="251"/>
        <v>66499.875</v>
      </c>
      <c r="H990">
        <f t="shared" ca="1" si="252"/>
        <v>1</v>
      </c>
      <c r="I990">
        <f t="shared" si="253"/>
        <v>1</v>
      </c>
      <c r="J990">
        <f t="shared" si="256"/>
        <v>82.980000000000473</v>
      </c>
      <c r="K990">
        <f t="shared" si="254"/>
        <v>1</v>
      </c>
      <c r="L990" s="11">
        <f t="shared" ca="1" si="248"/>
        <v>9917.1999999999571</v>
      </c>
      <c r="M990">
        <f t="shared" ca="1" si="255"/>
        <v>1</v>
      </c>
      <c r="N990">
        <f t="shared" ca="1" si="249"/>
        <v>2</v>
      </c>
      <c r="O990">
        <f>COUNTIF(結算日!$A$3:$A$249,A990)</f>
        <v>0</v>
      </c>
      <c r="Q990" s="7">
        <f t="shared" si="257"/>
        <v>22</v>
      </c>
      <c r="R990" s="8">
        <f t="shared" ca="1" si="261"/>
        <v>-198</v>
      </c>
      <c r="S990" s="8">
        <f t="shared" ca="1" si="262"/>
        <v>47837</v>
      </c>
      <c r="T990" s="8">
        <f t="shared" ca="1" si="258"/>
        <v>9</v>
      </c>
      <c r="U990" s="9">
        <f t="shared" ca="1" si="263"/>
        <v>18</v>
      </c>
      <c r="V990">
        <f t="shared" si="259"/>
        <v>2002</v>
      </c>
      <c r="W990">
        <f t="shared" si="260"/>
        <v>7</v>
      </c>
    </row>
    <row r="991" spans="1:23" x14ac:dyDescent="0.25">
      <c r="A991" s="1">
        <v>37442</v>
      </c>
      <c r="B991" s="2">
        <v>5255.23</v>
      </c>
      <c r="C991" s="2">
        <v>92917</v>
      </c>
      <c r="D991" s="2">
        <v>5170</v>
      </c>
      <c r="E991" s="2">
        <v>5194</v>
      </c>
      <c r="F991" s="10">
        <f t="shared" si="250"/>
        <v>-1.6218129368267387E-2</v>
      </c>
      <c r="G991" s="2">
        <f t="shared" ca="1" si="251"/>
        <v>66780.25</v>
      </c>
      <c r="H991">
        <f t="shared" ca="1" si="252"/>
        <v>1</v>
      </c>
      <c r="I991">
        <f t="shared" si="253"/>
        <v>1</v>
      </c>
      <c r="J991">
        <f t="shared" si="256"/>
        <v>124.42999999999938</v>
      </c>
      <c r="K991">
        <f t="shared" si="254"/>
        <v>1</v>
      </c>
      <c r="L991" s="11">
        <f t="shared" ca="1" si="248"/>
        <v>10041.629999999957</v>
      </c>
      <c r="M991">
        <f t="shared" ca="1" si="255"/>
        <v>1</v>
      </c>
      <c r="N991">
        <f t="shared" ca="1" si="249"/>
        <v>0</v>
      </c>
      <c r="O991">
        <f>COUNTIF(結算日!$A$3:$A$249,A991)</f>
        <v>0</v>
      </c>
      <c r="Q991" s="7">
        <f t="shared" si="257"/>
        <v>90</v>
      </c>
      <c r="R991" s="8">
        <f t="shared" ca="1" si="261"/>
        <v>810</v>
      </c>
      <c r="S991" s="8">
        <f t="shared" ca="1" si="262"/>
        <v>48629</v>
      </c>
      <c r="T991" s="8">
        <f t="shared" ca="1" si="258"/>
        <v>9</v>
      </c>
      <c r="U991" s="9">
        <f t="shared" ca="1" si="263"/>
        <v>0</v>
      </c>
      <c r="V991">
        <f t="shared" si="259"/>
        <v>2002</v>
      </c>
      <c r="W991">
        <f t="shared" si="260"/>
        <v>7</v>
      </c>
    </row>
    <row r="992" spans="1:23" x14ac:dyDescent="0.25">
      <c r="A992" s="1">
        <v>37445</v>
      </c>
      <c r="B992" s="2">
        <v>5377.86</v>
      </c>
      <c r="C992" s="2">
        <v>101294</v>
      </c>
      <c r="D992" s="2">
        <v>5270</v>
      </c>
      <c r="E992" s="2">
        <v>5266</v>
      </c>
      <c r="F992" s="10">
        <f t="shared" si="250"/>
        <v>-2.0056304924263468E-2</v>
      </c>
      <c r="G992" s="2">
        <f t="shared" ca="1" si="251"/>
        <v>68069.975000000006</v>
      </c>
      <c r="H992">
        <f t="shared" ca="1" si="252"/>
        <v>1</v>
      </c>
      <c r="I992">
        <f t="shared" si="253"/>
        <v>1</v>
      </c>
      <c r="J992">
        <f t="shared" si="256"/>
        <v>122.63000000000011</v>
      </c>
      <c r="K992">
        <f t="shared" si="254"/>
        <v>1</v>
      </c>
      <c r="L992" s="11">
        <f t="shared" ca="1" si="248"/>
        <v>10164.259999999958</v>
      </c>
      <c r="M992">
        <f t="shared" ca="1" si="255"/>
        <v>1</v>
      </c>
      <c r="N992">
        <f t="shared" ca="1" si="249"/>
        <v>0</v>
      </c>
      <c r="O992">
        <f>COUNTIF(結算日!$A$3:$A$249,A992)</f>
        <v>0</v>
      </c>
      <c r="Q992" s="7">
        <f t="shared" si="257"/>
        <v>100</v>
      </c>
      <c r="R992" s="8">
        <f t="shared" ca="1" si="261"/>
        <v>900</v>
      </c>
      <c r="S992" s="8">
        <f t="shared" ca="1" si="262"/>
        <v>49529</v>
      </c>
      <c r="T992" s="8">
        <f t="shared" ca="1" si="258"/>
        <v>9</v>
      </c>
      <c r="U992" s="9">
        <f t="shared" ca="1" si="263"/>
        <v>0</v>
      </c>
      <c r="V992">
        <f t="shared" si="259"/>
        <v>2002</v>
      </c>
      <c r="W992">
        <f t="shared" si="260"/>
        <v>7</v>
      </c>
    </row>
    <row r="993" spans="1:23" x14ac:dyDescent="0.25">
      <c r="A993" s="1">
        <v>37446</v>
      </c>
      <c r="B993" s="2">
        <v>5388.52</v>
      </c>
      <c r="C993" s="2">
        <v>74806</v>
      </c>
      <c r="D993" s="2">
        <v>5307</v>
      </c>
      <c r="E993" s="2">
        <v>5300</v>
      </c>
      <c r="F993" s="10">
        <f t="shared" si="250"/>
        <v>-1.5128458277968826E-2</v>
      </c>
      <c r="G993" s="2">
        <f t="shared" ca="1" si="251"/>
        <v>68369</v>
      </c>
      <c r="H993">
        <f t="shared" ca="1" si="252"/>
        <v>1</v>
      </c>
      <c r="I993">
        <f t="shared" si="253"/>
        <v>1</v>
      </c>
      <c r="J993">
        <f t="shared" si="256"/>
        <v>10.660000000000764</v>
      </c>
      <c r="K993">
        <f t="shared" si="254"/>
        <v>1</v>
      </c>
      <c r="L993" s="11">
        <f t="shared" ca="1" si="248"/>
        <v>10174.919999999958</v>
      </c>
      <c r="M993">
        <f t="shared" ca="1" si="255"/>
        <v>1</v>
      </c>
      <c r="N993">
        <f t="shared" ca="1" si="249"/>
        <v>0</v>
      </c>
      <c r="O993">
        <f>COUNTIF(結算日!$A$3:$A$249,A993)</f>
        <v>0</v>
      </c>
      <c r="Q993" s="7">
        <f t="shared" si="257"/>
        <v>37</v>
      </c>
      <c r="R993" s="8">
        <f t="shared" ca="1" si="261"/>
        <v>333</v>
      </c>
      <c r="S993" s="8">
        <f t="shared" ca="1" si="262"/>
        <v>49862</v>
      </c>
      <c r="T993" s="8">
        <f t="shared" ca="1" si="258"/>
        <v>9</v>
      </c>
      <c r="U993" s="9">
        <f t="shared" ca="1" si="263"/>
        <v>0</v>
      </c>
      <c r="V993">
        <f t="shared" si="259"/>
        <v>2002</v>
      </c>
      <c r="W993">
        <f t="shared" si="260"/>
        <v>7</v>
      </c>
    </row>
    <row r="994" spans="1:23" x14ac:dyDescent="0.25">
      <c r="A994" s="1">
        <v>37447</v>
      </c>
      <c r="B994" s="2">
        <v>5262.01</v>
      </c>
      <c r="C994" s="2">
        <v>61938</v>
      </c>
      <c r="D994" s="2">
        <v>5200</v>
      </c>
      <c r="E994" s="2">
        <v>5180</v>
      </c>
      <c r="F994" s="10">
        <f t="shared" si="250"/>
        <v>-1.1784470192949148E-2</v>
      </c>
      <c r="G994" s="2">
        <f t="shared" ca="1" si="251"/>
        <v>67421.350000000006</v>
      </c>
      <c r="H994">
        <f t="shared" ca="1" si="252"/>
        <v>-1</v>
      </c>
      <c r="I994">
        <f t="shared" si="253"/>
        <v>1</v>
      </c>
      <c r="J994">
        <f t="shared" si="256"/>
        <v>-126.51000000000022</v>
      </c>
      <c r="K994">
        <f t="shared" si="254"/>
        <v>1</v>
      </c>
      <c r="L994" s="11">
        <f t="shared" ca="1" si="248"/>
        <v>10048.409999999958</v>
      </c>
      <c r="M994">
        <f t="shared" ca="1" si="255"/>
        <v>1</v>
      </c>
      <c r="N994">
        <f t="shared" ca="1" si="249"/>
        <v>0</v>
      </c>
      <c r="O994">
        <f>COUNTIF(結算日!$A$3:$A$249,A994)</f>
        <v>0</v>
      </c>
      <c r="Q994" s="7">
        <f t="shared" si="257"/>
        <v>-107</v>
      </c>
      <c r="R994" s="8">
        <f t="shared" ca="1" si="261"/>
        <v>-963</v>
      </c>
      <c r="S994" s="8">
        <f t="shared" ca="1" si="262"/>
        <v>48899</v>
      </c>
      <c r="T994" s="8">
        <f t="shared" ca="1" si="258"/>
        <v>9</v>
      </c>
      <c r="U994" s="9">
        <f t="shared" ca="1" si="263"/>
        <v>0</v>
      </c>
      <c r="V994">
        <f t="shared" si="259"/>
        <v>2002</v>
      </c>
      <c r="W994">
        <f t="shared" si="260"/>
        <v>7</v>
      </c>
    </row>
    <row r="995" spans="1:23" x14ac:dyDescent="0.25">
      <c r="A995" s="1">
        <v>37448</v>
      </c>
      <c r="B995" s="2">
        <v>5202.59</v>
      </c>
      <c r="C995" s="2">
        <v>63637</v>
      </c>
      <c r="D995" s="2">
        <v>5130</v>
      </c>
      <c r="E995" s="2">
        <v>5125</v>
      </c>
      <c r="F995" s="10">
        <f t="shared" si="250"/>
        <v>-1.3952665883723347E-2</v>
      </c>
      <c r="G995" s="2">
        <f t="shared" ca="1" si="251"/>
        <v>67424</v>
      </c>
      <c r="H995">
        <f t="shared" ca="1" si="252"/>
        <v>-1</v>
      </c>
      <c r="I995">
        <f t="shared" si="253"/>
        <v>1</v>
      </c>
      <c r="J995">
        <f t="shared" si="256"/>
        <v>-59.420000000000073</v>
      </c>
      <c r="K995">
        <f t="shared" si="254"/>
        <v>1</v>
      </c>
      <c r="L995" s="11">
        <f t="shared" ca="1" si="248"/>
        <v>9988.9899999999579</v>
      </c>
      <c r="M995">
        <f t="shared" ca="1" si="255"/>
        <v>1</v>
      </c>
      <c r="N995">
        <f t="shared" ca="1" si="249"/>
        <v>0</v>
      </c>
      <c r="O995">
        <f>COUNTIF(結算日!$A$3:$A$249,A995)</f>
        <v>0</v>
      </c>
      <c r="Q995" s="7">
        <f t="shared" si="257"/>
        <v>-70</v>
      </c>
      <c r="R995" s="8">
        <f t="shared" ca="1" si="261"/>
        <v>-630</v>
      </c>
      <c r="S995" s="8">
        <f t="shared" ca="1" si="262"/>
        <v>48269</v>
      </c>
      <c r="T995" s="8">
        <f t="shared" ca="1" si="258"/>
        <v>9</v>
      </c>
      <c r="U995" s="9">
        <f t="shared" ca="1" si="263"/>
        <v>0</v>
      </c>
      <c r="V995">
        <f t="shared" si="259"/>
        <v>2002</v>
      </c>
      <c r="W995">
        <f t="shared" si="260"/>
        <v>7</v>
      </c>
    </row>
    <row r="996" spans="1:23" x14ac:dyDescent="0.25">
      <c r="A996" s="1">
        <v>37449</v>
      </c>
      <c r="B996" s="2">
        <v>5416.5</v>
      </c>
      <c r="C996" s="2">
        <v>87479</v>
      </c>
      <c r="D996" s="2">
        <v>5415</v>
      </c>
      <c r="E996" s="2">
        <v>5384</v>
      </c>
      <c r="F996" s="10">
        <f t="shared" si="250"/>
        <v>-2.7693159789532462E-4</v>
      </c>
      <c r="G996" s="2">
        <f t="shared" ca="1" si="251"/>
        <v>67734.350000000006</v>
      </c>
      <c r="H996">
        <f t="shared" ca="1" si="252"/>
        <v>1</v>
      </c>
      <c r="I996">
        <f t="shared" si="253"/>
        <v>1</v>
      </c>
      <c r="J996">
        <f t="shared" si="256"/>
        <v>213.90999999999985</v>
      </c>
      <c r="K996">
        <f t="shared" ca="1" si="254"/>
        <v>1</v>
      </c>
      <c r="L996" s="11">
        <f t="shared" ca="1" si="248"/>
        <v>10202.899999999958</v>
      </c>
      <c r="M996">
        <f t="shared" ca="1" si="255"/>
        <v>1</v>
      </c>
      <c r="N996">
        <f t="shared" ca="1" si="249"/>
        <v>0</v>
      </c>
      <c r="O996">
        <f>COUNTIF(結算日!$A$3:$A$249,A996)</f>
        <v>0</v>
      </c>
      <c r="Q996" s="7">
        <f t="shared" si="257"/>
        <v>285</v>
      </c>
      <c r="R996" s="8">
        <f t="shared" ca="1" si="261"/>
        <v>2565</v>
      </c>
      <c r="S996" s="8">
        <f t="shared" ca="1" si="262"/>
        <v>50834</v>
      </c>
      <c r="T996" s="8">
        <f t="shared" ca="1" si="258"/>
        <v>9</v>
      </c>
      <c r="U996" s="9">
        <f t="shared" ca="1" si="263"/>
        <v>0</v>
      </c>
      <c r="V996">
        <f t="shared" si="259"/>
        <v>2002</v>
      </c>
      <c r="W996">
        <f t="shared" si="260"/>
        <v>7</v>
      </c>
    </row>
    <row r="997" spans="1:23" x14ac:dyDescent="0.25">
      <c r="A997" s="1">
        <v>37452</v>
      </c>
      <c r="B997" s="2">
        <v>5393.01</v>
      </c>
      <c r="C997" s="2">
        <v>85641</v>
      </c>
      <c r="D997" s="2">
        <v>5370</v>
      </c>
      <c r="E997" s="2">
        <v>5345</v>
      </c>
      <c r="F997" s="10">
        <f t="shared" si="250"/>
        <v>-4.266634031830141E-3</v>
      </c>
      <c r="G997" s="2">
        <f t="shared" ca="1" si="251"/>
        <v>68390.074999999997</v>
      </c>
      <c r="H997">
        <f t="shared" ca="1" si="252"/>
        <v>1</v>
      </c>
      <c r="I997">
        <f t="shared" si="253"/>
        <v>1</v>
      </c>
      <c r="J997">
        <f t="shared" si="256"/>
        <v>-23.489999999999782</v>
      </c>
      <c r="K997">
        <f t="shared" si="254"/>
        <v>1</v>
      </c>
      <c r="L997" s="11">
        <f t="shared" ca="1" si="248"/>
        <v>10179.409999999958</v>
      </c>
      <c r="M997">
        <f t="shared" ca="1" si="255"/>
        <v>1</v>
      </c>
      <c r="N997">
        <f t="shared" ca="1" si="249"/>
        <v>0</v>
      </c>
      <c r="O997">
        <f>COUNTIF(結算日!$A$3:$A$249,A997)</f>
        <v>0</v>
      </c>
      <c r="Q997" s="7">
        <f t="shared" si="257"/>
        <v>-45</v>
      </c>
      <c r="R997" s="8">
        <f t="shared" ca="1" si="261"/>
        <v>-405</v>
      </c>
      <c r="S997" s="8">
        <f t="shared" ca="1" si="262"/>
        <v>50429</v>
      </c>
      <c r="T997" s="8">
        <f t="shared" ca="1" si="258"/>
        <v>9</v>
      </c>
      <c r="U997" s="9">
        <f t="shared" ca="1" si="263"/>
        <v>0</v>
      </c>
      <c r="V997">
        <f t="shared" si="259"/>
        <v>2002</v>
      </c>
      <c r="W997">
        <f t="shared" si="260"/>
        <v>7</v>
      </c>
    </row>
    <row r="998" spans="1:23" x14ac:dyDescent="0.25">
      <c r="A998" s="1">
        <v>37453</v>
      </c>
      <c r="B998" s="2">
        <v>5318.01</v>
      </c>
      <c r="C998" s="2">
        <v>74017</v>
      </c>
      <c r="D998" s="2">
        <v>5318</v>
      </c>
      <c r="E998" s="2">
        <v>5270</v>
      </c>
      <c r="F998" s="10">
        <f t="shared" si="250"/>
        <v>-1.8804026318264278E-6</v>
      </c>
      <c r="G998" s="2">
        <f t="shared" ca="1" si="251"/>
        <v>68729.350000000006</v>
      </c>
      <c r="H998">
        <f t="shared" ca="1" si="252"/>
        <v>1</v>
      </c>
      <c r="I998">
        <f t="shared" si="253"/>
        <v>1</v>
      </c>
      <c r="J998">
        <f t="shared" si="256"/>
        <v>-75</v>
      </c>
      <c r="K998">
        <f t="shared" ca="1" si="254"/>
        <v>1</v>
      </c>
      <c r="L998" s="11">
        <f t="shared" ca="1" si="248"/>
        <v>10104.409999999958</v>
      </c>
      <c r="M998">
        <f t="shared" ca="1" si="255"/>
        <v>1</v>
      </c>
      <c r="N998">
        <f t="shared" ca="1" si="249"/>
        <v>0</v>
      </c>
      <c r="O998">
        <f>COUNTIF(結算日!$A$3:$A$249,A998)</f>
        <v>0</v>
      </c>
      <c r="Q998" s="7">
        <f t="shared" si="257"/>
        <v>-52</v>
      </c>
      <c r="R998" s="8">
        <f t="shared" ca="1" si="261"/>
        <v>-468</v>
      </c>
      <c r="S998" s="8">
        <f t="shared" ca="1" si="262"/>
        <v>49961</v>
      </c>
      <c r="T998" s="8">
        <f t="shared" ca="1" si="258"/>
        <v>9</v>
      </c>
      <c r="U998" s="9">
        <f t="shared" ca="1" si="263"/>
        <v>0</v>
      </c>
      <c r="V998">
        <f t="shared" si="259"/>
        <v>2002</v>
      </c>
      <c r="W998">
        <f t="shared" si="260"/>
        <v>7</v>
      </c>
    </row>
    <row r="999" spans="1:23" x14ac:dyDescent="0.25">
      <c r="A999" s="1">
        <v>37454</v>
      </c>
      <c r="B999" s="2">
        <v>5250.82</v>
      </c>
      <c r="C999" s="2">
        <v>56223</v>
      </c>
      <c r="D999" s="2">
        <v>5240</v>
      </c>
      <c r="E999" s="2">
        <v>5185</v>
      </c>
      <c r="F999" s="10">
        <f t="shared" si="250"/>
        <v>-1.2535184980631553E-2</v>
      </c>
      <c r="G999" s="2">
        <f t="shared" ca="1" si="251"/>
        <v>68479.975000000006</v>
      </c>
      <c r="H999">
        <f t="shared" ca="1" si="252"/>
        <v>-1</v>
      </c>
      <c r="I999">
        <f t="shared" si="253"/>
        <v>1</v>
      </c>
      <c r="J999">
        <f t="shared" si="256"/>
        <v>-67.190000000000509</v>
      </c>
      <c r="K999">
        <f t="shared" si="254"/>
        <v>1</v>
      </c>
      <c r="L999" s="11">
        <f t="shared" ca="1" si="248"/>
        <v>10037.219999999958</v>
      </c>
      <c r="M999">
        <f t="shared" ca="1" si="255"/>
        <v>1</v>
      </c>
      <c r="N999">
        <f t="shared" ca="1" si="249"/>
        <v>0</v>
      </c>
      <c r="O999">
        <f>COUNTIF(結算日!$A$3:$A$249,A999)</f>
        <v>1</v>
      </c>
      <c r="Q999" s="7">
        <f t="shared" si="257"/>
        <v>-78</v>
      </c>
      <c r="R999" s="8">
        <f t="shared" ca="1" si="261"/>
        <v>-702</v>
      </c>
      <c r="S999" s="8">
        <f t="shared" ca="1" si="262"/>
        <v>49259</v>
      </c>
      <c r="T999" s="8">
        <f t="shared" ca="1" si="258"/>
        <v>9</v>
      </c>
      <c r="U999" s="9">
        <f t="shared" ca="1" si="263"/>
        <v>18</v>
      </c>
      <c r="V999">
        <f t="shared" si="259"/>
        <v>2002</v>
      </c>
      <c r="W999">
        <f t="shared" si="260"/>
        <v>7</v>
      </c>
    </row>
    <row r="1000" spans="1:23" x14ac:dyDescent="0.25">
      <c r="A1000" s="1">
        <v>37455</v>
      </c>
      <c r="B1000" s="2">
        <v>5242.1099999999997</v>
      </c>
      <c r="C1000" s="2">
        <v>77126</v>
      </c>
      <c r="D1000" s="2">
        <v>5199</v>
      </c>
      <c r="E1000" s="2">
        <v>5185</v>
      </c>
      <c r="F1000" s="10">
        <f t="shared" si="250"/>
        <v>-8.2237877495893175E-3</v>
      </c>
      <c r="G1000" s="2">
        <f t="shared" ca="1" si="251"/>
        <v>68877.925000000003</v>
      </c>
      <c r="H1000">
        <f t="shared" ca="1" si="252"/>
        <v>1</v>
      </c>
      <c r="I1000">
        <f t="shared" si="253"/>
        <v>1</v>
      </c>
      <c r="J1000">
        <f t="shared" si="256"/>
        <v>-8.7100000000000364</v>
      </c>
      <c r="K1000">
        <f t="shared" si="254"/>
        <v>1</v>
      </c>
      <c r="L1000" s="11">
        <f t="shared" ca="1" si="248"/>
        <v>10028.509999999958</v>
      </c>
      <c r="M1000">
        <f t="shared" ca="1" si="255"/>
        <v>1</v>
      </c>
      <c r="N1000">
        <f t="shared" ca="1" si="249"/>
        <v>0</v>
      </c>
      <c r="O1000">
        <f>COUNTIF(結算日!$A$3:$A$249,A1000)</f>
        <v>0</v>
      </c>
      <c r="Q1000" s="7">
        <f t="shared" si="257"/>
        <v>14</v>
      </c>
      <c r="R1000" s="8">
        <f t="shared" ca="1" si="261"/>
        <v>126</v>
      </c>
      <c r="S1000" s="8">
        <f t="shared" ca="1" si="262"/>
        <v>49367</v>
      </c>
      <c r="T1000" s="8">
        <f t="shared" ca="1" si="258"/>
        <v>9</v>
      </c>
      <c r="U1000" s="9">
        <f t="shared" ca="1" si="263"/>
        <v>0</v>
      </c>
      <c r="V1000">
        <f t="shared" si="259"/>
        <v>2002</v>
      </c>
      <c r="W1000">
        <f t="shared" si="260"/>
        <v>7</v>
      </c>
    </row>
    <row r="1001" spans="1:23" x14ac:dyDescent="0.25">
      <c r="A1001" s="1">
        <v>37456</v>
      </c>
      <c r="B1001" s="2">
        <v>5161.92</v>
      </c>
      <c r="C1001" s="2">
        <v>63176</v>
      </c>
      <c r="D1001" s="2">
        <v>5124</v>
      </c>
      <c r="E1001" s="2">
        <v>5106</v>
      </c>
      <c r="F1001" s="10">
        <f t="shared" si="250"/>
        <v>-7.3461037753393965E-3</v>
      </c>
      <c r="G1001" s="2">
        <f t="shared" ca="1" si="251"/>
        <v>68273.5</v>
      </c>
      <c r="H1001">
        <f t="shared" ca="1" si="252"/>
        <v>-1</v>
      </c>
      <c r="I1001">
        <f t="shared" si="253"/>
        <v>1</v>
      </c>
      <c r="J1001">
        <f t="shared" si="256"/>
        <v>-80.1899999999996</v>
      </c>
      <c r="K1001">
        <f t="shared" si="254"/>
        <v>1</v>
      </c>
      <c r="L1001" s="11">
        <f t="shared" ca="1" si="248"/>
        <v>9948.3199999999597</v>
      </c>
      <c r="M1001">
        <f t="shared" ca="1" si="255"/>
        <v>1</v>
      </c>
      <c r="N1001">
        <f t="shared" ca="1" si="249"/>
        <v>0</v>
      </c>
      <c r="O1001">
        <f>COUNTIF(結算日!$A$3:$A$249,A1001)</f>
        <v>0</v>
      </c>
      <c r="Q1001" s="7">
        <f t="shared" si="257"/>
        <v>-75</v>
      </c>
      <c r="R1001" s="8">
        <f t="shared" ca="1" si="261"/>
        <v>-675</v>
      </c>
      <c r="S1001" s="8">
        <f t="shared" ca="1" si="262"/>
        <v>48692</v>
      </c>
      <c r="T1001" s="8">
        <f t="shared" ca="1" si="258"/>
        <v>9</v>
      </c>
      <c r="U1001" s="9">
        <f t="shared" ca="1" si="263"/>
        <v>0</v>
      </c>
      <c r="V1001">
        <f t="shared" si="259"/>
        <v>2002</v>
      </c>
      <c r="W1001">
        <f t="shared" si="260"/>
        <v>7</v>
      </c>
    </row>
    <row r="1002" spans="1:23" x14ac:dyDescent="0.25">
      <c r="A1002" s="1">
        <v>37459</v>
      </c>
      <c r="B1002" s="2">
        <v>5043.5</v>
      </c>
      <c r="C1002" s="2">
        <v>51994</v>
      </c>
      <c r="D1002" s="2">
        <v>5025</v>
      </c>
      <c r="E1002" s="2">
        <v>5000</v>
      </c>
      <c r="F1002" s="10">
        <f t="shared" si="250"/>
        <v>-3.66808763755333E-3</v>
      </c>
      <c r="G1002" s="2">
        <f t="shared" ca="1" si="251"/>
        <v>67863.45</v>
      </c>
      <c r="H1002">
        <f t="shared" ca="1" si="252"/>
        <v>-1</v>
      </c>
      <c r="I1002">
        <f t="shared" si="253"/>
        <v>1</v>
      </c>
      <c r="J1002">
        <f t="shared" si="256"/>
        <v>-118.42000000000007</v>
      </c>
      <c r="K1002">
        <f t="shared" si="254"/>
        <v>1</v>
      </c>
      <c r="L1002" s="11">
        <f t="shared" ca="1" si="248"/>
        <v>9829.8999999999596</v>
      </c>
      <c r="M1002">
        <f t="shared" ca="1" si="255"/>
        <v>1</v>
      </c>
      <c r="N1002">
        <f t="shared" ca="1" si="249"/>
        <v>0</v>
      </c>
      <c r="O1002">
        <f>COUNTIF(結算日!$A$3:$A$249,A1002)</f>
        <v>0</v>
      </c>
      <c r="Q1002" s="7">
        <f t="shared" si="257"/>
        <v>-99</v>
      </c>
      <c r="R1002" s="8">
        <f t="shared" ca="1" si="261"/>
        <v>-891</v>
      </c>
      <c r="S1002" s="8">
        <f t="shared" ca="1" si="262"/>
        <v>47801</v>
      </c>
      <c r="T1002" s="8">
        <f t="shared" ca="1" si="258"/>
        <v>9</v>
      </c>
      <c r="U1002" s="9">
        <f t="shared" ca="1" si="263"/>
        <v>0</v>
      </c>
      <c r="V1002">
        <f t="shared" si="259"/>
        <v>2002</v>
      </c>
      <c r="W1002">
        <f t="shared" si="260"/>
        <v>7</v>
      </c>
    </row>
    <row r="1003" spans="1:23" x14ac:dyDescent="0.25">
      <c r="A1003" s="1">
        <v>37460</v>
      </c>
      <c r="B1003" s="2">
        <v>5159.2299999999996</v>
      </c>
      <c r="C1003" s="2">
        <v>65006</v>
      </c>
      <c r="D1003" s="2">
        <v>5190</v>
      </c>
      <c r="E1003" s="2">
        <v>5160</v>
      </c>
      <c r="F1003" s="10">
        <f t="shared" si="250"/>
        <v>5.9640682815071955E-3</v>
      </c>
      <c r="G1003" s="2">
        <f t="shared" ca="1" si="251"/>
        <v>67618.350000000006</v>
      </c>
      <c r="H1003">
        <f t="shared" ca="1" si="252"/>
        <v>-1</v>
      </c>
      <c r="I1003">
        <f t="shared" si="253"/>
        <v>-1</v>
      </c>
      <c r="J1003">
        <f t="shared" si="256"/>
        <v>115.72999999999956</v>
      </c>
      <c r="K1003">
        <f t="shared" si="254"/>
        <v>-1</v>
      </c>
      <c r="L1003" s="11">
        <f t="shared" ca="1" si="248"/>
        <v>9945.6299999999592</v>
      </c>
      <c r="M1003">
        <f t="shared" ca="1" si="255"/>
        <v>-1</v>
      </c>
      <c r="N1003">
        <f t="shared" ca="1" si="249"/>
        <v>2</v>
      </c>
      <c r="O1003">
        <f>COUNTIF(結算日!$A$3:$A$249,A1003)</f>
        <v>0</v>
      </c>
      <c r="Q1003" s="7">
        <f t="shared" si="257"/>
        <v>165</v>
      </c>
      <c r="R1003" s="8">
        <f t="shared" ca="1" si="261"/>
        <v>1485</v>
      </c>
      <c r="S1003" s="8">
        <f t="shared" ca="1" si="262"/>
        <v>49286</v>
      </c>
      <c r="T1003" s="8">
        <f t="shared" ca="1" si="258"/>
        <v>-9</v>
      </c>
      <c r="U1003" s="9">
        <f t="shared" ca="1" si="263"/>
        <v>18</v>
      </c>
      <c r="V1003">
        <f t="shared" si="259"/>
        <v>2002</v>
      </c>
      <c r="W1003">
        <f t="shared" si="260"/>
        <v>7</v>
      </c>
    </row>
    <row r="1004" spans="1:23" x14ac:dyDescent="0.25">
      <c r="A1004" s="1">
        <v>37461</v>
      </c>
      <c r="B1004" s="2">
        <v>5039.4799999999996</v>
      </c>
      <c r="C1004" s="2">
        <v>65295</v>
      </c>
      <c r="D1004" s="2">
        <v>5042</v>
      </c>
      <c r="E1004" s="2">
        <v>5028</v>
      </c>
      <c r="F1004" s="10">
        <f t="shared" si="250"/>
        <v>5.0005159262478394E-4</v>
      </c>
      <c r="G1004" s="2">
        <f t="shared" ca="1" si="251"/>
        <v>68026.600000000006</v>
      </c>
      <c r="H1004">
        <f t="shared" ca="1" si="252"/>
        <v>-1</v>
      </c>
      <c r="I1004">
        <f t="shared" si="253"/>
        <v>-1</v>
      </c>
      <c r="J1004">
        <f t="shared" si="256"/>
        <v>-119.75</v>
      </c>
      <c r="K1004">
        <f t="shared" ca="1" si="254"/>
        <v>-1</v>
      </c>
      <c r="L1004" s="11">
        <f t="shared" ca="1" si="248"/>
        <v>10065.379999999959</v>
      </c>
      <c r="M1004">
        <f t="shared" ca="1" si="255"/>
        <v>-1</v>
      </c>
      <c r="N1004">
        <f t="shared" ca="1" si="249"/>
        <v>0</v>
      </c>
      <c r="O1004">
        <f>COUNTIF(結算日!$A$3:$A$249,A1004)</f>
        <v>0</v>
      </c>
      <c r="Q1004" s="7">
        <f t="shared" si="257"/>
        <v>-148</v>
      </c>
      <c r="R1004" s="8">
        <f t="shared" ca="1" si="261"/>
        <v>1332</v>
      </c>
      <c r="S1004" s="8">
        <f t="shared" ca="1" si="262"/>
        <v>50600</v>
      </c>
      <c r="T1004" s="8">
        <f t="shared" ca="1" si="258"/>
        <v>-10</v>
      </c>
      <c r="U1004" s="9">
        <f t="shared" ca="1" si="263"/>
        <v>1</v>
      </c>
      <c r="V1004">
        <f t="shared" si="259"/>
        <v>2002</v>
      </c>
      <c r="W1004">
        <f t="shared" si="260"/>
        <v>7</v>
      </c>
    </row>
    <row r="1005" spans="1:23" x14ac:dyDescent="0.25">
      <c r="A1005" s="1">
        <v>37462</v>
      </c>
      <c r="B1005" s="2">
        <v>5045.07</v>
      </c>
      <c r="C1005" s="2">
        <v>77623</v>
      </c>
      <c r="D1005" s="2">
        <v>5057</v>
      </c>
      <c r="E1005" s="2">
        <v>5038</v>
      </c>
      <c r="F1005" s="10">
        <f t="shared" si="250"/>
        <v>2.3646847318272712E-3</v>
      </c>
      <c r="G1005" s="2">
        <f t="shared" ca="1" si="251"/>
        <v>67610.175000000003</v>
      </c>
      <c r="H1005">
        <f t="shared" ca="1" si="252"/>
        <v>1</v>
      </c>
      <c r="I1005">
        <f t="shared" si="253"/>
        <v>-1</v>
      </c>
      <c r="J1005">
        <f t="shared" si="256"/>
        <v>5.5900000000001455</v>
      </c>
      <c r="K1005">
        <f t="shared" si="254"/>
        <v>-1</v>
      </c>
      <c r="L1005" s="11">
        <f t="shared" ca="1" si="248"/>
        <v>10059.789999999959</v>
      </c>
      <c r="M1005">
        <f t="shared" ca="1" si="255"/>
        <v>-1</v>
      </c>
      <c r="N1005">
        <f t="shared" ca="1" si="249"/>
        <v>0</v>
      </c>
      <c r="O1005">
        <f>COUNTIF(結算日!$A$3:$A$249,A1005)</f>
        <v>0</v>
      </c>
      <c r="Q1005" s="7">
        <f t="shared" si="257"/>
        <v>15</v>
      </c>
      <c r="R1005" s="8">
        <f t="shared" ca="1" si="261"/>
        <v>-150</v>
      </c>
      <c r="S1005" s="8">
        <f t="shared" ca="1" si="262"/>
        <v>50449</v>
      </c>
      <c r="T1005" s="8">
        <f t="shared" ca="1" si="258"/>
        <v>-9</v>
      </c>
      <c r="U1005" s="9">
        <f t="shared" ca="1" si="263"/>
        <v>1</v>
      </c>
      <c r="V1005">
        <f t="shared" si="259"/>
        <v>2002</v>
      </c>
      <c r="W1005">
        <f t="shared" si="260"/>
        <v>7</v>
      </c>
    </row>
    <row r="1006" spans="1:23" x14ac:dyDescent="0.25">
      <c r="A1006" s="1">
        <v>37463</v>
      </c>
      <c r="B1006" s="2">
        <v>4855.34</v>
      </c>
      <c r="C1006" s="2">
        <v>52472</v>
      </c>
      <c r="D1006" s="2">
        <v>4745</v>
      </c>
      <c r="E1006" s="2">
        <v>4750</v>
      </c>
      <c r="F1006" s="10">
        <f t="shared" si="250"/>
        <v>-2.2725493992181822E-2</v>
      </c>
      <c r="G1006" s="2">
        <f t="shared" ca="1" si="251"/>
        <v>67305.625</v>
      </c>
      <c r="H1006">
        <f t="shared" ca="1" si="252"/>
        <v>-1</v>
      </c>
      <c r="I1006">
        <f t="shared" si="253"/>
        <v>1</v>
      </c>
      <c r="J1006">
        <f t="shared" si="256"/>
        <v>-189.72999999999956</v>
      </c>
      <c r="K1006">
        <f t="shared" si="254"/>
        <v>1</v>
      </c>
      <c r="L1006" s="11">
        <f t="shared" ca="1" si="248"/>
        <v>10249.519999999959</v>
      </c>
      <c r="M1006">
        <f t="shared" ca="1" si="255"/>
        <v>2</v>
      </c>
      <c r="N1006">
        <f t="shared" ca="1" si="249"/>
        <v>3</v>
      </c>
      <c r="O1006">
        <f>COUNTIF(結算日!$A$3:$A$249,A1006)</f>
        <v>0</v>
      </c>
      <c r="Q1006" s="7">
        <f t="shared" si="257"/>
        <v>-312</v>
      </c>
      <c r="R1006" s="8">
        <f t="shared" ca="1" si="261"/>
        <v>2808</v>
      </c>
      <c r="S1006" s="8">
        <f t="shared" ca="1" si="262"/>
        <v>53256</v>
      </c>
      <c r="T1006" s="8">
        <f t="shared" ca="1" si="258"/>
        <v>11</v>
      </c>
      <c r="U1006" s="9">
        <f t="shared" ca="1" si="263"/>
        <v>20</v>
      </c>
      <c r="V1006">
        <f t="shared" si="259"/>
        <v>2002</v>
      </c>
      <c r="W1006">
        <f t="shared" si="260"/>
        <v>7</v>
      </c>
    </row>
    <row r="1007" spans="1:23" x14ac:dyDescent="0.25">
      <c r="A1007" s="1">
        <v>37466</v>
      </c>
      <c r="B1007" s="2">
        <v>4858.4399999999996</v>
      </c>
      <c r="C1007" s="2">
        <v>63299</v>
      </c>
      <c r="D1007" s="2">
        <v>4833</v>
      </c>
      <c r="E1007" s="2">
        <v>4820</v>
      </c>
      <c r="F1007" s="10">
        <f t="shared" si="250"/>
        <v>-5.2362486724132351E-3</v>
      </c>
      <c r="G1007" s="2">
        <f t="shared" ca="1" si="251"/>
        <v>67678.8</v>
      </c>
      <c r="H1007">
        <f t="shared" ca="1" si="252"/>
        <v>-1</v>
      </c>
      <c r="I1007">
        <f t="shared" si="253"/>
        <v>1</v>
      </c>
      <c r="J1007">
        <f t="shared" si="256"/>
        <v>3.0999999999994543</v>
      </c>
      <c r="K1007">
        <f t="shared" si="254"/>
        <v>1</v>
      </c>
      <c r="L1007" s="11">
        <f t="shared" ca="1" si="248"/>
        <v>10255.719999999958</v>
      </c>
      <c r="M1007">
        <f t="shared" ca="1" si="255"/>
        <v>2</v>
      </c>
      <c r="N1007">
        <f t="shared" ca="1" si="249"/>
        <v>0</v>
      </c>
      <c r="O1007">
        <f>COUNTIF(結算日!$A$3:$A$249,A1007)</f>
        <v>0</v>
      </c>
      <c r="Q1007" s="7">
        <f t="shared" si="257"/>
        <v>88</v>
      </c>
      <c r="R1007" s="8">
        <f t="shared" ca="1" si="261"/>
        <v>968</v>
      </c>
      <c r="S1007" s="8">
        <f t="shared" ca="1" si="262"/>
        <v>54204</v>
      </c>
      <c r="T1007" s="8">
        <f t="shared" ca="1" si="258"/>
        <v>11</v>
      </c>
      <c r="U1007" s="9">
        <f t="shared" ca="1" si="263"/>
        <v>0</v>
      </c>
      <c r="V1007">
        <f t="shared" si="259"/>
        <v>2002</v>
      </c>
      <c r="W1007">
        <f t="shared" si="260"/>
        <v>7</v>
      </c>
    </row>
    <row r="1008" spans="1:23" x14ac:dyDescent="0.25">
      <c r="A1008" s="1">
        <v>37467</v>
      </c>
      <c r="B1008" s="2">
        <v>5005.04</v>
      </c>
      <c r="C1008" s="2">
        <v>85293</v>
      </c>
      <c r="D1008" s="2">
        <v>4946</v>
      </c>
      <c r="E1008" s="2">
        <v>4955</v>
      </c>
      <c r="F1008" s="10">
        <f t="shared" si="250"/>
        <v>-1.179610952160226E-2</v>
      </c>
      <c r="G1008" s="2">
        <f t="shared" ca="1" si="251"/>
        <v>68554.375</v>
      </c>
      <c r="H1008">
        <f t="shared" ca="1" si="252"/>
        <v>1</v>
      </c>
      <c r="I1008">
        <f t="shared" si="253"/>
        <v>1</v>
      </c>
      <c r="J1008">
        <f t="shared" si="256"/>
        <v>146.60000000000036</v>
      </c>
      <c r="K1008">
        <f t="shared" si="254"/>
        <v>1</v>
      </c>
      <c r="L1008" s="11">
        <f t="shared" ca="1" si="248"/>
        <v>10548.919999999958</v>
      </c>
      <c r="M1008">
        <f t="shared" ca="1" si="255"/>
        <v>2</v>
      </c>
      <c r="N1008">
        <f t="shared" ca="1" si="249"/>
        <v>0</v>
      </c>
      <c r="O1008">
        <f>COUNTIF(結算日!$A$3:$A$249,A1008)</f>
        <v>0</v>
      </c>
      <c r="Q1008" s="7">
        <f t="shared" si="257"/>
        <v>113</v>
      </c>
      <c r="R1008" s="8">
        <f t="shared" ca="1" si="261"/>
        <v>1243</v>
      </c>
      <c r="S1008" s="8">
        <f t="shared" ca="1" si="262"/>
        <v>55447</v>
      </c>
      <c r="T1008" s="8">
        <f t="shared" ca="1" si="258"/>
        <v>11</v>
      </c>
      <c r="U1008" s="9">
        <f t="shared" ca="1" si="263"/>
        <v>0</v>
      </c>
      <c r="V1008">
        <f t="shared" si="259"/>
        <v>2002</v>
      </c>
      <c r="W1008">
        <f t="shared" si="260"/>
        <v>7</v>
      </c>
    </row>
    <row r="1009" spans="1:23" x14ac:dyDescent="0.25">
      <c r="A1009" s="1">
        <v>37468</v>
      </c>
      <c r="B1009" s="2">
        <v>4940.38</v>
      </c>
      <c r="C1009" s="2">
        <v>59016</v>
      </c>
      <c r="D1009" s="2">
        <v>4895</v>
      </c>
      <c r="E1009" s="2">
        <v>4905</v>
      </c>
      <c r="F1009" s="10">
        <f t="shared" si="250"/>
        <v>-9.1855282387185433E-3</v>
      </c>
      <c r="G1009" s="2">
        <f t="shared" ca="1" si="251"/>
        <v>68318.100000000006</v>
      </c>
      <c r="H1009">
        <f t="shared" ca="1" si="252"/>
        <v>-1</v>
      </c>
      <c r="I1009">
        <f t="shared" si="253"/>
        <v>1</v>
      </c>
      <c r="J1009">
        <f t="shared" si="256"/>
        <v>-64.659999999999854</v>
      </c>
      <c r="K1009">
        <f t="shared" si="254"/>
        <v>1</v>
      </c>
      <c r="L1009" s="11">
        <f t="shared" ca="1" si="248"/>
        <v>10419.599999999959</v>
      </c>
      <c r="M1009">
        <f t="shared" ca="1" si="255"/>
        <v>2</v>
      </c>
      <c r="N1009">
        <f t="shared" ca="1" si="249"/>
        <v>0</v>
      </c>
      <c r="O1009">
        <f>COUNTIF(結算日!$A$3:$A$249,A1009)</f>
        <v>0</v>
      </c>
      <c r="Q1009" s="7">
        <f t="shared" si="257"/>
        <v>-51</v>
      </c>
      <c r="R1009" s="8">
        <f t="shared" ca="1" si="261"/>
        <v>-561</v>
      </c>
      <c r="S1009" s="8">
        <f t="shared" ca="1" si="262"/>
        <v>54886</v>
      </c>
      <c r="T1009" s="8">
        <f t="shared" ca="1" si="258"/>
        <v>11</v>
      </c>
      <c r="U1009" s="9">
        <f t="shared" ca="1" si="263"/>
        <v>0</v>
      </c>
      <c r="V1009">
        <f t="shared" si="259"/>
        <v>2002</v>
      </c>
      <c r="W1009">
        <f t="shared" si="260"/>
        <v>7</v>
      </c>
    </row>
    <row r="1010" spans="1:23" x14ac:dyDescent="0.25">
      <c r="A1010" s="1">
        <v>37469</v>
      </c>
      <c r="B1010" s="2">
        <v>4916.59</v>
      </c>
      <c r="C1010" s="2">
        <v>53886</v>
      </c>
      <c r="D1010" s="2">
        <v>4892</v>
      </c>
      <c r="E1010" s="2">
        <v>4897</v>
      </c>
      <c r="F1010" s="10">
        <f t="shared" si="250"/>
        <v>-5.0014339206645442E-3</v>
      </c>
      <c r="G1010" s="2">
        <f t="shared" ca="1" si="251"/>
        <v>67997.45</v>
      </c>
      <c r="H1010">
        <f t="shared" ca="1" si="252"/>
        <v>-1</v>
      </c>
      <c r="I1010">
        <f t="shared" si="253"/>
        <v>1</v>
      </c>
      <c r="J1010">
        <f t="shared" si="256"/>
        <v>-23.789999999999964</v>
      </c>
      <c r="K1010">
        <f t="shared" si="254"/>
        <v>1</v>
      </c>
      <c r="L1010" s="11">
        <f t="shared" ca="1" si="248"/>
        <v>10372.019999999959</v>
      </c>
      <c r="M1010">
        <f t="shared" ca="1" si="255"/>
        <v>2</v>
      </c>
      <c r="N1010">
        <f t="shared" ca="1" si="249"/>
        <v>0</v>
      </c>
      <c r="O1010">
        <f>COUNTIF(結算日!$A$3:$A$249,A1010)</f>
        <v>0</v>
      </c>
      <c r="Q1010" s="7">
        <f t="shared" si="257"/>
        <v>-3</v>
      </c>
      <c r="R1010" s="8">
        <f t="shared" ca="1" si="261"/>
        <v>-33</v>
      </c>
      <c r="S1010" s="8">
        <f t="shared" ca="1" si="262"/>
        <v>54853</v>
      </c>
      <c r="T1010" s="8">
        <f t="shared" ca="1" si="258"/>
        <v>11</v>
      </c>
      <c r="U1010" s="9">
        <f t="shared" ca="1" si="263"/>
        <v>0</v>
      </c>
      <c r="V1010">
        <f t="shared" si="259"/>
        <v>2002</v>
      </c>
      <c r="W1010">
        <f t="shared" si="260"/>
        <v>8</v>
      </c>
    </row>
    <row r="1011" spans="1:23" x14ac:dyDescent="0.25">
      <c r="A1011" s="1">
        <v>37470</v>
      </c>
      <c r="B1011" s="2">
        <v>4920.8900000000003</v>
      </c>
      <c r="C1011" s="2">
        <v>51387</v>
      </c>
      <c r="D1011" s="2">
        <v>4920</v>
      </c>
      <c r="E1011" s="2">
        <v>4910</v>
      </c>
      <c r="F1011" s="10">
        <f t="shared" si="250"/>
        <v>-1.8086159211039288E-4</v>
      </c>
      <c r="G1011" s="2">
        <f t="shared" ca="1" si="251"/>
        <v>67506.024999999994</v>
      </c>
      <c r="H1011">
        <f t="shared" ca="1" si="252"/>
        <v>-1</v>
      </c>
      <c r="I1011">
        <f t="shared" si="253"/>
        <v>1</v>
      </c>
      <c r="J1011">
        <f t="shared" si="256"/>
        <v>4.3000000000001819</v>
      </c>
      <c r="K1011">
        <f t="shared" ca="1" si="254"/>
        <v>-1</v>
      </c>
      <c r="L1011" s="11">
        <f t="shared" ca="1" si="248"/>
        <v>10380.619999999959</v>
      </c>
      <c r="M1011">
        <f t="shared" ca="1" si="255"/>
        <v>-2</v>
      </c>
      <c r="N1011">
        <f t="shared" ca="1" si="249"/>
        <v>4</v>
      </c>
      <c r="O1011">
        <f>COUNTIF(結算日!$A$3:$A$249,A1011)</f>
        <v>0</v>
      </c>
      <c r="Q1011" s="7">
        <f t="shared" si="257"/>
        <v>28</v>
      </c>
      <c r="R1011" s="8">
        <f t="shared" ca="1" si="261"/>
        <v>308</v>
      </c>
      <c r="S1011" s="8">
        <f t="shared" ca="1" si="262"/>
        <v>55161</v>
      </c>
      <c r="T1011" s="8">
        <f t="shared" ca="1" si="258"/>
        <v>-11</v>
      </c>
      <c r="U1011" s="9">
        <f t="shared" ca="1" si="263"/>
        <v>22</v>
      </c>
      <c r="V1011">
        <f t="shared" si="259"/>
        <v>2002</v>
      </c>
      <c r="W1011">
        <f t="shared" si="260"/>
        <v>8</v>
      </c>
    </row>
    <row r="1012" spans="1:23" x14ac:dyDescent="0.25">
      <c r="A1012" s="1">
        <v>37473</v>
      </c>
      <c r="B1012" s="2">
        <v>4636.67</v>
      </c>
      <c r="C1012" s="2">
        <v>46399</v>
      </c>
      <c r="D1012" s="2">
        <v>4576</v>
      </c>
      <c r="E1012" s="2">
        <v>4578</v>
      </c>
      <c r="F1012" s="10">
        <f t="shared" si="250"/>
        <v>-1.3084821650020451E-2</v>
      </c>
      <c r="G1012" s="2">
        <f t="shared" ca="1" si="251"/>
        <v>67253.899999999994</v>
      </c>
      <c r="H1012">
        <f t="shared" ca="1" si="252"/>
        <v>-1</v>
      </c>
      <c r="I1012">
        <f t="shared" si="253"/>
        <v>1</v>
      </c>
      <c r="J1012">
        <f t="shared" si="256"/>
        <v>-284.22000000000025</v>
      </c>
      <c r="K1012">
        <f t="shared" si="254"/>
        <v>1</v>
      </c>
      <c r="L1012" s="11">
        <f t="shared" ca="1" si="248"/>
        <v>10949.059999999959</v>
      </c>
      <c r="M1012">
        <f t="shared" ca="1" si="255"/>
        <v>2</v>
      </c>
      <c r="N1012">
        <f t="shared" ca="1" si="249"/>
        <v>4</v>
      </c>
      <c r="O1012">
        <f>COUNTIF(結算日!$A$3:$A$249,A1012)</f>
        <v>0</v>
      </c>
      <c r="Q1012" s="7">
        <f t="shared" si="257"/>
        <v>-344</v>
      </c>
      <c r="R1012" s="8">
        <f t="shared" ca="1" si="261"/>
        <v>3784</v>
      </c>
      <c r="S1012" s="8">
        <f t="shared" ca="1" si="262"/>
        <v>58923</v>
      </c>
      <c r="T1012" s="8">
        <f t="shared" ca="1" si="258"/>
        <v>12</v>
      </c>
      <c r="U1012" s="9">
        <f t="shared" ca="1" si="263"/>
        <v>23</v>
      </c>
      <c r="V1012">
        <f t="shared" si="259"/>
        <v>2002</v>
      </c>
      <c r="W1012">
        <f t="shared" si="260"/>
        <v>8</v>
      </c>
    </row>
    <row r="1013" spans="1:23" x14ac:dyDescent="0.25">
      <c r="A1013" s="1">
        <v>37474</v>
      </c>
      <c r="B1013" s="2">
        <v>4572.3500000000004</v>
      </c>
      <c r="C1013" s="2">
        <v>56340</v>
      </c>
      <c r="D1013" s="2">
        <v>4530</v>
      </c>
      <c r="E1013" s="2">
        <v>4525</v>
      </c>
      <c r="F1013" s="10">
        <f t="shared" si="250"/>
        <v>-9.2621955887017826E-3</v>
      </c>
      <c r="G1013" s="2">
        <f t="shared" ca="1" si="251"/>
        <v>67137.125</v>
      </c>
      <c r="H1013">
        <f t="shared" ca="1" si="252"/>
        <v>-1</v>
      </c>
      <c r="I1013">
        <f t="shared" si="253"/>
        <v>1</v>
      </c>
      <c r="J1013">
        <f t="shared" si="256"/>
        <v>-64.319999999999709</v>
      </c>
      <c r="K1013">
        <f t="shared" si="254"/>
        <v>1</v>
      </c>
      <c r="L1013" s="11">
        <f t="shared" ca="1" si="248"/>
        <v>10820.41999999996</v>
      </c>
      <c r="M1013">
        <f t="shared" ca="1" si="255"/>
        <v>2</v>
      </c>
      <c r="N1013">
        <f t="shared" ca="1" si="249"/>
        <v>0</v>
      </c>
      <c r="O1013">
        <f>COUNTIF(結算日!$A$3:$A$249,A1013)</f>
        <v>0</v>
      </c>
      <c r="Q1013" s="7">
        <f t="shared" si="257"/>
        <v>-46</v>
      </c>
      <c r="R1013" s="8">
        <f t="shared" ca="1" si="261"/>
        <v>-552</v>
      </c>
      <c r="S1013" s="8">
        <f t="shared" ca="1" si="262"/>
        <v>58348</v>
      </c>
      <c r="T1013" s="8">
        <f t="shared" ca="1" si="258"/>
        <v>12</v>
      </c>
      <c r="U1013" s="9">
        <f t="shared" ca="1" si="263"/>
        <v>0</v>
      </c>
      <c r="V1013">
        <f t="shared" si="259"/>
        <v>2002</v>
      </c>
      <c r="W1013">
        <f t="shared" si="260"/>
        <v>8</v>
      </c>
    </row>
    <row r="1014" spans="1:23" x14ac:dyDescent="0.25">
      <c r="A1014" s="1">
        <v>37475</v>
      </c>
      <c r="B1014" s="2">
        <v>4720.7299999999996</v>
      </c>
      <c r="C1014" s="2">
        <v>59388</v>
      </c>
      <c r="D1014" s="2">
        <v>4669</v>
      </c>
      <c r="E1014" s="2">
        <v>4669</v>
      </c>
      <c r="F1014" s="10">
        <f t="shared" si="250"/>
        <v>-1.09580509794035E-2</v>
      </c>
      <c r="G1014" s="2">
        <f t="shared" ca="1" si="251"/>
        <v>67174.600000000006</v>
      </c>
      <c r="H1014">
        <f t="shared" ca="1" si="252"/>
        <v>-1</v>
      </c>
      <c r="I1014">
        <f t="shared" si="253"/>
        <v>1</v>
      </c>
      <c r="J1014">
        <f t="shared" si="256"/>
        <v>148.3799999999992</v>
      </c>
      <c r="K1014">
        <f t="shared" si="254"/>
        <v>1</v>
      </c>
      <c r="L1014" s="11">
        <f t="shared" ca="1" si="248"/>
        <v>11117.179999999958</v>
      </c>
      <c r="M1014">
        <f t="shared" ca="1" si="255"/>
        <v>2</v>
      </c>
      <c r="N1014">
        <f t="shared" ca="1" si="249"/>
        <v>0</v>
      </c>
      <c r="O1014">
        <f>COUNTIF(結算日!$A$3:$A$249,A1014)</f>
        <v>0</v>
      </c>
      <c r="Q1014" s="7">
        <f t="shared" si="257"/>
        <v>139</v>
      </c>
      <c r="R1014" s="8">
        <f t="shared" ca="1" si="261"/>
        <v>1668</v>
      </c>
      <c r="S1014" s="8">
        <f t="shared" ca="1" si="262"/>
        <v>60016</v>
      </c>
      <c r="T1014" s="8">
        <f t="shared" ca="1" si="258"/>
        <v>12</v>
      </c>
      <c r="U1014" s="9">
        <f t="shared" ca="1" si="263"/>
        <v>0</v>
      </c>
      <c r="V1014">
        <f t="shared" si="259"/>
        <v>2002</v>
      </c>
      <c r="W1014">
        <f t="shared" si="260"/>
        <v>8</v>
      </c>
    </row>
    <row r="1015" spans="1:23" x14ac:dyDescent="0.25">
      <c r="A1015" s="1">
        <v>37476</v>
      </c>
      <c r="B1015" s="2">
        <v>4700.2299999999996</v>
      </c>
      <c r="C1015" s="2">
        <v>68779</v>
      </c>
      <c r="D1015" s="2">
        <v>4632</v>
      </c>
      <c r="E1015" s="2">
        <v>4625</v>
      </c>
      <c r="F1015" s="10">
        <f t="shared" si="250"/>
        <v>-1.4516310903934349E-2</v>
      </c>
      <c r="G1015" s="2">
        <f t="shared" ca="1" si="251"/>
        <v>66283.3</v>
      </c>
      <c r="H1015">
        <f t="shared" ca="1" si="252"/>
        <v>1</v>
      </c>
      <c r="I1015">
        <f t="shared" si="253"/>
        <v>1</v>
      </c>
      <c r="J1015">
        <f t="shared" si="256"/>
        <v>-20.5</v>
      </c>
      <c r="K1015">
        <f t="shared" si="254"/>
        <v>1</v>
      </c>
      <c r="L1015" s="11">
        <f t="shared" ca="1" si="248"/>
        <v>11076.179999999958</v>
      </c>
      <c r="M1015">
        <f t="shared" ca="1" si="255"/>
        <v>2</v>
      </c>
      <c r="N1015">
        <f t="shared" ca="1" si="249"/>
        <v>0</v>
      </c>
      <c r="O1015">
        <f>COUNTIF(結算日!$A$3:$A$249,A1015)</f>
        <v>0</v>
      </c>
      <c r="Q1015" s="7">
        <f t="shared" si="257"/>
        <v>-37</v>
      </c>
      <c r="R1015" s="8">
        <f t="shared" ca="1" si="261"/>
        <v>-444</v>
      </c>
      <c r="S1015" s="8">
        <f t="shared" ca="1" si="262"/>
        <v>59572</v>
      </c>
      <c r="T1015" s="8">
        <f t="shared" ca="1" si="258"/>
        <v>12</v>
      </c>
      <c r="U1015" s="9">
        <f t="shared" ca="1" si="263"/>
        <v>0</v>
      </c>
      <c r="V1015">
        <f t="shared" si="259"/>
        <v>2002</v>
      </c>
      <c r="W1015">
        <f t="shared" si="260"/>
        <v>8</v>
      </c>
    </row>
    <row r="1016" spans="1:23" x14ac:dyDescent="0.25">
      <c r="A1016" s="1">
        <v>37477</v>
      </c>
      <c r="B1016" s="2">
        <v>4851.4399999999996</v>
      </c>
      <c r="C1016" s="2">
        <v>82840</v>
      </c>
      <c r="D1016" s="2">
        <v>4769</v>
      </c>
      <c r="E1016" s="2">
        <v>4770</v>
      </c>
      <c r="F1016" s="10">
        <f t="shared" si="250"/>
        <v>-1.6992892831818929E-2</v>
      </c>
      <c r="G1016" s="2">
        <f t="shared" ca="1" si="251"/>
        <v>66258.95</v>
      </c>
      <c r="H1016">
        <f t="shared" ca="1" si="252"/>
        <v>1</v>
      </c>
      <c r="I1016">
        <f t="shared" si="253"/>
        <v>1</v>
      </c>
      <c r="J1016">
        <f t="shared" si="256"/>
        <v>151.21000000000004</v>
      </c>
      <c r="K1016">
        <f t="shared" si="254"/>
        <v>1</v>
      </c>
      <c r="L1016" s="11">
        <f t="shared" ca="1" si="248"/>
        <v>11378.599999999959</v>
      </c>
      <c r="M1016">
        <f t="shared" ca="1" si="255"/>
        <v>2</v>
      </c>
      <c r="N1016">
        <f t="shared" ca="1" si="249"/>
        <v>0</v>
      </c>
      <c r="O1016">
        <f>COUNTIF(結算日!$A$3:$A$249,A1016)</f>
        <v>0</v>
      </c>
      <c r="Q1016" s="7">
        <f t="shared" si="257"/>
        <v>137</v>
      </c>
      <c r="R1016" s="8">
        <f t="shared" ca="1" si="261"/>
        <v>1644</v>
      </c>
      <c r="S1016" s="8">
        <f t="shared" ca="1" si="262"/>
        <v>61216</v>
      </c>
      <c r="T1016" s="8">
        <f t="shared" ca="1" si="258"/>
        <v>12</v>
      </c>
      <c r="U1016" s="9">
        <f t="shared" ca="1" si="263"/>
        <v>0</v>
      </c>
      <c r="V1016">
        <f t="shared" si="259"/>
        <v>2002</v>
      </c>
      <c r="W1016">
        <f t="shared" si="260"/>
        <v>8</v>
      </c>
    </row>
    <row r="1017" spans="1:23" x14ac:dyDescent="0.25">
      <c r="A1017" s="1">
        <v>37480</v>
      </c>
      <c r="B1017" s="2">
        <v>4852.07</v>
      </c>
      <c r="C1017" s="2">
        <v>55992</v>
      </c>
      <c r="D1017" s="2">
        <v>4773</v>
      </c>
      <c r="E1017" s="2">
        <v>4765</v>
      </c>
      <c r="F1017" s="10">
        <f t="shared" si="250"/>
        <v>-1.6296137524808962E-2</v>
      </c>
      <c r="G1017" s="2">
        <f t="shared" ca="1" si="251"/>
        <v>65623.199999999997</v>
      </c>
      <c r="H1017">
        <f t="shared" ca="1" si="252"/>
        <v>-1</v>
      </c>
      <c r="I1017">
        <f t="shared" si="253"/>
        <v>1</v>
      </c>
      <c r="J1017">
        <f t="shared" si="256"/>
        <v>0.63000000000010914</v>
      </c>
      <c r="K1017">
        <f t="shared" si="254"/>
        <v>1</v>
      </c>
      <c r="L1017" s="11">
        <f t="shared" ca="1" si="248"/>
        <v>11379.859999999959</v>
      </c>
      <c r="M1017">
        <f t="shared" ca="1" si="255"/>
        <v>2</v>
      </c>
      <c r="N1017">
        <f t="shared" ca="1" si="249"/>
        <v>0</v>
      </c>
      <c r="O1017">
        <f>COUNTIF(結算日!$A$3:$A$249,A1017)</f>
        <v>0</v>
      </c>
      <c r="Q1017" s="7">
        <f t="shared" si="257"/>
        <v>4</v>
      </c>
      <c r="R1017" s="8">
        <f t="shared" ca="1" si="261"/>
        <v>48</v>
      </c>
      <c r="S1017" s="8">
        <f t="shared" ca="1" si="262"/>
        <v>61264</v>
      </c>
      <c r="T1017" s="8">
        <f t="shared" ca="1" si="258"/>
        <v>12</v>
      </c>
      <c r="U1017" s="9">
        <f t="shared" ca="1" si="263"/>
        <v>0</v>
      </c>
      <c r="V1017">
        <f t="shared" si="259"/>
        <v>2002</v>
      </c>
      <c r="W1017">
        <f t="shared" si="260"/>
        <v>8</v>
      </c>
    </row>
    <row r="1018" spans="1:23" x14ac:dyDescent="0.25">
      <c r="A1018" s="1">
        <v>37481</v>
      </c>
      <c r="B1018" s="2">
        <v>4817.93</v>
      </c>
      <c r="C1018" s="2">
        <v>45230</v>
      </c>
      <c r="D1018" s="2">
        <v>4771</v>
      </c>
      <c r="E1018" s="2">
        <v>4760</v>
      </c>
      <c r="F1018" s="10">
        <f t="shared" si="250"/>
        <v>-9.7406977685438045E-3</v>
      </c>
      <c r="G1018" s="2">
        <f t="shared" ca="1" si="251"/>
        <v>65034.625</v>
      </c>
      <c r="H1018">
        <f t="shared" ca="1" si="252"/>
        <v>-1</v>
      </c>
      <c r="I1018">
        <f t="shared" si="253"/>
        <v>1</v>
      </c>
      <c r="J1018">
        <f t="shared" si="256"/>
        <v>-34.139999999999418</v>
      </c>
      <c r="K1018">
        <f t="shared" si="254"/>
        <v>1</v>
      </c>
      <c r="L1018" s="11">
        <f t="shared" ca="1" si="248"/>
        <v>11311.57999999996</v>
      </c>
      <c r="M1018">
        <f t="shared" ca="1" si="255"/>
        <v>2</v>
      </c>
      <c r="N1018">
        <f t="shared" ca="1" si="249"/>
        <v>0</v>
      </c>
      <c r="O1018">
        <f>COUNTIF(結算日!$A$3:$A$249,A1018)</f>
        <v>0</v>
      </c>
      <c r="Q1018" s="7">
        <f t="shared" si="257"/>
        <v>-2</v>
      </c>
      <c r="R1018" s="8">
        <f t="shared" ca="1" si="261"/>
        <v>-24</v>
      </c>
      <c r="S1018" s="8">
        <f t="shared" ca="1" si="262"/>
        <v>61240</v>
      </c>
      <c r="T1018" s="8">
        <f t="shared" ca="1" si="258"/>
        <v>12</v>
      </c>
      <c r="U1018" s="9">
        <f t="shared" ca="1" si="263"/>
        <v>0</v>
      </c>
      <c r="V1018">
        <f t="shared" si="259"/>
        <v>2002</v>
      </c>
      <c r="W1018">
        <f t="shared" si="260"/>
        <v>8</v>
      </c>
    </row>
    <row r="1019" spans="1:23" x14ac:dyDescent="0.25">
      <c r="A1019" s="1">
        <v>37482</v>
      </c>
      <c r="B1019" s="2">
        <v>4887.43</v>
      </c>
      <c r="C1019" s="2">
        <v>65330</v>
      </c>
      <c r="D1019" s="2">
        <v>4847</v>
      </c>
      <c r="E1019" s="2">
        <v>4840</v>
      </c>
      <c r="F1019" s="10">
        <f t="shared" si="250"/>
        <v>-8.2722412392607358E-3</v>
      </c>
      <c r="G1019" s="2">
        <f t="shared" ca="1" si="251"/>
        <v>65080.85</v>
      </c>
      <c r="H1019">
        <f t="shared" ca="1" si="252"/>
        <v>1</v>
      </c>
      <c r="I1019">
        <f t="shared" si="253"/>
        <v>1</v>
      </c>
      <c r="J1019">
        <f t="shared" si="256"/>
        <v>69.5</v>
      </c>
      <c r="K1019">
        <f t="shared" si="254"/>
        <v>1</v>
      </c>
      <c r="L1019" s="11">
        <f t="shared" ca="1" si="248"/>
        <v>11450.57999999996</v>
      </c>
      <c r="M1019">
        <f t="shared" ca="1" si="255"/>
        <v>2</v>
      </c>
      <c r="N1019">
        <f t="shared" ca="1" si="249"/>
        <v>0</v>
      </c>
      <c r="O1019">
        <f>COUNTIF(結算日!$A$3:$A$249,A1019)</f>
        <v>0</v>
      </c>
      <c r="Q1019" s="7">
        <f t="shared" si="257"/>
        <v>76</v>
      </c>
      <c r="R1019" s="8">
        <f t="shared" ca="1" si="261"/>
        <v>912</v>
      </c>
      <c r="S1019" s="8">
        <f t="shared" ca="1" si="262"/>
        <v>62152</v>
      </c>
      <c r="T1019" s="8">
        <f t="shared" ca="1" si="258"/>
        <v>12</v>
      </c>
      <c r="U1019" s="9">
        <f t="shared" ca="1" si="263"/>
        <v>0</v>
      </c>
      <c r="V1019">
        <f t="shared" si="259"/>
        <v>2002</v>
      </c>
      <c r="W1019">
        <f t="shared" si="260"/>
        <v>8</v>
      </c>
    </row>
    <row r="1020" spans="1:23" x14ac:dyDescent="0.25">
      <c r="A1020" s="1">
        <v>37483</v>
      </c>
      <c r="B1020" s="2">
        <v>4931.47</v>
      </c>
      <c r="C1020" s="2">
        <v>101660</v>
      </c>
      <c r="D1020" s="2">
        <v>4907</v>
      </c>
      <c r="E1020" s="2">
        <v>4890</v>
      </c>
      <c r="F1020" s="10">
        <f t="shared" si="250"/>
        <v>-4.9620092994584475E-3</v>
      </c>
      <c r="G1020" s="2">
        <f t="shared" ca="1" si="251"/>
        <v>66058.5</v>
      </c>
      <c r="H1020">
        <f t="shared" ca="1" si="252"/>
        <v>1</v>
      </c>
      <c r="I1020">
        <f t="shared" si="253"/>
        <v>1</v>
      </c>
      <c r="J1020">
        <f t="shared" si="256"/>
        <v>44.039999999999964</v>
      </c>
      <c r="K1020">
        <f t="shared" si="254"/>
        <v>1</v>
      </c>
      <c r="L1020" s="11">
        <f t="shared" ca="1" si="248"/>
        <v>11538.65999999996</v>
      </c>
      <c r="M1020">
        <f t="shared" ca="1" si="255"/>
        <v>2</v>
      </c>
      <c r="N1020">
        <f t="shared" ca="1" si="249"/>
        <v>0</v>
      </c>
      <c r="O1020">
        <f>COUNTIF(結算日!$A$3:$A$249,A1020)</f>
        <v>0</v>
      </c>
      <c r="Q1020" s="7">
        <f t="shared" si="257"/>
        <v>60</v>
      </c>
      <c r="R1020" s="8">
        <f t="shared" ca="1" si="261"/>
        <v>720</v>
      </c>
      <c r="S1020" s="8">
        <f t="shared" ca="1" si="262"/>
        <v>62872</v>
      </c>
      <c r="T1020" s="8">
        <f t="shared" ca="1" si="258"/>
        <v>12</v>
      </c>
      <c r="U1020" s="9">
        <f t="shared" ca="1" si="263"/>
        <v>0</v>
      </c>
      <c r="V1020">
        <f t="shared" si="259"/>
        <v>2002</v>
      </c>
      <c r="W1020">
        <f t="shared" si="260"/>
        <v>8</v>
      </c>
    </row>
    <row r="1021" spans="1:23" x14ac:dyDescent="0.25">
      <c r="A1021" s="1">
        <v>37484</v>
      </c>
      <c r="B1021" s="2">
        <v>4919.0200000000004</v>
      </c>
      <c r="C1021" s="2">
        <v>75050</v>
      </c>
      <c r="D1021" s="2">
        <v>4882</v>
      </c>
      <c r="E1021" s="2">
        <v>4883</v>
      </c>
      <c r="F1021" s="10">
        <f t="shared" si="250"/>
        <v>-7.5258893031540097E-3</v>
      </c>
      <c r="G1021" s="2">
        <f t="shared" ca="1" si="251"/>
        <v>65949.8</v>
      </c>
      <c r="H1021">
        <f t="shared" ca="1" si="252"/>
        <v>1</v>
      </c>
      <c r="I1021">
        <f t="shared" si="253"/>
        <v>1</v>
      </c>
      <c r="J1021">
        <f t="shared" si="256"/>
        <v>-12.449999999999818</v>
      </c>
      <c r="K1021">
        <f t="shared" si="254"/>
        <v>1</v>
      </c>
      <c r="L1021" s="11">
        <f t="shared" ca="1" si="248"/>
        <v>11513.75999999996</v>
      </c>
      <c r="M1021">
        <f t="shared" ca="1" si="255"/>
        <v>2</v>
      </c>
      <c r="N1021">
        <f t="shared" ca="1" si="249"/>
        <v>0</v>
      </c>
      <c r="O1021">
        <f>COUNTIF(結算日!$A$3:$A$249,A1021)</f>
        <v>0</v>
      </c>
      <c r="Q1021" s="7">
        <f t="shared" si="257"/>
        <v>-25</v>
      </c>
      <c r="R1021" s="8">
        <f t="shared" ca="1" si="261"/>
        <v>-300</v>
      </c>
      <c r="S1021" s="8">
        <f t="shared" ca="1" si="262"/>
        <v>62572</v>
      </c>
      <c r="T1021" s="8">
        <f t="shared" ca="1" si="258"/>
        <v>12</v>
      </c>
      <c r="U1021" s="9">
        <f t="shared" ca="1" si="263"/>
        <v>0</v>
      </c>
      <c r="V1021">
        <f t="shared" si="259"/>
        <v>2002</v>
      </c>
      <c r="W1021">
        <f t="shared" si="260"/>
        <v>8</v>
      </c>
    </row>
    <row r="1022" spans="1:23" x14ac:dyDescent="0.25">
      <c r="A1022" s="1">
        <v>37487</v>
      </c>
      <c r="B1022" s="2">
        <v>4888</v>
      </c>
      <c r="C1022" s="2">
        <v>54796</v>
      </c>
      <c r="D1022" s="2">
        <v>4854</v>
      </c>
      <c r="E1022" s="2">
        <v>4845</v>
      </c>
      <c r="F1022" s="10">
        <f t="shared" si="250"/>
        <v>-6.9558101472995126E-3</v>
      </c>
      <c r="G1022" s="2">
        <f t="shared" ca="1" si="251"/>
        <v>65858.274999999994</v>
      </c>
      <c r="H1022">
        <f t="shared" ca="1" si="252"/>
        <v>-1</v>
      </c>
      <c r="I1022">
        <f t="shared" si="253"/>
        <v>1</v>
      </c>
      <c r="J1022">
        <f t="shared" si="256"/>
        <v>-31.020000000000437</v>
      </c>
      <c r="K1022">
        <f t="shared" si="254"/>
        <v>1</v>
      </c>
      <c r="L1022" s="11">
        <f t="shared" ref="L1022:L1085" ca="1" si="264">L1021+J1022*M1021</f>
        <v>11451.719999999959</v>
      </c>
      <c r="M1022">
        <f t="shared" ca="1" si="255"/>
        <v>2</v>
      </c>
      <c r="N1022">
        <f t="shared" ref="N1022:N1085" ca="1" si="265">ABS(M1022-M1021)</f>
        <v>0</v>
      </c>
      <c r="O1022">
        <f>COUNTIF(結算日!$A$3:$A$249,A1022)</f>
        <v>0</v>
      </c>
      <c r="Q1022" s="7">
        <f t="shared" si="257"/>
        <v>-28</v>
      </c>
      <c r="R1022" s="8">
        <f t="shared" ca="1" si="261"/>
        <v>-336</v>
      </c>
      <c r="S1022" s="8">
        <f t="shared" ca="1" si="262"/>
        <v>62236</v>
      </c>
      <c r="T1022" s="8">
        <f t="shared" ca="1" si="258"/>
        <v>12</v>
      </c>
      <c r="U1022" s="9">
        <f t="shared" ca="1" si="263"/>
        <v>0</v>
      </c>
      <c r="V1022">
        <f t="shared" si="259"/>
        <v>2002</v>
      </c>
      <c r="W1022">
        <f t="shared" si="260"/>
        <v>8</v>
      </c>
    </row>
    <row r="1023" spans="1:23" x14ac:dyDescent="0.25">
      <c r="A1023" s="1">
        <v>37488</v>
      </c>
      <c r="B1023" s="2">
        <v>4919.26</v>
      </c>
      <c r="C1023" s="2">
        <v>62748</v>
      </c>
      <c r="D1023" s="2">
        <v>4900</v>
      </c>
      <c r="E1023" s="2">
        <v>4880</v>
      </c>
      <c r="F1023" s="10">
        <f t="shared" si="250"/>
        <v>-3.9152230213488348E-3</v>
      </c>
      <c r="G1023" s="2">
        <f t="shared" ca="1" si="251"/>
        <v>65776.649999999994</v>
      </c>
      <c r="H1023">
        <f t="shared" ca="1" si="252"/>
        <v>-1</v>
      </c>
      <c r="I1023">
        <f t="shared" si="253"/>
        <v>1</v>
      </c>
      <c r="J1023">
        <f t="shared" si="256"/>
        <v>31.260000000000218</v>
      </c>
      <c r="K1023">
        <f t="shared" si="254"/>
        <v>1</v>
      </c>
      <c r="L1023" s="11">
        <f t="shared" ca="1" si="264"/>
        <v>11514.23999999996</v>
      </c>
      <c r="M1023">
        <f t="shared" ca="1" si="255"/>
        <v>2</v>
      </c>
      <c r="N1023">
        <f t="shared" ca="1" si="265"/>
        <v>0</v>
      </c>
      <c r="O1023">
        <f>COUNTIF(結算日!$A$3:$A$249,A1023)</f>
        <v>0</v>
      </c>
      <c r="Q1023" s="7">
        <f t="shared" si="257"/>
        <v>46</v>
      </c>
      <c r="R1023" s="8">
        <f t="shared" ca="1" si="261"/>
        <v>552</v>
      </c>
      <c r="S1023" s="8">
        <f t="shared" ca="1" si="262"/>
        <v>62788</v>
      </c>
      <c r="T1023" s="8">
        <f t="shared" ca="1" si="258"/>
        <v>12</v>
      </c>
      <c r="U1023" s="9">
        <f t="shared" ca="1" si="263"/>
        <v>0</v>
      </c>
      <c r="V1023">
        <f t="shared" si="259"/>
        <v>2002</v>
      </c>
      <c r="W1023">
        <f t="shared" si="260"/>
        <v>8</v>
      </c>
    </row>
    <row r="1024" spans="1:23" x14ac:dyDescent="0.25">
      <c r="A1024" s="1">
        <v>37489</v>
      </c>
      <c r="B1024" s="2">
        <v>4887.79</v>
      </c>
      <c r="C1024" s="2">
        <v>46755</v>
      </c>
      <c r="D1024" s="2">
        <v>4894</v>
      </c>
      <c r="E1024" s="2">
        <v>4857</v>
      </c>
      <c r="F1024" s="10">
        <f t="shared" si="250"/>
        <v>-6.2993704721356902E-3</v>
      </c>
      <c r="G1024" s="2">
        <f t="shared" ca="1" si="251"/>
        <v>65469.15</v>
      </c>
      <c r="H1024">
        <f t="shared" ca="1" si="252"/>
        <v>-1</v>
      </c>
      <c r="I1024">
        <f t="shared" si="253"/>
        <v>1</v>
      </c>
      <c r="J1024">
        <f t="shared" si="256"/>
        <v>-31.470000000000255</v>
      </c>
      <c r="K1024">
        <f t="shared" si="254"/>
        <v>1</v>
      </c>
      <c r="L1024" s="11">
        <f t="shared" ca="1" si="264"/>
        <v>11451.299999999959</v>
      </c>
      <c r="M1024">
        <f t="shared" ca="1" si="255"/>
        <v>2</v>
      </c>
      <c r="N1024">
        <f t="shared" ca="1" si="265"/>
        <v>0</v>
      </c>
      <c r="O1024">
        <f>COUNTIF(結算日!$A$3:$A$249,A1024)</f>
        <v>1</v>
      </c>
      <c r="Q1024" s="7">
        <f t="shared" si="257"/>
        <v>-6</v>
      </c>
      <c r="R1024" s="8">
        <f t="shared" ca="1" si="261"/>
        <v>-72</v>
      </c>
      <c r="S1024" s="8">
        <f t="shared" ca="1" si="262"/>
        <v>62716</v>
      </c>
      <c r="T1024" s="8">
        <f t="shared" ca="1" si="258"/>
        <v>12</v>
      </c>
      <c r="U1024" s="9">
        <f t="shared" ca="1" si="263"/>
        <v>24</v>
      </c>
      <c r="V1024">
        <f t="shared" si="259"/>
        <v>2002</v>
      </c>
      <c r="W1024">
        <f t="shared" si="260"/>
        <v>8</v>
      </c>
    </row>
    <row r="1025" spans="1:23" x14ac:dyDescent="0.25">
      <c r="A1025" s="1">
        <v>37490</v>
      </c>
      <c r="B1025" s="2">
        <v>4956.49</v>
      </c>
      <c r="C1025" s="2">
        <v>85586</v>
      </c>
      <c r="D1025" s="2">
        <v>4946</v>
      </c>
      <c r="E1025" s="2">
        <v>4931</v>
      </c>
      <c r="F1025" s="10">
        <f t="shared" si="250"/>
        <v>-2.1164170612670841E-3</v>
      </c>
      <c r="G1025" s="2">
        <f t="shared" ca="1" si="251"/>
        <v>66165.225000000006</v>
      </c>
      <c r="H1025">
        <f t="shared" ca="1" si="252"/>
        <v>1</v>
      </c>
      <c r="I1025">
        <f t="shared" si="253"/>
        <v>1</v>
      </c>
      <c r="J1025">
        <f t="shared" si="256"/>
        <v>68.699999999999818</v>
      </c>
      <c r="K1025">
        <f t="shared" si="254"/>
        <v>1</v>
      </c>
      <c r="L1025" s="11">
        <f t="shared" ca="1" si="264"/>
        <v>11588.699999999959</v>
      </c>
      <c r="M1025">
        <f t="shared" ca="1" si="255"/>
        <v>2</v>
      </c>
      <c r="N1025">
        <f t="shared" ca="1" si="265"/>
        <v>0</v>
      </c>
      <c r="O1025">
        <f>COUNTIF(結算日!$A$3:$A$249,A1025)</f>
        <v>0</v>
      </c>
      <c r="Q1025" s="7">
        <f t="shared" si="257"/>
        <v>89</v>
      </c>
      <c r="R1025" s="8">
        <f t="shared" ca="1" si="261"/>
        <v>1068</v>
      </c>
      <c r="S1025" s="8">
        <f t="shared" ca="1" si="262"/>
        <v>63760</v>
      </c>
      <c r="T1025" s="8">
        <f t="shared" ca="1" si="258"/>
        <v>12</v>
      </c>
      <c r="U1025" s="9">
        <f t="shared" ca="1" si="263"/>
        <v>0</v>
      </c>
      <c r="V1025">
        <f t="shared" si="259"/>
        <v>2002</v>
      </c>
      <c r="W1025">
        <f t="shared" si="260"/>
        <v>8</v>
      </c>
    </row>
    <row r="1026" spans="1:23" x14ac:dyDescent="0.25">
      <c r="A1026" s="1">
        <v>37491</v>
      </c>
      <c r="B1026" s="2">
        <v>4968.8500000000004</v>
      </c>
      <c r="C1026" s="2">
        <v>79396</v>
      </c>
      <c r="D1026" s="2">
        <v>4935</v>
      </c>
      <c r="E1026" s="2">
        <v>4930</v>
      </c>
      <c r="F1026" s="10">
        <f t="shared" ref="F1026:F1089" si="266">IF(O1026=1,E1026,D1026)/B1026-1</f>
        <v>-6.8124415106112224E-3</v>
      </c>
      <c r="G1026" s="2">
        <f t="shared" ref="G1026:G1089" ca="1" si="267">IF(ROW()&gt;$G$1,AVERAGE(OFFSET(C1026,-$G$1+1,,$G$1)),"")</f>
        <v>66712</v>
      </c>
      <c r="H1026">
        <f t="shared" ref="H1026:H1089" ca="1" si="268">IF(G1026="",0,SIGN(C1026-G1026))</f>
        <v>1</v>
      </c>
      <c r="I1026">
        <f t="shared" ref="I1026:I1089" si="269">-SIGN(F1026)</f>
        <v>1</v>
      </c>
      <c r="J1026">
        <f t="shared" si="256"/>
        <v>12.360000000000582</v>
      </c>
      <c r="K1026">
        <f t="shared" ref="K1026:K1089" si="270">CHOOSE($K$1,H1026*(2-$K$1)+I1026*($K$1-1),IF(ABS(F1026)&gt;($K$1-2)/100,I1026,H1026))</f>
        <v>1</v>
      </c>
      <c r="L1026" s="11">
        <f t="shared" ca="1" si="264"/>
        <v>11613.41999999996</v>
      </c>
      <c r="M1026">
        <f t="shared" ref="M1026:M1089" ca="1" si="271">INT(L1026*$P$1/B1026)*K1026</f>
        <v>2</v>
      </c>
      <c r="N1026">
        <f t="shared" ca="1" si="265"/>
        <v>0</v>
      </c>
      <c r="O1026">
        <f>COUNTIF(結算日!$A$3:$A$249,A1026)</f>
        <v>0</v>
      </c>
      <c r="Q1026" s="7">
        <f t="shared" si="257"/>
        <v>-11</v>
      </c>
      <c r="R1026" s="8">
        <f t="shared" ca="1" si="261"/>
        <v>-132</v>
      </c>
      <c r="S1026" s="8">
        <f t="shared" ca="1" si="262"/>
        <v>63628</v>
      </c>
      <c r="T1026" s="8">
        <f t="shared" ca="1" si="258"/>
        <v>12</v>
      </c>
      <c r="U1026" s="9">
        <f t="shared" ca="1" si="263"/>
        <v>0</v>
      </c>
      <c r="V1026">
        <f t="shared" si="259"/>
        <v>2002</v>
      </c>
      <c r="W1026">
        <f t="shared" si="260"/>
        <v>8</v>
      </c>
    </row>
    <row r="1027" spans="1:23" x14ac:dyDescent="0.25">
      <c r="A1027" s="1">
        <v>37494</v>
      </c>
      <c r="B1027" s="2">
        <v>4935.92</v>
      </c>
      <c r="C1027" s="2">
        <v>50130</v>
      </c>
      <c r="D1027" s="2">
        <v>4948</v>
      </c>
      <c r="E1027" s="2">
        <v>4927</v>
      </c>
      <c r="F1027" s="10">
        <f t="shared" si="266"/>
        <v>2.4473654354202345E-3</v>
      </c>
      <c r="G1027" s="2">
        <f t="shared" ca="1" si="267"/>
        <v>67081</v>
      </c>
      <c r="H1027">
        <f t="shared" ca="1" si="268"/>
        <v>-1</v>
      </c>
      <c r="I1027">
        <f t="shared" si="269"/>
        <v>-1</v>
      </c>
      <c r="J1027">
        <f t="shared" ref="J1027:J1090" si="272">B1027-B1026</f>
        <v>-32.930000000000291</v>
      </c>
      <c r="K1027">
        <f t="shared" si="270"/>
        <v>-1</v>
      </c>
      <c r="L1027" s="11">
        <f t="shared" ca="1" si="264"/>
        <v>11547.559999999959</v>
      </c>
      <c r="M1027">
        <f t="shared" ca="1" si="271"/>
        <v>-2</v>
      </c>
      <c r="N1027">
        <f t="shared" ca="1" si="265"/>
        <v>4</v>
      </c>
      <c r="O1027">
        <f>COUNTIF(結算日!$A$3:$A$249,A1027)</f>
        <v>0</v>
      </c>
      <c r="Q1027" s="7">
        <f t="shared" ref="Q1027:Q1090" si="273">D1027-IF(O1026=1,E1026,D1026)</f>
        <v>13</v>
      </c>
      <c r="R1027" s="8">
        <f t="shared" ca="1" si="261"/>
        <v>156</v>
      </c>
      <c r="S1027" s="8">
        <f t="shared" ca="1" si="262"/>
        <v>63784</v>
      </c>
      <c r="T1027" s="8">
        <f t="shared" ref="T1027:T1090" ca="1" si="274">INT(S1027*$P$1/IF(O1027=1,E1027,D1027))*K1027</f>
        <v>-12</v>
      </c>
      <c r="U1027" s="9">
        <f t="shared" ca="1" si="263"/>
        <v>24</v>
      </c>
      <c r="V1027">
        <f t="shared" ref="V1027:V1090" si="275">YEAR(A1027)</f>
        <v>2002</v>
      </c>
      <c r="W1027">
        <f t="shared" ref="W1027:W1090" si="276">MONTH(A1027)</f>
        <v>8</v>
      </c>
    </row>
    <row r="1028" spans="1:23" x14ac:dyDescent="0.25">
      <c r="A1028" s="1">
        <v>37495</v>
      </c>
      <c r="B1028" s="2">
        <v>4878.8500000000004</v>
      </c>
      <c r="C1028" s="2">
        <v>55144</v>
      </c>
      <c r="D1028" s="2">
        <v>4851</v>
      </c>
      <c r="E1028" s="2">
        <v>4852</v>
      </c>
      <c r="F1028" s="10">
        <f t="shared" si="266"/>
        <v>-5.7083124096868332E-3</v>
      </c>
      <c r="G1028" s="2">
        <f t="shared" ca="1" si="267"/>
        <v>67379.05</v>
      </c>
      <c r="H1028">
        <f t="shared" ca="1" si="268"/>
        <v>-1</v>
      </c>
      <c r="I1028">
        <f t="shared" si="269"/>
        <v>1</v>
      </c>
      <c r="J1028">
        <f t="shared" si="272"/>
        <v>-57.069999999999709</v>
      </c>
      <c r="K1028">
        <f t="shared" si="270"/>
        <v>1</v>
      </c>
      <c r="L1028" s="11">
        <f t="shared" ca="1" si="264"/>
        <v>11661.699999999959</v>
      </c>
      <c r="M1028">
        <f t="shared" ca="1" si="271"/>
        <v>2</v>
      </c>
      <c r="N1028">
        <f t="shared" ca="1" si="265"/>
        <v>4</v>
      </c>
      <c r="O1028">
        <f>COUNTIF(結算日!$A$3:$A$249,A1028)</f>
        <v>0</v>
      </c>
      <c r="Q1028" s="7">
        <f t="shared" si="273"/>
        <v>-97</v>
      </c>
      <c r="R1028" s="8">
        <f t="shared" ref="R1028:R1091" ca="1" si="277">Q1028*T1027</f>
        <v>1164</v>
      </c>
      <c r="S1028" s="8">
        <f t="shared" ref="S1028:S1091" ca="1" si="278">S1027+Q1028*T1027-U1027*$U$1</f>
        <v>64924</v>
      </c>
      <c r="T1028" s="8">
        <f t="shared" ca="1" si="274"/>
        <v>13</v>
      </c>
      <c r="U1028" s="9">
        <f t="shared" ref="U1028:U1091" ca="1" si="279">IF(O1028=1,ABS(T1028)+ABS(T1027),ABS(T1028-T1027))</f>
        <v>25</v>
      </c>
      <c r="V1028">
        <f t="shared" si="275"/>
        <v>2002</v>
      </c>
      <c r="W1028">
        <f t="shared" si="276"/>
        <v>8</v>
      </c>
    </row>
    <row r="1029" spans="1:23" x14ac:dyDescent="0.25">
      <c r="A1029" s="1">
        <v>37496</v>
      </c>
      <c r="B1029" s="2">
        <v>4789.63</v>
      </c>
      <c r="C1029" s="2">
        <v>55061</v>
      </c>
      <c r="D1029" s="2">
        <v>4785</v>
      </c>
      <c r="E1029" s="2">
        <v>4756</v>
      </c>
      <c r="F1029" s="10">
        <f t="shared" si="266"/>
        <v>-9.6667174708697789E-4</v>
      </c>
      <c r="G1029" s="2">
        <f t="shared" ca="1" si="267"/>
        <v>67044.5</v>
      </c>
      <c r="H1029">
        <f t="shared" ca="1" si="268"/>
        <v>-1</v>
      </c>
      <c r="I1029">
        <f t="shared" si="269"/>
        <v>1</v>
      </c>
      <c r="J1029">
        <f t="shared" si="272"/>
        <v>-89.220000000000255</v>
      </c>
      <c r="K1029">
        <f t="shared" ca="1" si="270"/>
        <v>-1</v>
      </c>
      <c r="L1029" s="11">
        <f t="shared" ca="1" si="264"/>
        <v>11483.259999999958</v>
      </c>
      <c r="M1029">
        <f t="shared" ca="1" si="271"/>
        <v>-2</v>
      </c>
      <c r="N1029">
        <f t="shared" ca="1" si="265"/>
        <v>4</v>
      </c>
      <c r="O1029">
        <f>COUNTIF(結算日!$A$3:$A$249,A1029)</f>
        <v>0</v>
      </c>
      <c r="Q1029" s="7">
        <f t="shared" si="273"/>
        <v>-66</v>
      </c>
      <c r="R1029" s="8">
        <f t="shared" ca="1" si="277"/>
        <v>-858</v>
      </c>
      <c r="S1029" s="8">
        <f t="shared" ca="1" si="278"/>
        <v>64041</v>
      </c>
      <c r="T1029" s="8">
        <f t="shared" ca="1" si="274"/>
        <v>-13</v>
      </c>
      <c r="U1029" s="9">
        <f t="shared" ca="1" si="279"/>
        <v>26</v>
      </c>
      <c r="V1029">
        <f t="shared" si="275"/>
        <v>2002</v>
      </c>
      <c r="W1029">
        <f t="shared" si="276"/>
        <v>8</v>
      </c>
    </row>
    <row r="1030" spans="1:23" x14ac:dyDescent="0.25">
      <c r="A1030" s="1">
        <v>37497</v>
      </c>
      <c r="B1030" s="2">
        <v>4800.63</v>
      </c>
      <c r="C1030" s="2">
        <v>56471</v>
      </c>
      <c r="D1030" s="2">
        <v>4785</v>
      </c>
      <c r="E1030" s="2">
        <v>4790</v>
      </c>
      <c r="F1030" s="10">
        <f t="shared" si="266"/>
        <v>-3.255822673274178E-3</v>
      </c>
      <c r="G1030" s="2">
        <f t="shared" ca="1" si="267"/>
        <v>66665.5</v>
      </c>
      <c r="H1030">
        <f t="shared" ca="1" si="268"/>
        <v>-1</v>
      </c>
      <c r="I1030">
        <f t="shared" si="269"/>
        <v>1</v>
      </c>
      <c r="J1030">
        <f t="shared" si="272"/>
        <v>11</v>
      </c>
      <c r="K1030">
        <f t="shared" si="270"/>
        <v>1</v>
      </c>
      <c r="L1030" s="11">
        <f t="shared" ca="1" si="264"/>
        <v>11461.259999999958</v>
      </c>
      <c r="M1030">
        <f t="shared" ca="1" si="271"/>
        <v>2</v>
      </c>
      <c r="N1030">
        <f t="shared" ca="1" si="265"/>
        <v>4</v>
      </c>
      <c r="O1030">
        <f>COUNTIF(結算日!$A$3:$A$249,A1030)</f>
        <v>0</v>
      </c>
      <c r="Q1030" s="7">
        <f t="shared" si="273"/>
        <v>0</v>
      </c>
      <c r="R1030" s="8">
        <f t="shared" ca="1" si="277"/>
        <v>0</v>
      </c>
      <c r="S1030" s="8">
        <f t="shared" ca="1" si="278"/>
        <v>64015</v>
      </c>
      <c r="T1030" s="8">
        <f t="shared" ca="1" si="274"/>
        <v>13</v>
      </c>
      <c r="U1030" s="9">
        <f t="shared" ca="1" si="279"/>
        <v>26</v>
      </c>
      <c r="V1030">
        <f t="shared" si="275"/>
        <v>2002</v>
      </c>
      <c r="W1030">
        <f t="shared" si="276"/>
        <v>8</v>
      </c>
    </row>
    <row r="1031" spans="1:23" x14ac:dyDescent="0.25">
      <c r="A1031" s="1">
        <v>37498</v>
      </c>
      <c r="B1031" s="2">
        <v>4764.9399999999996</v>
      </c>
      <c r="C1031" s="2">
        <v>43935</v>
      </c>
      <c r="D1031" s="2">
        <v>4746</v>
      </c>
      <c r="E1031" s="2">
        <v>4745</v>
      </c>
      <c r="F1031" s="10">
        <f t="shared" si="266"/>
        <v>-3.9748664201436634E-3</v>
      </c>
      <c r="G1031" s="2">
        <f t="shared" ca="1" si="267"/>
        <v>65440.95</v>
      </c>
      <c r="H1031">
        <f t="shared" ca="1" si="268"/>
        <v>-1</v>
      </c>
      <c r="I1031">
        <f t="shared" si="269"/>
        <v>1</v>
      </c>
      <c r="J1031">
        <f t="shared" si="272"/>
        <v>-35.690000000000509</v>
      </c>
      <c r="K1031">
        <f t="shared" si="270"/>
        <v>1</v>
      </c>
      <c r="L1031" s="11">
        <f t="shared" ca="1" si="264"/>
        <v>11389.879999999957</v>
      </c>
      <c r="M1031">
        <f t="shared" ca="1" si="271"/>
        <v>2</v>
      </c>
      <c r="N1031">
        <f t="shared" ca="1" si="265"/>
        <v>0</v>
      </c>
      <c r="O1031">
        <f>COUNTIF(結算日!$A$3:$A$249,A1031)</f>
        <v>0</v>
      </c>
      <c r="Q1031" s="7">
        <f t="shared" si="273"/>
        <v>-39</v>
      </c>
      <c r="R1031" s="8">
        <f t="shared" ca="1" si="277"/>
        <v>-507</v>
      </c>
      <c r="S1031" s="8">
        <f t="shared" ca="1" si="278"/>
        <v>63482</v>
      </c>
      <c r="T1031" s="8">
        <f t="shared" ca="1" si="274"/>
        <v>13</v>
      </c>
      <c r="U1031" s="9">
        <f t="shared" ca="1" si="279"/>
        <v>0</v>
      </c>
      <c r="V1031">
        <f t="shared" si="275"/>
        <v>2002</v>
      </c>
      <c r="W1031">
        <f t="shared" si="276"/>
        <v>8</v>
      </c>
    </row>
    <row r="1032" spans="1:23" x14ac:dyDescent="0.25">
      <c r="A1032" s="1">
        <v>37501</v>
      </c>
      <c r="B1032" s="2">
        <v>4644.58</v>
      </c>
      <c r="C1032" s="2">
        <v>41612</v>
      </c>
      <c r="D1032" s="2">
        <v>4617</v>
      </c>
      <c r="E1032" s="2">
        <v>4610</v>
      </c>
      <c r="F1032" s="10">
        <f t="shared" si="266"/>
        <v>-5.9381041988726402E-3</v>
      </c>
      <c r="G1032" s="2">
        <f t="shared" ca="1" si="267"/>
        <v>63948.9</v>
      </c>
      <c r="H1032">
        <f t="shared" ca="1" si="268"/>
        <v>-1</v>
      </c>
      <c r="I1032">
        <f t="shared" si="269"/>
        <v>1</v>
      </c>
      <c r="J1032">
        <f t="shared" si="272"/>
        <v>-120.35999999999967</v>
      </c>
      <c r="K1032">
        <f t="shared" si="270"/>
        <v>1</v>
      </c>
      <c r="L1032" s="11">
        <f t="shared" ca="1" si="264"/>
        <v>11149.159999999958</v>
      </c>
      <c r="M1032">
        <f t="shared" ca="1" si="271"/>
        <v>2</v>
      </c>
      <c r="N1032">
        <f t="shared" ca="1" si="265"/>
        <v>0</v>
      </c>
      <c r="O1032">
        <f>COUNTIF(結算日!$A$3:$A$249,A1032)</f>
        <v>0</v>
      </c>
      <c r="Q1032" s="7">
        <f t="shared" si="273"/>
        <v>-129</v>
      </c>
      <c r="R1032" s="8">
        <f t="shared" ca="1" si="277"/>
        <v>-1677</v>
      </c>
      <c r="S1032" s="8">
        <f t="shared" ca="1" si="278"/>
        <v>61805</v>
      </c>
      <c r="T1032" s="8">
        <f t="shared" ca="1" si="274"/>
        <v>13</v>
      </c>
      <c r="U1032" s="9">
        <f t="shared" ca="1" si="279"/>
        <v>0</v>
      </c>
      <c r="V1032">
        <f t="shared" si="275"/>
        <v>2002</v>
      </c>
      <c r="W1032">
        <f t="shared" si="276"/>
        <v>9</v>
      </c>
    </row>
    <row r="1033" spans="1:23" x14ac:dyDescent="0.25">
      <c r="A1033" s="1">
        <v>37502</v>
      </c>
      <c r="B1033" s="2">
        <v>4588.0600000000004</v>
      </c>
      <c r="C1033" s="2">
        <v>50380</v>
      </c>
      <c r="D1033" s="2">
        <v>4600</v>
      </c>
      <c r="E1033" s="2">
        <v>4582</v>
      </c>
      <c r="F1033" s="10">
        <f t="shared" si="266"/>
        <v>2.6024071176051766E-3</v>
      </c>
      <c r="G1033" s="2">
        <f t="shared" ca="1" si="267"/>
        <v>63338.25</v>
      </c>
      <c r="H1033">
        <f t="shared" ca="1" si="268"/>
        <v>-1</v>
      </c>
      <c r="I1033">
        <f t="shared" si="269"/>
        <v>-1</v>
      </c>
      <c r="J1033">
        <f t="shared" si="272"/>
        <v>-56.519999999999527</v>
      </c>
      <c r="K1033">
        <f t="shared" si="270"/>
        <v>-1</v>
      </c>
      <c r="L1033" s="11">
        <f t="shared" ca="1" si="264"/>
        <v>11036.119999999959</v>
      </c>
      <c r="M1033">
        <f t="shared" ca="1" si="271"/>
        <v>-2</v>
      </c>
      <c r="N1033">
        <f t="shared" ca="1" si="265"/>
        <v>4</v>
      </c>
      <c r="O1033">
        <f>COUNTIF(結算日!$A$3:$A$249,A1033)</f>
        <v>0</v>
      </c>
      <c r="Q1033" s="7">
        <f t="shared" si="273"/>
        <v>-17</v>
      </c>
      <c r="R1033" s="8">
        <f t="shared" ca="1" si="277"/>
        <v>-221</v>
      </c>
      <c r="S1033" s="8">
        <f t="shared" ca="1" si="278"/>
        <v>61584</v>
      </c>
      <c r="T1033" s="8">
        <f t="shared" ca="1" si="274"/>
        <v>-13</v>
      </c>
      <c r="U1033" s="9">
        <f t="shared" ca="1" si="279"/>
        <v>26</v>
      </c>
      <c r="V1033">
        <f t="shared" si="275"/>
        <v>2002</v>
      </c>
      <c r="W1033">
        <f t="shared" si="276"/>
        <v>9</v>
      </c>
    </row>
    <row r="1034" spans="1:23" x14ac:dyDescent="0.25">
      <c r="A1034" s="1">
        <v>37503</v>
      </c>
      <c r="B1034" s="2">
        <v>4534.1499999999996</v>
      </c>
      <c r="C1034" s="2">
        <v>51673</v>
      </c>
      <c r="D1034" s="2">
        <v>4557</v>
      </c>
      <c r="E1034" s="2">
        <v>4543</v>
      </c>
      <c r="F1034" s="10">
        <f t="shared" si="266"/>
        <v>5.0395333193653524E-3</v>
      </c>
      <c r="G1034" s="2">
        <f t="shared" ca="1" si="267"/>
        <v>63081.625</v>
      </c>
      <c r="H1034">
        <f t="shared" ca="1" si="268"/>
        <v>-1</v>
      </c>
      <c r="I1034">
        <f t="shared" si="269"/>
        <v>-1</v>
      </c>
      <c r="J1034">
        <f t="shared" si="272"/>
        <v>-53.910000000000764</v>
      </c>
      <c r="K1034">
        <f t="shared" si="270"/>
        <v>-1</v>
      </c>
      <c r="L1034" s="11">
        <f t="shared" ca="1" si="264"/>
        <v>11143.93999999996</v>
      </c>
      <c r="M1034">
        <f t="shared" ca="1" si="271"/>
        <v>-2</v>
      </c>
      <c r="N1034">
        <f t="shared" ca="1" si="265"/>
        <v>0</v>
      </c>
      <c r="O1034">
        <f>COUNTIF(結算日!$A$3:$A$249,A1034)</f>
        <v>0</v>
      </c>
      <c r="Q1034" s="7">
        <f t="shared" si="273"/>
        <v>-43</v>
      </c>
      <c r="R1034" s="8">
        <f t="shared" ca="1" si="277"/>
        <v>559</v>
      </c>
      <c r="S1034" s="8">
        <f t="shared" ca="1" si="278"/>
        <v>62117</v>
      </c>
      <c r="T1034" s="8">
        <f t="shared" ca="1" si="274"/>
        <v>-13</v>
      </c>
      <c r="U1034" s="9">
        <f t="shared" ca="1" si="279"/>
        <v>0</v>
      </c>
      <c r="V1034">
        <f t="shared" si="275"/>
        <v>2002</v>
      </c>
      <c r="W1034">
        <f t="shared" si="276"/>
        <v>9</v>
      </c>
    </row>
    <row r="1035" spans="1:23" x14ac:dyDescent="0.25">
      <c r="A1035" s="1">
        <v>37504</v>
      </c>
      <c r="B1035" s="2">
        <v>4459.37</v>
      </c>
      <c r="C1035" s="2">
        <v>50874</v>
      </c>
      <c r="D1035" s="2">
        <v>4442</v>
      </c>
      <c r="E1035" s="2">
        <v>4436</v>
      </c>
      <c r="F1035" s="10">
        <f t="shared" si="266"/>
        <v>-3.8951690485427015E-3</v>
      </c>
      <c r="G1035" s="2">
        <f t="shared" ca="1" si="267"/>
        <v>62762.55</v>
      </c>
      <c r="H1035">
        <f t="shared" ca="1" si="268"/>
        <v>-1</v>
      </c>
      <c r="I1035">
        <f t="shared" si="269"/>
        <v>1</v>
      </c>
      <c r="J1035">
        <f t="shared" si="272"/>
        <v>-74.779999999999745</v>
      </c>
      <c r="K1035">
        <f t="shared" si="270"/>
        <v>1</v>
      </c>
      <c r="L1035" s="11">
        <f t="shared" ca="1" si="264"/>
        <v>11293.49999999996</v>
      </c>
      <c r="M1035">
        <f t="shared" ca="1" si="271"/>
        <v>2</v>
      </c>
      <c r="N1035">
        <f t="shared" ca="1" si="265"/>
        <v>4</v>
      </c>
      <c r="O1035">
        <f>COUNTIF(結算日!$A$3:$A$249,A1035)</f>
        <v>0</v>
      </c>
      <c r="Q1035" s="7">
        <f t="shared" si="273"/>
        <v>-115</v>
      </c>
      <c r="R1035" s="8">
        <f t="shared" ca="1" si="277"/>
        <v>1495</v>
      </c>
      <c r="S1035" s="8">
        <f t="shared" ca="1" si="278"/>
        <v>63612</v>
      </c>
      <c r="T1035" s="8">
        <f t="shared" ca="1" si="274"/>
        <v>14</v>
      </c>
      <c r="U1035" s="9">
        <f t="shared" ca="1" si="279"/>
        <v>27</v>
      </c>
      <c r="V1035">
        <f t="shared" si="275"/>
        <v>2002</v>
      </c>
      <c r="W1035">
        <f t="shared" si="276"/>
        <v>9</v>
      </c>
    </row>
    <row r="1036" spans="1:23" x14ac:dyDescent="0.25">
      <c r="A1036" s="1">
        <v>37508</v>
      </c>
      <c r="B1036" s="2">
        <v>4533.2700000000004</v>
      </c>
      <c r="C1036" s="2">
        <v>44163</v>
      </c>
      <c r="D1036" s="2">
        <v>4501</v>
      </c>
      <c r="E1036" s="2">
        <v>4500</v>
      </c>
      <c r="F1036" s="10">
        <f t="shared" si="266"/>
        <v>-7.1184818023194429E-3</v>
      </c>
      <c r="G1036" s="2">
        <f t="shared" ca="1" si="267"/>
        <v>61679.65</v>
      </c>
      <c r="H1036">
        <f t="shared" ca="1" si="268"/>
        <v>-1</v>
      </c>
      <c r="I1036">
        <f t="shared" si="269"/>
        <v>1</v>
      </c>
      <c r="J1036">
        <f t="shared" si="272"/>
        <v>73.900000000000546</v>
      </c>
      <c r="K1036">
        <f t="shared" si="270"/>
        <v>1</v>
      </c>
      <c r="L1036" s="11">
        <f t="shared" ca="1" si="264"/>
        <v>11441.299999999961</v>
      </c>
      <c r="M1036">
        <f t="shared" ca="1" si="271"/>
        <v>2</v>
      </c>
      <c r="N1036">
        <f t="shared" ca="1" si="265"/>
        <v>0</v>
      </c>
      <c r="O1036">
        <f>COUNTIF(結算日!$A$3:$A$249,A1036)</f>
        <v>0</v>
      </c>
      <c r="Q1036" s="7">
        <f t="shared" si="273"/>
        <v>59</v>
      </c>
      <c r="R1036" s="8">
        <f t="shared" ca="1" si="277"/>
        <v>826</v>
      </c>
      <c r="S1036" s="8">
        <f t="shared" ca="1" si="278"/>
        <v>64411</v>
      </c>
      <c r="T1036" s="8">
        <f t="shared" ca="1" si="274"/>
        <v>14</v>
      </c>
      <c r="U1036" s="9">
        <f t="shared" ca="1" si="279"/>
        <v>0</v>
      </c>
      <c r="V1036">
        <f t="shared" si="275"/>
        <v>2002</v>
      </c>
      <c r="W1036">
        <f t="shared" si="276"/>
        <v>9</v>
      </c>
    </row>
    <row r="1037" spans="1:23" x14ac:dyDescent="0.25">
      <c r="A1037" s="1">
        <v>37509</v>
      </c>
      <c r="B1037" s="2">
        <v>4668.01</v>
      </c>
      <c r="C1037" s="2">
        <v>68376</v>
      </c>
      <c r="D1037" s="2">
        <v>4648</v>
      </c>
      <c r="E1037" s="2">
        <v>4625</v>
      </c>
      <c r="F1037" s="10">
        <f t="shared" si="266"/>
        <v>-4.2866232077480859E-3</v>
      </c>
      <c r="G1037" s="2">
        <f t="shared" ca="1" si="267"/>
        <v>61248.025000000001</v>
      </c>
      <c r="H1037">
        <f t="shared" ca="1" si="268"/>
        <v>1</v>
      </c>
      <c r="I1037">
        <f t="shared" si="269"/>
        <v>1</v>
      </c>
      <c r="J1037">
        <f t="shared" si="272"/>
        <v>134.73999999999978</v>
      </c>
      <c r="K1037">
        <f t="shared" si="270"/>
        <v>1</v>
      </c>
      <c r="L1037" s="11">
        <f t="shared" ca="1" si="264"/>
        <v>11710.779999999961</v>
      </c>
      <c r="M1037">
        <f t="shared" ca="1" si="271"/>
        <v>2</v>
      </c>
      <c r="N1037">
        <f t="shared" ca="1" si="265"/>
        <v>0</v>
      </c>
      <c r="O1037">
        <f>COUNTIF(結算日!$A$3:$A$249,A1037)</f>
        <v>0</v>
      </c>
      <c r="Q1037" s="7">
        <f t="shared" si="273"/>
        <v>147</v>
      </c>
      <c r="R1037" s="8">
        <f t="shared" ca="1" si="277"/>
        <v>2058</v>
      </c>
      <c r="S1037" s="8">
        <f t="shared" ca="1" si="278"/>
        <v>66469</v>
      </c>
      <c r="T1037" s="8">
        <f t="shared" ca="1" si="274"/>
        <v>14</v>
      </c>
      <c r="U1037" s="9">
        <f t="shared" ca="1" si="279"/>
        <v>0</v>
      </c>
      <c r="V1037">
        <f t="shared" si="275"/>
        <v>2002</v>
      </c>
      <c r="W1037">
        <f t="shared" si="276"/>
        <v>9</v>
      </c>
    </row>
    <row r="1038" spans="1:23" x14ac:dyDescent="0.25">
      <c r="A1038" s="1">
        <v>37510</v>
      </c>
      <c r="B1038" s="2">
        <v>4660.53</v>
      </c>
      <c r="C1038" s="2">
        <v>59168</v>
      </c>
      <c r="D1038" s="2">
        <v>4660</v>
      </c>
      <c r="E1038" s="2">
        <v>4642</v>
      </c>
      <c r="F1038" s="10">
        <f t="shared" si="266"/>
        <v>-1.1372097164907835E-4</v>
      </c>
      <c r="G1038" s="2">
        <f t="shared" ca="1" si="267"/>
        <v>60876.800000000003</v>
      </c>
      <c r="H1038">
        <f t="shared" ca="1" si="268"/>
        <v>-1</v>
      </c>
      <c r="I1038">
        <f t="shared" si="269"/>
        <v>1</v>
      </c>
      <c r="J1038">
        <f t="shared" si="272"/>
        <v>-7.4800000000004729</v>
      </c>
      <c r="K1038">
        <f t="shared" ca="1" si="270"/>
        <v>-1</v>
      </c>
      <c r="L1038" s="11">
        <f t="shared" ca="1" si="264"/>
        <v>11695.81999999996</v>
      </c>
      <c r="M1038">
        <f t="shared" ca="1" si="271"/>
        <v>-2</v>
      </c>
      <c r="N1038">
        <f t="shared" ca="1" si="265"/>
        <v>4</v>
      </c>
      <c r="O1038">
        <f>COUNTIF(結算日!$A$3:$A$249,A1038)</f>
        <v>0</v>
      </c>
      <c r="Q1038" s="7">
        <f t="shared" si="273"/>
        <v>12</v>
      </c>
      <c r="R1038" s="8">
        <f t="shared" ca="1" si="277"/>
        <v>168</v>
      </c>
      <c r="S1038" s="8">
        <f t="shared" ca="1" si="278"/>
        <v>66637</v>
      </c>
      <c r="T1038" s="8">
        <f t="shared" ca="1" si="274"/>
        <v>-14</v>
      </c>
      <c r="U1038" s="9">
        <f t="shared" ca="1" si="279"/>
        <v>28</v>
      </c>
      <c r="V1038">
        <f t="shared" si="275"/>
        <v>2002</v>
      </c>
      <c r="W1038">
        <f t="shared" si="276"/>
        <v>9</v>
      </c>
    </row>
    <row r="1039" spans="1:23" x14ac:dyDescent="0.25">
      <c r="A1039" s="1">
        <v>37511</v>
      </c>
      <c r="B1039" s="2">
        <v>4647.37</v>
      </c>
      <c r="C1039" s="2">
        <v>50284</v>
      </c>
      <c r="D1039" s="2">
        <v>4631</v>
      </c>
      <c r="E1039" s="2">
        <v>4618</v>
      </c>
      <c r="F1039" s="10">
        <f t="shared" si="266"/>
        <v>-3.5224223593128823E-3</v>
      </c>
      <c r="G1039" s="2">
        <f t="shared" ca="1" si="267"/>
        <v>60728.324999999997</v>
      </c>
      <c r="H1039">
        <f t="shared" ca="1" si="268"/>
        <v>-1</v>
      </c>
      <c r="I1039">
        <f t="shared" si="269"/>
        <v>1</v>
      </c>
      <c r="J1039">
        <f t="shared" si="272"/>
        <v>-13.159999999999854</v>
      </c>
      <c r="K1039">
        <f t="shared" si="270"/>
        <v>1</v>
      </c>
      <c r="L1039" s="11">
        <f t="shared" ca="1" si="264"/>
        <v>11722.139999999959</v>
      </c>
      <c r="M1039">
        <f t="shared" ca="1" si="271"/>
        <v>2</v>
      </c>
      <c r="N1039">
        <f t="shared" ca="1" si="265"/>
        <v>4</v>
      </c>
      <c r="O1039">
        <f>COUNTIF(結算日!$A$3:$A$249,A1039)</f>
        <v>0</v>
      </c>
      <c r="Q1039" s="7">
        <f t="shared" si="273"/>
        <v>-29</v>
      </c>
      <c r="R1039" s="8">
        <f t="shared" ca="1" si="277"/>
        <v>406</v>
      </c>
      <c r="S1039" s="8">
        <f t="shared" ca="1" si="278"/>
        <v>67015</v>
      </c>
      <c r="T1039" s="8">
        <f t="shared" ca="1" si="274"/>
        <v>14</v>
      </c>
      <c r="U1039" s="9">
        <f t="shared" ca="1" si="279"/>
        <v>28</v>
      </c>
      <c r="V1039">
        <f t="shared" si="275"/>
        <v>2002</v>
      </c>
      <c r="W1039">
        <f t="shared" si="276"/>
        <v>9</v>
      </c>
    </row>
    <row r="1040" spans="1:23" x14ac:dyDescent="0.25">
      <c r="A1040" s="1">
        <v>37512</v>
      </c>
      <c r="B1040" s="2">
        <v>4580.17</v>
      </c>
      <c r="C1040" s="2">
        <v>49205</v>
      </c>
      <c r="D1040" s="2">
        <v>4540</v>
      </c>
      <c r="E1040" s="2">
        <v>4524</v>
      </c>
      <c r="F1040" s="10">
        <f t="shared" si="266"/>
        <v>-8.7704168185896991E-3</v>
      </c>
      <c r="G1040" s="2">
        <f t="shared" ca="1" si="267"/>
        <v>60030.3</v>
      </c>
      <c r="H1040">
        <f t="shared" ca="1" si="268"/>
        <v>-1</v>
      </c>
      <c r="I1040">
        <f t="shared" si="269"/>
        <v>1</v>
      </c>
      <c r="J1040">
        <f t="shared" si="272"/>
        <v>-67.199999999999818</v>
      </c>
      <c r="K1040">
        <f t="shared" si="270"/>
        <v>1</v>
      </c>
      <c r="L1040" s="11">
        <f t="shared" ca="1" si="264"/>
        <v>11587.73999999996</v>
      </c>
      <c r="M1040">
        <f t="shared" ca="1" si="271"/>
        <v>2</v>
      </c>
      <c r="N1040">
        <f t="shared" ca="1" si="265"/>
        <v>0</v>
      </c>
      <c r="O1040">
        <f>COUNTIF(結算日!$A$3:$A$249,A1040)</f>
        <v>0</v>
      </c>
      <c r="Q1040" s="7">
        <f t="shared" si="273"/>
        <v>-91</v>
      </c>
      <c r="R1040" s="8">
        <f t="shared" ca="1" si="277"/>
        <v>-1274</v>
      </c>
      <c r="S1040" s="8">
        <f t="shared" ca="1" si="278"/>
        <v>65713</v>
      </c>
      <c r="T1040" s="8">
        <f t="shared" ca="1" si="274"/>
        <v>14</v>
      </c>
      <c r="U1040" s="9">
        <f t="shared" ca="1" si="279"/>
        <v>0</v>
      </c>
      <c r="V1040">
        <f t="shared" si="275"/>
        <v>2002</v>
      </c>
      <c r="W1040">
        <f t="shared" si="276"/>
        <v>9</v>
      </c>
    </row>
    <row r="1041" spans="1:23" x14ac:dyDescent="0.25">
      <c r="A1041" s="1">
        <v>37515</v>
      </c>
      <c r="B1041" s="2">
        <v>4457.16</v>
      </c>
      <c r="C1041" s="2">
        <v>44739</v>
      </c>
      <c r="D1041" s="2">
        <v>4422</v>
      </c>
      <c r="E1041" s="2">
        <v>4396</v>
      </c>
      <c r="F1041" s="10">
        <f t="shared" si="266"/>
        <v>-7.8884311983414834E-3</v>
      </c>
      <c r="G1041" s="2">
        <f t="shared" ca="1" si="267"/>
        <v>59569.375</v>
      </c>
      <c r="H1041">
        <f t="shared" ca="1" si="268"/>
        <v>-1</v>
      </c>
      <c r="I1041">
        <f t="shared" si="269"/>
        <v>1</v>
      </c>
      <c r="J1041">
        <f t="shared" si="272"/>
        <v>-123.01000000000022</v>
      </c>
      <c r="K1041">
        <f t="shared" si="270"/>
        <v>1</v>
      </c>
      <c r="L1041" s="11">
        <f t="shared" ca="1" si="264"/>
        <v>11341.719999999959</v>
      </c>
      <c r="M1041">
        <f t="shared" ca="1" si="271"/>
        <v>2</v>
      </c>
      <c r="N1041">
        <f t="shared" ca="1" si="265"/>
        <v>0</v>
      </c>
      <c r="O1041">
        <f>COUNTIF(結算日!$A$3:$A$249,A1041)</f>
        <v>0</v>
      </c>
      <c r="Q1041" s="7">
        <f t="shared" si="273"/>
        <v>-118</v>
      </c>
      <c r="R1041" s="8">
        <f t="shared" ca="1" si="277"/>
        <v>-1652</v>
      </c>
      <c r="S1041" s="8">
        <f t="shared" ca="1" si="278"/>
        <v>64061</v>
      </c>
      <c r="T1041" s="8">
        <f t="shared" ca="1" si="274"/>
        <v>14</v>
      </c>
      <c r="U1041" s="9">
        <f t="shared" ca="1" si="279"/>
        <v>0</v>
      </c>
      <c r="V1041">
        <f t="shared" si="275"/>
        <v>2002</v>
      </c>
      <c r="W1041">
        <f t="shared" si="276"/>
        <v>9</v>
      </c>
    </row>
    <row r="1042" spans="1:23" x14ac:dyDescent="0.25">
      <c r="A1042" s="1">
        <v>37516</v>
      </c>
      <c r="B1042" s="2">
        <v>4633.8599999999997</v>
      </c>
      <c r="C1042" s="2">
        <v>67824</v>
      </c>
      <c r="D1042" s="2">
        <v>4640</v>
      </c>
      <c r="E1042" s="2">
        <v>4643</v>
      </c>
      <c r="F1042" s="10">
        <f t="shared" si="266"/>
        <v>1.3250292412805287E-3</v>
      </c>
      <c r="G1042" s="2">
        <f t="shared" ca="1" si="267"/>
        <v>59965.125</v>
      </c>
      <c r="H1042">
        <f t="shared" ca="1" si="268"/>
        <v>1</v>
      </c>
      <c r="I1042">
        <f t="shared" si="269"/>
        <v>-1</v>
      </c>
      <c r="J1042">
        <f t="shared" si="272"/>
        <v>176.69999999999982</v>
      </c>
      <c r="K1042">
        <f t="shared" si="270"/>
        <v>-1</v>
      </c>
      <c r="L1042" s="11">
        <f t="shared" ca="1" si="264"/>
        <v>11695.119999999959</v>
      </c>
      <c r="M1042">
        <f t="shared" ca="1" si="271"/>
        <v>-2</v>
      </c>
      <c r="N1042">
        <f t="shared" ca="1" si="265"/>
        <v>4</v>
      </c>
      <c r="O1042">
        <f>COUNTIF(結算日!$A$3:$A$249,A1042)</f>
        <v>0</v>
      </c>
      <c r="Q1042" s="7">
        <f t="shared" si="273"/>
        <v>218</v>
      </c>
      <c r="R1042" s="8">
        <f t="shared" ca="1" si="277"/>
        <v>3052</v>
      </c>
      <c r="S1042" s="8">
        <f t="shared" ca="1" si="278"/>
        <v>67113</v>
      </c>
      <c r="T1042" s="8">
        <f t="shared" ca="1" si="274"/>
        <v>-14</v>
      </c>
      <c r="U1042" s="9">
        <f t="shared" ca="1" si="279"/>
        <v>28</v>
      </c>
      <c r="V1042">
        <f t="shared" si="275"/>
        <v>2002</v>
      </c>
      <c r="W1042">
        <f t="shared" si="276"/>
        <v>9</v>
      </c>
    </row>
    <row r="1043" spans="1:23" x14ac:dyDescent="0.25">
      <c r="A1043" s="1">
        <v>37517</v>
      </c>
      <c r="B1043" s="2">
        <v>4482.6499999999996</v>
      </c>
      <c r="C1043" s="2">
        <v>53037</v>
      </c>
      <c r="D1043" s="2">
        <v>4475</v>
      </c>
      <c r="E1043" s="2">
        <v>4430</v>
      </c>
      <c r="F1043" s="10">
        <f t="shared" si="266"/>
        <v>-1.1745284597280525E-2</v>
      </c>
      <c r="G1043" s="2">
        <f t="shared" ca="1" si="267"/>
        <v>59665.9</v>
      </c>
      <c r="H1043">
        <f t="shared" ca="1" si="268"/>
        <v>-1</v>
      </c>
      <c r="I1043">
        <f t="shared" si="269"/>
        <v>1</v>
      </c>
      <c r="J1043">
        <f t="shared" si="272"/>
        <v>-151.21000000000004</v>
      </c>
      <c r="K1043">
        <f t="shared" si="270"/>
        <v>1</v>
      </c>
      <c r="L1043" s="11">
        <f t="shared" ca="1" si="264"/>
        <v>11997.539999999959</v>
      </c>
      <c r="M1043">
        <f t="shared" ca="1" si="271"/>
        <v>2</v>
      </c>
      <c r="N1043">
        <f t="shared" ca="1" si="265"/>
        <v>4</v>
      </c>
      <c r="O1043">
        <f>COUNTIF(結算日!$A$3:$A$249,A1043)</f>
        <v>1</v>
      </c>
      <c r="Q1043" s="7">
        <f t="shared" si="273"/>
        <v>-165</v>
      </c>
      <c r="R1043" s="8">
        <f t="shared" ca="1" si="277"/>
        <v>2310</v>
      </c>
      <c r="S1043" s="8">
        <f t="shared" ca="1" si="278"/>
        <v>69395</v>
      </c>
      <c r="T1043" s="8">
        <f t="shared" ca="1" si="274"/>
        <v>15</v>
      </c>
      <c r="U1043" s="9">
        <f t="shared" ca="1" si="279"/>
        <v>29</v>
      </c>
      <c r="V1043">
        <f t="shared" si="275"/>
        <v>2002</v>
      </c>
      <c r="W1043">
        <f t="shared" si="276"/>
        <v>9</v>
      </c>
    </row>
    <row r="1044" spans="1:23" x14ac:dyDescent="0.25">
      <c r="A1044" s="1">
        <v>37518</v>
      </c>
      <c r="B1044" s="2">
        <v>4491.3100000000004</v>
      </c>
      <c r="C1044" s="2">
        <v>51967</v>
      </c>
      <c r="D1044" s="2">
        <v>4441</v>
      </c>
      <c r="E1044" s="2">
        <v>4425</v>
      </c>
      <c r="F1044" s="10">
        <f t="shared" si="266"/>
        <v>-1.1201631595236239E-2</v>
      </c>
      <c r="G1044" s="2">
        <f t="shared" ca="1" si="267"/>
        <v>59332.7</v>
      </c>
      <c r="H1044">
        <f t="shared" ca="1" si="268"/>
        <v>-1</v>
      </c>
      <c r="I1044">
        <f t="shared" si="269"/>
        <v>1</v>
      </c>
      <c r="J1044">
        <f t="shared" si="272"/>
        <v>8.660000000000764</v>
      </c>
      <c r="K1044">
        <f t="shared" si="270"/>
        <v>1</v>
      </c>
      <c r="L1044" s="11">
        <f t="shared" ca="1" si="264"/>
        <v>12014.859999999961</v>
      </c>
      <c r="M1044">
        <f t="shared" ca="1" si="271"/>
        <v>2</v>
      </c>
      <c r="N1044">
        <f t="shared" ca="1" si="265"/>
        <v>0</v>
      </c>
      <c r="O1044">
        <f>COUNTIF(結算日!$A$3:$A$249,A1044)</f>
        <v>0</v>
      </c>
      <c r="Q1044" s="7">
        <f t="shared" si="273"/>
        <v>11</v>
      </c>
      <c r="R1044" s="8">
        <f t="shared" ca="1" si="277"/>
        <v>165</v>
      </c>
      <c r="S1044" s="8">
        <f t="shared" ca="1" si="278"/>
        <v>69531</v>
      </c>
      <c r="T1044" s="8">
        <f t="shared" ca="1" si="274"/>
        <v>15</v>
      </c>
      <c r="U1044" s="9">
        <f t="shared" ca="1" si="279"/>
        <v>0</v>
      </c>
      <c r="V1044">
        <f t="shared" si="275"/>
        <v>2002</v>
      </c>
      <c r="W1044">
        <f t="shared" si="276"/>
        <v>9</v>
      </c>
    </row>
    <row r="1045" spans="1:23" x14ac:dyDescent="0.25">
      <c r="A1045" s="1">
        <v>37519</v>
      </c>
      <c r="B1045" s="2">
        <v>4429.25</v>
      </c>
      <c r="C1045" s="2">
        <v>46032</v>
      </c>
      <c r="D1045" s="2">
        <v>4365</v>
      </c>
      <c r="E1045" s="2">
        <v>4384</v>
      </c>
      <c r="F1045" s="10">
        <f t="shared" si="266"/>
        <v>-1.4505841846813805E-2</v>
      </c>
      <c r="G1045" s="2">
        <f t="shared" ca="1" si="267"/>
        <v>58542.925000000003</v>
      </c>
      <c r="H1045">
        <f t="shared" ca="1" si="268"/>
        <v>-1</v>
      </c>
      <c r="I1045">
        <f t="shared" si="269"/>
        <v>1</v>
      </c>
      <c r="J1045">
        <f t="shared" si="272"/>
        <v>-62.0600000000004</v>
      </c>
      <c r="K1045">
        <f t="shared" si="270"/>
        <v>1</v>
      </c>
      <c r="L1045" s="11">
        <f t="shared" ca="1" si="264"/>
        <v>11890.73999999996</v>
      </c>
      <c r="M1045">
        <f t="shared" ca="1" si="271"/>
        <v>2</v>
      </c>
      <c r="N1045">
        <f t="shared" ca="1" si="265"/>
        <v>0</v>
      </c>
      <c r="O1045">
        <f>COUNTIF(結算日!$A$3:$A$249,A1045)</f>
        <v>0</v>
      </c>
      <c r="Q1045" s="7">
        <f t="shared" si="273"/>
        <v>-76</v>
      </c>
      <c r="R1045" s="8">
        <f t="shared" ca="1" si="277"/>
        <v>-1140</v>
      </c>
      <c r="S1045" s="8">
        <f t="shared" ca="1" si="278"/>
        <v>68391</v>
      </c>
      <c r="T1045" s="8">
        <f t="shared" ca="1" si="274"/>
        <v>15</v>
      </c>
      <c r="U1045" s="9">
        <f t="shared" ca="1" si="279"/>
        <v>0</v>
      </c>
      <c r="V1045">
        <f t="shared" si="275"/>
        <v>2002</v>
      </c>
      <c r="W1045">
        <f t="shared" si="276"/>
        <v>9</v>
      </c>
    </row>
    <row r="1046" spans="1:23" x14ac:dyDescent="0.25">
      <c r="A1046" s="1">
        <v>37522</v>
      </c>
      <c r="B1046" s="2">
        <v>4328.3999999999996</v>
      </c>
      <c r="C1046" s="2">
        <v>42733</v>
      </c>
      <c r="D1046" s="2">
        <v>4314</v>
      </c>
      <c r="E1046" s="2">
        <v>4294</v>
      </c>
      <c r="F1046" s="10">
        <f t="shared" si="266"/>
        <v>-3.3268644302744121E-3</v>
      </c>
      <c r="G1046" s="2">
        <f t="shared" ca="1" si="267"/>
        <v>58299.45</v>
      </c>
      <c r="H1046">
        <f t="shared" ca="1" si="268"/>
        <v>-1</v>
      </c>
      <c r="I1046">
        <f t="shared" si="269"/>
        <v>1</v>
      </c>
      <c r="J1046">
        <f t="shared" si="272"/>
        <v>-100.85000000000036</v>
      </c>
      <c r="K1046">
        <f t="shared" si="270"/>
        <v>1</v>
      </c>
      <c r="L1046" s="11">
        <f t="shared" ca="1" si="264"/>
        <v>11689.039999999959</v>
      </c>
      <c r="M1046">
        <f t="shared" ca="1" si="271"/>
        <v>2</v>
      </c>
      <c r="N1046">
        <f t="shared" ca="1" si="265"/>
        <v>0</v>
      </c>
      <c r="O1046">
        <f>COUNTIF(結算日!$A$3:$A$249,A1046)</f>
        <v>0</v>
      </c>
      <c r="Q1046" s="7">
        <f t="shared" si="273"/>
        <v>-51</v>
      </c>
      <c r="R1046" s="8">
        <f t="shared" ca="1" si="277"/>
        <v>-765</v>
      </c>
      <c r="S1046" s="8">
        <f t="shared" ca="1" si="278"/>
        <v>67626</v>
      </c>
      <c r="T1046" s="8">
        <f t="shared" ca="1" si="274"/>
        <v>15</v>
      </c>
      <c r="U1046" s="9">
        <f t="shared" ca="1" si="279"/>
        <v>0</v>
      </c>
      <c r="V1046">
        <f t="shared" si="275"/>
        <v>2002</v>
      </c>
      <c r="W1046">
        <f t="shared" si="276"/>
        <v>9</v>
      </c>
    </row>
    <row r="1047" spans="1:23" x14ac:dyDescent="0.25">
      <c r="A1047" s="1">
        <v>37523</v>
      </c>
      <c r="B1047" s="2">
        <v>4286.9399999999996</v>
      </c>
      <c r="C1047" s="2">
        <v>48105</v>
      </c>
      <c r="D1047" s="2">
        <v>4291</v>
      </c>
      <c r="E1047" s="2">
        <v>4288</v>
      </c>
      <c r="F1047" s="10">
        <f t="shared" si="266"/>
        <v>9.4706247346598715E-4</v>
      </c>
      <c r="G1047" s="2">
        <f t="shared" ca="1" si="267"/>
        <v>57919.6</v>
      </c>
      <c r="H1047">
        <f t="shared" ca="1" si="268"/>
        <v>-1</v>
      </c>
      <c r="I1047">
        <f t="shared" si="269"/>
        <v>-1</v>
      </c>
      <c r="J1047">
        <f t="shared" si="272"/>
        <v>-41.460000000000036</v>
      </c>
      <c r="K1047">
        <f t="shared" ca="1" si="270"/>
        <v>-1</v>
      </c>
      <c r="L1047" s="11">
        <f t="shared" ca="1" si="264"/>
        <v>11606.119999999959</v>
      </c>
      <c r="M1047">
        <f t="shared" ca="1" si="271"/>
        <v>-2</v>
      </c>
      <c r="N1047">
        <f t="shared" ca="1" si="265"/>
        <v>4</v>
      </c>
      <c r="O1047">
        <f>COUNTIF(結算日!$A$3:$A$249,A1047)</f>
        <v>0</v>
      </c>
      <c r="Q1047" s="7">
        <f t="shared" si="273"/>
        <v>-23</v>
      </c>
      <c r="R1047" s="8">
        <f t="shared" ca="1" si="277"/>
        <v>-345</v>
      </c>
      <c r="S1047" s="8">
        <f t="shared" ca="1" si="278"/>
        <v>67281</v>
      </c>
      <c r="T1047" s="8">
        <f t="shared" ca="1" si="274"/>
        <v>-15</v>
      </c>
      <c r="U1047" s="9">
        <f t="shared" ca="1" si="279"/>
        <v>30</v>
      </c>
      <c r="V1047">
        <f t="shared" si="275"/>
        <v>2002</v>
      </c>
      <c r="W1047">
        <f t="shared" si="276"/>
        <v>9</v>
      </c>
    </row>
    <row r="1048" spans="1:23" x14ac:dyDescent="0.25">
      <c r="A1048" s="1">
        <v>37524</v>
      </c>
      <c r="B1048" s="2">
        <v>4185.95</v>
      </c>
      <c r="C1048" s="2">
        <v>52227</v>
      </c>
      <c r="D1048" s="2">
        <v>4175</v>
      </c>
      <c r="E1048" s="2">
        <v>4168</v>
      </c>
      <c r="F1048" s="10">
        <f t="shared" si="266"/>
        <v>-2.6158936442145508E-3</v>
      </c>
      <c r="G1048" s="2">
        <f t="shared" ca="1" si="267"/>
        <v>57092.95</v>
      </c>
      <c r="H1048">
        <f t="shared" ca="1" si="268"/>
        <v>-1</v>
      </c>
      <c r="I1048">
        <f t="shared" si="269"/>
        <v>1</v>
      </c>
      <c r="J1048">
        <f t="shared" si="272"/>
        <v>-100.98999999999978</v>
      </c>
      <c r="K1048">
        <f t="shared" si="270"/>
        <v>1</v>
      </c>
      <c r="L1048" s="11">
        <f t="shared" ca="1" si="264"/>
        <v>11808.099999999959</v>
      </c>
      <c r="M1048">
        <f t="shared" ca="1" si="271"/>
        <v>2</v>
      </c>
      <c r="N1048">
        <f t="shared" ca="1" si="265"/>
        <v>4</v>
      </c>
      <c r="O1048">
        <f>COUNTIF(結算日!$A$3:$A$249,A1048)</f>
        <v>0</v>
      </c>
      <c r="Q1048" s="7">
        <f t="shared" si="273"/>
        <v>-116</v>
      </c>
      <c r="R1048" s="8">
        <f t="shared" ca="1" si="277"/>
        <v>1740</v>
      </c>
      <c r="S1048" s="8">
        <f t="shared" ca="1" si="278"/>
        <v>68991</v>
      </c>
      <c r="T1048" s="8">
        <f t="shared" ca="1" si="274"/>
        <v>16</v>
      </c>
      <c r="U1048" s="9">
        <f t="shared" ca="1" si="279"/>
        <v>31</v>
      </c>
      <c r="V1048">
        <f t="shared" si="275"/>
        <v>2002</v>
      </c>
      <c r="W1048">
        <f t="shared" si="276"/>
        <v>9</v>
      </c>
    </row>
    <row r="1049" spans="1:23" x14ac:dyDescent="0.25">
      <c r="A1049" s="1">
        <v>37525</v>
      </c>
      <c r="B1049" s="2">
        <v>4222.22</v>
      </c>
      <c r="C1049" s="2">
        <v>54016</v>
      </c>
      <c r="D1049" s="2">
        <v>4205</v>
      </c>
      <c r="E1049" s="2">
        <v>4210</v>
      </c>
      <c r="F1049" s="10">
        <f t="shared" si="266"/>
        <v>-4.078423199170178E-3</v>
      </c>
      <c r="G1049" s="2">
        <f t="shared" ca="1" si="267"/>
        <v>56967.95</v>
      </c>
      <c r="H1049">
        <f t="shared" ca="1" si="268"/>
        <v>-1</v>
      </c>
      <c r="I1049">
        <f t="shared" si="269"/>
        <v>1</v>
      </c>
      <c r="J1049">
        <f t="shared" si="272"/>
        <v>36.270000000000437</v>
      </c>
      <c r="K1049">
        <f t="shared" si="270"/>
        <v>1</v>
      </c>
      <c r="L1049" s="11">
        <f t="shared" ca="1" si="264"/>
        <v>11880.639999999959</v>
      </c>
      <c r="M1049">
        <f t="shared" ca="1" si="271"/>
        <v>2</v>
      </c>
      <c r="N1049">
        <f t="shared" ca="1" si="265"/>
        <v>0</v>
      </c>
      <c r="O1049">
        <f>COUNTIF(結算日!$A$3:$A$249,A1049)</f>
        <v>0</v>
      </c>
      <c r="Q1049" s="7">
        <f t="shared" si="273"/>
        <v>30</v>
      </c>
      <c r="R1049" s="8">
        <f t="shared" ca="1" si="277"/>
        <v>480</v>
      </c>
      <c r="S1049" s="8">
        <f t="shared" ca="1" si="278"/>
        <v>69440</v>
      </c>
      <c r="T1049" s="8">
        <f t="shared" ca="1" si="274"/>
        <v>16</v>
      </c>
      <c r="U1049" s="9">
        <f t="shared" ca="1" si="279"/>
        <v>0</v>
      </c>
      <c r="V1049">
        <f t="shared" si="275"/>
        <v>2002</v>
      </c>
      <c r="W1049">
        <f t="shared" si="276"/>
        <v>9</v>
      </c>
    </row>
    <row r="1050" spans="1:23" x14ac:dyDescent="0.25">
      <c r="A1050" s="1">
        <v>37526</v>
      </c>
      <c r="B1050" s="2">
        <v>4208.8</v>
      </c>
      <c r="C1050" s="2">
        <v>45268</v>
      </c>
      <c r="D1050" s="2">
        <v>4190</v>
      </c>
      <c r="E1050" s="2">
        <v>4185</v>
      </c>
      <c r="F1050" s="10">
        <f t="shared" si="266"/>
        <v>-4.4668314008744492E-3</v>
      </c>
      <c r="G1050" s="2">
        <f t="shared" ca="1" si="267"/>
        <v>56752.5</v>
      </c>
      <c r="H1050">
        <f t="shared" ca="1" si="268"/>
        <v>-1</v>
      </c>
      <c r="I1050">
        <f t="shared" si="269"/>
        <v>1</v>
      </c>
      <c r="J1050">
        <f t="shared" si="272"/>
        <v>-13.420000000000073</v>
      </c>
      <c r="K1050">
        <f t="shared" si="270"/>
        <v>1</v>
      </c>
      <c r="L1050" s="11">
        <f t="shared" ca="1" si="264"/>
        <v>11853.799999999959</v>
      </c>
      <c r="M1050">
        <f t="shared" ca="1" si="271"/>
        <v>2</v>
      </c>
      <c r="N1050">
        <f t="shared" ca="1" si="265"/>
        <v>0</v>
      </c>
      <c r="O1050">
        <f>COUNTIF(結算日!$A$3:$A$249,A1050)</f>
        <v>0</v>
      </c>
      <c r="Q1050" s="7">
        <f t="shared" si="273"/>
        <v>-15</v>
      </c>
      <c r="R1050" s="8">
        <f t="shared" ca="1" si="277"/>
        <v>-240</v>
      </c>
      <c r="S1050" s="8">
        <f t="shared" ca="1" si="278"/>
        <v>69200</v>
      </c>
      <c r="T1050" s="8">
        <f t="shared" ca="1" si="274"/>
        <v>16</v>
      </c>
      <c r="U1050" s="9">
        <f t="shared" ca="1" si="279"/>
        <v>0</v>
      </c>
      <c r="V1050">
        <f t="shared" si="275"/>
        <v>2002</v>
      </c>
      <c r="W1050">
        <f t="shared" si="276"/>
        <v>9</v>
      </c>
    </row>
    <row r="1051" spans="1:23" x14ac:dyDescent="0.25">
      <c r="A1051" s="1">
        <v>37529</v>
      </c>
      <c r="B1051" s="2">
        <v>4191.8100000000004</v>
      </c>
      <c r="C1051" s="2">
        <v>36204</v>
      </c>
      <c r="D1051" s="2">
        <v>4123</v>
      </c>
      <c r="E1051" s="2">
        <v>4140</v>
      </c>
      <c r="F1051" s="10">
        <f t="shared" si="266"/>
        <v>-1.6415343252676129E-2</v>
      </c>
      <c r="G1051" s="2">
        <f t="shared" ca="1" si="267"/>
        <v>56372.925000000003</v>
      </c>
      <c r="H1051">
        <f t="shared" ca="1" si="268"/>
        <v>-1</v>
      </c>
      <c r="I1051">
        <f t="shared" si="269"/>
        <v>1</v>
      </c>
      <c r="J1051">
        <f t="shared" si="272"/>
        <v>-16.989999999999782</v>
      </c>
      <c r="K1051">
        <f t="shared" si="270"/>
        <v>1</v>
      </c>
      <c r="L1051" s="11">
        <f t="shared" ca="1" si="264"/>
        <v>11819.81999999996</v>
      </c>
      <c r="M1051">
        <f t="shared" ca="1" si="271"/>
        <v>2</v>
      </c>
      <c r="N1051">
        <f t="shared" ca="1" si="265"/>
        <v>0</v>
      </c>
      <c r="O1051">
        <f>COUNTIF(結算日!$A$3:$A$249,A1051)</f>
        <v>0</v>
      </c>
      <c r="Q1051" s="7">
        <f t="shared" si="273"/>
        <v>-67</v>
      </c>
      <c r="R1051" s="8">
        <f t="shared" ca="1" si="277"/>
        <v>-1072</v>
      </c>
      <c r="S1051" s="8">
        <f t="shared" ca="1" si="278"/>
        <v>68128</v>
      </c>
      <c r="T1051" s="8">
        <f t="shared" ca="1" si="274"/>
        <v>16</v>
      </c>
      <c r="U1051" s="9">
        <f t="shared" ca="1" si="279"/>
        <v>0</v>
      </c>
      <c r="V1051">
        <f t="shared" si="275"/>
        <v>2002</v>
      </c>
      <c r="W1051">
        <f t="shared" si="276"/>
        <v>9</v>
      </c>
    </row>
    <row r="1052" spans="1:23" x14ac:dyDescent="0.25">
      <c r="A1052" s="1">
        <v>37530</v>
      </c>
      <c r="B1052" s="2">
        <v>4162.7700000000004</v>
      </c>
      <c r="C1052" s="2">
        <v>40809</v>
      </c>
      <c r="D1052" s="2">
        <v>4120</v>
      </c>
      <c r="E1052" s="2">
        <v>4100</v>
      </c>
      <c r="F1052" s="10">
        <f t="shared" si="266"/>
        <v>-1.0274408626948062E-2</v>
      </c>
      <c r="G1052" s="2">
        <f t="shared" ca="1" si="267"/>
        <v>56233.175000000003</v>
      </c>
      <c r="H1052">
        <f t="shared" ca="1" si="268"/>
        <v>-1</v>
      </c>
      <c r="I1052">
        <f t="shared" si="269"/>
        <v>1</v>
      </c>
      <c r="J1052">
        <f t="shared" si="272"/>
        <v>-29.039999999999964</v>
      </c>
      <c r="K1052">
        <f t="shared" si="270"/>
        <v>1</v>
      </c>
      <c r="L1052" s="11">
        <f t="shared" ca="1" si="264"/>
        <v>11761.73999999996</v>
      </c>
      <c r="M1052">
        <f t="shared" ca="1" si="271"/>
        <v>2</v>
      </c>
      <c r="N1052">
        <f t="shared" ca="1" si="265"/>
        <v>0</v>
      </c>
      <c r="O1052">
        <f>COUNTIF(結算日!$A$3:$A$249,A1052)</f>
        <v>0</v>
      </c>
      <c r="Q1052" s="7">
        <f t="shared" si="273"/>
        <v>-3</v>
      </c>
      <c r="R1052" s="8">
        <f t="shared" ca="1" si="277"/>
        <v>-48</v>
      </c>
      <c r="S1052" s="8">
        <f t="shared" ca="1" si="278"/>
        <v>68080</v>
      </c>
      <c r="T1052" s="8">
        <f t="shared" ca="1" si="274"/>
        <v>16</v>
      </c>
      <c r="U1052" s="9">
        <f t="shared" ca="1" si="279"/>
        <v>0</v>
      </c>
      <c r="V1052">
        <f t="shared" si="275"/>
        <v>2002</v>
      </c>
      <c r="W1052">
        <f t="shared" si="276"/>
        <v>10</v>
      </c>
    </row>
    <row r="1053" spans="1:23" x14ac:dyDescent="0.25">
      <c r="A1053" s="1">
        <v>37531</v>
      </c>
      <c r="B1053" s="2">
        <v>4171.76</v>
      </c>
      <c r="C1053" s="2">
        <v>50039</v>
      </c>
      <c r="D1053" s="2">
        <v>4113</v>
      </c>
      <c r="E1053" s="2">
        <v>4118</v>
      </c>
      <c r="F1053" s="10">
        <f t="shared" si="266"/>
        <v>-1.4085182273189334E-2</v>
      </c>
      <c r="G1053" s="2">
        <f t="shared" ca="1" si="267"/>
        <v>56075.65</v>
      </c>
      <c r="H1053">
        <f t="shared" ca="1" si="268"/>
        <v>-1</v>
      </c>
      <c r="I1053">
        <f t="shared" si="269"/>
        <v>1</v>
      </c>
      <c r="J1053">
        <f t="shared" si="272"/>
        <v>8.9899999999997817</v>
      </c>
      <c r="K1053">
        <f t="shared" si="270"/>
        <v>1</v>
      </c>
      <c r="L1053" s="11">
        <f t="shared" ca="1" si="264"/>
        <v>11779.719999999959</v>
      </c>
      <c r="M1053">
        <f t="shared" ca="1" si="271"/>
        <v>2</v>
      </c>
      <c r="N1053">
        <f t="shared" ca="1" si="265"/>
        <v>0</v>
      </c>
      <c r="O1053">
        <f>COUNTIF(結算日!$A$3:$A$249,A1053)</f>
        <v>0</v>
      </c>
      <c r="Q1053" s="7">
        <f t="shared" si="273"/>
        <v>-7</v>
      </c>
      <c r="R1053" s="8">
        <f t="shared" ca="1" si="277"/>
        <v>-112</v>
      </c>
      <c r="S1053" s="8">
        <f t="shared" ca="1" si="278"/>
        <v>67968</v>
      </c>
      <c r="T1053" s="8">
        <f t="shared" ca="1" si="274"/>
        <v>16</v>
      </c>
      <c r="U1053" s="9">
        <f t="shared" ca="1" si="279"/>
        <v>0</v>
      </c>
      <c r="V1053">
        <f t="shared" si="275"/>
        <v>2002</v>
      </c>
      <c r="W1053">
        <f t="shared" si="276"/>
        <v>10</v>
      </c>
    </row>
    <row r="1054" spans="1:23" x14ac:dyDescent="0.25">
      <c r="A1054" s="1">
        <v>37532</v>
      </c>
      <c r="B1054" s="2">
        <v>4075.98</v>
      </c>
      <c r="C1054" s="2">
        <v>38118</v>
      </c>
      <c r="D1054" s="2">
        <v>4044</v>
      </c>
      <c r="E1054" s="2">
        <v>4030</v>
      </c>
      <c r="F1054" s="10">
        <f t="shared" si="266"/>
        <v>-7.8459658781446784E-3</v>
      </c>
      <c r="G1054" s="2">
        <f t="shared" ca="1" si="267"/>
        <v>55543.9</v>
      </c>
      <c r="H1054">
        <f t="shared" ca="1" si="268"/>
        <v>-1</v>
      </c>
      <c r="I1054">
        <f t="shared" si="269"/>
        <v>1</v>
      </c>
      <c r="J1054">
        <f t="shared" si="272"/>
        <v>-95.7800000000002</v>
      </c>
      <c r="K1054">
        <f t="shared" si="270"/>
        <v>1</v>
      </c>
      <c r="L1054" s="11">
        <f t="shared" ca="1" si="264"/>
        <v>11588.15999999996</v>
      </c>
      <c r="M1054">
        <f t="shared" ca="1" si="271"/>
        <v>2</v>
      </c>
      <c r="N1054">
        <f t="shared" ca="1" si="265"/>
        <v>0</v>
      </c>
      <c r="O1054">
        <f>COUNTIF(結算日!$A$3:$A$249,A1054)</f>
        <v>0</v>
      </c>
      <c r="Q1054" s="7">
        <f t="shared" si="273"/>
        <v>-69</v>
      </c>
      <c r="R1054" s="8">
        <f t="shared" ca="1" si="277"/>
        <v>-1104</v>
      </c>
      <c r="S1054" s="8">
        <f t="shared" ca="1" si="278"/>
        <v>66864</v>
      </c>
      <c r="T1054" s="8">
        <f t="shared" ca="1" si="274"/>
        <v>16</v>
      </c>
      <c r="U1054" s="9">
        <f t="shared" ca="1" si="279"/>
        <v>0</v>
      </c>
      <c r="V1054">
        <f t="shared" si="275"/>
        <v>2002</v>
      </c>
      <c r="W1054">
        <f t="shared" si="276"/>
        <v>10</v>
      </c>
    </row>
    <row r="1055" spans="1:23" x14ac:dyDescent="0.25">
      <c r="A1055" s="1">
        <v>37533</v>
      </c>
      <c r="B1055" s="2">
        <v>4067.79</v>
      </c>
      <c r="C1055" s="2">
        <v>44629</v>
      </c>
      <c r="D1055" s="2">
        <v>4049</v>
      </c>
      <c r="E1055" s="2">
        <v>4022</v>
      </c>
      <c r="F1055" s="10">
        <f t="shared" si="266"/>
        <v>-4.6192158395590432E-3</v>
      </c>
      <c r="G1055" s="2">
        <f t="shared" ca="1" si="267"/>
        <v>54940.15</v>
      </c>
      <c r="H1055">
        <f t="shared" ca="1" si="268"/>
        <v>-1</v>
      </c>
      <c r="I1055">
        <f t="shared" si="269"/>
        <v>1</v>
      </c>
      <c r="J1055">
        <f t="shared" si="272"/>
        <v>-8.1900000000000546</v>
      </c>
      <c r="K1055">
        <f t="shared" si="270"/>
        <v>1</v>
      </c>
      <c r="L1055" s="11">
        <f t="shared" ca="1" si="264"/>
        <v>11571.779999999959</v>
      </c>
      <c r="M1055">
        <f t="shared" ca="1" si="271"/>
        <v>2</v>
      </c>
      <c r="N1055">
        <f t="shared" ca="1" si="265"/>
        <v>0</v>
      </c>
      <c r="O1055">
        <f>COUNTIF(結算日!$A$3:$A$249,A1055)</f>
        <v>0</v>
      </c>
      <c r="Q1055" s="7">
        <f t="shared" si="273"/>
        <v>5</v>
      </c>
      <c r="R1055" s="8">
        <f t="shared" ca="1" si="277"/>
        <v>80</v>
      </c>
      <c r="S1055" s="8">
        <f t="shared" ca="1" si="278"/>
        <v>66944</v>
      </c>
      <c r="T1055" s="8">
        <f t="shared" ca="1" si="274"/>
        <v>16</v>
      </c>
      <c r="U1055" s="9">
        <f t="shared" ca="1" si="279"/>
        <v>0</v>
      </c>
      <c r="V1055">
        <f t="shared" si="275"/>
        <v>2002</v>
      </c>
      <c r="W1055">
        <f t="shared" si="276"/>
        <v>10</v>
      </c>
    </row>
    <row r="1056" spans="1:23" x14ac:dyDescent="0.25">
      <c r="A1056" s="1">
        <v>37536</v>
      </c>
      <c r="B1056" s="2">
        <v>3924.04</v>
      </c>
      <c r="C1056" s="2">
        <v>35154</v>
      </c>
      <c r="D1056" s="2">
        <v>3896</v>
      </c>
      <c r="E1056" s="2">
        <v>3880</v>
      </c>
      <c r="F1056" s="10">
        <f t="shared" si="266"/>
        <v>-7.1456967818880335E-3</v>
      </c>
      <c r="G1056" s="2">
        <f t="shared" ca="1" si="267"/>
        <v>53748</v>
      </c>
      <c r="H1056">
        <f t="shared" ca="1" si="268"/>
        <v>-1</v>
      </c>
      <c r="I1056">
        <f t="shared" si="269"/>
        <v>1</v>
      </c>
      <c r="J1056">
        <f t="shared" si="272"/>
        <v>-143.75</v>
      </c>
      <c r="K1056">
        <f t="shared" si="270"/>
        <v>1</v>
      </c>
      <c r="L1056" s="11">
        <f t="shared" ca="1" si="264"/>
        <v>11284.279999999959</v>
      </c>
      <c r="M1056">
        <f t="shared" ca="1" si="271"/>
        <v>2</v>
      </c>
      <c r="N1056">
        <f t="shared" ca="1" si="265"/>
        <v>0</v>
      </c>
      <c r="O1056">
        <f>COUNTIF(結算日!$A$3:$A$249,A1056)</f>
        <v>0</v>
      </c>
      <c r="Q1056" s="7">
        <f t="shared" si="273"/>
        <v>-153</v>
      </c>
      <c r="R1056" s="8">
        <f t="shared" ca="1" si="277"/>
        <v>-2448</v>
      </c>
      <c r="S1056" s="8">
        <f t="shared" ca="1" si="278"/>
        <v>64496</v>
      </c>
      <c r="T1056" s="8">
        <f t="shared" ca="1" si="274"/>
        <v>16</v>
      </c>
      <c r="U1056" s="9">
        <f t="shared" ca="1" si="279"/>
        <v>0</v>
      </c>
      <c r="V1056">
        <f t="shared" si="275"/>
        <v>2002</v>
      </c>
      <c r="W1056">
        <f t="shared" si="276"/>
        <v>10</v>
      </c>
    </row>
    <row r="1057" spans="1:23" x14ac:dyDescent="0.25">
      <c r="A1057" s="1">
        <v>37537</v>
      </c>
      <c r="B1057" s="2">
        <v>3964.28</v>
      </c>
      <c r="C1057" s="2">
        <v>45156</v>
      </c>
      <c r="D1057" s="2">
        <v>3965</v>
      </c>
      <c r="E1057" s="2">
        <v>3950</v>
      </c>
      <c r="F1057" s="10">
        <f t="shared" si="266"/>
        <v>1.8162188341896979E-4</v>
      </c>
      <c r="G1057" s="2">
        <f t="shared" ca="1" si="267"/>
        <v>53477.1</v>
      </c>
      <c r="H1057">
        <f t="shared" ca="1" si="268"/>
        <v>-1</v>
      </c>
      <c r="I1057">
        <f t="shared" si="269"/>
        <v>-1</v>
      </c>
      <c r="J1057">
        <f t="shared" si="272"/>
        <v>40.240000000000236</v>
      </c>
      <c r="K1057">
        <f t="shared" ca="1" si="270"/>
        <v>-1</v>
      </c>
      <c r="L1057" s="11">
        <f t="shared" ca="1" si="264"/>
        <v>11364.759999999958</v>
      </c>
      <c r="M1057">
        <f t="shared" ca="1" si="271"/>
        <v>-2</v>
      </c>
      <c r="N1057">
        <f t="shared" ca="1" si="265"/>
        <v>4</v>
      </c>
      <c r="O1057">
        <f>COUNTIF(結算日!$A$3:$A$249,A1057)</f>
        <v>0</v>
      </c>
      <c r="Q1057" s="7">
        <f t="shared" si="273"/>
        <v>69</v>
      </c>
      <c r="R1057" s="8">
        <f t="shared" ca="1" si="277"/>
        <v>1104</v>
      </c>
      <c r="S1057" s="8">
        <f t="shared" ca="1" si="278"/>
        <v>65600</v>
      </c>
      <c r="T1057" s="8">
        <f t="shared" ca="1" si="274"/>
        <v>-16</v>
      </c>
      <c r="U1057" s="9">
        <f t="shared" ca="1" si="279"/>
        <v>32</v>
      </c>
      <c r="V1057">
        <f t="shared" si="275"/>
        <v>2002</v>
      </c>
      <c r="W1057">
        <f t="shared" si="276"/>
        <v>10</v>
      </c>
    </row>
    <row r="1058" spans="1:23" x14ac:dyDescent="0.25">
      <c r="A1058" s="1">
        <v>37538</v>
      </c>
      <c r="B1058" s="2">
        <v>3947.61</v>
      </c>
      <c r="C1058" s="2">
        <v>50058</v>
      </c>
      <c r="D1058" s="2">
        <v>3872</v>
      </c>
      <c r="E1058" s="2">
        <v>3870</v>
      </c>
      <c r="F1058" s="10">
        <f t="shared" si="266"/>
        <v>-1.9153361147631109E-2</v>
      </c>
      <c r="G1058" s="2">
        <f t="shared" ca="1" si="267"/>
        <v>53597.8</v>
      </c>
      <c r="H1058">
        <f t="shared" ca="1" si="268"/>
        <v>-1</v>
      </c>
      <c r="I1058">
        <f t="shared" si="269"/>
        <v>1</v>
      </c>
      <c r="J1058">
        <f t="shared" si="272"/>
        <v>-16.670000000000073</v>
      </c>
      <c r="K1058">
        <f t="shared" si="270"/>
        <v>1</v>
      </c>
      <c r="L1058" s="11">
        <f t="shared" ca="1" si="264"/>
        <v>11398.099999999959</v>
      </c>
      <c r="M1058">
        <f t="shared" ca="1" si="271"/>
        <v>2</v>
      </c>
      <c r="N1058">
        <f t="shared" ca="1" si="265"/>
        <v>4</v>
      </c>
      <c r="O1058">
        <f>COUNTIF(結算日!$A$3:$A$249,A1058)</f>
        <v>0</v>
      </c>
      <c r="Q1058" s="7">
        <f t="shared" si="273"/>
        <v>-93</v>
      </c>
      <c r="R1058" s="8">
        <f t="shared" ca="1" si="277"/>
        <v>1488</v>
      </c>
      <c r="S1058" s="8">
        <f t="shared" ca="1" si="278"/>
        <v>67056</v>
      </c>
      <c r="T1058" s="8">
        <f t="shared" ca="1" si="274"/>
        <v>17</v>
      </c>
      <c r="U1058" s="9">
        <f t="shared" ca="1" si="279"/>
        <v>33</v>
      </c>
      <c r="V1058">
        <f t="shared" si="275"/>
        <v>2002</v>
      </c>
      <c r="W1058">
        <f t="shared" si="276"/>
        <v>10</v>
      </c>
    </row>
    <row r="1059" spans="1:23" x14ac:dyDescent="0.25">
      <c r="A1059" s="1">
        <v>37540</v>
      </c>
      <c r="B1059" s="2">
        <v>3850.04</v>
      </c>
      <c r="C1059" s="2">
        <v>46232</v>
      </c>
      <c r="D1059" s="2">
        <v>3818</v>
      </c>
      <c r="E1059" s="2">
        <v>3818</v>
      </c>
      <c r="F1059" s="10">
        <f t="shared" si="266"/>
        <v>-8.3219914598289257E-3</v>
      </c>
      <c r="G1059" s="2">
        <f t="shared" ca="1" si="267"/>
        <v>53120.35</v>
      </c>
      <c r="H1059">
        <f t="shared" ca="1" si="268"/>
        <v>-1</v>
      </c>
      <c r="I1059">
        <f t="shared" si="269"/>
        <v>1</v>
      </c>
      <c r="J1059">
        <f t="shared" si="272"/>
        <v>-97.570000000000164</v>
      </c>
      <c r="K1059">
        <f t="shared" si="270"/>
        <v>1</v>
      </c>
      <c r="L1059" s="11">
        <f t="shared" ca="1" si="264"/>
        <v>11202.959999999959</v>
      </c>
      <c r="M1059">
        <f t="shared" ca="1" si="271"/>
        <v>2</v>
      </c>
      <c r="N1059">
        <f t="shared" ca="1" si="265"/>
        <v>0</v>
      </c>
      <c r="O1059">
        <f>COUNTIF(結算日!$A$3:$A$249,A1059)</f>
        <v>0</v>
      </c>
      <c r="Q1059" s="7">
        <f t="shared" si="273"/>
        <v>-54</v>
      </c>
      <c r="R1059" s="8">
        <f t="shared" ca="1" si="277"/>
        <v>-918</v>
      </c>
      <c r="S1059" s="8">
        <f t="shared" ca="1" si="278"/>
        <v>66105</v>
      </c>
      <c r="T1059" s="8">
        <f t="shared" ca="1" si="274"/>
        <v>17</v>
      </c>
      <c r="U1059" s="9">
        <f t="shared" ca="1" si="279"/>
        <v>0</v>
      </c>
      <c r="V1059">
        <f t="shared" si="275"/>
        <v>2002</v>
      </c>
      <c r="W1059">
        <f t="shared" si="276"/>
        <v>10</v>
      </c>
    </row>
    <row r="1060" spans="1:23" x14ac:dyDescent="0.25">
      <c r="A1060" s="1">
        <v>37543</v>
      </c>
      <c r="B1060" s="2">
        <v>3910.98</v>
      </c>
      <c r="C1060" s="2">
        <v>42109</v>
      </c>
      <c r="D1060" s="2">
        <v>3880</v>
      </c>
      <c r="E1060" s="2">
        <v>3840</v>
      </c>
      <c r="F1060" s="10">
        <f t="shared" si="266"/>
        <v>-7.9212882704591259E-3</v>
      </c>
      <c r="G1060" s="2">
        <f t="shared" ca="1" si="267"/>
        <v>51631.574999999997</v>
      </c>
      <c r="H1060">
        <f t="shared" ca="1" si="268"/>
        <v>-1</v>
      </c>
      <c r="I1060">
        <f t="shared" si="269"/>
        <v>1</v>
      </c>
      <c r="J1060">
        <f t="shared" si="272"/>
        <v>60.940000000000055</v>
      </c>
      <c r="K1060">
        <f t="shared" si="270"/>
        <v>1</v>
      </c>
      <c r="L1060" s="11">
        <f t="shared" ca="1" si="264"/>
        <v>11324.83999999996</v>
      </c>
      <c r="M1060">
        <f t="shared" ca="1" si="271"/>
        <v>2</v>
      </c>
      <c r="N1060">
        <f t="shared" ca="1" si="265"/>
        <v>0</v>
      </c>
      <c r="O1060">
        <f>COUNTIF(結算日!$A$3:$A$249,A1060)</f>
        <v>0</v>
      </c>
      <c r="Q1060" s="7">
        <f t="shared" si="273"/>
        <v>62</v>
      </c>
      <c r="R1060" s="8">
        <f t="shared" ca="1" si="277"/>
        <v>1054</v>
      </c>
      <c r="S1060" s="8">
        <f t="shared" ca="1" si="278"/>
        <v>67159</v>
      </c>
      <c r="T1060" s="8">
        <f t="shared" ca="1" si="274"/>
        <v>17</v>
      </c>
      <c r="U1060" s="9">
        <f t="shared" ca="1" si="279"/>
        <v>0</v>
      </c>
      <c r="V1060">
        <f t="shared" si="275"/>
        <v>2002</v>
      </c>
      <c r="W1060">
        <f t="shared" si="276"/>
        <v>10</v>
      </c>
    </row>
    <row r="1061" spans="1:23" x14ac:dyDescent="0.25">
      <c r="A1061" s="1">
        <v>37544</v>
      </c>
      <c r="B1061" s="2">
        <v>4131.47</v>
      </c>
      <c r="C1061" s="2">
        <v>55699</v>
      </c>
      <c r="D1061" s="2">
        <v>4151</v>
      </c>
      <c r="E1061" s="2">
        <v>4108</v>
      </c>
      <c r="F1061" s="10">
        <f t="shared" si="266"/>
        <v>4.7271310211618456E-3</v>
      </c>
      <c r="G1061" s="2">
        <f t="shared" ca="1" si="267"/>
        <v>51147.8</v>
      </c>
      <c r="H1061">
        <f t="shared" ca="1" si="268"/>
        <v>1</v>
      </c>
      <c r="I1061">
        <f t="shared" si="269"/>
        <v>-1</v>
      </c>
      <c r="J1061">
        <f t="shared" si="272"/>
        <v>220.49000000000024</v>
      </c>
      <c r="K1061">
        <f t="shared" si="270"/>
        <v>-1</v>
      </c>
      <c r="L1061" s="11">
        <f t="shared" ca="1" si="264"/>
        <v>11765.81999999996</v>
      </c>
      <c r="M1061">
        <f t="shared" ca="1" si="271"/>
        <v>-2</v>
      </c>
      <c r="N1061">
        <f t="shared" ca="1" si="265"/>
        <v>4</v>
      </c>
      <c r="O1061">
        <f>COUNTIF(結算日!$A$3:$A$249,A1061)</f>
        <v>0</v>
      </c>
      <c r="Q1061" s="7">
        <f t="shared" si="273"/>
        <v>271</v>
      </c>
      <c r="R1061" s="8">
        <f t="shared" ca="1" si="277"/>
        <v>4607</v>
      </c>
      <c r="S1061" s="8">
        <f t="shared" ca="1" si="278"/>
        <v>71766</v>
      </c>
      <c r="T1061" s="8">
        <f t="shared" ca="1" si="274"/>
        <v>-17</v>
      </c>
      <c r="U1061" s="9">
        <f t="shared" ca="1" si="279"/>
        <v>34</v>
      </c>
      <c r="V1061">
        <f t="shared" si="275"/>
        <v>2002</v>
      </c>
      <c r="W1061">
        <f t="shared" si="276"/>
        <v>10</v>
      </c>
    </row>
    <row r="1062" spans="1:23" x14ac:dyDescent="0.25">
      <c r="A1062" s="1">
        <v>37545</v>
      </c>
      <c r="B1062" s="2">
        <v>4223.32</v>
      </c>
      <c r="C1062" s="2">
        <v>89691</v>
      </c>
      <c r="D1062" s="2">
        <v>4198</v>
      </c>
      <c r="E1062" s="2">
        <v>4158</v>
      </c>
      <c r="F1062" s="10">
        <f t="shared" si="266"/>
        <v>-1.546650502448299E-2</v>
      </c>
      <c r="G1062" s="2">
        <f t="shared" ca="1" si="267"/>
        <v>52020.175000000003</v>
      </c>
      <c r="H1062">
        <f t="shared" ca="1" si="268"/>
        <v>1</v>
      </c>
      <c r="I1062">
        <f t="shared" si="269"/>
        <v>1</v>
      </c>
      <c r="J1062">
        <f t="shared" si="272"/>
        <v>91.849999999999454</v>
      </c>
      <c r="K1062">
        <f t="shared" si="270"/>
        <v>1</v>
      </c>
      <c r="L1062" s="11">
        <f t="shared" ca="1" si="264"/>
        <v>11582.119999999961</v>
      </c>
      <c r="M1062">
        <f t="shared" ca="1" si="271"/>
        <v>2</v>
      </c>
      <c r="N1062">
        <f t="shared" ca="1" si="265"/>
        <v>4</v>
      </c>
      <c r="O1062">
        <f>COUNTIF(結算日!$A$3:$A$249,A1062)</f>
        <v>1</v>
      </c>
      <c r="Q1062" s="7">
        <f t="shared" si="273"/>
        <v>47</v>
      </c>
      <c r="R1062" s="8">
        <f t="shared" ca="1" si="277"/>
        <v>-799</v>
      </c>
      <c r="S1062" s="8">
        <f t="shared" ca="1" si="278"/>
        <v>70933</v>
      </c>
      <c r="T1062" s="8">
        <f t="shared" ca="1" si="274"/>
        <v>17</v>
      </c>
      <c r="U1062" s="9">
        <f t="shared" ca="1" si="279"/>
        <v>34</v>
      </c>
      <c r="V1062">
        <f t="shared" si="275"/>
        <v>2002</v>
      </c>
      <c r="W1062">
        <f t="shared" si="276"/>
        <v>10</v>
      </c>
    </row>
    <row r="1063" spans="1:23" x14ac:dyDescent="0.25">
      <c r="A1063" s="1">
        <v>37546</v>
      </c>
      <c r="B1063" s="2">
        <v>4280.8100000000004</v>
      </c>
      <c r="C1063" s="2">
        <v>98488</v>
      </c>
      <c r="D1063" s="2">
        <v>4266</v>
      </c>
      <c r="E1063" s="2">
        <v>4250</v>
      </c>
      <c r="F1063" s="10">
        <f t="shared" si="266"/>
        <v>-3.4596256315978513E-3</v>
      </c>
      <c r="G1063" s="2">
        <f t="shared" ca="1" si="267"/>
        <v>52913.675000000003</v>
      </c>
      <c r="H1063">
        <f t="shared" ca="1" si="268"/>
        <v>1</v>
      </c>
      <c r="I1063">
        <f t="shared" si="269"/>
        <v>1</v>
      </c>
      <c r="J1063">
        <f t="shared" si="272"/>
        <v>57.490000000000691</v>
      </c>
      <c r="K1063">
        <f t="shared" si="270"/>
        <v>1</v>
      </c>
      <c r="L1063" s="11">
        <f t="shared" ca="1" si="264"/>
        <v>11697.099999999962</v>
      </c>
      <c r="M1063">
        <f t="shared" ca="1" si="271"/>
        <v>2</v>
      </c>
      <c r="N1063">
        <f t="shared" ca="1" si="265"/>
        <v>0</v>
      </c>
      <c r="O1063">
        <f>COUNTIF(結算日!$A$3:$A$249,A1063)</f>
        <v>0</v>
      </c>
      <c r="Q1063" s="7">
        <f t="shared" si="273"/>
        <v>108</v>
      </c>
      <c r="R1063" s="8">
        <f t="shared" ca="1" si="277"/>
        <v>1836</v>
      </c>
      <c r="S1063" s="8">
        <f t="shared" ca="1" si="278"/>
        <v>72735</v>
      </c>
      <c r="T1063" s="8">
        <f t="shared" ca="1" si="274"/>
        <v>17</v>
      </c>
      <c r="U1063" s="9">
        <f t="shared" ca="1" si="279"/>
        <v>0</v>
      </c>
      <c r="V1063">
        <f t="shared" si="275"/>
        <v>2002</v>
      </c>
      <c r="W1063">
        <f t="shared" si="276"/>
        <v>10</v>
      </c>
    </row>
    <row r="1064" spans="1:23" x14ac:dyDescent="0.25">
      <c r="A1064" s="1">
        <v>37547</v>
      </c>
      <c r="B1064" s="2">
        <v>4458.17</v>
      </c>
      <c r="C1064" s="2">
        <v>123747</v>
      </c>
      <c r="D1064" s="2">
        <v>4400</v>
      </c>
      <c r="E1064" s="2">
        <v>4400</v>
      </c>
      <c r="F1064" s="10">
        <f t="shared" si="266"/>
        <v>-1.3047954654039629E-2</v>
      </c>
      <c r="G1064" s="2">
        <f t="shared" ca="1" si="267"/>
        <v>54838.474999999999</v>
      </c>
      <c r="H1064">
        <f t="shared" ca="1" si="268"/>
        <v>1</v>
      </c>
      <c r="I1064">
        <f t="shared" si="269"/>
        <v>1</v>
      </c>
      <c r="J1064">
        <f t="shared" si="272"/>
        <v>177.35999999999967</v>
      </c>
      <c r="K1064">
        <f t="shared" si="270"/>
        <v>1</v>
      </c>
      <c r="L1064" s="11">
        <f t="shared" ca="1" si="264"/>
        <v>12051.819999999962</v>
      </c>
      <c r="M1064">
        <f t="shared" ca="1" si="271"/>
        <v>2</v>
      </c>
      <c r="N1064">
        <f t="shared" ca="1" si="265"/>
        <v>0</v>
      </c>
      <c r="O1064">
        <f>COUNTIF(結算日!$A$3:$A$249,A1064)</f>
        <v>0</v>
      </c>
      <c r="Q1064" s="7">
        <f t="shared" si="273"/>
        <v>134</v>
      </c>
      <c r="R1064" s="8">
        <f t="shared" ca="1" si="277"/>
        <v>2278</v>
      </c>
      <c r="S1064" s="8">
        <f t="shared" ca="1" si="278"/>
        <v>75013</v>
      </c>
      <c r="T1064" s="8">
        <f t="shared" ca="1" si="274"/>
        <v>17</v>
      </c>
      <c r="U1064" s="9">
        <f t="shared" ca="1" si="279"/>
        <v>0</v>
      </c>
      <c r="V1064">
        <f t="shared" si="275"/>
        <v>2002</v>
      </c>
      <c r="W1064">
        <f t="shared" si="276"/>
        <v>10</v>
      </c>
    </row>
    <row r="1065" spans="1:23" x14ac:dyDescent="0.25">
      <c r="A1065" s="1">
        <v>37550</v>
      </c>
      <c r="B1065" s="2">
        <v>4463.5200000000004</v>
      </c>
      <c r="C1065" s="2">
        <v>93519</v>
      </c>
      <c r="D1065" s="2">
        <v>4360</v>
      </c>
      <c r="E1065" s="2">
        <v>4382</v>
      </c>
      <c r="F1065" s="10">
        <f t="shared" si="266"/>
        <v>-2.3192457970391156E-2</v>
      </c>
      <c r="G1065" s="2">
        <f t="shared" ca="1" si="267"/>
        <v>55036.800000000003</v>
      </c>
      <c r="H1065">
        <f t="shared" ca="1" si="268"/>
        <v>1</v>
      </c>
      <c r="I1065">
        <f t="shared" si="269"/>
        <v>1</v>
      </c>
      <c r="J1065">
        <f t="shared" si="272"/>
        <v>5.3500000000003638</v>
      </c>
      <c r="K1065">
        <f t="shared" si="270"/>
        <v>1</v>
      </c>
      <c r="L1065" s="11">
        <f t="shared" ca="1" si="264"/>
        <v>12062.519999999962</v>
      </c>
      <c r="M1065">
        <f t="shared" ca="1" si="271"/>
        <v>2</v>
      </c>
      <c r="N1065">
        <f t="shared" ca="1" si="265"/>
        <v>0</v>
      </c>
      <c r="O1065">
        <f>COUNTIF(結算日!$A$3:$A$249,A1065)</f>
        <v>0</v>
      </c>
      <c r="Q1065" s="7">
        <f t="shared" si="273"/>
        <v>-40</v>
      </c>
      <c r="R1065" s="8">
        <f t="shared" ca="1" si="277"/>
        <v>-680</v>
      </c>
      <c r="S1065" s="8">
        <f t="shared" ca="1" si="278"/>
        <v>74333</v>
      </c>
      <c r="T1065" s="8">
        <f t="shared" ca="1" si="274"/>
        <v>17</v>
      </c>
      <c r="U1065" s="9">
        <f t="shared" ca="1" si="279"/>
        <v>0</v>
      </c>
      <c r="V1065">
        <f t="shared" si="275"/>
        <v>2002</v>
      </c>
      <c r="W1065">
        <f t="shared" si="276"/>
        <v>10</v>
      </c>
    </row>
    <row r="1066" spans="1:23" x14ac:dyDescent="0.25">
      <c r="A1066" s="1">
        <v>37551</v>
      </c>
      <c r="B1066" s="2">
        <v>4386.46</v>
      </c>
      <c r="C1066" s="2">
        <v>110978</v>
      </c>
      <c r="D1066" s="2">
        <v>4292</v>
      </c>
      <c r="E1066" s="2">
        <v>4307</v>
      </c>
      <c r="F1066" s="10">
        <f t="shared" si="266"/>
        <v>-2.153444919137526E-2</v>
      </c>
      <c r="G1066" s="2">
        <f t="shared" ca="1" si="267"/>
        <v>55826.35</v>
      </c>
      <c r="H1066">
        <f t="shared" ca="1" si="268"/>
        <v>1</v>
      </c>
      <c r="I1066">
        <f t="shared" si="269"/>
        <v>1</v>
      </c>
      <c r="J1066">
        <f t="shared" si="272"/>
        <v>-77.0600000000004</v>
      </c>
      <c r="K1066">
        <f t="shared" si="270"/>
        <v>1</v>
      </c>
      <c r="L1066" s="11">
        <f t="shared" ca="1" si="264"/>
        <v>11908.399999999961</v>
      </c>
      <c r="M1066">
        <f t="shared" ca="1" si="271"/>
        <v>2</v>
      </c>
      <c r="N1066">
        <f t="shared" ca="1" si="265"/>
        <v>0</v>
      </c>
      <c r="O1066">
        <f>COUNTIF(結算日!$A$3:$A$249,A1066)</f>
        <v>0</v>
      </c>
      <c r="Q1066" s="7">
        <f t="shared" si="273"/>
        <v>-68</v>
      </c>
      <c r="R1066" s="8">
        <f t="shared" ca="1" si="277"/>
        <v>-1156</v>
      </c>
      <c r="S1066" s="8">
        <f t="shared" ca="1" si="278"/>
        <v>73177</v>
      </c>
      <c r="T1066" s="8">
        <f t="shared" ca="1" si="274"/>
        <v>17</v>
      </c>
      <c r="U1066" s="9">
        <f t="shared" ca="1" si="279"/>
        <v>0</v>
      </c>
      <c r="V1066">
        <f t="shared" si="275"/>
        <v>2002</v>
      </c>
      <c r="W1066">
        <f t="shared" si="276"/>
        <v>10</v>
      </c>
    </row>
    <row r="1067" spans="1:23" x14ac:dyDescent="0.25">
      <c r="A1067" s="1">
        <v>37552</v>
      </c>
      <c r="B1067" s="2">
        <v>4589.88</v>
      </c>
      <c r="C1067" s="2">
        <v>125810</v>
      </c>
      <c r="D1067" s="2">
        <v>4592</v>
      </c>
      <c r="E1067" s="2">
        <v>4580</v>
      </c>
      <c r="F1067" s="10">
        <f t="shared" si="266"/>
        <v>4.6188571378769083E-4</v>
      </c>
      <c r="G1067" s="2">
        <f t="shared" ca="1" si="267"/>
        <v>57718.35</v>
      </c>
      <c r="H1067">
        <f t="shared" ca="1" si="268"/>
        <v>1</v>
      </c>
      <c r="I1067">
        <f t="shared" si="269"/>
        <v>-1</v>
      </c>
      <c r="J1067">
        <f t="shared" si="272"/>
        <v>203.42000000000007</v>
      </c>
      <c r="K1067">
        <f t="shared" ca="1" si="270"/>
        <v>1</v>
      </c>
      <c r="L1067" s="11">
        <f t="shared" ca="1" si="264"/>
        <v>12315.239999999962</v>
      </c>
      <c r="M1067">
        <f t="shared" ca="1" si="271"/>
        <v>2</v>
      </c>
      <c r="N1067">
        <f t="shared" ca="1" si="265"/>
        <v>0</v>
      </c>
      <c r="O1067">
        <f>COUNTIF(結算日!$A$3:$A$249,A1067)</f>
        <v>0</v>
      </c>
      <c r="Q1067" s="7">
        <f t="shared" si="273"/>
        <v>300</v>
      </c>
      <c r="R1067" s="8">
        <f t="shared" ca="1" si="277"/>
        <v>5100</v>
      </c>
      <c r="S1067" s="8">
        <f t="shared" ca="1" si="278"/>
        <v>78277</v>
      </c>
      <c r="T1067" s="8">
        <f t="shared" ca="1" si="274"/>
        <v>17</v>
      </c>
      <c r="U1067" s="9">
        <f t="shared" ca="1" si="279"/>
        <v>0</v>
      </c>
      <c r="V1067">
        <f t="shared" si="275"/>
        <v>2002</v>
      </c>
      <c r="W1067">
        <f t="shared" si="276"/>
        <v>10</v>
      </c>
    </row>
    <row r="1068" spans="1:23" x14ac:dyDescent="0.25">
      <c r="A1068" s="1">
        <v>37553</v>
      </c>
      <c r="B1068" s="2">
        <v>4574.8</v>
      </c>
      <c r="C1068" s="2">
        <v>128375</v>
      </c>
      <c r="D1068" s="2">
        <v>4543</v>
      </c>
      <c r="E1068" s="2">
        <v>4520</v>
      </c>
      <c r="F1068" s="10">
        <f t="shared" si="266"/>
        <v>-6.9511235463846077E-3</v>
      </c>
      <c r="G1068" s="2">
        <f t="shared" ca="1" si="267"/>
        <v>59549.125</v>
      </c>
      <c r="H1068">
        <f t="shared" ca="1" si="268"/>
        <v>1</v>
      </c>
      <c r="I1068">
        <f t="shared" si="269"/>
        <v>1</v>
      </c>
      <c r="J1068">
        <f t="shared" si="272"/>
        <v>-15.079999999999927</v>
      </c>
      <c r="K1068">
        <f t="shared" si="270"/>
        <v>1</v>
      </c>
      <c r="L1068" s="11">
        <f t="shared" ca="1" si="264"/>
        <v>12285.079999999962</v>
      </c>
      <c r="M1068">
        <f t="shared" ca="1" si="271"/>
        <v>2</v>
      </c>
      <c r="N1068">
        <f t="shared" ca="1" si="265"/>
        <v>0</v>
      </c>
      <c r="O1068">
        <f>COUNTIF(結算日!$A$3:$A$249,A1068)</f>
        <v>0</v>
      </c>
      <c r="Q1068" s="7">
        <f t="shared" si="273"/>
        <v>-49</v>
      </c>
      <c r="R1068" s="8">
        <f t="shared" ca="1" si="277"/>
        <v>-833</v>
      </c>
      <c r="S1068" s="8">
        <f t="shared" ca="1" si="278"/>
        <v>77444</v>
      </c>
      <c r="T1068" s="8">
        <f t="shared" ca="1" si="274"/>
        <v>17</v>
      </c>
      <c r="U1068" s="9">
        <f t="shared" ca="1" si="279"/>
        <v>0</v>
      </c>
      <c r="V1068">
        <f t="shared" si="275"/>
        <v>2002</v>
      </c>
      <c r="W1068">
        <f t="shared" si="276"/>
        <v>10</v>
      </c>
    </row>
    <row r="1069" spans="1:23" x14ac:dyDescent="0.25">
      <c r="A1069" s="1">
        <v>37554</v>
      </c>
      <c r="B1069" s="2">
        <v>4564.0600000000004</v>
      </c>
      <c r="C1069" s="2">
        <v>91016</v>
      </c>
      <c r="D1069" s="2">
        <v>4520</v>
      </c>
      <c r="E1069" s="2">
        <v>4521</v>
      </c>
      <c r="F1069" s="10">
        <f t="shared" si="266"/>
        <v>-9.6536855343708483E-3</v>
      </c>
      <c r="G1069" s="2">
        <f t="shared" ca="1" si="267"/>
        <v>60448</v>
      </c>
      <c r="H1069">
        <f t="shared" ca="1" si="268"/>
        <v>1</v>
      </c>
      <c r="I1069">
        <f t="shared" si="269"/>
        <v>1</v>
      </c>
      <c r="J1069">
        <f t="shared" si="272"/>
        <v>-10.739999999999782</v>
      </c>
      <c r="K1069">
        <f t="shared" si="270"/>
        <v>1</v>
      </c>
      <c r="L1069" s="11">
        <f t="shared" ca="1" si="264"/>
        <v>12263.599999999962</v>
      </c>
      <c r="M1069">
        <f t="shared" ca="1" si="271"/>
        <v>2</v>
      </c>
      <c r="N1069">
        <f t="shared" ca="1" si="265"/>
        <v>0</v>
      </c>
      <c r="O1069">
        <f>COUNTIF(結算日!$A$3:$A$249,A1069)</f>
        <v>0</v>
      </c>
      <c r="Q1069" s="7">
        <f t="shared" si="273"/>
        <v>-23</v>
      </c>
      <c r="R1069" s="8">
        <f t="shared" ca="1" si="277"/>
        <v>-391</v>
      </c>
      <c r="S1069" s="8">
        <f t="shared" ca="1" si="278"/>
        <v>77053</v>
      </c>
      <c r="T1069" s="8">
        <f t="shared" ca="1" si="274"/>
        <v>17</v>
      </c>
      <c r="U1069" s="9">
        <f t="shared" ca="1" si="279"/>
        <v>0</v>
      </c>
      <c r="V1069">
        <f t="shared" si="275"/>
        <v>2002</v>
      </c>
      <c r="W1069">
        <f t="shared" si="276"/>
        <v>10</v>
      </c>
    </row>
    <row r="1070" spans="1:23" x14ac:dyDescent="0.25">
      <c r="A1070" s="1">
        <v>37557</v>
      </c>
      <c r="B1070" s="2">
        <v>4601.37</v>
      </c>
      <c r="C1070" s="2">
        <v>107022</v>
      </c>
      <c r="D1070" s="2">
        <v>4539</v>
      </c>
      <c r="E1070" s="2">
        <v>4530</v>
      </c>
      <c r="F1070" s="10">
        <f t="shared" si="266"/>
        <v>-1.3554658721206869E-2</v>
      </c>
      <c r="G1070" s="2">
        <f t="shared" ca="1" si="267"/>
        <v>61711.775000000001</v>
      </c>
      <c r="H1070">
        <f t="shared" ca="1" si="268"/>
        <v>1</v>
      </c>
      <c r="I1070">
        <f t="shared" si="269"/>
        <v>1</v>
      </c>
      <c r="J1070">
        <f t="shared" si="272"/>
        <v>37.309999999999491</v>
      </c>
      <c r="K1070">
        <f t="shared" si="270"/>
        <v>1</v>
      </c>
      <c r="L1070" s="11">
        <f t="shared" ca="1" si="264"/>
        <v>12338.219999999961</v>
      </c>
      <c r="M1070">
        <f t="shared" ca="1" si="271"/>
        <v>2</v>
      </c>
      <c r="N1070">
        <f t="shared" ca="1" si="265"/>
        <v>0</v>
      </c>
      <c r="O1070">
        <f>COUNTIF(結算日!$A$3:$A$249,A1070)</f>
        <v>0</v>
      </c>
      <c r="Q1070" s="7">
        <f t="shared" si="273"/>
        <v>19</v>
      </c>
      <c r="R1070" s="8">
        <f t="shared" ca="1" si="277"/>
        <v>323</v>
      </c>
      <c r="S1070" s="8">
        <f t="shared" ca="1" si="278"/>
        <v>77376</v>
      </c>
      <c r="T1070" s="8">
        <f t="shared" ca="1" si="274"/>
        <v>17</v>
      </c>
      <c r="U1070" s="9">
        <f t="shared" ca="1" si="279"/>
        <v>0</v>
      </c>
      <c r="V1070">
        <f t="shared" si="275"/>
        <v>2002</v>
      </c>
      <c r="W1070">
        <f t="shared" si="276"/>
        <v>10</v>
      </c>
    </row>
    <row r="1071" spans="1:23" x14ac:dyDescent="0.25">
      <c r="A1071" s="1">
        <v>37558</v>
      </c>
      <c r="B1071" s="2">
        <v>4554.13</v>
      </c>
      <c r="C1071" s="2">
        <v>72556</v>
      </c>
      <c r="D1071" s="2">
        <v>4521</v>
      </c>
      <c r="E1071" s="2">
        <v>4518</v>
      </c>
      <c r="F1071" s="10">
        <f t="shared" si="266"/>
        <v>-7.2747154780385959E-3</v>
      </c>
      <c r="G1071" s="2">
        <f t="shared" ca="1" si="267"/>
        <v>62427.3</v>
      </c>
      <c r="H1071">
        <f t="shared" ca="1" si="268"/>
        <v>1</v>
      </c>
      <c r="I1071">
        <f t="shared" si="269"/>
        <v>1</v>
      </c>
      <c r="J1071">
        <f t="shared" si="272"/>
        <v>-47.239999999999782</v>
      </c>
      <c r="K1071">
        <f t="shared" si="270"/>
        <v>1</v>
      </c>
      <c r="L1071" s="11">
        <f t="shared" ca="1" si="264"/>
        <v>12243.739999999962</v>
      </c>
      <c r="M1071">
        <f t="shared" ca="1" si="271"/>
        <v>2</v>
      </c>
      <c r="N1071">
        <f t="shared" ca="1" si="265"/>
        <v>0</v>
      </c>
      <c r="O1071">
        <f>COUNTIF(結算日!$A$3:$A$249,A1071)</f>
        <v>0</v>
      </c>
      <c r="Q1071" s="7">
        <f t="shared" si="273"/>
        <v>-18</v>
      </c>
      <c r="R1071" s="8">
        <f t="shared" ca="1" si="277"/>
        <v>-306</v>
      </c>
      <c r="S1071" s="8">
        <f t="shared" ca="1" si="278"/>
        <v>77070</v>
      </c>
      <c r="T1071" s="8">
        <f t="shared" ca="1" si="274"/>
        <v>17</v>
      </c>
      <c r="U1071" s="9">
        <f t="shared" ca="1" si="279"/>
        <v>0</v>
      </c>
      <c r="V1071">
        <f t="shared" si="275"/>
        <v>2002</v>
      </c>
      <c r="W1071">
        <f t="shared" si="276"/>
        <v>10</v>
      </c>
    </row>
    <row r="1072" spans="1:23" x14ac:dyDescent="0.25">
      <c r="A1072" s="1">
        <v>37559</v>
      </c>
      <c r="B1072" s="2">
        <v>4498.7299999999996</v>
      </c>
      <c r="C1072" s="2">
        <v>80077</v>
      </c>
      <c r="D1072" s="2">
        <v>4440</v>
      </c>
      <c r="E1072" s="2">
        <v>4440</v>
      </c>
      <c r="F1072" s="10">
        <f t="shared" si="266"/>
        <v>-1.3054795464497615E-2</v>
      </c>
      <c r="G1072" s="2">
        <f t="shared" ca="1" si="267"/>
        <v>63388.925000000003</v>
      </c>
      <c r="H1072">
        <f t="shared" ca="1" si="268"/>
        <v>1</v>
      </c>
      <c r="I1072">
        <f t="shared" si="269"/>
        <v>1</v>
      </c>
      <c r="J1072">
        <f t="shared" si="272"/>
        <v>-55.400000000000546</v>
      </c>
      <c r="K1072">
        <f t="shared" si="270"/>
        <v>1</v>
      </c>
      <c r="L1072" s="11">
        <f t="shared" ca="1" si="264"/>
        <v>12132.93999999996</v>
      </c>
      <c r="M1072">
        <f t="shared" ca="1" si="271"/>
        <v>2</v>
      </c>
      <c r="N1072">
        <f t="shared" ca="1" si="265"/>
        <v>0</v>
      </c>
      <c r="O1072">
        <f>COUNTIF(結算日!$A$3:$A$249,A1072)</f>
        <v>0</v>
      </c>
      <c r="Q1072" s="7">
        <f t="shared" si="273"/>
        <v>-81</v>
      </c>
      <c r="R1072" s="8">
        <f t="shared" ca="1" si="277"/>
        <v>-1377</v>
      </c>
      <c r="S1072" s="8">
        <f t="shared" ca="1" si="278"/>
        <v>75693</v>
      </c>
      <c r="T1072" s="8">
        <f t="shared" ca="1" si="274"/>
        <v>17</v>
      </c>
      <c r="U1072" s="9">
        <f t="shared" ca="1" si="279"/>
        <v>0</v>
      </c>
      <c r="V1072">
        <f t="shared" si="275"/>
        <v>2002</v>
      </c>
      <c r="W1072">
        <f t="shared" si="276"/>
        <v>10</v>
      </c>
    </row>
    <row r="1073" spans="1:23" x14ac:dyDescent="0.25">
      <c r="A1073" s="1">
        <v>37560</v>
      </c>
      <c r="B1073" s="2">
        <v>4579.1400000000003</v>
      </c>
      <c r="C1073" s="2">
        <v>94486</v>
      </c>
      <c r="D1073" s="2">
        <v>4549</v>
      </c>
      <c r="E1073" s="2">
        <v>4537</v>
      </c>
      <c r="F1073" s="10">
        <f t="shared" si="266"/>
        <v>-6.5820219517203071E-3</v>
      </c>
      <c r="G1073" s="2">
        <f t="shared" ca="1" si="267"/>
        <v>64491.574999999997</v>
      </c>
      <c r="H1073">
        <f t="shared" ca="1" si="268"/>
        <v>1</v>
      </c>
      <c r="I1073">
        <f t="shared" si="269"/>
        <v>1</v>
      </c>
      <c r="J1073">
        <f t="shared" si="272"/>
        <v>80.410000000000764</v>
      </c>
      <c r="K1073">
        <f t="shared" si="270"/>
        <v>1</v>
      </c>
      <c r="L1073" s="11">
        <f t="shared" ca="1" si="264"/>
        <v>12293.759999999962</v>
      </c>
      <c r="M1073">
        <f t="shared" ca="1" si="271"/>
        <v>2</v>
      </c>
      <c r="N1073">
        <f t="shared" ca="1" si="265"/>
        <v>0</v>
      </c>
      <c r="O1073">
        <f>COUNTIF(結算日!$A$3:$A$249,A1073)</f>
        <v>0</v>
      </c>
      <c r="Q1073" s="7">
        <f t="shared" si="273"/>
        <v>109</v>
      </c>
      <c r="R1073" s="8">
        <f t="shared" ca="1" si="277"/>
        <v>1853</v>
      </c>
      <c r="S1073" s="8">
        <f t="shared" ca="1" si="278"/>
        <v>77546</v>
      </c>
      <c r="T1073" s="8">
        <f t="shared" ca="1" si="274"/>
        <v>17</v>
      </c>
      <c r="U1073" s="9">
        <f t="shared" ca="1" si="279"/>
        <v>0</v>
      </c>
      <c r="V1073">
        <f t="shared" si="275"/>
        <v>2002</v>
      </c>
      <c r="W1073">
        <f t="shared" si="276"/>
        <v>10</v>
      </c>
    </row>
    <row r="1074" spans="1:23" x14ac:dyDescent="0.25">
      <c r="A1074" s="1">
        <v>37561</v>
      </c>
      <c r="B1074" s="2">
        <v>4500.55</v>
      </c>
      <c r="C1074" s="2">
        <v>92755</v>
      </c>
      <c r="D1074" s="2">
        <v>4466</v>
      </c>
      <c r="E1074" s="2">
        <v>4436</v>
      </c>
      <c r="F1074" s="10">
        <f t="shared" si="266"/>
        <v>-7.6768394973948384E-3</v>
      </c>
      <c r="G1074" s="2">
        <f t="shared" ca="1" si="267"/>
        <v>65518.625</v>
      </c>
      <c r="H1074">
        <f t="shared" ca="1" si="268"/>
        <v>1</v>
      </c>
      <c r="I1074">
        <f t="shared" si="269"/>
        <v>1</v>
      </c>
      <c r="J1074">
        <f t="shared" si="272"/>
        <v>-78.590000000000146</v>
      </c>
      <c r="K1074">
        <f t="shared" si="270"/>
        <v>1</v>
      </c>
      <c r="L1074" s="11">
        <f t="shared" ca="1" si="264"/>
        <v>12136.579999999962</v>
      </c>
      <c r="M1074">
        <f t="shared" ca="1" si="271"/>
        <v>2</v>
      </c>
      <c r="N1074">
        <f t="shared" ca="1" si="265"/>
        <v>0</v>
      </c>
      <c r="O1074">
        <f>COUNTIF(結算日!$A$3:$A$249,A1074)</f>
        <v>0</v>
      </c>
      <c r="Q1074" s="7">
        <f t="shared" si="273"/>
        <v>-83</v>
      </c>
      <c r="R1074" s="8">
        <f t="shared" ca="1" si="277"/>
        <v>-1411</v>
      </c>
      <c r="S1074" s="8">
        <f t="shared" ca="1" si="278"/>
        <v>76135</v>
      </c>
      <c r="T1074" s="8">
        <f t="shared" ca="1" si="274"/>
        <v>17</v>
      </c>
      <c r="U1074" s="9">
        <f t="shared" ca="1" si="279"/>
        <v>0</v>
      </c>
      <c r="V1074">
        <f t="shared" si="275"/>
        <v>2002</v>
      </c>
      <c r="W1074">
        <f t="shared" si="276"/>
        <v>11</v>
      </c>
    </row>
    <row r="1075" spans="1:23" x14ac:dyDescent="0.25">
      <c r="A1075" s="1">
        <v>37564</v>
      </c>
      <c r="B1075" s="2">
        <v>4583.68</v>
      </c>
      <c r="C1075" s="2">
        <v>82561</v>
      </c>
      <c r="D1075" s="2">
        <v>4595</v>
      </c>
      <c r="E1075" s="2">
        <v>4570</v>
      </c>
      <c r="F1075" s="10">
        <f t="shared" si="266"/>
        <v>2.4696313878804776E-3</v>
      </c>
      <c r="G1075" s="2">
        <f t="shared" ca="1" si="267"/>
        <v>66310.8</v>
      </c>
      <c r="H1075">
        <f t="shared" ca="1" si="268"/>
        <v>1</v>
      </c>
      <c r="I1075">
        <f t="shared" si="269"/>
        <v>-1</v>
      </c>
      <c r="J1075">
        <f t="shared" si="272"/>
        <v>83.130000000000109</v>
      </c>
      <c r="K1075">
        <f t="shared" si="270"/>
        <v>-1</v>
      </c>
      <c r="L1075" s="11">
        <f t="shared" ca="1" si="264"/>
        <v>12302.839999999962</v>
      </c>
      <c r="M1075">
        <f t="shared" ca="1" si="271"/>
        <v>-2</v>
      </c>
      <c r="N1075">
        <f t="shared" ca="1" si="265"/>
        <v>4</v>
      </c>
      <c r="O1075">
        <f>COUNTIF(結算日!$A$3:$A$249,A1075)</f>
        <v>0</v>
      </c>
      <c r="Q1075" s="7">
        <f t="shared" si="273"/>
        <v>129</v>
      </c>
      <c r="R1075" s="8">
        <f t="shared" ca="1" si="277"/>
        <v>2193</v>
      </c>
      <c r="S1075" s="8">
        <f t="shared" ca="1" si="278"/>
        <v>78328</v>
      </c>
      <c r="T1075" s="8">
        <f t="shared" ca="1" si="274"/>
        <v>-17</v>
      </c>
      <c r="U1075" s="9">
        <f t="shared" ca="1" si="279"/>
        <v>34</v>
      </c>
      <c r="V1075">
        <f t="shared" si="275"/>
        <v>2002</v>
      </c>
      <c r="W1075">
        <f t="shared" si="276"/>
        <v>11</v>
      </c>
    </row>
    <row r="1076" spans="1:23" x14ac:dyDescent="0.25">
      <c r="A1076" s="1">
        <v>37565</v>
      </c>
      <c r="B1076" s="2">
        <v>4566.1000000000004</v>
      </c>
      <c r="C1076" s="2">
        <v>73515</v>
      </c>
      <c r="D1076" s="2">
        <v>4548</v>
      </c>
      <c r="E1076" s="2">
        <v>4545</v>
      </c>
      <c r="F1076" s="10">
        <f t="shared" si="266"/>
        <v>-3.9639955322924303E-3</v>
      </c>
      <c r="G1076" s="2">
        <f t="shared" ca="1" si="267"/>
        <v>67044.600000000006</v>
      </c>
      <c r="H1076">
        <f t="shared" ca="1" si="268"/>
        <v>1</v>
      </c>
      <c r="I1076">
        <f t="shared" si="269"/>
        <v>1</v>
      </c>
      <c r="J1076">
        <f t="shared" si="272"/>
        <v>-17.579999999999927</v>
      </c>
      <c r="K1076">
        <f t="shared" si="270"/>
        <v>1</v>
      </c>
      <c r="L1076" s="11">
        <f t="shared" ca="1" si="264"/>
        <v>12337.999999999962</v>
      </c>
      <c r="M1076">
        <f t="shared" ca="1" si="271"/>
        <v>2</v>
      </c>
      <c r="N1076">
        <f t="shared" ca="1" si="265"/>
        <v>4</v>
      </c>
      <c r="O1076">
        <f>COUNTIF(結算日!$A$3:$A$249,A1076)</f>
        <v>0</v>
      </c>
      <c r="Q1076" s="7">
        <f t="shared" si="273"/>
        <v>-47</v>
      </c>
      <c r="R1076" s="8">
        <f t="shared" ca="1" si="277"/>
        <v>799</v>
      </c>
      <c r="S1076" s="8">
        <f t="shared" ca="1" si="278"/>
        <v>79093</v>
      </c>
      <c r="T1076" s="8">
        <f t="shared" ca="1" si="274"/>
        <v>17</v>
      </c>
      <c r="U1076" s="9">
        <f t="shared" ca="1" si="279"/>
        <v>34</v>
      </c>
      <c r="V1076">
        <f t="shared" si="275"/>
        <v>2002</v>
      </c>
      <c r="W1076">
        <f t="shared" si="276"/>
        <v>11</v>
      </c>
    </row>
    <row r="1077" spans="1:23" x14ac:dyDescent="0.25">
      <c r="A1077" s="1">
        <v>37566</v>
      </c>
      <c r="B1077" s="2">
        <v>4725.34</v>
      </c>
      <c r="C1077" s="2">
        <v>117202</v>
      </c>
      <c r="D1077" s="2">
        <v>4720</v>
      </c>
      <c r="E1077" s="2">
        <v>4705</v>
      </c>
      <c r="F1077" s="10">
        <f t="shared" si="266"/>
        <v>-1.130077412418995E-3</v>
      </c>
      <c r="G1077" s="2">
        <f t="shared" ca="1" si="267"/>
        <v>68265.25</v>
      </c>
      <c r="H1077">
        <f t="shared" ca="1" si="268"/>
        <v>1</v>
      </c>
      <c r="I1077">
        <f t="shared" si="269"/>
        <v>1</v>
      </c>
      <c r="J1077">
        <f t="shared" si="272"/>
        <v>159.23999999999978</v>
      </c>
      <c r="K1077">
        <f t="shared" si="270"/>
        <v>1</v>
      </c>
      <c r="L1077" s="11">
        <f t="shared" ca="1" si="264"/>
        <v>12656.479999999961</v>
      </c>
      <c r="M1077">
        <f t="shared" ca="1" si="271"/>
        <v>2</v>
      </c>
      <c r="N1077">
        <f t="shared" ca="1" si="265"/>
        <v>0</v>
      </c>
      <c r="O1077">
        <f>COUNTIF(結算日!$A$3:$A$249,A1077)</f>
        <v>0</v>
      </c>
      <c r="Q1077" s="7">
        <f t="shared" si="273"/>
        <v>172</v>
      </c>
      <c r="R1077" s="8">
        <f t="shared" ca="1" si="277"/>
        <v>2924</v>
      </c>
      <c r="S1077" s="8">
        <f t="shared" ca="1" si="278"/>
        <v>81983</v>
      </c>
      <c r="T1077" s="8">
        <f t="shared" ca="1" si="274"/>
        <v>17</v>
      </c>
      <c r="U1077" s="9">
        <f t="shared" ca="1" si="279"/>
        <v>0</v>
      </c>
      <c r="V1077">
        <f t="shared" si="275"/>
        <v>2002</v>
      </c>
      <c r="W1077">
        <f t="shared" si="276"/>
        <v>11</v>
      </c>
    </row>
    <row r="1078" spans="1:23" x14ac:dyDescent="0.25">
      <c r="A1078" s="1">
        <v>37567</v>
      </c>
      <c r="B1078" s="2">
        <v>4757.9799999999996</v>
      </c>
      <c r="C1078" s="2">
        <v>132038</v>
      </c>
      <c r="D1078" s="2">
        <v>4748</v>
      </c>
      <c r="E1078" s="2">
        <v>4735</v>
      </c>
      <c r="F1078" s="10">
        <f t="shared" si="266"/>
        <v>-2.0975287832230016E-3</v>
      </c>
      <c r="G1078" s="2">
        <f t="shared" ca="1" si="267"/>
        <v>70087</v>
      </c>
      <c r="H1078">
        <f t="shared" ca="1" si="268"/>
        <v>1</v>
      </c>
      <c r="I1078">
        <f t="shared" si="269"/>
        <v>1</v>
      </c>
      <c r="J1078">
        <f t="shared" si="272"/>
        <v>32.639999999999418</v>
      </c>
      <c r="K1078">
        <f t="shared" si="270"/>
        <v>1</v>
      </c>
      <c r="L1078" s="11">
        <f t="shared" ca="1" si="264"/>
        <v>12721.75999999996</v>
      </c>
      <c r="M1078">
        <f t="shared" ca="1" si="271"/>
        <v>2</v>
      </c>
      <c r="N1078">
        <f t="shared" ca="1" si="265"/>
        <v>0</v>
      </c>
      <c r="O1078">
        <f>COUNTIF(結算日!$A$3:$A$249,A1078)</f>
        <v>0</v>
      </c>
      <c r="Q1078" s="7">
        <f t="shared" si="273"/>
        <v>28</v>
      </c>
      <c r="R1078" s="8">
        <f t="shared" ca="1" si="277"/>
        <v>476</v>
      </c>
      <c r="S1078" s="8">
        <f t="shared" ca="1" si="278"/>
        <v>82459</v>
      </c>
      <c r="T1078" s="8">
        <f t="shared" ca="1" si="274"/>
        <v>17</v>
      </c>
      <c r="U1078" s="9">
        <f t="shared" ca="1" si="279"/>
        <v>0</v>
      </c>
      <c r="V1078">
        <f t="shared" si="275"/>
        <v>2002</v>
      </c>
      <c r="W1078">
        <f t="shared" si="276"/>
        <v>11</v>
      </c>
    </row>
    <row r="1079" spans="1:23" x14ac:dyDescent="0.25">
      <c r="A1079" s="1">
        <v>37568</v>
      </c>
      <c r="B1079" s="2">
        <v>4811.01</v>
      </c>
      <c r="C1079" s="2">
        <v>111186</v>
      </c>
      <c r="D1079" s="2">
        <v>4783</v>
      </c>
      <c r="E1079" s="2">
        <v>4770</v>
      </c>
      <c r="F1079" s="10">
        <f t="shared" si="266"/>
        <v>-5.8220623112402725E-3</v>
      </c>
      <c r="G1079" s="2">
        <f t="shared" ca="1" si="267"/>
        <v>71609.55</v>
      </c>
      <c r="H1079">
        <f t="shared" ca="1" si="268"/>
        <v>1</v>
      </c>
      <c r="I1079">
        <f t="shared" si="269"/>
        <v>1</v>
      </c>
      <c r="J1079">
        <f t="shared" si="272"/>
        <v>53.030000000000655</v>
      </c>
      <c r="K1079">
        <f t="shared" si="270"/>
        <v>1</v>
      </c>
      <c r="L1079" s="11">
        <f t="shared" ca="1" si="264"/>
        <v>12827.819999999962</v>
      </c>
      <c r="M1079">
        <f t="shared" ca="1" si="271"/>
        <v>2</v>
      </c>
      <c r="N1079">
        <f t="shared" ca="1" si="265"/>
        <v>0</v>
      </c>
      <c r="O1079">
        <f>COUNTIF(結算日!$A$3:$A$249,A1079)</f>
        <v>0</v>
      </c>
      <c r="Q1079" s="7">
        <f t="shared" si="273"/>
        <v>35</v>
      </c>
      <c r="R1079" s="8">
        <f t="shared" ca="1" si="277"/>
        <v>595</v>
      </c>
      <c r="S1079" s="8">
        <f t="shared" ca="1" si="278"/>
        <v>83054</v>
      </c>
      <c r="T1079" s="8">
        <f t="shared" ca="1" si="274"/>
        <v>17</v>
      </c>
      <c r="U1079" s="9">
        <f t="shared" ca="1" si="279"/>
        <v>0</v>
      </c>
      <c r="V1079">
        <f t="shared" si="275"/>
        <v>2002</v>
      </c>
      <c r="W1079">
        <f t="shared" si="276"/>
        <v>11</v>
      </c>
    </row>
    <row r="1080" spans="1:23" x14ac:dyDescent="0.25">
      <c r="A1080" s="1">
        <v>37571</v>
      </c>
      <c r="B1080" s="2">
        <v>4664.6499999999996</v>
      </c>
      <c r="C1080" s="2">
        <v>91556</v>
      </c>
      <c r="D1080" s="2">
        <v>4680</v>
      </c>
      <c r="E1080" s="2">
        <v>4670</v>
      </c>
      <c r="F1080" s="10">
        <f t="shared" si="266"/>
        <v>3.2907077701436194E-3</v>
      </c>
      <c r="G1080" s="2">
        <f t="shared" ca="1" si="267"/>
        <v>72668.324999999997</v>
      </c>
      <c r="H1080">
        <f t="shared" ca="1" si="268"/>
        <v>1</v>
      </c>
      <c r="I1080">
        <f t="shared" si="269"/>
        <v>-1</v>
      </c>
      <c r="J1080">
        <f t="shared" si="272"/>
        <v>-146.36000000000058</v>
      </c>
      <c r="K1080">
        <f t="shared" si="270"/>
        <v>-1</v>
      </c>
      <c r="L1080" s="11">
        <f t="shared" ca="1" si="264"/>
        <v>12535.09999999996</v>
      </c>
      <c r="M1080">
        <f t="shared" ca="1" si="271"/>
        <v>-2</v>
      </c>
      <c r="N1080">
        <f t="shared" ca="1" si="265"/>
        <v>4</v>
      </c>
      <c r="O1080">
        <f>COUNTIF(結算日!$A$3:$A$249,A1080)</f>
        <v>0</v>
      </c>
      <c r="Q1080" s="7">
        <f t="shared" si="273"/>
        <v>-103</v>
      </c>
      <c r="R1080" s="8">
        <f t="shared" ca="1" si="277"/>
        <v>-1751</v>
      </c>
      <c r="S1080" s="8">
        <f t="shared" ca="1" si="278"/>
        <v>81303</v>
      </c>
      <c r="T1080" s="8">
        <f t="shared" ca="1" si="274"/>
        <v>-17</v>
      </c>
      <c r="U1080" s="9">
        <f t="shared" ca="1" si="279"/>
        <v>34</v>
      </c>
      <c r="V1080">
        <f t="shared" si="275"/>
        <v>2002</v>
      </c>
      <c r="W1080">
        <f t="shared" si="276"/>
        <v>11</v>
      </c>
    </row>
    <row r="1081" spans="1:23" x14ac:dyDescent="0.25">
      <c r="A1081" s="1">
        <v>37572</v>
      </c>
      <c r="B1081" s="2">
        <v>4676.47</v>
      </c>
      <c r="C1081" s="2">
        <v>83797</v>
      </c>
      <c r="D1081" s="2">
        <v>4673</v>
      </c>
      <c r="E1081" s="2">
        <v>4670</v>
      </c>
      <c r="F1081" s="10">
        <f t="shared" si="266"/>
        <v>-7.4201267195128651E-4</v>
      </c>
      <c r="G1081" s="2">
        <f t="shared" ca="1" si="267"/>
        <v>73644.774999999994</v>
      </c>
      <c r="H1081">
        <f t="shared" ca="1" si="268"/>
        <v>1</v>
      </c>
      <c r="I1081">
        <f t="shared" si="269"/>
        <v>1</v>
      </c>
      <c r="J1081">
        <f t="shared" si="272"/>
        <v>11.820000000000618</v>
      </c>
      <c r="K1081">
        <f t="shared" ca="1" si="270"/>
        <v>1</v>
      </c>
      <c r="L1081" s="11">
        <f t="shared" ca="1" si="264"/>
        <v>12511.459999999959</v>
      </c>
      <c r="M1081">
        <f t="shared" ca="1" si="271"/>
        <v>2</v>
      </c>
      <c r="N1081">
        <f t="shared" ca="1" si="265"/>
        <v>4</v>
      </c>
      <c r="O1081">
        <f>COUNTIF(結算日!$A$3:$A$249,A1081)</f>
        <v>0</v>
      </c>
      <c r="Q1081" s="7">
        <f t="shared" si="273"/>
        <v>-7</v>
      </c>
      <c r="R1081" s="8">
        <f t="shared" ca="1" si="277"/>
        <v>119</v>
      </c>
      <c r="S1081" s="8">
        <f t="shared" ca="1" si="278"/>
        <v>81388</v>
      </c>
      <c r="T1081" s="8">
        <f t="shared" ca="1" si="274"/>
        <v>17</v>
      </c>
      <c r="U1081" s="9">
        <f t="shared" ca="1" si="279"/>
        <v>34</v>
      </c>
      <c r="V1081">
        <f t="shared" si="275"/>
        <v>2002</v>
      </c>
      <c r="W1081">
        <f t="shared" si="276"/>
        <v>11</v>
      </c>
    </row>
    <row r="1082" spans="1:23" x14ac:dyDescent="0.25">
      <c r="A1082" s="1">
        <v>37573</v>
      </c>
      <c r="B1082" s="2">
        <v>4671.7700000000004</v>
      </c>
      <c r="C1082" s="2">
        <v>101824</v>
      </c>
      <c r="D1082" s="2">
        <v>4657</v>
      </c>
      <c r="E1082" s="2">
        <v>4646</v>
      </c>
      <c r="F1082" s="10">
        <f t="shared" si="266"/>
        <v>-3.1615426273126079E-3</v>
      </c>
      <c r="G1082" s="2">
        <f t="shared" ca="1" si="267"/>
        <v>74494.774999999994</v>
      </c>
      <c r="H1082">
        <f t="shared" ca="1" si="268"/>
        <v>1</v>
      </c>
      <c r="I1082">
        <f t="shared" si="269"/>
        <v>1</v>
      </c>
      <c r="J1082">
        <f t="shared" si="272"/>
        <v>-4.6999999999998181</v>
      </c>
      <c r="K1082">
        <f t="shared" si="270"/>
        <v>1</v>
      </c>
      <c r="L1082" s="11">
        <f t="shared" ca="1" si="264"/>
        <v>12502.059999999959</v>
      </c>
      <c r="M1082">
        <f t="shared" ca="1" si="271"/>
        <v>2</v>
      </c>
      <c r="N1082">
        <f t="shared" ca="1" si="265"/>
        <v>0</v>
      </c>
      <c r="O1082">
        <f>COUNTIF(結算日!$A$3:$A$249,A1082)</f>
        <v>0</v>
      </c>
      <c r="Q1082" s="7">
        <f t="shared" si="273"/>
        <v>-16</v>
      </c>
      <c r="R1082" s="8">
        <f t="shared" ca="1" si="277"/>
        <v>-272</v>
      </c>
      <c r="S1082" s="8">
        <f t="shared" ca="1" si="278"/>
        <v>81082</v>
      </c>
      <c r="T1082" s="8">
        <f t="shared" ca="1" si="274"/>
        <v>17</v>
      </c>
      <c r="U1082" s="9">
        <f t="shared" ca="1" si="279"/>
        <v>0</v>
      </c>
      <c r="V1082">
        <f t="shared" si="275"/>
        <v>2002</v>
      </c>
      <c r="W1082">
        <f t="shared" si="276"/>
        <v>11</v>
      </c>
    </row>
    <row r="1083" spans="1:23" x14ac:dyDescent="0.25">
      <c r="A1083" s="1">
        <v>37574</v>
      </c>
      <c r="B1083" s="2">
        <v>4665.5600000000004</v>
      </c>
      <c r="C1083" s="2">
        <v>96808</v>
      </c>
      <c r="D1083" s="2">
        <v>4662</v>
      </c>
      <c r="E1083" s="2">
        <v>4649</v>
      </c>
      <c r="F1083" s="10">
        <f t="shared" si="266"/>
        <v>-7.6303809189048888E-4</v>
      </c>
      <c r="G1083" s="2">
        <f t="shared" ca="1" si="267"/>
        <v>75589.05</v>
      </c>
      <c r="H1083">
        <f t="shared" ca="1" si="268"/>
        <v>1</v>
      </c>
      <c r="I1083">
        <f t="shared" si="269"/>
        <v>1</v>
      </c>
      <c r="J1083">
        <f t="shared" si="272"/>
        <v>-6.2100000000000364</v>
      </c>
      <c r="K1083">
        <f t="shared" ca="1" si="270"/>
        <v>1</v>
      </c>
      <c r="L1083" s="11">
        <f t="shared" ca="1" si="264"/>
        <v>12489.639999999959</v>
      </c>
      <c r="M1083">
        <f t="shared" ca="1" si="271"/>
        <v>2</v>
      </c>
      <c r="N1083">
        <f t="shared" ca="1" si="265"/>
        <v>0</v>
      </c>
      <c r="O1083">
        <f>COUNTIF(結算日!$A$3:$A$249,A1083)</f>
        <v>0</v>
      </c>
      <c r="Q1083" s="7">
        <f t="shared" si="273"/>
        <v>5</v>
      </c>
      <c r="R1083" s="8">
        <f t="shared" ca="1" si="277"/>
        <v>85</v>
      </c>
      <c r="S1083" s="8">
        <f t="shared" ca="1" si="278"/>
        <v>81167</v>
      </c>
      <c r="T1083" s="8">
        <f t="shared" ca="1" si="274"/>
        <v>17</v>
      </c>
      <c r="U1083" s="9">
        <f t="shared" ca="1" si="279"/>
        <v>0</v>
      </c>
      <c r="V1083">
        <f t="shared" si="275"/>
        <v>2002</v>
      </c>
      <c r="W1083">
        <f t="shared" si="276"/>
        <v>11</v>
      </c>
    </row>
    <row r="1084" spans="1:23" x14ac:dyDescent="0.25">
      <c r="A1084" s="1">
        <v>37575</v>
      </c>
      <c r="B1084" s="2">
        <v>4813.53</v>
      </c>
      <c r="C1084" s="2">
        <v>119073</v>
      </c>
      <c r="D1084" s="2">
        <v>4815</v>
      </c>
      <c r="E1084" s="2">
        <v>4810</v>
      </c>
      <c r="F1084" s="10">
        <f t="shared" si="266"/>
        <v>3.053891842370593E-4</v>
      </c>
      <c r="G1084" s="2">
        <f t="shared" ca="1" si="267"/>
        <v>77266.7</v>
      </c>
      <c r="H1084">
        <f t="shared" ca="1" si="268"/>
        <v>1</v>
      </c>
      <c r="I1084">
        <f t="shared" si="269"/>
        <v>-1</v>
      </c>
      <c r="J1084">
        <f t="shared" si="272"/>
        <v>147.96999999999935</v>
      </c>
      <c r="K1084">
        <f t="shared" ca="1" si="270"/>
        <v>1</v>
      </c>
      <c r="L1084" s="11">
        <f t="shared" ca="1" si="264"/>
        <v>12785.579999999958</v>
      </c>
      <c r="M1084">
        <f t="shared" ca="1" si="271"/>
        <v>2</v>
      </c>
      <c r="N1084">
        <f t="shared" ca="1" si="265"/>
        <v>0</v>
      </c>
      <c r="O1084">
        <f>COUNTIF(結算日!$A$3:$A$249,A1084)</f>
        <v>0</v>
      </c>
      <c r="Q1084" s="7">
        <f t="shared" si="273"/>
        <v>153</v>
      </c>
      <c r="R1084" s="8">
        <f t="shared" ca="1" si="277"/>
        <v>2601</v>
      </c>
      <c r="S1084" s="8">
        <f t="shared" ca="1" si="278"/>
        <v>83768</v>
      </c>
      <c r="T1084" s="8">
        <f t="shared" ca="1" si="274"/>
        <v>17</v>
      </c>
      <c r="U1084" s="9">
        <f t="shared" ca="1" si="279"/>
        <v>0</v>
      </c>
      <c r="V1084">
        <f t="shared" si="275"/>
        <v>2002</v>
      </c>
      <c r="W1084">
        <f t="shared" si="276"/>
        <v>11</v>
      </c>
    </row>
    <row r="1085" spans="1:23" x14ac:dyDescent="0.25">
      <c r="A1085" s="1">
        <v>37578</v>
      </c>
      <c r="B1085" s="2">
        <v>4790.6099999999997</v>
      </c>
      <c r="C1085" s="2">
        <v>105179</v>
      </c>
      <c r="D1085" s="2">
        <v>4790</v>
      </c>
      <c r="E1085" s="2">
        <v>4790</v>
      </c>
      <c r="F1085" s="10">
        <f t="shared" si="266"/>
        <v>-1.2733242739437767E-4</v>
      </c>
      <c r="G1085" s="2">
        <f t="shared" ca="1" si="267"/>
        <v>78745.375</v>
      </c>
      <c r="H1085">
        <f t="shared" ca="1" si="268"/>
        <v>1</v>
      </c>
      <c r="I1085">
        <f t="shared" si="269"/>
        <v>1</v>
      </c>
      <c r="J1085">
        <f t="shared" si="272"/>
        <v>-22.920000000000073</v>
      </c>
      <c r="K1085">
        <f t="shared" ca="1" si="270"/>
        <v>1</v>
      </c>
      <c r="L1085" s="11">
        <f t="shared" ca="1" si="264"/>
        <v>12739.739999999958</v>
      </c>
      <c r="M1085">
        <f t="shared" ca="1" si="271"/>
        <v>2</v>
      </c>
      <c r="N1085">
        <f t="shared" ca="1" si="265"/>
        <v>0</v>
      </c>
      <c r="O1085">
        <f>COUNTIF(結算日!$A$3:$A$249,A1085)</f>
        <v>0</v>
      </c>
      <c r="Q1085" s="7">
        <f t="shared" si="273"/>
        <v>-25</v>
      </c>
      <c r="R1085" s="8">
        <f t="shared" ca="1" si="277"/>
        <v>-425</v>
      </c>
      <c r="S1085" s="8">
        <f t="shared" ca="1" si="278"/>
        <v>83343</v>
      </c>
      <c r="T1085" s="8">
        <f t="shared" ca="1" si="274"/>
        <v>17</v>
      </c>
      <c r="U1085" s="9">
        <f t="shared" ca="1" si="279"/>
        <v>0</v>
      </c>
      <c r="V1085">
        <f t="shared" si="275"/>
        <v>2002</v>
      </c>
      <c r="W1085">
        <f t="shared" si="276"/>
        <v>11</v>
      </c>
    </row>
    <row r="1086" spans="1:23" x14ac:dyDescent="0.25">
      <c r="A1086" s="1">
        <v>37579</v>
      </c>
      <c r="B1086" s="2">
        <v>4726.5</v>
      </c>
      <c r="C1086" s="2">
        <v>70022</v>
      </c>
      <c r="D1086" s="2">
        <v>4740</v>
      </c>
      <c r="E1086" s="2">
        <v>4740</v>
      </c>
      <c r="F1086" s="10">
        <f t="shared" si="266"/>
        <v>2.8562361155188842E-3</v>
      </c>
      <c r="G1086" s="2">
        <f t="shared" ca="1" si="267"/>
        <v>79427.600000000006</v>
      </c>
      <c r="H1086">
        <f t="shared" ca="1" si="268"/>
        <v>-1</v>
      </c>
      <c r="I1086">
        <f t="shared" si="269"/>
        <v>-1</v>
      </c>
      <c r="J1086">
        <f t="shared" si="272"/>
        <v>-64.109999999999673</v>
      </c>
      <c r="K1086">
        <f t="shared" si="270"/>
        <v>-1</v>
      </c>
      <c r="L1086" s="11">
        <f t="shared" ref="L1086:L1149" ca="1" si="280">L1085+J1086*M1085</f>
        <v>12611.519999999959</v>
      </c>
      <c r="M1086">
        <f t="shared" ca="1" si="271"/>
        <v>-2</v>
      </c>
      <c r="N1086">
        <f t="shared" ref="N1086:N1149" ca="1" si="281">ABS(M1086-M1085)</f>
        <v>4</v>
      </c>
      <c r="O1086">
        <f>COUNTIF(結算日!$A$3:$A$249,A1086)</f>
        <v>0</v>
      </c>
      <c r="Q1086" s="7">
        <f t="shared" si="273"/>
        <v>-50</v>
      </c>
      <c r="R1086" s="8">
        <f t="shared" ca="1" si="277"/>
        <v>-850</v>
      </c>
      <c r="S1086" s="8">
        <f t="shared" ca="1" si="278"/>
        <v>82493</v>
      </c>
      <c r="T1086" s="8">
        <f t="shared" ca="1" si="274"/>
        <v>-17</v>
      </c>
      <c r="U1086" s="9">
        <f t="shared" ca="1" si="279"/>
        <v>34</v>
      </c>
      <c r="V1086">
        <f t="shared" si="275"/>
        <v>2002</v>
      </c>
      <c r="W1086">
        <f t="shared" si="276"/>
        <v>11</v>
      </c>
    </row>
    <row r="1087" spans="1:23" x14ac:dyDescent="0.25">
      <c r="A1087" s="1">
        <v>37580</v>
      </c>
      <c r="B1087" s="2">
        <v>4653.5</v>
      </c>
      <c r="C1087" s="2">
        <v>70452</v>
      </c>
      <c r="D1087" s="2">
        <v>4661</v>
      </c>
      <c r="E1087" s="2">
        <v>4675</v>
      </c>
      <c r="F1087" s="10">
        <f t="shared" si="266"/>
        <v>4.6201783603738722E-3</v>
      </c>
      <c r="G1087" s="2">
        <f t="shared" ca="1" si="267"/>
        <v>79986.274999999994</v>
      </c>
      <c r="H1087">
        <f t="shared" ca="1" si="268"/>
        <v>-1</v>
      </c>
      <c r="I1087">
        <f t="shared" si="269"/>
        <v>-1</v>
      </c>
      <c r="J1087">
        <f t="shared" si="272"/>
        <v>-73</v>
      </c>
      <c r="K1087">
        <f t="shared" si="270"/>
        <v>-1</v>
      </c>
      <c r="L1087" s="11">
        <f t="shared" ca="1" si="280"/>
        <v>12757.519999999959</v>
      </c>
      <c r="M1087">
        <f t="shared" ca="1" si="271"/>
        <v>-2</v>
      </c>
      <c r="N1087">
        <f t="shared" ca="1" si="281"/>
        <v>0</v>
      </c>
      <c r="O1087">
        <f>COUNTIF(結算日!$A$3:$A$249,A1087)</f>
        <v>1</v>
      </c>
      <c r="Q1087" s="7">
        <f t="shared" si="273"/>
        <v>-79</v>
      </c>
      <c r="R1087" s="8">
        <f t="shared" ca="1" si="277"/>
        <v>1343</v>
      </c>
      <c r="S1087" s="8">
        <f t="shared" ca="1" si="278"/>
        <v>83802</v>
      </c>
      <c r="T1087" s="8">
        <f t="shared" ca="1" si="274"/>
        <v>-17</v>
      </c>
      <c r="U1087" s="9">
        <f t="shared" ca="1" si="279"/>
        <v>34</v>
      </c>
      <c r="V1087">
        <f t="shared" si="275"/>
        <v>2002</v>
      </c>
      <c r="W1087">
        <f t="shared" si="276"/>
        <v>11</v>
      </c>
    </row>
    <row r="1088" spans="1:23" x14ac:dyDescent="0.25">
      <c r="A1088" s="1">
        <v>37581</v>
      </c>
      <c r="B1088" s="2">
        <v>4579.45</v>
      </c>
      <c r="C1088" s="2">
        <v>77484</v>
      </c>
      <c r="D1088" s="2">
        <v>4631</v>
      </c>
      <c r="E1088" s="2">
        <v>4629</v>
      </c>
      <c r="F1088" s="10">
        <f t="shared" si="266"/>
        <v>1.1256810315649401E-2</v>
      </c>
      <c r="G1088" s="2">
        <f t="shared" ca="1" si="267"/>
        <v>80617.7</v>
      </c>
      <c r="H1088">
        <f t="shared" ca="1" si="268"/>
        <v>-1</v>
      </c>
      <c r="I1088">
        <f t="shared" si="269"/>
        <v>-1</v>
      </c>
      <c r="J1088">
        <f t="shared" si="272"/>
        <v>-74.050000000000182</v>
      </c>
      <c r="K1088">
        <f t="shared" si="270"/>
        <v>-1</v>
      </c>
      <c r="L1088" s="11">
        <f t="shared" ca="1" si="280"/>
        <v>12905.619999999959</v>
      </c>
      <c r="M1088">
        <f t="shared" ca="1" si="271"/>
        <v>-2</v>
      </c>
      <c r="N1088">
        <f t="shared" ca="1" si="281"/>
        <v>0</v>
      </c>
      <c r="O1088">
        <f>COUNTIF(結算日!$A$3:$A$249,A1088)</f>
        <v>0</v>
      </c>
      <c r="Q1088" s="7">
        <f t="shared" si="273"/>
        <v>-44</v>
      </c>
      <c r="R1088" s="8">
        <f t="shared" ca="1" si="277"/>
        <v>748</v>
      </c>
      <c r="S1088" s="8">
        <f t="shared" ca="1" si="278"/>
        <v>84516</v>
      </c>
      <c r="T1088" s="8">
        <f t="shared" ca="1" si="274"/>
        <v>-18</v>
      </c>
      <c r="U1088" s="9">
        <f t="shared" ca="1" si="279"/>
        <v>1</v>
      </c>
      <c r="V1088">
        <f t="shared" si="275"/>
        <v>2002</v>
      </c>
      <c r="W1088">
        <f t="shared" si="276"/>
        <v>11</v>
      </c>
    </row>
    <row r="1089" spans="1:23" x14ac:dyDescent="0.25">
      <c r="A1089" s="1">
        <v>37582</v>
      </c>
      <c r="B1089" s="2">
        <v>4707.6099999999997</v>
      </c>
      <c r="C1089" s="2">
        <v>90906</v>
      </c>
      <c r="D1089" s="2">
        <v>4710</v>
      </c>
      <c r="E1089" s="2">
        <v>4706</v>
      </c>
      <c r="F1089" s="10">
        <f t="shared" si="266"/>
        <v>5.0768861481742533E-4</v>
      </c>
      <c r="G1089" s="2">
        <f t="shared" ca="1" si="267"/>
        <v>81539.95</v>
      </c>
      <c r="H1089">
        <f t="shared" ca="1" si="268"/>
        <v>1</v>
      </c>
      <c r="I1089">
        <f t="shared" si="269"/>
        <v>-1</v>
      </c>
      <c r="J1089">
        <f t="shared" si="272"/>
        <v>128.15999999999985</v>
      </c>
      <c r="K1089">
        <f t="shared" ca="1" si="270"/>
        <v>1</v>
      </c>
      <c r="L1089" s="11">
        <f t="shared" ca="1" si="280"/>
        <v>12649.299999999959</v>
      </c>
      <c r="M1089">
        <f t="shared" ca="1" si="271"/>
        <v>2</v>
      </c>
      <c r="N1089">
        <f t="shared" ca="1" si="281"/>
        <v>4</v>
      </c>
      <c r="O1089">
        <f>COUNTIF(結算日!$A$3:$A$249,A1089)</f>
        <v>0</v>
      </c>
      <c r="Q1089" s="7">
        <f t="shared" si="273"/>
        <v>79</v>
      </c>
      <c r="R1089" s="8">
        <f t="shared" ca="1" si="277"/>
        <v>-1422</v>
      </c>
      <c r="S1089" s="8">
        <f t="shared" ca="1" si="278"/>
        <v>83093</v>
      </c>
      <c r="T1089" s="8">
        <f t="shared" ca="1" si="274"/>
        <v>17</v>
      </c>
      <c r="U1089" s="9">
        <f t="shared" ca="1" si="279"/>
        <v>35</v>
      </c>
      <c r="V1089">
        <f t="shared" si="275"/>
        <v>2002</v>
      </c>
      <c r="W1089">
        <f t="shared" si="276"/>
        <v>11</v>
      </c>
    </row>
    <row r="1090" spans="1:23" x14ac:dyDescent="0.25">
      <c r="A1090" s="1">
        <v>37585</v>
      </c>
      <c r="B1090" s="2">
        <v>4723.16</v>
      </c>
      <c r="C1090" s="2">
        <v>58430</v>
      </c>
      <c r="D1090" s="2">
        <v>4748</v>
      </c>
      <c r="E1090" s="2">
        <v>4743</v>
      </c>
      <c r="F1090" s="10">
        <f t="shared" ref="F1090:F1153" si="282">IF(O1090=1,E1090,D1090)/B1090-1</f>
        <v>5.2591908806816079E-3</v>
      </c>
      <c r="G1090" s="2">
        <f t="shared" ref="G1090:G1153" ca="1" si="283">IF(ROW()&gt;$G$1,AVERAGE(OFFSET(C1090,-$G$1+1,,$G$1)),"")</f>
        <v>81869</v>
      </c>
      <c r="H1090">
        <f t="shared" ref="H1090:H1153" ca="1" si="284">IF(G1090="",0,SIGN(C1090-G1090))</f>
        <v>-1</v>
      </c>
      <c r="I1090">
        <f t="shared" ref="I1090:I1153" si="285">-SIGN(F1090)</f>
        <v>-1</v>
      </c>
      <c r="J1090">
        <f t="shared" si="272"/>
        <v>15.550000000000182</v>
      </c>
      <c r="K1090">
        <f t="shared" ref="K1090:K1153" si="286">CHOOSE($K$1,H1090*(2-$K$1)+I1090*($K$1-1),IF(ABS(F1090)&gt;($K$1-2)/100,I1090,H1090))</f>
        <v>-1</v>
      </c>
      <c r="L1090" s="11">
        <f t="shared" ca="1" si="280"/>
        <v>12680.39999999996</v>
      </c>
      <c r="M1090">
        <f t="shared" ref="M1090:M1153" ca="1" si="287">INT(L1090*$P$1/B1090)*K1090</f>
        <v>-2</v>
      </c>
      <c r="N1090">
        <f t="shared" ca="1" si="281"/>
        <v>4</v>
      </c>
      <c r="O1090">
        <f>COUNTIF(結算日!$A$3:$A$249,A1090)</f>
        <v>0</v>
      </c>
      <c r="Q1090" s="7">
        <f t="shared" si="273"/>
        <v>38</v>
      </c>
      <c r="R1090" s="8">
        <f t="shared" ca="1" si="277"/>
        <v>646</v>
      </c>
      <c r="S1090" s="8">
        <f t="shared" ca="1" si="278"/>
        <v>83704</v>
      </c>
      <c r="T1090" s="8">
        <f t="shared" ca="1" si="274"/>
        <v>-17</v>
      </c>
      <c r="U1090" s="9">
        <f t="shared" ca="1" si="279"/>
        <v>34</v>
      </c>
      <c r="V1090">
        <f t="shared" si="275"/>
        <v>2002</v>
      </c>
      <c r="W1090">
        <f t="shared" si="276"/>
        <v>11</v>
      </c>
    </row>
    <row r="1091" spans="1:23" x14ac:dyDescent="0.25">
      <c r="A1091" s="1">
        <v>37586</v>
      </c>
      <c r="B1091" s="2">
        <v>4677.8900000000003</v>
      </c>
      <c r="C1091" s="2">
        <v>74354</v>
      </c>
      <c r="D1091" s="2">
        <v>4681</v>
      </c>
      <c r="E1091" s="2">
        <v>4678</v>
      </c>
      <c r="F1091" s="10">
        <f t="shared" si="282"/>
        <v>6.6482965610559219E-4</v>
      </c>
      <c r="G1091" s="2">
        <f t="shared" ca="1" si="283"/>
        <v>82822.75</v>
      </c>
      <c r="H1091">
        <f t="shared" ca="1" si="284"/>
        <v>-1</v>
      </c>
      <c r="I1091">
        <f t="shared" si="285"/>
        <v>-1</v>
      </c>
      <c r="J1091">
        <f t="shared" ref="J1091:J1154" si="288">B1091-B1090</f>
        <v>-45.269999999999527</v>
      </c>
      <c r="K1091">
        <f t="shared" ca="1" si="286"/>
        <v>-1</v>
      </c>
      <c r="L1091" s="11">
        <f t="shared" ca="1" si="280"/>
        <v>12770.939999999959</v>
      </c>
      <c r="M1091">
        <f t="shared" ca="1" si="287"/>
        <v>-2</v>
      </c>
      <c r="N1091">
        <f t="shared" ca="1" si="281"/>
        <v>0</v>
      </c>
      <c r="O1091">
        <f>COUNTIF(結算日!$A$3:$A$249,A1091)</f>
        <v>0</v>
      </c>
      <c r="Q1091" s="7">
        <f t="shared" ref="Q1091:Q1154" si="289">D1091-IF(O1090=1,E1090,D1090)</f>
        <v>-67</v>
      </c>
      <c r="R1091" s="8">
        <f t="shared" ca="1" si="277"/>
        <v>1139</v>
      </c>
      <c r="S1091" s="8">
        <f t="shared" ca="1" si="278"/>
        <v>84809</v>
      </c>
      <c r="T1091" s="8">
        <f t="shared" ref="T1091:T1154" ca="1" si="290">INT(S1091*$P$1/IF(O1091=1,E1091,D1091))*K1091</f>
        <v>-18</v>
      </c>
      <c r="U1091" s="9">
        <f t="shared" ca="1" si="279"/>
        <v>1</v>
      </c>
      <c r="V1091">
        <f t="shared" ref="V1091:V1154" si="291">YEAR(A1091)</f>
        <v>2002</v>
      </c>
      <c r="W1091">
        <f t="shared" ref="W1091:W1154" si="292">MONTH(A1091)</f>
        <v>11</v>
      </c>
    </row>
    <row r="1092" spans="1:23" x14ac:dyDescent="0.25">
      <c r="A1092" s="1">
        <v>37587</v>
      </c>
      <c r="B1092" s="2">
        <v>4633.03</v>
      </c>
      <c r="C1092" s="2">
        <v>57823</v>
      </c>
      <c r="D1092" s="2">
        <v>4655</v>
      </c>
      <c r="E1092" s="2">
        <v>4660</v>
      </c>
      <c r="F1092" s="10">
        <f t="shared" si="282"/>
        <v>4.7420370686139801E-3</v>
      </c>
      <c r="G1092" s="2">
        <f t="shared" ca="1" si="283"/>
        <v>83248.100000000006</v>
      </c>
      <c r="H1092">
        <f t="shared" ca="1" si="284"/>
        <v>-1</v>
      </c>
      <c r="I1092">
        <f t="shared" si="285"/>
        <v>-1</v>
      </c>
      <c r="J1092">
        <f t="shared" si="288"/>
        <v>-44.860000000000582</v>
      </c>
      <c r="K1092">
        <f t="shared" si="286"/>
        <v>-1</v>
      </c>
      <c r="L1092" s="11">
        <f t="shared" ca="1" si="280"/>
        <v>12860.65999999996</v>
      </c>
      <c r="M1092">
        <f t="shared" ca="1" si="287"/>
        <v>-2</v>
      </c>
      <c r="N1092">
        <f t="shared" ca="1" si="281"/>
        <v>0</v>
      </c>
      <c r="O1092">
        <f>COUNTIF(結算日!$A$3:$A$249,A1092)</f>
        <v>0</v>
      </c>
      <c r="Q1092" s="7">
        <f t="shared" si="289"/>
        <v>-26</v>
      </c>
      <c r="R1092" s="8">
        <f t="shared" ref="R1092:R1155" ca="1" si="293">Q1092*T1091</f>
        <v>468</v>
      </c>
      <c r="S1092" s="8">
        <f t="shared" ref="S1092:S1155" ca="1" si="294">S1091+Q1092*T1091-U1091*$U$1</f>
        <v>85276</v>
      </c>
      <c r="T1092" s="8">
        <f t="shared" ca="1" si="290"/>
        <v>-18</v>
      </c>
      <c r="U1092" s="9">
        <f t="shared" ref="U1092:U1155" ca="1" si="295">IF(O1092=1,ABS(T1092)+ABS(T1091),ABS(T1092-T1091))</f>
        <v>0</v>
      </c>
      <c r="V1092">
        <f t="shared" si="291"/>
        <v>2002</v>
      </c>
      <c r="W1092">
        <f t="shared" si="292"/>
        <v>11</v>
      </c>
    </row>
    <row r="1093" spans="1:23" x14ac:dyDescent="0.25">
      <c r="A1093" s="1">
        <v>37588</v>
      </c>
      <c r="B1093" s="2">
        <v>4612.6000000000004</v>
      </c>
      <c r="C1093" s="2">
        <v>76516</v>
      </c>
      <c r="D1093" s="2">
        <v>4640</v>
      </c>
      <c r="E1093" s="2">
        <v>4625</v>
      </c>
      <c r="F1093" s="10">
        <f t="shared" si="282"/>
        <v>5.9402506178727332E-3</v>
      </c>
      <c r="G1093" s="2">
        <f t="shared" ca="1" si="283"/>
        <v>83910.024999999994</v>
      </c>
      <c r="H1093">
        <f t="shared" ca="1" si="284"/>
        <v>-1</v>
      </c>
      <c r="I1093">
        <f t="shared" si="285"/>
        <v>-1</v>
      </c>
      <c r="J1093">
        <f t="shared" si="288"/>
        <v>-20.429999999999382</v>
      </c>
      <c r="K1093">
        <f t="shared" si="286"/>
        <v>-1</v>
      </c>
      <c r="L1093" s="11">
        <f t="shared" ca="1" si="280"/>
        <v>12901.519999999959</v>
      </c>
      <c r="M1093">
        <f t="shared" ca="1" si="287"/>
        <v>-2</v>
      </c>
      <c r="N1093">
        <f t="shared" ca="1" si="281"/>
        <v>0</v>
      </c>
      <c r="O1093">
        <f>COUNTIF(結算日!$A$3:$A$249,A1093)</f>
        <v>0</v>
      </c>
      <c r="Q1093" s="7">
        <f t="shared" si="289"/>
        <v>-15</v>
      </c>
      <c r="R1093" s="8">
        <f t="shared" ca="1" si="293"/>
        <v>270</v>
      </c>
      <c r="S1093" s="8">
        <f t="shared" ca="1" si="294"/>
        <v>85546</v>
      </c>
      <c r="T1093" s="8">
        <f t="shared" ca="1" si="290"/>
        <v>-18</v>
      </c>
      <c r="U1093" s="9">
        <f t="shared" ca="1" si="295"/>
        <v>0</v>
      </c>
      <c r="V1093">
        <f t="shared" si="291"/>
        <v>2002</v>
      </c>
      <c r="W1093">
        <f t="shared" si="292"/>
        <v>11</v>
      </c>
    </row>
    <row r="1094" spans="1:23" x14ac:dyDescent="0.25">
      <c r="A1094" s="1">
        <v>37589</v>
      </c>
      <c r="B1094" s="2">
        <v>4646.6899999999996</v>
      </c>
      <c r="C1094" s="2">
        <v>62999</v>
      </c>
      <c r="D1094" s="2">
        <v>4670</v>
      </c>
      <c r="E1094" s="2">
        <v>4665</v>
      </c>
      <c r="F1094" s="10">
        <f t="shared" si="282"/>
        <v>5.0164740923108742E-3</v>
      </c>
      <c r="G1094" s="2">
        <f t="shared" ca="1" si="283"/>
        <v>84532.05</v>
      </c>
      <c r="H1094">
        <f t="shared" ca="1" si="284"/>
        <v>-1</v>
      </c>
      <c r="I1094">
        <f t="shared" si="285"/>
        <v>-1</v>
      </c>
      <c r="J1094">
        <f t="shared" si="288"/>
        <v>34.089999999999236</v>
      </c>
      <c r="K1094">
        <f t="shared" si="286"/>
        <v>-1</v>
      </c>
      <c r="L1094" s="11">
        <f t="shared" ca="1" si="280"/>
        <v>12833.33999999996</v>
      </c>
      <c r="M1094">
        <f t="shared" ca="1" si="287"/>
        <v>-2</v>
      </c>
      <c r="N1094">
        <f t="shared" ca="1" si="281"/>
        <v>0</v>
      </c>
      <c r="O1094">
        <f>COUNTIF(結算日!$A$3:$A$249,A1094)</f>
        <v>0</v>
      </c>
      <c r="Q1094" s="7">
        <f t="shared" si="289"/>
        <v>30</v>
      </c>
      <c r="R1094" s="8">
        <f t="shared" ca="1" si="293"/>
        <v>-540</v>
      </c>
      <c r="S1094" s="8">
        <f t="shared" ca="1" si="294"/>
        <v>85006</v>
      </c>
      <c r="T1094" s="8">
        <f t="shared" ca="1" si="290"/>
        <v>-18</v>
      </c>
      <c r="U1094" s="9">
        <f t="shared" ca="1" si="295"/>
        <v>0</v>
      </c>
      <c r="V1094">
        <f t="shared" si="291"/>
        <v>2002</v>
      </c>
      <c r="W1094">
        <f t="shared" si="292"/>
        <v>11</v>
      </c>
    </row>
    <row r="1095" spans="1:23" x14ac:dyDescent="0.25">
      <c r="A1095" s="1">
        <v>37592</v>
      </c>
      <c r="B1095" s="2">
        <v>4683.18</v>
      </c>
      <c r="C1095" s="2">
        <v>53240</v>
      </c>
      <c r="D1095" s="2">
        <v>4713</v>
      </c>
      <c r="E1095" s="2">
        <v>4709</v>
      </c>
      <c r="F1095" s="10">
        <f t="shared" si="282"/>
        <v>6.3674682587471221E-3</v>
      </c>
      <c r="G1095" s="2">
        <f t="shared" ca="1" si="283"/>
        <v>84747.324999999997</v>
      </c>
      <c r="H1095">
        <f t="shared" ca="1" si="284"/>
        <v>-1</v>
      </c>
      <c r="I1095">
        <f t="shared" si="285"/>
        <v>-1</v>
      </c>
      <c r="J1095">
        <f t="shared" si="288"/>
        <v>36.490000000000691</v>
      </c>
      <c r="K1095">
        <f t="shared" si="286"/>
        <v>-1</v>
      </c>
      <c r="L1095" s="11">
        <f t="shared" ca="1" si="280"/>
        <v>12760.359999999959</v>
      </c>
      <c r="M1095">
        <f t="shared" ca="1" si="287"/>
        <v>-2</v>
      </c>
      <c r="N1095">
        <f t="shared" ca="1" si="281"/>
        <v>0</v>
      </c>
      <c r="O1095">
        <f>COUNTIF(結算日!$A$3:$A$249,A1095)</f>
        <v>0</v>
      </c>
      <c r="Q1095" s="7">
        <f t="shared" si="289"/>
        <v>43</v>
      </c>
      <c r="R1095" s="8">
        <f t="shared" ca="1" si="293"/>
        <v>-774</v>
      </c>
      <c r="S1095" s="8">
        <f t="shared" ca="1" si="294"/>
        <v>84232</v>
      </c>
      <c r="T1095" s="8">
        <f t="shared" ca="1" si="290"/>
        <v>-17</v>
      </c>
      <c r="U1095" s="9">
        <f t="shared" ca="1" si="295"/>
        <v>1</v>
      </c>
      <c r="V1095">
        <f t="shared" si="291"/>
        <v>2002</v>
      </c>
      <c r="W1095">
        <f t="shared" si="292"/>
        <v>12</v>
      </c>
    </row>
    <row r="1096" spans="1:23" x14ac:dyDescent="0.25">
      <c r="A1096" s="1">
        <v>37593</v>
      </c>
      <c r="B1096" s="2">
        <v>4793.93</v>
      </c>
      <c r="C1096" s="2">
        <v>103945</v>
      </c>
      <c r="D1096" s="2">
        <v>4776</v>
      </c>
      <c r="E1096" s="2">
        <v>4770</v>
      </c>
      <c r="F1096" s="10">
        <f t="shared" si="282"/>
        <v>-3.7401463934600976E-3</v>
      </c>
      <c r="G1096" s="2">
        <f t="shared" ca="1" si="283"/>
        <v>86467.1</v>
      </c>
      <c r="H1096">
        <f t="shared" ca="1" si="284"/>
        <v>1</v>
      </c>
      <c r="I1096">
        <f t="shared" si="285"/>
        <v>1</v>
      </c>
      <c r="J1096">
        <f t="shared" si="288"/>
        <v>110.75</v>
      </c>
      <c r="K1096">
        <f t="shared" si="286"/>
        <v>1</v>
      </c>
      <c r="L1096" s="11">
        <f t="shared" ca="1" si="280"/>
        <v>12538.859999999959</v>
      </c>
      <c r="M1096">
        <f t="shared" ca="1" si="287"/>
        <v>2</v>
      </c>
      <c r="N1096">
        <f t="shared" ca="1" si="281"/>
        <v>4</v>
      </c>
      <c r="O1096">
        <f>COUNTIF(結算日!$A$3:$A$249,A1096)</f>
        <v>0</v>
      </c>
      <c r="Q1096" s="7">
        <f t="shared" si="289"/>
        <v>63</v>
      </c>
      <c r="R1096" s="8">
        <f t="shared" ca="1" si="293"/>
        <v>-1071</v>
      </c>
      <c r="S1096" s="8">
        <f t="shared" ca="1" si="294"/>
        <v>83160</v>
      </c>
      <c r="T1096" s="8">
        <f t="shared" ca="1" si="290"/>
        <v>17</v>
      </c>
      <c r="U1096" s="9">
        <f t="shared" ca="1" si="295"/>
        <v>34</v>
      </c>
      <c r="V1096">
        <f t="shared" si="291"/>
        <v>2002</v>
      </c>
      <c r="W1096">
        <f t="shared" si="292"/>
        <v>12</v>
      </c>
    </row>
    <row r="1097" spans="1:23" x14ac:dyDescent="0.25">
      <c r="A1097" s="1">
        <v>37594</v>
      </c>
      <c r="B1097" s="2">
        <v>4727.49</v>
      </c>
      <c r="C1097" s="2">
        <v>71395</v>
      </c>
      <c r="D1097" s="2">
        <v>4745</v>
      </c>
      <c r="E1097" s="2">
        <v>4733</v>
      </c>
      <c r="F1097" s="10">
        <f t="shared" si="282"/>
        <v>3.7038682260566169E-3</v>
      </c>
      <c r="G1097" s="2">
        <f t="shared" ca="1" si="283"/>
        <v>87123.074999999997</v>
      </c>
      <c r="H1097">
        <f t="shared" ca="1" si="284"/>
        <v>-1</v>
      </c>
      <c r="I1097">
        <f t="shared" si="285"/>
        <v>-1</v>
      </c>
      <c r="J1097">
        <f t="shared" si="288"/>
        <v>-66.440000000000509</v>
      </c>
      <c r="K1097">
        <f t="shared" si="286"/>
        <v>-1</v>
      </c>
      <c r="L1097" s="11">
        <f t="shared" ca="1" si="280"/>
        <v>12405.979999999958</v>
      </c>
      <c r="M1097">
        <f t="shared" ca="1" si="287"/>
        <v>-2</v>
      </c>
      <c r="N1097">
        <f t="shared" ca="1" si="281"/>
        <v>4</v>
      </c>
      <c r="O1097">
        <f>COUNTIF(結算日!$A$3:$A$249,A1097)</f>
        <v>0</v>
      </c>
      <c r="Q1097" s="7">
        <f t="shared" si="289"/>
        <v>-31</v>
      </c>
      <c r="R1097" s="8">
        <f t="shared" ca="1" si="293"/>
        <v>-527</v>
      </c>
      <c r="S1097" s="8">
        <f t="shared" ca="1" si="294"/>
        <v>82599</v>
      </c>
      <c r="T1097" s="8">
        <f t="shared" ca="1" si="290"/>
        <v>-17</v>
      </c>
      <c r="U1097" s="9">
        <f t="shared" ca="1" si="295"/>
        <v>34</v>
      </c>
      <c r="V1097">
        <f t="shared" si="291"/>
        <v>2002</v>
      </c>
      <c r="W1097">
        <f t="shared" si="292"/>
        <v>12</v>
      </c>
    </row>
    <row r="1098" spans="1:23" x14ac:dyDescent="0.25">
      <c r="A1098" s="1">
        <v>37595</v>
      </c>
      <c r="B1098" s="2">
        <v>4755.3999999999996</v>
      </c>
      <c r="C1098" s="2">
        <v>63722</v>
      </c>
      <c r="D1098" s="2">
        <v>4763</v>
      </c>
      <c r="E1098" s="2">
        <v>4747</v>
      </c>
      <c r="F1098" s="10">
        <f t="shared" si="282"/>
        <v>1.598183118139529E-3</v>
      </c>
      <c r="G1098" s="2">
        <f t="shared" ca="1" si="283"/>
        <v>87464.675000000003</v>
      </c>
      <c r="H1098">
        <f t="shared" ca="1" si="284"/>
        <v>-1</v>
      </c>
      <c r="I1098">
        <f t="shared" si="285"/>
        <v>-1</v>
      </c>
      <c r="J1098">
        <f t="shared" si="288"/>
        <v>27.909999999999854</v>
      </c>
      <c r="K1098">
        <f t="shared" si="286"/>
        <v>-1</v>
      </c>
      <c r="L1098" s="11">
        <f t="shared" ca="1" si="280"/>
        <v>12350.159999999958</v>
      </c>
      <c r="M1098">
        <f t="shared" ca="1" si="287"/>
        <v>-2</v>
      </c>
      <c r="N1098">
        <f t="shared" ca="1" si="281"/>
        <v>0</v>
      </c>
      <c r="O1098">
        <f>COUNTIF(結算日!$A$3:$A$249,A1098)</f>
        <v>0</v>
      </c>
      <c r="Q1098" s="7">
        <f t="shared" si="289"/>
        <v>18</v>
      </c>
      <c r="R1098" s="8">
        <f t="shared" ca="1" si="293"/>
        <v>-306</v>
      </c>
      <c r="S1098" s="8">
        <f t="shared" ca="1" si="294"/>
        <v>82259</v>
      </c>
      <c r="T1098" s="8">
        <f t="shared" ca="1" si="290"/>
        <v>-17</v>
      </c>
      <c r="U1098" s="9">
        <f t="shared" ca="1" si="295"/>
        <v>0</v>
      </c>
      <c r="V1098">
        <f t="shared" si="291"/>
        <v>2002</v>
      </c>
      <c r="W1098">
        <f t="shared" si="292"/>
        <v>12</v>
      </c>
    </row>
    <row r="1099" spans="1:23" x14ac:dyDescent="0.25">
      <c r="A1099" s="1">
        <v>37596</v>
      </c>
      <c r="B1099" s="2">
        <v>4738.9799999999996</v>
      </c>
      <c r="C1099" s="2">
        <v>69495</v>
      </c>
      <c r="D1099" s="2">
        <v>4744</v>
      </c>
      <c r="E1099" s="2">
        <v>4735</v>
      </c>
      <c r="F1099" s="10">
        <f t="shared" si="282"/>
        <v>1.0592996805220967E-3</v>
      </c>
      <c r="G1099" s="2">
        <f t="shared" ca="1" si="283"/>
        <v>88046.25</v>
      </c>
      <c r="H1099">
        <f t="shared" ca="1" si="284"/>
        <v>-1</v>
      </c>
      <c r="I1099">
        <f t="shared" si="285"/>
        <v>-1</v>
      </c>
      <c r="J1099">
        <f t="shared" si="288"/>
        <v>-16.420000000000073</v>
      </c>
      <c r="K1099">
        <f t="shared" si="286"/>
        <v>-1</v>
      </c>
      <c r="L1099" s="11">
        <f t="shared" ca="1" si="280"/>
        <v>12382.999999999958</v>
      </c>
      <c r="M1099">
        <f t="shared" ca="1" si="287"/>
        <v>-2</v>
      </c>
      <c r="N1099">
        <f t="shared" ca="1" si="281"/>
        <v>0</v>
      </c>
      <c r="O1099">
        <f>COUNTIF(結算日!$A$3:$A$249,A1099)</f>
        <v>0</v>
      </c>
      <c r="Q1099" s="7">
        <f t="shared" si="289"/>
        <v>-19</v>
      </c>
      <c r="R1099" s="8">
        <f t="shared" ca="1" si="293"/>
        <v>323</v>
      </c>
      <c r="S1099" s="8">
        <f t="shared" ca="1" si="294"/>
        <v>82582</v>
      </c>
      <c r="T1099" s="8">
        <f t="shared" ca="1" si="290"/>
        <v>-17</v>
      </c>
      <c r="U1099" s="9">
        <f t="shared" ca="1" si="295"/>
        <v>0</v>
      </c>
      <c r="V1099">
        <f t="shared" si="291"/>
        <v>2002</v>
      </c>
      <c r="W1099">
        <f t="shared" si="292"/>
        <v>12</v>
      </c>
    </row>
    <row r="1100" spans="1:23" x14ac:dyDescent="0.25">
      <c r="A1100" s="1">
        <v>37599</v>
      </c>
      <c r="B1100" s="2">
        <v>4823.67</v>
      </c>
      <c r="C1100" s="2">
        <v>104092</v>
      </c>
      <c r="D1100" s="2">
        <v>4790</v>
      </c>
      <c r="E1100" s="2">
        <v>4798</v>
      </c>
      <c r="F1100" s="10">
        <f t="shared" si="282"/>
        <v>-6.9801624074615765E-3</v>
      </c>
      <c r="G1100" s="2">
        <f t="shared" ca="1" si="283"/>
        <v>89595.824999999997</v>
      </c>
      <c r="H1100">
        <f t="shared" ca="1" si="284"/>
        <v>1</v>
      </c>
      <c r="I1100">
        <f t="shared" si="285"/>
        <v>1</v>
      </c>
      <c r="J1100">
        <f t="shared" si="288"/>
        <v>84.690000000000509</v>
      </c>
      <c r="K1100">
        <f t="shared" si="286"/>
        <v>1</v>
      </c>
      <c r="L1100" s="11">
        <f t="shared" ca="1" si="280"/>
        <v>12213.619999999957</v>
      </c>
      <c r="M1100">
        <f t="shared" ca="1" si="287"/>
        <v>2</v>
      </c>
      <c r="N1100">
        <f t="shared" ca="1" si="281"/>
        <v>4</v>
      </c>
      <c r="O1100">
        <f>COUNTIF(結算日!$A$3:$A$249,A1100)</f>
        <v>0</v>
      </c>
      <c r="Q1100" s="7">
        <f t="shared" si="289"/>
        <v>46</v>
      </c>
      <c r="R1100" s="8">
        <f t="shared" ca="1" si="293"/>
        <v>-782</v>
      </c>
      <c r="S1100" s="8">
        <f t="shared" ca="1" si="294"/>
        <v>81800</v>
      </c>
      <c r="T1100" s="8">
        <f t="shared" ca="1" si="290"/>
        <v>17</v>
      </c>
      <c r="U1100" s="9">
        <f t="shared" ca="1" si="295"/>
        <v>34</v>
      </c>
      <c r="V1100">
        <f t="shared" si="291"/>
        <v>2002</v>
      </c>
      <c r="W1100">
        <f t="shared" si="292"/>
        <v>12</v>
      </c>
    </row>
    <row r="1101" spans="1:23" x14ac:dyDescent="0.25">
      <c r="A1101" s="1">
        <v>37600</v>
      </c>
      <c r="B1101" s="2">
        <v>4755.01</v>
      </c>
      <c r="C1101" s="2">
        <v>90027</v>
      </c>
      <c r="D1101" s="2">
        <v>4755</v>
      </c>
      <c r="E1101" s="2">
        <v>4749</v>
      </c>
      <c r="F1101" s="10">
        <f t="shared" si="282"/>
        <v>-2.1030449989245525E-6</v>
      </c>
      <c r="G1101" s="2">
        <f t="shared" ca="1" si="283"/>
        <v>90454.024999999994</v>
      </c>
      <c r="H1101">
        <f t="shared" ca="1" si="284"/>
        <v>-1</v>
      </c>
      <c r="I1101">
        <f t="shared" si="285"/>
        <v>1</v>
      </c>
      <c r="J1101">
        <f t="shared" si="288"/>
        <v>-68.659999999999854</v>
      </c>
      <c r="K1101">
        <f t="shared" ca="1" si="286"/>
        <v>-1</v>
      </c>
      <c r="L1101" s="11">
        <f t="shared" ca="1" si="280"/>
        <v>12076.299999999957</v>
      </c>
      <c r="M1101">
        <f t="shared" ca="1" si="287"/>
        <v>-2</v>
      </c>
      <c r="N1101">
        <f t="shared" ca="1" si="281"/>
        <v>4</v>
      </c>
      <c r="O1101">
        <f>COUNTIF(結算日!$A$3:$A$249,A1101)</f>
        <v>0</v>
      </c>
      <c r="Q1101" s="7">
        <f t="shared" si="289"/>
        <v>-35</v>
      </c>
      <c r="R1101" s="8">
        <f t="shared" ca="1" si="293"/>
        <v>-595</v>
      </c>
      <c r="S1101" s="8">
        <f t="shared" ca="1" si="294"/>
        <v>81171</v>
      </c>
      <c r="T1101" s="8">
        <f t="shared" ca="1" si="290"/>
        <v>-17</v>
      </c>
      <c r="U1101" s="9">
        <f t="shared" ca="1" si="295"/>
        <v>34</v>
      </c>
      <c r="V1101">
        <f t="shared" si="291"/>
        <v>2002</v>
      </c>
      <c r="W1101">
        <f t="shared" si="292"/>
        <v>12</v>
      </c>
    </row>
    <row r="1102" spans="1:23" x14ac:dyDescent="0.25">
      <c r="A1102" s="1">
        <v>37601</v>
      </c>
      <c r="B1102" s="2">
        <v>4699.41</v>
      </c>
      <c r="C1102" s="2">
        <v>108097</v>
      </c>
      <c r="D1102" s="2">
        <v>4686</v>
      </c>
      <c r="E1102" s="2">
        <v>4680</v>
      </c>
      <c r="F1102" s="10">
        <f t="shared" si="282"/>
        <v>-2.8535497009198885E-3</v>
      </c>
      <c r="G1102" s="2">
        <f t="shared" ca="1" si="283"/>
        <v>90914.175000000003</v>
      </c>
      <c r="H1102">
        <f t="shared" ca="1" si="284"/>
        <v>1</v>
      </c>
      <c r="I1102">
        <f t="shared" si="285"/>
        <v>1</v>
      </c>
      <c r="J1102">
        <f t="shared" si="288"/>
        <v>-55.600000000000364</v>
      </c>
      <c r="K1102">
        <f t="shared" si="286"/>
        <v>1</v>
      </c>
      <c r="L1102" s="11">
        <f t="shared" ca="1" si="280"/>
        <v>12187.499999999958</v>
      </c>
      <c r="M1102">
        <f t="shared" ca="1" si="287"/>
        <v>2</v>
      </c>
      <c r="N1102">
        <f t="shared" ca="1" si="281"/>
        <v>4</v>
      </c>
      <c r="O1102">
        <f>COUNTIF(結算日!$A$3:$A$249,A1102)</f>
        <v>0</v>
      </c>
      <c r="Q1102" s="7">
        <f t="shared" si="289"/>
        <v>-69</v>
      </c>
      <c r="R1102" s="8">
        <f t="shared" ca="1" si="293"/>
        <v>1173</v>
      </c>
      <c r="S1102" s="8">
        <f t="shared" ca="1" si="294"/>
        <v>82310</v>
      </c>
      <c r="T1102" s="8">
        <f t="shared" ca="1" si="290"/>
        <v>17</v>
      </c>
      <c r="U1102" s="9">
        <f t="shared" ca="1" si="295"/>
        <v>34</v>
      </c>
      <c r="V1102">
        <f t="shared" si="291"/>
        <v>2002</v>
      </c>
      <c r="W1102">
        <f t="shared" si="292"/>
        <v>12</v>
      </c>
    </row>
    <row r="1103" spans="1:23" x14ac:dyDescent="0.25">
      <c r="A1103" s="1">
        <v>37602</v>
      </c>
      <c r="B1103" s="2">
        <v>4669.7</v>
      </c>
      <c r="C1103" s="2">
        <v>81601</v>
      </c>
      <c r="D1103" s="2">
        <v>4687</v>
      </c>
      <c r="E1103" s="2">
        <v>4683</v>
      </c>
      <c r="F1103" s="10">
        <f t="shared" si="282"/>
        <v>3.7047347795362562E-3</v>
      </c>
      <c r="G1103" s="2">
        <f t="shared" ca="1" si="283"/>
        <v>90492</v>
      </c>
      <c r="H1103">
        <f t="shared" ca="1" si="284"/>
        <v>-1</v>
      </c>
      <c r="I1103">
        <f t="shared" si="285"/>
        <v>-1</v>
      </c>
      <c r="J1103">
        <f t="shared" si="288"/>
        <v>-29.710000000000036</v>
      </c>
      <c r="K1103">
        <f t="shared" si="286"/>
        <v>-1</v>
      </c>
      <c r="L1103" s="11">
        <f t="shared" ca="1" si="280"/>
        <v>12128.079999999958</v>
      </c>
      <c r="M1103">
        <f t="shared" ca="1" si="287"/>
        <v>-2</v>
      </c>
      <c r="N1103">
        <f t="shared" ca="1" si="281"/>
        <v>4</v>
      </c>
      <c r="O1103">
        <f>COUNTIF(結算日!$A$3:$A$249,A1103)</f>
        <v>0</v>
      </c>
      <c r="Q1103" s="7">
        <f t="shared" si="289"/>
        <v>1</v>
      </c>
      <c r="R1103" s="8">
        <f t="shared" ca="1" si="293"/>
        <v>17</v>
      </c>
      <c r="S1103" s="8">
        <f t="shared" ca="1" si="294"/>
        <v>82293</v>
      </c>
      <c r="T1103" s="8">
        <f t="shared" ca="1" si="290"/>
        <v>-17</v>
      </c>
      <c r="U1103" s="9">
        <f t="shared" ca="1" si="295"/>
        <v>34</v>
      </c>
      <c r="V1103">
        <f t="shared" si="291"/>
        <v>2002</v>
      </c>
      <c r="W1103">
        <f t="shared" si="292"/>
        <v>12</v>
      </c>
    </row>
    <row r="1104" spans="1:23" x14ac:dyDescent="0.25">
      <c r="A1104" s="1">
        <v>37603</v>
      </c>
      <c r="B1104" s="2">
        <v>4588.1400000000003</v>
      </c>
      <c r="C1104" s="2">
        <v>78047</v>
      </c>
      <c r="D1104" s="2">
        <v>4623</v>
      </c>
      <c r="E1104" s="2">
        <v>4617</v>
      </c>
      <c r="F1104" s="10">
        <f t="shared" si="282"/>
        <v>7.5978501091944484E-3</v>
      </c>
      <c r="G1104" s="2">
        <f t="shared" ca="1" si="283"/>
        <v>89349.5</v>
      </c>
      <c r="H1104">
        <f t="shared" ca="1" si="284"/>
        <v>-1</v>
      </c>
      <c r="I1104">
        <f t="shared" si="285"/>
        <v>-1</v>
      </c>
      <c r="J1104">
        <f t="shared" si="288"/>
        <v>-81.559999999999491</v>
      </c>
      <c r="K1104">
        <f t="shared" si="286"/>
        <v>-1</v>
      </c>
      <c r="L1104" s="11">
        <f t="shared" ca="1" si="280"/>
        <v>12291.199999999957</v>
      </c>
      <c r="M1104">
        <f t="shared" ca="1" si="287"/>
        <v>-2</v>
      </c>
      <c r="N1104">
        <f t="shared" ca="1" si="281"/>
        <v>0</v>
      </c>
      <c r="O1104">
        <f>COUNTIF(結算日!$A$3:$A$249,A1104)</f>
        <v>0</v>
      </c>
      <c r="Q1104" s="7">
        <f t="shared" si="289"/>
        <v>-64</v>
      </c>
      <c r="R1104" s="8">
        <f t="shared" ca="1" si="293"/>
        <v>1088</v>
      </c>
      <c r="S1104" s="8">
        <f t="shared" ca="1" si="294"/>
        <v>83347</v>
      </c>
      <c r="T1104" s="8">
        <f t="shared" ca="1" si="290"/>
        <v>-18</v>
      </c>
      <c r="U1104" s="9">
        <f t="shared" ca="1" si="295"/>
        <v>1</v>
      </c>
      <c r="V1104">
        <f t="shared" si="291"/>
        <v>2002</v>
      </c>
      <c r="W1104">
        <f t="shared" si="292"/>
        <v>12</v>
      </c>
    </row>
    <row r="1105" spans="1:23" x14ac:dyDescent="0.25">
      <c r="A1105" s="1">
        <v>37606</v>
      </c>
      <c r="B1105" s="2">
        <v>4582.05</v>
      </c>
      <c r="C1105" s="2">
        <v>47842</v>
      </c>
      <c r="D1105" s="2">
        <v>4600</v>
      </c>
      <c r="E1105" s="2">
        <v>4585</v>
      </c>
      <c r="F1105" s="10">
        <f t="shared" si="282"/>
        <v>3.9174605253107231E-3</v>
      </c>
      <c r="G1105" s="2">
        <f t="shared" ca="1" si="283"/>
        <v>88207.574999999997</v>
      </c>
      <c r="H1105">
        <f t="shared" ca="1" si="284"/>
        <v>-1</v>
      </c>
      <c r="I1105">
        <f t="shared" si="285"/>
        <v>-1</v>
      </c>
      <c r="J1105">
        <f t="shared" si="288"/>
        <v>-6.0900000000001455</v>
      </c>
      <c r="K1105">
        <f t="shared" si="286"/>
        <v>-1</v>
      </c>
      <c r="L1105" s="11">
        <f t="shared" ca="1" si="280"/>
        <v>12303.379999999957</v>
      </c>
      <c r="M1105">
        <f t="shared" ca="1" si="287"/>
        <v>-2</v>
      </c>
      <c r="N1105">
        <f t="shared" ca="1" si="281"/>
        <v>0</v>
      </c>
      <c r="O1105">
        <f>COUNTIF(結算日!$A$3:$A$249,A1105)</f>
        <v>0</v>
      </c>
      <c r="Q1105" s="7">
        <f t="shared" si="289"/>
        <v>-23</v>
      </c>
      <c r="R1105" s="8">
        <f t="shared" ca="1" si="293"/>
        <v>414</v>
      </c>
      <c r="S1105" s="8">
        <f t="shared" ca="1" si="294"/>
        <v>83760</v>
      </c>
      <c r="T1105" s="8">
        <f t="shared" ca="1" si="290"/>
        <v>-18</v>
      </c>
      <c r="U1105" s="9">
        <f t="shared" ca="1" si="295"/>
        <v>0</v>
      </c>
      <c r="V1105">
        <f t="shared" si="291"/>
        <v>2002</v>
      </c>
      <c r="W1105">
        <f t="shared" si="292"/>
        <v>12</v>
      </c>
    </row>
    <row r="1106" spans="1:23" x14ac:dyDescent="0.25">
      <c r="A1106" s="1">
        <v>37607</v>
      </c>
      <c r="B1106" s="2">
        <v>4545.62</v>
      </c>
      <c r="C1106" s="2">
        <v>55277</v>
      </c>
      <c r="D1106" s="2">
        <v>4576</v>
      </c>
      <c r="E1106" s="2">
        <v>4585</v>
      </c>
      <c r="F1106" s="10">
        <f t="shared" si="282"/>
        <v>6.6833567258151039E-3</v>
      </c>
      <c r="G1106" s="2">
        <f t="shared" ca="1" si="283"/>
        <v>86815.05</v>
      </c>
      <c r="H1106">
        <f t="shared" ca="1" si="284"/>
        <v>-1</v>
      </c>
      <c r="I1106">
        <f t="shared" si="285"/>
        <v>-1</v>
      </c>
      <c r="J1106">
        <f t="shared" si="288"/>
        <v>-36.430000000000291</v>
      </c>
      <c r="K1106">
        <f t="shared" si="286"/>
        <v>-1</v>
      </c>
      <c r="L1106" s="11">
        <f t="shared" ca="1" si="280"/>
        <v>12376.239999999958</v>
      </c>
      <c r="M1106">
        <f t="shared" ca="1" si="287"/>
        <v>-2</v>
      </c>
      <c r="N1106">
        <f t="shared" ca="1" si="281"/>
        <v>0</v>
      </c>
      <c r="O1106">
        <f>COUNTIF(結算日!$A$3:$A$249,A1106)</f>
        <v>0</v>
      </c>
      <c r="Q1106" s="7">
        <f t="shared" si="289"/>
        <v>-24</v>
      </c>
      <c r="R1106" s="8">
        <f t="shared" ca="1" si="293"/>
        <v>432</v>
      </c>
      <c r="S1106" s="8">
        <f t="shared" ca="1" si="294"/>
        <v>84192</v>
      </c>
      <c r="T1106" s="8">
        <f t="shared" ca="1" si="290"/>
        <v>-18</v>
      </c>
      <c r="U1106" s="9">
        <f t="shared" ca="1" si="295"/>
        <v>0</v>
      </c>
      <c r="V1106">
        <f t="shared" si="291"/>
        <v>2002</v>
      </c>
      <c r="W1106">
        <f t="shared" si="292"/>
        <v>12</v>
      </c>
    </row>
    <row r="1107" spans="1:23" x14ac:dyDescent="0.25">
      <c r="A1107" s="1">
        <v>37608</v>
      </c>
      <c r="B1107" s="2">
        <v>4535.93</v>
      </c>
      <c r="C1107" s="2">
        <v>56185</v>
      </c>
      <c r="D1107" s="2">
        <v>4550</v>
      </c>
      <c r="E1107" s="2">
        <v>4555</v>
      </c>
      <c r="F1107" s="10">
        <f t="shared" si="282"/>
        <v>4.2042095005874192E-3</v>
      </c>
      <c r="G1107" s="2">
        <f t="shared" ca="1" si="283"/>
        <v>85074.425000000003</v>
      </c>
      <c r="H1107">
        <f t="shared" ca="1" si="284"/>
        <v>-1</v>
      </c>
      <c r="I1107">
        <f t="shared" si="285"/>
        <v>-1</v>
      </c>
      <c r="J1107">
        <f t="shared" si="288"/>
        <v>-9.6899999999995998</v>
      </c>
      <c r="K1107">
        <f t="shared" si="286"/>
        <v>-1</v>
      </c>
      <c r="L1107" s="11">
        <f t="shared" ca="1" si="280"/>
        <v>12395.619999999957</v>
      </c>
      <c r="M1107">
        <f t="shared" ca="1" si="287"/>
        <v>-2</v>
      </c>
      <c r="N1107">
        <f t="shared" ca="1" si="281"/>
        <v>0</v>
      </c>
      <c r="O1107">
        <f>COUNTIF(結算日!$A$3:$A$249,A1107)</f>
        <v>1</v>
      </c>
      <c r="Q1107" s="7">
        <f t="shared" si="289"/>
        <v>-26</v>
      </c>
      <c r="R1107" s="8">
        <f t="shared" ca="1" si="293"/>
        <v>468</v>
      </c>
      <c r="S1107" s="8">
        <f t="shared" ca="1" si="294"/>
        <v>84660</v>
      </c>
      <c r="T1107" s="8">
        <f t="shared" ca="1" si="290"/>
        <v>-18</v>
      </c>
      <c r="U1107" s="9">
        <f t="shared" ca="1" si="295"/>
        <v>36</v>
      </c>
      <c r="V1107">
        <f t="shared" si="291"/>
        <v>2002</v>
      </c>
      <c r="W1107">
        <f t="shared" si="292"/>
        <v>12</v>
      </c>
    </row>
    <row r="1108" spans="1:23" x14ac:dyDescent="0.25">
      <c r="A1108" s="1">
        <v>37609</v>
      </c>
      <c r="B1108" s="2">
        <v>4549.2299999999996</v>
      </c>
      <c r="C1108" s="2">
        <v>85324</v>
      </c>
      <c r="D1108" s="2">
        <v>4550</v>
      </c>
      <c r="E1108" s="2">
        <v>4565</v>
      </c>
      <c r="F1108" s="10">
        <f t="shared" si="282"/>
        <v>1.6925941313150616E-4</v>
      </c>
      <c r="G1108" s="2">
        <f t="shared" ca="1" si="283"/>
        <v>83998.15</v>
      </c>
      <c r="H1108">
        <f t="shared" ca="1" si="284"/>
        <v>1</v>
      </c>
      <c r="I1108">
        <f t="shared" si="285"/>
        <v>-1</v>
      </c>
      <c r="J1108">
        <f t="shared" si="288"/>
        <v>13.299999999999272</v>
      </c>
      <c r="K1108">
        <f t="shared" ca="1" si="286"/>
        <v>1</v>
      </c>
      <c r="L1108" s="11">
        <f t="shared" ca="1" si="280"/>
        <v>12369.019999999959</v>
      </c>
      <c r="M1108">
        <f t="shared" ca="1" si="287"/>
        <v>2</v>
      </c>
      <c r="N1108">
        <f t="shared" ca="1" si="281"/>
        <v>4</v>
      </c>
      <c r="O1108">
        <f>COUNTIF(結算日!$A$3:$A$249,A1108)</f>
        <v>0</v>
      </c>
      <c r="Q1108" s="7">
        <f t="shared" si="289"/>
        <v>-5</v>
      </c>
      <c r="R1108" s="8">
        <f t="shared" ca="1" si="293"/>
        <v>90</v>
      </c>
      <c r="S1108" s="8">
        <f t="shared" ca="1" si="294"/>
        <v>84714</v>
      </c>
      <c r="T1108" s="8">
        <f t="shared" ca="1" si="290"/>
        <v>18</v>
      </c>
      <c r="U1108" s="9">
        <f t="shared" ca="1" si="295"/>
        <v>36</v>
      </c>
      <c r="V1108">
        <f t="shared" si="291"/>
        <v>2002</v>
      </c>
      <c r="W1108">
        <f t="shared" si="292"/>
        <v>12</v>
      </c>
    </row>
    <row r="1109" spans="1:23" x14ac:dyDescent="0.25">
      <c r="A1109" s="1">
        <v>37610</v>
      </c>
      <c r="B1109" s="2">
        <v>4595.67</v>
      </c>
      <c r="C1109" s="2">
        <v>115509</v>
      </c>
      <c r="D1109" s="2">
        <v>4573</v>
      </c>
      <c r="E1109" s="2">
        <v>4582</v>
      </c>
      <c r="F1109" s="10">
        <f t="shared" si="282"/>
        <v>-4.9329042337679097E-3</v>
      </c>
      <c r="G1109" s="2">
        <f t="shared" ca="1" si="283"/>
        <v>84610.475000000006</v>
      </c>
      <c r="H1109">
        <f t="shared" ca="1" si="284"/>
        <v>1</v>
      </c>
      <c r="I1109">
        <f t="shared" si="285"/>
        <v>1</v>
      </c>
      <c r="J1109">
        <f t="shared" si="288"/>
        <v>46.440000000000509</v>
      </c>
      <c r="K1109">
        <f t="shared" si="286"/>
        <v>1</v>
      </c>
      <c r="L1109" s="11">
        <f t="shared" ca="1" si="280"/>
        <v>12461.89999999996</v>
      </c>
      <c r="M1109">
        <f t="shared" ca="1" si="287"/>
        <v>2</v>
      </c>
      <c r="N1109">
        <f t="shared" ca="1" si="281"/>
        <v>0</v>
      </c>
      <c r="O1109">
        <f>COUNTIF(結算日!$A$3:$A$249,A1109)</f>
        <v>0</v>
      </c>
      <c r="Q1109" s="7">
        <f t="shared" si="289"/>
        <v>23</v>
      </c>
      <c r="R1109" s="8">
        <f t="shared" ca="1" si="293"/>
        <v>414</v>
      </c>
      <c r="S1109" s="8">
        <f t="shared" ca="1" si="294"/>
        <v>85092</v>
      </c>
      <c r="T1109" s="8">
        <f t="shared" ca="1" si="290"/>
        <v>18</v>
      </c>
      <c r="U1109" s="9">
        <f t="shared" ca="1" si="295"/>
        <v>0</v>
      </c>
      <c r="V1109">
        <f t="shared" si="291"/>
        <v>2002</v>
      </c>
      <c r="W1109">
        <f t="shared" si="292"/>
        <v>12</v>
      </c>
    </row>
    <row r="1110" spans="1:23" x14ac:dyDescent="0.25">
      <c r="A1110" s="1">
        <v>37613</v>
      </c>
      <c r="B1110" s="2">
        <v>4572.7700000000004</v>
      </c>
      <c r="C1110" s="2">
        <v>65370</v>
      </c>
      <c r="D1110" s="2">
        <v>4536</v>
      </c>
      <c r="E1110" s="2">
        <v>4538</v>
      </c>
      <c r="F1110" s="10">
        <f t="shared" si="282"/>
        <v>-8.0410779461902449E-3</v>
      </c>
      <c r="G1110" s="2">
        <f t="shared" ca="1" si="283"/>
        <v>83569.175000000003</v>
      </c>
      <c r="H1110">
        <f t="shared" ca="1" si="284"/>
        <v>-1</v>
      </c>
      <c r="I1110">
        <f t="shared" si="285"/>
        <v>1</v>
      </c>
      <c r="J1110">
        <f t="shared" si="288"/>
        <v>-22.899999999999636</v>
      </c>
      <c r="K1110">
        <f t="shared" si="286"/>
        <v>1</v>
      </c>
      <c r="L1110" s="11">
        <f t="shared" ca="1" si="280"/>
        <v>12416.09999999996</v>
      </c>
      <c r="M1110">
        <f t="shared" ca="1" si="287"/>
        <v>2</v>
      </c>
      <c r="N1110">
        <f t="shared" ca="1" si="281"/>
        <v>0</v>
      </c>
      <c r="O1110">
        <f>COUNTIF(結算日!$A$3:$A$249,A1110)</f>
        <v>0</v>
      </c>
      <c r="Q1110" s="7">
        <f t="shared" si="289"/>
        <v>-37</v>
      </c>
      <c r="R1110" s="8">
        <f t="shared" ca="1" si="293"/>
        <v>-666</v>
      </c>
      <c r="S1110" s="8">
        <f t="shared" ca="1" si="294"/>
        <v>84426</v>
      </c>
      <c r="T1110" s="8">
        <f t="shared" ca="1" si="290"/>
        <v>18</v>
      </c>
      <c r="U1110" s="9">
        <f t="shared" ca="1" si="295"/>
        <v>0</v>
      </c>
      <c r="V1110">
        <f t="shared" si="291"/>
        <v>2002</v>
      </c>
      <c r="W1110">
        <f t="shared" si="292"/>
        <v>12</v>
      </c>
    </row>
    <row r="1111" spans="1:23" x14ac:dyDescent="0.25">
      <c r="A1111" s="1">
        <v>37614</v>
      </c>
      <c r="B1111" s="2">
        <v>4544.5</v>
      </c>
      <c r="C1111" s="2">
        <v>64951</v>
      </c>
      <c r="D1111" s="2">
        <v>4530</v>
      </c>
      <c r="E1111" s="2">
        <v>4549</v>
      </c>
      <c r="F1111" s="10">
        <f t="shared" si="282"/>
        <v>-3.1906700407084987E-3</v>
      </c>
      <c r="G1111" s="2">
        <f t="shared" ca="1" si="283"/>
        <v>83379.05</v>
      </c>
      <c r="H1111">
        <f t="shared" ca="1" si="284"/>
        <v>-1</v>
      </c>
      <c r="I1111">
        <f t="shared" si="285"/>
        <v>1</v>
      </c>
      <c r="J1111">
        <f t="shared" si="288"/>
        <v>-28.270000000000437</v>
      </c>
      <c r="K1111">
        <f t="shared" si="286"/>
        <v>1</v>
      </c>
      <c r="L1111" s="11">
        <f t="shared" ca="1" si="280"/>
        <v>12359.559999999959</v>
      </c>
      <c r="M1111">
        <f t="shared" ca="1" si="287"/>
        <v>2</v>
      </c>
      <c r="N1111">
        <f t="shared" ca="1" si="281"/>
        <v>0</v>
      </c>
      <c r="O1111">
        <f>COUNTIF(結算日!$A$3:$A$249,A1111)</f>
        <v>0</v>
      </c>
      <c r="Q1111" s="7">
        <f t="shared" si="289"/>
        <v>-6</v>
      </c>
      <c r="R1111" s="8">
        <f t="shared" ca="1" si="293"/>
        <v>-108</v>
      </c>
      <c r="S1111" s="8">
        <f t="shared" ca="1" si="294"/>
        <v>84318</v>
      </c>
      <c r="T1111" s="8">
        <f t="shared" ca="1" si="290"/>
        <v>18</v>
      </c>
      <c r="U1111" s="9">
        <f t="shared" ca="1" si="295"/>
        <v>0</v>
      </c>
      <c r="V1111">
        <f t="shared" si="291"/>
        <v>2002</v>
      </c>
      <c r="W1111">
        <f t="shared" si="292"/>
        <v>12</v>
      </c>
    </row>
    <row r="1112" spans="1:23" x14ac:dyDescent="0.25">
      <c r="A1112" s="1">
        <v>37615</v>
      </c>
      <c r="B1112" s="2">
        <v>4484.43</v>
      </c>
      <c r="C1112" s="2">
        <v>53047</v>
      </c>
      <c r="D1112" s="2">
        <v>4488</v>
      </c>
      <c r="E1112" s="2">
        <v>4496</v>
      </c>
      <c r="F1112" s="10">
        <f t="shared" si="282"/>
        <v>7.9608779711137778E-4</v>
      </c>
      <c r="G1112" s="2">
        <f t="shared" ca="1" si="283"/>
        <v>82703.3</v>
      </c>
      <c r="H1112">
        <f t="shared" ca="1" si="284"/>
        <v>-1</v>
      </c>
      <c r="I1112">
        <f t="shared" si="285"/>
        <v>-1</v>
      </c>
      <c r="J1112">
        <f t="shared" si="288"/>
        <v>-60.069999999999709</v>
      </c>
      <c r="K1112">
        <f t="shared" ca="1" si="286"/>
        <v>-1</v>
      </c>
      <c r="L1112" s="11">
        <f t="shared" ca="1" si="280"/>
        <v>12239.41999999996</v>
      </c>
      <c r="M1112">
        <f t="shared" ca="1" si="287"/>
        <v>-2</v>
      </c>
      <c r="N1112">
        <f t="shared" ca="1" si="281"/>
        <v>4</v>
      </c>
      <c r="O1112">
        <f>COUNTIF(結算日!$A$3:$A$249,A1112)</f>
        <v>0</v>
      </c>
      <c r="Q1112" s="7">
        <f t="shared" si="289"/>
        <v>-42</v>
      </c>
      <c r="R1112" s="8">
        <f t="shared" ca="1" si="293"/>
        <v>-756</v>
      </c>
      <c r="S1112" s="8">
        <f t="shared" ca="1" si="294"/>
        <v>83562</v>
      </c>
      <c r="T1112" s="8">
        <f t="shared" ca="1" si="290"/>
        <v>-18</v>
      </c>
      <c r="U1112" s="9">
        <f t="shared" ca="1" si="295"/>
        <v>36</v>
      </c>
      <c r="V1112">
        <f t="shared" si="291"/>
        <v>2002</v>
      </c>
      <c r="W1112">
        <f t="shared" si="292"/>
        <v>12</v>
      </c>
    </row>
    <row r="1113" spans="1:23" x14ac:dyDescent="0.25">
      <c r="A1113" s="1">
        <v>37616</v>
      </c>
      <c r="B1113" s="2">
        <v>4567.37</v>
      </c>
      <c r="C1113" s="2">
        <v>49637</v>
      </c>
      <c r="D1113" s="2">
        <v>4531</v>
      </c>
      <c r="E1113" s="2">
        <v>4520</v>
      </c>
      <c r="F1113" s="10">
        <f t="shared" si="282"/>
        <v>-7.9630071572918126E-3</v>
      </c>
      <c r="G1113" s="2">
        <f t="shared" ca="1" si="283"/>
        <v>81582.074999999997</v>
      </c>
      <c r="H1113">
        <f t="shared" ca="1" si="284"/>
        <v>-1</v>
      </c>
      <c r="I1113">
        <f t="shared" si="285"/>
        <v>1</v>
      </c>
      <c r="J1113">
        <f t="shared" si="288"/>
        <v>82.9399999999996</v>
      </c>
      <c r="K1113">
        <f t="shared" si="286"/>
        <v>1</v>
      </c>
      <c r="L1113" s="11">
        <f t="shared" ca="1" si="280"/>
        <v>12073.539999999961</v>
      </c>
      <c r="M1113">
        <f t="shared" ca="1" si="287"/>
        <v>2</v>
      </c>
      <c r="N1113">
        <f t="shared" ca="1" si="281"/>
        <v>4</v>
      </c>
      <c r="O1113">
        <f>COUNTIF(結算日!$A$3:$A$249,A1113)</f>
        <v>0</v>
      </c>
      <c r="Q1113" s="7">
        <f t="shared" si="289"/>
        <v>43</v>
      </c>
      <c r="R1113" s="8">
        <f t="shared" ca="1" si="293"/>
        <v>-774</v>
      </c>
      <c r="S1113" s="8">
        <f t="shared" ca="1" si="294"/>
        <v>82752</v>
      </c>
      <c r="T1113" s="8">
        <f t="shared" ca="1" si="290"/>
        <v>18</v>
      </c>
      <c r="U1113" s="9">
        <f t="shared" ca="1" si="295"/>
        <v>36</v>
      </c>
      <c r="V1113">
        <f t="shared" si="291"/>
        <v>2002</v>
      </c>
      <c r="W1113">
        <f t="shared" si="292"/>
        <v>12</v>
      </c>
    </row>
    <row r="1114" spans="1:23" x14ac:dyDescent="0.25">
      <c r="A1114" s="1">
        <v>37617</v>
      </c>
      <c r="B1114" s="2">
        <v>4547.32</v>
      </c>
      <c r="C1114" s="2">
        <v>58558</v>
      </c>
      <c r="D1114" s="2">
        <v>4501</v>
      </c>
      <c r="E1114" s="2">
        <v>4493</v>
      </c>
      <c r="F1114" s="10">
        <f t="shared" si="282"/>
        <v>-1.0186219575486155E-2</v>
      </c>
      <c r="G1114" s="2">
        <f t="shared" ca="1" si="283"/>
        <v>80727.149999999994</v>
      </c>
      <c r="H1114">
        <f t="shared" ca="1" si="284"/>
        <v>-1</v>
      </c>
      <c r="I1114">
        <f t="shared" si="285"/>
        <v>1</v>
      </c>
      <c r="J1114">
        <f t="shared" si="288"/>
        <v>-20.050000000000182</v>
      </c>
      <c r="K1114">
        <f t="shared" si="286"/>
        <v>1</v>
      </c>
      <c r="L1114" s="11">
        <f t="shared" ca="1" si="280"/>
        <v>12033.43999999996</v>
      </c>
      <c r="M1114">
        <f t="shared" ca="1" si="287"/>
        <v>2</v>
      </c>
      <c r="N1114">
        <f t="shared" ca="1" si="281"/>
        <v>0</v>
      </c>
      <c r="O1114">
        <f>COUNTIF(結算日!$A$3:$A$249,A1114)</f>
        <v>0</v>
      </c>
      <c r="Q1114" s="7">
        <f t="shared" si="289"/>
        <v>-30</v>
      </c>
      <c r="R1114" s="8">
        <f t="shared" ca="1" si="293"/>
        <v>-540</v>
      </c>
      <c r="S1114" s="8">
        <f t="shared" ca="1" si="294"/>
        <v>82176</v>
      </c>
      <c r="T1114" s="8">
        <f t="shared" ca="1" si="290"/>
        <v>18</v>
      </c>
      <c r="U1114" s="9">
        <f t="shared" ca="1" si="295"/>
        <v>0</v>
      </c>
      <c r="V1114">
        <f t="shared" si="291"/>
        <v>2002</v>
      </c>
      <c r="W1114">
        <f t="shared" si="292"/>
        <v>12</v>
      </c>
    </row>
    <row r="1115" spans="1:23" x14ac:dyDescent="0.25">
      <c r="A1115" s="1">
        <v>37620</v>
      </c>
      <c r="B1115" s="2">
        <v>4457.75</v>
      </c>
      <c r="C1115" s="2">
        <v>46505</v>
      </c>
      <c r="D1115" s="2">
        <v>4416</v>
      </c>
      <c r="E1115" s="2">
        <v>4405</v>
      </c>
      <c r="F1115" s="10">
        <f t="shared" si="282"/>
        <v>-9.3657114014917831E-3</v>
      </c>
      <c r="G1115" s="2">
        <f t="shared" ca="1" si="283"/>
        <v>79825.75</v>
      </c>
      <c r="H1115">
        <f t="shared" ca="1" si="284"/>
        <v>-1</v>
      </c>
      <c r="I1115">
        <f t="shared" si="285"/>
        <v>1</v>
      </c>
      <c r="J1115">
        <f t="shared" si="288"/>
        <v>-89.569999999999709</v>
      </c>
      <c r="K1115">
        <f t="shared" si="286"/>
        <v>1</v>
      </c>
      <c r="L1115" s="11">
        <f t="shared" ca="1" si="280"/>
        <v>11854.299999999961</v>
      </c>
      <c r="M1115">
        <f t="shared" ca="1" si="287"/>
        <v>2</v>
      </c>
      <c r="N1115">
        <f t="shared" ca="1" si="281"/>
        <v>0</v>
      </c>
      <c r="O1115">
        <f>COUNTIF(結算日!$A$3:$A$249,A1115)</f>
        <v>0</v>
      </c>
      <c r="Q1115" s="7">
        <f t="shared" si="289"/>
        <v>-85</v>
      </c>
      <c r="R1115" s="8">
        <f t="shared" ca="1" si="293"/>
        <v>-1530</v>
      </c>
      <c r="S1115" s="8">
        <f t="shared" ca="1" si="294"/>
        <v>80646</v>
      </c>
      <c r="T1115" s="8">
        <f t="shared" ca="1" si="290"/>
        <v>18</v>
      </c>
      <c r="U1115" s="9">
        <f t="shared" ca="1" si="295"/>
        <v>0</v>
      </c>
      <c r="V1115">
        <f t="shared" si="291"/>
        <v>2002</v>
      </c>
      <c r="W1115">
        <f t="shared" si="292"/>
        <v>12</v>
      </c>
    </row>
    <row r="1116" spans="1:23" x14ac:dyDescent="0.25">
      <c r="A1116" s="1">
        <v>37621</v>
      </c>
      <c r="B1116" s="2">
        <v>4452.45</v>
      </c>
      <c r="C1116" s="2">
        <v>40076</v>
      </c>
      <c r="D1116" s="2">
        <v>4405</v>
      </c>
      <c r="E1116" s="2">
        <v>4415</v>
      </c>
      <c r="F1116" s="10">
        <f t="shared" si="282"/>
        <v>-1.0657053981515729E-2</v>
      </c>
      <c r="G1116" s="2">
        <f t="shared" ca="1" si="283"/>
        <v>78989.774999999994</v>
      </c>
      <c r="H1116">
        <f t="shared" ca="1" si="284"/>
        <v>-1</v>
      </c>
      <c r="I1116">
        <f t="shared" si="285"/>
        <v>1</v>
      </c>
      <c r="J1116">
        <f t="shared" si="288"/>
        <v>-5.3000000000001819</v>
      </c>
      <c r="K1116">
        <f t="shared" si="286"/>
        <v>1</v>
      </c>
      <c r="L1116" s="11">
        <f t="shared" ca="1" si="280"/>
        <v>11843.699999999961</v>
      </c>
      <c r="M1116">
        <f t="shared" ca="1" si="287"/>
        <v>2</v>
      </c>
      <c r="N1116">
        <f t="shared" ca="1" si="281"/>
        <v>0</v>
      </c>
      <c r="O1116">
        <f>COUNTIF(結算日!$A$3:$A$249,A1116)</f>
        <v>0</v>
      </c>
      <c r="Q1116" s="7">
        <f t="shared" si="289"/>
        <v>-11</v>
      </c>
      <c r="R1116" s="8">
        <f t="shared" ca="1" si="293"/>
        <v>-198</v>
      </c>
      <c r="S1116" s="8">
        <f t="shared" ca="1" si="294"/>
        <v>80448</v>
      </c>
      <c r="T1116" s="8">
        <f t="shared" ca="1" si="290"/>
        <v>18</v>
      </c>
      <c r="U1116" s="9">
        <f t="shared" ca="1" si="295"/>
        <v>0</v>
      </c>
      <c r="V1116">
        <f t="shared" si="291"/>
        <v>2002</v>
      </c>
      <c r="W1116">
        <f t="shared" si="292"/>
        <v>12</v>
      </c>
    </row>
    <row r="1117" spans="1:23" x14ac:dyDescent="0.25">
      <c r="A1117" s="1">
        <v>37623</v>
      </c>
      <c r="B1117" s="2">
        <v>4524.87</v>
      </c>
      <c r="C1117" s="2">
        <v>61677</v>
      </c>
      <c r="D1117" s="2">
        <v>4452</v>
      </c>
      <c r="E1117" s="2">
        <v>4457</v>
      </c>
      <c r="F1117" s="10">
        <f t="shared" si="282"/>
        <v>-1.6104330069151129E-2</v>
      </c>
      <c r="G1117" s="2">
        <f t="shared" ca="1" si="283"/>
        <v>77601.649999999994</v>
      </c>
      <c r="H1117">
        <f t="shared" ca="1" si="284"/>
        <v>-1</v>
      </c>
      <c r="I1117">
        <f t="shared" si="285"/>
        <v>1</v>
      </c>
      <c r="J1117">
        <f t="shared" si="288"/>
        <v>72.420000000000073</v>
      </c>
      <c r="K1117">
        <f t="shared" si="286"/>
        <v>1</v>
      </c>
      <c r="L1117" s="11">
        <f t="shared" ca="1" si="280"/>
        <v>11988.539999999961</v>
      </c>
      <c r="M1117">
        <f t="shared" ca="1" si="287"/>
        <v>2</v>
      </c>
      <c r="N1117">
        <f t="shared" ca="1" si="281"/>
        <v>0</v>
      </c>
      <c r="O1117">
        <f>COUNTIF(結算日!$A$3:$A$249,A1117)</f>
        <v>0</v>
      </c>
      <c r="Q1117" s="7">
        <f t="shared" si="289"/>
        <v>47</v>
      </c>
      <c r="R1117" s="8">
        <f t="shared" ca="1" si="293"/>
        <v>846</v>
      </c>
      <c r="S1117" s="8">
        <f t="shared" ca="1" si="294"/>
        <v>81294</v>
      </c>
      <c r="T1117" s="8">
        <f t="shared" ca="1" si="290"/>
        <v>18</v>
      </c>
      <c r="U1117" s="9">
        <f t="shared" ca="1" si="295"/>
        <v>0</v>
      </c>
      <c r="V1117">
        <f t="shared" si="291"/>
        <v>2003</v>
      </c>
      <c r="W1117">
        <f t="shared" si="292"/>
        <v>1</v>
      </c>
    </row>
    <row r="1118" spans="1:23" x14ac:dyDescent="0.25">
      <c r="A1118" s="1">
        <v>37624</v>
      </c>
      <c r="B1118" s="2">
        <v>4626.32</v>
      </c>
      <c r="C1118" s="2">
        <v>94140</v>
      </c>
      <c r="D1118" s="2">
        <v>4571</v>
      </c>
      <c r="E1118" s="2">
        <v>4551</v>
      </c>
      <c r="F1118" s="10">
        <f t="shared" si="282"/>
        <v>-1.1957668297912782E-2</v>
      </c>
      <c r="G1118" s="2">
        <f t="shared" ca="1" si="283"/>
        <v>76654.2</v>
      </c>
      <c r="H1118">
        <f t="shared" ca="1" si="284"/>
        <v>1</v>
      </c>
      <c r="I1118">
        <f t="shared" si="285"/>
        <v>1</v>
      </c>
      <c r="J1118">
        <f t="shared" si="288"/>
        <v>101.44999999999982</v>
      </c>
      <c r="K1118">
        <f t="shared" si="286"/>
        <v>1</v>
      </c>
      <c r="L1118" s="11">
        <f t="shared" ca="1" si="280"/>
        <v>12191.43999999996</v>
      </c>
      <c r="M1118">
        <f t="shared" ca="1" si="287"/>
        <v>2</v>
      </c>
      <c r="N1118">
        <f t="shared" ca="1" si="281"/>
        <v>0</v>
      </c>
      <c r="O1118">
        <f>COUNTIF(結算日!$A$3:$A$249,A1118)</f>
        <v>0</v>
      </c>
      <c r="Q1118" s="7">
        <f t="shared" si="289"/>
        <v>119</v>
      </c>
      <c r="R1118" s="8">
        <f t="shared" ca="1" si="293"/>
        <v>2142</v>
      </c>
      <c r="S1118" s="8">
        <f t="shared" ca="1" si="294"/>
        <v>83436</v>
      </c>
      <c r="T1118" s="8">
        <f t="shared" ca="1" si="290"/>
        <v>18</v>
      </c>
      <c r="U1118" s="9">
        <f t="shared" ca="1" si="295"/>
        <v>0</v>
      </c>
      <c r="V1118">
        <f t="shared" si="291"/>
        <v>2003</v>
      </c>
      <c r="W1118">
        <f t="shared" si="292"/>
        <v>1</v>
      </c>
    </row>
    <row r="1119" spans="1:23" x14ac:dyDescent="0.25">
      <c r="A1119" s="1">
        <v>37627</v>
      </c>
      <c r="B1119" s="2">
        <v>4689.8599999999997</v>
      </c>
      <c r="C1119" s="2">
        <v>88525</v>
      </c>
      <c r="D1119" s="2">
        <v>4635</v>
      </c>
      <c r="E1119" s="2">
        <v>4625</v>
      </c>
      <c r="F1119" s="10">
        <f t="shared" si="282"/>
        <v>-1.1697577326401976E-2</v>
      </c>
      <c r="G1119" s="2">
        <f t="shared" ca="1" si="283"/>
        <v>76087.675000000003</v>
      </c>
      <c r="H1119">
        <f t="shared" ca="1" si="284"/>
        <v>1</v>
      </c>
      <c r="I1119">
        <f t="shared" si="285"/>
        <v>1</v>
      </c>
      <c r="J1119">
        <f t="shared" si="288"/>
        <v>63.539999999999964</v>
      </c>
      <c r="K1119">
        <f t="shared" si="286"/>
        <v>1</v>
      </c>
      <c r="L1119" s="11">
        <f t="shared" ca="1" si="280"/>
        <v>12318.51999999996</v>
      </c>
      <c r="M1119">
        <f t="shared" ca="1" si="287"/>
        <v>2</v>
      </c>
      <c r="N1119">
        <f t="shared" ca="1" si="281"/>
        <v>0</v>
      </c>
      <c r="O1119">
        <f>COUNTIF(結算日!$A$3:$A$249,A1119)</f>
        <v>0</v>
      </c>
      <c r="Q1119" s="7">
        <f t="shared" si="289"/>
        <v>64</v>
      </c>
      <c r="R1119" s="8">
        <f t="shared" ca="1" si="293"/>
        <v>1152</v>
      </c>
      <c r="S1119" s="8">
        <f t="shared" ca="1" si="294"/>
        <v>84588</v>
      </c>
      <c r="T1119" s="8">
        <f t="shared" ca="1" si="290"/>
        <v>18</v>
      </c>
      <c r="U1119" s="9">
        <f t="shared" ca="1" si="295"/>
        <v>0</v>
      </c>
      <c r="V1119">
        <f t="shared" si="291"/>
        <v>2003</v>
      </c>
      <c r="W1119">
        <f t="shared" si="292"/>
        <v>1</v>
      </c>
    </row>
    <row r="1120" spans="1:23" x14ac:dyDescent="0.25">
      <c r="A1120" s="1">
        <v>37628</v>
      </c>
      <c r="B1120" s="2">
        <v>4701.08</v>
      </c>
      <c r="C1120" s="2">
        <v>110501</v>
      </c>
      <c r="D1120" s="2">
        <v>4641</v>
      </c>
      <c r="E1120" s="2">
        <v>4632</v>
      </c>
      <c r="F1120" s="10">
        <f t="shared" si="282"/>
        <v>-1.2780042032894512E-2</v>
      </c>
      <c r="G1120" s="2">
        <f t="shared" ca="1" si="283"/>
        <v>76561.3</v>
      </c>
      <c r="H1120">
        <f t="shared" ca="1" si="284"/>
        <v>1</v>
      </c>
      <c r="I1120">
        <f t="shared" si="285"/>
        <v>1</v>
      </c>
      <c r="J1120">
        <f t="shared" si="288"/>
        <v>11.220000000000255</v>
      </c>
      <c r="K1120">
        <f t="shared" si="286"/>
        <v>1</v>
      </c>
      <c r="L1120" s="11">
        <f t="shared" ca="1" si="280"/>
        <v>12340.959999999961</v>
      </c>
      <c r="M1120">
        <f t="shared" ca="1" si="287"/>
        <v>2</v>
      </c>
      <c r="N1120">
        <f t="shared" ca="1" si="281"/>
        <v>0</v>
      </c>
      <c r="O1120">
        <f>COUNTIF(結算日!$A$3:$A$249,A1120)</f>
        <v>0</v>
      </c>
      <c r="Q1120" s="7">
        <f t="shared" si="289"/>
        <v>6</v>
      </c>
      <c r="R1120" s="8">
        <f t="shared" ca="1" si="293"/>
        <v>108</v>
      </c>
      <c r="S1120" s="8">
        <f t="shared" ca="1" si="294"/>
        <v>84696</v>
      </c>
      <c r="T1120" s="8">
        <f t="shared" ca="1" si="290"/>
        <v>18</v>
      </c>
      <c r="U1120" s="9">
        <f t="shared" ca="1" si="295"/>
        <v>0</v>
      </c>
      <c r="V1120">
        <f t="shared" si="291"/>
        <v>2003</v>
      </c>
      <c r="W1120">
        <f t="shared" si="292"/>
        <v>1</v>
      </c>
    </row>
    <row r="1121" spans="1:23" x14ac:dyDescent="0.25">
      <c r="A1121" s="1">
        <v>37629</v>
      </c>
      <c r="B1121" s="2">
        <v>4836.93</v>
      </c>
      <c r="C1121" s="2">
        <v>121464</v>
      </c>
      <c r="D1121" s="2">
        <v>4771</v>
      </c>
      <c r="E1121" s="2">
        <v>4786</v>
      </c>
      <c r="F1121" s="10">
        <f t="shared" si="282"/>
        <v>-1.3630546648390696E-2</v>
      </c>
      <c r="G1121" s="2">
        <f t="shared" ca="1" si="283"/>
        <v>77502.975000000006</v>
      </c>
      <c r="H1121">
        <f t="shared" ca="1" si="284"/>
        <v>1</v>
      </c>
      <c r="I1121">
        <f t="shared" si="285"/>
        <v>1</v>
      </c>
      <c r="J1121">
        <f t="shared" si="288"/>
        <v>135.85000000000036</v>
      </c>
      <c r="K1121">
        <f t="shared" si="286"/>
        <v>1</v>
      </c>
      <c r="L1121" s="11">
        <f t="shared" ca="1" si="280"/>
        <v>12612.659999999962</v>
      </c>
      <c r="M1121">
        <f t="shared" ca="1" si="287"/>
        <v>2</v>
      </c>
      <c r="N1121">
        <f t="shared" ca="1" si="281"/>
        <v>0</v>
      </c>
      <c r="O1121">
        <f>COUNTIF(結算日!$A$3:$A$249,A1121)</f>
        <v>0</v>
      </c>
      <c r="Q1121" s="7">
        <f t="shared" si="289"/>
        <v>130</v>
      </c>
      <c r="R1121" s="8">
        <f t="shared" ca="1" si="293"/>
        <v>2340</v>
      </c>
      <c r="S1121" s="8">
        <f t="shared" ca="1" si="294"/>
        <v>87036</v>
      </c>
      <c r="T1121" s="8">
        <f t="shared" ca="1" si="290"/>
        <v>18</v>
      </c>
      <c r="U1121" s="9">
        <f t="shared" ca="1" si="295"/>
        <v>0</v>
      </c>
      <c r="V1121">
        <f t="shared" si="291"/>
        <v>2003</v>
      </c>
      <c r="W1121">
        <f t="shared" si="292"/>
        <v>1</v>
      </c>
    </row>
    <row r="1122" spans="1:23" x14ac:dyDescent="0.25">
      <c r="A1122" s="1">
        <v>37630</v>
      </c>
      <c r="B1122" s="2">
        <v>4813.7299999999996</v>
      </c>
      <c r="C1122" s="2">
        <v>123967</v>
      </c>
      <c r="D1122" s="2">
        <v>4785</v>
      </c>
      <c r="E1122" s="2">
        <v>4780</v>
      </c>
      <c r="F1122" s="10">
        <f t="shared" si="282"/>
        <v>-5.9683447139743384E-3</v>
      </c>
      <c r="G1122" s="2">
        <f t="shared" ca="1" si="283"/>
        <v>78056.55</v>
      </c>
      <c r="H1122">
        <f t="shared" ca="1" si="284"/>
        <v>1</v>
      </c>
      <c r="I1122">
        <f t="shared" si="285"/>
        <v>1</v>
      </c>
      <c r="J1122">
        <f t="shared" si="288"/>
        <v>-23.200000000000728</v>
      </c>
      <c r="K1122">
        <f t="shared" si="286"/>
        <v>1</v>
      </c>
      <c r="L1122" s="11">
        <f t="shared" ca="1" si="280"/>
        <v>12566.25999999996</v>
      </c>
      <c r="M1122">
        <f t="shared" ca="1" si="287"/>
        <v>2</v>
      </c>
      <c r="N1122">
        <f t="shared" ca="1" si="281"/>
        <v>0</v>
      </c>
      <c r="O1122">
        <f>COUNTIF(結算日!$A$3:$A$249,A1122)</f>
        <v>0</v>
      </c>
      <c r="Q1122" s="7">
        <f t="shared" si="289"/>
        <v>14</v>
      </c>
      <c r="R1122" s="8">
        <f t="shared" ca="1" si="293"/>
        <v>252</v>
      </c>
      <c r="S1122" s="8">
        <f t="shared" ca="1" si="294"/>
        <v>87288</v>
      </c>
      <c r="T1122" s="8">
        <f t="shared" ca="1" si="290"/>
        <v>18</v>
      </c>
      <c r="U1122" s="9">
        <f t="shared" ca="1" si="295"/>
        <v>0</v>
      </c>
      <c r="V1122">
        <f t="shared" si="291"/>
        <v>2003</v>
      </c>
      <c r="W1122">
        <f t="shared" si="292"/>
        <v>1</v>
      </c>
    </row>
    <row r="1123" spans="1:23" x14ac:dyDescent="0.25">
      <c r="A1123" s="1">
        <v>37631</v>
      </c>
      <c r="B1123" s="2">
        <v>4850.8</v>
      </c>
      <c r="C1123" s="2">
        <v>114946</v>
      </c>
      <c r="D1123" s="2">
        <v>4828</v>
      </c>
      <c r="E1123" s="2">
        <v>4815</v>
      </c>
      <c r="F1123" s="10">
        <f t="shared" si="282"/>
        <v>-4.7002556279377439E-3</v>
      </c>
      <c r="G1123" s="2">
        <f t="shared" ca="1" si="283"/>
        <v>78510</v>
      </c>
      <c r="H1123">
        <f t="shared" ca="1" si="284"/>
        <v>1</v>
      </c>
      <c r="I1123">
        <f t="shared" si="285"/>
        <v>1</v>
      </c>
      <c r="J1123">
        <f t="shared" si="288"/>
        <v>37.070000000000618</v>
      </c>
      <c r="K1123">
        <f t="shared" si="286"/>
        <v>1</v>
      </c>
      <c r="L1123" s="11">
        <f t="shared" ca="1" si="280"/>
        <v>12640.399999999961</v>
      </c>
      <c r="M1123">
        <f t="shared" ca="1" si="287"/>
        <v>2</v>
      </c>
      <c r="N1123">
        <f t="shared" ca="1" si="281"/>
        <v>0</v>
      </c>
      <c r="O1123">
        <f>COUNTIF(結算日!$A$3:$A$249,A1123)</f>
        <v>0</v>
      </c>
      <c r="Q1123" s="7">
        <f t="shared" si="289"/>
        <v>43</v>
      </c>
      <c r="R1123" s="8">
        <f t="shared" ca="1" si="293"/>
        <v>774</v>
      </c>
      <c r="S1123" s="8">
        <f t="shared" ca="1" si="294"/>
        <v>88062</v>
      </c>
      <c r="T1123" s="8">
        <f t="shared" ca="1" si="290"/>
        <v>18</v>
      </c>
      <c r="U1123" s="9">
        <f t="shared" ca="1" si="295"/>
        <v>0</v>
      </c>
      <c r="V1123">
        <f t="shared" si="291"/>
        <v>2003</v>
      </c>
      <c r="W1123">
        <f t="shared" si="292"/>
        <v>1</v>
      </c>
    </row>
    <row r="1124" spans="1:23" x14ac:dyDescent="0.25">
      <c r="A1124" s="1">
        <v>37634</v>
      </c>
      <c r="B1124" s="2">
        <v>4991.26</v>
      </c>
      <c r="C1124" s="2">
        <v>126536</v>
      </c>
      <c r="D1124" s="2">
        <v>5025</v>
      </c>
      <c r="E1124" s="2">
        <v>5015</v>
      </c>
      <c r="F1124" s="10">
        <f t="shared" si="282"/>
        <v>6.7598161586452932E-3</v>
      </c>
      <c r="G1124" s="2">
        <f t="shared" ca="1" si="283"/>
        <v>78696.574999999997</v>
      </c>
      <c r="H1124">
        <f t="shared" ca="1" si="284"/>
        <v>1</v>
      </c>
      <c r="I1124">
        <f t="shared" si="285"/>
        <v>-1</v>
      </c>
      <c r="J1124">
        <f t="shared" si="288"/>
        <v>140.46000000000004</v>
      </c>
      <c r="K1124">
        <f t="shared" si="286"/>
        <v>-1</v>
      </c>
      <c r="L1124" s="11">
        <f t="shared" ca="1" si="280"/>
        <v>12921.319999999962</v>
      </c>
      <c r="M1124">
        <f t="shared" ca="1" si="287"/>
        <v>-2</v>
      </c>
      <c r="N1124">
        <f t="shared" ca="1" si="281"/>
        <v>4</v>
      </c>
      <c r="O1124">
        <f>COUNTIF(結算日!$A$3:$A$249,A1124)</f>
        <v>0</v>
      </c>
      <c r="Q1124" s="7">
        <f t="shared" si="289"/>
        <v>197</v>
      </c>
      <c r="R1124" s="8">
        <f t="shared" ca="1" si="293"/>
        <v>3546</v>
      </c>
      <c r="S1124" s="8">
        <f t="shared" ca="1" si="294"/>
        <v>91608</v>
      </c>
      <c r="T1124" s="8">
        <f t="shared" ca="1" si="290"/>
        <v>-18</v>
      </c>
      <c r="U1124" s="9">
        <f t="shared" ca="1" si="295"/>
        <v>36</v>
      </c>
      <c r="V1124">
        <f t="shared" si="291"/>
        <v>2003</v>
      </c>
      <c r="W1124">
        <f t="shared" si="292"/>
        <v>1</v>
      </c>
    </row>
    <row r="1125" spans="1:23" x14ac:dyDescent="0.25">
      <c r="A1125" s="1">
        <v>37635</v>
      </c>
      <c r="B1125" s="2">
        <v>4992.42</v>
      </c>
      <c r="C1125" s="2">
        <v>135849</v>
      </c>
      <c r="D1125" s="2">
        <v>5009</v>
      </c>
      <c r="E1125" s="2">
        <v>4993</v>
      </c>
      <c r="F1125" s="10">
        <f t="shared" si="282"/>
        <v>3.3210346885879094E-3</v>
      </c>
      <c r="G1125" s="2">
        <f t="shared" ca="1" si="283"/>
        <v>79463.324999999997</v>
      </c>
      <c r="H1125">
        <f t="shared" ca="1" si="284"/>
        <v>1</v>
      </c>
      <c r="I1125">
        <f t="shared" si="285"/>
        <v>-1</v>
      </c>
      <c r="J1125">
        <f t="shared" si="288"/>
        <v>1.1599999999998545</v>
      </c>
      <c r="K1125">
        <f t="shared" si="286"/>
        <v>-1</v>
      </c>
      <c r="L1125" s="11">
        <f t="shared" ca="1" si="280"/>
        <v>12918.999999999962</v>
      </c>
      <c r="M1125">
        <f t="shared" ca="1" si="287"/>
        <v>-2</v>
      </c>
      <c r="N1125">
        <f t="shared" ca="1" si="281"/>
        <v>0</v>
      </c>
      <c r="O1125">
        <f>COUNTIF(結算日!$A$3:$A$249,A1125)</f>
        <v>0</v>
      </c>
      <c r="Q1125" s="7">
        <f t="shared" si="289"/>
        <v>-16</v>
      </c>
      <c r="R1125" s="8">
        <f t="shared" ca="1" si="293"/>
        <v>288</v>
      </c>
      <c r="S1125" s="8">
        <f t="shared" ca="1" si="294"/>
        <v>91860</v>
      </c>
      <c r="T1125" s="8">
        <f t="shared" ca="1" si="290"/>
        <v>-18</v>
      </c>
      <c r="U1125" s="9">
        <f t="shared" ca="1" si="295"/>
        <v>0</v>
      </c>
      <c r="V1125">
        <f t="shared" si="291"/>
        <v>2003</v>
      </c>
      <c r="W1125">
        <f t="shared" si="292"/>
        <v>1</v>
      </c>
    </row>
    <row r="1126" spans="1:23" x14ac:dyDescent="0.25">
      <c r="A1126" s="1">
        <v>37636</v>
      </c>
      <c r="B1126" s="2">
        <v>5017.7</v>
      </c>
      <c r="C1126" s="2">
        <v>120379</v>
      </c>
      <c r="D1126" s="2">
        <v>5044</v>
      </c>
      <c r="E1126" s="2">
        <v>5035</v>
      </c>
      <c r="F1126" s="10">
        <f t="shared" si="282"/>
        <v>3.4477948063853514E-3</v>
      </c>
      <c r="G1126" s="2">
        <f t="shared" ca="1" si="283"/>
        <v>80722.25</v>
      </c>
      <c r="H1126">
        <f t="shared" ca="1" si="284"/>
        <v>1</v>
      </c>
      <c r="I1126">
        <f t="shared" si="285"/>
        <v>-1</v>
      </c>
      <c r="J1126">
        <f t="shared" si="288"/>
        <v>25.279999999999745</v>
      </c>
      <c r="K1126">
        <f t="shared" si="286"/>
        <v>-1</v>
      </c>
      <c r="L1126" s="11">
        <f t="shared" ca="1" si="280"/>
        <v>12868.439999999962</v>
      </c>
      <c r="M1126">
        <f t="shared" ca="1" si="287"/>
        <v>-2</v>
      </c>
      <c r="N1126">
        <f t="shared" ca="1" si="281"/>
        <v>0</v>
      </c>
      <c r="O1126">
        <f>COUNTIF(結算日!$A$3:$A$249,A1126)</f>
        <v>1</v>
      </c>
      <c r="Q1126" s="7">
        <f t="shared" si="289"/>
        <v>35</v>
      </c>
      <c r="R1126" s="8">
        <f t="shared" ca="1" si="293"/>
        <v>-630</v>
      </c>
      <c r="S1126" s="8">
        <f t="shared" ca="1" si="294"/>
        <v>91230</v>
      </c>
      <c r="T1126" s="8">
        <f t="shared" ca="1" si="290"/>
        <v>-18</v>
      </c>
      <c r="U1126" s="9">
        <f t="shared" ca="1" si="295"/>
        <v>36</v>
      </c>
      <c r="V1126">
        <f t="shared" si="291"/>
        <v>2003</v>
      </c>
      <c r="W1126">
        <f t="shared" si="292"/>
        <v>1</v>
      </c>
    </row>
    <row r="1127" spans="1:23" x14ac:dyDescent="0.25">
      <c r="A1127" s="1">
        <v>37637</v>
      </c>
      <c r="B1127" s="2">
        <v>4943.29</v>
      </c>
      <c r="C1127" s="2">
        <v>137441</v>
      </c>
      <c r="D1127" s="2">
        <v>4940</v>
      </c>
      <c r="E1127" s="2">
        <v>4956</v>
      </c>
      <c r="F1127" s="10">
        <f t="shared" si="282"/>
        <v>-6.6554865282031361E-4</v>
      </c>
      <c r="G1127" s="2">
        <f t="shared" ca="1" si="283"/>
        <v>82396.975000000006</v>
      </c>
      <c r="H1127">
        <f t="shared" ca="1" si="284"/>
        <v>1</v>
      </c>
      <c r="I1127">
        <f t="shared" si="285"/>
        <v>1</v>
      </c>
      <c r="J1127">
        <f t="shared" si="288"/>
        <v>-74.409999999999854</v>
      </c>
      <c r="K1127">
        <f t="shared" ca="1" si="286"/>
        <v>1</v>
      </c>
      <c r="L1127" s="11">
        <f t="shared" ca="1" si="280"/>
        <v>13017.259999999962</v>
      </c>
      <c r="M1127">
        <f t="shared" ca="1" si="287"/>
        <v>2</v>
      </c>
      <c r="N1127">
        <f t="shared" ca="1" si="281"/>
        <v>4</v>
      </c>
      <c r="O1127">
        <f>COUNTIF(結算日!$A$3:$A$249,A1127)</f>
        <v>0</v>
      </c>
      <c r="Q1127" s="7">
        <f t="shared" si="289"/>
        <v>-95</v>
      </c>
      <c r="R1127" s="8">
        <f t="shared" ca="1" si="293"/>
        <v>1710</v>
      </c>
      <c r="S1127" s="8">
        <f t="shared" ca="1" si="294"/>
        <v>92904</v>
      </c>
      <c r="T1127" s="8">
        <f t="shared" ca="1" si="290"/>
        <v>18</v>
      </c>
      <c r="U1127" s="9">
        <f t="shared" ca="1" si="295"/>
        <v>36</v>
      </c>
      <c r="V1127">
        <f t="shared" si="291"/>
        <v>2003</v>
      </c>
      <c r="W1127">
        <f t="shared" si="292"/>
        <v>1</v>
      </c>
    </row>
    <row r="1128" spans="1:23" x14ac:dyDescent="0.25">
      <c r="A1128" s="1">
        <v>37638</v>
      </c>
      <c r="B1128" s="2">
        <v>4907.78</v>
      </c>
      <c r="C1128" s="2">
        <v>98864</v>
      </c>
      <c r="D1128" s="2">
        <v>4925</v>
      </c>
      <c r="E1128" s="2">
        <v>4915</v>
      </c>
      <c r="F1128" s="10">
        <f t="shared" si="282"/>
        <v>3.5087147345642666E-3</v>
      </c>
      <c r="G1128" s="2">
        <f t="shared" ca="1" si="283"/>
        <v>82931.475000000006</v>
      </c>
      <c r="H1128">
        <f t="shared" ca="1" si="284"/>
        <v>1</v>
      </c>
      <c r="I1128">
        <f t="shared" si="285"/>
        <v>-1</v>
      </c>
      <c r="J1128">
        <f t="shared" si="288"/>
        <v>-35.510000000000218</v>
      </c>
      <c r="K1128">
        <f t="shared" si="286"/>
        <v>-1</v>
      </c>
      <c r="L1128" s="11">
        <f t="shared" ca="1" si="280"/>
        <v>12946.239999999962</v>
      </c>
      <c r="M1128">
        <f t="shared" ca="1" si="287"/>
        <v>-2</v>
      </c>
      <c r="N1128">
        <f t="shared" ca="1" si="281"/>
        <v>4</v>
      </c>
      <c r="O1128">
        <f>COUNTIF(結算日!$A$3:$A$249,A1128)</f>
        <v>0</v>
      </c>
      <c r="Q1128" s="7">
        <f t="shared" si="289"/>
        <v>-15</v>
      </c>
      <c r="R1128" s="8">
        <f t="shared" ca="1" si="293"/>
        <v>-270</v>
      </c>
      <c r="S1128" s="8">
        <f t="shared" ca="1" si="294"/>
        <v>92598</v>
      </c>
      <c r="T1128" s="8">
        <f t="shared" ca="1" si="290"/>
        <v>-18</v>
      </c>
      <c r="U1128" s="9">
        <f t="shared" ca="1" si="295"/>
        <v>36</v>
      </c>
      <c r="V1128">
        <f t="shared" si="291"/>
        <v>2003</v>
      </c>
      <c r="W1128">
        <f t="shared" si="292"/>
        <v>1</v>
      </c>
    </row>
    <row r="1129" spans="1:23" x14ac:dyDescent="0.25">
      <c r="A1129" s="1">
        <v>37641</v>
      </c>
      <c r="B1129" s="2">
        <v>4951.03</v>
      </c>
      <c r="C1129" s="2">
        <v>84686</v>
      </c>
      <c r="D1129" s="2">
        <v>4968</v>
      </c>
      <c r="E1129" s="2">
        <v>4979</v>
      </c>
      <c r="F1129" s="10">
        <f t="shared" si="282"/>
        <v>3.4275696168273306E-3</v>
      </c>
      <c r="G1129" s="2">
        <f t="shared" ca="1" si="283"/>
        <v>82775.975000000006</v>
      </c>
      <c r="H1129">
        <f t="shared" ca="1" si="284"/>
        <v>1</v>
      </c>
      <c r="I1129">
        <f t="shared" si="285"/>
        <v>-1</v>
      </c>
      <c r="J1129">
        <f t="shared" si="288"/>
        <v>43.25</v>
      </c>
      <c r="K1129">
        <f t="shared" si="286"/>
        <v>-1</v>
      </c>
      <c r="L1129" s="11">
        <f t="shared" ca="1" si="280"/>
        <v>12859.739999999962</v>
      </c>
      <c r="M1129">
        <f t="shared" ca="1" si="287"/>
        <v>-2</v>
      </c>
      <c r="N1129">
        <f t="shared" ca="1" si="281"/>
        <v>0</v>
      </c>
      <c r="O1129">
        <f>COUNTIF(結算日!$A$3:$A$249,A1129)</f>
        <v>0</v>
      </c>
      <c r="Q1129" s="7">
        <f t="shared" si="289"/>
        <v>43</v>
      </c>
      <c r="R1129" s="8">
        <f t="shared" ca="1" si="293"/>
        <v>-774</v>
      </c>
      <c r="S1129" s="8">
        <f t="shared" ca="1" si="294"/>
        <v>91788</v>
      </c>
      <c r="T1129" s="8">
        <f t="shared" ca="1" si="290"/>
        <v>-18</v>
      </c>
      <c r="U1129" s="9">
        <f t="shared" ca="1" si="295"/>
        <v>0</v>
      </c>
      <c r="V1129">
        <f t="shared" si="291"/>
        <v>2003</v>
      </c>
      <c r="W1129">
        <f t="shared" si="292"/>
        <v>1</v>
      </c>
    </row>
    <row r="1130" spans="1:23" x14ac:dyDescent="0.25">
      <c r="A1130" s="1">
        <v>37642</v>
      </c>
      <c r="B1130" s="2">
        <v>4945.87</v>
      </c>
      <c r="C1130" s="2">
        <v>123905</v>
      </c>
      <c r="D1130" s="2">
        <v>4939</v>
      </c>
      <c r="E1130" s="2">
        <v>4935</v>
      </c>
      <c r="F1130" s="10">
        <f t="shared" si="282"/>
        <v>-1.3890377223825245E-3</v>
      </c>
      <c r="G1130" s="2">
        <f t="shared" ca="1" si="283"/>
        <v>84412.85</v>
      </c>
      <c r="H1130">
        <f t="shared" ca="1" si="284"/>
        <v>1</v>
      </c>
      <c r="I1130">
        <f t="shared" si="285"/>
        <v>1</v>
      </c>
      <c r="J1130">
        <f t="shared" si="288"/>
        <v>-5.1599999999998545</v>
      </c>
      <c r="K1130">
        <f t="shared" si="286"/>
        <v>1</v>
      </c>
      <c r="L1130" s="11">
        <f t="shared" ca="1" si="280"/>
        <v>12870.059999999961</v>
      </c>
      <c r="M1130">
        <f t="shared" ca="1" si="287"/>
        <v>2</v>
      </c>
      <c r="N1130">
        <f t="shared" ca="1" si="281"/>
        <v>4</v>
      </c>
      <c r="O1130">
        <f>COUNTIF(結算日!$A$3:$A$249,A1130)</f>
        <v>0</v>
      </c>
      <c r="Q1130" s="7">
        <f t="shared" si="289"/>
        <v>-29</v>
      </c>
      <c r="R1130" s="8">
        <f t="shared" ca="1" si="293"/>
        <v>522</v>
      </c>
      <c r="S1130" s="8">
        <f t="shared" ca="1" si="294"/>
        <v>92310</v>
      </c>
      <c r="T1130" s="8">
        <f t="shared" ca="1" si="290"/>
        <v>18</v>
      </c>
      <c r="U1130" s="9">
        <f t="shared" ca="1" si="295"/>
        <v>36</v>
      </c>
      <c r="V1130">
        <f t="shared" si="291"/>
        <v>2003</v>
      </c>
      <c r="W1130">
        <f t="shared" si="292"/>
        <v>1</v>
      </c>
    </row>
    <row r="1131" spans="1:23" x14ac:dyDescent="0.25">
      <c r="A1131" s="1">
        <v>37643</v>
      </c>
      <c r="B1131" s="2">
        <v>4993.2700000000004</v>
      </c>
      <c r="C1131" s="2">
        <v>107646</v>
      </c>
      <c r="D1131" s="2">
        <v>5002</v>
      </c>
      <c r="E1131" s="2">
        <v>5010</v>
      </c>
      <c r="F1131" s="10">
        <f t="shared" si="282"/>
        <v>1.7483532835196325E-3</v>
      </c>
      <c r="G1131" s="2">
        <f t="shared" ca="1" si="283"/>
        <v>85245.15</v>
      </c>
      <c r="H1131">
        <f t="shared" ca="1" si="284"/>
        <v>1</v>
      </c>
      <c r="I1131">
        <f t="shared" si="285"/>
        <v>-1</v>
      </c>
      <c r="J1131">
        <f t="shared" si="288"/>
        <v>47.400000000000546</v>
      </c>
      <c r="K1131">
        <f t="shared" si="286"/>
        <v>-1</v>
      </c>
      <c r="L1131" s="11">
        <f t="shared" ca="1" si="280"/>
        <v>12964.859999999962</v>
      </c>
      <c r="M1131">
        <f t="shared" ca="1" si="287"/>
        <v>-2</v>
      </c>
      <c r="N1131">
        <f t="shared" ca="1" si="281"/>
        <v>4</v>
      </c>
      <c r="O1131">
        <f>COUNTIF(結算日!$A$3:$A$249,A1131)</f>
        <v>0</v>
      </c>
      <c r="Q1131" s="7">
        <f t="shared" si="289"/>
        <v>63</v>
      </c>
      <c r="R1131" s="8">
        <f t="shared" ca="1" si="293"/>
        <v>1134</v>
      </c>
      <c r="S1131" s="8">
        <f t="shared" ca="1" si="294"/>
        <v>93408</v>
      </c>
      <c r="T1131" s="8">
        <f t="shared" ca="1" si="290"/>
        <v>-18</v>
      </c>
      <c r="U1131" s="9">
        <f t="shared" ca="1" si="295"/>
        <v>36</v>
      </c>
      <c r="V1131">
        <f t="shared" si="291"/>
        <v>2003</v>
      </c>
      <c r="W1131">
        <f t="shared" si="292"/>
        <v>1</v>
      </c>
    </row>
    <row r="1132" spans="1:23" x14ac:dyDescent="0.25">
      <c r="A1132" s="1">
        <v>37644</v>
      </c>
      <c r="B1132" s="2">
        <v>5078.8</v>
      </c>
      <c r="C1132" s="2">
        <v>145149</v>
      </c>
      <c r="D1132" s="2">
        <v>5085</v>
      </c>
      <c r="E1132" s="2">
        <v>5075</v>
      </c>
      <c r="F1132" s="10">
        <f t="shared" si="282"/>
        <v>1.2207608096399536E-3</v>
      </c>
      <c r="G1132" s="2">
        <f t="shared" ca="1" si="283"/>
        <v>87428.3</v>
      </c>
      <c r="H1132">
        <f t="shared" ca="1" si="284"/>
        <v>1</v>
      </c>
      <c r="I1132">
        <f t="shared" si="285"/>
        <v>-1</v>
      </c>
      <c r="J1132">
        <f t="shared" si="288"/>
        <v>85.529999999999745</v>
      </c>
      <c r="K1132">
        <f t="shared" si="286"/>
        <v>-1</v>
      </c>
      <c r="L1132" s="11">
        <f t="shared" ca="1" si="280"/>
        <v>12793.799999999963</v>
      </c>
      <c r="M1132">
        <f t="shared" ca="1" si="287"/>
        <v>-2</v>
      </c>
      <c r="N1132">
        <f t="shared" ca="1" si="281"/>
        <v>0</v>
      </c>
      <c r="O1132">
        <f>COUNTIF(結算日!$A$3:$A$249,A1132)</f>
        <v>0</v>
      </c>
      <c r="Q1132" s="7">
        <f t="shared" si="289"/>
        <v>83</v>
      </c>
      <c r="R1132" s="8">
        <f t="shared" ca="1" si="293"/>
        <v>-1494</v>
      </c>
      <c r="S1132" s="8">
        <f t="shared" ca="1" si="294"/>
        <v>91878</v>
      </c>
      <c r="T1132" s="8">
        <f t="shared" ca="1" si="290"/>
        <v>-18</v>
      </c>
      <c r="U1132" s="9">
        <f t="shared" ca="1" si="295"/>
        <v>0</v>
      </c>
      <c r="V1132">
        <f t="shared" si="291"/>
        <v>2003</v>
      </c>
      <c r="W1132">
        <f t="shared" si="292"/>
        <v>1</v>
      </c>
    </row>
    <row r="1133" spans="1:23" x14ac:dyDescent="0.25">
      <c r="A1133" s="1">
        <v>37645</v>
      </c>
      <c r="B1133" s="2">
        <v>5057.32</v>
      </c>
      <c r="C1133" s="2">
        <v>124118</v>
      </c>
      <c r="D1133" s="2">
        <v>5063</v>
      </c>
      <c r="E1133" s="2">
        <v>5053</v>
      </c>
      <c r="F1133" s="10">
        <f t="shared" si="282"/>
        <v>1.1231245007237156E-3</v>
      </c>
      <c r="G1133" s="2">
        <f t="shared" ca="1" si="283"/>
        <v>88618.35</v>
      </c>
      <c r="H1133">
        <f t="shared" ca="1" si="284"/>
        <v>1</v>
      </c>
      <c r="I1133">
        <f t="shared" si="285"/>
        <v>-1</v>
      </c>
      <c r="J1133">
        <f t="shared" si="288"/>
        <v>-21.480000000000473</v>
      </c>
      <c r="K1133">
        <f t="shared" si="286"/>
        <v>-1</v>
      </c>
      <c r="L1133" s="11">
        <f t="shared" ca="1" si="280"/>
        <v>12836.759999999964</v>
      </c>
      <c r="M1133">
        <f t="shared" ca="1" si="287"/>
        <v>-2</v>
      </c>
      <c r="N1133">
        <f t="shared" ca="1" si="281"/>
        <v>0</v>
      </c>
      <c r="O1133">
        <f>COUNTIF(結算日!$A$3:$A$249,A1133)</f>
        <v>0</v>
      </c>
      <c r="Q1133" s="7">
        <f t="shared" si="289"/>
        <v>-22</v>
      </c>
      <c r="R1133" s="8">
        <f t="shared" ca="1" si="293"/>
        <v>396</v>
      </c>
      <c r="S1133" s="8">
        <f t="shared" ca="1" si="294"/>
        <v>92274</v>
      </c>
      <c r="T1133" s="8">
        <f t="shared" ca="1" si="290"/>
        <v>-18</v>
      </c>
      <c r="U1133" s="9">
        <f t="shared" ca="1" si="295"/>
        <v>0</v>
      </c>
      <c r="V1133">
        <f t="shared" si="291"/>
        <v>2003</v>
      </c>
      <c r="W1133">
        <f t="shared" si="292"/>
        <v>1</v>
      </c>
    </row>
    <row r="1134" spans="1:23" x14ac:dyDescent="0.25">
      <c r="A1134" s="1">
        <v>37648</v>
      </c>
      <c r="B1134" s="2">
        <v>4972.59</v>
      </c>
      <c r="C1134" s="2">
        <v>92481</v>
      </c>
      <c r="D1134" s="2">
        <v>4956</v>
      </c>
      <c r="E1134" s="2">
        <v>4957</v>
      </c>
      <c r="F1134" s="10">
        <f t="shared" si="282"/>
        <v>-3.3362895392542447E-3</v>
      </c>
      <c r="G1134" s="2">
        <f t="shared" ca="1" si="283"/>
        <v>89355.4</v>
      </c>
      <c r="H1134">
        <f t="shared" ca="1" si="284"/>
        <v>1</v>
      </c>
      <c r="I1134">
        <f t="shared" si="285"/>
        <v>1</v>
      </c>
      <c r="J1134">
        <f t="shared" si="288"/>
        <v>-84.729999999999563</v>
      </c>
      <c r="K1134">
        <f t="shared" si="286"/>
        <v>1</v>
      </c>
      <c r="L1134" s="11">
        <f t="shared" ca="1" si="280"/>
        <v>13006.219999999963</v>
      </c>
      <c r="M1134">
        <f t="shared" ca="1" si="287"/>
        <v>2</v>
      </c>
      <c r="N1134">
        <f t="shared" ca="1" si="281"/>
        <v>4</v>
      </c>
      <c r="O1134">
        <f>COUNTIF(結算日!$A$3:$A$249,A1134)</f>
        <v>0</v>
      </c>
      <c r="Q1134" s="7">
        <f t="shared" si="289"/>
        <v>-107</v>
      </c>
      <c r="R1134" s="8">
        <f t="shared" ca="1" si="293"/>
        <v>1926</v>
      </c>
      <c r="S1134" s="8">
        <f t="shared" ca="1" si="294"/>
        <v>94200</v>
      </c>
      <c r="T1134" s="8">
        <f t="shared" ca="1" si="290"/>
        <v>19</v>
      </c>
      <c r="U1134" s="9">
        <f t="shared" ca="1" si="295"/>
        <v>37</v>
      </c>
      <c r="V1134">
        <f t="shared" si="291"/>
        <v>2003</v>
      </c>
      <c r="W1134">
        <f t="shared" si="292"/>
        <v>1</v>
      </c>
    </row>
    <row r="1135" spans="1:23" x14ac:dyDescent="0.25">
      <c r="A1135" s="1">
        <v>37649</v>
      </c>
      <c r="B1135" s="2">
        <v>5015.16</v>
      </c>
      <c r="C1135" s="2">
        <v>83215</v>
      </c>
      <c r="D1135" s="2">
        <v>5022</v>
      </c>
      <c r="E1135" s="2">
        <v>5013</v>
      </c>
      <c r="F1135" s="10">
        <f t="shared" si="282"/>
        <v>1.3638647620415334E-3</v>
      </c>
      <c r="G1135" s="2">
        <f t="shared" ca="1" si="283"/>
        <v>90104.774999999994</v>
      </c>
      <c r="H1135">
        <f t="shared" ca="1" si="284"/>
        <v>-1</v>
      </c>
      <c r="I1135">
        <f t="shared" si="285"/>
        <v>-1</v>
      </c>
      <c r="J1135">
        <f t="shared" si="288"/>
        <v>42.569999999999709</v>
      </c>
      <c r="K1135">
        <f t="shared" si="286"/>
        <v>-1</v>
      </c>
      <c r="L1135" s="11">
        <f t="shared" ca="1" si="280"/>
        <v>13091.359999999962</v>
      </c>
      <c r="M1135">
        <f t="shared" ca="1" si="287"/>
        <v>-2</v>
      </c>
      <c r="N1135">
        <f t="shared" ca="1" si="281"/>
        <v>4</v>
      </c>
      <c r="O1135">
        <f>COUNTIF(結算日!$A$3:$A$249,A1135)</f>
        <v>0</v>
      </c>
      <c r="Q1135" s="7">
        <f t="shared" si="289"/>
        <v>66</v>
      </c>
      <c r="R1135" s="8">
        <f t="shared" ca="1" si="293"/>
        <v>1254</v>
      </c>
      <c r="S1135" s="8">
        <f t="shared" ca="1" si="294"/>
        <v>95417</v>
      </c>
      <c r="T1135" s="8">
        <f t="shared" ca="1" si="290"/>
        <v>-18</v>
      </c>
      <c r="U1135" s="9">
        <f t="shared" ca="1" si="295"/>
        <v>37</v>
      </c>
      <c r="V1135">
        <f t="shared" si="291"/>
        <v>2003</v>
      </c>
      <c r="W1135">
        <f t="shared" si="292"/>
        <v>1</v>
      </c>
    </row>
    <row r="1136" spans="1:23" x14ac:dyDescent="0.25">
      <c r="A1136" s="1">
        <v>37658</v>
      </c>
      <c r="B1136" s="2">
        <v>4833.58</v>
      </c>
      <c r="C1136" s="2">
        <v>87949</v>
      </c>
      <c r="D1136" s="2">
        <v>4775</v>
      </c>
      <c r="E1136" s="2">
        <v>4830</v>
      </c>
      <c r="F1136" s="10">
        <f t="shared" si="282"/>
        <v>-1.2119381493634118E-2</v>
      </c>
      <c r="G1136" s="2">
        <f t="shared" ca="1" si="283"/>
        <v>89704.875</v>
      </c>
      <c r="H1136">
        <f t="shared" ca="1" si="284"/>
        <v>-1</v>
      </c>
      <c r="I1136">
        <f t="shared" si="285"/>
        <v>1</v>
      </c>
      <c r="J1136">
        <f t="shared" si="288"/>
        <v>-181.57999999999993</v>
      </c>
      <c r="K1136">
        <f t="shared" si="286"/>
        <v>1</v>
      </c>
      <c r="L1136" s="11">
        <f t="shared" ca="1" si="280"/>
        <v>13454.519999999962</v>
      </c>
      <c r="M1136">
        <f t="shared" ca="1" si="287"/>
        <v>2</v>
      </c>
      <c r="N1136">
        <f t="shared" ca="1" si="281"/>
        <v>4</v>
      </c>
      <c r="O1136">
        <f>COUNTIF(結算日!$A$3:$A$249,A1136)</f>
        <v>0</v>
      </c>
      <c r="Q1136" s="7">
        <f t="shared" si="289"/>
        <v>-247</v>
      </c>
      <c r="R1136" s="8">
        <f t="shared" ca="1" si="293"/>
        <v>4446</v>
      </c>
      <c r="S1136" s="8">
        <f t="shared" ca="1" si="294"/>
        <v>99826</v>
      </c>
      <c r="T1136" s="8">
        <f t="shared" ca="1" si="290"/>
        <v>20</v>
      </c>
      <c r="U1136" s="9">
        <f t="shared" ca="1" si="295"/>
        <v>38</v>
      </c>
      <c r="V1136">
        <f t="shared" si="291"/>
        <v>2003</v>
      </c>
      <c r="W1136">
        <f t="shared" si="292"/>
        <v>2</v>
      </c>
    </row>
    <row r="1137" spans="1:23" x14ac:dyDescent="0.25">
      <c r="A1137" s="1">
        <v>37659</v>
      </c>
      <c r="B1137" s="2">
        <v>4735.37</v>
      </c>
      <c r="C1137" s="2">
        <v>91446</v>
      </c>
      <c r="D1137" s="2">
        <v>4699</v>
      </c>
      <c r="E1137" s="2">
        <v>4700</v>
      </c>
      <c r="F1137" s="10">
        <f t="shared" si="282"/>
        <v>-7.680498039223993E-3</v>
      </c>
      <c r="G1137" s="2">
        <f t="shared" ca="1" si="283"/>
        <v>90206.15</v>
      </c>
      <c r="H1137">
        <f t="shared" ca="1" si="284"/>
        <v>1</v>
      </c>
      <c r="I1137">
        <f t="shared" si="285"/>
        <v>1</v>
      </c>
      <c r="J1137">
        <f t="shared" si="288"/>
        <v>-98.210000000000036</v>
      </c>
      <c r="K1137">
        <f t="shared" si="286"/>
        <v>1</v>
      </c>
      <c r="L1137" s="11">
        <f t="shared" ca="1" si="280"/>
        <v>13258.099999999962</v>
      </c>
      <c r="M1137">
        <f t="shared" ca="1" si="287"/>
        <v>2</v>
      </c>
      <c r="N1137">
        <f t="shared" ca="1" si="281"/>
        <v>0</v>
      </c>
      <c r="O1137">
        <f>COUNTIF(結算日!$A$3:$A$249,A1137)</f>
        <v>0</v>
      </c>
      <c r="Q1137" s="7">
        <f t="shared" si="289"/>
        <v>-76</v>
      </c>
      <c r="R1137" s="8">
        <f t="shared" ca="1" si="293"/>
        <v>-1520</v>
      </c>
      <c r="S1137" s="8">
        <f t="shared" ca="1" si="294"/>
        <v>98268</v>
      </c>
      <c r="T1137" s="8">
        <f t="shared" ca="1" si="290"/>
        <v>20</v>
      </c>
      <c r="U1137" s="9">
        <f t="shared" ca="1" si="295"/>
        <v>0</v>
      </c>
      <c r="V1137">
        <f t="shared" si="291"/>
        <v>2003</v>
      </c>
      <c r="W1137">
        <f t="shared" si="292"/>
        <v>2</v>
      </c>
    </row>
    <row r="1138" spans="1:23" x14ac:dyDescent="0.25">
      <c r="A1138" s="1">
        <v>37662</v>
      </c>
      <c r="B1138" s="2">
        <v>4643.87</v>
      </c>
      <c r="C1138" s="2">
        <v>59938</v>
      </c>
      <c r="D1138" s="2">
        <v>4640</v>
      </c>
      <c r="E1138" s="2">
        <v>4633</v>
      </c>
      <c r="F1138" s="10">
        <f t="shared" si="282"/>
        <v>-8.333566615774668E-4</v>
      </c>
      <c r="G1138" s="2">
        <f t="shared" ca="1" si="283"/>
        <v>90111.55</v>
      </c>
      <c r="H1138">
        <f t="shared" ca="1" si="284"/>
        <v>-1</v>
      </c>
      <c r="I1138">
        <f t="shared" si="285"/>
        <v>1</v>
      </c>
      <c r="J1138">
        <f t="shared" si="288"/>
        <v>-91.5</v>
      </c>
      <c r="K1138">
        <f t="shared" ca="1" si="286"/>
        <v>-1</v>
      </c>
      <c r="L1138" s="11">
        <f t="shared" ca="1" si="280"/>
        <v>13075.099999999962</v>
      </c>
      <c r="M1138">
        <f t="shared" ca="1" si="287"/>
        <v>-2</v>
      </c>
      <c r="N1138">
        <f t="shared" ca="1" si="281"/>
        <v>4</v>
      </c>
      <c r="O1138">
        <f>COUNTIF(結算日!$A$3:$A$249,A1138)</f>
        <v>0</v>
      </c>
      <c r="Q1138" s="7">
        <f t="shared" si="289"/>
        <v>-59</v>
      </c>
      <c r="R1138" s="8">
        <f t="shared" ca="1" si="293"/>
        <v>-1180</v>
      </c>
      <c r="S1138" s="8">
        <f t="shared" ca="1" si="294"/>
        <v>97088</v>
      </c>
      <c r="T1138" s="8">
        <f t="shared" ca="1" si="290"/>
        <v>-20</v>
      </c>
      <c r="U1138" s="9">
        <f t="shared" ca="1" si="295"/>
        <v>40</v>
      </c>
      <c r="V1138">
        <f t="shared" si="291"/>
        <v>2003</v>
      </c>
      <c r="W1138">
        <f t="shared" si="292"/>
        <v>2</v>
      </c>
    </row>
    <row r="1139" spans="1:23" x14ac:dyDescent="0.25">
      <c r="A1139" s="1">
        <v>37663</v>
      </c>
      <c r="B1139" s="2">
        <v>4618.9799999999996</v>
      </c>
      <c r="C1139" s="2">
        <v>62439</v>
      </c>
      <c r="D1139" s="2">
        <v>4635</v>
      </c>
      <c r="E1139" s="2">
        <v>4620</v>
      </c>
      <c r="F1139" s="10">
        <f t="shared" si="282"/>
        <v>3.4682981957057102E-3</v>
      </c>
      <c r="G1139" s="2">
        <f t="shared" ca="1" si="283"/>
        <v>89935.15</v>
      </c>
      <c r="H1139">
        <f t="shared" ca="1" si="284"/>
        <v>-1</v>
      </c>
      <c r="I1139">
        <f t="shared" si="285"/>
        <v>-1</v>
      </c>
      <c r="J1139">
        <f t="shared" si="288"/>
        <v>-24.890000000000327</v>
      </c>
      <c r="K1139">
        <f t="shared" si="286"/>
        <v>-1</v>
      </c>
      <c r="L1139" s="11">
        <f t="shared" ca="1" si="280"/>
        <v>13124.879999999963</v>
      </c>
      <c r="M1139">
        <f t="shared" ca="1" si="287"/>
        <v>-2</v>
      </c>
      <c r="N1139">
        <f t="shared" ca="1" si="281"/>
        <v>0</v>
      </c>
      <c r="O1139">
        <f>COUNTIF(結算日!$A$3:$A$249,A1139)</f>
        <v>0</v>
      </c>
      <c r="Q1139" s="7">
        <f t="shared" si="289"/>
        <v>-5</v>
      </c>
      <c r="R1139" s="8">
        <f t="shared" ca="1" si="293"/>
        <v>100</v>
      </c>
      <c r="S1139" s="8">
        <f t="shared" ca="1" si="294"/>
        <v>97148</v>
      </c>
      <c r="T1139" s="8">
        <f t="shared" ca="1" si="290"/>
        <v>-20</v>
      </c>
      <c r="U1139" s="9">
        <f t="shared" ca="1" si="295"/>
        <v>0</v>
      </c>
      <c r="V1139">
        <f t="shared" si="291"/>
        <v>2003</v>
      </c>
      <c r="W1139">
        <f t="shared" si="292"/>
        <v>2</v>
      </c>
    </row>
    <row r="1140" spans="1:23" x14ac:dyDescent="0.25">
      <c r="A1140" s="1">
        <v>37664</v>
      </c>
      <c r="B1140" s="2">
        <v>4624.87</v>
      </c>
      <c r="C1140" s="2">
        <v>62378</v>
      </c>
      <c r="D1140" s="2">
        <v>4637</v>
      </c>
      <c r="E1140" s="2">
        <v>4615</v>
      </c>
      <c r="F1140" s="10">
        <f t="shared" si="282"/>
        <v>2.6227764239858953E-3</v>
      </c>
      <c r="G1140" s="2">
        <f t="shared" ca="1" si="283"/>
        <v>88892.3</v>
      </c>
      <c r="H1140">
        <f t="shared" ca="1" si="284"/>
        <v>-1</v>
      </c>
      <c r="I1140">
        <f t="shared" si="285"/>
        <v>-1</v>
      </c>
      <c r="J1140">
        <f t="shared" si="288"/>
        <v>5.8900000000003274</v>
      </c>
      <c r="K1140">
        <f t="shared" si="286"/>
        <v>-1</v>
      </c>
      <c r="L1140" s="11">
        <f t="shared" ca="1" si="280"/>
        <v>13113.099999999962</v>
      </c>
      <c r="M1140">
        <f t="shared" ca="1" si="287"/>
        <v>-2</v>
      </c>
      <c r="N1140">
        <f t="shared" ca="1" si="281"/>
        <v>0</v>
      </c>
      <c r="O1140">
        <f>COUNTIF(結算日!$A$3:$A$249,A1140)</f>
        <v>0</v>
      </c>
      <c r="Q1140" s="7">
        <f t="shared" si="289"/>
        <v>2</v>
      </c>
      <c r="R1140" s="8">
        <f t="shared" ca="1" si="293"/>
        <v>-40</v>
      </c>
      <c r="S1140" s="8">
        <f t="shared" ca="1" si="294"/>
        <v>97108</v>
      </c>
      <c r="T1140" s="8">
        <f t="shared" ca="1" si="290"/>
        <v>-20</v>
      </c>
      <c r="U1140" s="9">
        <f t="shared" ca="1" si="295"/>
        <v>0</v>
      </c>
      <c r="V1140">
        <f t="shared" si="291"/>
        <v>2003</v>
      </c>
      <c r="W1140">
        <f t="shared" si="292"/>
        <v>2</v>
      </c>
    </row>
    <row r="1141" spans="1:23" x14ac:dyDescent="0.25">
      <c r="A1141" s="1">
        <v>37665</v>
      </c>
      <c r="B1141" s="2">
        <v>4507.96</v>
      </c>
      <c r="C1141" s="2">
        <v>57140</v>
      </c>
      <c r="D1141" s="2">
        <v>4485</v>
      </c>
      <c r="E1141" s="2">
        <v>4486</v>
      </c>
      <c r="F1141" s="10">
        <f t="shared" si="282"/>
        <v>-5.0932128945243571E-3</v>
      </c>
      <c r="G1141" s="2">
        <f t="shared" ca="1" si="283"/>
        <v>88070.125</v>
      </c>
      <c r="H1141">
        <f t="shared" ca="1" si="284"/>
        <v>-1</v>
      </c>
      <c r="I1141">
        <f t="shared" si="285"/>
        <v>1</v>
      </c>
      <c r="J1141">
        <f t="shared" si="288"/>
        <v>-116.90999999999985</v>
      </c>
      <c r="K1141">
        <f t="shared" si="286"/>
        <v>1</v>
      </c>
      <c r="L1141" s="11">
        <f t="shared" ca="1" si="280"/>
        <v>13346.919999999962</v>
      </c>
      <c r="M1141">
        <f t="shared" ca="1" si="287"/>
        <v>2</v>
      </c>
      <c r="N1141">
        <f t="shared" ca="1" si="281"/>
        <v>4</v>
      </c>
      <c r="O1141">
        <f>COUNTIF(結算日!$A$3:$A$249,A1141)</f>
        <v>0</v>
      </c>
      <c r="Q1141" s="7">
        <f t="shared" si="289"/>
        <v>-152</v>
      </c>
      <c r="R1141" s="8">
        <f t="shared" ca="1" si="293"/>
        <v>3040</v>
      </c>
      <c r="S1141" s="8">
        <f t="shared" ca="1" si="294"/>
        <v>100148</v>
      </c>
      <c r="T1141" s="8">
        <f t="shared" ca="1" si="290"/>
        <v>22</v>
      </c>
      <c r="U1141" s="9">
        <f t="shared" ca="1" si="295"/>
        <v>42</v>
      </c>
      <c r="V1141">
        <f t="shared" si="291"/>
        <v>2003</v>
      </c>
      <c r="W1141">
        <f t="shared" si="292"/>
        <v>2</v>
      </c>
    </row>
    <row r="1142" spans="1:23" x14ac:dyDescent="0.25">
      <c r="A1142" s="1">
        <v>37666</v>
      </c>
      <c r="B1142" s="2">
        <v>4493.99</v>
      </c>
      <c r="C1142" s="2">
        <v>55469</v>
      </c>
      <c r="D1142" s="2">
        <v>4489</v>
      </c>
      <c r="E1142" s="2">
        <v>4489</v>
      </c>
      <c r="F1142" s="10">
        <f t="shared" si="282"/>
        <v>-1.1103718521847661E-3</v>
      </c>
      <c r="G1142" s="2">
        <f t="shared" ca="1" si="283"/>
        <v>86754.425000000003</v>
      </c>
      <c r="H1142">
        <f t="shared" ca="1" si="284"/>
        <v>-1</v>
      </c>
      <c r="I1142">
        <f t="shared" si="285"/>
        <v>1</v>
      </c>
      <c r="J1142">
        <f t="shared" si="288"/>
        <v>-13.970000000000255</v>
      </c>
      <c r="K1142">
        <f t="shared" si="286"/>
        <v>1</v>
      </c>
      <c r="L1142" s="11">
        <f t="shared" ca="1" si="280"/>
        <v>13318.979999999961</v>
      </c>
      <c r="M1142">
        <f t="shared" ca="1" si="287"/>
        <v>2</v>
      </c>
      <c r="N1142">
        <f t="shared" ca="1" si="281"/>
        <v>0</v>
      </c>
      <c r="O1142">
        <f>COUNTIF(結算日!$A$3:$A$249,A1142)</f>
        <v>0</v>
      </c>
      <c r="Q1142" s="7">
        <f t="shared" si="289"/>
        <v>4</v>
      </c>
      <c r="R1142" s="8">
        <f t="shared" ca="1" si="293"/>
        <v>88</v>
      </c>
      <c r="S1142" s="8">
        <f t="shared" ca="1" si="294"/>
        <v>100194</v>
      </c>
      <c r="T1142" s="8">
        <f t="shared" ca="1" si="290"/>
        <v>22</v>
      </c>
      <c r="U1142" s="9">
        <f t="shared" ca="1" si="295"/>
        <v>0</v>
      </c>
      <c r="V1142">
        <f t="shared" si="291"/>
        <v>2003</v>
      </c>
      <c r="W1142">
        <f t="shared" si="292"/>
        <v>2</v>
      </c>
    </row>
    <row r="1143" spans="1:23" x14ac:dyDescent="0.25">
      <c r="A1143" s="1">
        <v>37669</v>
      </c>
      <c r="B1143" s="2">
        <v>4705.08</v>
      </c>
      <c r="C1143" s="2">
        <v>68483</v>
      </c>
      <c r="D1143" s="2">
        <v>4690</v>
      </c>
      <c r="E1143" s="2">
        <v>4682</v>
      </c>
      <c r="F1143" s="10">
        <f t="shared" si="282"/>
        <v>-3.2050464604215234E-3</v>
      </c>
      <c r="G1143" s="2">
        <f t="shared" ca="1" si="283"/>
        <v>86426.475000000006</v>
      </c>
      <c r="H1143">
        <f t="shared" ca="1" si="284"/>
        <v>-1</v>
      </c>
      <c r="I1143">
        <f t="shared" si="285"/>
        <v>1</v>
      </c>
      <c r="J1143">
        <f t="shared" si="288"/>
        <v>211.09000000000015</v>
      </c>
      <c r="K1143">
        <f t="shared" si="286"/>
        <v>1</v>
      </c>
      <c r="L1143" s="11">
        <f t="shared" ca="1" si="280"/>
        <v>13741.159999999962</v>
      </c>
      <c r="M1143">
        <f t="shared" ca="1" si="287"/>
        <v>2</v>
      </c>
      <c r="N1143">
        <f t="shared" ca="1" si="281"/>
        <v>0</v>
      </c>
      <c r="O1143">
        <f>COUNTIF(結算日!$A$3:$A$249,A1143)</f>
        <v>0</v>
      </c>
      <c r="Q1143" s="7">
        <f t="shared" si="289"/>
        <v>201</v>
      </c>
      <c r="R1143" s="8">
        <f t="shared" ca="1" si="293"/>
        <v>4422</v>
      </c>
      <c r="S1143" s="8">
        <f t="shared" ca="1" si="294"/>
        <v>104616</v>
      </c>
      <c r="T1143" s="8">
        <f t="shared" ca="1" si="290"/>
        <v>22</v>
      </c>
      <c r="U1143" s="9">
        <f t="shared" ca="1" si="295"/>
        <v>0</v>
      </c>
      <c r="V1143">
        <f t="shared" si="291"/>
        <v>2003</v>
      </c>
      <c r="W1143">
        <f t="shared" si="292"/>
        <v>2</v>
      </c>
    </row>
    <row r="1144" spans="1:23" x14ac:dyDescent="0.25">
      <c r="A1144" s="1">
        <v>37670</v>
      </c>
      <c r="B1144" s="2">
        <v>4605.3100000000004</v>
      </c>
      <c r="C1144" s="2">
        <v>61540</v>
      </c>
      <c r="D1144" s="2">
        <v>4636</v>
      </c>
      <c r="E1144" s="2">
        <v>4617</v>
      </c>
      <c r="F1144" s="10">
        <f t="shared" si="282"/>
        <v>6.6640465028411366E-3</v>
      </c>
      <c r="G1144" s="2">
        <f t="shared" ca="1" si="283"/>
        <v>86013.8</v>
      </c>
      <c r="H1144">
        <f t="shared" ca="1" si="284"/>
        <v>-1</v>
      </c>
      <c r="I1144">
        <f t="shared" si="285"/>
        <v>-1</v>
      </c>
      <c r="J1144">
        <f t="shared" si="288"/>
        <v>-99.769999999999527</v>
      </c>
      <c r="K1144">
        <f t="shared" si="286"/>
        <v>-1</v>
      </c>
      <c r="L1144" s="11">
        <f t="shared" ca="1" si="280"/>
        <v>13541.619999999963</v>
      </c>
      <c r="M1144">
        <f t="shared" ca="1" si="287"/>
        <v>-2</v>
      </c>
      <c r="N1144">
        <f t="shared" ca="1" si="281"/>
        <v>4</v>
      </c>
      <c r="O1144">
        <f>COUNTIF(結算日!$A$3:$A$249,A1144)</f>
        <v>0</v>
      </c>
      <c r="Q1144" s="7">
        <f t="shared" si="289"/>
        <v>-54</v>
      </c>
      <c r="R1144" s="8">
        <f t="shared" ca="1" si="293"/>
        <v>-1188</v>
      </c>
      <c r="S1144" s="8">
        <f t="shared" ca="1" si="294"/>
        <v>103428</v>
      </c>
      <c r="T1144" s="8">
        <f t="shared" ca="1" si="290"/>
        <v>-22</v>
      </c>
      <c r="U1144" s="9">
        <f t="shared" ca="1" si="295"/>
        <v>44</v>
      </c>
      <c r="V1144">
        <f t="shared" si="291"/>
        <v>2003</v>
      </c>
      <c r="W1144">
        <f t="shared" si="292"/>
        <v>2</v>
      </c>
    </row>
    <row r="1145" spans="1:23" x14ac:dyDescent="0.25">
      <c r="A1145" s="1">
        <v>37671</v>
      </c>
      <c r="B1145" s="2">
        <v>4550.83</v>
      </c>
      <c r="C1145" s="2">
        <v>65216</v>
      </c>
      <c r="D1145" s="2">
        <v>4545</v>
      </c>
      <c r="E1145" s="2">
        <v>4531</v>
      </c>
      <c r="F1145" s="10">
        <f t="shared" si="282"/>
        <v>-4.3574468833157409E-3</v>
      </c>
      <c r="G1145" s="2">
        <f t="shared" ca="1" si="283"/>
        <v>86448.15</v>
      </c>
      <c r="H1145">
        <f t="shared" ca="1" si="284"/>
        <v>-1</v>
      </c>
      <c r="I1145">
        <f t="shared" si="285"/>
        <v>1</v>
      </c>
      <c r="J1145">
        <f t="shared" si="288"/>
        <v>-54.480000000000473</v>
      </c>
      <c r="K1145">
        <f t="shared" si="286"/>
        <v>1</v>
      </c>
      <c r="L1145" s="11">
        <f t="shared" ca="1" si="280"/>
        <v>13650.579999999964</v>
      </c>
      <c r="M1145">
        <f t="shared" ca="1" si="287"/>
        <v>2</v>
      </c>
      <c r="N1145">
        <f t="shared" ca="1" si="281"/>
        <v>4</v>
      </c>
      <c r="O1145">
        <f>COUNTIF(結算日!$A$3:$A$249,A1145)</f>
        <v>1</v>
      </c>
      <c r="Q1145" s="7">
        <f t="shared" si="289"/>
        <v>-91</v>
      </c>
      <c r="R1145" s="8">
        <f t="shared" ca="1" si="293"/>
        <v>2002</v>
      </c>
      <c r="S1145" s="8">
        <f t="shared" ca="1" si="294"/>
        <v>105386</v>
      </c>
      <c r="T1145" s="8">
        <f t="shared" ca="1" si="290"/>
        <v>23</v>
      </c>
      <c r="U1145" s="9">
        <f t="shared" ca="1" si="295"/>
        <v>45</v>
      </c>
      <c r="V1145">
        <f t="shared" si="291"/>
        <v>2003</v>
      </c>
      <c r="W1145">
        <f t="shared" si="292"/>
        <v>2</v>
      </c>
    </row>
    <row r="1146" spans="1:23" x14ac:dyDescent="0.25">
      <c r="A1146" s="1">
        <v>37672</v>
      </c>
      <c r="B1146" s="2">
        <v>4550.7</v>
      </c>
      <c r="C1146" s="2">
        <v>62166</v>
      </c>
      <c r="D1146" s="2">
        <v>4560</v>
      </c>
      <c r="E1146" s="2">
        <v>4536</v>
      </c>
      <c r="F1146" s="10">
        <f t="shared" si="282"/>
        <v>2.0436416375502198E-3</v>
      </c>
      <c r="G1146" s="2">
        <f t="shared" ca="1" si="283"/>
        <v>86620.375</v>
      </c>
      <c r="H1146">
        <f t="shared" ca="1" si="284"/>
        <v>-1</v>
      </c>
      <c r="I1146">
        <f t="shared" si="285"/>
        <v>-1</v>
      </c>
      <c r="J1146">
        <f t="shared" si="288"/>
        <v>-0.13000000000010914</v>
      </c>
      <c r="K1146">
        <f t="shared" si="286"/>
        <v>-1</v>
      </c>
      <c r="L1146" s="11">
        <f t="shared" ca="1" si="280"/>
        <v>13650.319999999963</v>
      </c>
      <c r="M1146">
        <f t="shared" ca="1" si="287"/>
        <v>-2</v>
      </c>
      <c r="N1146">
        <f t="shared" ca="1" si="281"/>
        <v>4</v>
      </c>
      <c r="O1146">
        <f>COUNTIF(結算日!$A$3:$A$249,A1146)</f>
        <v>0</v>
      </c>
      <c r="Q1146" s="7">
        <f t="shared" si="289"/>
        <v>29</v>
      </c>
      <c r="R1146" s="8">
        <f t="shared" ca="1" si="293"/>
        <v>667</v>
      </c>
      <c r="S1146" s="8">
        <f t="shared" ca="1" si="294"/>
        <v>106008</v>
      </c>
      <c r="T1146" s="8">
        <f t="shared" ca="1" si="290"/>
        <v>-23</v>
      </c>
      <c r="U1146" s="9">
        <f t="shared" ca="1" si="295"/>
        <v>46</v>
      </c>
      <c r="V1146">
        <f t="shared" si="291"/>
        <v>2003</v>
      </c>
      <c r="W1146">
        <f t="shared" si="292"/>
        <v>2</v>
      </c>
    </row>
    <row r="1147" spans="1:23" x14ac:dyDescent="0.25">
      <c r="A1147" s="1">
        <v>37673</v>
      </c>
      <c r="B1147" s="2">
        <v>4548.3500000000004</v>
      </c>
      <c r="C1147" s="2">
        <v>49851</v>
      </c>
      <c r="D1147" s="2">
        <v>4540</v>
      </c>
      <c r="E1147" s="2">
        <v>4530</v>
      </c>
      <c r="F1147" s="10">
        <f t="shared" si="282"/>
        <v>-1.8358305759231808E-3</v>
      </c>
      <c r="G1147" s="2">
        <f t="shared" ca="1" si="283"/>
        <v>86462.024999999994</v>
      </c>
      <c r="H1147">
        <f t="shared" ca="1" si="284"/>
        <v>-1</v>
      </c>
      <c r="I1147">
        <f t="shared" si="285"/>
        <v>1</v>
      </c>
      <c r="J1147">
        <f t="shared" si="288"/>
        <v>-2.3499999999994543</v>
      </c>
      <c r="K1147">
        <f t="shared" si="286"/>
        <v>1</v>
      </c>
      <c r="L1147" s="11">
        <f t="shared" ca="1" si="280"/>
        <v>13655.019999999962</v>
      </c>
      <c r="M1147">
        <f t="shared" ca="1" si="287"/>
        <v>3</v>
      </c>
      <c r="N1147">
        <f t="shared" ca="1" si="281"/>
        <v>5</v>
      </c>
      <c r="O1147">
        <f>COUNTIF(結算日!$A$3:$A$249,A1147)</f>
        <v>0</v>
      </c>
      <c r="Q1147" s="7">
        <f t="shared" si="289"/>
        <v>-20</v>
      </c>
      <c r="R1147" s="8">
        <f t="shared" ca="1" si="293"/>
        <v>460</v>
      </c>
      <c r="S1147" s="8">
        <f t="shared" ca="1" si="294"/>
        <v>106422</v>
      </c>
      <c r="T1147" s="8">
        <f t="shared" ca="1" si="290"/>
        <v>23</v>
      </c>
      <c r="U1147" s="9">
        <f t="shared" ca="1" si="295"/>
        <v>46</v>
      </c>
      <c r="V1147">
        <f t="shared" si="291"/>
        <v>2003</v>
      </c>
      <c r="W1147">
        <f t="shared" si="292"/>
        <v>2</v>
      </c>
    </row>
    <row r="1148" spans="1:23" x14ac:dyDescent="0.25">
      <c r="A1148" s="1">
        <v>37676</v>
      </c>
      <c r="B1148" s="2">
        <v>4609.2</v>
      </c>
      <c r="C1148" s="2">
        <v>43866</v>
      </c>
      <c r="D1148" s="2">
        <v>4601</v>
      </c>
      <c r="E1148" s="2">
        <v>4630</v>
      </c>
      <c r="F1148" s="10">
        <f t="shared" si="282"/>
        <v>-1.7790505944632606E-3</v>
      </c>
      <c r="G1148" s="2">
        <f t="shared" ca="1" si="283"/>
        <v>85425.574999999997</v>
      </c>
      <c r="H1148">
        <f t="shared" ca="1" si="284"/>
        <v>-1</v>
      </c>
      <c r="I1148">
        <f t="shared" si="285"/>
        <v>1</v>
      </c>
      <c r="J1148">
        <f t="shared" si="288"/>
        <v>60.849999999999454</v>
      </c>
      <c r="K1148">
        <f t="shared" si="286"/>
        <v>1</v>
      </c>
      <c r="L1148" s="11">
        <f t="shared" ca="1" si="280"/>
        <v>13837.56999999996</v>
      </c>
      <c r="M1148">
        <f t="shared" ca="1" si="287"/>
        <v>3</v>
      </c>
      <c r="N1148">
        <f t="shared" ca="1" si="281"/>
        <v>0</v>
      </c>
      <c r="O1148">
        <f>COUNTIF(結算日!$A$3:$A$249,A1148)</f>
        <v>0</v>
      </c>
      <c r="Q1148" s="7">
        <f t="shared" si="289"/>
        <v>61</v>
      </c>
      <c r="R1148" s="8">
        <f t="shared" ca="1" si="293"/>
        <v>1403</v>
      </c>
      <c r="S1148" s="8">
        <f t="shared" ca="1" si="294"/>
        <v>107779</v>
      </c>
      <c r="T1148" s="8">
        <f t="shared" ca="1" si="290"/>
        <v>23</v>
      </c>
      <c r="U1148" s="9">
        <f t="shared" ca="1" si="295"/>
        <v>0</v>
      </c>
      <c r="V1148">
        <f t="shared" si="291"/>
        <v>2003</v>
      </c>
      <c r="W1148">
        <f t="shared" si="292"/>
        <v>2</v>
      </c>
    </row>
    <row r="1149" spans="1:23" x14ac:dyDescent="0.25">
      <c r="A1149" s="1">
        <v>37677</v>
      </c>
      <c r="B1149" s="2">
        <v>4454.3500000000004</v>
      </c>
      <c r="C1149" s="2">
        <v>48034</v>
      </c>
      <c r="D1149" s="2">
        <v>4450</v>
      </c>
      <c r="E1149" s="2">
        <v>4432</v>
      </c>
      <c r="F1149" s="10">
        <f t="shared" si="282"/>
        <v>-9.7657346189683469E-4</v>
      </c>
      <c r="G1149" s="2">
        <f t="shared" ca="1" si="283"/>
        <v>83738.7</v>
      </c>
      <c r="H1149">
        <f t="shared" ca="1" si="284"/>
        <v>-1</v>
      </c>
      <c r="I1149">
        <f t="shared" si="285"/>
        <v>1</v>
      </c>
      <c r="J1149">
        <f t="shared" si="288"/>
        <v>-154.84999999999945</v>
      </c>
      <c r="K1149">
        <f t="shared" ca="1" si="286"/>
        <v>-1</v>
      </c>
      <c r="L1149" s="11">
        <f t="shared" ca="1" si="280"/>
        <v>13373.01999999996</v>
      </c>
      <c r="M1149">
        <f t="shared" ca="1" si="287"/>
        <v>-3</v>
      </c>
      <c r="N1149">
        <f t="shared" ca="1" si="281"/>
        <v>6</v>
      </c>
      <c r="O1149">
        <f>COUNTIF(結算日!$A$3:$A$249,A1149)</f>
        <v>0</v>
      </c>
      <c r="Q1149" s="7">
        <f t="shared" si="289"/>
        <v>-151</v>
      </c>
      <c r="R1149" s="8">
        <f t="shared" ca="1" si="293"/>
        <v>-3473</v>
      </c>
      <c r="S1149" s="8">
        <f t="shared" ca="1" si="294"/>
        <v>104306</v>
      </c>
      <c r="T1149" s="8">
        <f t="shared" ca="1" si="290"/>
        <v>-23</v>
      </c>
      <c r="U1149" s="9">
        <f t="shared" ca="1" si="295"/>
        <v>46</v>
      </c>
      <c r="V1149">
        <f t="shared" si="291"/>
        <v>2003</v>
      </c>
      <c r="W1149">
        <f t="shared" si="292"/>
        <v>2</v>
      </c>
    </row>
    <row r="1150" spans="1:23" x14ac:dyDescent="0.25">
      <c r="A1150" s="1">
        <v>37678</v>
      </c>
      <c r="B1150" s="2">
        <v>4456.6899999999996</v>
      </c>
      <c r="C1150" s="2">
        <v>45753</v>
      </c>
      <c r="D1150" s="2">
        <v>4451</v>
      </c>
      <c r="E1150" s="2">
        <v>4452</v>
      </c>
      <c r="F1150" s="10">
        <f t="shared" si="282"/>
        <v>-1.276732283376103E-3</v>
      </c>
      <c r="G1150" s="2">
        <f t="shared" ca="1" si="283"/>
        <v>83248.274999999994</v>
      </c>
      <c r="H1150">
        <f t="shared" ca="1" si="284"/>
        <v>-1</v>
      </c>
      <c r="I1150">
        <f t="shared" si="285"/>
        <v>1</v>
      </c>
      <c r="J1150">
        <f t="shared" si="288"/>
        <v>2.339999999999236</v>
      </c>
      <c r="K1150">
        <f t="shared" si="286"/>
        <v>1</v>
      </c>
      <c r="L1150" s="11">
        <f t="shared" ref="L1150:L1213" ca="1" si="296">L1149+J1150*M1149</f>
        <v>13365.999999999964</v>
      </c>
      <c r="M1150">
        <f t="shared" ca="1" si="287"/>
        <v>2</v>
      </c>
      <c r="N1150">
        <f t="shared" ref="N1150:N1213" ca="1" si="297">ABS(M1150-M1149)</f>
        <v>5</v>
      </c>
      <c r="O1150">
        <f>COUNTIF(結算日!$A$3:$A$249,A1150)</f>
        <v>0</v>
      </c>
      <c r="Q1150" s="7">
        <f t="shared" si="289"/>
        <v>1</v>
      </c>
      <c r="R1150" s="8">
        <f t="shared" ca="1" si="293"/>
        <v>-23</v>
      </c>
      <c r="S1150" s="8">
        <f t="shared" ca="1" si="294"/>
        <v>104237</v>
      </c>
      <c r="T1150" s="8">
        <f t="shared" ca="1" si="290"/>
        <v>23</v>
      </c>
      <c r="U1150" s="9">
        <f t="shared" ca="1" si="295"/>
        <v>46</v>
      </c>
      <c r="V1150">
        <f t="shared" si="291"/>
        <v>2003</v>
      </c>
      <c r="W1150">
        <f t="shared" si="292"/>
        <v>2</v>
      </c>
    </row>
    <row r="1151" spans="1:23" x14ac:dyDescent="0.25">
      <c r="A1151" s="1">
        <v>37679</v>
      </c>
      <c r="B1151" s="2">
        <v>4432.46</v>
      </c>
      <c r="C1151" s="2">
        <v>41820</v>
      </c>
      <c r="D1151" s="2">
        <v>4408</v>
      </c>
      <c r="E1151" s="2">
        <v>4401</v>
      </c>
      <c r="F1151" s="10">
        <f t="shared" si="282"/>
        <v>-5.5183803125127273E-3</v>
      </c>
      <c r="G1151" s="2">
        <f t="shared" ca="1" si="283"/>
        <v>82670</v>
      </c>
      <c r="H1151">
        <f t="shared" ca="1" si="284"/>
        <v>-1</v>
      </c>
      <c r="I1151">
        <f t="shared" si="285"/>
        <v>1</v>
      </c>
      <c r="J1151">
        <f t="shared" si="288"/>
        <v>-24.229999999999563</v>
      </c>
      <c r="K1151">
        <f t="shared" si="286"/>
        <v>1</v>
      </c>
      <c r="L1151" s="11">
        <f t="shared" ca="1" si="296"/>
        <v>13317.539999999964</v>
      </c>
      <c r="M1151">
        <f t="shared" ca="1" si="287"/>
        <v>3</v>
      </c>
      <c r="N1151">
        <f t="shared" ca="1" si="297"/>
        <v>1</v>
      </c>
      <c r="O1151">
        <f>COUNTIF(結算日!$A$3:$A$249,A1151)</f>
        <v>0</v>
      </c>
      <c r="Q1151" s="7">
        <f t="shared" si="289"/>
        <v>-43</v>
      </c>
      <c r="R1151" s="8">
        <f t="shared" ca="1" si="293"/>
        <v>-989</v>
      </c>
      <c r="S1151" s="8">
        <f t="shared" ca="1" si="294"/>
        <v>103202</v>
      </c>
      <c r="T1151" s="8">
        <f t="shared" ca="1" si="290"/>
        <v>23</v>
      </c>
      <c r="U1151" s="9">
        <f t="shared" ca="1" si="295"/>
        <v>0</v>
      </c>
      <c r="V1151">
        <f t="shared" si="291"/>
        <v>2003</v>
      </c>
      <c r="W1151">
        <f t="shared" si="292"/>
        <v>2</v>
      </c>
    </row>
    <row r="1152" spans="1:23" x14ac:dyDescent="0.25">
      <c r="A1152" s="1">
        <v>37683</v>
      </c>
      <c r="B1152" s="2">
        <v>4526.6899999999996</v>
      </c>
      <c r="C1152" s="2">
        <v>45843</v>
      </c>
      <c r="D1152" s="2">
        <v>4515</v>
      </c>
      <c r="E1152" s="2">
        <v>4518</v>
      </c>
      <c r="F1152" s="10">
        <f t="shared" si="282"/>
        <v>-2.5824609151497979E-3</v>
      </c>
      <c r="G1152" s="2">
        <f t="shared" ca="1" si="283"/>
        <v>82489.899999999994</v>
      </c>
      <c r="H1152">
        <f t="shared" ca="1" si="284"/>
        <v>-1</v>
      </c>
      <c r="I1152">
        <f t="shared" si="285"/>
        <v>1</v>
      </c>
      <c r="J1152">
        <f t="shared" si="288"/>
        <v>94.229999999999563</v>
      </c>
      <c r="K1152">
        <f t="shared" si="286"/>
        <v>1</v>
      </c>
      <c r="L1152" s="11">
        <f t="shared" ca="1" si="296"/>
        <v>13600.229999999963</v>
      </c>
      <c r="M1152">
        <f t="shared" ca="1" si="287"/>
        <v>3</v>
      </c>
      <c r="N1152">
        <f t="shared" ca="1" si="297"/>
        <v>0</v>
      </c>
      <c r="O1152">
        <f>COUNTIF(結算日!$A$3:$A$249,A1152)</f>
        <v>0</v>
      </c>
      <c r="Q1152" s="7">
        <f t="shared" si="289"/>
        <v>107</v>
      </c>
      <c r="R1152" s="8">
        <f t="shared" ca="1" si="293"/>
        <v>2461</v>
      </c>
      <c r="S1152" s="8">
        <f t="shared" ca="1" si="294"/>
        <v>105663</v>
      </c>
      <c r="T1152" s="8">
        <f t="shared" ca="1" si="290"/>
        <v>23</v>
      </c>
      <c r="U1152" s="9">
        <f t="shared" ca="1" si="295"/>
        <v>0</v>
      </c>
      <c r="V1152">
        <f t="shared" si="291"/>
        <v>2003</v>
      </c>
      <c r="W1152">
        <f t="shared" si="292"/>
        <v>3</v>
      </c>
    </row>
    <row r="1153" spans="1:23" x14ac:dyDescent="0.25">
      <c r="A1153" s="1">
        <v>37684</v>
      </c>
      <c r="B1153" s="2">
        <v>4499.6899999999996</v>
      </c>
      <c r="C1153" s="2">
        <v>43984</v>
      </c>
      <c r="D1153" s="2">
        <v>4469</v>
      </c>
      <c r="E1153" s="2">
        <v>4461</v>
      </c>
      <c r="F1153" s="10">
        <f t="shared" si="282"/>
        <v>-6.82046985458995E-3</v>
      </c>
      <c r="G1153" s="2">
        <f t="shared" ca="1" si="283"/>
        <v>82348.574999999997</v>
      </c>
      <c r="H1153">
        <f t="shared" ca="1" si="284"/>
        <v>-1</v>
      </c>
      <c r="I1153">
        <f t="shared" si="285"/>
        <v>1</v>
      </c>
      <c r="J1153">
        <f t="shared" si="288"/>
        <v>-27</v>
      </c>
      <c r="K1153">
        <f t="shared" si="286"/>
        <v>1</v>
      </c>
      <c r="L1153" s="11">
        <f t="shared" ca="1" si="296"/>
        <v>13519.229999999963</v>
      </c>
      <c r="M1153">
        <f t="shared" ca="1" si="287"/>
        <v>3</v>
      </c>
      <c r="N1153">
        <f t="shared" ca="1" si="297"/>
        <v>0</v>
      </c>
      <c r="O1153">
        <f>COUNTIF(結算日!$A$3:$A$249,A1153)</f>
        <v>0</v>
      </c>
      <c r="Q1153" s="7">
        <f t="shared" si="289"/>
        <v>-46</v>
      </c>
      <c r="R1153" s="8">
        <f t="shared" ca="1" si="293"/>
        <v>-1058</v>
      </c>
      <c r="S1153" s="8">
        <f t="shared" ca="1" si="294"/>
        <v>104605</v>
      </c>
      <c r="T1153" s="8">
        <f t="shared" ca="1" si="290"/>
        <v>23</v>
      </c>
      <c r="U1153" s="9">
        <f t="shared" ca="1" si="295"/>
        <v>0</v>
      </c>
      <c r="V1153">
        <f t="shared" si="291"/>
        <v>2003</v>
      </c>
      <c r="W1153">
        <f t="shared" si="292"/>
        <v>3</v>
      </c>
    </row>
    <row r="1154" spans="1:23" x14ac:dyDescent="0.25">
      <c r="A1154" s="1">
        <v>37685</v>
      </c>
      <c r="B1154" s="2">
        <v>4418.1099999999997</v>
      </c>
      <c r="C1154" s="2">
        <v>48819</v>
      </c>
      <c r="D1154" s="2">
        <v>4389</v>
      </c>
      <c r="E1154" s="2">
        <v>4398</v>
      </c>
      <c r="F1154" s="10">
        <f t="shared" ref="F1154:F1217" si="298">IF(O1154=1,E1154,D1154)/B1154-1</f>
        <v>-6.5887902293061407E-3</v>
      </c>
      <c r="G1154" s="2">
        <f t="shared" ref="G1154:G1217" ca="1" si="299">IF(ROW()&gt;$G$1,AVERAGE(OFFSET(C1154,-$G$1+1,,$G$1)),"")</f>
        <v>82105.100000000006</v>
      </c>
      <c r="H1154">
        <f t="shared" ref="H1154:H1217" ca="1" si="300">IF(G1154="",0,SIGN(C1154-G1154))</f>
        <v>-1</v>
      </c>
      <c r="I1154">
        <f t="shared" ref="I1154:I1217" si="301">-SIGN(F1154)</f>
        <v>1</v>
      </c>
      <c r="J1154">
        <f t="shared" si="288"/>
        <v>-81.579999999999927</v>
      </c>
      <c r="K1154">
        <f t="shared" ref="K1154:K1217" si="302">CHOOSE($K$1,H1154*(2-$K$1)+I1154*($K$1-1),IF(ABS(F1154)&gt;($K$1-2)/100,I1154,H1154))</f>
        <v>1</v>
      </c>
      <c r="L1154" s="11">
        <f t="shared" ca="1" si="296"/>
        <v>13274.489999999963</v>
      </c>
      <c r="M1154">
        <f t="shared" ref="M1154:M1217" ca="1" si="303">INT(L1154*$P$1/B1154)*K1154</f>
        <v>3</v>
      </c>
      <c r="N1154">
        <f t="shared" ca="1" si="297"/>
        <v>0</v>
      </c>
      <c r="O1154">
        <f>COUNTIF(結算日!$A$3:$A$249,A1154)</f>
        <v>0</v>
      </c>
      <c r="Q1154" s="7">
        <f t="shared" si="289"/>
        <v>-80</v>
      </c>
      <c r="R1154" s="8">
        <f t="shared" ca="1" si="293"/>
        <v>-1840</v>
      </c>
      <c r="S1154" s="8">
        <f t="shared" ca="1" si="294"/>
        <v>102765</v>
      </c>
      <c r="T1154" s="8">
        <f t="shared" ca="1" si="290"/>
        <v>23</v>
      </c>
      <c r="U1154" s="9">
        <f t="shared" ca="1" si="295"/>
        <v>0</v>
      </c>
      <c r="V1154">
        <f t="shared" si="291"/>
        <v>2003</v>
      </c>
      <c r="W1154">
        <f t="shared" si="292"/>
        <v>3</v>
      </c>
    </row>
    <row r="1155" spans="1:23" x14ac:dyDescent="0.25">
      <c r="A1155" s="1">
        <v>37686</v>
      </c>
      <c r="B1155" s="2">
        <v>4397.4399999999996</v>
      </c>
      <c r="C1155" s="2">
        <v>40674</v>
      </c>
      <c r="D1155" s="2">
        <v>4397</v>
      </c>
      <c r="E1155" s="2">
        <v>4392</v>
      </c>
      <c r="F1155" s="10">
        <f t="shared" si="298"/>
        <v>-1.0005821568903617E-4</v>
      </c>
      <c r="G1155" s="2">
        <f t="shared" ca="1" si="299"/>
        <v>81959.324999999997</v>
      </c>
      <c r="H1155">
        <f t="shared" ca="1" si="300"/>
        <v>-1</v>
      </c>
      <c r="I1155">
        <f t="shared" si="301"/>
        <v>1</v>
      </c>
      <c r="J1155">
        <f t="shared" ref="J1155:J1218" si="304">B1155-B1154</f>
        <v>-20.670000000000073</v>
      </c>
      <c r="K1155">
        <f t="shared" ca="1" si="302"/>
        <v>-1</v>
      </c>
      <c r="L1155" s="11">
        <f t="shared" ca="1" si="296"/>
        <v>13212.479999999963</v>
      </c>
      <c r="M1155">
        <f t="shared" ca="1" si="303"/>
        <v>-3</v>
      </c>
      <c r="N1155">
        <f t="shared" ca="1" si="297"/>
        <v>6</v>
      </c>
      <c r="O1155">
        <f>COUNTIF(結算日!$A$3:$A$249,A1155)</f>
        <v>0</v>
      </c>
      <c r="Q1155" s="7">
        <f t="shared" ref="Q1155:Q1218" si="305">D1155-IF(O1154=1,E1154,D1154)</f>
        <v>8</v>
      </c>
      <c r="R1155" s="8">
        <f t="shared" ca="1" si="293"/>
        <v>184</v>
      </c>
      <c r="S1155" s="8">
        <f t="shared" ca="1" si="294"/>
        <v>102949</v>
      </c>
      <c r="T1155" s="8">
        <f t="shared" ref="T1155:T1218" ca="1" si="306">INT(S1155*$P$1/IF(O1155=1,E1155,D1155))*K1155</f>
        <v>-23</v>
      </c>
      <c r="U1155" s="9">
        <f t="shared" ca="1" si="295"/>
        <v>46</v>
      </c>
      <c r="V1155">
        <f t="shared" ref="V1155:V1218" si="307">YEAR(A1155)</f>
        <v>2003</v>
      </c>
      <c r="W1155">
        <f t="shared" ref="W1155:W1218" si="308">MONTH(A1155)</f>
        <v>3</v>
      </c>
    </row>
    <row r="1156" spans="1:23" x14ac:dyDescent="0.25">
      <c r="A1156" s="1">
        <v>37687</v>
      </c>
      <c r="B1156" s="2">
        <v>4350.59</v>
      </c>
      <c r="C1156" s="2">
        <v>39396</v>
      </c>
      <c r="D1156" s="2">
        <v>4355</v>
      </c>
      <c r="E1156" s="2">
        <v>4360</v>
      </c>
      <c r="F1156" s="10">
        <f t="shared" si="298"/>
        <v>1.0136556191229218E-3</v>
      </c>
      <c r="G1156" s="2">
        <f t="shared" ca="1" si="299"/>
        <v>81942.324999999997</v>
      </c>
      <c r="H1156">
        <f t="shared" ca="1" si="300"/>
        <v>-1</v>
      </c>
      <c r="I1156">
        <f t="shared" si="301"/>
        <v>-1</v>
      </c>
      <c r="J1156">
        <f t="shared" si="304"/>
        <v>-46.849999999999454</v>
      </c>
      <c r="K1156">
        <f t="shared" si="302"/>
        <v>-1</v>
      </c>
      <c r="L1156" s="11">
        <f t="shared" ca="1" si="296"/>
        <v>13353.029999999962</v>
      </c>
      <c r="M1156">
        <f t="shared" ca="1" si="303"/>
        <v>-3</v>
      </c>
      <c r="N1156">
        <f t="shared" ca="1" si="297"/>
        <v>0</v>
      </c>
      <c r="O1156">
        <f>COUNTIF(結算日!$A$3:$A$249,A1156)</f>
        <v>0</v>
      </c>
      <c r="Q1156" s="7">
        <f t="shared" si="305"/>
        <v>-42</v>
      </c>
      <c r="R1156" s="8">
        <f t="shared" ref="R1156:R1219" ca="1" si="309">Q1156*T1155</f>
        <v>966</v>
      </c>
      <c r="S1156" s="8">
        <f t="shared" ref="S1156:S1219" ca="1" si="310">S1155+Q1156*T1155-U1155*$U$1</f>
        <v>103869</v>
      </c>
      <c r="T1156" s="8">
        <f t="shared" ca="1" si="306"/>
        <v>-23</v>
      </c>
      <c r="U1156" s="9">
        <f t="shared" ref="U1156:U1219" ca="1" si="311">IF(O1156=1,ABS(T1156)+ABS(T1155),ABS(T1156-T1155))</f>
        <v>0</v>
      </c>
      <c r="V1156">
        <f t="shared" si="307"/>
        <v>2003</v>
      </c>
      <c r="W1156">
        <f t="shared" si="308"/>
        <v>3</v>
      </c>
    </row>
    <row r="1157" spans="1:23" x14ac:dyDescent="0.25">
      <c r="A1157" s="1">
        <v>37690</v>
      </c>
      <c r="B1157" s="2">
        <v>4319.99</v>
      </c>
      <c r="C1157" s="2">
        <v>31661</v>
      </c>
      <c r="D1157" s="2">
        <v>4335</v>
      </c>
      <c r="E1157" s="2">
        <v>4330</v>
      </c>
      <c r="F1157" s="10">
        <f t="shared" si="298"/>
        <v>3.4745450799655853E-3</v>
      </c>
      <c r="G1157" s="2">
        <f t="shared" ca="1" si="299"/>
        <v>81191.925000000003</v>
      </c>
      <c r="H1157">
        <f t="shared" ca="1" si="300"/>
        <v>-1</v>
      </c>
      <c r="I1157">
        <f t="shared" si="301"/>
        <v>-1</v>
      </c>
      <c r="J1157">
        <f t="shared" si="304"/>
        <v>-30.600000000000364</v>
      </c>
      <c r="K1157">
        <f t="shared" si="302"/>
        <v>-1</v>
      </c>
      <c r="L1157" s="11">
        <f t="shared" ca="1" si="296"/>
        <v>13444.829999999964</v>
      </c>
      <c r="M1157">
        <f t="shared" ca="1" si="303"/>
        <v>-3</v>
      </c>
      <c r="N1157">
        <f t="shared" ca="1" si="297"/>
        <v>0</v>
      </c>
      <c r="O1157">
        <f>COUNTIF(結算日!$A$3:$A$249,A1157)</f>
        <v>0</v>
      </c>
      <c r="Q1157" s="7">
        <f t="shared" si="305"/>
        <v>-20</v>
      </c>
      <c r="R1157" s="8">
        <f t="shared" ca="1" si="309"/>
        <v>460</v>
      </c>
      <c r="S1157" s="8">
        <f t="shared" ca="1" si="310"/>
        <v>104329</v>
      </c>
      <c r="T1157" s="8">
        <f t="shared" ca="1" si="306"/>
        <v>-24</v>
      </c>
      <c r="U1157" s="9">
        <f t="shared" ca="1" si="311"/>
        <v>1</v>
      </c>
      <c r="V1157">
        <f t="shared" si="307"/>
        <v>2003</v>
      </c>
      <c r="W1157">
        <f t="shared" si="308"/>
        <v>3</v>
      </c>
    </row>
    <row r="1158" spans="1:23" x14ac:dyDescent="0.25">
      <c r="A1158" s="1">
        <v>37691</v>
      </c>
      <c r="B1158" s="2">
        <v>4260.45</v>
      </c>
      <c r="C1158" s="2">
        <v>42377</v>
      </c>
      <c r="D1158" s="2">
        <v>4250</v>
      </c>
      <c r="E1158" s="2">
        <v>4259</v>
      </c>
      <c r="F1158" s="10">
        <f t="shared" si="298"/>
        <v>-2.452792545388327E-3</v>
      </c>
      <c r="G1158" s="2">
        <f t="shared" ca="1" si="299"/>
        <v>79897.850000000006</v>
      </c>
      <c r="H1158">
        <f t="shared" ca="1" si="300"/>
        <v>-1</v>
      </c>
      <c r="I1158">
        <f t="shared" si="301"/>
        <v>1</v>
      </c>
      <c r="J1158">
        <f t="shared" si="304"/>
        <v>-59.539999999999964</v>
      </c>
      <c r="K1158">
        <f t="shared" si="302"/>
        <v>1</v>
      </c>
      <c r="L1158" s="11">
        <f t="shared" ca="1" si="296"/>
        <v>13623.449999999964</v>
      </c>
      <c r="M1158">
        <f t="shared" ca="1" si="303"/>
        <v>3</v>
      </c>
      <c r="N1158">
        <f t="shared" ca="1" si="297"/>
        <v>6</v>
      </c>
      <c r="O1158">
        <f>COUNTIF(結算日!$A$3:$A$249,A1158)</f>
        <v>0</v>
      </c>
      <c r="Q1158" s="7">
        <f t="shared" si="305"/>
        <v>-85</v>
      </c>
      <c r="R1158" s="8">
        <f t="shared" ca="1" si="309"/>
        <v>2040</v>
      </c>
      <c r="S1158" s="8">
        <f t="shared" ca="1" si="310"/>
        <v>106368</v>
      </c>
      <c r="T1158" s="8">
        <f t="shared" ca="1" si="306"/>
        <v>25</v>
      </c>
      <c r="U1158" s="9">
        <f t="shared" ca="1" si="311"/>
        <v>49</v>
      </c>
      <c r="V1158">
        <f t="shared" si="307"/>
        <v>2003</v>
      </c>
      <c r="W1158">
        <f t="shared" si="308"/>
        <v>3</v>
      </c>
    </row>
    <row r="1159" spans="1:23" x14ac:dyDescent="0.25">
      <c r="A1159" s="1">
        <v>37692</v>
      </c>
      <c r="B1159" s="2">
        <v>4328.1499999999996</v>
      </c>
      <c r="C1159" s="2">
        <v>41126</v>
      </c>
      <c r="D1159" s="2">
        <v>4305</v>
      </c>
      <c r="E1159" s="2">
        <v>4298</v>
      </c>
      <c r="F1159" s="10">
        <f t="shared" si="298"/>
        <v>-5.3487055670435879E-3</v>
      </c>
      <c r="G1159" s="2">
        <f t="shared" ca="1" si="299"/>
        <v>78712.875</v>
      </c>
      <c r="H1159">
        <f t="shared" ca="1" si="300"/>
        <v>-1</v>
      </c>
      <c r="I1159">
        <f t="shared" si="301"/>
        <v>1</v>
      </c>
      <c r="J1159">
        <f t="shared" si="304"/>
        <v>67.699999999999818</v>
      </c>
      <c r="K1159">
        <f t="shared" si="302"/>
        <v>1</v>
      </c>
      <c r="L1159" s="11">
        <f t="shared" ca="1" si="296"/>
        <v>13826.549999999963</v>
      </c>
      <c r="M1159">
        <f t="shared" ca="1" si="303"/>
        <v>3</v>
      </c>
      <c r="N1159">
        <f t="shared" ca="1" si="297"/>
        <v>0</v>
      </c>
      <c r="O1159">
        <f>COUNTIF(結算日!$A$3:$A$249,A1159)</f>
        <v>0</v>
      </c>
      <c r="Q1159" s="7">
        <f t="shared" si="305"/>
        <v>55</v>
      </c>
      <c r="R1159" s="8">
        <f t="shared" ca="1" si="309"/>
        <v>1375</v>
      </c>
      <c r="S1159" s="8">
        <f t="shared" ca="1" si="310"/>
        <v>107694</v>
      </c>
      <c r="T1159" s="8">
        <f t="shared" ca="1" si="306"/>
        <v>25</v>
      </c>
      <c r="U1159" s="9">
        <f t="shared" ca="1" si="311"/>
        <v>0</v>
      </c>
      <c r="V1159">
        <f t="shared" si="307"/>
        <v>2003</v>
      </c>
      <c r="W1159">
        <f t="shared" si="308"/>
        <v>3</v>
      </c>
    </row>
    <row r="1160" spans="1:23" x14ac:dyDescent="0.25">
      <c r="A1160" s="1">
        <v>37693</v>
      </c>
      <c r="B1160" s="2">
        <v>4378.99</v>
      </c>
      <c r="C1160" s="2">
        <v>48854</v>
      </c>
      <c r="D1160" s="2">
        <v>4353</v>
      </c>
      <c r="E1160" s="2">
        <v>4350</v>
      </c>
      <c r="F1160" s="10">
        <f t="shared" si="298"/>
        <v>-5.935158563961096E-3</v>
      </c>
      <c r="G1160" s="2">
        <f t="shared" ca="1" si="299"/>
        <v>77171.7</v>
      </c>
      <c r="H1160">
        <f t="shared" ca="1" si="300"/>
        <v>-1</v>
      </c>
      <c r="I1160">
        <f t="shared" si="301"/>
        <v>1</v>
      </c>
      <c r="J1160">
        <f t="shared" si="304"/>
        <v>50.840000000000146</v>
      </c>
      <c r="K1160">
        <f t="shared" si="302"/>
        <v>1</v>
      </c>
      <c r="L1160" s="11">
        <f t="shared" ca="1" si="296"/>
        <v>13979.069999999963</v>
      </c>
      <c r="M1160">
        <f t="shared" ca="1" si="303"/>
        <v>3</v>
      </c>
      <c r="N1160">
        <f t="shared" ca="1" si="297"/>
        <v>0</v>
      </c>
      <c r="O1160">
        <f>COUNTIF(結算日!$A$3:$A$249,A1160)</f>
        <v>0</v>
      </c>
      <c r="Q1160" s="7">
        <f t="shared" si="305"/>
        <v>48</v>
      </c>
      <c r="R1160" s="8">
        <f t="shared" ca="1" si="309"/>
        <v>1200</v>
      </c>
      <c r="S1160" s="8">
        <f t="shared" ca="1" si="310"/>
        <v>108894</v>
      </c>
      <c r="T1160" s="8">
        <f t="shared" ca="1" si="306"/>
        <v>25</v>
      </c>
      <c r="U1160" s="9">
        <f t="shared" ca="1" si="311"/>
        <v>0</v>
      </c>
      <c r="V1160">
        <f t="shared" si="307"/>
        <v>2003</v>
      </c>
      <c r="W1160">
        <f t="shared" si="308"/>
        <v>3</v>
      </c>
    </row>
    <row r="1161" spans="1:23" x14ac:dyDescent="0.25">
      <c r="A1161" s="1">
        <v>37694</v>
      </c>
      <c r="B1161" s="2">
        <v>4476.17</v>
      </c>
      <c r="C1161" s="2">
        <v>70497</v>
      </c>
      <c r="D1161" s="2">
        <v>4479</v>
      </c>
      <c r="E1161" s="2">
        <v>4480</v>
      </c>
      <c r="F1161" s="10">
        <f t="shared" si="298"/>
        <v>6.32236934700936E-4</v>
      </c>
      <c r="G1161" s="2">
        <f t="shared" ca="1" si="299"/>
        <v>75897.524999999994</v>
      </c>
      <c r="H1161">
        <f t="shared" ca="1" si="300"/>
        <v>-1</v>
      </c>
      <c r="I1161">
        <f t="shared" si="301"/>
        <v>-1</v>
      </c>
      <c r="J1161">
        <f t="shared" si="304"/>
        <v>97.180000000000291</v>
      </c>
      <c r="K1161">
        <f t="shared" ca="1" si="302"/>
        <v>-1</v>
      </c>
      <c r="L1161" s="11">
        <f t="shared" ca="1" si="296"/>
        <v>14270.609999999964</v>
      </c>
      <c r="M1161">
        <f t="shared" ca="1" si="303"/>
        <v>-3</v>
      </c>
      <c r="N1161">
        <f t="shared" ca="1" si="297"/>
        <v>6</v>
      </c>
      <c r="O1161">
        <f>COUNTIF(結算日!$A$3:$A$249,A1161)</f>
        <v>0</v>
      </c>
      <c r="Q1161" s="7">
        <f t="shared" si="305"/>
        <v>126</v>
      </c>
      <c r="R1161" s="8">
        <f t="shared" ca="1" si="309"/>
        <v>3150</v>
      </c>
      <c r="S1161" s="8">
        <f t="shared" ca="1" si="310"/>
        <v>112044</v>
      </c>
      <c r="T1161" s="8">
        <f t="shared" ca="1" si="306"/>
        <v>-25</v>
      </c>
      <c r="U1161" s="9">
        <f t="shared" ca="1" si="311"/>
        <v>50</v>
      </c>
      <c r="V1161">
        <f t="shared" si="307"/>
        <v>2003</v>
      </c>
      <c r="W1161">
        <f t="shared" si="308"/>
        <v>3</v>
      </c>
    </row>
    <row r="1162" spans="1:23" x14ac:dyDescent="0.25">
      <c r="A1162" s="1">
        <v>37697</v>
      </c>
      <c r="B1162" s="2">
        <v>4357.99</v>
      </c>
      <c r="C1162" s="2">
        <v>36545</v>
      </c>
      <c r="D1162" s="2">
        <v>4318</v>
      </c>
      <c r="E1162" s="2">
        <v>4293</v>
      </c>
      <c r="F1162" s="10">
        <f t="shared" si="298"/>
        <v>-9.1762486834526813E-3</v>
      </c>
      <c r="G1162" s="2">
        <f t="shared" ca="1" si="299"/>
        <v>73711.975000000006</v>
      </c>
      <c r="H1162">
        <f t="shared" ca="1" si="300"/>
        <v>-1</v>
      </c>
      <c r="I1162">
        <f t="shared" si="301"/>
        <v>1</v>
      </c>
      <c r="J1162">
        <f t="shared" si="304"/>
        <v>-118.18000000000029</v>
      </c>
      <c r="K1162">
        <f t="shared" si="302"/>
        <v>1</v>
      </c>
      <c r="L1162" s="11">
        <f t="shared" ca="1" si="296"/>
        <v>14625.149999999965</v>
      </c>
      <c r="M1162">
        <f t="shared" ca="1" si="303"/>
        <v>3</v>
      </c>
      <c r="N1162">
        <f t="shared" ca="1" si="297"/>
        <v>6</v>
      </c>
      <c r="O1162">
        <f>COUNTIF(結算日!$A$3:$A$249,A1162)</f>
        <v>0</v>
      </c>
      <c r="Q1162" s="7">
        <f t="shared" si="305"/>
        <v>-161</v>
      </c>
      <c r="R1162" s="8">
        <f t="shared" ca="1" si="309"/>
        <v>4025</v>
      </c>
      <c r="S1162" s="8">
        <f t="shared" ca="1" si="310"/>
        <v>116019</v>
      </c>
      <c r="T1162" s="8">
        <f t="shared" ca="1" si="306"/>
        <v>26</v>
      </c>
      <c r="U1162" s="9">
        <f t="shared" ca="1" si="311"/>
        <v>51</v>
      </c>
      <c r="V1162">
        <f t="shared" si="307"/>
        <v>2003</v>
      </c>
      <c r="W1162">
        <f t="shared" si="308"/>
        <v>3</v>
      </c>
    </row>
    <row r="1163" spans="1:23" x14ac:dyDescent="0.25">
      <c r="A1163" s="1">
        <v>37698</v>
      </c>
      <c r="B1163" s="2">
        <v>4539.72</v>
      </c>
      <c r="C1163" s="2">
        <v>71882</v>
      </c>
      <c r="D1163" s="2">
        <v>4538</v>
      </c>
      <c r="E1163" s="2">
        <v>4545</v>
      </c>
      <c r="F1163" s="10">
        <f t="shared" si="298"/>
        <v>-3.7887799247537934E-4</v>
      </c>
      <c r="G1163" s="2">
        <f t="shared" ca="1" si="299"/>
        <v>72635.375</v>
      </c>
      <c r="H1163">
        <f t="shared" ca="1" si="300"/>
        <v>-1</v>
      </c>
      <c r="I1163">
        <f t="shared" si="301"/>
        <v>1</v>
      </c>
      <c r="J1163">
        <f t="shared" si="304"/>
        <v>181.73000000000047</v>
      </c>
      <c r="K1163">
        <f t="shared" ca="1" si="302"/>
        <v>-1</v>
      </c>
      <c r="L1163" s="11">
        <f t="shared" ca="1" si="296"/>
        <v>15170.339999999967</v>
      </c>
      <c r="M1163">
        <f t="shared" ca="1" si="303"/>
        <v>-3</v>
      </c>
      <c r="N1163">
        <f t="shared" ca="1" si="297"/>
        <v>6</v>
      </c>
      <c r="O1163">
        <f>COUNTIF(結算日!$A$3:$A$249,A1163)</f>
        <v>0</v>
      </c>
      <c r="Q1163" s="7">
        <f t="shared" si="305"/>
        <v>220</v>
      </c>
      <c r="R1163" s="8">
        <f t="shared" ca="1" si="309"/>
        <v>5720</v>
      </c>
      <c r="S1163" s="8">
        <f t="shared" ca="1" si="310"/>
        <v>121688</v>
      </c>
      <c r="T1163" s="8">
        <f t="shared" ca="1" si="306"/>
        <v>-26</v>
      </c>
      <c r="U1163" s="9">
        <f t="shared" ca="1" si="311"/>
        <v>52</v>
      </c>
      <c r="V1163">
        <f t="shared" si="307"/>
        <v>2003</v>
      </c>
      <c r="W1163">
        <f t="shared" si="308"/>
        <v>3</v>
      </c>
    </row>
    <row r="1164" spans="1:23" x14ac:dyDescent="0.25">
      <c r="A1164" s="1">
        <v>37699</v>
      </c>
      <c r="B1164" s="2">
        <v>4515.07</v>
      </c>
      <c r="C1164" s="2">
        <v>55436</v>
      </c>
      <c r="D1164" s="2">
        <v>4520</v>
      </c>
      <c r="E1164" s="2">
        <v>4520</v>
      </c>
      <c r="F1164" s="10">
        <f t="shared" si="298"/>
        <v>1.0918989074366614E-3</v>
      </c>
      <c r="G1164" s="2">
        <f t="shared" ca="1" si="299"/>
        <v>70857.875</v>
      </c>
      <c r="H1164">
        <f t="shared" ca="1" si="300"/>
        <v>-1</v>
      </c>
      <c r="I1164">
        <f t="shared" si="301"/>
        <v>-1</v>
      </c>
      <c r="J1164">
        <f t="shared" si="304"/>
        <v>-24.650000000000546</v>
      </c>
      <c r="K1164">
        <f t="shared" si="302"/>
        <v>-1</v>
      </c>
      <c r="L1164" s="11">
        <f t="shared" ca="1" si="296"/>
        <v>15244.289999999968</v>
      </c>
      <c r="M1164">
        <f t="shared" ca="1" si="303"/>
        <v>-3</v>
      </c>
      <c r="N1164">
        <f t="shared" ca="1" si="297"/>
        <v>0</v>
      </c>
      <c r="O1164">
        <f>COUNTIF(結算日!$A$3:$A$249,A1164)</f>
        <v>1</v>
      </c>
      <c r="Q1164" s="7">
        <f t="shared" si="305"/>
        <v>-18</v>
      </c>
      <c r="R1164" s="8">
        <f t="shared" ca="1" si="309"/>
        <v>468</v>
      </c>
      <c r="S1164" s="8">
        <f t="shared" ca="1" si="310"/>
        <v>122104</v>
      </c>
      <c r="T1164" s="8">
        <f t="shared" ca="1" si="306"/>
        <v>-27</v>
      </c>
      <c r="U1164" s="9">
        <f t="shared" ca="1" si="311"/>
        <v>53</v>
      </c>
      <c r="V1164">
        <f t="shared" si="307"/>
        <v>2003</v>
      </c>
      <c r="W1164">
        <f t="shared" si="308"/>
        <v>3</v>
      </c>
    </row>
    <row r="1165" spans="1:23" x14ac:dyDescent="0.25">
      <c r="A1165" s="1">
        <v>37700</v>
      </c>
      <c r="B1165" s="2">
        <v>4599.25</v>
      </c>
      <c r="C1165" s="2">
        <v>76916</v>
      </c>
      <c r="D1165" s="2">
        <v>4588</v>
      </c>
      <c r="E1165" s="2">
        <v>4580</v>
      </c>
      <c r="F1165" s="10">
        <f t="shared" si="298"/>
        <v>-2.4460509865739111E-3</v>
      </c>
      <c r="G1165" s="2">
        <f t="shared" ca="1" si="299"/>
        <v>69384.55</v>
      </c>
      <c r="H1165">
        <f t="shared" ca="1" si="300"/>
        <v>1</v>
      </c>
      <c r="I1165">
        <f t="shared" si="301"/>
        <v>1</v>
      </c>
      <c r="J1165">
        <f t="shared" si="304"/>
        <v>84.180000000000291</v>
      </c>
      <c r="K1165">
        <f t="shared" si="302"/>
        <v>1</v>
      </c>
      <c r="L1165" s="11">
        <f t="shared" ca="1" si="296"/>
        <v>14991.749999999967</v>
      </c>
      <c r="M1165">
        <f t="shared" ca="1" si="303"/>
        <v>3</v>
      </c>
      <c r="N1165">
        <f t="shared" ca="1" si="297"/>
        <v>6</v>
      </c>
      <c r="O1165">
        <f>COUNTIF(結算日!$A$3:$A$249,A1165)</f>
        <v>0</v>
      </c>
      <c r="Q1165" s="7">
        <f t="shared" si="305"/>
        <v>68</v>
      </c>
      <c r="R1165" s="8">
        <f t="shared" ca="1" si="309"/>
        <v>-1836</v>
      </c>
      <c r="S1165" s="8">
        <f t="shared" ca="1" si="310"/>
        <v>120215</v>
      </c>
      <c r="T1165" s="8">
        <f t="shared" ca="1" si="306"/>
        <v>26</v>
      </c>
      <c r="U1165" s="9">
        <f t="shared" ca="1" si="311"/>
        <v>53</v>
      </c>
      <c r="V1165">
        <f t="shared" si="307"/>
        <v>2003</v>
      </c>
      <c r="W1165">
        <f t="shared" si="308"/>
        <v>3</v>
      </c>
    </row>
    <row r="1166" spans="1:23" x14ac:dyDescent="0.25">
      <c r="A1166" s="1">
        <v>37701</v>
      </c>
      <c r="B1166" s="2">
        <v>4586.92</v>
      </c>
      <c r="C1166" s="2">
        <v>51465</v>
      </c>
      <c r="D1166" s="2">
        <v>4580</v>
      </c>
      <c r="E1166" s="2">
        <v>4577</v>
      </c>
      <c r="F1166" s="10">
        <f t="shared" si="298"/>
        <v>-1.508637604318408E-3</v>
      </c>
      <c r="G1166" s="2">
        <f t="shared" ca="1" si="299"/>
        <v>67661.7</v>
      </c>
      <c r="H1166">
        <f t="shared" ca="1" si="300"/>
        <v>-1</v>
      </c>
      <c r="I1166">
        <f t="shared" si="301"/>
        <v>1</v>
      </c>
      <c r="J1166">
        <f t="shared" si="304"/>
        <v>-12.329999999999927</v>
      </c>
      <c r="K1166">
        <f t="shared" si="302"/>
        <v>1</v>
      </c>
      <c r="L1166" s="11">
        <f t="shared" ca="1" si="296"/>
        <v>14954.759999999967</v>
      </c>
      <c r="M1166">
        <f t="shared" ca="1" si="303"/>
        <v>3</v>
      </c>
      <c r="N1166">
        <f t="shared" ca="1" si="297"/>
        <v>0</v>
      </c>
      <c r="O1166">
        <f>COUNTIF(結算日!$A$3:$A$249,A1166)</f>
        <v>0</v>
      </c>
      <c r="Q1166" s="7">
        <f t="shared" si="305"/>
        <v>-8</v>
      </c>
      <c r="R1166" s="8">
        <f t="shared" ca="1" si="309"/>
        <v>-208</v>
      </c>
      <c r="S1166" s="8">
        <f t="shared" ca="1" si="310"/>
        <v>119954</v>
      </c>
      <c r="T1166" s="8">
        <f t="shared" ca="1" si="306"/>
        <v>26</v>
      </c>
      <c r="U1166" s="9">
        <f t="shared" ca="1" si="311"/>
        <v>0</v>
      </c>
      <c r="V1166">
        <f t="shared" si="307"/>
        <v>2003</v>
      </c>
      <c r="W1166">
        <f t="shared" si="308"/>
        <v>3</v>
      </c>
    </row>
    <row r="1167" spans="1:23" x14ac:dyDescent="0.25">
      <c r="A1167" s="1">
        <v>37704</v>
      </c>
      <c r="B1167" s="2">
        <v>4570.68</v>
      </c>
      <c r="C1167" s="2">
        <v>37875</v>
      </c>
      <c r="D1167" s="2">
        <v>4541</v>
      </c>
      <c r="E1167" s="2">
        <v>4530</v>
      </c>
      <c r="F1167" s="10">
        <f t="shared" si="298"/>
        <v>-6.4935633209938226E-3</v>
      </c>
      <c r="G1167" s="2">
        <f t="shared" ca="1" si="299"/>
        <v>65172.55</v>
      </c>
      <c r="H1167">
        <f t="shared" ca="1" si="300"/>
        <v>-1</v>
      </c>
      <c r="I1167">
        <f t="shared" si="301"/>
        <v>1</v>
      </c>
      <c r="J1167">
        <f t="shared" si="304"/>
        <v>-16.239999999999782</v>
      </c>
      <c r="K1167">
        <f t="shared" si="302"/>
        <v>1</v>
      </c>
      <c r="L1167" s="11">
        <f t="shared" ca="1" si="296"/>
        <v>14906.039999999968</v>
      </c>
      <c r="M1167">
        <f t="shared" ca="1" si="303"/>
        <v>3</v>
      </c>
      <c r="N1167">
        <f t="shared" ca="1" si="297"/>
        <v>0</v>
      </c>
      <c r="O1167">
        <f>COUNTIF(結算日!$A$3:$A$249,A1167)</f>
        <v>0</v>
      </c>
      <c r="Q1167" s="7">
        <f t="shared" si="305"/>
        <v>-39</v>
      </c>
      <c r="R1167" s="8">
        <f t="shared" ca="1" si="309"/>
        <v>-1014</v>
      </c>
      <c r="S1167" s="8">
        <f t="shared" ca="1" si="310"/>
        <v>118940</v>
      </c>
      <c r="T1167" s="8">
        <f t="shared" ca="1" si="306"/>
        <v>26</v>
      </c>
      <c r="U1167" s="9">
        <f t="shared" ca="1" si="311"/>
        <v>0</v>
      </c>
      <c r="V1167">
        <f t="shared" si="307"/>
        <v>2003</v>
      </c>
      <c r="W1167">
        <f t="shared" si="308"/>
        <v>3</v>
      </c>
    </row>
    <row r="1168" spans="1:23" x14ac:dyDescent="0.25">
      <c r="A1168" s="1">
        <v>37705</v>
      </c>
      <c r="B1168" s="2">
        <v>4498.83</v>
      </c>
      <c r="C1168" s="2">
        <v>33114</v>
      </c>
      <c r="D1168" s="2">
        <v>4475</v>
      </c>
      <c r="E1168" s="2">
        <v>4480</v>
      </c>
      <c r="F1168" s="10">
        <f t="shared" si="298"/>
        <v>-5.2969327580726366E-3</v>
      </c>
      <c r="G1168" s="2">
        <f t="shared" ca="1" si="299"/>
        <v>63528.800000000003</v>
      </c>
      <c r="H1168">
        <f t="shared" ca="1" si="300"/>
        <v>-1</v>
      </c>
      <c r="I1168">
        <f t="shared" si="301"/>
        <v>1</v>
      </c>
      <c r="J1168">
        <f t="shared" si="304"/>
        <v>-71.850000000000364</v>
      </c>
      <c r="K1168">
        <f t="shared" si="302"/>
        <v>1</v>
      </c>
      <c r="L1168" s="11">
        <f t="shared" ca="1" si="296"/>
        <v>14690.489999999967</v>
      </c>
      <c r="M1168">
        <f t="shared" ca="1" si="303"/>
        <v>3</v>
      </c>
      <c r="N1168">
        <f t="shared" ca="1" si="297"/>
        <v>0</v>
      </c>
      <c r="O1168">
        <f>COUNTIF(結算日!$A$3:$A$249,A1168)</f>
        <v>0</v>
      </c>
      <c r="Q1168" s="7">
        <f t="shared" si="305"/>
        <v>-66</v>
      </c>
      <c r="R1168" s="8">
        <f t="shared" ca="1" si="309"/>
        <v>-1716</v>
      </c>
      <c r="S1168" s="8">
        <f t="shared" ca="1" si="310"/>
        <v>117224</v>
      </c>
      <c r="T1168" s="8">
        <f t="shared" ca="1" si="306"/>
        <v>26</v>
      </c>
      <c r="U1168" s="9">
        <f t="shared" ca="1" si="311"/>
        <v>0</v>
      </c>
      <c r="V1168">
        <f t="shared" si="307"/>
        <v>2003</v>
      </c>
      <c r="W1168">
        <f t="shared" si="308"/>
        <v>3</v>
      </c>
    </row>
    <row r="1169" spans="1:23" x14ac:dyDescent="0.25">
      <c r="A1169" s="1">
        <v>37706</v>
      </c>
      <c r="B1169" s="2">
        <v>4496.05</v>
      </c>
      <c r="C1169" s="2">
        <v>30646</v>
      </c>
      <c r="D1169" s="2">
        <v>4470</v>
      </c>
      <c r="E1169" s="2">
        <v>4465</v>
      </c>
      <c r="F1169" s="10">
        <f t="shared" si="298"/>
        <v>-5.7939747111354079E-3</v>
      </c>
      <c r="G1169" s="2">
        <f t="shared" ca="1" si="299"/>
        <v>62177.8</v>
      </c>
      <c r="H1169">
        <f t="shared" ca="1" si="300"/>
        <v>-1</v>
      </c>
      <c r="I1169">
        <f t="shared" si="301"/>
        <v>1</v>
      </c>
      <c r="J1169">
        <f t="shared" si="304"/>
        <v>-2.7799999999997453</v>
      </c>
      <c r="K1169">
        <f t="shared" si="302"/>
        <v>1</v>
      </c>
      <c r="L1169" s="11">
        <f t="shared" ca="1" si="296"/>
        <v>14682.149999999969</v>
      </c>
      <c r="M1169">
        <f t="shared" ca="1" si="303"/>
        <v>3</v>
      </c>
      <c r="N1169">
        <f t="shared" ca="1" si="297"/>
        <v>0</v>
      </c>
      <c r="O1169">
        <f>COUNTIF(結算日!$A$3:$A$249,A1169)</f>
        <v>0</v>
      </c>
      <c r="Q1169" s="7">
        <f t="shared" si="305"/>
        <v>-5</v>
      </c>
      <c r="R1169" s="8">
        <f t="shared" ca="1" si="309"/>
        <v>-130</v>
      </c>
      <c r="S1169" s="8">
        <f t="shared" ca="1" si="310"/>
        <v>117094</v>
      </c>
      <c r="T1169" s="8">
        <f t="shared" ca="1" si="306"/>
        <v>26</v>
      </c>
      <c r="U1169" s="9">
        <f t="shared" ca="1" si="311"/>
        <v>0</v>
      </c>
      <c r="V1169">
        <f t="shared" si="307"/>
        <v>2003</v>
      </c>
      <c r="W1169">
        <f t="shared" si="308"/>
        <v>3</v>
      </c>
    </row>
    <row r="1170" spans="1:23" x14ac:dyDescent="0.25">
      <c r="A1170" s="1">
        <v>37707</v>
      </c>
      <c r="B1170" s="2">
        <v>4514.24</v>
      </c>
      <c r="C1170" s="2">
        <v>35543</v>
      </c>
      <c r="D1170" s="2">
        <v>4496</v>
      </c>
      <c r="E1170" s="2">
        <v>4494</v>
      </c>
      <c r="F1170" s="10">
        <f t="shared" si="298"/>
        <v>-4.0405472460479652E-3</v>
      </c>
      <c r="G1170" s="2">
        <f t="shared" ca="1" si="299"/>
        <v>59968.75</v>
      </c>
      <c r="H1170">
        <f t="shared" ca="1" si="300"/>
        <v>-1</v>
      </c>
      <c r="I1170">
        <f t="shared" si="301"/>
        <v>1</v>
      </c>
      <c r="J1170">
        <f t="shared" si="304"/>
        <v>18.1899999999996</v>
      </c>
      <c r="K1170">
        <f t="shared" si="302"/>
        <v>1</v>
      </c>
      <c r="L1170" s="11">
        <f t="shared" ca="1" si="296"/>
        <v>14736.719999999968</v>
      </c>
      <c r="M1170">
        <f t="shared" ca="1" si="303"/>
        <v>3</v>
      </c>
      <c r="N1170">
        <f t="shared" ca="1" si="297"/>
        <v>0</v>
      </c>
      <c r="O1170">
        <f>COUNTIF(結算日!$A$3:$A$249,A1170)</f>
        <v>0</v>
      </c>
      <c r="Q1170" s="7">
        <f t="shared" si="305"/>
        <v>26</v>
      </c>
      <c r="R1170" s="8">
        <f t="shared" ca="1" si="309"/>
        <v>676</v>
      </c>
      <c r="S1170" s="8">
        <f t="shared" ca="1" si="310"/>
        <v>117770</v>
      </c>
      <c r="T1170" s="8">
        <f t="shared" ca="1" si="306"/>
        <v>26</v>
      </c>
      <c r="U1170" s="9">
        <f t="shared" ca="1" si="311"/>
        <v>0</v>
      </c>
      <c r="V1170">
        <f t="shared" si="307"/>
        <v>2003</v>
      </c>
      <c r="W1170">
        <f t="shared" si="308"/>
        <v>3</v>
      </c>
    </row>
    <row r="1171" spans="1:23" x14ac:dyDescent="0.25">
      <c r="A1171" s="1">
        <v>37708</v>
      </c>
      <c r="B1171" s="2">
        <v>4477.01</v>
      </c>
      <c r="C1171" s="2">
        <v>32563</v>
      </c>
      <c r="D1171" s="2">
        <v>4453</v>
      </c>
      <c r="E1171" s="2">
        <v>4450</v>
      </c>
      <c r="F1171" s="10">
        <f t="shared" si="298"/>
        <v>-5.3629542931554752E-3</v>
      </c>
      <c r="G1171" s="2">
        <f t="shared" ca="1" si="299"/>
        <v>58091.675000000003</v>
      </c>
      <c r="H1171">
        <f t="shared" ca="1" si="300"/>
        <v>-1</v>
      </c>
      <c r="I1171">
        <f t="shared" si="301"/>
        <v>1</v>
      </c>
      <c r="J1171">
        <f t="shared" si="304"/>
        <v>-37.229999999999563</v>
      </c>
      <c r="K1171">
        <f t="shared" si="302"/>
        <v>1</v>
      </c>
      <c r="L1171" s="11">
        <f t="shared" ca="1" si="296"/>
        <v>14625.02999999997</v>
      </c>
      <c r="M1171">
        <f t="shared" ca="1" si="303"/>
        <v>3</v>
      </c>
      <c r="N1171">
        <f t="shared" ca="1" si="297"/>
        <v>0</v>
      </c>
      <c r="O1171">
        <f>COUNTIF(結算日!$A$3:$A$249,A1171)</f>
        <v>0</v>
      </c>
      <c r="Q1171" s="7">
        <f t="shared" si="305"/>
        <v>-43</v>
      </c>
      <c r="R1171" s="8">
        <f t="shared" ca="1" si="309"/>
        <v>-1118</v>
      </c>
      <c r="S1171" s="8">
        <f t="shared" ca="1" si="310"/>
        <v>116652</v>
      </c>
      <c r="T1171" s="8">
        <f t="shared" ca="1" si="306"/>
        <v>26</v>
      </c>
      <c r="U1171" s="9">
        <f t="shared" ca="1" si="311"/>
        <v>0</v>
      </c>
      <c r="V1171">
        <f t="shared" si="307"/>
        <v>2003</v>
      </c>
      <c r="W1171">
        <f t="shared" si="308"/>
        <v>3</v>
      </c>
    </row>
    <row r="1172" spans="1:23" x14ac:dyDescent="0.25">
      <c r="A1172" s="1">
        <v>37711</v>
      </c>
      <c r="B1172" s="2">
        <v>4321.22</v>
      </c>
      <c r="C1172" s="2">
        <v>37720</v>
      </c>
      <c r="D1172" s="2">
        <v>4286</v>
      </c>
      <c r="E1172" s="2">
        <v>4282</v>
      </c>
      <c r="F1172" s="10">
        <f t="shared" si="298"/>
        <v>-8.1504760229750284E-3</v>
      </c>
      <c r="G1172" s="2">
        <f t="shared" ca="1" si="299"/>
        <v>55405.95</v>
      </c>
      <c r="H1172">
        <f t="shared" ca="1" si="300"/>
        <v>-1</v>
      </c>
      <c r="I1172">
        <f t="shared" si="301"/>
        <v>1</v>
      </c>
      <c r="J1172">
        <f t="shared" si="304"/>
        <v>-155.78999999999996</v>
      </c>
      <c r="K1172">
        <f t="shared" si="302"/>
        <v>1</v>
      </c>
      <c r="L1172" s="11">
        <f t="shared" ca="1" si="296"/>
        <v>14157.659999999971</v>
      </c>
      <c r="M1172">
        <f t="shared" ca="1" si="303"/>
        <v>3</v>
      </c>
      <c r="N1172">
        <f t="shared" ca="1" si="297"/>
        <v>0</v>
      </c>
      <c r="O1172">
        <f>COUNTIF(結算日!$A$3:$A$249,A1172)</f>
        <v>0</v>
      </c>
      <c r="Q1172" s="7">
        <f t="shared" si="305"/>
        <v>-167</v>
      </c>
      <c r="R1172" s="8">
        <f t="shared" ca="1" si="309"/>
        <v>-4342</v>
      </c>
      <c r="S1172" s="8">
        <f t="shared" ca="1" si="310"/>
        <v>112310</v>
      </c>
      <c r="T1172" s="8">
        <f t="shared" ca="1" si="306"/>
        <v>26</v>
      </c>
      <c r="U1172" s="9">
        <f t="shared" ca="1" si="311"/>
        <v>0</v>
      </c>
      <c r="V1172">
        <f t="shared" si="307"/>
        <v>2003</v>
      </c>
      <c r="W1172">
        <f t="shared" si="308"/>
        <v>3</v>
      </c>
    </row>
    <row r="1173" spans="1:23" x14ac:dyDescent="0.25">
      <c r="A1173" s="1">
        <v>37712</v>
      </c>
      <c r="B1173" s="2">
        <v>4337.6099999999997</v>
      </c>
      <c r="C1173" s="2">
        <v>30542</v>
      </c>
      <c r="D1173" s="2">
        <v>4301</v>
      </c>
      <c r="E1173" s="2">
        <v>4290</v>
      </c>
      <c r="F1173" s="10">
        <f t="shared" si="298"/>
        <v>-8.4401317776378049E-3</v>
      </c>
      <c r="G1173" s="2">
        <f t="shared" ca="1" si="299"/>
        <v>53066.55</v>
      </c>
      <c r="H1173">
        <f t="shared" ca="1" si="300"/>
        <v>-1</v>
      </c>
      <c r="I1173">
        <f t="shared" si="301"/>
        <v>1</v>
      </c>
      <c r="J1173">
        <f t="shared" si="304"/>
        <v>16.389999999999418</v>
      </c>
      <c r="K1173">
        <f t="shared" si="302"/>
        <v>1</v>
      </c>
      <c r="L1173" s="11">
        <f t="shared" ca="1" si="296"/>
        <v>14206.829999999969</v>
      </c>
      <c r="M1173">
        <f t="shared" ca="1" si="303"/>
        <v>3</v>
      </c>
      <c r="N1173">
        <f t="shared" ca="1" si="297"/>
        <v>0</v>
      </c>
      <c r="O1173">
        <f>COUNTIF(結算日!$A$3:$A$249,A1173)</f>
        <v>0</v>
      </c>
      <c r="Q1173" s="7">
        <f t="shared" si="305"/>
        <v>15</v>
      </c>
      <c r="R1173" s="8">
        <f t="shared" ca="1" si="309"/>
        <v>390</v>
      </c>
      <c r="S1173" s="8">
        <f t="shared" ca="1" si="310"/>
        <v>112700</v>
      </c>
      <c r="T1173" s="8">
        <f t="shared" ca="1" si="306"/>
        <v>26</v>
      </c>
      <c r="U1173" s="9">
        <f t="shared" ca="1" si="311"/>
        <v>0</v>
      </c>
      <c r="V1173">
        <f t="shared" si="307"/>
        <v>2003</v>
      </c>
      <c r="W1173">
        <f t="shared" si="308"/>
        <v>4</v>
      </c>
    </row>
    <row r="1174" spans="1:23" x14ac:dyDescent="0.25">
      <c r="A1174" s="1">
        <v>37713</v>
      </c>
      <c r="B1174" s="2">
        <v>4311.5600000000004</v>
      </c>
      <c r="C1174" s="2">
        <v>30714</v>
      </c>
      <c r="D1174" s="2">
        <v>4295</v>
      </c>
      <c r="E1174" s="2">
        <v>4320</v>
      </c>
      <c r="F1174" s="10">
        <f t="shared" si="298"/>
        <v>-3.8408371911791139E-3</v>
      </c>
      <c r="G1174" s="2">
        <f t="shared" ca="1" si="299"/>
        <v>51522.375</v>
      </c>
      <c r="H1174">
        <f t="shared" ca="1" si="300"/>
        <v>-1</v>
      </c>
      <c r="I1174">
        <f t="shared" si="301"/>
        <v>1</v>
      </c>
      <c r="J1174">
        <f t="shared" si="304"/>
        <v>-26.049999999999272</v>
      </c>
      <c r="K1174">
        <f t="shared" si="302"/>
        <v>1</v>
      </c>
      <c r="L1174" s="11">
        <f t="shared" ca="1" si="296"/>
        <v>14128.679999999971</v>
      </c>
      <c r="M1174">
        <f t="shared" ca="1" si="303"/>
        <v>3</v>
      </c>
      <c r="N1174">
        <f t="shared" ca="1" si="297"/>
        <v>0</v>
      </c>
      <c r="O1174">
        <f>COUNTIF(結算日!$A$3:$A$249,A1174)</f>
        <v>0</v>
      </c>
      <c r="Q1174" s="7">
        <f t="shared" si="305"/>
        <v>-6</v>
      </c>
      <c r="R1174" s="8">
        <f t="shared" ca="1" si="309"/>
        <v>-156</v>
      </c>
      <c r="S1174" s="8">
        <f t="shared" ca="1" si="310"/>
        <v>112544</v>
      </c>
      <c r="T1174" s="8">
        <f t="shared" ca="1" si="306"/>
        <v>26</v>
      </c>
      <c r="U1174" s="9">
        <f t="shared" ca="1" si="311"/>
        <v>0</v>
      </c>
      <c r="V1174">
        <f t="shared" si="307"/>
        <v>2003</v>
      </c>
      <c r="W1174">
        <f t="shared" si="308"/>
        <v>4</v>
      </c>
    </row>
    <row r="1175" spans="1:23" x14ac:dyDescent="0.25">
      <c r="A1175" s="1">
        <v>37714</v>
      </c>
      <c r="B1175" s="2">
        <v>4358.3900000000003</v>
      </c>
      <c r="C1175" s="2">
        <v>40686</v>
      </c>
      <c r="D1175" s="2">
        <v>4338</v>
      </c>
      <c r="E1175" s="2">
        <v>4325</v>
      </c>
      <c r="F1175" s="10">
        <f t="shared" si="298"/>
        <v>-4.6783330541783075E-3</v>
      </c>
      <c r="G1175" s="2">
        <f t="shared" ca="1" si="299"/>
        <v>50459.15</v>
      </c>
      <c r="H1175">
        <f t="shared" ca="1" si="300"/>
        <v>-1</v>
      </c>
      <c r="I1175">
        <f t="shared" si="301"/>
        <v>1</v>
      </c>
      <c r="J1175">
        <f t="shared" si="304"/>
        <v>46.829999999999927</v>
      </c>
      <c r="K1175">
        <f t="shared" si="302"/>
        <v>1</v>
      </c>
      <c r="L1175" s="11">
        <f t="shared" ca="1" si="296"/>
        <v>14269.169999999971</v>
      </c>
      <c r="M1175">
        <f t="shared" ca="1" si="303"/>
        <v>3</v>
      </c>
      <c r="N1175">
        <f t="shared" ca="1" si="297"/>
        <v>0</v>
      </c>
      <c r="O1175">
        <f>COUNTIF(結算日!$A$3:$A$249,A1175)</f>
        <v>0</v>
      </c>
      <c r="Q1175" s="7">
        <f t="shared" si="305"/>
        <v>43</v>
      </c>
      <c r="R1175" s="8">
        <f t="shared" ca="1" si="309"/>
        <v>1118</v>
      </c>
      <c r="S1175" s="8">
        <f t="shared" ca="1" si="310"/>
        <v>113662</v>
      </c>
      <c r="T1175" s="8">
        <f t="shared" ca="1" si="306"/>
        <v>26</v>
      </c>
      <c r="U1175" s="9">
        <f t="shared" ca="1" si="311"/>
        <v>0</v>
      </c>
      <c r="V1175">
        <f t="shared" si="307"/>
        <v>2003</v>
      </c>
      <c r="W1175">
        <f t="shared" si="308"/>
        <v>4</v>
      </c>
    </row>
    <row r="1176" spans="1:23" x14ac:dyDescent="0.25">
      <c r="A1176" s="1">
        <v>37715</v>
      </c>
      <c r="B1176" s="2">
        <v>4499.18</v>
      </c>
      <c r="C1176" s="2">
        <v>54610</v>
      </c>
      <c r="D1176" s="2">
        <v>4469</v>
      </c>
      <c r="E1176" s="2">
        <v>4465</v>
      </c>
      <c r="F1176" s="10">
        <f t="shared" si="298"/>
        <v>-6.7078889931054819E-3</v>
      </c>
      <c r="G1176" s="2">
        <f t="shared" ca="1" si="299"/>
        <v>49625.675000000003</v>
      </c>
      <c r="H1176">
        <f t="shared" ca="1" si="300"/>
        <v>1</v>
      </c>
      <c r="I1176">
        <f t="shared" si="301"/>
        <v>1</v>
      </c>
      <c r="J1176">
        <f t="shared" si="304"/>
        <v>140.78999999999996</v>
      </c>
      <c r="K1176">
        <f t="shared" si="302"/>
        <v>1</v>
      </c>
      <c r="L1176" s="11">
        <f t="shared" ca="1" si="296"/>
        <v>14691.539999999972</v>
      </c>
      <c r="M1176">
        <f t="shared" ca="1" si="303"/>
        <v>3</v>
      </c>
      <c r="N1176">
        <f t="shared" ca="1" si="297"/>
        <v>0</v>
      </c>
      <c r="O1176">
        <f>COUNTIF(結算日!$A$3:$A$249,A1176)</f>
        <v>0</v>
      </c>
      <c r="Q1176" s="7">
        <f t="shared" si="305"/>
        <v>131</v>
      </c>
      <c r="R1176" s="8">
        <f t="shared" ca="1" si="309"/>
        <v>3406</v>
      </c>
      <c r="S1176" s="8">
        <f t="shared" ca="1" si="310"/>
        <v>117068</v>
      </c>
      <c r="T1176" s="8">
        <f t="shared" ca="1" si="306"/>
        <v>26</v>
      </c>
      <c r="U1176" s="9">
        <f t="shared" ca="1" si="311"/>
        <v>0</v>
      </c>
      <c r="V1176">
        <f t="shared" si="307"/>
        <v>2003</v>
      </c>
      <c r="W1176">
        <f t="shared" si="308"/>
        <v>4</v>
      </c>
    </row>
    <row r="1177" spans="1:23" x14ac:dyDescent="0.25">
      <c r="A1177" s="1">
        <v>37718</v>
      </c>
      <c r="B1177" s="2">
        <v>4575.83</v>
      </c>
      <c r="C1177" s="2">
        <v>68254</v>
      </c>
      <c r="D1177" s="2">
        <v>4572</v>
      </c>
      <c r="E1177" s="2">
        <v>4567</v>
      </c>
      <c r="F1177" s="10">
        <f t="shared" si="298"/>
        <v>-8.3700661956409572E-4</v>
      </c>
      <c r="G1177" s="2">
        <f t="shared" ca="1" si="299"/>
        <v>49045.875</v>
      </c>
      <c r="H1177">
        <f t="shared" ca="1" si="300"/>
        <v>1</v>
      </c>
      <c r="I1177">
        <f t="shared" si="301"/>
        <v>1</v>
      </c>
      <c r="J1177">
        <f t="shared" si="304"/>
        <v>76.649999999999636</v>
      </c>
      <c r="K1177">
        <f t="shared" ca="1" si="302"/>
        <v>1</v>
      </c>
      <c r="L1177" s="11">
        <f t="shared" ca="1" si="296"/>
        <v>14921.489999999971</v>
      </c>
      <c r="M1177">
        <f t="shared" ca="1" si="303"/>
        <v>3</v>
      </c>
      <c r="N1177">
        <f t="shared" ca="1" si="297"/>
        <v>0</v>
      </c>
      <c r="O1177">
        <f>COUNTIF(結算日!$A$3:$A$249,A1177)</f>
        <v>0</v>
      </c>
      <c r="Q1177" s="7">
        <f t="shared" si="305"/>
        <v>103</v>
      </c>
      <c r="R1177" s="8">
        <f t="shared" ca="1" si="309"/>
        <v>2678</v>
      </c>
      <c r="S1177" s="8">
        <f t="shared" ca="1" si="310"/>
        <v>119746</v>
      </c>
      <c r="T1177" s="8">
        <f t="shared" ca="1" si="306"/>
        <v>26</v>
      </c>
      <c r="U1177" s="9">
        <f t="shared" ca="1" si="311"/>
        <v>0</v>
      </c>
      <c r="V1177">
        <f t="shared" si="307"/>
        <v>2003</v>
      </c>
      <c r="W1177">
        <f t="shared" si="308"/>
        <v>4</v>
      </c>
    </row>
    <row r="1178" spans="1:23" x14ac:dyDescent="0.25">
      <c r="A1178" s="1">
        <v>37719</v>
      </c>
      <c r="B1178" s="2">
        <v>4552.45</v>
      </c>
      <c r="C1178" s="2">
        <v>61532</v>
      </c>
      <c r="D1178" s="2">
        <v>4547</v>
      </c>
      <c r="E1178" s="2">
        <v>4560</v>
      </c>
      <c r="F1178" s="10">
        <f t="shared" si="298"/>
        <v>-1.1971575744927909E-3</v>
      </c>
      <c r="G1178" s="2">
        <f t="shared" ca="1" si="299"/>
        <v>49085.724999999999</v>
      </c>
      <c r="H1178">
        <f t="shared" ca="1" si="300"/>
        <v>1</v>
      </c>
      <c r="I1178">
        <f t="shared" si="301"/>
        <v>1</v>
      </c>
      <c r="J1178">
        <f t="shared" si="304"/>
        <v>-23.380000000000109</v>
      </c>
      <c r="K1178">
        <f t="shared" si="302"/>
        <v>1</v>
      </c>
      <c r="L1178" s="11">
        <f t="shared" ca="1" si="296"/>
        <v>14851.349999999969</v>
      </c>
      <c r="M1178">
        <f t="shared" ca="1" si="303"/>
        <v>3</v>
      </c>
      <c r="N1178">
        <f t="shared" ca="1" si="297"/>
        <v>0</v>
      </c>
      <c r="O1178">
        <f>COUNTIF(結算日!$A$3:$A$249,A1178)</f>
        <v>0</v>
      </c>
      <c r="Q1178" s="7">
        <f t="shared" si="305"/>
        <v>-25</v>
      </c>
      <c r="R1178" s="8">
        <f t="shared" ca="1" si="309"/>
        <v>-650</v>
      </c>
      <c r="S1178" s="8">
        <f t="shared" ca="1" si="310"/>
        <v>119096</v>
      </c>
      <c r="T1178" s="8">
        <f t="shared" ca="1" si="306"/>
        <v>26</v>
      </c>
      <c r="U1178" s="9">
        <f t="shared" ca="1" si="311"/>
        <v>0</v>
      </c>
      <c r="V1178">
        <f t="shared" si="307"/>
        <v>2003</v>
      </c>
      <c r="W1178">
        <f t="shared" si="308"/>
        <v>4</v>
      </c>
    </row>
    <row r="1179" spans="1:23" x14ac:dyDescent="0.25">
      <c r="A1179" s="1">
        <v>37720</v>
      </c>
      <c r="B1179" s="2">
        <v>4537.3900000000003</v>
      </c>
      <c r="C1179" s="2">
        <v>49223</v>
      </c>
      <c r="D1179" s="2">
        <v>4505</v>
      </c>
      <c r="E1179" s="2">
        <v>4505</v>
      </c>
      <c r="F1179" s="10">
        <f t="shared" si="298"/>
        <v>-7.138465064717936E-3</v>
      </c>
      <c r="G1179" s="2">
        <f t="shared" ca="1" si="299"/>
        <v>48755.324999999997</v>
      </c>
      <c r="H1179">
        <f t="shared" ca="1" si="300"/>
        <v>1</v>
      </c>
      <c r="I1179">
        <f t="shared" si="301"/>
        <v>1</v>
      </c>
      <c r="J1179">
        <f t="shared" si="304"/>
        <v>-15.059999999999491</v>
      </c>
      <c r="K1179">
        <f t="shared" si="302"/>
        <v>1</v>
      </c>
      <c r="L1179" s="11">
        <f t="shared" ca="1" si="296"/>
        <v>14806.169999999971</v>
      </c>
      <c r="M1179">
        <f t="shared" ca="1" si="303"/>
        <v>3</v>
      </c>
      <c r="N1179">
        <f t="shared" ca="1" si="297"/>
        <v>0</v>
      </c>
      <c r="O1179">
        <f>COUNTIF(結算日!$A$3:$A$249,A1179)</f>
        <v>0</v>
      </c>
      <c r="Q1179" s="7">
        <f t="shared" si="305"/>
        <v>-42</v>
      </c>
      <c r="R1179" s="8">
        <f t="shared" ca="1" si="309"/>
        <v>-1092</v>
      </c>
      <c r="S1179" s="8">
        <f t="shared" ca="1" si="310"/>
        <v>118004</v>
      </c>
      <c r="T1179" s="8">
        <f t="shared" ca="1" si="306"/>
        <v>26</v>
      </c>
      <c r="U1179" s="9">
        <f t="shared" ca="1" si="311"/>
        <v>0</v>
      </c>
      <c r="V1179">
        <f t="shared" si="307"/>
        <v>2003</v>
      </c>
      <c r="W1179">
        <f t="shared" si="308"/>
        <v>4</v>
      </c>
    </row>
    <row r="1180" spans="1:23" x14ac:dyDescent="0.25">
      <c r="A1180" s="1">
        <v>37721</v>
      </c>
      <c r="B1180" s="2">
        <v>4541.3599999999997</v>
      </c>
      <c r="C1180" s="2">
        <v>65511</v>
      </c>
      <c r="D1180" s="2">
        <v>4511</v>
      </c>
      <c r="E1180" s="2">
        <v>4514</v>
      </c>
      <c r="F1180" s="10">
        <f t="shared" si="298"/>
        <v>-6.6852220480208002E-3</v>
      </c>
      <c r="G1180" s="2">
        <f t="shared" ca="1" si="299"/>
        <v>48833.65</v>
      </c>
      <c r="H1180">
        <f t="shared" ca="1" si="300"/>
        <v>1</v>
      </c>
      <c r="I1180">
        <f t="shared" si="301"/>
        <v>1</v>
      </c>
      <c r="J1180">
        <f t="shared" si="304"/>
        <v>3.9699999999993452</v>
      </c>
      <c r="K1180">
        <f t="shared" si="302"/>
        <v>1</v>
      </c>
      <c r="L1180" s="11">
        <f t="shared" ca="1" si="296"/>
        <v>14818.079999999969</v>
      </c>
      <c r="M1180">
        <f t="shared" ca="1" si="303"/>
        <v>3</v>
      </c>
      <c r="N1180">
        <f t="shared" ca="1" si="297"/>
        <v>0</v>
      </c>
      <c r="O1180">
        <f>COUNTIF(結算日!$A$3:$A$249,A1180)</f>
        <v>0</v>
      </c>
      <c r="Q1180" s="7">
        <f t="shared" si="305"/>
        <v>6</v>
      </c>
      <c r="R1180" s="8">
        <f t="shared" ca="1" si="309"/>
        <v>156</v>
      </c>
      <c r="S1180" s="8">
        <f t="shared" ca="1" si="310"/>
        <v>118160</v>
      </c>
      <c r="T1180" s="8">
        <f t="shared" ca="1" si="306"/>
        <v>26</v>
      </c>
      <c r="U1180" s="9">
        <f t="shared" ca="1" si="311"/>
        <v>0</v>
      </c>
      <c r="V1180">
        <f t="shared" si="307"/>
        <v>2003</v>
      </c>
      <c r="W1180">
        <f t="shared" si="308"/>
        <v>4</v>
      </c>
    </row>
    <row r="1181" spans="1:23" x14ac:dyDescent="0.25">
      <c r="A1181" s="1">
        <v>37722</v>
      </c>
      <c r="B1181" s="2">
        <v>4530.3999999999996</v>
      </c>
      <c r="C1181" s="2">
        <v>43597</v>
      </c>
      <c r="D1181" s="2">
        <v>4516</v>
      </c>
      <c r="E1181" s="2">
        <v>4510</v>
      </c>
      <c r="F1181" s="10">
        <f t="shared" si="298"/>
        <v>-3.1785272823591226E-3</v>
      </c>
      <c r="G1181" s="2">
        <f t="shared" ca="1" si="299"/>
        <v>48495.074999999997</v>
      </c>
      <c r="H1181">
        <f t="shared" ca="1" si="300"/>
        <v>-1</v>
      </c>
      <c r="I1181">
        <f t="shared" si="301"/>
        <v>1</v>
      </c>
      <c r="J1181">
        <f t="shared" si="304"/>
        <v>-10.960000000000036</v>
      </c>
      <c r="K1181">
        <f t="shared" si="302"/>
        <v>1</v>
      </c>
      <c r="L1181" s="11">
        <f t="shared" ca="1" si="296"/>
        <v>14785.199999999968</v>
      </c>
      <c r="M1181">
        <f t="shared" ca="1" si="303"/>
        <v>3</v>
      </c>
      <c r="N1181">
        <f t="shared" ca="1" si="297"/>
        <v>0</v>
      </c>
      <c r="O1181">
        <f>COUNTIF(結算日!$A$3:$A$249,A1181)</f>
        <v>0</v>
      </c>
      <c r="Q1181" s="7">
        <f t="shared" si="305"/>
        <v>5</v>
      </c>
      <c r="R1181" s="8">
        <f t="shared" ca="1" si="309"/>
        <v>130</v>
      </c>
      <c r="S1181" s="8">
        <f t="shared" ca="1" si="310"/>
        <v>118290</v>
      </c>
      <c r="T1181" s="8">
        <f t="shared" ca="1" si="306"/>
        <v>26</v>
      </c>
      <c r="U1181" s="9">
        <f t="shared" ca="1" si="311"/>
        <v>0</v>
      </c>
      <c r="V1181">
        <f t="shared" si="307"/>
        <v>2003</v>
      </c>
      <c r="W1181">
        <f t="shared" si="308"/>
        <v>4</v>
      </c>
    </row>
    <row r="1182" spans="1:23" x14ac:dyDescent="0.25">
      <c r="A1182" s="1">
        <v>37725</v>
      </c>
      <c r="B1182" s="2">
        <v>4459.8100000000004</v>
      </c>
      <c r="C1182" s="2">
        <v>35518</v>
      </c>
      <c r="D1182" s="2">
        <v>4449</v>
      </c>
      <c r="E1182" s="2">
        <v>4432</v>
      </c>
      <c r="F1182" s="10">
        <f t="shared" si="298"/>
        <v>-2.4238700751826325E-3</v>
      </c>
      <c r="G1182" s="2">
        <f t="shared" ca="1" si="299"/>
        <v>47996.3</v>
      </c>
      <c r="H1182">
        <f t="shared" ca="1" si="300"/>
        <v>-1</v>
      </c>
      <c r="I1182">
        <f t="shared" si="301"/>
        <v>1</v>
      </c>
      <c r="J1182">
        <f t="shared" si="304"/>
        <v>-70.589999999999236</v>
      </c>
      <c r="K1182">
        <f t="shared" si="302"/>
        <v>1</v>
      </c>
      <c r="L1182" s="11">
        <f t="shared" ca="1" si="296"/>
        <v>14573.429999999971</v>
      </c>
      <c r="M1182">
        <f t="shared" ca="1" si="303"/>
        <v>3</v>
      </c>
      <c r="N1182">
        <f t="shared" ca="1" si="297"/>
        <v>0</v>
      </c>
      <c r="O1182">
        <f>COUNTIF(結算日!$A$3:$A$249,A1182)</f>
        <v>0</v>
      </c>
      <c r="Q1182" s="7">
        <f t="shared" si="305"/>
        <v>-67</v>
      </c>
      <c r="R1182" s="8">
        <f t="shared" ca="1" si="309"/>
        <v>-1742</v>
      </c>
      <c r="S1182" s="8">
        <f t="shared" ca="1" si="310"/>
        <v>116548</v>
      </c>
      <c r="T1182" s="8">
        <f t="shared" ca="1" si="306"/>
        <v>26</v>
      </c>
      <c r="U1182" s="9">
        <f t="shared" ca="1" si="311"/>
        <v>0</v>
      </c>
      <c r="V1182">
        <f t="shared" si="307"/>
        <v>2003</v>
      </c>
      <c r="W1182">
        <f t="shared" si="308"/>
        <v>4</v>
      </c>
    </row>
    <row r="1183" spans="1:23" x14ac:dyDescent="0.25">
      <c r="A1183" s="1">
        <v>37726</v>
      </c>
      <c r="B1183" s="2">
        <v>4487.59</v>
      </c>
      <c r="C1183" s="2">
        <v>33209</v>
      </c>
      <c r="D1183" s="2">
        <v>4475</v>
      </c>
      <c r="E1183" s="2">
        <v>4465</v>
      </c>
      <c r="F1183" s="10">
        <f t="shared" si="298"/>
        <v>-2.8055147640493328E-3</v>
      </c>
      <c r="G1183" s="2">
        <f t="shared" ca="1" si="299"/>
        <v>47114.45</v>
      </c>
      <c r="H1183">
        <f t="shared" ca="1" si="300"/>
        <v>-1</v>
      </c>
      <c r="I1183">
        <f t="shared" si="301"/>
        <v>1</v>
      </c>
      <c r="J1183">
        <f t="shared" si="304"/>
        <v>27.779999999999745</v>
      </c>
      <c r="K1183">
        <f t="shared" si="302"/>
        <v>1</v>
      </c>
      <c r="L1183" s="11">
        <f t="shared" ca="1" si="296"/>
        <v>14656.769999999971</v>
      </c>
      <c r="M1183">
        <f t="shared" ca="1" si="303"/>
        <v>3</v>
      </c>
      <c r="N1183">
        <f t="shared" ca="1" si="297"/>
        <v>0</v>
      </c>
      <c r="O1183">
        <f>COUNTIF(結算日!$A$3:$A$249,A1183)</f>
        <v>0</v>
      </c>
      <c r="Q1183" s="7">
        <f t="shared" si="305"/>
        <v>26</v>
      </c>
      <c r="R1183" s="8">
        <f t="shared" ca="1" si="309"/>
        <v>676</v>
      </c>
      <c r="S1183" s="8">
        <f t="shared" ca="1" si="310"/>
        <v>117224</v>
      </c>
      <c r="T1183" s="8">
        <f t="shared" ca="1" si="306"/>
        <v>26</v>
      </c>
      <c r="U1183" s="9">
        <f t="shared" ca="1" si="311"/>
        <v>0</v>
      </c>
      <c r="V1183">
        <f t="shared" si="307"/>
        <v>2003</v>
      </c>
      <c r="W1183">
        <f t="shared" si="308"/>
        <v>4</v>
      </c>
    </row>
    <row r="1184" spans="1:23" x14ac:dyDescent="0.25">
      <c r="A1184" s="1">
        <v>37727</v>
      </c>
      <c r="B1184" s="2">
        <v>4609.32</v>
      </c>
      <c r="C1184" s="2">
        <v>67987</v>
      </c>
      <c r="D1184" s="2">
        <v>4625</v>
      </c>
      <c r="E1184" s="2">
        <v>4587</v>
      </c>
      <c r="F1184" s="10">
        <f t="shared" si="298"/>
        <v>-4.8423628648043282E-3</v>
      </c>
      <c r="G1184" s="2">
        <f t="shared" ca="1" si="299"/>
        <v>47275.625</v>
      </c>
      <c r="H1184">
        <f t="shared" ca="1" si="300"/>
        <v>1</v>
      </c>
      <c r="I1184">
        <f t="shared" si="301"/>
        <v>1</v>
      </c>
      <c r="J1184">
        <f t="shared" si="304"/>
        <v>121.72999999999956</v>
      </c>
      <c r="K1184">
        <f t="shared" si="302"/>
        <v>1</v>
      </c>
      <c r="L1184" s="11">
        <f t="shared" ca="1" si="296"/>
        <v>15021.95999999997</v>
      </c>
      <c r="M1184">
        <f t="shared" ca="1" si="303"/>
        <v>3</v>
      </c>
      <c r="N1184">
        <f t="shared" ca="1" si="297"/>
        <v>0</v>
      </c>
      <c r="O1184">
        <f>COUNTIF(結算日!$A$3:$A$249,A1184)</f>
        <v>1</v>
      </c>
      <c r="Q1184" s="7">
        <f t="shared" si="305"/>
        <v>150</v>
      </c>
      <c r="R1184" s="8">
        <f t="shared" ca="1" si="309"/>
        <v>3900</v>
      </c>
      <c r="S1184" s="8">
        <f t="shared" ca="1" si="310"/>
        <v>121124</v>
      </c>
      <c r="T1184" s="8">
        <f t="shared" ca="1" si="306"/>
        <v>26</v>
      </c>
      <c r="U1184" s="9">
        <f t="shared" ca="1" si="311"/>
        <v>52</v>
      </c>
      <c r="V1184">
        <f t="shared" si="307"/>
        <v>2003</v>
      </c>
      <c r="W1184">
        <f t="shared" si="308"/>
        <v>4</v>
      </c>
    </row>
    <row r="1185" spans="1:23" x14ac:dyDescent="0.25">
      <c r="A1185" s="1">
        <v>37728</v>
      </c>
      <c r="B1185" s="2">
        <v>4566.66</v>
      </c>
      <c r="C1185" s="2">
        <v>47168</v>
      </c>
      <c r="D1185" s="2">
        <v>4557</v>
      </c>
      <c r="E1185" s="2">
        <v>4555</v>
      </c>
      <c r="F1185" s="10">
        <f t="shared" si="298"/>
        <v>-2.1153315552284724E-3</v>
      </c>
      <c r="G1185" s="2">
        <f t="shared" ca="1" si="299"/>
        <v>46824.425000000003</v>
      </c>
      <c r="H1185">
        <f t="shared" ca="1" si="300"/>
        <v>1</v>
      </c>
      <c r="I1185">
        <f t="shared" si="301"/>
        <v>1</v>
      </c>
      <c r="J1185">
        <f t="shared" si="304"/>
        <v>-42.659999999999854</v>
      </c>
      <c r="K1185">
        <f t="shared" si="302"/>
        <v>1</v>
      </c>
      <c r="L1185" s="11">
        <f t="shared" ca="1" si="296"/>
        <v>14893.97999999997</v>
      </c>
      <c r="M1185">
        <f t="shared" ca="1" si="303"/>
        <v>3</v>
      </c>
      <c r="N1185">
        <f t="shared" ca="1" si="297"/>
        <v>0</v>
      </c>
      <c r="O1185">
        <f>COUNTIF(結算日!$A$3:$A$249,A1185)</f>
        <v>0</v>
      </c>
      <c r="Q1185" s="7">
        <f t="shared" si="305"/>
        <v>-30</v>
      </c>
      <c r="R1185" s="8">
        <f t="shared" ca="1" si="309"/>
        <v>-780</v>
      </c>
      <c r="S1185" s="8">
        <f t="shared" ca="1" si="310"/>
        <v>120292</v>
      </c>
      <c r="T1185" s="8">
        <f t="shared" ca="1" si="306"/>
        <v>26</v>
      </c>
      <c r="U1185" s="9">
        <f t="shared" ca="1" si="311"/>
        <v>0</v>
      </c>
      <c r="V1185">
        <f t="shared" si="307"/>
        <v>2003</v>
      </c>
      <c r="W1185">
        <f t="shared" si="308"/>
        <v>4</v>
      </c>
    </row>
    <row r="1186" spans="1:23" x14ac:dyDescent="0.25">
      <c r="A1186" s="1">
        <v>37729</v>
      </c>
      <c r="B1186" s="2">
        <v>4658.3</v>
      </c>
      <c r="C1186" s="2">
        <v>82598</v>
      </c>
      <c r="D1186" s="2">
        <v>4660</v>
      </c>
      <c r="E1186" s="2">
        <v>4640</v>
      </c>
      <c r="F1186" s="10">
        <f t="shared" si="298"/>
        <v>3.6493999957065704E-4</v>
      </c>
      <c r="G1186" s="2">
        <f t="shared" ca="1" si="299"/>
        <v>47335.224999999999</v>
      </c>
      <c r="H1186">
        <f t="shared" ca="1" si="300"/>
        <v>1</v>
      </c>
      <c r="I1186">
        <f t="shared" si="301"/>
        <v>-1</v>
      </c>
      <c r="J1186">
        <f t="shared" si="304"/>
        <v>91.640000000000327</v>
      </c>
      <c r="K1186">
        <f t="shared" ca="1" si="302"/>
        <v>1</v>
      </c>
      <c r="L1186" s="11">
        <f t="shared" ca="1" si="296"/>
        <v>15168.899999999972</v>
      </c>
      <c r="M1186">
        <f t="shared" ca="1" si="303"/>
        <v>3</v>
      </c>
      <c r="N1186">
        <f t="shared" ca="1" si="297"/>
        <v>0</v>
      </c>
      <c r="O1186">
        <f>COUNTIF(結算日!$A$3:$A$249,A1186)</f>
        <v>0</v>
      </c>
      <c r="Q1186" s="7">
        <f t="shared" si="305"/>
        <v>103</v>
      </c>
      <c r="R1186" s="8">
        <f t="shared" ca="1" si="309"/>
        <v>2678</v>
      </c>
      <c r="S1186" s="8">
        <f t="shared" ca="1" si="310"/>
        <v>122970</v>
      </c>
      <c r="T1186" s="8">
        <f t="shared" ca="1" si="306"/>
        <v>26</v>
      </c>
      <c r="U1186" s="9">
        <f t="shared" ca="1" si="311"/>
        <v>0</v>
      </c>
      <c r="V1186">
        <f t="shared" si="307"/>
        <v>2003</v>
      </c>
      <c r="W1186">
        <f t="shared" si="308"/>
        <v>4</v>
      </c>
    </row>
    <row r="1187" spans="1:23" x14ac:dyDescent="0.25">
      <c r="A1187" s="1">
        <v>37732</v>
      </c>
      <c r="B1187" s="2">
        <v>4648.12</v>
      </c>
      <c r="C1187" s="2">
        <v>61574</v>
      </c>
      <c r="D1187" s="2">
        <v>4657</v>
      </c>
      <c r="E1187" s="2">
        <v>4658</v>
      </c>
      <c r="F1187" s="10">
        <f t="shared" si="298"/>
        <v>1.9104498162698658E-3</v>
      </c>
      <c r="G1187" s="2">
        <f t="shared" ca="1" si="299"/>
        <v>47628.3</v>
      </c>
      <c r="H1187">
        <f t="shared" ca="1" si="300"/>
        <v>1</v>
      </c>
      <c r="I1187">
        <f t="shared" si="301"/>
        <v>-1</v>
      </c>
      <c r="J1187">
        <f t="shared" si="304"/>
        <v>-10.180000000000291</v>
      </c>
      <c r="K1187">
        <f t="shared" si="302"/>
        <v>-1</v>
      </c>
      <c r="L1187" s="11">
        <f t="shared" ca="1" si="296"/>
        <v>15138.359999999971</v>
      </c>
      <c r="M1187">
        <f t="shared" ca="1" si="303"/>
        <v>-3</v>
      </c>
      <c r="N1187">
        <f t="shared" ca="1" si="297"/>
        <v>6</v>
      </c>
      <c r="O1187">
        <f>COUNTIF(結算日!$A$3:$A$249,A1187)</f>
        <v>0</v>
      </c>
      <c r="Q1187" s="7">
        <f t="shared" si="305"/>
        <v>-3</v>
      </c>
      <c r="R1187" s="8">
        <f t="shared" ca="1" si="309"/>
        <v>-78</v>
      </c>
      <c r="S1187" s="8">
        <f t="shared" ca="1" si="310"/>
        <v>122892</v>
      </c>
      <c r="T1187" s="8">
        <f t="shared" ca="1" si="306"/>
        <v>-26</v>
      </c>
      <c r="U1187" s="9">
        <f t="shared" ca="1" si="311"/>
        <v>52</v>
      </c>
      <c r="V1187">
        <f t="shared" si="307"/>
        <v>2003</v>
      </c>
      <c r="W1187">
        <f t="shared" si="308"/>
        <v>4</v>
      </c>
    </row>
    <row r="1188" spans="1:23" x14ac:dyDescent="0.25">
      <c r="A1188" s="1">
        <v>37733</v>
      </c>
      <c r="B1188" s="2">
        <v>4556.1000000000004</v>
      </c>
      <c r="C1188" s="2">
        <v>47478</v>
      </c>
      <c r="D1188" s="2">
        <v>4571</v>
      </c>
      <c r="E1188" s="2">
        <v>4560</v>
      </c>
      <c r="F1188" s="10">
        <f t="shared" si="298"/>
        <v>3.2703408617018592E-3</v>
      </c>
      <c r="G1188" s="2">
        <f t="shared" ca="1" si="299"/>
        <v>47718.6</v>
      </c>
      <c r="H1188">
        <f t="shared" ca="1" si="300"/>
        <v>-1</v>
      </c>
      <c r="I1188">
        <f t="shared" si="301"/>
        <v>-1</v>
      </c>
      <c r="J1188">
        <f t="shared" si="304"/>
        <v>-92.019999999999527</v>
      </c>
      <c r="K1188">
        <f t="shared" si="302"/>
        <v>-1</v>
      </c>
      <c r="L1188" s="11">
        <f t="shared" ca="1" si="296"/>
        <v>15414.419999999969</v>
      </c>
      <c r="M1188">
        <f t="shared" ca="1" si="303"/>
        <v>-3</v>
      </c>
      <c r="N1188">
        <f t="shared" ca="1" si="297"/>
        <v>0</v>
      </c>
      <c r="O1188">
        <f>COUNTIF(結算日!$A$3:$A$249,A1188)</f>
        <v>0</v>
      </c>
      <c r="Q1188" s="7">
        <f t="shared" si="305"/>
        <v>-86</v>
      </c>
      <c r="R1188" s="8">
        <f t="shared" ca="1" si="309"/>
        <v>2236</v>
      </c>
      <c r="S1188" s="8">
        <f t="shared" ca="1" si="310"/>
        <v>125076</v>
      </c>
      <c r="T1188" s="8">
        <f t="shared" ca="1" si="306"/>
        <v>-27</v>
      </c>
      <c r="U1188" s="9">
        <f t="shared" ca="1" si="311"/>
        <v>1</v>
      </c>
      <c r="V1188">
        <f t="shared" si="307"/>
        <v>2003</v>
      </c>
      <c r="W1188">
        <f t="shared" si="308"/>
        <v>4</v>
      </c>
    </row>
    <row r="1189" spans="1:23" x14ac:dyDescent="0.25">
      <c r="A1189" s="1">
        <v>37734</v>
      </c>
      <c r="B1189" s="2">
        <v>4564.93</v>
      </c>
      <c r="C1189" s="2">
        <v>58557</v>
      </c>
      <c r="D1189" s="2">
        <v>4570</v>
      </c>
      <c r="E1189" s="2">
        <v>4580</v>
      </c>
      <c r="F1189" s="10">
        <f t="shared" si="298"/>
        <v>1.1106413460884035E-3</v>
      </c>
      <c r="G1189" s="2">
        <f t="shared" ca="1" si="299"/>
        <v>47981.675000000003</v>
      </c>
      <c r="H1189">
        <f t="shared" ca="1" si="300"/>
        <v>1</v>
      </c>
      <c r="I1189">
        <f t="shared" si="301"/>
        <v>-1</v>
      </c>
      <c r="J1189">
        <f t="shared" si="304"/>
        <v>8.8299999999999272</v>
      </c>
      <c r="K1189">
        <f t="shared" si="302"/>
        <v>-1</v>
      </c>
      <c r="L1189" s="11">
        <f t="shared" ca="1" si="296"/>
        <v>15387.929999999969</v>
      </c>
      <c r="M1189">
        <f t="shared" ca="1" si="303"/>
        <v>-3</v>
      </c>
      <c r="N1189">
        <f t="shared" ca="1" si="297"/>
        <v>0</v>
      </c>
      <c r="O1189">
        <f>COUNTIF(結算日!$A$3:$A$249,A1189)</f>
        <v>0</v>
      </c>
      <c r="Q1189" s="7">
        <f t="shared" si="305"/>
        <v>-1</v>
      </c>
      <c r="R1189" s="8">
        <f t="shared" ca="1" si="309"/>
        <v>27</v>
      </c>
      <c r="S1189" s="8">
        <f t="shared" ca="1" si="310"/>
        <v>125102</v>
      </c>
      <c r="T1189" s="8">
        <f t="shared" ca="1" si="306"/>
        <v>-27</v>
      </c>
      <c r="U1189" s="9">
        <f t="shared" ca="1" si="311"/>
        <v>0</v>
      </c>
      <c r="V1189">
        <f t="shared" si="307"/>
        <v>2003</v>
      </c>
      <c r="W1189">
        <f t="shared" si="308"/>
        <v>4</v>
      </c>
    </row>
    <row r="1190" spans="1:23" x14ac:dyDescent="0.25">
      <c r="A1190" s="1">
        <v>37735</v>
      </c>
      <c r="B1190" s="2">
        <v>4374.9399999999996</v>
      </c>
      <c r="C1190" s="2">
        <v>65418</v>
      </c>
      <c r="D1190" s="2">
        <v>4356</v>
      </c>
      <c r="E1190" s="2">
        <v>4356</v>
      </c>
      <c r="F1190" s="10">
        <f t="shared" si="298"/>
        <v>-4.3292022290590815E-3</v>
      </c>
      <c r="G1190" s="2">
        <f t="shared" ca="1" si="299"/>
        <v>48473.3</v>
      </c>
      <c r="H1190">
        <f t="shared" ca="1" si="300"/>
        <v>1</v>
      </c>
      <c r="I1190">
        <f t="shared" si="301"/>
        <v>1</v>
      </c>
      <c r="J1190">
        <f t="shared" si="304"/>
        <v>-189.99000000000069</v>
      </c>
      <c r="K1190">
        <f t="shared" si="302"/>
        <v>1</v>
      </c>
      <c r="L1190" s="11">
        <f t="shared" ca="1" si="296"/>
        <v>15957.899999999972</v>
      </c>
      <c r="M1190">
        <f t="shared" ca="1" si="303"/>
        <v>3</v>
      </c>
      <c r="N1190">
        <f t="shared" ca="1" si="297"/>
        <v>6</v>
      </c>
      <c r="O1190">
        <f>COUNTIF(結算日!$A$3:$A$249,A1190)</f>
        <v>0</v>
      </c>
      <c r="Q1190" s="7">
        <f t="shared" si="305"/>
        <v>-214</v>
      </c>
      <c r="R1190" s="8">
        <f t="shared" ca="1" si="309"/>
        <v>5778</v>
      </c>
      <c r="S1190" s="8">
        <f t="shared" ca="1" si="310"/>
        <v>130880</v>
      </c>
      <c r="T1190" s="8">
        <f t="shared" ca="1" si="306"/>
        <v>30</v>
      </c>
      <c r="U1190" s="9">
        <f t="shared" ca="1" si="311"/>
        <v>57</v>
      </c>
      <c r="V1190">
        <f t="shared" si="307"/>
        <v>2003</v>
      </c>
      <c r="W1190">
        <f t="shared" si="308"/>
        <v>4</v>
      </c>
    </row>
    <row r="1191" spans="1:23" x14ac:dyDescent="0.25">
      <c r="A1191" s="1">
        <v>37736</v>
      </c>
      <c r="B1191" s="2">
        <v>4233.54</v>
      </c>
      <c r="C1191" s="2">
        <v>59115</v>
      </c>
      <c r="D1191" s="2">
        <v>4211</v>
      </c>
      <c r="E1191" s="2">
        <v>4188</v>
      </c>
      <c r="F1191" s="10">
        <f t="shared" si="298"/>
        <v>-5.3241495297079444E-3</v>
      </c>
      <c r="G1191" s="2">
        <f t="shared" ca="1" si="299"/>
        <v>48905.675000000003</v>
      </c>
      <c r="H1191">
        <f t="shared" ca="1" si="300"/>
        <v>1</v>
      </c>
      <c r="I1191">
        <f t="shared" si="301"/>
        <v>1</v>
      </c>
      <c r="J1191">
        <f t="shared" si="304"/>
        <v>-141.39999999999964</v>
      </c>
      <c r="K1191">
        <f t="shared" si="302"/>
        <v>1</v>
      </c>
      <c r="L1191" s="11">
        <f t="shared" ca="1" si="296"/>
        <v>15533.699999999973</v>
      </c>
      <c r="M1191">
        <f t="shared" ca="1" si="303"/>
        <v>3</v>
      </c>
      <c r="N1191">
        <f t="shared" ca="1" si="297"/>
        <v>0</v>
      </c>
      <c r="O1191">
        <f>COUNTIF(結算日!$A$3:$A$249,A1191)</f>
        <v>0</v>
      </c>
      <c r="Q1191" s="7">
        <f t="shared" si="305"/>
        <v>-145</v>
      </c>
      <c r="R1191" s="8">
        <f t="shared" ca="1" si="309"/>
        <v>-4350</v>
      </c>
      <c r="S1191" s="8">
        <f t="shared" ca="1" si="310"/>
        <v>126473</v>
      </c>
      <c r="T1191" s="8">
        <f t="shared" ca="1" si="306"/>
        <v>30</v>
      </c>
      <c r="U1191" s="9">
        <f t="shared" ca="1" si="311"/>
        <v>0</v>
      </c>
      <c r="V1191">
        <f t="shared" si="307"/>
        <v>2003</v>
      </c>
      <c r="W1191">
        <f t="shared" si="308"/>
        <v>4</v>
      </c>
    </row>
    <row r="1192" spans="1:23" x14ac:dyDescent="0.25">
      <c r="A1192" s="1">
        <v>37739</v>
      </c>
      <c r="B1192" s="2">
        <v>4139.5</v>
      </c>
      <c r="C1192" s="2">
        <v>48328</v>
      </c>
      <c r="D1192" s="2">
        <v>4125</v>
      </c>
      <c r="E1192" s="2">
        <v>4127</v>
      </c>
      <c r="F1192" s="10">
        <f t="shared" si="298"/>
        <v>-3.5028385070661194E-3</v>
      </c>
      <c r="G1192" s="2">
        <f t="shared" ca="1" si="299"/>
        <v>48967.8</v>
      </c>
      <c r="H1192">
        <f t="shared" ca="1" si="300"/>
        <v>-1</v>
      </c>
      <c r="I1192">
        <f t="shared" si="301"/>
        <v>1</v>
      </c>
      <c r="J1192">
        <f t="shared" si="304"/>
        <v>-94.039999999999964</v>
      </c>
      <c r="K1192">
        <f t="shared" si="302"/>
        <v>1</v>
      </c>
      <c r="L1192" s="11">
        <f t="shared" ca="1" si="296"/>
        <v>15251.579999999973</v>
      </c>
      <c r="M1192">
        <f t="shared" ca="1" si="303"/>
        <v>3</v>
      </c>
      <c r="N1192">
        <f t="shared" ca="1" si="297"/>
        <v>0</v>
      </c>
      <c r="O1192">
        <f>COUNTIF(結算日!$A$3:$A$249,A1192)</f>
        <v>0</v>
      </c>
      <c r="Q1192" s="7">
        <f t="shared" si="305"/>
        <v>-86</v>
      </c>
      <c r="R1192" s="8">
        <f t="shared" ca="1" si="309"/>
        <v>-2580</v>
      </c>
      <c r="S1192" s="8">
        <f t="shared" ca="1" si="310"/>
        <v>123893</v>
      </c>
      <c r="T1192" s="8">
        <f t="shared" ca="1" si="306"/>
        <v>30</v>
      </c>
      <c r="U1192" s="9">
        <f t="shared" ca="1" si="311"/>
        <v>0</v>
      </c>
      <c r="V1192">
        <f t="shared" si="307"/>
        <v>2003</v>
      </c>
      <c r="W1192">
        <f t="shared" si="308"/>
        <v>4</v>
      </c>
    </row>
    <row r="1193" spans="1:23" x14ac:dyDescent="0.25">
      <c r="A1193" s="1">
        <v>37740</v>
      </c>
      <c r="B1193" s="2">
        <v>4200.32</v>
      </c>
      <c r="C1193" s="2">
        <v>61229</v>
      </c>
      <c r="D1193" s="2">
        <v>4195</v>
      </c>
      <c r="E1193" s="2">
        <v>4180</v>
      </c>
      <c r="F1193" s="10">
        <f t="shared" si="298"/>
        <v>-1.266570166082559E-3</v>
      </c>
      <c r="G1193" s="2">
        <f t="shared" ca="1" si="299"/>
        <v>49398.925000000003</v>
      </c>
      <c r="H1193">
        <f t="shared" ca="1" si="300"/>
        <v>1</v>
      </c>
      <c r="I1193">
        <f t="shared" si="301"/>
        <v>1</v>
      </c>
      <c r="J1193">
        <f t="shared" si="304"/>
        <v>60.819999999999709</v>
      </c>
      <c r="K1193">
        <f t="shared" si="302"/>
        <v>1</v>
      </c>
      <c r="L1193" s="11">
        <f t="shared" ca="1" si="296"/>
        <v>15434.039999999972</v>
      </c>
      <c r="M1193">
        <f t="shared" ca="1" si="303"/>
        <v>3</v>
      </c>
      <c r="N1193">
        <f t="shared" ca="1" si="297"/>
        <v>0</v>
      </c>
      <c r="O1193">
        <f>COUNTIF(結算日!$A$3:$A$249,A1193)</f>
        <v>0</v>
      </c>
      <c r="Q1193" s="7">
        <f t="shared" si="305"/>
        <v>70</v>
      </c>
      <c r="R1193" s="8">
        <f t="shared" ca="1" si="309"/>
        <v>2100</v>
      </c>
      <c r="S1193" s="8">
        <f t="shared" ca="1" si="310"/>
        <v>125993</v>
      </c>
      <c r="T1193" s="8">
        <f t="shared" ca="1" si="306"/>
        <v>30</v>
      </c>
      <c r="U1193" s="9">
        <f t="shared" ca="1" si="311"/>
        <v>0</v>
      </c>
      <c r="V1193">
        <f t="shared" si="307"/>
        <v>2003</v>
      </c>
      <c r="W1193">
        <f t="shared" si="308"/>
        <v>4</v>
      </c>
    </row>
    <row r="1194" spans="1:23" x14ac:dyDescent="0.25">
      <c r="A1194" s="1">
        <v>37741</v>
      </c>
      <c r="B1194" s="2">
        <v>4148.07</v>
      </c>
      <c r="C1194" s="2">
        <v>57111</v>
      </c>
      <c r="D1194" s="2">
        <v>4135</v>
      </c>
      <c r="E1194" s="2">
        <v>4120</v>
      </c>
      <c r="F1194" s="10">
        <f t="shared" si="298"/>
        <v>-3.1508629314355163E-3</v>
      </c>
      <c r="G1194" s="2">
        <f t="shared" ca="1" si="299"/>
        <v>49606.224999999999</v>
      </c>
      <c r="H1194">
        <f t="shared" ca="1" si="300"/>
        <v>1</v>
      </c>
      <c r="I1194">
        <f t="shared" si="301"/>
        <v>1</v>
      </c>
      <c r="J1194">
        <f t="shared" si="304"/>
        <v>-52.25</v>
      </c>
      <c r="K1194">
        <f t="shared" si="302"/>
        <v>1</v>
      </c>
      <c r="L1194" s="11">
        <f t="shared" ca="1" si="296"/>
        <v>15277.289999999972</v>
      </c>
      <c r="M1194">
        <f t="shared" ca="1" si="303"/>
        <v>3</v>
      </c>
      <c r="N1194">
        <f t="shared" ca="1" si="297"/>
        <v>0</v>
      </c>
      <c r="O1194">
        <f>COUNTIF(結算日!$A$3:$A$249,A1194)</f>
        <v>0</v>
      </c>
      <c r="Q1194" s="7">
        <f t="shared" si="305"/>
        <v>-60</v>
      </c>
      <c r="R1194" s="8">
        <f t="shared" ca="1" si="309"/>
        <v>-1800</v>
      </c>
      <c r="S1194" s="8">
        <f t="shared" ca="1" si="310"/>
        <v>124193</v>
      </c>
      <c r="T1194" s="8">
        <f t="shared" ca="1" si="306"/>
        <v>30</v>
      </c>
      <c r="U1194" s="9">
        <f t="shared" ca="1" si="311"/>
        <v>0</v>
      </c>
      <c r="V1194">
        <f t="shared" si="307"/>
        <v>2003</v>
      </c>
      <c r="W1194">
        <f t="shared" si="308"/>
        <v>4</v>
      </c>
    </row>
    <row r="1195" spans="1:23" x14ac:dyDescent="0.25">
      <c r="A1195" s="1">
        <v>37743</v>
      </c>
      <c r="B1195" s="2">
        <v>4187.82</v>
      </c>
      <c r="C1195" s="2">
        <v>42049</v>
      </c>
      <c r="D1195" s="2">
        <v>4189</v>
      </c>
      <c r="E1195" s="2">
        <v>4198</v>
      </c>
      <c r="F1195" s="10">
        <f t="shared" si="298"/>
        <v>2.8176951253877647E-4</v>
      </c>
      <c r="G1195" s="2">
        <f t="shared" ca="1" si="299"/>
        <v>49640.6</v>
      </c>
      <c r="H1195">
        <f t="shared" ca="1" si="300"/>
        <v>-1</v>
      </c>
      <c r="I1195">
        <f t="shared" si="301"/>
        <v>-1</v>
      </c>
      <c r="J1195">
        <f t="shared" si="304"/>
        <v>39.75</v>
      </c>
      <c r="K1195">
        <f t="shared" ca="1" si="302"/>
        <v>-1</v>
      </c>
      <c r="L1195" s="11">
        <f t="shared" ca="1" si="296"/>
        <v>15396.539999999972</v>
      </c>
      <c r="M1195">
        <f t="shared" ca="1" si="303"/>
        <v>-3</v>
      </c>
      <c r="N1195">
        <f t="shared" ca="1" si="297"/>
        <v>6</v>
      </c>
      <c r="O1195">
        <f>COUNTIF(結算日!$A$3:$A$249,A1195)</f>
        <v>0</v>
      </c>
      <c r="Q1195" s="7">
        <f t="shared" si="305"/>
        <v>54</v>
      </c>
      <c r="R1195" s="8">
        <f t="shared" ca="1" si="309"/>
        <v>1620</v>
      </c>
      <c r="S1195" s="8">
        <f t="shared" ca="1" si="310"/>
        <v>125813</v>
      </c>
      <c r="T1195" s="8">
        <f t="shared" ca="1" si="306"/>
        <v>-30</v>
      </c>
      <c r="U1195" s="9">
        <f t="shared" ca="1" si="311"/>
        <v>60</v>
      </c>
      <c r="V1195">
        <f t="shared" si="307"/>
        <v>2003</v>
      </c>
      <c r="W1195">
        <f t="shared" si="308"/>
        <v>5</v>
      </c>
    </row>
    <row r="1196" spans="1:23" x14ac:dyDescent="0.25">
      <c r="A1196" s="1">
        <v>37746</v>
      </c>
      <c r="B1196" s="2">
        <v>4202.12</v>
      </c>
      <c r="C1196" s="2">
        <v>37300</v>
      </c>
      <c r="D1196" s="2">
        <v>4190</v>
      </c>
      <c r="E1196" s="2">
        <v>4175</v>
      </c>
      <c r="F1196" s="10">
        <f t="shared" si="298"/>
        <v>-2.8842584219394007E-3</v>
      </c>
      <c r="G1196" s="2">
        <f t="shared" ca="1" si="299"/>
        <v>49588.2</v>
      </c>
      <c r="H1196">
        <f t="shared" ca="1" si="300"/>
        <v>-1</v>
      </c>
      <c r="I1196">
        <f t="shared" si="301"/>
        <v>1</v>
      </c>
      <c r="J1196">
        <f t="shared" si="304"/>
        <v>14.300000000000182</v>
      </c>
      <c r="K1196">
        <f t="shared" si="302"/>
        <v>1</v>
      </c>
      <c r="L1196" s="11">
        <f t="shared" ca="1" si="296"/>
        <v>15353.63999999997</v>
      </c>
      <c r="M1196">
        <f t="shared" ca="1" si="303"/>
        <v>3</v>
      </c>
      <c r="N1196">
        <f t="shared" ca="1" si="297"/>
        <v>6</v>
      </c>
      <c r="O1196">
        <f>COUNTIF(結算日!$A$3:$A$249,A1196)</f>
        <v>0</v>
      </c>
      <c r="Q1196" s="7">
        <f t="shared" si="305"/>
        <v>1</v>
      </c>
      <c r="R1196" s="8">
        <f t="shared" ca="1" si="309"/>
        <v>-30</v>
      </c>
      <c r="S1196" s="8">
        <f t="shared" ca="1" si="310"/>
        <v>125723</v>
      </c>
      <c r="T1196" s="8">
        <f t="shared" ca="1" si="306"/>
        <v>30</v>
      </c>
      <c r="U1196" s="9">
        <f t="shared" ca="1" si="311"/>
        <v>60</v>
      </c>
      <c r="V1196">
        <f t="shared" si="307"/>
        <v>2003</v>
      </c>
      <c r="W1196">
        <f t="shared" si="308"/>
        <v>5</v>
      </c>
    </row>
    <row r="1197" spans="1:23" x14ac:dyDescent="0.25">
      <c r="A1197" s="1">
        <v>37747</v>
      </c>
      <c r="B1197" s="2">
        <v>4220.45</v>
      </c>
      <c r="C1197" s="2">
        <v>43244</v>
      </c>
      <c r="D1197" s="2">
        <v>4185</v>
      </c>
      <c r="E1197" s="2">
        <v>4190</v>
      </c>
      <c r="F1197" s="10">
        <f t="shared" si="298"/>
        <v>-8.3995782440260403E-3</v>
      </c>
      <c r="G1197" s="2">
        <f t="shared" ca="1" si="299"/>
        <v>49877.775000000001</v>
      </c>
      <c r="H1197">
        <f t="shared" ca="1" si="300"/>
        <v>-1</v>
      </c>
      <c r="I1197">
        <f t="shared" si="301"/>
        <v>1</v>
      </c>
      <c r="J1197">
        <f t="shared" si="304"/>
        <v>18.329999999999927</v>
      </c>
      <c r="K1197">
        <f t="shared" si="302"/>
        <v>1</v>
      </c>
      <c r="L1197" s="11">
        <f t="shared" ca="1" si="296"/>
        <v>15408.62999999997</v>
      </c>
      <c r="M1197">
        <f t="shared" ca="1" si="303"/>
        <v>3</v>
      </c>
      <c r="N1197">
        <f t="shared" ca="1" si="297"/>
        <v>0</v>
      </c>
      <c r="O1197">
        <f>COUNTIF(結算日!$A$3:$A$249,A1197)</f>
        <v>0</v>
      </c>
      <c r="Q1197" s="7">
        <f t="shared" si="305"/>
        <v>-5</v>
      </c>
      <c r="R1197" s="8">
        <f t="shared" ca="1" si="309"/>
        <v>-150</v>
      </c>
      <c r="S1197" s="8">
        <f t="shared" ca="1" si="310"/>
        <v>125513</v>
      </c>
      <c r="T1197" s="8">
        <f t="shared" ca="1" si="306"/>
        <v>29</v>
      </c>
      <c r="U1197" s="9">
        <f t="shared" ca="1" si="311"/>
        <v>1</v>
      </c>
      <c r="V1197">
        <f t="shared" si="307"/>
        <v>2003</v>
      </c>
      <c r="W1197">
        <f t="shared" si="308"/>
        <v>5</v>
      </c>
    </row>
    <row r="1198" spans="1:23" x14ac:dyDescent="0.25">
      <c r="A1198" s="1">
        <v>37748</v>
      </c>
      <c r="B1198" s="2">
        <v>4275.91</v>
      </c>
      <c r="C1198" s="2">
        <v>46424</v>
      </c>
      <c r="D1198" s="2">
        <v>4245</v>
      </c>
      <c r="E1198" s="2">
        <v>4247</v>
      </c>
      <c r="F1198" s="10">
        <f t="shared" si="298"/>
        <v>-7.2288705795958696E-3</v>
      </c>
      <c r="G1198" s="2">
        <f t="shared" ca="1" si="299"/>
        <v>49978.95</v>
      </c>
      <c r="H1198">
        <f t="shared" ca="1" si="300"/>
        <v>-1</v>
      </c>
      <c r="I1198">
        <f t="shared" si="301"/>
        <v>1</v>
      </c>
      <c r="J1198">
        <f t="shared" si="304"/>
        <v>55.460000000000036</v>
      </c>
      <c r="K1198">
        <f t="shared" si="302"/>
        <v>1</v>
      </c>
      <c r="L1198" s="11">
        <f t="shared" ca="1" si="296"/>
        <v>15575.009999999969</v>
      </c>
      <c r="M1198">
        <f t="shared" ca="1" si="303"/>
        <v>3</v>
      </c>
      <c r="N1198">
        <f t="shared" ca="1" si="297"/>
        <v>0</v>
      </c>
      <c r="O1198">
        <f>COUNTIF(結算日!$A$3:$A$249,A1198)</f>
        <v>0</v>
      </c>
      <c r="Q1198" s="7">
        <f t="shared" si="305"/>
        <v>60</v>
      </c>
      <c r="R1198" s="8">
        <f t="shared" ca="1" si="309"/>
        <v>1740</v>
      </c>
      <c r="S1198" s="8">
        <f t="shared" ca="1" si="310"/>
        <v>127252</v>
      </c>
      <c r="T1198" s="8">
        <f t="shared" ca="1" si="306"/>
        <v>29</v>
      </c>
      <c r="U1198" s="9">
        <f t="shared" ca="1" si="311"/>
        <v>0</v>
      </c>
      <c r="V1198">
        <f t="shared" si="307"/>
        <v>2003</v>
      </c>
      <c r="W1198">
        <f t="shared" si="308"/>
        <v>5</v>
      </c>
    </row>
    <row r="1199" spans="1:23" x14ac:dyDescent="0.25">
      <c r="A1199" s="1">
        <v>37749</v>
      </c>
      <c r="B1199" s="2">
        <v>4191.25</v>
      </c>
      <c r="C1199" s="2">
        <v>33758</v>
      </c>
      <c r="D1199" s="2">
        <v>4165</v>
      </c>
      <c r="E1199" s="2">
        <v>4153</v>
      </c>
      <c r="F1199" s="10">
        <f t="shared" si="298"/>
        <v>-6.2630480167014113E-3</v>
      </c>
      <c r="G1199" s="2">
        <f t="shared" ca="1" si="299"/>
        <v>49794.75</v>
      </c>
      <c r="H1199">
        <f t="shared" ca="1" si="300"/>
        <v>-1</v>
      </c>
      <c r="I1199">
        <f t="shared" si="301"/>
        <v>1</v>
      </c>
      <c r="J1199">
        <f t="shared" si="304"/>
        <v>-84.659999999999854</v>
      </c>
      <c r="K1199">
        <f t="shared" si="302"/>
        <v>1</v>
      </c>
      <c r="L1199" s="11">
        <f t="shared" ca="1" si="296"/>
        <v>15321.02999999997</v>
      </c>
      <c r="M1199">
        <f t="shared" ca="1" si="303"/>
        <v>3</v>
      </c>
      <c r="N1199">
        <f t="shared" ca="1" si="297"/>
        <v>0</v>
      </c>
      <c r="O1199">
        <f>COUNTIF(結算日!$A$3:$A$249,A1199)</f>
        <v>0</v>
      </c>
      <c r="Q1199" s="7">
        <f t="shared" si="305"/>
        <v>-80</v>
      </c>
      <c r="R1199" s="8">
        <f t="shared" ca="1" si="309"/>
        <v>-2320</v>
      </c>
      <c r="S1199" s="8">
        <f t="shared" ca="1" si="310"/>
        <v>124932</v>
      </c>
      <c r="T1199" s="8">
        <f t="shared" ca="1" si="306"/>
        <v>29</v>
      </c>
      <c r="U1199" s="9">
        <f t="shared" ca="1" si="311"/>
        <v>0</v>
      </c>
      <c r="V1199">
        <f t="shared" si="307"/>
        <v>2003</v>
      </c>
      <c r="W1199">
        <f t="shared" si="308"/>
        <v>5</v>
      </c>
    </row>
    <row r="1200" spans="1:23" x14ac:dyDescent="0.25">
      <c r="A1200" s="1">
        <v>37750</v>
      </c>
      <c r="B1200" s="2">
        <v>4244.18</v>
      </c>
      <c r="C1200" s="2">
        <v>42831</v>
      </c>
      <c r="D1200" s="2">
        <v>4224</v>
      </c>
      <c r="E1200" s="2">
        <v>4223</v>
      </c>
      <c r="F1200" s="10">
        <f t="shared" si="298"/>
        <v>-4.7547464999129208E-3</v>
      </c>
      <c r="G1200" s="2">
        <f t="shared" ca="1" si="299"/>
        <v>49644.175000000003</v>
      </c>
      <c r="H1200">
        <f t="shared" ca="1" si="300"/>
        <v>-1</v>
      </c>
      <c r="I1200">
        <f t="shared" si="301"/>
        <v>1</v>
      </c>
      <c r="J1200">
        <f t="shared" si="304"/>
        <v>52.930000000000291</v>
      </c>
      <c r="K1200">
        <f t="shared" si="302"/>
        <v>1</v>
      </c>
      <c r="L1200" s="11">
        <f t="shared" ca="1" si="296"/>
        <v>15479.819999999971</v>
      </c>
      <c r="M1200">
        <f t="shared" ca="1" si="303"/>
        <v>3</v>
      </c>
      <c r="N1200">
        <f t="shared" ca="1" si="297"/>
        <v>0</v>
      </c>
      <c r="O1200">
        <f>COUNTIF(結算日!$A$3:$A$249,A1200)</f>
        <v>0</v>
      </c>
      <c r="Q1200" s="7">
        <f t="shared" si="305"/>
        <v>59</v>
      </c>
      <c r="R1200" s="8">
        <f t="shared" ca="1" si="309"/>
        <v>1711</v>
      </c>
      <c r="S1200" s="8">
        <f t="shared" ca="1" si="310"/>
        <v>126643</v>
      </c>
      <c r="T1200" s="8">
        <f t="shared" ca="1" si="306"/>
        <v>29</v>
      </c>
      <c r="U1200" s="9">
        <f t="shared" ca="1" si="311"/>
        <v>0</v>
      </c>
      <c r="V1200">
        <f t="shared" si="307"/>
        <v>2003</v>
      </c>
      <c r="W1200">
        <f t="shared" si="308"/>
        <v>5</v>
      </c>
    </row>
    <row r="1201" spans="1:23" x14ac:dyDescent="0.25">
      <c r="A1201" s="1">
        <v>37753</v>
      </c>
      <c r="B1201" s="2">
        <v>4261.0200000000004</v>
      </c>
      <c r="C1201" s="2">
        <v>35891</v>
      </c>
      <c r="D1201" s="2">
        <v>4245</v>
      </c>
      <c r="E1201" s="2">
        <v>4240</v>
      </c>
      <c r="F1201" s="10">
        <f t="shared" si="298"/>
        <v>-3.7596631792389257E-3</v>
      </c>
      <c r="G1201" s="2">
        <f t="shared" ca="1" si="299"/>
        <v>48779.025000000001</v>
      </c>
      <c r="H1201">
        <f t="shared" ca="1" si="300"/>
        <v>-1</v>
      </c>
      <c r="I1201">
        <f t="shared" si="301"/>
        <v>1</v>
      </c>
      <c r="J1201">
        <f t="shared" si="304"/>
        <v>16.840000000000146</v>
      </c>
      <c r="K1201">
        <f t="shared" si="302"/>
        <v>1</v>
      </c>
      <c r="L1201" s="11">
        <f t="shared" ca="1" si="296"/>
        <v>15530.339999999971</v>
      </c>
      <c r="M1201">
        <f t="shared" ca="1" si="303"/>
        <v>3</v>
      </c>
      <c r="N1201">
        <f t="shared" ca="1" si="297"/>
        <v>0</v>
      </c>
      <c r="O1201">
        <f>COUNTIF(結算日!$A$3:$A$249,A1201)</f>
        <v>0</v>
      </c>
      <c r="Q1201" s="7">
        <f t="shared" si="305"/>
        <v>21</v>
      </c>
      <c r="R1201" s="8">
        <f t="shared" ca="1" si="309"/>
        <v>609</v>
      </c>
      <c r="S1201" s="8">
        <f t="shared" ca="1" si="310"/>
        <v>127252</v>
      </c>
      <c r="T1201" s="8">
        <f t="shared" ca="1" si="306"/>
        <v>29</v>
      </c>
      <c r="U1201" s="9">
        <f t="shared" ca="1" si="311"/>
        <v>0</v>
      </c>
      <c r="V1201">
        <f t="shared" si="307"/>
        <v>2003</v>
      </c>
      <c r="W1201">
        <f t="shared" si="308"/>
        <v>5</v>
      </c>
    </row>
    <row r="1202" spans="1:23" x14ac:dyDescent="0.25">
      <c r="A1202" s="1">
        <v>37754</v>
      </c>
      <c r="B1202" s="2">
        <v>4334.59</v>
      </c>
      <c r="C1202" s="2">
        <v>52508</v>
      </c>
      <c r="D1202" s="2">
        <v>4316</v>
      </c>
      <c r="E1202" s="2">
        <v>4312</v>
      </c>
      <c r="F1202" s="10">
        <f t="shared" si="298"/>
        <v>-4.2887562606844787E-3</v>
      </c>
      <c r="G1202" s="2">
        <f t="shared" ca="1" si="299"/>
        <v>49178.1</v>
      </c>
      <c r="H1202">
        <f t="shared" ca="1" si="300"/>
        <v>1</v>
      </c>
      <c r="I1202">
        <f t="shared" si="301"/>
        <v>1</v>
      </c>
      <c r="J1202">
        <f t="shared" si="304"/>
        <v>73.569999999999709</v>
      </c>
      <c r="K1202">
        <f t="shared" si="302"/>
        <v>1</v>
      </c>
      <c r="L1202" s="11">
        <f t="shared" ca="1" si="296"/>
        <v>15751.04999999997</v>
      </c>
      <c r="M1202">
        <f t="shared" ca="1" si="303"/>
        <v>3</v>
      </c>
      <c r="N1202">
        <f t="shared" ca="1" si="297"/>
        <v>0</v>
      </c>
      <c r="O1202">
        <f>COUNTIF(結算日!$A$3:$A$249,A1202)</f>
        <v>0</v>
      </c>
      <c r="Q1202" s="7">
        <f t="shared" si="305"/>
        <v>71</v>
      </c>
      <c r="R1202" s="8">
        <f t="shared" ca="1" si="309"/>
        <v>2059</v>
      </c>
      <c r="S1202" s="8">
        <f t="shared" ca="1" si="310"/>
        <v>129311</v>
      </c>
      <c r="T1202" s="8">
        <f t="shared" ca="1" si="306"/>
        <v>29</v>
      </c>
      <c r="U1202" s="9">
        <f t="shared" ca="1" si="311"/>
        <v>0</v>
      </c>
      <c r="V1202">
        <f t="shared" si="307"/>
        <v>2003</v>
      </c>
      <c r="W1202">
        <f t="shared" si="308"/>
        <v>5</v>
      </c>
    </row>
    <row r="1203" spans="1:23" x14ac:dyDescent="0.25">
      <c r="A1203" s="1">
        <v>37755</v>
      </c>
      <c r="B1203" s="2">
        <v>4341.1000000000004</v>
      </c>
      <c r="C1203" s="2">
        <v>38497</v>
      </c>
      <c r="D1203" s="2">
        <v>4338</v>
      </c>
      <c r="E1203" s="2">
        <v>4326</v>
      </c>
      <c r="F1203" s="10">
        <f t="shared" si="298"/>
        <v>-7.1410472000188463E-4</v>
      </c>
      <c r="G1203" s="2">
        <f t="shared" ca="1" si="299"/>
        <v>48343.474999999999</v>
      </c>
      <c r="H1203">
        <f t="shared" ca="1" si="300"/>
        <v>-1</v>
      </c>
      <c r="I1203">
        <f t="shared" si="301"/>
        <v>1</v>
      </c>
      <c r="J1203">
        <f t="shared" si="304"/>
        <v>6.5100000000002183</v>
      </c>
      <c r="K1203">
        <f t="shared" ca="1" si="302"/>
        <v>-1</v>
      </c>
      <c r="L1203" s="11">
        <f t="shared" ca="1" si="296"/>
        <v>15770.579999999971</v>
      </c>
      <c r="M1203">
        <f t="shared" ca="1" si="303"/>
        <v>-3</v>
      </c>
      <c r="N1203">
        <f t="shared" ca="1" si="297"/>
        <v>6</v>
      </c>
      <c r="O1203">
        <f>COUNTIF(結算日!$A$3:$A$249,A1203)</f>
        <v>0</v>
      </c>
      <c r="Q1203" s="7">
        <f t="shared" si="305"/>
        <v>22</v>
      </c>
      <c r="R1203" s="8">
        <f t="shared" ca="1" si="309"/>
        <v>638</v>
      </c>
      <c r="S1203" s="8">
        <f t="shared" ca="1" si="310"/>
        <v>129949</v>
      </c>
      <c r="T1203" s="8">
        <f t="shared" ca="1" si="306"/>
        <v>-29</v>
      </c>
      <c r="U1203" s="9">
        <f t="shared" ca="1" si="311"/>
        <v>58</v>
      </c>
      <c r="V1203">
        <f t="shared" si="307"/>
        <v>2003</v>
      </c>
      <c r="W1203">
        <f t="shared" si="308"/>
        <v>5</v>
      </c>
    </row>
    <row r="1204" spans="1:23" x14ac:dyDescent="0.25">
      <c r="A1204" s="1">
        <v>37756</v>
      </c>
      <c r="B1204" s="2">
        <v>4331.24</v>
      </c>
      <c r="C1204" s="2">
        <v>33559</v>
      </c>
      <c r="D1204" s="2">
        <v>4324</v>
      </c>
      <c r="E1204" s="2">
        <v>4312</v>
      </c>
      <c r="F1204" s="10">
        <f t="shared" si="298"/>
        <v>-1.6715767309130047E-3</v>
      </c>
      <c r="G1204" s="2">
        <f t="shared" ca="1" si="299"/>
        <v>47796.55</v>
      </c>
      <c r="H1204">
        <f t="shared" ca="1" si="300"/>
        <v>-1</v>
      </c>
      <c r="I1204">
        <f t="shared" si="301"/>
        <v>1</v>
      </c>
      <c r="J1204">
        <f t="shared" si="304"/>
        <v>-9.8600000000005821</v>
      </c>
      <c r="K1204">
        <f t="shared" si="302"/>
        <v>1</v>
      </c>
      <c r="L1204" s="11">
        <f t="shared" ca="1" si="296"/>
        <v>15800.159999999973</v>
      </c>
      <c r="M1204">
        <f t="shared" ca="1" si="303"/>
        <v>3</v>
      </c>
      <c r="N1204">
        <f t="shared" ca="1" si="297"/>
        <v>6</v>
      </c>
      <c r="O1204">
        <f>COUNTIF(結算日!$A$3:$A$249,A1204)</f>
        <v>0</v>
      </c>
      <c r="Q1204" s="7">
        <f t="shared" si="305"/>
        <v>-14</v>
      </c>
      <c r="R1204" s="8">
        <f t="shared" ca="1" si="309"/>
        <v>406</v>
      </c>
      <c r="S1204" s="8">
        <f t="shared" ca="1" si="310"/>
        <v>130297</v>
      </c>
      <c r="T1204" s="8">
        <f t="shared" ca="1" si="306"/>
        <v>30</v>
      </c>
      <c r="U1204" s="9">
        <f t="shared" ca="1" si="311"/>
        <v>59</v>
      </c>
      <c r="V1204">
        <f t="shared" si="307"/>
        <v>2003</v>
      </c>
      <c r="W1204">
        <f t="shared" si="308"/>
        <v>5</v>
      </c>
    </row>
    <row r="1205" spans="1:23" x14ac:dyDescent="0.25">
      <c r="A1205" s="1">
        <v>37757</v>
      </c>
      <c r="B1205" s="2">
        <v>4283.7700000000004</v>
      </c>
      <c r="C1205" s="2">
        <v>37122</v>
      </c>
      <c r="D1205" s="2">
        <v>4260</v>
      </c>
      <c r="E1205" s="2">
        <v>4260</v>
      </c>
      <c r="F1205" s="10">
        <f t="shared" si="298"/>
        <v>-5.5488506619170153E-3</v>
      </c>
      <c r="G1205" s="2">
        <f t="shared" ca="1" si="299"/>
        <v>46801.7</v>
      </c>
      <c r="H1205">
        <f t="shared" ca="1" si="300"/>
        <v>-1</v>
      </c>
      <c r="I1205">
        <f t="shared" si="301"/>
        <v>1</v>
      </c>
      <c r="J1205">
        <f t="shared" si="304"/>
        <v>-47.469999999999345</v>
      </c>
      <c r="K1205">
        <f t="shared" si="302"/>
        <v>1</v>
      </c>
      <c r="L1205" s="11">
        <f t="shared" ca="1" si="296"/>
        <v>15657.749999999975</v>
      </c>
      <c r="M1205">
        <f t="shared" ca="1" si="303"/>
        <v>3</v>
      </c>
      <c r="N1205">
        <f t="shared" ca="1" si="297"/>
        <v>0</v>
      </c>
      <c r="O1205">
        <f>COUNTIF(結算日!$A$3:$A$249,A1205)</f>
        <v>0</v>
      </c>
      <c r="Q1205" s="7">
        <f t="shared" si="305"/>
        <v>-64</v>
      </c>
      <c r="R1205" s="8">
        <f t="shared" ca="1" si="309"/>
        <v>-1920</v>
      </c>
      <c r="S1205" s="8">
        <f t="shared" ca="1" si="310"/>
        <v>128318</v>
      </c>
      <c r="T1205" s="8">
        <f t="shared" ca="1" si="306"/>
        <v>30</v>
      </c>
      <c r="U1205" s="9">
        <f t="shared" ca="1" si="311"/>
        <v>0</v>
      </c>
      <c r="V1205">
        <f t="shared" si="307"/>
        <v>2003</v>
      </c>
      <c r="W1205">
        <f t="shared" si="308"/>
        <v>5</v>
      </c>
    </row>
    <row r="1206" spans="1:23" x14ac:dyDescent="0.25">
      <c r="A1206" s="1">
        <v>37760</v>
      </c>
      <c r="B1206" s="2">
        <v>4255.8</v>
      </c>
      <c r="C1206" s="2">
        <v>23693</v>
      </c>
      <c r="D1206" s="2">
        <v>4239</v>
      </c>
      <c r="E1206" s="2">
        <v>4216</v>
      </c>
      <c r="F1206" s="10">
        <f t="shared" si="298"/>
        <v>-3.9475539264063331E-3</v>
      </c>
      <c r="G1206" s="2">
        <f t="shared" ca="1" si="299"/>
        <v>46107.4</v>
      </c>
      <c r="H1206">
        <f t="shared" ca="1" si="300"/>
        <v>-1</v>
      </c>
      <c r="I1206">
        <f t="shared" si="301"/>
        <v>1</v>
      </c>
      <c r="J1206">
        <f t="shared" si="304"/>
        <v>-27.970000000000255</v>
      </c>
      <c r="K1206">
        <f t="shared" si="302"/>
        <v>1</v>
      </c>
      <c r="L1206" s="11">
        <f t="shared" ca="1" si="296"/>
        <v>15573.839999999975</v>
      </c>
      <c r="M1206">
        <f t="shared" ca="1" si="303"/>
        <v>3</v>
      </c>
      <c r="N1206">
        <f t="shared" ca="1" si="297"/>
        <v>0</v>
      </c>
      <c r="O1206">
        <f>COUNTIF(結算日!$A$3:$A$249,A1206)</f>
        <v>0</v>
      </c>
      <c r="Q1206" s="7">
        <f t="shared" si="305"/>
        <v>-21</v>
      </c>
      <c r="R1206" s="8">
        <f t="shared" ca="1" si="309"/>
        <v>-630</v>
      </c>
      <c r="S1206" s="8">
        <f t="shared" ca="1" si="310"/>
        <v>127688</v>
      </c>
      <c r="T1206" s="8">
        <f t="shared" ca="1" si="306"/>
        <v>30</v>
      </c>
      <c r="U1206" s="9">
        <f t="shared" ca="1" si="311"/>
        <v>0</v>
      </c>
      <c r="V1206">
        <f t="shared" si="307"/>
        <v>2003</v>
      </c>
      <c r="W1206">
        <f t="shared" si="308"/>
        <v>5</v>
      </c>
    </row>
    <row r="1207" spans="1:23" x14ac:dyDescent="0.25">
      <c r="A1207" s="1">
        <v>37761</v>
      </c>
      <c r="B1207" s="2">
        <v>4251.59</v>
      </c>
      <c r="C1207" s="2">
        <v>28088</v>
      </c>
      <c r="D1207" s="2">
        <v>4226</v>
      </c>
      <c r="E1207" s="2">
        <v>4196</v>
      </c>
      <c r="F1207" s="10">
        <f t="shared" si="298"/>
        <v>-6.0189246846473754E-3</v>
      </c>
      <c r="G1207" s="2">
        <f t="shared" ca="1" si="299"/>
        <v>45862.724999999999</v>
      </c>
      <c r="H1207">
        <f t="shared" ca="1" si="300"/>
        <v>-1</v>
      </c>
      <c r="I1207">
        <f t="shared" si="301"/>
        <v>1</v>
      </c>
      <c r="J1207">
        <f t="shared" si="304"/>
        <v>-4.2100000000000364</v>
      </c>
      <c r="K1207">
        <f t="shared" si="302"/>
        <v>1</v>
      </c>
      <c r="L1207" s="11">
        <f t="shared" ca="1" si="296"/>
        <v>15561.209999999974</v>
      </c>
      <c r="M1207">
        <f t="shared" ca="1" si="303"/>
        <v>3</v>
      </c>
      <c r="N1207">
        <f t="shared" ca="1" si="297"/>
        <v>0</v>
      </c>
      <c r="O1207">
        <f>COUNTIF(結算日!$A$3:$A$249,A1207)</f>
        <v>0</v>
      </c>
      <c r="Q1207" s="7">
        <f t="shared" si="305"/>
        <v>-13</v>
      </c>
      <c r="R1207" s="8">
        <f t="shared" ca="1" si="309"/>
        <v>-390</v>
      </c>
      <c r="S1207" s="8">
        <f t="shared" ca="1" si="310"/>
        <v>127298</v>
      </c>
      <c r="T1207" s="8">
        <f t="shared" ca="1" si="306"/>
        <v>30</v>
      </c>
      <c r="U1207" s="9">
        <f t="shared" ca="1" si="311"/>
        <v>0</v>
      </c>
      <c r="V1207">
        <f t="shared" si="307"/>
        <v>2003</v>
      </c>
      <c r="W1207">
        <f t="shared" si="308"/>
        <v>5</v>
      </c>
    </row>
    <row r="1208" spans="1:23" x14ac:dyDescent="0.25">
      <c r="A1208" s="1">
        <v>37762</v>
      </c>
      <c r="B1208" s="2">
        <v>4216.6400000000003</v>
      </c>
      <c r="C1208" s="2">
        <v>28378</v>
      </c>
      <c r="D1208" s="2">
        <v>4240</v>
      </c>
      <c r="E1208" s="2">
        <v>4192</v>
      </c>
      <c r="F1208" s="10">
        <f t="shared" si="298"/>
        <v>-5.8435152159065362E-3</v>
      </c>
      <c r="G1208" s="2">
        <f t="shared" ca="1" si="299"/>
        <v>45744.324999999997</v>
      </c>
      <c r="H1208">
        <f t="shared" ca="1" si="300"/>
        <v>-1</v>
      </c>
      <c r="I1208">
        <f t="shared" si="301"/>
        <v>1</v>
      </c>
      <c r="J1208">
        <f t="shared" si="304"/>
        <v>-34.949999999999818</v>
      </c>
      <c r="K1208">
        <f t="shared" si="302"/>
        <v>1</v>
      </c>
      <c r="L1208" s="11">
        <f t="shared" ca="1" si="296"/>
        <v>15456.359999999975</v>
      </c>
      <c r="M1208">
        <f t="shared" ca="1" si="303"/>
        <v>3</v>
      </c>
      <c r="N1208">
        <f t="shared" ca="1" si="297"/>
        <v>0</v>
      </c>
      <c r="O1208">
        <f>COUNTIF(結算日!$A$3:$A$249,A1208)</f>
        <v>1</v>
      </c>
      <c r="Q1208" s="7">
        <f t="shared" si="305"/>
        <v>14</v>
      </c>
      <c r="R1208" s="8">
        <f t="shared" ca="1" si="309"/>
        <v>420</v>
      </c>
      <c r="S1208" s="8">
        <f t="shared" ca="1" si="310"/>
        <v>127718</v>
      </c>
      <c r="T1208" s="8">
        <f t="shared" ca="1" si="306"/>
        <v>30</v>
      </c>
      <c r="U1208" s="9">
        <f t="shared" ca="1" si="311"/>
        <v>60</v>
      </c>
      <c r="V1208">
        <f t="shared" si="307"/>
        <v>2003</v>
      </c>
      <c r="W1208">
        <f t="shared" si="308"/>
        <v>5</v>
      </c>
    </row>
    <row r="1209" spans="1:23" x14ac:dyDescent="0.25">
      <c r="A1209" s="1">
        <v>37763</v>
      </c>
      <c r="B1209" s="2">
        <v>4271.3</v>
      </c>
      <c r="C1209" s="2">
        <v>38575</v>
      </c>
      <c r="D1209" s="2">
        <v>4241</v>
      </c>
      <c r="E1209" s="2">
        <v>4244</v>
      </c>
      <c r="F1209" s="10">
        <f t="shared" si="298"/>
        <v>-7.0938590124787204E-3</v>
      </c>
      <c r="G1209" s="2">
        <f t="shared" ca="1" si="299"/>
        <v>45942.55</v>
      </c>
      <c r="H1209">
        <f t="shared" ca="1" si="300"/>
        <v>-1</v>
      </c>
      <c r="I1209">
        <f t="shared" si="301"/>
        <v>1</v>
      </c>
      <c r="J1209">
        <f t="shared" si="304"/>
        <v>54.659999999999854</v>
      </c>
      <c r="K1209">
        <f t="shared" si="302"/>
        <v>1</v>
      </c>
      <c r="L1209" s="11">
        <f t="shared" ca="1" si="296"/>
        <v>15620.339999999975</v>
      </c>
      <c r="M1209">
        <f t="shared" ca="1" si="303"/>
        <v>3</v>
      </c>
      <c r="N1209">
        <f t="shared" ca="1" si="297"/>
        <v>0</v>
      </c>
      <c r="O1209">
        <f>COUNTIF(結算日!$A$3:$A$249,A1209)</f>
        <v>0</v>
      </c>
      <c r="Q1209" s="7">
        <f t="shared" si="305"/>
        <v>49</v>
      </c>
      <c r="R1209" s="8">
        <f t="shared" ca="1" si="309"/>
        <v>1470</v>
      </c>
      <c r="S1209" s="8">
        <f t="shared" ca="1" si="310"/>
        <v>129128</v>
      </c>
      <c r="T1209" s="8">
        <f t="shared" ca="1" si="306"/>
        <v>30</v>
      </c>
      <c r="U1209" s="9">
        <f t="shared" ca="1" si="311"/>
        <v>0</v>
      </c>
      <c r="V1209">
        <f t="shared" si="307"/>
        <v>2003</v>
      </c>
      <c r="W1209">
        <f t="shared" si="308"/>
        <v>5</v>
      </c>
    </row>
    <row r="1210" spans="1:23" x14ac:dyDescent="0.25">
      <c r="A1210" s="1">
        <v>37764</v>
      </c>
      <c r="B1210" s="2">
        <v>4349.5200000000004</v>
      </c>
      <c r="C1210" s="2">
        <v>58453</v>
      </c>
      <c r="D1210" s="2">
        <v>4340</v>
      </c>
      <c r="E1210" s="2">
        <v>4320</v>
      </c>
      <c r="F1210" s="10">
        <f t="shared" si="298"/>
        <v>-2.1887472640660377E-3</v>
      </c>
      <c r="G1210" s="2">
        <f t="shared" ca="1" si="299"/>
        <v>46515.3</v>
      </c>
      <c r="H1210">
        <f t="shared" ca="1" si="300"/>
        <v>1</v>
      </c>
      <c r="I1210">
        <f t="shared" si="301"/>
        <v>1</v>
      </c>
      <c r="J1210">
        <f t="shared" si="304"/>
        <v>78.220000000000255</v>
      </c>
      <c r="K1210">
        <f t="shared" si="302"/>
        <v>1</v>
      </c>
      <c r="L1210" s="11">
        <f t="shared" ca="1" si="296"/>
        <v>15854.999999999975</v>
      </c>
      <c r="M1210">
        <f t="shared" ca="1" si="303"/>
        <v>3</v>
      </c>
      <c r="N1210">
        <f t="shared" ca="1" si="297"/>
        <v>0</v>
      </c>
      <c r="O1210">
        <f>COUNTIF(結算日!$A$3:$A$249,A1210)</f>
        <v>0</v>
      </c>
      <c r="Q1210" s="7">
        <f t="shared" si="305"/>
        <v>99</v>
      </c>
      <c r="R1210" s="8">
        <f t="shared" ca="1" si="309"/>
        <v>2970</v>
      </c>
      <c r="S1210" s="8">
        <f t="shared" ca="1" si="310"/>
        <v>132098</v>
      </c>
      <c r="T1210" s="8">
        <f t="shared" ca="1" si="306"/>
        <v>30</v>
      </c>
      <c r="U1210" s="9">
        <f t="shared" ca="1" si="311"/>
        <v>0</v>
      </c>
      <c r="V1210">
        <f t="shared" si="307"/>
        <v>2003</v>
      </c>
      <c r="W1210">
        <f t="shared" si="308"/>
        <v>5</v>
      </c>
    </row>
    <row r="1211" spans="1:23" x14ac:dyDescent="0.25">
      <c r="A1211" s="1">
        <v>37767</v>
      </c>
      <c r="B1211" s="2">
        <v>4465.57</v>
      </c>
      <c r="C1211" s="2">
        <v>68801</v>
      </c>
      <c r="D1211" s="2">
        <v>4444</v>
      </c>
      <c r="E1211" s="2">
        <v>4448</v>
      </c>
      <c r="F1211" s="10">
        <f t="shared" si="298"/>
        <v>-4.8302904220512977E-3</v>
      </c>
      <c r="G1211" s="2">
        <f t="shared" ca="1" si="299"/>
        <v>47421.25</v>
      </c>
      <c r="H1211">
        <f t="shared" ca="1" si="300"/>
        <v>1</v>
      </c>
      <c r="I1211">
        <f t="shared" si="301"/>
        <v>1</v>
      </c>
      <c r="J1211">
        <f t="shared" si="304"/>
        <v>116.04999999999927</v>
      </c>
      <c r="K1211">
        <f t="shared" si="302"/>
        <v>1</v>
      </c>
      <c r="L1211" s="11">
        <f t="shared" ca="1" si="296"/>
        <v>16203.149999999972</v>
      </c>
      <c r="M1211">
        <f t="shared" ca="1" si="303"/>
        <v>3</v>
      </c>
      <c r="N1211">
        <f t="shared" ca="1" si="297"/>
        <v>0</v>
      </c>
      <c r="O1211">
        <f>COUNTIF(結算日!$A$3:$A$249,A1211)</f>
        <v>0</v>
      </c>
      <c r="Q1211" s="7">
        <f t="shared" si="305"/>
        <v>104</v>
      </c>
      <c r="R1211" s="8">
        <f t="shared" ca="1" si="309"/>
        <v>3120</v>
      </c>
      <c r="S1211" s="8">
        <f t="shared" ca="1" si="310"/>
        <v>135218</v>
      </c>
      <c r="T1211" s="8">
        <f t="shared" ca="1" si="306"/>
        <v>30</v>
      </c>
      <c r="U1211" s="9">
        <f t="shared" ca="1" si="311"/>
        <v>0</v>
      </c>
      <c r="V1211">
        <f t="shared" si="307"/>
        <v>2003</v>
      </c>
      <c r="W1211">
        <f t="shared" si="308"/>
        <v>5</v>
      </c>
    </row>
    <row r="1212" spans="1:23" x14ac:dyDescent="0.25">
      <c r="A1212" s="1">
        <v>37768</v>
      </c>
      <c r="B1212" s="2">
        <v>4451.1099999999997</v>
      </c>
      <c r="C1212" s="2">
        <v>59568</v>
      </c>
      <c r="D1212" s="2">
        <v>4434</v>
      </c>
      <c r="E1212" s="2">
        <v>4420</v>
      </c>
      <c r="F1212" s="10">
        <f t="shared" si="298"/>
        <v>-3.8439849835208983E-3</v>
      </c>
      <c r="G1212" s="2">
        <f t="shared" ca="1" si="299"/>
        <v>47967.45</v>
      </c>
      <c r="H1212">
        <f t="shared" ca="1" si="300"/>
        <v>1</v>
      </c>
      <c r="I1212">
        <f t="shared" si="301"/>
        <v>1</v>
      </c>
      <c r="J1212">
        <f t="shared" si="304"/>
        <v>-14.460000000000036</v>
      </c>
      <c r="K1212">
        <f t="shared" si="302"/>
        <v>1</v>
      </c>
      <c r="L1212" s="11">
        <f t="shared" ca="1" si="296"/>
        <v>16159.769999999971</v>
      </c>
      <c r="M1212">
        <f t="shared" ca="1" si="303"/>
        <v>3</v>
      </c>
      <c r="N1212">
        <f t="shared" ca="1" si="297"/>
        <v>0</v>
      </c>
      <c r="O1212">
        <f>COUNTIF(結算日!$A$3:$A$249,A1212)</f>
        <v>0</v>
      </c>
      <c r="Q1212" s="7">
        <f t="shared" si="305"/>
        <v>-10</v>
      </c>
      <c r="R1212" s="8">
        <f t="shared" ca="1" si="309"/>
        <v>-300</v>
      </c>
      <c r="S1212" s="8">
        <f t="shared" ca="1" si="310"/>
        <v>134918</v>
      </c>
      <c r="T1212" s="8">
        <f t="shared" ca="1" si="306"/>
        <v>30</v>
      </c>
      <c r="U1212" s="9">
        <f t="shared" ca="1" si="311"/>
        <v>0</v>
      </c>
      <c r="V1212">
        <f t="shared" si="307"/>
        <v>2003</v>
      </c>
      <c r="W1212">
        <f t="shared" si="308"/>
        <v>5</v>
      </c>
    </row>
    <row r="1213" spans="1:23" x14ac:dyDescent="0.25">
      <c r="A1213" s="1">
        <v>37769</v>
      </c>
      <c r="B1213" s="2">
        <v>4474.41</v>
      </c>
      <c r="C1213" s="2">
        <v>75648</v>
      </c>
      <c r="D1213" s="2">
        <v>4485</v>
      </c>
      <c r="E1213" s="2">
        <v>4473</v>
      </c>
      <c r="F1213" s="10">
        <f t="shared" si="298"/>
        <v>2.3667924933119533E-3</v>
      </c>
      <c r="G1213" s="2">
        <f t="shared" ca="1" si="299"/>
        <v>49095.1</v>
      </c>
      <c r="H1213">
        <f t="shared" ca="1" si="300"/>
        <v>1</v>
      </c>
      <c r="I1213">
        <f t="shared" si="301"/>
        <v>-1</v>
      </c>
      <c r="J1213">
        <f t="shared" si="304"/>
        <v>23.300000000000182</v>
      </c>
      <c r="K1213">
        <f t="shared" si="302"/>
        <v>-1</v>
      </c>
      <c r="L1213" s="11">
        <f t="shared" ca="1" si="296"/>
        <v>16229.669999999973</v>
      </c>
      <c r="M1213">
        <f t="shared" ca="1" si="303"/>
        <v>-3</v>
      </c>
      <c r="N1213">
        <f t="shared" ca="1" si="297"/>
        <v>6</v>
      </c>
      <c r="O1213">
        <f>COUNTIF(結算日!$A$3:$A$249,A1213)</f>
        <v>0</v>
      </c>
      <c r="Q1213" s="7">
        <f t="shared" si="305"/>
        <v>51</v>
      </c>
      <c r="R1213" s="8">
        <f t="shared" ca="1" si="309"/>
        <v>1530</v>
      </c>
      <c r="S1213" s="8">
        <f t="shared" ca="1" si="310"/>
        <v>136448</v>
      </c>
      <c r="T1213" s="8">
        <f t="shared" ca="1" si="306"/>
        <v>-30</v>
      </c>
      <c r="U1213" s="9">
        <f t="shared" ca="1" si="311"/>
        <v>60</v>
      </c>
      <c r="V1213">
        <f t="shared" si="307"/>
        <v>2003</v>
      </c>
      <c r="W1213">
        <f t="shared" si="308"/>
        <v>5</v>
      </c>
    </row>
    <row r="1214" spans="1:23" x14ac:dyDescent="0.25">
      <c r="A1214" s="1">
        <v>37770</v>
      </c>
      <c r="B1214" s="2">
        <v>4543.04</v>
      </c>
      <c r="C1214" s="2">
        <v>58869</v>
      </c>
      <c r="D1214" s="2">
        <v>4453</v>
      </c>
      <c r="E1214" s="2">
        <v>4468</v>
      </c>
      <c r="F1214" s="10">
        <f t="shared" si="298"/>
        <v>-1.9819328027048E-2</v>
      </c>
      <c r="G1214" s="2">
        <f t="shared" ca="1" si="299"/>
        <v>49798.974999999999</v>
      </c>
      <c r="H1214">
        <f t="shared" ca="1" si="300"/>
        <v>1</v>
      </c>
      <c r="I1214">
        <f t="shared" si="301"/>
        <v>1</v>
      </c>
      <c r="J1214">
        <f t="shared" si="304"/>
        <v>68.630000000000109</v>
      </c>
      <c r="K1214">
        <f t="shared" si="302"/>
        <v>1</v>
      </c>
      <c r="L1214" s="11">
        <f t="shared" ref="L1214:L1277" ca="1" si="312">L1213+J1214*M1213</f>
        <v>16023.779999999973</v>
      </c>
      <c r="M1214">
        <f t="shared" ca="1" si="303"/>
        <v>3</v>
      </c>
      <c r="N1214">
        <f t="shared" ref="N1214:N1277" ca="1" si="313">ABS(M1214-M1213)</f>
        <v>6</v>
      </c>
      <c r="O1214">
        <f>COUNTIF(結算日!$A$3:$A$249,A1214)</f>
        <v>0</v>
      </c>
      <c r="Q1214" s="7">
        <f t="shared" si="305"/>
        <v>-32</v>
      </c>
      <c r="R1214" s="8">
        <f t="shared" ca="1" si="309"/>
        <v>960</v>
      </c>
      <c r="S1214" s="8">
        <f t="shared" ca="1" si="310"/>
        <v>137348</v>
      </c>
      <c r="T1214" s="8">
        <f t="shared" ca="1" si="306"/>
        <v>30</v>
      </c>
      <c r="U1214" s="9">
        <f t="shared" ca="1" si="311"/>
        <v>60</v>
      </c>
      <c r="V1214">
        <f t="shared" si="307"/>
        <v>2003</v>
      </c>
      <c r="W1214">
        <f t="shared" si="308"/>
        <v>5</v>
      </c>
    </row>
    <row r="1215" spans="1:23" x14ac:dyDescent="0.25">
      <c r="A1215" s="1">
        <v>37771</v>
      </c>
      <c r="B1215" s="2">
        <v>4555.8999999999996</v>
      </c>
      <c r="C1215" s="2">
        <v>99860</v>
      </c>
      <c r="D1215" s="2">
        <v>4510</v>
      </c>
      <c r="E1215" s="2">
        <v>4503</v>
      </c>
      <c r="F1215" s="10">
        <f t="shared" si="298"/>
        <v>-1.0074847999297587E-2</v>
      </c>
      <c r="G1215" s="2">
        <f t="shared" ca="1" si="299"/>
        <v>51278.324999999997</v>
      </c>
      <c r="H1215">
        <f t="shared" ca="1" si="300"/>
        <v>1</v>
      </c>
      <c r="I1215">
        <f t="shared" si="301"/>
        <v>1</v>
      </c>
      <c r="J1215">
        <f t="shared" si="304"/>
        <v>12.859999999999673</v>
      </c>
      <c r="K1215">
        <f t="shared" si="302"/>
        <v>1</v>
      </c>
      <c r="L1215" s="11">
        <f t="shared" ca="1" si="312"/>
        <v>16062.359999999971</v>
      </c>
      <c r="M1215">
        <f t="shared" ca="1" si="303"/>
        <v>3</v>
      </c>
      <c r="N1215">
        <f t="shared" ca="1" si="313"/>
        <v>0</v>
      </c>
      <c r="O1215">
        <f>COUNTIF(結算日!$A$3:$A$249,A1215)</f>
        <v>0</v>
      </c>
      <c r="Q1215" s="7">
        <f t="shared" si="305"/>
        <v>57</v>
      </c>
      <c r="R1215" s="8">
        <f t="shared" ca="1" si="309"/>
        <v>1710</v>
      </c>
      <c r="S1215" s="8">
        <f t="shared" ca="1" si="310"/>
        <v>138998</v>
      </c>
      <c r="T1215" s="8">
        <f t="shared" ca="1" si="306"/>
        <v>30</v>
      </c>
      <c r="U1215" s="9">
        <f t="shared" ca="1" si="311"/>
        <v>0</v>
      </c>
      <c r="V1215">
        <f t="shared" si="307"/>
        <v>2003</v>
      </c>
      <c r="W1215">
        <f t="shared" si="308"/>
        <v>5</v>
      </c>
    </row>
    <row r="1216" spans="1:23" x14ac:dyDescent="0.25">
      <c r="A1216" s="1">
        <v>37774</v>
      </c>
      <c r="B1216" s="2">
        <v>4692.9399999999996</v>
      </c>
      <c r="C1216" s="2">
        <v>107003</v>
      </c>
      <c r="D1216" s="2">
        <v>4665</v>
      </c>
      <c r="E1216" s="2">
        <v>4658</v>
      </c>
      <c r="F1216" s="10">
        <f t="shared" si="298"/>
        <v>-5.9536239542802294E-3</v>
      </c>
      <c r="G1216" s="2">
        <f t="shared" ca="1" si="299"/>
        <v>52588.15</v>
      </c>
      <c r="H1216">
        <f t="shared" ca="1" si="300"/>
        <v>1</v>
      </c>
      <c r="I1216">
        <f t="shared" si="301"/>
        <v>1</v>
      </c>
      <c r="J1216">
        <f t="shared" si="304"/>
        <v>137.03999999999996</v>
      </c>
      <c r="K1216">
        <f t="shared" si="302"/>
        <v>1</v>
      </c>
      <c r="L1216" s="11">
        <f t="shared" ca="1" si="312"/>
        <v>16473.47999999997</v>
      </c>
      <c r="M1216">
        <f t="shared" ca="1" si="303"/>
        <v>3</v>
      </c>
      <c r="N1216">
        <f t="shared" ca="1" si="313"/>
        <v>0</v>
      </c>
      <c r="O1216">
        <f>COUNTIF(結算日!$A$3:$A$249,A1216)</f>
        <v>0</v>
      </c>
      <c r="Q1216" s="7">
        <f t="shared" si="305"/>
        <v>155</v>
      </c>
      <c r="R1216" s="8">
        <f t="shared" ca="1" si="309"/>
        <v>4650</v>
      </c>
      <c r="S1216" s="8">
        <f t="shared" ca="1" si="310"/>
        <v>143648</v>
      </c>
      <c r="T1216" s="8">
        <f t="shared" ca="1" si="306"/>
        <v>30</v>
      </c>
      <c r="U1216" s="9">
        <f t="shared" ca="1" si="311"/>
        <v>0</v>
      </c>
      <c r="V1216">
        <f t="shared" si="307"/>
        <v>2003</v>
      </c>
      <c r="W1216">
        <f t="shared" si="308"/>
        <v>6</v>
      </c>
    </row>
    <row r="1217" spans="1:23" x14ac:dyDescent="0.25">
      <c r="A1217" s="1">
        <v>37775</v>
      </c>
      <c r="B1217" s="2">
        <v>4678.08</v>
      </c>
      <c r="C1217" s="2">
        <v>88757</v>
      </c>
      <c r="D1217" s="2">
        <v>4658</v>
      </c>
      <c r="E1217" s="2">
        <v>4645</v>
      </c>
      <c r="F1217" s="10">
        <f t="shared" si="298"/>
        <v>-4.2923592584992454E-3</v>
      </c>
      <c r="G1217" s="2">
        <f t="shared" ca="1" si="299"/>
        <v>53100.724999999999</v>
      </c>
      <c r="H1217">
        <f t="shared" ca="1" si="300"/>
        <v>1</v>
      </c>
      <c r="I1217">
        <f t="shared" si="301"/>
        <v>1</v>
      </c>
      <c r="J1217">
        <f t="shared" si="304"/>
        <v>-14.859999999999673</v>
      </c>
      <c r="K1217">
        <f t="shared" si="302"/>
        <v>1</v>
      </c>
      <c r="L1217" s="11">
        <f t="shared" ca="1" si="312"/>
        <v>16428.899999999972</v>
      </c>
      <c r="M1217">
        <f t="shared" ca="1" si="303"/>
        <v>3</v>
      </c>
      <c r="N1217">
        <f t="shared" ca="1" si="313"/>
        <v>0</v>
      </c>
      <c r="O1217">
        <f>COUNTIF(結算日!$A$3:$A$249,A1217)</f>
        <v>0</v>
      </c>
      <c r="Q1217" s="7">
        <f t="shared" si="305"/>
        <v>-7</v>
      </c>
      <c r="R1217" s="8">
        <f t="shared" ca="1" si="309"/>
        <v>-210</v>
      </c>
      <c r="S1217" s="8">
        <f t="shared" ca="1" si="310"/>
        <v>143438</v>
      </c>
      <c r="T1217" s="8">
        <f t="shared" ca="1" si="306"/>
        <v>30</v>
      </c>
      <c r="U1217" s="9">
        <f t="shared" ca="1" si="311"/>
        <v>0</v>
      </c>
      <c r="V1217">
        <f t="shared" si="307"/>
        <v>2003</v>
      </c>
      <c r="W1217">
        <f t="shared" si="308"/>
        <v>6</v>
      </c>
    </row>
    <row r="1218" spans="1:23" x14ac:dyDescent="0.25">
      <c r="A1218" s="1">
        <v>37777</v>
      </c>
      <c r="B1218" s="2">
        <v>4738.34</v>
      </c>
      <c r="C1218" s="2">
        <v>103735</v>
      </c>
      <c r="D1218" s="2">
        <v>4725</v>
      </c>
      <c r="E1218" s="2">
        <v>4705</v>
      </c>
      <c r="F1218" s="10">
        <f t="shared" ref="F1218:F1281" si="314">IF(O1218=1,E1218,D1218)/B1218-1</f>
        <v>-2.8153319516961428E-3</v>
      </c>
      <c r="G1218" s="2">
        <f t="shared" ref="G1218:G1281" ca="1" si="315">IF(ROW()&gt;$G$1,AVERAGE(OFFSET(C1218,-$G$1+1,,$G$1)),"")</f>
        <v>54155.8</v>
      </c>
      <c r="H1218">
        <f t="shared" ref="H1218:H1281" ca="1" si="316">IF(G1218="",0,SIGN(C1218-G1218))</f>
        <v>1</v>
      </c>
      <c r="I1218">
        <f t="shared" ref="I1218:I1281" si="317">-SIGN(F1218)</f>
        <v>1</v>
      </c>
      <c r="J1218">
        <f t="shared" si="304"/>
        <v>60.260000000000218</v>
      </c>
      <c r="K1218">
        <f t="shared" ref="K1218:K1281" si="318">CHOOSE($K$1,H1218*(2-$K$1)+I1218*($K$1-1),IF(ABS(F1218)&gt;($K$1-2)/100,I1218,H1218))</f>
        <v>1</v>
      </c>
      <c r="L1218" s="11">
        <f t="shared" ca="1" si="312"/>
        <v>16609.679999999971</v>
      </c>
      <c r="M1218">
        <f t="shared" ref="M1218:M1281" ca="1" si="319">INT(L1218*$P$1/B1218)*K1218</f>
        <v>3</v>
      </c>
      <c r="N1218">
        <f t="shared" ca="1" si="313"/>
        <v>0</v>
      </c>
      <c r="O1218">
        <f>COUNTIF(結算日!$A$3:$A$249,A1218)</f>
        <v>0</v>
      </c>
      <c r="Q1218" s="7">
        <f t="shared" si="305"/>
        <v>67</v>
      </c>
      <c r="R1218" s="8">
        <f t="shared" ca="1" si="309"/>
        <v>2010</v>
      </c>
      <c r="S1218" s="8">
        <f t="shared" ca="1" si="310"/>
        <v>145448</v>
      </c>
      <c r="T1218" s="8">
        <f t="shared" ca="1" si="306"/>
        <v>30</v>
      </c>
      <c r="U1218" s="9">
        <f t="shared" ca="1" si="311"/>
        <v>0</v>
      </c>
      <c r="V1218">
        <f t="shared" si="307"/>
        <v>2003</v>
      </c>
      <c r="W1218">
        <f t="shared" si="308"/>
        <v>6</v>
      </c>
    </row>
    <row r="1219" spans="1:23" x14ac:dyDescent="0.25">
      <c r="A1219" s="1">
        <v>37778</v>
      </c>
      <c r="B1219" s="2">
        <v>4740.45</v>
      </c>
      <c r="C1219" s="2">
        <v>73261</v>
      </c>
      <c r="D1219" s="2">
        <v>4732</v>
      </c>
      <c r="E1219" s="2">
        <v>4717</v>
      </c>
      <c r="F1219" s="10">
        <f t="shared" si="314"/>
        <v>-1.7825311942958333E-3</v>
      </c>
      <c r="G1219" s="2">
        <f t="shared" ca="1" si="315"/>
        <v>54756.75</v>
      </c>
      <c r="H1219">
        <f t="shared" ca="1" si="316"/>
        <v>1</v>
      </c>
      <c r="I1219">
        <f t="shared" si="317"/>
        <v>1</v>
      </c>
      <c r="J1219">
        <f t="shared" ref="J1219:J1282" si="320">B1219-B1218</f>
        <v>2.1099999999996726</v>
      </c>
      <c r="K1219">
        <f t="shared" si="318"/>
        <v>1</v>
      </c>
      <c r="L1219" s="11">
        <f t="shared" ca="1" si="312"/>
        <v>16616.009999999969</v>
      </c>
      <c r="M1219">
        <f t="shared" ca="1" si="319"/>
        <v>3</v>
      </c>
      <c r="N1219">
        <f t="shared" ca="1" si="313"/>
        <v>0</v>
      </c>
      <c r="O1219">
        <f>COUNTIF(結算日!$A$3:$A$249,A1219)</f>
        <v>0</v>
      </c>
      <c r="Q1219" s="7">
        <f t="shared" ref="Q1219:Q1282" si="321">D1219-IF(O1218=1,E1218,D1218)</f>
        <v>7</v>
      </c>
      <c r="R1219" s="8">
        <f t="shared" ca="1" si="309"/>
        <v>210</v>
      </c>
      <c r="S1219" s="8">
        <f t="shared" ca="1" si="310"/>
        <v>145658</v>
      </c>
      <c r="T1219" s="8">
        <f t="shared" ref="T1219:T1282" ca="1" si="322">INT(S1219*$P$1/IF(O1219=1,E1219,D1219))*K1219</f>
        <v>30</v>
      </c>
      <c r="U1219" s="9">
        <f t="shared" ca="1" si="311"/>
        <v>0</v>
      </c>
      <c r="V1219">
        <f t="shared" ref="V1219:V1282" si="323">YEAR(A1219)</f>
        <v>2003</v>
      </c>
      <c r="W1219">
        <f t="shared" ref="W1219:W1282" si="324">MONTH(A1219)</f>
        <v>6</v>
      </c>
    </row>
    <row r="1220" spans="1:23" x14ac:dyDescent="0.25">
      <c r="A1220" s="1">
        <v>37781</v>
      </c>
      <c r="B1220" s="2">
        <v>4826.9399999999996</v>
      </c>
      <c r="C1220" s="2">
        <v>115300</v>
      </c>
      <c r="D1220" s="2">
        <v>4800</v>
      </c>
      <c r="E1220" s="2">
        <v>4795</v>
      </c>
      <c r="F1220" s="10">
        <f t="shared" si="314"/>
        <v>-5.581175651655057E-3</v>
      </c>
      <c r="G1220" s="2">
        <f t="shared" ca="1" si="315"/>
        <v>56001.474999999999</v>
      </c>
      <c r="H1220">
        <f t="shared" ca="1" si="316"/>
        <v>1</v>
      </c>
      <c r="I1220">
        <f t="shared" si="317"/>
        <v>1</v>
      </c>
      <c r="J1220">
        <f t="shared" si="320"/>
        <v>86.489999999999782</v>
      </c>
      <c r="K1220">
        <f t="shared" si="318"/>
        <v>1</v>
      </c>
      <c r="L1220" s="11">
        <f t="shared" ca="1" si="312"/>
        <v>16875.479999999967</v>
      </c>
      <c r="M1220">
        <f t="shared" ca="1" si="319"/>
        <v>3</v>
      </c>
      <c r="N1220">
        <f t="shared" ca="1" si="313"/>
        <v>0</v>
      </c>
      <c r="O1220">
        <f>COUNTIF(結算日!$A$3:$A$249,A1220)</f>
        <v>0</v>
      </c>
      <c r="Q1220" s="7">
        <f t="shared" si="321"/>
        <v>68</v>
      </c>
      <c r="R1220" s="8">
        <f t="shared" ref="R1220:R1283" ca="1" si="325">Q1220*T1219</f>
        <v>2040</v>
      </c>
      <c r="S1220" s="8">
        <f t="shared" ref="S1220:S1283" ca="1" si="326">S1219+Q1220*T1219-U1219*$U$1</f>
        <v>147698</v>
      </c>
      <c r="T1220" s="8">
        <f t="shared" ca="1" si="322"/>
        <v>30</v>
      </c>
      <c r="U1220" s="9">
        <f t="shared" ref="U1220:U1283" ca="1" si="327">IF(O1220=1,ABS(T1220)+ABS(T1219),ABS(T1220-T1219))</f>
        <v>0</v>
      </c>
      <c r="V1220">
        <f t="shared" si="323"/>
        <v>2003</v>
      </c>
      <c r="W1220">
        <f t="shared" si="324"/>
        <v>6</v>
      </c>
    </row>
    <row r="1221" spans="1:23" x14ac:dyDescent="0.25">
      <c r="A1221" s="1">
        <v>37782</v>
      </c>
      <c r="B1221" s="2">
        <v>4832.2</v>
      </c>
      <c r="C1221" s="2">
        <v>100717</v>
      </c>
      <c r="D1221" s="2">
        <v>4821</v>
      </c>
      <c r="E1221" s="2">
        <v>4810</v>
      </c>
      <c r="F1221" s="10">
        <f t="shared" si="314"/>
        <v>-2.3177848598981976E-3</v>
      </c>
      <c r="G1221" s="2">
        <f t="shared" ca="1" si="315"/>
        <v>57429.474999999999</v>
      </c>
      <c r="H1221">
        <f t="shared" ca="1" si="316"/>
        <v>1</v>
      </c>
      <c r="I1221">
        <f t="shared" si="317"/>
        <v>1</v>
      </c>
      <c r="J1221">
        <f t="shared" si="320"/>
        <v>5.2600000000002183</v>
      </c>
      <c r="K1221">
        <f t="shared" si="318"/>
        <v>1</v>
      </c>
      <c r="L1221" s="11">
        <f t="shared" ca="1" si="312"/>
        <v>16891.259999999966</v>
      </c>
      <c r="M1221">
        <f t="shared" ca="1" si="319"/>
        <v>3</v>
      </c>
      <c r="N1221">
        <f t="shared" ca="1" si="313"/>
        <v>0</v>
      </c>
      <c r="O1221">
        <f>COUNTIF(結算日!$A$3:$A$249,A1221)</f>
        <v>0</v>
      </c>
      <c r="Q1221" s="7">
        <f t="shared" si="321"/>
        <v>21</v>
      </c>
      <c r="R1221" s="8">
        <f t="shared" ca="1" si="325"/>
        <v>630</v>
      </c>
      <c r="S1221" s="8">
        <f t="shared" ca="1" si="326"/>
        <v>148328</v>
      </c>
      <c r="T1221" s="8">
        <f t="shared" ca="1" si="322"/>
        <v>30</v>
      </c>
      <c r="U1221" s="9">
        <f t="shared" ca="1" si="327"/>
        <v>0</v>
      </c>
      <c r="V1221">
        <f t="shared" si="323"/>
        <v>2003</v>
      </c>
      <c r="W1221">
        <f t="shared" si="324"/>
        <v>6</v>
      </c>
    </row>
    <row r="1222" spans="1:23" x14ac:dyDescent="0.25">
      <c r="A1222" s="1">
        <v>37783</v>
      </c>
      <c r="B1222" s="2">
        <v>4804.6499999999996</v>
      </c>
      <c r="C1222" s="2">
        <v>109861</v>
      </c>
      <c r="D1222" s="2">
        <v>4795</v>
      </c>
      <c r="E1222" s="2">
        <v>4780</v>
      </c>
      <c r="F1222" s="10">
        <f t="shared" si="314"/>
        <v>-2.0084709604236695E-3</v>
      </c>
      <c r="G1222" s="2">
        <f t="shared" ca="1" si="315"/>
        <v>59288.05</v>
      </c>
      <c r="H1222">
        <f t="shared" ca="1" si="316"/>
        <v>1</v>
      </c>
      <c r="I1222">
        <f t="shared" si="317"/>
        <v>1</v>
      </c>
      <c r="J1222">
        <f t="shared" si="320"/>
        <v>-27.550000000000182</v>
      </c>
      <c r="K1222">
        <f t="shared" si="318"/>
        <v>1</v>
      </c>
      <c r="L1222" s="11">
        <f t="shared" ca="1" si="312"/>
        <v>16808.609999999964</v>
      </c>
      <c r="M1222">
        <f t="shared" ca="1" si="319"/>
        <v>3</v>
      </c>
      <c r="N1222">
        <f t="shared" ca="1" si="313"/>
        <v>0</v>
      </c>
      <c r="O1222">
        <f>COUNTIF(結算日!$A$3:$A$249,A1222)</f>
        <v>0</v>
      </c>
      <c r="Q1222" s="7">
        <f t="shared" si="321"/>
        <v>-26</v>
      </c>
      <c r="R1222" s="8">
        <f t="shared" ca="1" si="325"/>
        <v>-780</v>
      </c>
      <c r="S1222" s="8">
        <f t="shared" ca="1" si="326"/>
        <v>147548</v>
      </c>
      <c r="T1222" s="8">
        <f t="shared" ca="1" si="322"/>
        <v>30</v>
      </c>
      <c r="U1222" s="9">
        <f t="shared" ca="1" si="327"/>
        <v>0</v>
      </c>
      <c r="V1222">
        <f t="shared" si="323"/>
        <v>2003</v>
      </c>
      <c r="W1222">
        <f t="shared" si="324"/>
        <v>6</v>
      </c>
    </row>
    <row r="1223" spans="1:23" x14ac:dyDescent="0.25">
      <c r="A1223" s="1">
        <v>37784</v>
      </c>
      <c r="B1223" s="2">
        <v>4878.43</v>
      </c>
      <c r="C1223" s="2">
        <v>109385</v>
      </c>
      <c r="D1223" s="2">
        <v>4881</v>
      </c>
      <c r="E1223" s="2">
        <v>4862</v>
      </c>
      <c r="F1223" s="10">
        <f t="shared" si="314"/>
        <v>5.2680882988997979E-4</v>
      </c>
      <c r="G1223" s="2">
        <f t="shared" ca="1" si="315"/>
        <v>61192.45</v>
      </c>
      <c r="H1223">
        <f t="shared" ca="1" si="316"/>
        <v>1</v>
      </c>
      <c r="I1223">
        <f t="shared" si="317"/>
        <v>-1</v>
      </c>
      <c r="J1223">
        <f t="shared" si="320"/>
        <v>73.780000000000655</v>
      </c>
      <c r="K1223">
        <f t="shared" ca="1" si="318"/>
        <v>1</v>
      </c>
      <c r="L1223" s="11">
        <f t="shared" ca="1" si="312"/>
        <v>17029.949999999968</v>
      </c>
      <c r="M1223">
        <f t="shared" ca="1" si="319"/>
        <v>3</v>
      </c>
      <c r="N1223">
        <f t="shared" ca="1" si="313"/>
        <v>0</v>
      </c>
      <c r="O1223">
        <f>COUNTIF(結算日!$A$3:$A$249,A1223)</f>
        <v>0</v>
      </c>
      <c r="Q1223" s="7">
        <f t="shared" si="321"/>
        <v>86</v>
      </c>
      <c r="R1223" s="8">
        <f t="shared" ca="1" si="325"/>
        <v>2580</v>
      </c>
      <c r="S1223" s="8">
        <f t="shared" ca="1" si="326"/>
        <v>150128</v>
      </c>
      <c r="T1223" s="8">
        <f t="shared" ca="1" si="322"/>
        <v>30</v>
      </c>
      <c r="U1223" s="9">
        <f t="shared" ca="1" si="327"/>
        <v>0</v>
      </c>
      <c r="V1223">
        <f t="shared" si="323"/>
        <v>2003</v>
      </c>
      <c r="W1223">
        <f t="shared" si="324"/>
        <v>6</v>
      </c>
    </row>
    <row r="1224" spans="1:23" x14ac:dyDescent="0.25">
      <c r="A1224" s="1">
        <v>37785</v>
      </c>
      <c r="B1224" s="2">
        <v>4881.8999999999996</v>
      </c>
      <c r="C1224" s="2">
        <v>90504</v>
      </c>
      <c r="D1224" s="2">
        <v>4890</v>
      </c>
      <c r="E1224" s="2">
        <v>4880</v>
      </c>
      <c r="F1224" s="10">
        <f t="shared" si="314"/>
        <v>1.6591900694402639E-3</v>
      </c>
      <c r="G1224" s="2">
        <f t="shared" ca="1" si="315"/>
        <v>61755.375</v>
      </c>
      <c r="H1224">
        <f t="shared" ca="1" si="316"/>
        <v>1</v>
      </c>
      <c r="I1224">
        <f t="shared" si="317"/>
        <v>-1</v>
      </c>
      <c r="J1224">
        <f t="shared" si="320"/>
        <v>3.4699999999993452</v>
      </c>
      <c r="K1224">
        <f t="shared" si="318"/>
        <v>-1</v>
      </c>
      <c r="L1224" s="11">
        <f t="shared" ca="1" si="312"/>
        <v>17040.359999999964</v>
      </c>
      <c r="M1224">
        <f t="shared" ca="1" si="319"/>
        <v>-3</v>
      </c>
      <c r="N1224">
        <f t="shared" ca="1" si="313"/>
        <v>6</v>
      </c>
      <c r="O1224">
        <f>COUNTIF(結算日!$A$3:$A$249,A1224)</f>
        <v>0</v>
      </c>
      <c r="Q1224" s="7">
        <f t="shared" si="321"/>
        <v>9</v>
      </c>
      <c r="R1224" s="8">
        <f t="shared" ca="1" si="325"/>
        <v>270</v>
      </c>
      <c r="S1224" s="8">
        <f t="shared" ca="1" si="326"/>
        <v>150398</v>
      </c>
      <c r="T1224" s="8">
        <f t="shared" ca="1" si="322"/>
        <v>-30</v>
      </c>
      <c r="U1224" s="9">
        <f t="shared" ca="1" si="327"/>
        <v>60</v>
      </c>
      <c r="V1224">
        <f t="shared" si="323"/>
        <v>2003</v>
      </c>
      <c r="W1224">
        <f t="shared" si="324"/>
        <v>6</v>
      </c>
    </row>
    <row r="1225" spans="1:23" x14ac:dyDescent="0.25">
      <c r="A1225" s="1">
        <v>37788</v>
      </c>
      <c r="B1225" s="2">
        <v>4892.3599999999997</v>
      </c>
      <c r="C1225" s="2">
        <v>90575</v>
      </c>
      <c r="D1225" s="2">
        <v>4903</v>
      </c>
      <c r="E1225" s="2">
        <v>4891</v>
      </c>
      <c r="F1225" s="10">
        <f t="shared" si="314"/>
        <v>2.1748195145083749E-3</v>
      </c>
      <c r="G1225" s="2">
        <f t="shared" ca="1" si="315"/>
        <v>62840.55</v>
      </c>
      <c r="H1225">
        <f t="shared" ca="1" si="316"/>
        <v>1</v>
      </c>
      <c r="I1225">
        <f t="shared" si="317"/>
        <v>-1</v>
      </c>
      <c r="J1225">
        <f t="shared" si="320"/>
        <v>10.460000000000036</v>
      </c>
      <c r="K1225">
        <f t="shared" si="318"/>
        <v>-1</v>
      </c>
      <c r="L1225" s="11">
        <f t="shared" ca="1" si="312"/>
        <v>17008.979999999963</v>
      </c>
      <c r="M1225">
        <f t="shared" ca="1" si="319"/>
        <v>-3</v>
      </c>
      <c r="N1225">
        <f t="shared" ca="1" si="313"/>
        <v>0</v>
      </c>
      <c r="O1225">
        <f>COUNTIF(結算日!$A$3:$A$249,A1225)</f>
        <v>0</v>
      </c>
      <c r="Q1225" s="7">
        <f t="shared" si="321"/>
        <v>13</v>
      </c>
      <c r="R1225" s="8">
        <f t="shared" ca="1" si="325"/>
        <v>-390</v>
      </c>
      <c r="S1225" s="8">
        <f t="shared" ca="1" si="326"/>
        <v>149948</v>
      </c>
      <c r="T1225" s="8">
        <f t="shared" ca="1" si="322"/>
        <v>-30</v>
      </c>
      <c r="U1225" s="9">
        <f t="shared" ca="1" si="327"/>
        <v>0</v>
      </c>
      <c r="V1225">
        <f t="shared" si="323"/>
        <v>2003</v>
      </c>
      <c r="W1225">
        <f t="shared" si="324"/>
        <v>6</v>
      </c>
    </row>
    <row r="1226" spans="1:23" x14ac:dyDescent="0.25">
      <c r="A1226" s="1">
        <v>37789</v>
      </c>
      <c r="B1226" s="2">
        <v>4973.1899999999996</v>
      </c>
      <c r="C1226" s="2">
        <v>124002</v>
      </c>
      <c r="D1226" s="2">
        <v>5037</v>
      </c>
      <c r="E1226" s="2">
        <v>4985</v>
      </c>
      <c r="F1226" s="10">
        <f t="shared" si="314"/>
        <v>1.2830798742859306E-2</v>
      </c>
      <c r="G1226" s="2">
        <f t="shared" ca="1" si="315"/>
        <v>63875.65</v>
      </c>
      <c r="H1226">
        <f t="shared" ca="1" si="316"/>
        <v>1</v>
      </c>
      <c r="I1226">
        <f t="shared" si="317"/>
        <v>-1</v>
      </c>
      <c r="J1226">
        <f t="shared" si="320"/>
        <v>80.829999999999927</v>
      </c>
      <c r="K1226">
        <f t="shared" si="318"/>
        <v>-1</v>
      </c>
      <c r="L1226" s="11">
        <f t="shared" ca="1" si="312"/>
        <v>16766.489999999962</v>
      </c>
      <c r="M1226">
        <f t="shared" ca="1" si="319"/>
        <v>-3</v>
      </c>
      <c r="N1226">
        <f t="shared" ca="1" si="313"/>
        <v>0</v>
      </c>
      <c r="O1226">
        <f>COUNTIF(結算日!$A$3:$A$249,A1226)</f>
        <v>0</v>
      </c>
      <c r="Q1226" s="7">
        <f t="shared" si="321"/>
        <v>134</v>
      </c>
      <c r="R1226" s="8">
        <f t="shared" ca="1" si="325"/>
        <v>-4020</v>
      </c>
      <c r="S1226" s="8">
        <f t="shared" ca="1" si="326"/>
        <v>145928</v>
      </c>
      <c r="T1226" s="8">
        <f t="shared" ca="1" si="322"/>
        <v>-28</v>
      </c>
      <c r="U1226" s="9">
        <f t="shared" ca="1" si="327"/>
        <v>2</v>
      </c>
      <c r="V1226">
        <f t="shared" si="323"/>
        <v>2003</v>
      </c>
      <c r="W1226">
        <f t="shared" si="324"/>
        <v>6</v>
      </c>
    </row>
    <row r="1227" spans="1:23" x14ac:dyDescent="0.25">
      <c r="A1227" s="1">
        <v>37790</v>
      </c>
      <c r="B1227" s="2">
        <v>4999.07</v>
      </c>
      <c r="C1227" s="2">
        <v>148320</v>
      </c>
      <c r="D1227" s="2">
        <v>5015</v>
      </c>
      <c r="E1227" s="2">
        <v>5002</v>
      </c>
      <c r="F1227" s="10">
        <f t="shared" si="314"/>
        <v>5.8610901627709211E-4</v>
      </c>
      <c r="G1227" s="2">
        <f t="shared" ca="1" si="315"/>
        <v>66044.3</v>
      </c>
      <c r="H1227">
        <f t="shared" ca="1" si="316"/>
        <v>1</v>
      </c>
      <c r="I1227">
        <f t="shared" si="317"/>
        <v>-1</v>
      </c>
      <c r="J1227">
        <f t="shared" si="320"/>
        <v>25.880000000000109</v>
      </c>
      <c r="K1227">
        <f t="shared" ca="1" si="318"/>
        <v>1</v>
      </c>
      <c r="L1227" s="11">
        <f t="shared" ca="1" si="312"/>
        <v>16688.849999999962</v>
      </c>
      <c r="M1227">
        <f t="shared" ca="1" si="319"/>
        <v>3</v>
      </c>
      <c r="N1227">
        <f t="shared" ca="1" si="313"/>
        <v>6</v>
      </c>
      <c r="O1227">
        <f>COUNTIF(結算日!$A$3:$A$249,A1227)</f>
        <v>1</v>
      </c>
      <c r="Q1227" s="7">
        <f t="shared" si="321"/>
        <v>-22</v>
      </c>
      <c r="R1227" s="8">
        <f t="shared" ca="1" si="325"/>
        <v>616</v>
      </c>
      <c r="S1227" s="8">
        <f t="shared" ca="1" si="326"/>
        <v>146542</v>
      </c>
      <c r="T1227" s="8">
        <f t="shared" ca="1" si="322"/>
        <v>29</v>
      </c>
      <c r="U1227" s="9">
        <f t="shared" ca="1" si="327"/>
        <v>57</v>
      </c>
      <c r="V1227">
        <f t="shared" si="323"/>
        <v>2003</v>
      </c>
      <c r="W1227">
        <f t="shared" si="324"/>
        <v>6</v>
      </c>
    </row>
    <row r="1228" spans="1:23" x14ac:dyDescent="0.25">
      <c r="A1228" s="1">
        <v>37791</v>
      </c>
      <c r="B1228" s="2">
        <v>5048.91</v>
      </c>
      <c r="C1228" s="2">
        <v>128879</v>
      </c>
      <c r="D1228" s="2">
        <v>5069</v>
      </c>
      <c r="E1228" s="2">
        <v>5065</v>
      </c>
      <c r="F1228" s="10">
        <f t="shared" si="314"/>
        <v>3.9790766719944859E-3</v>
      </c>
      <c r="G1228" s="2">
        <f t="shared" ca="1" si="315"/>
        <v>68079.324999999997</v>
      </c>
      <c r="H1228">
        <f t="shared" ca="1" si="316"/>
        <v>1</v>
      </c>
      <c r="I1228">
        <f t="shared" si="317"/>
        <v>-1</v>
      </c>
      <c r="J1228">
        <f t="shared" si="320"/>
        <v>49.840000000000146</v>
      </c>
      <c r="K1228">
        <f t="shared" si="318"/>
        <v>-1</v>
      </c>
      <c r="L1228" s="11">
        <f t="shared" ca="1" si="312"/>
        <v>16838.369999999963</v>
      </c>
      <c r="M1228">
        <f t="shared" ca="1" si="319"/>
        <v>-3</v>
      </c>
      <c r="N1228">
        <f t="shared" ca="1" si="313"/>
        <v>6</v>
      </c>
      <c r="O1228">
        <f>COUNTIF(結算日!$A$3:$A$249,A1228)</f>
        <v>0</v>
      </c>
      <c r="Q1228" s="7">
        <f t="shared" si="321"/>
        <v>67</v>
      </c>
      <c r="R1228" s="8">
        <f t="shared" ca="1" si="325"/>
        <v>1943</v>
      </c>
      <c r="S1228" s="8">
        <f t="shared" ca="1" si="326"/>
        <v>148428</v>
      </c>
      <c r="T1228" s="8">
        <f t="shared" ca="1" si="322"/>
        <v>-29</v>
      </c>
      <c r="U1228" s="9">
        <f t="shared" ca="1" si="327"/>
        <v>58</v>
      </c>
      <c r="V1228">
        <f t="shared" si="323"/>
        <v>2003</v>
      </c>
      <c r="W1228">
        <f t="shared" si="324"/>
        <v>6</v>
      </c>
    </row>
    <row r="1229" spans="1:23" x14ac:dyDescent="0.25">
      <c r="A1229" s="1">
        <v>37792</v>
      </c>
      <c r="B1229" s="2">
        <v>5002.58</v>
      </c>
      <c r="C1229" s="2">
        <v>135727</v>
      </c>
      <c r="D1229" s="2">
        <v>5019</v>
      </c>
      <c r="E1229" s="2">
        <v>5006</v>
      </c>
      <c r="F1229" s="10">
        <f t="shared" si="314"/>
        <v>3.2823063299338706E-3</v>
      </c>
      <c r="G1229" s="2">
        <f t="shared" ca="1" si="315"/>
        <v>70008.574999999997</v>
      </c>
      <c r="H1229">
        <f t="shared" ca="1" si="316"/>
        <v>1</v>
      </c>
      <c r="I1229">
        <f t="shared" si="317"/>
        <v>-1</v>
      </c>
      <c r="J1229">
        <f t="shared" si="320"/>
        <v>-46.329999999999927</v>
      </c>
      <c r="K1229">
        <f t="shared" si="318"/>
        <v>-1</v>
      </c>
      <c r="L1229" s="11">
        <f t="shared" ca="1" si="312"/>
        <v>16977.359999999964</v>
      </c>
      <c r="M1229">
        <f t="shared" ca="1" si="319"/>
        <v>-3</v>
      </c>
      <c r="N1229">
        <f t="shared" ca="1" si="313"/>
        <v>0</v>
      </c>
      <c r="O1229">
        <f>COUNTIF(結算日!$A$3:$A$249,A1229)</f>
        <v>0</v>
      </c>
      <c r="Q1229" s="7">
        <f t="shared" si="321"/>
        <v>-50</v>
      </c>
      <c r="R1229" s="8">
        <f t="shared" ca="1" si="325"/>
        <v>1450</v>
      </c>
      <c r="S1229" s="8">
        <f t="shared" ca="1" si="326"/>
        <v>149820</v>
      </c>
      <c r="T1229" s="8">
        <f t="shared" ca="1" si="322"/>
        <v>-29</v>
      </c>
      <c r="U1229" s="9">
        <f t="shared" ca="1" si="327"/>
        <v>0</v>
      </c>
      <c r="V1229">
        <f t="shared" si="323"/>
        <v>2003</v>
      </c>
      <c r="W1229">
        <f t="shared" si="324"/>
        <v>6</v>
      </c>
    </row>
    <row r="1230" spans="1:23" x14ac:dyDescent="0.25">
      <c r="A1230" s="1">
        <v>37795</v>
      </c>
      <c r="B1230" s="2">
        <v>4921.72</v>
      </c>
      <c r="C1230" s="2">
        <v>91387</v>
      </c>
      <c r="D1230" s="2">
        <v>4925</v>
      </c>
      <c r="E1230" s="2">
        <v>4925</v>
      </c>
      <c r="F1230" s="10">
        <f t="shared" si="314"/>
        <v>6.664336857846731E-4</v>
      </c>
      <c r="G1230" s="2">
        <f t="shared" ca="1" si="315"/>
        <v>70657.8</v>
      </c>
      <c r="H1230">
        <f t="shared" ca="1" si="316"/>
        <v>1</v>
      </c>
      <c r="I1230">
        <f t="shared" si="317"/>
        <v>-1</v>
      </c>
      <c r="J1230">
        <f t="shared" si="320"/>
        <v>-80.859999999999673</v>
      </c>
      <c r="K1230">
        <f t="shared" ca="1" si="318"/>
        <v>1</v>
      </c>
      <c r="L1230" s="11">
        <f t="shared" ca="1" si="312"/>
        <v>17219.939999999962</v>
      </c>
      <c r="M1230">
        <f t="shared" ca="1" si="319"/>
        <v>3</v>
      </c>
      <c r="N1230">
        <f t="shared" ca="1" si="313"/>
        <v>6</v>
      </c>
      <c r="O1230">
        <f>COUNTIF(結算日!$A$3:$A$249,A1230)</f>
        <v>0</v>
      </c>
      <c r="Q1230" s="7">
        <f t="shared" si="321"/>
        <v>-94</v>
      </c>
      <c r="R1230" s="8">
        <f t="shared" ca="1" si="325"/>
        <v>2726</v>
      </c>
      <c r="S1230" s="8">
        <f t="shared" ca="1" si="326"/>
        <v>152546</v>
      </c>
      <c r="T1230" s="8">
        <f t="shared" ca="1" si="322"/>
        <v>30</v>
      </c>
      <c r="U1230" s="9">
        <f t="shared" ca="1" si="327"/>
        <v>59</v>
      </c>
      <c r="V1230">
        <f t="shared" si="323"/>
        <v>2003</v>
      </c>
      <c r="W1230">
        <f t="shared" si="324"/>
        <v>6</v>
      </c>
    </row>
    <row r="1231" spans="1:23" x14ac:dyDescent="0.25">
      <c r="A1231" s="1">
        <v>37796</v>
      </c>
      <c r="B1231" s="2">
        <v>4909.3100000000004</v>
      </c>
      <c r="C1231" s="2">
        <v>78666</v>
      </c>
      <c r="D1231" s="2">
        <v>4906</v>
      </c>
      <c r="E1231" s="2">
        <v>4901</v>
      </c>
      <c r="F1231" s="10">
        <f t="shared" si="314"/>
        <v>-6.7422916866122229E-4</v>
      </c>
      <c r="G1231" s="2">
        <f t="shared" ca="1" si="315"/>
        <v>71146.574999999997</v>
      </c>
      <c r="H1231">
        <f t="shared" ca="1" si="316"/>
        <v>1</v>
      </c>
      <c r="I1231">
        <f t="shared" si="317"/>
        <v>1</v>
      </c>
      <c r="J1231">
        <f t="shared" si="320"/>
        <v>-12.409999999999854</v>
      </c>
      <c r="K1231">
        <f t="shared" ca="1" si="318"/>
        <v>1</v>
      </c>
      <c r="L1231" s="11">
        <f t="shared" ca="1" si="312"/>
        <v>17182.709999999963</v>
      </c>
      <c r="M1231">
        <f t="shared" ca="1" si="319"/>
        <v>3</v>
      </c>
      <c r="N1231">
        <f t="shared" ca="1" si="313"/>
        <v>0</v>
      </c>
      <c r="O1231">
        <f>COUNTIF(結算日!$A$3:$A$249,A1231)</f>
        <v>0</v>
      </c>
      <c r="Q1231" s="7">
        <f t="shared" si="321"/>
        <v>-19</v>
      </c>
      <c r="R1231" s="8">
        <f t="shared" ca="1" si="325"/>
        <v>-570</v>
      </c>
      <c r="S1231" s="8">
        <f t="shared" ca="1" si="326"/>
        <v>151917</v>
      </c>
      <c r="T1231" s="8">
        <f t="shared" ca="1" si="322"/>
        <v>30</v>
      </c>
      <c r="U1231" s="9">
        <f t="shared" ca="1" si="327"/>
        <v>0</v>
      </c>
      <c r="V1231">
        <f t="shared" si="323"/>
        <v>2003</v>
      </c>
      <c r="W1231">
        <f t="shared" si="324"/>
        <v>6</v>
      </c>
    </row>
    <row r="1232" spans="1:23" x14ac:dyDescent="0.25">
      <c r="A1232" s="1">
        <v>37797</v>
      </c>
      <c r="B1232" s="2">
        <v>4933.79</v>
      </c>
      <c r="C1232" s="2">
        <v>96891</v>
      </c>
      <c r="D1232" s="2">
        <v>4940</v>
      </c>
      <c r="E1232" s="2">
        <v>4934</v>
      </c>
      <c r="F1232" s="10">
        <f t="shared" si="314"/>
        <v>1.2586672720160674E-3</v>
      </c>
      <c r="G1232" s="2">
        <f t="shared" ca="1" si="315"/>
        <v>72360.649999999994</v>
      </c>
      <c r="H1232">
        <f t="shared" ca="1" si="316"/>
        <v>1</v>
      </c>
      <c r="I1232">
        <f t="shared" si="317"/>
        <v>-1</v>
      </c>
      <c r="J1232">
        <f t="shared" si="320"/>
        <v>24.479999999999563</v>
      </c>
      <c r="K1232">
        <f t="shared" si="318"/>
        <v>-1</v>
      </c>
      <c r="L1232" s="11">
        <f t="shared" ca="1" si="312"/>
        <v>17256.149999999961</v>
      </c>
      <c r="M1232">
        <f t="shared" ca="1" si="319"/>
        <v>-3</v>
      </c>
      <c r="N1232">
        <f t="shared" ca="1" si="313"/>
        <v>6</v>
      </c>
      <c r="O1232">
        <f>COUNTIF(結算日!$A$3:$A$249,A1232)</f>
        <v>0</v>
      </c>
      <c r="Q1232" s="7">
        <f t="shared" si="321"/>
        <v>34</v>
      </c>
      <c r="R1232" s="8">
        <f t="shared" ca="1" si="325"/>
        <v>1020</v>
      </c>
      <c r="S1232" s="8">
        <f t="shared" ca="1" si="326"/>
        <v>152937</v>
      </c>
      <c r="T1232" s="8">
        <f t="shared" ca="1" si="322"/>
        <v>-30</v>
      </c>
      <c r="U1232" s="9">
        <f t="shared" ca="1" si="327"/>
        <v>60</v>
      </c>
      <c r="V1232">
        <f t="shared" si="323"/>
        <v>2003</v>
      </c>
      <c r="W1232">
        <f t="shared" si="324"/>
        <v>6</v>
      </c>
    </row>
    <row r="1233" spans="1:23" x14ac:dyDescent="0.25">
      <c r="A1233" s="1">
        <v>37798</v>
      </c>
      <c r="B1233" s="2">
        <v>4894.01</v>
      </c>
      <c r="C1233" s="2">
        <v>74740</v>
      </c>
      <c r="D1233" s="2">
        <v>4885</v>
      </c>
      <c r="E1233" s="2">
        <v>4868</v>
      </c>
      <c r="F1233" s="10">
        <f t="shared" si="314"/>
        <v>-1.8410260706456238E-3</v>
      </c>
      <c r="G1233" s="2">
        <f t="shared" ca="1" si="315"/>
        <v>72698.425000000003</v>
      </c>
      <c r="H1233">
        <f t="shared" ca="1" si="316"/>
        <v>1</v>
      </c>
      <c r="I1233">
        <f t="shared" si="317"/>
        <v>1</v>
      </c>
      <c r="J1233">
        <f t="shared" si="320"/>
        <v>-39.779999999999745</v>
      </c>
      <c r="K1233">
        <f t="shared" si="318"/>
        <v>1</v>
      </c>
      <c r="L1233" s="11">
        <f t="shared" ca="1" si="312"/>
        <v>17375.489999999962</v>
      </c>
      <c r="M1233">
        <f t="shared" ca="1" si="319"/>
        <v>3</v>
      </c>
      <c r="N1233">
        <f t="shared" ca="1" si="313"/>
        <v>6</v>
      </c>
      <c r="O1233">
        <f>COUNTIF(結算日!$A$3:$A$249,A1233)</f>
        <v>0</v>
      </c>
      <c r="Q1233" s="7">
        <f t="shared" si="321"/>
        <v>-55</v>
      </c>
      <c r="R1233" s="8">
        <f t="shared" ca="1" si="325"/>
        <v>1650</v>
      </c>
      <c r="S1233" s="8">
        <f t="shared" ca="1" si="326"/>
        <v>154527</v>
      </c>
      <c r="T1233" s="8">
        <f t="shared" ca="1" si="322"/>
        <v>31</v>
      </c>
      <c r="U1233" s="9">
        <f t="shared" ca="1" si="327"/>
        <v>61</v>
      </c>
      <c r="V1233">
        <f t="shared" si="323"/>
        <v>2003</v>
      </c>
      <c r="W1233">
        <f t="shared" si="324"/>
        <v>6</v>
      </c>
    </row>
    <row r="1234" spans="1:23" x14ac:dyDescent="0.25">
      <c r="A1234" s="1">
        <v>37799</v>
      </c>
      <c r="B1234" s="2">
        <v>4877.8999999999996</v>
      </c>
      <c r="C1234" s="2">
        <v>85884</v>
      </c>
      <c r="D1234" s="2">
        <v>4861</v>
      </c>
      <c r="E1234" s="2">
        <v>4850</v>
      </c>
      <c r="F1234" s="10">
        <f t="shared" si="314"/>
        <v>-3.4646056704729089E-3</v>
      </c>
      <c r="G1234" s="2">
        <f t="shared" ca="1" si="315"/>
        <v>73417.75</v>
      </c>
      <c r="H1234">
        <f t="shared" ca="1" si="316"/>
        <v>1</v>
      </c>
      <c r="I1234">
        <f t="shared" si="317"/>
        <v>1</v>
      </c>
      <c r="J1234">
        <f t="shared" si="320"/>
        <v>-16.110000000000582</v>
      </c>
      <c r="K1234">
        <f t="shared" si="318"/>
        <v>1</v>
      </c>
      <c r="L1234" s="11">
        <f t="shared" ca="1" si="312"/>
        <v>17327.15999999996</v>
      </c>
      <c r="M1234">
        <f t="shared" ca="1" si="319"/>
        <v>3</v>
      </c>
      <c r="N1234">
        <f t="shared" ca="1" si="313"/>
        <v>0</v>
      </c>
      <c r="O1234">
        <f>COUNTIF(結算日!$A$3:$A$249,A1234)</f>
        <v>0</v>
      </c>
      <c r="Q1234" s="7">
        <f t="shared" si="321"/>
        <v>-24</v>
      </c>
      <c r="R1234" s="8">
        <f t="shared" ca="1" si="325"/>
        <v>-744</v>
      </c>
      <c r="S1234" s="8">
        <f t="shared" ca="1" si="326"/>
        <v>153722</v>
      </c>
      <c r="T1234" s="8">
        <f t="shared" ca="1" si="322"/>
        <v>31</v>
      </c>
      <c r="U1234" s="9">
        <f t="shared" ca="1" si="327"/>
        <v>0</v>
      </c>
      <c r="V1234">
        <f t="shared" si="323"/>
        <v>2003</v>
      </c>
      <c r="W1234">
        <f t="shared" si="324"/>
        <v>6</v>
      </c>
    </row>
    <row r="1235" spans="1:23" x14ac:dyDescent="0.25">
      <c r="A1235" s="1">
        <v>37802</v>
      </c>
      <c r="B1235" s="2">
        <v>4872.1499999999996</v>
      </c>
      <c r="C1235" s="2">
        <v>58126</v>
      </c>
      <c r="D1235" s="2">
        <v>4885</v>
      </c>
      <c r="E1235" s="2">
        <v>4871</v>
      </c>
      <c r="F1235" s="10">
        <f t="shared" si="314"/>
        <v>2.6374393235020221E-3</v>
      </c>
      <c r="G1235" s="2">
        <f t="shared" ca="1" si="315"/>
        <v>73819.675000000003</v>
      </c>
      <c r="H1235">
        <f t="shared" ca="1" si="316"/>
        <v>-1</v>
      </c>
      <c r="I1235">
        <f t="shared" si="317"/>
        <v>-1</v>
      </c>
      <c r="J1235">
        <f t="shared" si="320"/>
        <v>-5.75</v>
      </c>
      <c r="K1235">
        <f t="shared" si="318"/>
        <v>-1</v>
      </c>
      <c r="L1235" s="11">
        <f t="shared" ca="1" si="312"/>
        <v>17309.90999999996</v>
      </c>
      <c r="M1235">
        <f t="shared" ca="1" si="319"/>
        <v>-3</v>
      </c>
      <c r="N1235">
        <f t="shared" ca="1" si="313"/>
        <v>6</v>
      </c>
      <c r="O1235">
        <f>COUNTIF(結算日!$A$3:$A$249,A1235)</f>
        <v>0</v>
      </c>
      <c r="Q1235" s="7">
        <f t="shared" si="321"/>
        <v>24</v>
      </c>
      <c r="R1235" s="8">
        <f t="shared" ca="1" si="325"/>
        <v>744</v>
      </c>
      <c r="S1235" s="8">
        <f t="shared" ca="1" si="326"/>
        <v>154466</v>
      </c>
      <c r="T1235" s="8">
        <f t="shared" ca="1" si="322"/>
        <v>-31</v>
      </c>
      <c r="U1235" s="9">
        <f t="shared" ca="1" si="327"/>
        <v>62</v>
      </c>
      <c r="V1235">
        <f t="shared" si="323"/>
        <v>2003</v>
      </c>
      <c r="W1235">
        <f t="shared" si="324"/>
        <v>6</v>
      </c>
    </row>
    <row r="1236" spans="1:23" x14ac:dyDescent="0.25">
      <c r="A1236" s="1">
        <v>37803</v>
      </c>
      <c r="B1236" s="2">
        <v>5017.78</v>
      </c>
      <c r="C1236" s="2">
        <v>106900</v>
      </c>
      <c r="D1236" s="2">
        <v>5038</v>
      </c>
      <c r="E1236" s="2">
        <v>5031</v>
      </c>
      <c r="F1236" s="10">
        <f t="shared" si="314"/>
        <v>4.0296704917315296E-3</v>
      </c>
      <c r="G1236" s="2">
        <f t="shared" ca="1" si="315"/>
        <v>75559.675000000003</v>
      </c>
      <c r="H1236">
        <f t="shared" ca="1" si="316"/>
        <v>1</v>
      </c>
      <c r="I1236">
        <f t="shared" si="317"/>
        <v>-1</v>
      </c>
      <c r="J1236">
        <f t="shared" si="320"/>
        <v>145.63000000000011</v>
      </c>
      <c r="K1236">
        <f t="shared" si="318"/>
        <v>-1</v>
      </c>
      <c r="L1236" s="11">
        <f t="shared" ca="1" si="312"/>
        <v>16873.01999999996</v>
      </c>
      <c r="M1236">
        <f t="shared" ca="1" si="319"/>
        <v>-3</v>
      </c>
      <c r="N1236">
        <f t="shared" ca="1" si="313"/>
        <v>0</v>
      </c>
      <c r="O1236">
        <f>COUNTIF(結算日!$A$3:$A$249,A1236)</f>
        <v>0</v>
      </c>
      <c r="Q1236" s="7">
        <f t="shared" si="321"/>
        <v>153</v>
      </c>
      <c r="R1236" s="8">
        <f t="shared" ca="1" si="325"/>
        <v>-4743</v>
      </c>
      <c r="S1236" s="8">
        <f t="shared" ca="1" si="326"/>
        <v>149661</v>
      </c>
      <c r="T1236" s="8">
        <f t="shared" ca="1" si="322"/>
        <v>-29</v>
      </c>
      <c r="U1236" s="9">
        <f t="shared" ca="1" si="327"/>
        <v>2</v>
      </c>
      <c r="V1236">
        <f t="shared" si="323"/>
        <v>2003</v>
      </c>
      <c r="W1236">
        <f t="shared" si="324"/>
        <v>7</v>
      </c>
    </row>
    <row r="1237" spans="1:23" x14ac:dyDescent="0.25">
      <c r="A1237" s="1">
        <v>37804</v>
      </c>
      <c r="B1237" s="2">
        <v>5095.24</v>
      </c>
      <c r="C1237" s="2">
        <v>146300</v>
      </c>
      <c r="D1237" s="2">
        <v>5140</v>
      </c>
      <c r="E1237" s="2">
        <v>5146</v>
      </c>
      <c r="F1237" s="10">
        <f t="shared" si="314"/>
        <v>8.784669613207674E-3</v>
      </c>
      <c r="G1237" s="2">
        <f t="shared" ca="1" si="315"/>
        <v>78136.074999999997</v>
      </c>
      <c r="H1237">
        <f t="shared" ca="1" si="316"/>
        <v>1</v>
      </c>
      <c r="I1237">
        <f t="shared" si="317"/>
        <v>-1</v>
      </c>
      <c r="J1237">
        <f t="shared" si="320"/>
        <v>77.460000000000036</v>
      </c>
      <c r="K1237">
        <f t="shared" si="318"/>
        <v>-1</v>
      </c>
      <c r="L1237" s="11">
        <f t="shared" ca="1" si="312"/>
        <v>16640.639999999959</v>
      </c>
      <c r="M1237">
        <f t="shared" ca="1" si="319"/>
        <v>-3</v>
      </c>
      <c r="N1237">
        <f t="shared" ca="1" si="313"/>
        <v>0</v>
      </c>
      <c r="O1237">
        <f>COUNTIF(結算日!$A$3:$A$249,A1237)</f>
        <v>0</v>
      </c>
      <c r="Q1237" s="7">
        <f t="shared" si="321"/>
        <v>102</v>
      </c>
      <c r="R1237" s="8">
        <f t="shared" ca="1" si="325"/>
        <v>-2958</v>
      </c>
      <c r="S1237" s="8">
        <f t="shared" ca="1" si="326"/>
        <v>146701</v>
      </c>
      <c r="T1237" s="8">
        <f t="shared" ca="1" si="322"/>
        <v>-28</v>
      </c>
      <c r="U1237" s="9">
        <f t="shared" ca="1" si="327"/>
        <v>1</v>
      </c>
      <c r="V1237">
        <f t="shared" si="323"/>
        <v>2003</v>
      </c>
      <c r="W1237">
        <f t="shared" si="324"/>
        <v>7</v>
      </c>
    </row>
    <row r="1238" spans="1:23" x14ac:dyDescent="0.25">
      <c r="A1238" s="1">
        <v>37805</v>
      </c>
      <c r="B1238" s="2">
        <v>5095.3100000000004</v>
      </c>
      <c r="C1238" s="2">
        <v>165520</v>
      </c>
      <c r="D1238" s="2">
        <v>5122</v>
      </c>
      <c r="E1238" s="2">
        <v>5102</v>
      </c>
      <c r="F1238" s="10">
        <f t="shared" si="314"/>
        <v>5.2381503775038585E-3</v>
      </c>
      <c r="G1238" s="2">
        <f t="shared" ca="1" si="315"/>
        <v>81113.475000000006</v>
      </c>
      <c r="H1238">
        <f t="shared" ca="1" si="316"/>
        <v>1</v>
      </c>
      <c r="I1238">
        <f t="shared" si="317"/>
        <v>-1</v>
      </c>
      <c r="J1238">
        <f t="shared" si="320"/>
        <v>7.0000000000618456E-2</v>
      </c>
      <c r="K1238">
        <f t="shared" si="318"/>
        <v>-1</v>
      </c>
      <c r="L1238" s="11">
        <f t="shared" ca="1" si="312"/>
        <v>16640.429999999957</v>
      </c>
      <c r="M1238">
        <f t="shared" ca="1" si="319"/>
        <v>-3</v>
      </c>
      <c r="N1238">
        <f t="shared" ca="1" si="313"/>
        <v>0</v>
      </c>
      <c r="O1238">
        <f>COUNTIF(結算日!$A$3:$A$249,A1238)</f>
        <v>0</v>
      </c>
      <c r="Q1238" s="7">
        <f t="shared" si="321"/>
        <v>-18</v>
      </c>
      <c r="R1238" s="8">
        <f t="shared" ca="1" si="325"/>
        <v>504</v>
      </c>
      <c r="S1238" s="8">
        <f t="shared" ca="1" si="326"/>
        <v>147204</v>
      </c>
      <c r="T1238" s="8">
        <f t="shared" ca="1" si="322"/>
        <v>-28</v>
      </c>
      <c r="U1238" s="9">
        <f t="shared" ca="1" si="327"/>
        <v>0</v>
      </c>
      <c r="V1238">
        <f t="shared" si="323"/>
        <v>2003</v>
      </c>
      <c r="W1238">
        <f t="shared" si="324"/>
        <v>7</v>
      </c>
    </row>
    <row r="1239" spans="1:23" x14ac:dyDescent="0.25">
      <c r="A1239" s="1">
        <v>37806</v>
      </c>
      <c r="B1239" s="2">
        <v>5151.8500000000004</v>
      </c>
      <c r="C1239" s="2">
        <v>118891</v>
      </c>
      <c r="D1239" s="2">
        <v>5191</v>
      </c>
      <c r="E1239" s="2">
        <v>5180</v>
      </c>
      <c r="F1239" s="10">
        <f t="shared" si="314"/>
        <v>7.5992119335772657E-3</v>
      </c>
      <c r="G1239" s="2">
        <f t="shared" ca="1" si="315"/>
        <v>83241.8</v>
      </c>
      <c r="H1239">
        <f t="shared" ca="1" si="316"/>
        <v>1</v>
      </c>
      <c r="I1239">
        <f t="shared" si="317"/>
        <v>-1</v>
      </c>
      <c r="J1239">
        <f t="shared" si="320"/>
        <v>56.539999999999964</v>
      </c>
      <c r="K1239">
        <f t="shared" si="318"/>
        <v>-1</v>
      </c>
      <c r="L1239" s="11">
        <f t="shared" ca="1" si="312"/>
        <v>16470.809999999958</v>
      </c>
      <c r="M1239">
        <f t="shared" ca="1" si="319"/>
        <v>-3</v>
      </c>
      <c r="N1239">
        <f t="shared" ca="1" si="313"/>
        <v>0</v>
      </c>
      <c r="O1239">
        <f>COUNTIF(結算日!$A$3:$A$249,A1239)</f>
        <v>0</v>
      </c>
      <c r="Q1239" s="7">
        <f t="shared" si="321"/>
        <v>69</v>
      </c>
      <c r="R1239" s="8">
        <f t="shared" ca="1" si="325"/>
        <v>-1932</v>
      </c>
      <c r="S1239" s="8">
        <f t="shared" ca="1" si="326"/>
        <v>145272</v>
      </c>
      <c r="T1239" s="8">
        <f t="shared" ca="1" si="322"/>
        <v>-27</v>
      </c>
      <c r="U1239" s="9">
        <f t="shared" ca="1" si="327"/>
        <v>1</v>
      </c>
      <c r="V1239">
        <f t="shared" si="323"/>
        <v>2003</v>
      </c>
      <c r="W1239">
        <f t="shared" si="324"/>
        <v>7</v>
      </c>
    </row>
    <row r="1240" spans="1:23" x14ac:dyDescent="0.25">
      <c r="A1240" s="1">
        <v>37809</v>
      </c>
      <c r="B1240" s="2">
        <v>5322.26</v>
      </c>
      <c r="C1240" s="2">
        <v>170469</v>
      </c>
      <c r="D1240" s="2">
        <v>5370</v>
      </c>
      <c r="E1240" s="2">
        <v>5345</v>
      </c>
      <c r="F1240" s="10">
        <f t="shared" si="314"/>
        <v>8.9698737002701368E-3</v>
      </c>
      <c r="G1240" s="2">
        <f t="shared" ca="1" si="315"/>
        <v>86432.75</v>
      </c>
      <c r="H1240">
        <f t="shared" ca="1" si="316"/>
        <v>1</v>
      </c>
      <c r="I1240">
        <f t="shared" si="317"/>
        <v>-1</v>
      </c>
      <c r="J1240">
        <f t="shared" si="320"/>
        <v>170.40999999999985</v>
      </c>
      <c r="K1240">
        <f t="shared" si="318"/>
        <v>-1</v>
      </c>
      <c r="L1240" s="11">
        <f t="shared" ca="1" si="312"/>
        <v>15959.579999999958</v>
      </c>
      <c r="M1240">
        <f t="shared" ca="1" si="319"/>
        <v>-2</v>
      </c>
      <c r="N1240">
        <f t="shared" ca="1" si="313"/>
        <v>1</v>
      </c>
      <c r="O1240">
        <f>COUNTIF(結算日!$A$3:$A$249,A1240)</f>
        <v>0</v>
      </c>
      <c r="Q1240" s="7">
        <f t="shared" si="321"/>
        <v>179</v>
      </c>
      <c r="R1240" s="8">
        <f t="shared" ca="1" si="325"/>
        <v>-4833</v>
      </c>
      <c r="S1240" s="8">
        <f t="shared" ca="1" si="326"/>
        <v>140438</v>
      </c>
      <c r="T1240" s="8">
        <f t="shared" ca="1" si="322"/>
        <v>-26</v>
      </c>
      <c r="U1240" s="9">
        <f t="shared" ca="1" si="327"/>
        <v>1</v>
      </c>
      <c r="V1240">
        <f t="shared" si="323"/>
        <v>2003</v>
      </c>
      <c r="W1240">
        <f t="shared" si="324"/>
        <v>7</v>
      </c>
    </row>
    <row r="1241" spans="1:23" x14ac:dyDescent="0.25">
      <c r="A1241" s="1">
        <v>37810</v>
      </c>
      <c r="B1241" s="2">
        <v>5367.97</v>
      </c>
      <c r="C1241" s="2">
        <v>196580</v>
      </c>
      <c r="D1241" s="2">
        <v>5382</v>
      </c>
      <c r="E1241" s="2">
        <v>5366</v>
      </c>
      <c r="F1241" s="10">
        <f t="shared" si="314"/>
        <v>2.6136509704786093E-3</v>
      </c>
      <c r="G1241" s="2">
        <f t="shared" ca="1" si="315"/>
        <v>90449.975000000006</v>
      </c>
      <c r="H1241">
        <f t="shared" ca="1" si="316"/>
        <v>1</v>
      </c>
      <c r="I1241">
        <f t="shared" si="317"/>
        <v>-1</v>
      </c>
      <c r="J1241">
        <f t="shared" si="320"/>
        <v>45.710000000000036</v>
      </c>
      <c r="K1241">
        <f t="shared" si="318"/>
        <v>-1</v>
      </c>
      <c r="L1241" s="11">
        <f t="shared" ca="1" si="312"/>
        <v>15868.159999999958</v>
      </c>
      <c r="M1241">
        <f t="shared" ca="1" si="319"/>
        <v>-2</v>
      </c>
      <c r="N1241">
        <f t="shared" ca="1" si="313"/>
        <v>0</v>
      </c>
      <c r="O1241">
        <f>COUNTIF(結算日!$A$3:$A$249,A1241)</f>
        <v>0</v>
      </c>
      <c r="Q1241" s="7">
        <f t="shared" si="321"/>
        <v>12</v>
      </c>
      <c r="R1241" s="8">
        <f t="shared" ca="1" si="325"/>
        <v>-312</v>
      </c>
      <c r="S1241" s="8">
        <f t="shared" ca="1" si="326"/>
        <v>140125</v>
      </c>
      <c r="T1241" s="8">
        <f t="shared" ca="1" si="322"/>
        <v>-26</v>
      </c>
      <c r="U1241" s="9">
        <f t="shared" ca="1" si="327"/>
        <v>0</v>
      </c>
      <c r="V1241">
        <f t="shared" si="323"/>
        <v>2003</v>
      </c>
      <c r="W1241">
        <f t="shared" si="324"/>
        <v>7</v>
      </c>
    </row>
    <row r="1242" spans="1:23" x14ac:dyDescent="0.25">
      <c r="A1242" s="1">
        <v>37811</v>
      </c>
      <c r="B1242" s="2">
        <v>5358.91</v>
      </c>
      <c r="C1242" s="2">
        <v>147115</v>
      </c>
      <c r="D1242" s="2">
        <v>5375</v>
      </c>
      <c r="E1242" s="2">
        <v>5366</v>
      </c>
      <c r="F1242" s="10">
        <f t="shared" si="314"/>
        <v>3.0024762498344071E-3</v>
      </c>
      <c r="G1242" s="2">
        <f t="shared" ca="1" si="315"/>
        <v>92815.15</v>
      </c>
      <c r="H1242">
        <f t="shared" ca="1" si="316"/>
        <v>1</v>
      </c>
      <c r="I1242">
        <f t="shared" si="317"/>
        <v>-1</v>
      </c>
      <c r="J1242">
        <f t="shared" si="320"/>
        <v>-9.0600000000004002</v>
      </c>
      <c r="K1242">
        <f t="shared" si="318"/>
        <v>-1</v>
      </c>
      <c r="L1242" s="11">
        <f t="shared" ca="1" si="312"/>
        <v>15886.279999999959</v>
      </c>
      <c r="M1242">
        <f t="shared" ca="1" si="319"/>
        <v>-2</v>
      </c>
      <c r="N1242">
        <f t="shared" ca="1" si="313"/>
        <v>0</v>
      </c>
      <c r="O1242">
        <f>COUNTIF(結算日!$A$3:$A$249,A1242)</f>
        <v>0</v>
      </c>
      <c r="Q1242" s="7">
        <f t="shared" si="321"/>
        <v>-7</v>
      </c>
      <c r="R1242" s="8">
        <f t="shared" ca="1" si="325"/>
        <v>182</v>
      </c>
      <c r="S1242" s="8">
        <f t="shared" ca="1" si="326"/>
        <v>140307</v>
      </c>
      <c r="T1242" s="8">
        <f t="shared" ca="1" si="322"/>
        <v>-26</v>
      </c>
      <c r="U1242" s="9">
        <f t="shared" ca="1" si="327"/>
        <v>0</v>
      </c>
      <c r="V1242">
        <f t="shared" si="323"/>
        <v>2003</v>
      </c>
      <c r="W1242">
        <f t="shared" si="324"/>
        <v>7</v>
      </c>
    </row>
    <row r="1243" spans="1:23" x14ac:dyDescent="0.25">
      <c r="A1243" s="1">
        <v>37812</v>
      </c>
      <c r="B1243" s="2">
        <v>5282.38</v>
      </c>
      <c r="C1243" s="2">
        <v>128881</v>
      </c>
      <c r="D1243" s="2">
        <v>5250</v>
      </c>
      <c r="E1243" s="2">
        <v>5240</v>
      </c>
      <c r="F1243" s="10">
        <f t="shared" si="314"/>
        <v>-6.1298126980641188E-3</v>
      </c>
      <c r="G1243" s="2">
        <f t="shared" ca="1" si="315"/>
        <v>95074.75</v>
      </c>
      <c r="H1243">
        <f t="shared" ca="1" si="316"/>
        <v>1</v>
      </c>
      <c r="I1243">
        <f t="shared" si="317"/>
        <v>1</v>
      </c>
      <c r="J1243">
        <f t="shared" si="320"/>
        <v>-76.529999999999745</v>
      </c>
      <c r="K1243">
        <f t="shared" si="318"/>
        <v>1</v>
      </c>
      <c r="L1243" s="11">
        <f t="shared" ca="1" si="312"/>
        <v>16039.339999999958</v>
      </c>
      <c r="M1243">
        <f t="shared" ca="1" si="319"/>
        <v>3</v>
      </c>
      <c r="N1243">
        <f t="shared" ca="1" si="313"/>
        <v>5</v>
      </c>
      <c r="O1243">
        <f>COUNTIF(結算日!$A$3:$A$249,A1243)</f>
        <v>0</v>
      </c>
      <c r="Q1243" s="7">
        <f t="shared" si="321"/>
        <v>-125</v>
      </c>
      <c r="R1243" s="8">
        <f t="shared" ca="1" si="325"/>
        <v>3250</v>
      </c>
      <c r="S1243" s="8">
        <f t="shared" ca="1" si="326"/>
        <v>143557</v>
      </c>
      <c r="T1243" s="8">
        <f t="shared" ca="1" si="322"/>
        <v>27</v>
      </c>
      <c r="U1243" s="9">
        <f t="shared" ca="1" si="327"/>
        <v>53</v>
      </c>
      <c r="V1243">
        <f t="shared" si="323"/>
        <v>2003</v>
      </c>
      <c r="W1243">
        <f t="shared" si="324"/>
        <v>7</v>
      </c>
    </row>
    <row r="1244" spans="1:23" x14ac:dyDescent="0.25">
      <c r="A1244" s="1">
        <v>37813</v>
      </c>
      <c r="B1244" s="2">
        <v>5239.96</v>
      </c>
      <c r="C1244" s="2">
        <v>118312</v>
      </c>
      <c r="D1244" s="2">
        <v>5265</v>
      </c>
      <c r="E1244" s="2">
        <v>5240</v>
      </c>
      <c r="F1244" s="10">
        <f t="shared" si="314"/>
        <v>4.7786624325376614E-3</v>
      </c>
      <c r="G1244" s="2">
        <f t="shared" ca="1" si="315"/>
        <v>97193.574999999997</v>
      </c>
      <c r="H1244">
        <f t="shared" ca="1" si="316"/>
        <v>1</v>
      </c>
      <c r="I1244">
        <f t="shared" si="317"/>
        <v>-1</v>
      </c>
      <c r="J1244">
        <f t="shared" si="320"/>
        <v>-42.420000000000073</v>
      </c>
      <c r="K1244">
        <f t="shared" si="318"/>
        <v>-1</v>
      </c>
      <c r="L1244" s="11">
        <f t="shared" ca="1" si="312"/>
        <v>15912.079999999958</v>
      </c>
      <c r="M1244">
        <f t="shared" ca="1" si="319"/>
        <v>-3</v>
      </c>
      <c r="N1244">
        <f t="shared" ca="1" si="313"/>
        <v>6</v>
      </c>
      <c r="O1244">
        <f>COUNTIF(結算日!$A$3:$A$249,A1244)</f>
        <v>0</v>
      </c>
      <c r="Q1244" s="7">
        <f t="shared" si="321"/>
        <v>15</v>
      </c>
      <c r="R1244" s="8">
        <f t="shared" ca="1" si="325"/>
        <v>405</v>
      </c>
      <c r="S1244" s="8">
        <f t="shared" ca="1" si="326"/>
        <v>143909</v>
      </c>
      <c r="T1244" s="8">
        <f t="shared" ca="1" si="322"/>
        <v>-27</v>
      </c>
      <c r="U1244" s="9">
        <f t="shared" ca="1" si="327"/>
        <v>54</v>
      </c>
      <c r="V1244">
        <f t="shared" si="323"/>
        <v>2003</v>
      </c>
      <c r="W1244">
        <f t="shared" si="324"/>
        <v>7</v>
      </c>
    </row>
    <row r="1245" spans="1:23" x14ac:dyDescent="0.25">
      <c r="A1245" s="1">
        <v>37816</v>
      </c>
      <c r="B1245" s="2">
        <v>5349.94</v>
      </c>
      <c r="C1245" s="2">
        <v>143065</v>
      </c>
      <c r="D1245" s="2">
        <v>5412</v>
      </c>
      <c r="E1245" s="2">
        <v>5396</v>
      </c>
      <c r="F1245" s="10">
        <f t="shared" si="314"/>
        <v>1.1600130094917116E-2</v>
      </c>
      <c r="G1245" s="2">
        <f t="shared" ca="1" si="315"/>
        <v>99842.15</v>
      </c>
      <c r="H1245">
        <f t="shared" ca="1" si="316"/>
        <v>1</v>
      </c>
      <c r="I1245">
        <f t="shared" si="317"/>
        <v>-1</v>
      </c>
      <c r="J1245">
        <f t="shared" si="320"/>
        <v>109.97999999999956</v>
      </c>
      <c r="K1245">
        <f t="shared" si="318"/>
        <v>-1</v>
      </c>
      <c r="L1245" s="11">
        <f t="shared" ca="1" si="312"/>
        <v>15582.139999999959</v>
      </c>
      <c r="M1245">
        <f t="shared" ca="1" si="319"/>
        <v>-2</v>
      </c>
      <c r="N1245">
        <f t="shared" ca="1" si="313"/>
        <v>1</v>
      </c>
      <c r="O1245">
        <f>COUNTIF(結算日!$A$3:$A$249,A1245)</f>
        <v>0</v>
      </c>
      <c r="Q1245" s="7">
        <f t="shared" si="321"/>
        <v>147</v>
      </c>
      <c r="R1245" s="8">
        <f t="shared" ca="1" si="325"/>
        <v>-3969</v>
      </c>
      <c r="S1245" s="8">
        <f t="shared" ca="1" si="326"/>
        <v>139886</v>
      </c>
      <c r="T1245" s="8">
        <f t="shared" ca="1" si="322"/>
        <v>-25</v>
      </c>
      <c r="U1245" s="9">
        <f t="shared" ca="1" si="327"/>
        <v>2</v>
      </c>
      <c r="V1245">
        <f t="shared" si="323"/>
        <v>2003</v>
      </c>
      <c r="W1245">
        <f t="shared" si="324"/>
        <v>7</v>
      </c>
    </row>
    <row r="1246" spans="1:23" x14ac:dyDescent="0.25">
      <c r="A1246" s="1">
        <v>37817</v>
      </c>
      <c r="B1246" s="2">
        <v>5335.86</v>
      </c>
      <c r="C1246" s="2">
        <v>133249</v>
      </c>
      <c r="D1246" s="2">
        <v>5328</v>
      </c>
      <c r="E1246" s="2">
        <v>5313</v>
      </c>
      <c r="F1246" s="10">
        <f t="shared" si="314"/>
        <v>-1.4730521415479148E-3</v>
      </c>
      <c r="G1246" s="2">
        <f t="shared" ca="1" si="315"/>
        <v>102581.05</v>
      </c>
      <c r="H1246">
        <f t="shared" ca="1" si="316"/>
        <v>1</v>
      </c>
      <c r="I1246">
        <f t="shared" si="317"/>
        <v>1</v>
      </c>
      <c r="J1246">
        <f t="shared" si="320"/>
        <v>-14.079999999999927</v>
      </c>
      <c r="K1246">
        <f t="shared" si="318"/>
        <v>1</v>
      </c>
      <c r="L1246" s="11">
        <f t="shared" ca="1" si="312"/>
        <v>15610.299999999959</v>
      </c>
      <c r="M1246">
        <f t="shared" ca="1" si="319"/>
        <v>2</v>
      </c>
      <c r="N1246">
        <f t="shared" ca="1" si="313"/>
        <v>4</v>
      </c>
      <c r="O1246">
        <f>COUNTIF(結算日!$A$3:$A$249,A1246)</f>
        <v>0</v>
      </c>
      <c r="Q1246" s="7">
        <f t="shared" si="321"/>
        <v>-84</v>
      </c>
      <c r="R1246" s="8">
        <f t="shared" ca="1" si="325"/>
        <v>2100</v>
      </c>
      <c r="S1246" s="8">
        <f t="shared" ca="1" si="326"/>
        <v>141984</v>
      </c>
      <c r="T1246" s="8">
        <f t="shared" ca="1" si="322"/>
        <v>26</v>
      </c>
      <c r="U1246" s="9">
        <f t="shared" ca="1" si="327"/>
        <v>51</v>
      </c>
      <c r="V1246">
        <f t="shared" si="323"/>
        <v>2003</v>
      </c>
      <c r="W1246">
        <f t="shared" si="324"/>
        <v>7</v>
      </c>
    </row>
    <row r="1247" spans="1:23" x14ac:dyDescent="0.25">
      <c r="A1247" s="1">
        <v>37818</v>
      </c>
      <c r="B1247" s="2">
        <v>5413.87</v>
      </c>
      <c r="C1247" s="2">
        <v>151175</v>
      </c>
      <c r="D1247" s="2">
        <v>5429</v>
      </c>
      <c r="E1247" s="2">
        <v>5419</v>
      </c>
      <c r="F1247" s="10">
        <f t="shared" si="314"/>
        <v>9.4756615877367167E-4</v>
      </c>
      <c r="G1247" s="2">
        <f t="shared" ca="1" si="315"/>
        <v>105658.22500000001</v>
      </c>
      <c r="H1247">
        <f t="shared" ca="1" si="316"/>
        <v>1</v>
      </c>
      <c r="I1247">
        <f t="shared" si="317"/>
        <v>-1</v>
      </c>
      <c r="J1247">
        <f t="shared" si="320"/>
        <v>78.010000000000218</v>
      </c>
      <c r="K1247">
        <f t="shared" ca="1" si="318"/>
        <v>1</v>
      </c>
      <c r="L1247" s="11">
        <f t="shared" ca="1" si="312"/>
        <v>15766.31999999996</v>
      </c>
      <c r="M1247">
        <f t="shared" ca="1" si="319"/>
        <v>2</v>
      </c>
      <c r="N1247">
        <f t="shared" ca="1" si="313"/>
        <v>0</v>
      </c>
      <c r="O1247">
        <f>COUNTIF(結算日!$A$3:$A$249,A1247)</f>
        <v>1</v>
      </c>
      <c r="Q1247" s="7">
        <f t="shared" si="321"/>
        <v>101</v>
      </c>
      <c r="R1247" s="8">
        <f t="shared" ca="1" si="325"/>
        <v>2626</v>
      </c>
      <c r="S1247" s="8">
        <f t="shared" ca="1" si="326"/>
        <v>144559</v>
      </c>
      <c r="T1247" s="8">
        <f t="shared" ca="1" si="322"/>
        <v>26</v>
      </c>
      <c r="U1247" s="9">
        <f t="shared" ca="1" si="327"/>
        <v>52</v>
      </c>
      <c r="V1247">
        <f t="shared" si="323"/>
        <v>2003</v>
      </c>
      <c r="W1247">
        <f t="shared" si="324"/>
        <v>7</v>
      </c>
    </row>
    <row r="1248" spans="1:23" x14ac:dyDescent="0.25">
      <c r="A1248" s="1">
        <v>37819</v>
      </c>
      <c r="B1248" s="2">
        <v>5299.51</v>
      </c>
      <c r="C1248" s="2">
        <v>140356</v>
      </c>
      <c r="D1248" s="2">
        <v>5251</v>
      </c>
      <c r="E1248" s="2">
        <v>5265</v>
      </c>
      <c r="F1248" s="10">
        <f t="shared" si="314"/>
        <v>-9.1536764719757358E-3</v>
      </c>
      <c r="G1248" s="2">
        <f t="shared" ca="1" si="315"/>
        <v>108457.675</v>
      </c>
      <c r="H1248">
        <f t="shared" ca="1" si="316"/>
        <v>1</v>
      </c>
      <c r="I1248">
        <f t="shared" si="317"/>
        <v>1</v>
      </c>
      <c r="J1248">
        <f t="shared" si="320"/>
        <v>-114.35999999999967</v>
      </c>
      <c r="K1248">
        <f t="shared" si="318"/>
        <v>1</v>
      </c>
      <c r="L1248" s="11">
        <f t="shared" ca="1" si="312"/>
        <v>15537.59999999996</v>
      </c>
      <c r="M1248">
        <f t="shared" ca="1" si="319"/>
        <v>2</v>
      </c>
      <c r="N1248">
        <f t="shared" ca="1" si="313"/>
        <v>0</v>
      </c>
      <c r="O1248">
        <f>COUNTIF(結算日!$A$3:$A$249,A1248)</f>
        <v>0</v>
      </c>
      <c r="Q1248" s="7">
        <f t="shared" si="321"/>
        <v>-168</v>
      </c>
      <c r="R1248" s="8">
        <f t="shared" ca="1" si="325"/>
        <v>-4368</v>
      </c>
      <c r="S1248" s="8">
        <f t="shared" ca="1" si="326"/>
        <v>140139</v>
      </c>
      <c r="T1248" s="8">
        <f t="shared" ca="1" si="322"/>
        <v>26</v>
      </c>
      <c r="U1248" s="9">
        <f t="shared" ca="1" si="327"/>
        <v>0</v>
      </c>
      <c r="V1248">
        <f t="shared" si="323"/>
        <v>2003</v>
      </c>
      <c r="W1248">
        <f t="shared" si="324"/>
        <v>7</v>
      </c>
    </row>
    <row r="1249" spans="1:23" x14ac:dyDescent="0.25">
      <c r="A1249" s="1">
        <v>37820</v>
      </c>
      <c r="B1249" s="2">
        <v>5287.38</v>
      </c>
      <c r="C1249" s="2">
        <v>101344</v>
      </c>
      <c r="D1249" s="2">
        <v>5255</v>
      </c>
      <c r="E1249" s="2">
        <v>5234</v>
      </c>
      <c r="F1249" s="10">
        <f t="shared" si="314"/>
        <v>-6.1240160533194699E-3</v>
      </c>
      <c r="G1249" s="2">
        <f t="shared" ca="1" si="315"/>
        <v>110026.9</v>
      </c>
      <c r="H1249">
        <f t="shared" ca="1" si="316"/>
        <v>-1</v>
      </c>
      <c r="I1249">
        <f t="shared" si="317"/>
        <v>1</v>
      </c>
      <c r="J1249">
        <f t="shared" si="320"/>
        <v>-12.130000000000109</v>
      </c>
      <c r="K1249">
        <f t="shared" si="318"/>
        <v>1</v>
      </c>
      <c r="L1249" s="11">
        <f t="shared" ca="1" si="312"/>
        <v>15513.33999999996</v>
      </c>
      <c r="M1249">
        <f t="shared" ca="1" si="319"/>
        <v>2</v>
      </c>
      <c r="N1249">
        <f t="shared" ca="1" si="313"/>
        <v>0</v>
      </c>
      <c r="O1249">
        <f>COUNTIF(結算日!$A$3:$A$249,A1249)</f>
        <v>0</v>
      </c>
      <c r="Q1249" s="7">
        <f t="shared" si="321"/>
        <v>4</v>
      </c>
      <c r="R1249" s="8">
        <f t="shared" ca="1" si="325"/>
        <v>104</v>
      </c>
      <c r="S1249" s="8">
        <f t="shared" ca="1" si="326"/>
        <v>140243</v>
      </c>
      <c r="T1249" s="8">
        <f t="shared" ca="1" si="322"/>
        <v>26</v>
      </c>
      <c r="U1249" s="9">
        <f t="shared" ca="1" si="327"/>
        <v>0</v>
      </c>
      <c r="V1249">
        <f t="shared" si="323"/>
        <v>2003</v>
      </c>
      <c r="W1249">
        <f t="shared" si="324"/>
        <v>7</v>
      </c>
    </row>
    <row r="1250" spans="1:23" x14ac:dyDescent="0.25">
      <c r="A1250" s="1">
        <v>37823</v>
      </c>
      <c r="B1250" s="2">
        <v>5219.3</v>
      </c>
      <c r="C1250" s="2">
        <v>94583</v>
      </c>
      <c r="D1250" s="2">
        <v>5239</v>
      </c>
      <c r="E1250" s="2">
        <v>5202</v>
      </c>
      <c r="F1250" s="10">
        <f t="shared" si="314"/>
        <v>3.7744525127889617E-3</v>
      </c>
      <c r="G1250" s="2">
        <f t="shared" ca="1" si="315"/>
        <v>110930.15</v>
      </c>
      <c r="H1250">
        <f t="shared" ca="1" si="316"/>
        <v>-1</v>
      </c>
      <c r="I1250">
        <f t="shared" si="317"/>
        <v>-1</v>
      </c>
      <c r="J1250">
        <f t="shared" si="320"/>
        <v>-68.079999999999927</v>
      </c>
      <c r="K1250">
        <f t="shared" si="318"/>
        <v>-1</v>
      </c>
      <c r="L1250" s="11">
        <f t="shared" ca="1" si="312"/>
        <v>15377.17999999996</v>
      </c>
      <c r="M1250">
        <f t="shared" ca="1" si="319"/>
        <v>-2</v>
      </c>
      <c r="N1250">
        <f t="shared" ca="1" si="313"/>
        <v>4</v>
      </c>
      <c r="O1250">
        <f>COUNTIF(結算日!$A$3:$A$249,A1250)</f>
        <v>0</v>
      </c>
      <c r="Q1250" s="7">
        <f t="shared" si="321"/>
        <v>-16</v>
      </c>
      <c r="R1250" s="8">
        <f t="shared" ca="1" si="325"/>
        <v>-416</v>
      </c>
      <c r="S1250" s="8">
        <f t="shared" ca="1" si="326"/>
        <v>139827</v>
      </c>
      <c r="T1250" s="8">
        <f t="shared" ca="1" si="322"/>
        <v>-26</v>
      </c>
      <c r="U1250" s="9">
        <f t="shared" ca="1" si="327"/>
        <v>52</v>
      </c>
      <c r="V1250">
        <f t="shared" si="323"/>
        <v>2003</v>
      </c>
      <c r="W1250">
        <f t="shared" si="324"/>
        <v>7</v>
      </c>
    </row>
    <row r="1251" spans="1:23" x14ac:dyDescent="0.25">
      <c r="A1251" s="1">
        <v>37824</v>
      </c>
      <c r="B1251" s="2">
        <v>5261.01</v>
      </c>
      <c r="C1251" s="2">
        <v>87194</v>
      </c>
      <c r="D1251" s="2">
        <v>5293</v>
      </c>
      <c r="E1251" s="2">
        <v>5282</v>
      </c>
      <c r="F1251" s="10">
        <f t="shared" si="314"/>
        <v>6.0805814853042151E-3</v>
      </c>
      <c r="G1251" s="2">
        <f t="shared" ca="1" si="315"/>
        <v>111389.97500000001</v>
      </c>
      <c r="H1251">
        <f t="shared" ca="1" si="316"/>
        <v>-1</v>
      </c>
      <c r="I1251">
        <f t="shared" si="317"/>
        <v>-1</v>
      </c>
      <c r="J1251">
        <f t="shared" si="320"/>
        <v>41.710000000000036</v>
      </c>
      <c r="K1251">
        <f t="shared" si="318"/>
        <v>-1</v>
      </c>
      <c r="L1251" s="11">
        <f t="shared" ca="1" si="312"/>
        <v>15293.75999999996</v>
      </c>
      <c r="M1251">
        <f t="shared" ca="1" si="319"/>
        <v>-2</v>
      </c>
      <c r="N1251">
        <f t="shared" ca="1" si="313"/>
        <v>0</v>
      </c>
      <c r="O1251">
        <f>COUNTIF(結算日!$A$3:$A$249,A1251)</f>
        <v>0</v>
      </c>
      <c r="Q1251" s="7">
        <f t="shared" si="321"/>
        <v>54</v>
      </c>
      <c r="R1251" s="8">
        <f t="shared" ca="1" si="325"/>
        <v>-1404</v>
      </c>
      <c r="S1251" s="8">
        <f t="shared" ca="1" si="326"/>
        <v>138371</v>
      </c>
      <c r="T1251" s="8">
        <f t="shared" ca="1" si="322"/>
        <v>-26</v>
      </c>
      <c r="U1251" s="9">
        <f t="shared" ca="1" si="327"/>
        <v>0</v>
      </c>
      <c r="V1251">
        <f t="shared" si="323"/>
        <v>2003</v>
      </c>
      <c r="W1251">
        <f t="shared" si="324"/>
        <v>7</v>
      </c>
    </row>
    <row r="1252" spans="1:23" x14ac:dyDescent="0.25">
      <c r="A1252" s="1">
        <v>37825</v>
      </c>
      <c r="B1252" s="2">
        <v>5287.89</v>
      </c>
      <c r="C1252" s="2">
        <v>103231</v>
      </c>
      <c r="D1252" s="2">
        <v>5307</v>
      </c>
      <c r="E1252" s="2">
        <v>5300</v>
      </c>
      <c r="F1252" s="10">
        <f t="shared" si="314"/>
        <v>3.6139178386842552E-3</v>
      </c>
      <c r="G1252" s="2">
        <f t="shared" ca="1" si="315"/>
        <v>112481.55</v>
      </c>
      <c r="H1252">
        <f t="shared" ca="1" si="316"/>
        <v>-1</v>
      </c>
      <c r="I1252">
        <f t="shared" si="317"/>
        <v>-1</v>
      </c>
      <c r="J1252">
        <f t="shared" si="320"/>
        <v>26.880000000000109</v>
      </c>
      <c r="K1252">
        <f t="shared" si="318"/>
        <v>-1</v>
      </c>
      <c r="L1252" s="11">
        <f t="shared" ca="1" si="312"/>
        <v>15239.99999999996</v>
      </c>
      <c r="M1252">
        <f t="shared" ca="1" si="319"/>
        <v>-2</v>
      </c>
      <c r="N1252">
        <f t="shared" ca="1" si="313"/>
        <v>0</v>
      </c>
      <c r="O1252">
        <f>COUNTIF(結算日!$A$3:$A$249,A1252)</f>
        <v>0</v>
      </c>
      <c r="Q1252" s="7">
        <f t="shared" si="321"/>
        <v>14</v>
      </c>
      <c r="R1252" s="8">
        <f t="shared" ca="1" si="325"/>
        <v>-364</v>
      </c>
      <c r="S1252" s="8">
        <f t="shared" ca="1" si="326"/>
        <v>138007</v>
      </c>
      <c r="T1252" s="8">
        <f t="shared" ca="1" si="322"/>
        <v>-26</v>
      </c>
      <c r="U1252" s="9">
        <f t="shared" ca="1" si="327"/>
        <v>0</v>
      </c>
      <c r="V1252">
        <f t="shared" si="323"/>
        <v>2003</v>
      </c>
      <c r="W1252">
        <f t="shared" si="324"/>
        <v>7</v>
      </c>
    </row>
    <row r="1253" spans="1:23" x14ac:dyDescent="0.25">
      <c r="A1253" s="1">
        <v>37826</v>
      </c>
      <c r="B1253" s="2">
        <v>5402.75</v>
      </c>
      <c r="C1253" s="2">
        <v>132553</v>
      </c>
      <c r="D1253" s="2">
        <v>5415</v>
      </c>
      <c r="E1253" s="2">
        <v>5402</v>
      </c>
      <c r="F1253" s="10">
        <f t="shared" si="314"/>
        <v>2.2673638424877129E-3</v>
      </c>
      <c r="G1253" s="2">
        <f t="shared" ca="1" si="315"/>
        <v>113904.175</v>
      </c>
      <c r="H1253">
        <f t="shared" ca="1" si="316"/>
        <v>1</v>
      </c>
      <c r="I1253">
        <f t="shared" si="317"/>
        <v>-1</v>
      </c>
      <c r="J1253">
        <f t="shared" si="320"/>
        <v>114.85999999999967</v>
      </c>
      <c r="K1253">
        <f t="shared" si="318"/>
        <v>-1</v>
      </c>
      <c r="L1253" s="11">
        <f t="shared" ca="1" si="312"/>
        <v>15010.279999999961</v>
      </c>
      <c r="M1253">
        <f t="shared" ca="1" si="319"/>
        <v>-2</v>
      </c>
      <c r="N1253">
        <f t="shared" ca="1" si="313"/>
        <v>0</v>
      </c>
      <c r="O1253">
        <f>COUNTIF(結算日!$A$3:$A$249,A1253)</f>
        <v>0</v>
      </c>
      <c r="Q1253" s="7">
        <f t="shared" si="321"/>
        <v>108</v>
      </c>
      <c r="R1253" s="8">
        <f t="shared" ca="1" si="325"/>
        <v>-2808</v>
      </c>
      <c r="S1253" s="8">
        <f t="shared" ca="1" si="326"/>
        <v>135199</v>
      </c>
      <c r="T1253" s="8">
        <f t="shared" ca="1" si="322"/>
        <v>-24</v>
      </c>
      <c r="U1253" s="9">
        <f t="shared" ca="1" si="327"/>
        <v>2</v>
      </c>
      <c r="V1253">
        <f t="shared" si="323"/>
        <v>2003</v>
      </c>
      <c r="W1253">
        <f t="shared" si="324"/>
        <v>7</v>
      </c>
    </row>
    <row r="1254" spans="1:23" x14ac:dyDescent="0.25">
      <c r="A1254" s="1">
        <v>37827</v>
      </c>
      <c r="B1254" s="2">
        <v>5394.75</v>
      </c>
      <c r="C1254" s="2">
        <v>130806</v>
      </c>
      <c r="D1254" s="2">
        <v>5384</v>
      </c>
      <c r="E1254" s="2">
        <v>5387</v>
      </c>
      <c r="F1254" s="10">
        <f t="shared" si="314"/>
        <v>-1.9926780666388311E-3</v>
      </c>
      <c r="G1254" s="2">
        <f t="shared" ca="1" si="315"/>
        <v>115702.6</v>
      </c>
      <c r="H1254">
        <f t="shared" ca="1" si="316"/>
        <v>1</v>
      </c>
      <c r="I1254">
        <f t="shared" si="317"/>
        <v>1</v>
      </c>
      <c r="J1254">
        <f t="shared" si="320"/>
        <v>-8</v>
      </c>
      <c r="K1254">
        <f t="shared" si="318"/>
        <v>1</v>
      </c>
      <c r="L1254" s="11">
        <f t="shared" ca="1" si="312"/>
        <v>15026.279999999961</v>
      </c>
      <c r="M1254">
        <f t="shared" ca="1" si="319"/>
        <v>2</v>
      </c>
      <c r="N1254">
        <f t="shared" ca="1" si="313"/>
        <v>4</v>
      </c>
      <c r="O1254">
        <f>COUNTIF(結算日!$A$3:$A$249,A1254)</f>
        <v>0</v>
      </c>
      <c r="Q1254" s="7">
        <f t="shared" si="321"/>
        <v>-31</v>
      </c>
      <c r="R1254" s="8">
        <f t="shared" ca="1" si="325"/>
        <v>744</v>
      </c>
      <c r="S1254" s="8">
        <f t="shared" ca="1" si="326"/>
        <v>135941</v>
      </c>
      <c r="T1254" s="8">
        <f t="shared" ca="1" si="322"/>
        <v>25</v>
      </c>
      <c r="U1254" s="9">
        <f t="shared" ca="1" si="327"/>
        <v>49</v>
      </c>
      <c r="V1254">
        <f t="shared" si="323"/>
        <v>2003</v>
      </c>
      <c r="W1254">
        <f t="shared" si="324"/>
        <v>7</v>
      </c>
    </row>
    <row r="1255" spans="1:23" x14ac:dyDescent="0.25">
      <c r="A1255" s="1">
        <v>37830</v>
      </c>
      <c r="B1255" s="2">
        <v>5451.8</v>
      </c>
      <c r="C1255" s="2">
        <v>146678</v>
      </c>
      <c r="D1255" s="2">
        <v>5475</v>
      </c>
      <c r="E1255" s="2">
        <v>5464</v>
      </c>
      <c r="F1255" s="10">
        <f t="shared" si="314"/>
        <v>4.2554752558787712E-3</v>
      </c>
      <c r="G1255" s="2">
        <f t="shared" ca="1" si="315"/>
        <v>116873.05</v>
      </c>
      <c r="H1255">
        <f t="shared" ca="1" si="316"/>
        <v>1</v>
      </c>
      <c r="I1255">
        <f t="shared" si="317"/>
        <v>-1</v>
      </c>
      <c r="J1255">
        <f t="shared" si="320"/>
        <v>57.050000000000182</v>
      </c>
      <c r="K1255">
        <f t="shared" si="318"/>
        <v>-1</v>
      </c>
      <c r="L1255" s="11">
        <f t="shared" ca="1" si="312"/>
        <v>15140.379999999961</v>
      </c>
      <c r="M1255">
        <f t="shared" ca="1" si="319"/>
        <v>-2</v>
      </c>
      <c r="N1255">
        <f t="shared" ca="1" si="313"/>
        <v>4</v>
      </c>
      <c r="O1255">
        <f>COUNTIF(結算日!$A$3:$A$249,A1255)</f>
        <v>0</v>
      </c>
      <c r="Q1255" s="7">
        <f t="shared" si="321"/>
        <v>91</v>
      </c>
      <c r="R1255" s="8">
        <f t="shared" ca="1" si="325"/>
        <v>2275</v>
      </c>
      <c r="S1255" s="8">
        <f t="shared" ca="1" si="326"/>
        <v>138167</v>
      </c>
      <c r="T1255" s="8">
        <f t="shared" ca="1" si="322"/>
        <v>-25</v>
      </c>
      <c r="U1255" s="9">
        <f t="shared" ca="1" si="327"/>
        <v>50</v>
      </c>
      <c r="V1255">
        <f t="shared" si="323"/>
        <v>2003</v>
      </c>
      <c r="W1255">
        <f t="shared" si="324"/>
        <v>7</v>
      </c>
    </row>
    <row r="1256" spans="1:23" x14ac:dyDescent="0.25">
      <c r="A1256" s="1">
        <v>37831</v>
      </c>
      <c r="B1256" s="2">
        <v>5342.46</v>
      </c>
      <c r="C1256" s="2">
        <v>103391</v>
      </c>
      <c r="D1256" s="2">
        <v>5355</v>
      </c>
      <c r="E1256" s="2">
        <v>5342</v>
      </c>
      <c r="F1256" s="10">
        <f t="shared" si="314"/>
        <v>2.3472332970204679E-3</v>
      </c>
      <c r="G1256" s="2">
        <f t="shared" ca="1" si="315"/>
        <v>116782.75</v>
      </c>
      <c r="H1256">
        <f t="shared" ca="1" si="316"/>
        <v>-1</v>
      </c>
      <c r="I1256">
        <f t="shared" si="317"/>
        <v>-1</v>
      </c>
      <c r="J1256">
        <f t="shared" si="320"/>
        <v>-109.34000000000015</v>
      </c>
      <c r="K1256">
        <f t="shared" si="318"/>
        <v>-1</v>
      </c>
      <c r="L1256" s="11">
        <f t="shared" ca="1" si="312"/>
        <v>15359.059999999961</v>
      </c>
      <c r="M1256">
        <f t="shared" ca="1" si="319"/>
        <v>-2</v>
      </c>
      <c r="N1256">
        <f t="shared" ca="1" si="313"/>
        <v>0</v>
      </c>
      <c r="O1256">
        <f>COUNTIF(結算日!$A$3:$A$249,A1256)</f>
        <v>0</v>
      </c>
      <c r="Q1256" s="7">
        <f t="shared" si="321"/>
        <v>-120</v>
      </c>
      <c r="R1256" s="8">
        <f t="shared" ca="1" si="325"/>
        <v>3000</v>
      </c>
      <c r="S1256" s="8">
        <f t="shared" ca="1" si="326"/>
        <v>141117</v>
      </c>
      <c r="T1256" s="8">
        <f t="shared" ca="1" si="322"/>
        <v>-26</v>
      </c>
      <c r="U1256" s="9">
        <f t="shared" ca="1" si="327"/>
        <v>1</v>
      </c>
      <c r="V1256">
        <f t="shared" si="323"/>
        <v>2003</v>
      </c>
      <c r="W1256">
        <f t="shared" si="324"/>
        <v>7</v>
      </c>
    </row>
    <row r="1257" spans="1:23" x14ac:dyDescent="0.25">
      <c r="A1257" s="1">
        <v>37832</v>
      </c>
      <c r="B1257" s="2">
        <v>5307.18</v>
      </c>
      <c r="C1257" s="2">
        <v>85994</v>
      </c>
      <c r="D1257" s="2">
        <v>5308</v>
      </c>
      <c r="E1257" s="2">
        <v>5310</v>
      </c>
      <c r="F1257" s="10">
        <f t="shared" si="314"/>
        <v>1.5450766697178153E-4</v>
      </c>
      <c r="G1257" s="2">
        <f t="shared" ca="1" si="315"/>
        <v>116713.675</v>
      </c>
      <c r="H1257">
        <f t="shared" ca="1" si="316"/>
        <v>-1</v>
      </c>
      <c r="I1257">
        <f t="shared" si="317"/>
        <v>-1</v>
      </c>
      <c r="J1257">
        <f t="shared" si="320"/>
        <v>-35.279999999999745</v>
      </c>
      <c r="K1257">
        <f t="shared" ca="1" si="318"/>
        <v>-1</v>
      </c>
      <c r="L1257" s="11">
        <f t="shared" ca="1" si="312"/>
        <v>15429.619999999961</v>
      </c>
      <c r="M1257">
        <f t="shared" ca="1" si="319"/>
        <v>-2</v>
      </c>
      <c r="N1257">
        <f t="shared" ca="1" si="313"/>
        <v>0</v>
      </c>
      <c r="O1257">
        <f>COUNTIF(結算日!$A$3:$A$249,A1257)</f>
        <v>0</v>
      </c>
      <c r="Q1257" s="7">
        <f t="shared" si="321"/>
        <v>-47</v>
      </c>
      <c r="R1257" s="8">
        <f t="shared" ca="1" si="325"/>
        <v>1222</v>
      </c>
      <c r="S1257" s="8">
        <f t="shared" ca="1" si="326"/>
        <v>142338</v>
      </c>
      <c r="T1257" s="8">
        <f t="shared" ca="1" si="322"/>
        <v>-26</v>
      </c>
      <c r="U1257" s="9">
        <f t="shared" ca="1" si="327"/>
        <v>0</v>
      </c>
      <c r="V1257">
        <f t="shared" si="323"/>
        <v>2003</v>
      </c>
      <c r="W1257">
        <f t="shared" si="324"/>
        <v>7</v>
      </c>
    </row>
    <row r="1258" spans="1:23" x14ac:dyDescent="0.25">
      <c r="A1258" s="1">
        <v>37833</v>
      </c>
      <c r="B1258" s="2">
        <v>5318.34</v>
      </c>
      <c r="C1258" s="2">
        <v>85039</v>
      </c>
      <c r="D1258" s="2">
        <v>5330</v>
      </c>
      <c r="E1258" s="2">
        <v>5302</v>
      </c>
      <c r="F1258" s="10">
        <f t="shared" si="314"/>
        <v>2.192413422233308E-3</v>
      </c>
      <c r="G1258" s="2">
        <f t="shared" ca="1" si="315"/>
        <v>116246.27499999999</v>
      </c>
      <c r="H1258">
        <f t="shared" ca="1" si="316"/>
        <v>-1</v>
      </c>
      <c r="I1258">
        <f t="shared" si="317"/>
        <v>-1</v>
      </c>
      <c r="J1258">
        <f t="shared" si="320"/>
        <v>11.159999999999854</v>
      </c>
      <c r="K1258">
        <f t="shared" si="318"/>
        <v>-1</v>
      </c>
      <c r="L1258" s="11">
        <f t="shared" ca="1" si="312"/>
        <v>15407.299999999961</v>
      </c>
      <c r="M1258">
        <f t="shared" ca="1" si="319"/>
        <v>-2</v>
      </c>
      <c r="N1258">
        <f t="shared" ca="1" si="313"/>
        <v>0</v>
      </c>
      <c r="O1258">
        <f>COUNTIF(結算日!$A$3:$A$249,A1258)</f>
        <v>0</v>
      </c>
      <c r="Q1258" s="7">
        <f t="shared" si="321"/>
        <v>22</v>
      </c>
      <c r="R1258" s="8">
        <f t="shared" ca="1" si="325"/>
        <v>-572</v>
      </c>
      <c r="S1258" s="8">
        <f t="shared" ca="1" si="326"/>
        <v>141766</v>
      </c>
      <c r="T1258" s="8">
        <f t="shared" ca="1" si="322"/>
        <v>-26</v>
      </c>
      <c r="U1258" s="9">
        <f t="shared" ca="1" si="327"/>
        <v>0</v>
      </c>
      <c r="V1258">
        <f t="shared" si="323"/>
        <v>2003</v>
      </c>
      <c r="W1258">
        <f t="shared" si="324"/>
        <v>7</v>
      </c>
    </row>
    <row r="1259" spans="1:23" x14ac:dyDescent="0.25">
      <c r="A1259" s="1">
        <v>37834</v>
      </c>
      <c r="B1259" s="2">
        <v>5390.51</v>
      </c>
      <c r="C1259" s="2">
        <v>103253</v>
      </c>
      <c r="D1259" s="2">
        <v>5390</v>
      </c>
      <c r="E1259" s="2">
        <v>5375</v>
      </c>
      <c r="F1259" s="10">
        <f t="shared" si="314"/>
        <v>-9.4610714014065067E-5</v>
      </c>
      <c r="G1259" s="2">
        <f t="shared" ca="1" si="315"/>
        <v>116996.075</v>
      </c>
      <c r="H1259">
        <f t="shared" ca="1" si="316"/>
        <v>-1</v>
      </c>
      <c r="I1259">
        <f t="shared" si="317"/>
        <v>1</v>
      </c>
      <c r="J1259">
        <f t="shared" si="320"/>
        <v>72.170000000000073</v>
      </c>
      <c r="K1259">
        <f t="shared" ca="1" si="318"/>
        <v>-1</v>
      </c>
      <c r="L1259" s="11">
        <f t="shared" ca="1" si="312"/>
        <v>15262.959999999961</v>
      </c>
      <c r="M1259">
        <f t="shared" ca="1" si="319"/>
        <v>-2</v>
      </c>
      <c r="N1259">
        <f t="shared" ca="1" si="313"/>
        <v>0</v>
      </c>
      <c r="O1259">
        <f>COUNTIF(結算日!$A$3:$A$249,A1259)</f>
        <v>0</v>
      </c>
      <c r="Q1259" s="7">
        <f t="shared" si="321"/>
        <v>60</v>
      </c>
      <c r="R1259" s="8">
        <f t="shared" ca="1" si="325"/>
        <v>-1560</v>
      </c>
      <c r="S1259" s="8">
        <f t="shared" ca="1" si="326"/>
        <v>140206</v>
      </c>
      <c r="T1259" s="8">
        <f t="shared" ca="1" si="322"/>
        <v>-26</v>
      </c>
      <c r="U1259" s="9">
        <f t="shared" ca="1" si="327"/>
        <v>0</v>
      </c>
      <c r="V1259">
        <f t="shared" si="323"/>
        <v>2003</v>
      </c>
      <c r="W1259">
        <f t="shared" si="324"/>
        <v>8</v>
      </c>
    </row>
    <row r="1260" spans="1:23" x14ac:dyDescent="0.25">
      <c r="A1260" s="1">
        <v>37837</v>
      </c>
      <c r="B1260" s="2">
        <v>5377.19</v>
      </c>
      <c r="C1260" s="2">
        <v>75387</v>
      </c>
      <c r="D1260" s="2">
        <v>5370</v>
      </c>
      <c r="E1260" s="2">
        <v>5359</v>
      </c>
      <c r="F1260" s="10">
        <f t="shared" si="314"/>
        <v>-1.337129616026167E-3</v>
      </c>
      <c r="G1260" s="2">
        <f t="shared" ca="1" si="315"/>
        <v>115998.25</v>
      </c>
      <c r="H1260">
        <f t="shared" ca="1" si="316"/>
        <v>-1</v>
      </c>
      <c r="I1260">
        <f t="shared" si="317"/>
        <v>1</v>
      </c>
      <c r="J1260">
        <f t="shared" si="320"/>
        <v>-13.320000000000618</v>
      </c>
      <c r="K1260">
        <f t="shared" si="318"/>
        <v>1</v>
      </c>
      <c r="L1260" s="11">
        <f t="shared" ca="1" si="312"/>
        <v>15289.599999999962</v>
      </c>
      <c r="M1260">
        <f t="shared" ca="1" si="319"/>
        <v>2</v>
      </c>
      <c r="N1260">
        <f t="shared" ca="1" si="313"/>
        <v>4</v>
      </c>
      <c r="O1260">
        <f>COUNTIF(結算日!$A$3:$A$249,A1260)</f>
        <v>0</v>
      </c>
      <c r="Q1260" s="7">
        <f t="shared" si="321"/>
        <v>-20</v>
      </c>
      <c r="R1260" s="8">
        <f t="shared" ca="1" si="325"/>
        <v>520</v>
      </c>
      <c r="S1260" s="8">
        <f t="shared" ca="1" si="326"/>
        <v>140726</v>
      </c>
      <c r="T1260" s="8">
        <f t="shared" ca="1" si="322"/>
        <v>26</v>
      </c>
      <c r="U1260" s="9">
        <f t="shared" ca="1" si="327"/>
        <v>52</v>
      </c>
      <c r="V1260">
        <f t="shared" si="323"/>
        <v>2003</v>
      </c>
      <c r="W1260">
        <f t="shared" si="324"/>
        <v>8</v>
      </c>
    </row>
    <row r="1261" spans="1:23" x14ac:dyDescent="0.25">
      <c r="A1261" s="1">
        <v>37838</v>
      </c>
      <c r="B1261" s="2">
        <v>5259.45</v>
      </c>
      <c r="C1261" s="2">
        <v>87578</v>
      </c>
      <c r="D1261" s="2">
        <v>5269</v>
      </c>
      <c r="E1261" s="2">
        <v>5253</v>
      </c>
      <c r="F1261" s="10">
        <f t="shared" si="314"/>
        <v>1.8157792164579245E-3</v>
      </c>
      <c r="G1261" s="2">
        <f t="shared" ca="1" si="315"/>
        <v>115669.77499999999</v>
      </c>
      <c r="H1261">
        <f t="shared" ca="1" si="316"/>
        <v>-1</v>
      </c>
      <c r="I1261">
        <f t="shared" si="317"/>
        <v>-1</v>
      </c>
      <c r="J1261">
        <f t="shared" si="320"/>
        <v>-117.73999999999978</v>
      </c>
      <c r="K1261">
        <f t="shared" si="318"/>
        <v>-1</v>
      </c>
      <c r="L1261" s="11">
        <f t="shared" ca="1" si="312"/>
        <v>15054.119999999963</v>
      </c>
      <c r="M1261">
        <f t="shared" ca="1" si="319"/>
        <v>-2</v>
      </c>
      <c r="N1261">
        <f t="shared" ca="1" si="313"/>
        <v>4</v>
      </c>
      <c r="O1261">
        <f>COUNTIF(結算日!$A$3:$A$249,A1261)</f>
        <v>0</v>
      </c>
      <c r="Q1261" s="7">
        <f t="shared" si="321"/>
        <v>-101</v>
      </c>
      <c r="R1261" s="8">
        <f t="shared" ca="1" si="325"/>
        <v>-2626</v>
      </c>
      <c r="S1261" s="8">
        <f t="shared" ca="1" si="326"/>
        <v>138048</v>
      </c>
      <c r="T1261" s="8">
        <f t="shared" ca="1" si="322"/>
        <v>-26</v>
      </c>
      <c r="U1261" s="9">
        <f t="shared" ca="1" si="327"/>
        <v>52</v>
      </c>
      <c r="V1261">
        <f t="shared" si="323"/>
        <v>2003</v>
      </c>
      <c r="W1261">
        <f t="shared" si="324"/>
        <v>8</v>
      </c>
    </row>
    <row r="1262" spans="1:23" x14ac:dyDescent="0.25">
      <c r="A1262" s="1">
        <v>37839</v>
      </c>
      <c r="B1262" s="2">
        <v>5225.83</v>
      </c>
      <c r="C1262" s="2">
        <v>63202</v>
      </c>
      <c r="D1262" s="2">
        <v>5242</v>
      </c>
      <c r="E1262" s="2">
        <v>5233</v>
      </c>
      <c r="F1262" s="10">
        <f t="shared" si="314"/>
        <v>3.0942453160551775E-3</v>
      </c>
      <c r="G1262" s="2">
        <f t="shared" ca="1" si="315"/>
        <v>114503.3</v>
      </c>
      <c r="H1262">
        <f t="shared" ca="1" si="316"/>
        <v>-1</v>
      </c>
      <c r="I1262">
        <f t="shared" si="317"/>
        <v>-1</v>
      </c>
      <c r="J1262">
        <f t="shared" si="320"/>
        <v>-33.619999999999891</v>
      </c>
      <c r="K1262">
        <f t="shared" si="318"/>
        <v>-1</v>
      </c>
      <c r="L1262" s="11">
        <f t="shared" ca="1" si="312"/>
        <v>15121.359999999962</v>
      </c>
      <c r="M1262">
        <f t="shared" ca="1" si="319"/>
        <v>-2</v>
      </c>
      <c r="N1262">
        <f t="shared" ca="1" si="313"/>
        <v>0</v>
      </c>
      <c r="O1262">
        <f>COUNTIF(結算日!$A$3:$A$249,A1262)</f>
        <v>0</v>
      </c>
      <c r="Q1262" s="7">
        <f t="shared" si="321"/>
        <v>-27</v>
      </c>
      <c r="R1262" s="8">
        <f t="shared" ca="1" si="325"/>
        <v>702</v>
      </c>
      <c r="S1262" s="8">
        <f t="shared" ca="1" si="326"/>
        <v>138698</v>
      </c>
      <c r="T1262" s="8">
        <f t="shared" ca="1" si="322"/>
        <v>-26</v>
      </c>
      <c r="U1262" s="9">
        <f t="shared" ca="1" si="327"/>
        <v>0</v>
      </c>
      <c r="V1262">
        <f t="shared" si="323"/>
        <v>2003</v>
      </c>
      <c r="W1262">
        <f t="shared" si="324"/>
        <v>8</v>
      </c>
    </row>
    <row r="1263" spans="1:23" x14ac:dyDescent="0.25">
      <c r="A1263" s="1">
        <v>37840</v>
      </c>
      <c r="B1263" s="2">
        <v>5259.07</v>
      </c>
      <c r="C1263" s="2">
        <v>92264</v>
      </c>
      <c r="D1263" s="2">
        <v>5281</v>
      </c>
      <c r="E1263" s="2">
        <v>5273</v>
      </c>
      <c r="F1263" s="10">
        <f t="shared" si="314"/>
        <v>4.1699387914593267E-3</v>
      </c>
      <c r="G1263" s="2">
        <f t="shared" ca="1" si="315"/>
        <v>114075.27499999999</v>
      </c>
      <c r="H1263">
        <f t="shared" ca="1" si="316"/>
        <v>-1</v>
      </c>
      <c r="I1263">
        <f t="shared" si="317"/>
        <v>-1</v>
      </c>
      <c r="J1263">
        <f t="shared" si="320"/>
        <v>33.239999999999782</v>
      </c>
      <c r="K1263">
        <f t="shared" si="318"/>
        <v>-1</v>
      </c>
      <c r="L1263" s="11">
        <f t="shared" ca="1" si="312"/>
        <v>15054.879999999963</v>
      </c>
      <c r="M1263">
        <f t="shared" ca="1" si="319"/>
        <v>-2</v>
      </c>
      <c r="N1263">
        <f t="shared" ca="1" si="313"/>
        <v>0</v>
      </c>
      <c r="O1263">
        <f>COUNTIF(結算日!$A$3:$A$249,A1263)</f>
        <v>0</v>
      </c>
      <c r="Q1263" s="7">
        <f t="shared" si="321"/>
        <v>39</v>
      </c>
      <c r="R1263" s="8">
        <f t="shared" ca="1" si="325"/>
        <v>-1014</v>
      </c>
      <c r="S1263" s="8">
        <f t="shared" ca="1" si="326"/>
        <v>137684</v>
      </c>
      <c r="T1263" s="8">
        <f t="shared" ca="1" si="322"/>
        <v>-26</v>
      </c>
      <c r="U1263" s="9">
        <f t="shared" ca="1" si="327"/>
        <v>0</v>
      </c>
      <c r="V1263">
        <f t="shared" si="323"/>
        <v>2003</v>
      </c>
      <c r="W1263">
        <f t="shared" si="324"/>
        <v>8</v>
      </c>
    </row>
    <row r="1264" spans="1:23" x14ac:dyDescent="0.25">
      <c r="A1264" s="1">
        <v>37841</v>
      </c>
      <c r="B1264" s="2">
        <v>5232.55</v>
      </c>
      <c r="C1264" s="2">
        <v>96576</v>
      </c>
      <c r="D1264" s="2">
        <v>5206</v>
      </c>
      <c r="E1264" s="2">
        <v>5210</v>
      </c>
      <c r="F1264" s="10">
        <f t="shared" si="314"/>
        <v>-5.0740078929012444E-3</v>
      </c>
      <c r="G1264" s="2">
        <f t="shared" ca="1" si="315"/>
        <v>114227.075</v>
      </c>
      <c r="H1264">
        <f t="shared" ca="1" si="316"/>
        <v>-1</v>
      </c>
      <c r="I1264">
        <f t="shared" si="317"/>
        <v>1</v>
      </c>
      <c r="J1264">
        <f t="shared" si="320"/>
        <v>-26.519999999999527</v>
      </c>
      <c r="K1264">
        <f t="shared" si="318"/>
        <v>1</v>
      </c>
      <c r="L1264" s="11">
        <f t="shared" ca="1" si="312"/>
        <v>15107.919999999962</v>
      </c>
      <c r="M1264">
        <f t="shared" ca="1" si="319"/>
        <v>2</v>
      </c>
      <c r="N1264">
        <f t="shared" ca="1" si="313"/>
        <v>4</v>
      </c>
      <c r="O1264">
        <f>COUNTIF(結算日!$A$3:$A$249,A1264)</f>
        <v>0</v>
      </c>
      <c r="Q1264" s="7">
        <f t="shared" si="321"/>
        <v>-75</v>
      </c>
      <c r="R1264" s="8">
        <f t="shared" ca="1" si="325"/>
        <v>1950</v>
      </c>
      <c r="S1264" s="8">
        <f t="shared" ca="1" si="326"/>
        <v>139634</v>
      </c>
      <c r="T1264" s="8">
        <f t="shared" ca="1" si="322"/>
        <v>26</v>
      </c>
      <c r="U1264" s="9">
        <f t="shared" ca="1" si="327"/>
        <v>52</v>
      </c>
      <c r="V1264">
        <f t="shared" si="323"/>
        <v>2003</v>
      </c>
      <c r="W1264">
        <f t="shared" si="324"/>
        <v>8</v>
      </c>
    </row>
    <row r="1265" spans="1:23" x14ac:dyDescent="0.25">
      <c r="A1265" s="1">
        <v>37844</v>
      </c>
      <c r="B1265" s="2">
        <v>5214.6000000000004</v>
      </c>
      <c r="C1265" s="2">
        <v>66014</v>
      </c>
      <c r="D1265" s="2">
        <v>5251</v>
      </c>
      <c r="E1265" s="2">
        <v>5247</v>
      </c>
      <c r="F1265" s="10">
        <f t="shared" si="314"/>
        <v>6.9804011812986122E-3</v>
      </c>
      <c r="G1265" s="2">
        <f t="shared" ca="1" si="315"/>
        <v>113613.05</v>
      </c>
      <c r="H1265">
        <f t="shared" ca="1" si="316"/>
        <v>-1</v>
      </c>
      <c r="I1265">
        <f t="shared" si="317"/>
        <v>-1</v>
      </c>
      <c r="J1265">
        <f t="shared" si="320"/>
        <v>-17.949999999999818</v>
      </c>
      <c r="K1265">
        <f t="shared" si="318"/>
        <v>-1</v>
      </c>
      <c r="L1265" s="11">
        <f t="shared" ca="1" si="312"/>
        <v>15072.019999999962</v>
      </c>
      <c r="M1265">
        <f t="shared" ca="1" si="319"/>
        <v>-2</v>
      </c>
      <c r="N1265">
        <f t="shared" ca="1" si="313"/>
        <v>4</v>
      </c>
      <c r="O1265">
        <f>COUNTIF(結算日!$A$3:$A$249,A1265)</f>
        <v>0</v>
      </c>
      <c r="Q1265" s="7">
        <f t="shared" si="321"/>
        <v>45</v>
      </c>
      <c r="R1265" s="8">
        <f t="shared" ca="1" si="325"/>
        <v>1170</v>
      </c>
      <c r="S1265" s="8">
        <f t="shared" ca="1" si="326"/>
        <v>140752</v>
      </c>
      <c r="T1265" s="8">
        <f t="shared" ca="1" si="322"/>
        <v>-26</v>
      </c>
      <c r="U1265" s="9">
        <f t="shared" ca="1" si="327"/>
        <v>52</v>
      </c>
      <c r="V1265">
        <f t="shared" si="323"/>
        <v>2003</v>
      </c>
      <c r="W1265">
        <f t="shared" si="324"/>
        <v>8</v>
      </c>
    </row>
    <row r="1266" spans="1:23" x14ac:dyDescent="0.25">
      <c r="A1266" s="1">
        <v>37845</v>
      </c>
      <c r="B1266" s="2">
        <v>5255.24</v>
      </c>
      <c r="C1266" s="2">
        <v>72969</v>
      </c>
      <c r="D1266" s="2">
        <v>5265</v>
      </c>
      <c r="E1266" s="2">
        <v>5260</v>
      </c>
      <c r="F1266" s="10">
        <f t="shared" si="314"/>
        <v>1.8571939625973144E-3</v>
      </c>
      <c r="G1266" s="2">
        <f t="shared" ca="1" si="315"/>
        <v>112337.22500000001</v>
      </c>
      <c r="H1266">
        <f t="shared" ca="1" si="316"/>
        <v>-1</v>
      </c>
      <c r="I1266">
        <f t="shared" si="317"/>
        <v>-1</v>
      </c>
      <c r="J1266">
        <f t="shared" si="320"/>
        <v>40.639999999999418</v>
      </c>
      <c r="K1266">
        <f t="shared" si="318"/>
        <v>-1</v>
      </c>
      <c r="L1266" s="11">
        <f t="shared" ca="1" si="312"/>
        <v>14990.739999999963</v>
      </c>
      <c r="M1266">
        <f t="shared" ca="1" si="319"/>
        <v>-2</v>
      </c>
      <c r="N1266">
        <f t="shared" ca="1" si="313"/>
        <v>0</v>
      </c>
      <c r="O1266">
        <f>COUNTIF(結算日!$A$3:$A$249,A1266)</f>
        <v>0</v>
      </c>
      <c r="Q1266" s="7">
        <f t="shared" si="321"/>
        <v>14</v>
      </c>
      <c r="R1266" s="8">
        <f t="shared" ca="1" si="325"/>
        <v>-364</v>
      </c>
      <c r="S1266" s="8">
        <f t="shared" ca="1" si="326"/>
        <v>140336</v>
      </c>
      <c r="T1266" s="8">
        <f t="shared" ca="1" si="322"/>
        <v>-26</v>
      </c>
      <c r="U1266" s="9">
        <f t="shared" ca="1" si="327"/>
        <v>0</v>
      </c>
      <c r="V1266">
        <f t="shared" si="323"/>
        <v>2003</v>
      </c>
      <c r="W1266">
        <f t="shared" si="324"/>
        <v>8</v>
      </c>
    </row>
    <row r="1267" spans="1:23" x14ac:dyDescent="0.25">
      <c r="A1267" s="1">
        <v>37846</v>
      </c>
      <c r="B1267" s="2">
        <v>5442.27</v>
      </c>
      <c r="C1267" s="2">
        <v>133013</v>
      </c>
      <c r="D1267" s="2">
        <v>5471</v>
      </c>
      <c r="E1267" s="2">
        <v>5470</v>
      </c>
      <c r="F1267" s="10">
        <f t="shared" si="314"/>
        <v>5.279047162305428E-3</v>
      </c>
      <c r="G1267" s="2">
        <f t="shared" ca="1" si="315"/>
        <v>111954.55</v>
      </c>
      <c r="H1267">
        <f t="shared" ca="1" si="316"/>
        <v>1</v>
      </c>
      <c r="I1267">
        <f t="shared" si="317"/>
        <v>-1</v>
      </c>
      <c r="J1267">
        <f t="shared" si="320"/>
        <v>187.03000000000065</v>
      </c>
      <c r="K1267">
        <f t="shared" si="318"/>
        <v>-1</v>
      </c>
      <c r="L1267" s="11">
        <f t="shared" ca="1" si="312"/>
        <v>14616.679999999962</v>
      </c>
      <c r="M1267">
        <f t="shared" ca="1" si="319"/>
        <v>-2</v>
      </c>
      <c r="N1267">
        <f t="shared" ca="1" si="313"/>
        <v>0</v>
      </c>
      <c r="O1267">
        <f>COUNTIF(結算日!$A$3:$A$249,A1267)</f>
        <v>0</v>
      </c>
      <c r="Q1267" s="7">
        <f t="shared" si="321"/>
        <v>206</v>
      </c>
      <c r="R1267" s="8">
        <f t="shared" ca="1" si="325"/>
        <v>-5356</v>
      </c>
      <c r="S1267" s="8">
        <f t="shared" ca="1" si="326"/>
        <v>134980</v>
      </c>
      <c r="T1267" s="8">
        <f t="shared" ca="1" si="322"/>
        <v>-24</v>
      </c>
      <c r="U1267" s="9">
        <f t="shared" ca="1" si="327"/>
        <v>2</v>
      </c>
      <c r="V1267">
        <f t="shared" si="323"/>
        <v>2003</v>
      </c>
      <c r="W1267">
        <f t="shared" si="324"/>
        <v>8</v>
      </c>
    </row>
    <row r="1268" spans="1:23" x14ac:dyDescent="0.25">
      <c r="A1268" s="1">
        <v>37847</v>
      </c>
      <c r="B1268" s="2">
        <v>5436.75</v>
      </c>
      <c r="C1268" s="2">
        <v>148016</v>
      </c>
      <c r="D1268" s="2">
        <v>5466</v>
      </c>
      <c r="E1268" s="2">
        <v>5475</v>
      </c>
      <c r="F1268" s="10">
        <f t="shared" si="314"/>
        <v>5.3800524210236844E-3</v>
      </c>
      <c r="G1268" s="2">
        <f t="shared" ca="1" si="315"/>
        <v>112432.97500000001</v>
      </c>
      <c r="H1268">
        <f t="shared" ca="1" si="316"/>
        <v>1</v>
      </c>
      <c r="I1268">
        <f t="shared" si="317"/>
        <v>-1</v>
      </c>
      <c r="J1268">
        <f t="shared" si="320"/>
        <v>-5.5200000000004366</v>
      </c>
      <c r="K1268">
        <f t="shared" si="318"/>
        <v>-1</v>
      </c>
      <c r="L1268" s="11">
        <f t="shared" ca="1" si="312"/>
        <v>14627.719999999963</v>
      </c>
      <c r="M1268">
        <f t="shared" ca="1" si="319"/>
        <v>-2</v>
      </c>
      <c r="N1268">
        <f t="shared" ca="1" si="313"/>
        <v>0</v>
      </c>
      <c r="O1268">
        <f>COUNTIF(結算日!$A$3:$A$249,A1268)</f>
        <v>0</v>
      </c>
      <c r="Q1268" s="7">
        <f t="shared" si="321"/>
        <v>-5</v>
      </c>
      <c r="R1268" s="8">
        <f t="shared" ca="1" si="325"/>
        <v>120</v>
      </c>
      <c r="S1268" s="8">
        <f t="shared" ca="1" si="326"/>
        <v>135098</v>
      </c>
      <c r="T1268" s="8">
        <f t="shared" ca="1" si="322"/>
        <v>-24</v>
      </c>
      <c r="U1268" s="9">
        <f t="shared" ca="1" si="327"/>
        <v>0</v>
      </c>
      <c r="V1268">
        <f t="shared" si="323"/>
        <v>2003</v>
      </c>
      <c r="W1268">
        <f t="shared" si="324"/>
        <v>8</v>
      </c>
    </row>
    <row r="1269" spans="1:23" x14ac:dyDescent="0.25">
      <c r="A1269" s="1">
        <v>37848</v>
      </c>
      <c r="B1269" s="2">
        <v>5488.74</v>
      </c>
      <c r="C1269" s="2">
        <v>121226</v>
      </c>
      <c r="D1269" s="2">
        <v>5490</v>
      </c>
      <c r="E1269" s="2">
        <v>5490</v>
      </c>
      <c r="F1269" s="10">
        <f t="shared" si="314"/>
        <v>2.2956088282555243E-4</v>
      </c>
      <c r="G1269" s="2">
        <f t="shared" ca="1" si="315"/>
        <v>112070.45</v>
      </c>
      <c r="H1269">
        <f t="shared" ca="1" si="316"/>
        <v>1</v>
      </c>
      <c r="I1269">
        <f t="shared" si="317"/>
        <v>-1</v>
      </c>
      <c r="J1269">
        <f t="shared" si="320"/>
        <v>51.989999999999782</v>
      </c>
      <c r="K1269">
        <f t="shared" ca="1" si="318"/>
        <v>1</v>
      </c>
      <c r="L1269" s="11">
        <f t="shared" ca="1" si="312"/>
        <v>14523.739999999963</v>
      </c>
      <c r="M1269">
        <f t="shared" ca="1" si="319"/>
        <v>2</v>
      </c>
      <c r="N1269">
        <f t="shared" ca="1" si="313"/>
        <v>4</v>
      </c>
      <c r="O1269">
        <f>COUNTIF(結算日!$A$3:$A$249,A1269)</f>
        <v>0</v>
      </c>
      <c r="Q1269" s="7">
        <f t="shared" si="321"/>
        <v>24</v>
      </c>
      <c r="R1269" s="8">
        <f t="shared" ca="1" si="325"/>
        <v>-576</v>
      </c>
      <c r="S1269" s="8">
        <f t="shared" ca="1" si="326"/>
        <v>134522</v>
      </c>
      <c r="T1269" s="8">
        <f t="shared" ca="1" si="322"/>
        <v>24</v>
      </c>
      <c r="U1269" s="9">
        <f t="shared" ca="1" si="327"/>
        <v>48</v>
      </c>
      <c r="V1269">
        <f t="shared" si="323"/>
        <v>2003</v>
      </c>
      <c r="W1269">
        <f t="shared" si="324"/>
        <v>8</v>
      </c>
    </row>
    <row r="1270" spans="1:23" x14ac:dyDescent="0.25">
      <c r="A1270" s="1">
        <v>37851</v>
      </c>
      <c r="B1270" s="2">
        <v>5516.8</v>
      </c>
      <c r="C1270" s="2">
        <v>101575</v>
      </c>
      <c r="D1270" s="2">
        <v>5539</v>
      </c>
      <c r="E1270" s="2">
        <v>5539</v>
      </c>
      <c r="F1270" s="10">
        <f t="shared" si="314"/>
        <v>4.0240719257540469E-3</v>
      </c>
      <c r="G1270" s="2">
        <f t="shared" ca="1" si="315"/>
        <v>112325.15</v>
      </c>
      <c r="H1270">
        <f t="shared" ca="1" si="316"/>
        <v>-1</v>
      </c>
      <c r="I1270">
        <f t="shared" si="317"/>
        <v>-1</v>
      </c>
      <c r="J1270">
        <f t="shared" si="320"/>
        <v>28.0600000000004</v>
      </c>
      <c r="K1270">
        <f t="shared" si="318"/>
        <v>-1</v>
      </c>
      <c r="L1270" s="11">
        <f t="shared" ca="1" si="312"/>
        <v>14579.859999999964</v>
      </c>
      <c r="M1270">
        <f t="shared" ca="1" si="319"/>
        <v>-2</v>
      </c>
      <c r="N1270">
        <f t="shared" ca="1" si="313"/>
        <v>4</v>
      </c>
      <c r="O1270">
        <f>COUNTIF(結算日!$A$3:$A$249,A1270)</f>
        <v>0</v>
      </c>
      <c r="Q1270" s="7">
        <f t="shared" si="321"/>
        <v>49</v>
      </c>
      <c r="R1270" s="8">
        <f t="shared" ca="1" si="325"/>
        <v>1176</v>
      </c>
      <c r="S1270" s="8">
        <f t="shared" ca="1" si="326"/>
        <v>135650</v>
      </c>
      <c r="T1270" s="8">
        <f t="shared" ca="1" si="322"/>
        <v>-24</v>
      </c>
      <c r="U1270" s="9">
        <f t="shared" ca="1" si="327"/>
        <v>48</v>
      </c>
      <c r="V1270">
        <f t="shared" si="323"/>
        <v>2003</v>
      </c>
      <c r="W1270">
        <f t="shared" si="324"/>
        <v>8</v>
      </c>
    </row>
    <row r="1271" spans="1:23" x14ac:dyDescent="0.25">
      <c r="A1271" s="1">
        <v>37852</v>
      </c>
      <c r="B1271" s="2">
        <v>5512.16</v>
      </c>
      <c r="C1271" s="2">
        <v>119341</v>
      </c>
      <c r="D1271" s="2">
        <v>5555</v>
      </c>
      <c r="E1271" s="2">
        <v>5559</v>
      </c>
      <c r="F1271" s="10">
        <f t="shared" si="314"/>
        <v>7.7719079272009495E-3</v>
      </c>
      <c r="G1271" s="2">
        <f t="shared" ca="1" si="315"/>
        <v>113342.02499999999</v>
      </c>
      <c r="H1271">
        <f t="shared" ca="1" si="316"/>
        <v>1</v>
      </c>
      <c r="I1271">
        <f t="shared" si="317"/>
        <v>-1</v>
      </c>
      <c r="J1271">
        <f t="shared" si="320"/>
        <v>-4.6400000000003274</v>
      </c>
      <c r="K1271">
        <f t="shared" si="318"/>
        <v>-1</v>
      </c>
      <c r="L1271" s="11">
        <f t="shared" ca="1" si="312"/>
        <v>14589.139999999965</v>
      </c>
      <c r="M1271">
        <f t="shared" ca="1" si="319"/>
        <v>-2</v>
      </c>
      <c r="N1271">
        <f t="shared" ca="1" si="313"/>
        <v>0</v>
      </c>
      <c r="O1271">
        <f>COUNTIF(結算日!$A$3:$A$249,A1271)</f>
        <v>0</v>
      </c>
      <c r="Q1271" s="7">
        <f t="shared" si="321"/>
        <v>16</v>
      </c>
      <c r="R1271" s="8">
        <f t="shared" ca="1" si="325"/>
        <v>-384</v>
      </c>
      <c r="S1271" s="8">
        <f t="shared" ca="1" si="326"/>
        <v>135218</v>
      </c>
      <c r="T1271" s="8">
        <f t="shared" ca="1" si="322"/>
        <v>-24</v>
      </c>
      <c r="U1271" s="9">
        <f t="shared" ca="1" si="327"/>
        <v>0</v>
      </c>
      <c r="V1271">
        <f t="shared" si="323"/>
        <v>2003</v>
      </c>
      <c r="W1271">
        <f t="shared" si="324"/>
        <v>8</v>
      </c>
    </row>
    <row r="1272" spans="1:23" x14ac:dyDescent="0.25">
      <c r="A1272" s="1">
        <v>37853</v>
      </c>
      <c r="B1272" s="2">
        <v>5543.61</v>
      </c>
      <c r="C1272" s="2">
        <v>86231</v>
      </c>
      <c r="D1272" s="2">
        <v>5520</v>
      </c>
      <c r="E1272" s="2">
        <v>5523</v>
      </c>
      <c r="F1272" s="10">
        <f t="shared" si="314"/>
        <v>-3.7177940006601906E-3</v>
      </c>
      <c r="G1272" s="2">
        <f t="shared" ca="1" si="315"/>
        <v>113075.52499999999</v>
      </c>
      <c r="H1272">
        <f t="shared" ca="1" si="316"/>
        <v>-1</v>
      </c>
      <c r="I1272">
        <f t="shared" si="317"/>
        <v>1</v>
      </c>
      <c r="J1272">
        <f t="shared" si="320"/>
        <v>31.449999999999818</v>
      </c>
      <c r="K1272">
        <f t="shared" si="318"/>
        <v>1</v>
      </c>
      <c r="L1272" s="11">
        <f t="shared" ca="1" si="312"/>
        <v>14526.239999999965</v>
      </c>
      <c r="M1272">
        <f t="shared" ca="1" si="319"/>
        <v>2</v>
      </c>
      <c r="N1272">
        <f t="shared" ca="1" si="313"/>
        <v>4</v>
      </c>
      <c r="O1272">
        <f>COUNTIF(結算日!$A$3:$A$249,A1272)</f>
        <v>1</v>
      </c>
      <c r="Q1272" s="7">
        <f t="shared" si="321"/>
        <v>-35</v>
      </c>
      <c r="R1272" s="8">
        <f t="shared" ca="1" si="325"/>
        <v>840</v>
      </c>
      <c r="S1272" s="8">
        <f t="shared" ca="1" si="326"/>
        <v>136058</v>
      </c>
      <c r="T1272" s="8">
        <f t="shared" ca="1" si="322"/>
        <v>24</v>
      </c>
      <c r="U1272" s="9">
        <f t="shared" ca="1" si="327"/>
        <v>48</v>
      </c>
      <c r="V1272">
        <f t="shared" si="323"/>
        <v>2003</v>
      </c>
      <c r="W1272">
        <f t="shared" si="324"/>
        <v>8</v>
      </c>
    </row>
    <row r="1273" spans="1:23" x14ac:dyDescent="0.25">
      <c r="A1273" s="1">
        <v>37854</v>
      </c>
      <c r="B1273" s="2">
        <v>5611.86</v>
      </c>
      <c r="C1273" s="2">
        <v>105779</v>
      </c>
      <c r="D1273" s="2">
        <v>5611</v>
      </c>
      <c r="E1273" s="2">
        <v>5624</v>
      </c>
      <c r="F1273" s="10">
        <f t="shared" si="314"/>
        <v>-1.5324687358553302E-4</v>
      </c>
      <c r="G1273" s="2">
        <f t="shared" ca="1" si="315"/>
        <v>113851.5</v>
      </c>
      <c r="H1273">
        <f t="shared" ca="1" si="316"/>
        <v>-1</v>
      </c>
      <c r="I1273">
        <f t="shared" si="317"/>
        <v>1</v>
      </c>
      <c r="J1273">
        <f t="shared" si="320"/>
        <v>68.25</v>
      </c>
      <c r="K1273">
        <f t="shared" ca="1" si="318"/>
        <v>-1</v>
      </c>
      <c r="L1273" s="11">
        <f t="shared" ca="1" si="312"/>
        <v>14662.739999999965</v>
      </c>
      <c r="M1273">
        <f t="shared" ca="1" si="319"/>
        <v>-2</v>
      </c>
      <c r="N1273">
        <f t="shared" ca="1" si="313"/>
        <v>4</v>
      </c>
      <c r="O1273">
        <f>COUNTIF(結算日!$A$3:$A$249,A1273)</f>
        <v>0</v>
      </c>
      <c r="Q1273" s="7">
        <f t="shared" si="321"/>
        <v>88</v>
      </c>
      <c r="R1273" s="8">
        <f t="shared" ca="1" si="325"/>
        <v>2112</v>
      </c>
      <c r="S1273" s="8">
        <f t="shared" ca="1" si="326"/>
        <v>138122</v>
      </c>
      <c r="T1273" s="8">
        <f t="shared" ca="1" si="322"/>
        <v>-24</v>
      </c>
      <c r="U1273" s="9">
        <f t="shared" ca="1" si="327"/>
        <v>48</v>
      </c>
      <c r="V1273">
        <f t="shared" si="323"/>
        <v>2003</v>
      </c>
      <c r="W1273">
        <f t="shared" si="324"/>
        <v>8</v>
      </c>
    </row>
    <row r="1274" spans="1:23" x14ac:dyDescent="0.25">
      <c r="A1274" s="1">
        <v>37855</v>
      </c>
      <c r="B1274" s="2">
        <v>5646.62</v>
      </c>
      <c r="C1274" s="2">
        <v>135301</v>
      </c>
      <c r="D1274" s="2">
        <v>5613</v>
      </c>
      <c r="E1274" s="2">
        <v>5618</v>
      </c>
      <c r="F1274" s="10">
        <f t="shared" si="314"/>
        <v>-5.9540043424207711E-3</v>
      </c>
      <c r="G1274" s="2">
        <f t="shared" ca="1" si="315"/>
        <v>115086.925</v>
      </c>
      <c r="H1274">
        <f t="shared" ca="1" si="316"/>
        <v>1</v>
      </c>
      <c r="I1274">
        <f t="shared" si="317"/>
        <v>1</v>
      </c>
      <c r="J1274">
        <f t="shared" si="320"/>
        <v>34.760000000000218</v>
      </c>
      <c r="K1274">
        <f t="shared" si="318"/>
        <v>1</v>
      </c>
      <c r="L1274" s="11">
        <f t="shared" ca="1" si="312"/>
        <v>14593.219999999965</v>
      </c>
      <c r="M1274">
        <f t="shared" ca="1" si="319"/>
        <v>2</v>
      </c>
      <c r="N1274">
        <f t="shared" ca="1" si="313"/>
        <v>4</v>
      </c>
      <c r="O1274">
        <f>COUNTIF(結算日!$A$3:$A$249,A1274)</f>
        <v>0</v>
      </c>
      <c r="Q1274" s="7">
        <f t="shared" si="321"/>
        <v>2</v>
      </c>
      <c r="R1274" s="8">
        <f t="shared" ca="1" si="325"/>
        <v>-48</v>
      </c>
      <c r="S1274" s="8">
        <f t="shared" ca="1" si="326"/>
        <v>138026</v>
      </c>
      <c r="T1274" s="8">
        <f t="shared" ca="1" si="322"/>
        <v>24</v>
      </c>
      <c r="U1274" s="9">
        <f t="shared" ca="1" si="327"/>
        <v>48</v>
      </c>
      <c r="V1274">
        <f t="shared" si="323"/>
        <v>2003</v>
      </c>
      <c r="W1274">
        <f t="shared" si="324"/>
        <v>8</v>
      </c>
    </row>
    <row r="1275" spans="1:23" x14ac:dyDescent="0.25">
      <c r="A1275" s="1">
        <v>37858</v>
      </c>
      <c r="B1275" s="2">
        <v>5686.85</v>
      </c>
      <c r="C1275" s="2">
        <v>94115</v>
      </c>
      <c r="D1275" s="2">
        <v>5665</v>
      </c>
      <c r="E1275" s="2">
        <v>5650</v>
      </c>
      <c r="F1275" s="10">
        <f t="shared" si="314"/>
        <v>-3.842197350026888E-3</v>
      </c>
      <c r="G1275" s="2">
        <f t="shared" ca="1" si="315"/>
        <v>115986.65</v>
      </c>
      <c r="H1275">
        <f t="shared" ca="1" si="316"/>
        <v>-1</v>
      </c>
      <c r="I1275">
        <f t="shared" si="317"/>
        <v>1</v>
      </c>
      <c r="J1275">
        <f t="shared" si="320"/>
        <v>40.230000000000473</v>
      </c>
      <c r="K1275">
        <f t="shared" si="318"/>
        <v>1</v>
      </c>
      <c r="L1275" s="11">
        <f t="shared" ca="1" si="312"/>
        <v>14673.679999999966</v>
      </c>
      <c r="M1275">
        <f t="shared" ca="1" si="319"/>
        <v>2</v>
      </c>
      <c r="N1275">
        <f t="shared" ca="1" si="313"/>
        <v>0</v>
      </c>
      <c r="O1275">
        <f>COUNTIF(結算日!$A$3:$A$249,A1275)</f>
        <v>0</v>
      </c>
      <c r="Q1275" s="7">
        <f t="shared" si="321"/>
        <v>52</v>
      </c>
      <c r="R1275" s="8">
        <f t="shared" ca="1" si="325"/>
        <v>1248</v>
      </c>
      <c r="S1275" s="8">
        <f t="shared" ca="1" si="326"/>
        <v>139226</v>
      </c>
      <c r="T1275" s="8">
        <f t="shared" ca="1" si="322"/>
        <v>24</v>
      </c>
      <c r="U1275" s="9">
        <f t="shared" ca="1" si="327"/>
        <v>0</v>
      </c>
      <c r="V1275">
        <f t="shared" si="323"/>
        <v>2003</v>
      </c>
      <c r="W1275">
        <f t="shared" si="324"/>
        <v>8</v>
      </c>
    </row>
    <row r="1276" spans="1:23" x14ac:dyDescent="0.25">
      <c r="A1276" s="1">
        <v>37859</v>
      </c>
      <c r="B1276" s="2">
        <v>5558.25</v>
      </c>
      <c r="C1276" s="2">
        <v>93776</v>
      </c>
      <c r="D1276" s="2">
        <v>5580</v>
      </c>
      <c r="E1276" s="2">
        <v>5570</v>
      </c>
      <c r="F1276" s="10">
        <f t="shared" si="314"/>
        <v>3.9131021454594794E-3</v>
      </c>
      <c r="G1276" s="2">
        <f t="shared" ca="1" si="315"/>
        <v>115658.55</v>
      </c>
      <c r="H1276">
        <f t="shared" ca="1" si="316"/>
        <v>-1</v>
      </c>
      <c r="I1276">
        <f t="shared" si="317"/>
        <v>-1</v>
      </c>
      <c r="J1276">
        <f t="shared" si="320"/>
        <v>-128.60000000000036</v>
      </c>
      <c r="K1276">
        <f t="shared" si="318"/>
        <v>-1</v>
      </c>
      <c r="L1276" s="11">
        <f t="shared" ca="1" si="312"/>
        <v>14416.479999999965</v>
      </c>
      <c r="M1276">
        <f t="shared" ca="1" si="319"/>
        <v>-2</v>
      </c>
      <c r="N1276">
        <f t="shared" ca="1" si="313"/>
        <v>4</v>
      </c>
      <c r="O1276">
        <f>COUNTIF(結算日!$A$3:$A$249,A1276)</f>
        <v>0</v>
      </c>
      <c r="Q1276" s="7">
        <f t="shared" si="321"/>
        <v>-85</v>
      </c>
      <c r="R1276" s="8">
        <f t="shared" ca="1" si="325"/>
        <v>-2040</v>
      </c>
      <c r="S1276" s="8">
        <f t="shared" ca="1" si="326"/>
        <v>137186</v>
      </c>
      <c r="T1276" s="8">
        <f t="shared" ca="1" si="322"/>
        <v>-24</v>
      </c>
      <c r="U1276" s="9">
        <f t="shared" ca="1" si="327"/>
        <v>48</v>
      </c>
      <c r="V1276">
        <f t="shared" si="323"/>
        <v>2003</v>
      </c>
      <c r="W1276">
        <f t="shared" si="324"/>
        <v>8</v>
      </c>
    </row>
    <row r="1277" spans="1:23" x14ac:dyDescent="0.25">
      <c r="A1277" s="1">
        <v>37860</v>
      </c>
      <c r="B1277" s="2">
        <v>5553.43</v>
      </c>
      <c r="C1277" s="2">
        <v>96762</v>
      </c>
      <c r="D1277" s="2">
        <v>5548</v>
      </c>
      <c r="E1277" s="2">
        <v>5558</v>
      </c>
      <c r="F1277" s="10">
        <f t="shared" si="314"/>
        <v>-9.7777409636934376E-4</v>
      </c>
      <c r="G1277" s="2">
        <f t="shared" ca="1" si="315"/>
        <v>114420.1</v>
      </c>
      <c r="H1277">
        <f t="shared" ca="1" si="316"/>
        <v>-1</v>
      </c>
      <c r="I1277">
        <f t="shared" si="317"/>
        <v>1</v>
      </c>
      <c r="J1277">
        <f t="shared" si="320"/>
        <v>-4.819999999999709</v>
      </c>
      <c r="K1277">
        <f t="shared" ca="1" si="318"/>
        <v>-1</v>
      </c>
      <c r="L1277" s="11">
        <f t="shared" ca="1" si="312"/>
        <v>14426.119999999964</v>
      </c>
      <c r="M1277">
        <f t="shared" ca="1" si="319"/>
        <v>-2</v>
      </c>
      <c r="N1277">
        <f t="shared" ca="1" si="313"/>
        <v>0</v>
      </c>
      <c r="O1277">
        <f>COUNTIF(結算日!$A$3:$A$249,A1277)</f>
        <v>0</v>
      </c>
      <c r="Q1277" s="7">
        <f t="shared" si="321"/>
        <v>-32</v>
      </c>
      <c r="R1277" s="8">
        <f t="shared" ca="1" si="325"/>
        <v>768</v>
      </c>
      <c r="S1277" s="8">
        <f t="shared" ca="1" si="326"/>
        <v>137906</v>
      </c>
      <c r="T1277" s="8">
        <f t="shared" ca="1" si="322"/>
        <v>-24</v>
      </c>
      <c r="U1277" s="9">
        <f t="shared" ca="1" si="327"/>
        <v>0</v>
      </c>
      <c r="V1277">
        <f t="shared" si="323"/>
        <v>2003</v>
      </c>
      <c r="W1277">
        <f t="shared" si="324"/>
        <v>8</v>
      </c>
    </row>
    <row r="1278" spans="1:23" x14ac:dyDescent="0.25">
      <c r="A1278" s="1">
        <v>37861</v>
      </c>
      <c r="B1278" s="2">
        <v>5523.12</v>
      </c>
      <c r="C1278" s="2">
        <v>90555</v>
      </c>
      <c r="D1278" s="2">
        <v>5548</v>
      </c>
      <c r="E1278" s="2">
        <v>5560</v>
      </c>
      <c r="F1278" s="10">
        <f t="shared" si="314"/>
        <v>4.5047002418923121E-3</v>
      </c>
      <c r="G1278" s="2">
        <f t="shared" ca="1" si="315"/>
        <v>112545.97500000001</v>
      </c>
      <c r="H1278">
        <f t="shared" ca="1" si="316"/>
        <v>-1</v>
      </c>
      <c r="I1278">
        <f t="shared" si="317"/>
        <v>-1</v>
      </c>
      <c r="J1278">
        <f t="shared" si="320"/>
        <v>-30.3100000000004</v>
      </c>
      <c r="K1278">
        <f t="shared" si="318"/>
        <v>-1</v>
      </c>
      <c r="L1278" s="11">
        <f t="shared" ref="L1278:L1341" ca="1" si="328">L1277+J1278*M1277</f>
        <v>14486.739999999965</v>
      </c>
      <c r="M1278">
        <f t="shared" ca="1" si="319"/>
        <v>-2</v>
      </c>
      <c r="N1278">
        <f t="shared" ref="N1278:N1341" ca="1" si="329">ABS(M1278-M1277)</f>
        <v>0</v>
      </c>
      <c r="O1278">
        <f>COUNTIF(結算日!$A$3:$A$249,A1278)</f>
        <v>0</v>
      </c>
      <c r="Q1278" s="7">
        <f t="shared" si="321"/>
        <v>0</v>
      </c>
      <c r="R1278" s="8">
        <f t="shared" ca="1" si="325"/>
        <v>0</v>
      </c>
      <c r="S1278" s="8">
        <f t="shared" ca="1" si="326"/>
        <v>137906</v>
      </c>
      <c r="T1278" s="8">
        <f t="shared" ca="1" si="322"/>
        <v>-24</v>
      </c>
      <c r="U1278" s="9">
        <f t="shared" ca="1" si="327"/>
        <v>0</v>
      </c>
      <c r="V1278">
        <f t="shared" si="323"/>
        <v>2003</v>
      </c>
      <c r="W1278">
        <f t="shared" si="324"/>
        <v>8</v>
      </c>
    </row>
    <row r="1279" spans="1:23" x14ac:dyDescent="0.25">
      <c r="A1279" s="1">
        <v>37862</v>
      </c>
      <c r="B1279" s="2">
        <v>5650.83</v>
      </c>
      <c r="C1279" s="2">
        <v>104631</v>
      </c>
      <c r="D1279" s="2">
        <v>5668</v>
      </c>
      <c r="E1279" s="2">
        <v>5665</v>
      </c>
      <c r="F1279" s="10">
        <f t="shared" si="314"/>
        <v>3.0384916906012194E-3</v>
      </c>
      <c r="G1279" s="2">
        <f t="shared" ca="1" si="315"/>
        <v>112189.47500000001</v>
      </c>
      <c r="H1279">
        <f t="shared" ca="1" si="316"/>
        <v>-1</v>
      </c>
      <c r="I1279">
        <f t="shared" si="317"/>
        <v>-1</v>
      </c>
      <c r="J1279">
        <f t="shared" si="320"/>
        <v>127.71000000000004</v>
      </c>
      <c r="K1279">
        <f t="shared" si="318"/>
        <v>-1</v>
      </c>
      <c r="L1279" s="11">
        <f t="shared" ca="1" si="328"/>
        <v>14231.319999999965</v>
      </c>
      <c r="M1279">
        <f t="shared" ca="1" si="319"/>
        <v>-2</v>
      </c>
      <c r="N1279">
        <f t="shared" ca="1" si="329"/>
        <v>0</v>
      </c>
      <c r="O1279">
        <f>COUNTIF(結算日!$A$3:$A$249,A1279)</f>
        <v>0</v>
      </c>
      <c r="Q1279" s="7">
        <f t="shared" si="321"/>
        <v>120</v>
      </c>
      <c r="R1279" s="8">
        <f t="shared" ca="1" si="325"/>
        <v>-2880</v>
      </c>
      <c r="S1279" s="8">
        <f t="shared" ca="1" si="326"/>
        <v>135026</v>
      </c>
      <c r="T1279" s="8">
        <f t="shared" ca="1" si="322"/>
        <v>-23</v>
      </c>
      <c r="U1279" s="9">
        <f t="shared" ca="1" si="327"/>
        <v>1</v>
      </c>
      <c r="V1279">
        <f t="shared" si="323"/>
        <v>2003</v>
      </c>
      <c r="W1279">
        <f t="shared" si="324"/>
        <v>8</v>
      </c>
    </row>
    <row r="1280" spans="1:23" x14ac:dyDescent="0.25">
      <c r="A1280" s="1">
        <v>37865</v>
      </c>
      <c r="B1280" s="2">
        <v>5691.79</v>
      </c>
      <c r="C1280" s="2">
        <v>101800</v>
      </c>
      <c r="D1280" s="2">
        <v>5717</v>
      </c>
      <c r="E1280" s="2">
        <v>5710</v>
      </c>
      <c r="F1280" s="10">
        <f t="shared" si="314"/>
        <v>4.4291866003489666E-3</v>
      </c>
      <c r="G1280" s="2">
        <f t="shared" ca="1" si="315"/>
        <v>110472.75</v>
      </c>
      <c r="H1280">
        <f t="shared" ca="1" si="316"/>
        <v>-1</v>
      </c>
      <c r="I1280">
        <f t="shared" si="317"/>
        <v>-1</v>
      </c>
      <c r="J1280">
        <f t="shared" si="320"/>
        <v>40.960000000000036</v>
      </c>
      <c r="K1280">
        <f t="shared" si="318"/>
        <v>-1</v>
      </c>
      <c r="L1280" s="11">
        <f t="shared" ca="1" si="328"/>
        <v>14149.399999999965</v>
      </c>
      <c r="M1280">
        <f t="shared" ca="1" si="319"/>
        <v>-2</v>
      </c>
      <c r="N1280">
        <f t="shared" ca="1" si="329"/>
        <v>0</v>
      </c>
      <c r="O1280">
        <f>COUNTIF(結算日!$A$3:$A$249,A1280)</f>
        <v>0</v>
      </c>
      <c r="Q1280" s="7">
        <f t="shared" si="321"/>
        <v>49</v>
      </c>
      <c r="R1280" s="8">
        <f t="shared" ca="1" si="325"/>
        <v>-1127</v>
      </c>
      <c r="S1280" s="8">
        <f t="shared" ca="1" si="326"/>
        <v>133898</v>
      </c>
      <c r="T1280" s="8">
        <f t="shared" ca="1" si="322"/>
        <v>-23</v>
      </c>
      <c r="U1280" s="9">
        <f t="shared" ca="1" si="327"/>
        <v>0</v>
      </c>
      <c r="V1280">
        <f t="shared" si="323"/>
        <v>2003</v>
      </c>
      <c r="W1280">
        <f t="shared" si="324"/>
        <v>9</v>
      </c>
    </row>
    <row r="1281" spans="1:23" x14ac:dyDescent="0.25">
      <c r="A1281" s="1">
        <v>37866</v>
      </c>
      <c r="B1281" s="2">
        <v>5715.95</v>
      </c>
      <c r="C1281" s="2">
        <v>83931</v>
      </c>
      <c r="D1281" s="2">
        <v>5755</v>
      </c>
      <c r="E1281" s="2">
        <v>5749</v>
      </c>
      <c r="F1281" s="10">
        <f t="shared" si="314"/>
        <v>6.8317602498273455E-3</v>
      </c>
      <c r="G1281" s="2">
        <f t="shared" ca="1" si="315"/>
        <v>107656.52499999999</v>
      </c>
      <c r="H1281">
        <f t="shared" ca="1" si="316"/>
        <v>-1</v>
      </c>
      <c r="I1281">
        <f t="shared" si="317"/>
        <v>-1</v>
      </c>
      <c r="J1281">
        <f t="shared" si="320"/>
        <v>24.159999999999854</v>
      </c>
      <c r="K1281">
        <f t="shared" si="318"/>
        <v>-1</v>
      </c>
      <c r="L1281" s="11">
        <f t="shared" ca="1" si="328"/>
        <v>14101.079999999965</v>
      </c>
      <c r="M1281">
        <f t="shared" ca="1" si="319"/>
        <v>-2</v>
      </c>
      <c r="N1281">
        <f t="shared" ca="1" si="329"/>
        <v>0</v>
      </c>
      <c r="O1281">
        <f>COUNTIF(結算日!$A$3:$A$249,A1281)</f>
        <v>0</v>
      </c>
      <c r="Q1281" s="7">
        <f t="shared" si="321"/>
        <v>38</v>
      </c>
      <c r="R1281" s="8">
        <f t="shared" ca="1" si="325"/>
        <v>-874</v>
      </c>
      <c r="S1281" s="8">
        <f t="shared" ca="1" si="326"/>
        <v>133024</v>
      </c>
      <c r="T1281" s="8">
        <f t="shared" ca="1" si="322"/>
        <v>-23</v>
      </c>
      <c r="U1281" s="9">
        <f t="shared" ca="1" si="327"/>
        <v>0</v>
      </c>
      <c r="V1281">
        <f t="shared" si="323"/>
        <v>2003</v>
      </c>
      <c r="W1281">
        <f t="shared" si="324"/>
        <v>9</v>
      </c>
    </row>
    <row r="1282" spans="1:23" x14ac:dyDescent="0.25">
      <c r="A1282" s="1">
        <v>37867</v>
      </c>
      <c r="B1282" s="2">
        <v>5673.18</v>
      </c>
      <c r="C1282" s="2">
        <v>108402</v>
      </c>
      <c r="D1282" s="2">
        <v>5675</v>
      </c>
      <c r="E1282" s="2">
        <v>5676</v>
      </c>
      <c r="F1282" s="10">
        <f t="shared" ref="F1282:F1345" si="330">IF(O1282=1,E1282,D1282)/B1282-1</f>
        <v>3.2080773040865651E-4</v>
      </c>
      <c r="G1282" s="2">
        <f t="shared" ref="G1282:G1345" ca="1" si="331">IF(ROW()&gt;$G$1,AVERAGE(OFFSET(C1282,-$G$1+1,,$G$1)),"")</f>
        <v>106688.7</v>
      </c>
      <c r="H1282">
        <f t="shared" ref="H1282:H1345" ca="1" si="332">IF(G1282="",0,SIGN(C1282-G1282))</f>
        <v>1</v>
      </c>
      <c r="I1282">
        <f t="shared" ref="I1282:I1345" si="333">-SIGN(F1282)</f>
        <v>-1</v>
      </c>
      <c r="J1282">
        <f t="shared" si="320"/>
        <v>-42.769999999999527</v>
      </c>
      <c r="K1282">
        <f t="shared" ref="K1282:K1345" ca="1" si="334">CHOOSE($K$1,H1282*(2-$K$1)+I1282*($K$1-1),IF(ABS(F1282)&gt;($K$1-2)/100,I1282,H1282))</f>
        <v>1</v>
      </c>
      <c r="L1282" s="11">
        <f t="shared" ca="1" si="328"/>
        <v>14186.619999999964</v>
      </c>
      <c r="M1282">
        <f t="shared" ref="M1282:M1345" ca="1" si="335">INT(L1282*$P$1/B1282)*K1282</f>
        <v>2</v>
      </c>
      <c r="N1282">
        <f t="shared" ca="1" si="329"/>
        <v>4</v>
      </c>
      <c r="O1282">
        <f>COUNTIF(結算日!$A$3:$A$249,A1282)</f>
        <v>0</v>
      </c>
      <c r="Q1282" s="7">
        <f t="shared" si="321"/>
        <v>-80</v>
      </c>
      <c r="R1282" s="8">
        <f t="shared" ca="1" si="325"/>
        <v>1840</v>
      </c>
      <c r="S1282" s="8">
        <f t="shared" ca="1" si="326"/>
        <v>134864</v>
      </c>
      <c r="T1282" s="8">
        <f t="shared" ca="1" si="322"/>
        <v>23</v>
      </c>
      <c r="U1282" s="9">
        <f t="shared" ca="1" si="327"/>
        <v>46</v>
      </c>
      <c r="V1282">
        <f t="shared" si="323"/>
        <v>2003</v>
      </c>
      <c r="W1282">
        <f t="shared" si="324"/>
        <v>9</v>
      </c>
    </row>
    <row r="1283" spans="1:23" x14ac:dyDescent="0.25">
      <c r="A1283" s="1">
        <v>37868</v>
      </c>
      <c r="B1283" s="2">
        <v>5625.63</v>
      </c>
      <c r="C1283" s="2">
        <v>84525</v>
      </c>
      <c r="D1283" s="2">
        <v>5654</v>
      </c>
      <c r="E1283" s="2">
        <v>5638</v>
      </c>
      <c r="F1283" s="10">
        <f t="shared" si="330"/>
        <v>5.0429907405926677E-3</v>
      </c>
      <c r="G1283" s="2">
        <f t="shared" ca="1" si="331"/>
        <v>105579.8</v>
      </c>
      <c r="H1283">
        <f t="shared" ca="1" si="332"/>
        <v>-1</v>
      </c>
      <c r="I1283">
        <f t="shared" si="333"/>
        <v>-1</v>
      </c>
      <c r="J1283">
        <f t="shared" ref="J1283:J1346" si="336">B1283-B1282</f>
        <v>-47.550000000000182</v>
      </c>
      <c r="K1283">
        <f t="shared" si="334"/>
        <v>-1</v>
      </c>
      <c r="L1283" s="11">
        <f t="shared" ca="1" si="328"/>
        <v>14091.519999999964</v>
      </c>
      <c r="M1283">
        <f t="shared" ca="1" si="335"/>
        <v>-2</v>
      </c>
      <c r="N1283">
        <f t="shared" ca="1" si="329"/>
        <v>4</v>
      </c>
      <c r="O1283">
        <f>COUNTIF(結算日!$A$3:$A$249,A1283)</f>
        <v>0</v>
      </c>
      <c r="Q1283" s="7">
        <f t="shared" ref="Q1283:Q1346" si="337">D1283-IF(O1282=1,E1282,D1282)</f>
        <v>-21</v>
      </c>
      <c r="R1283" s="8">
        <f t="shared" ca="1" si="325"/>
        <v>-483</v>
      </c>
      <c r="S1283" s="8">
        <f t="shared" ca="1" si="326"/>
        <v>134335</v>
      </c>
      <c r="T1283" s="8">
        <f t="shared" ref="T1283:T1346" ca="1" si="338">INT(S1283*$P$1/IF(O1283=1,E1283,D1283))*K1283</f>
        <v>-23</v>
      </c>
      <c r="U1283" s="9">
        <f t="shared" ca="1" si="327"/>
        <v>46</v>
      </c>
      <c r="V1283">
        <f t="shared" ref="V1283:V1346" si="339">YEAR(A1283)</f>
        <v>2003</v>
      </c>
      <c r="W1283">
        <f t="shared" ref="W1283:W1346" si="340">MONTH(A1283)</f>
        <v>9</v>
      </c>
    </row>
    <row r="1284" spans="1:23" x14ac:dyDescent="0.25">
      <c r="A1284" s="1">
        <v>37869</v>
      </c>
      <c r="B1284" s="2">
        <v>5639.03</v>
      </c>
      <c r="C1284" s="2">
        <v>79042</v>
      </c>
      <c r="D1284" s="2">
        <v>5683</v>
      </c>
      <c r="E1284" s="2">
        <v>5675</v>
      </c>
      <c r="F1284" s="10">
        <f t="shared" si="330"/>
        <v>7.7974403399165837E-3</v>
      </c>
      <c r="G1284" s="2">
        <f t="shared" ca="1" si="331"/>
        <v>104598.05</v>
      </c>
      <c r="H1284">
        <f t="shared" ca="1" si="332"/>
        <v>-1</v>
      </c>
      <c r="I1284">
        <f t="shared" si="333"/>
        <v>-1</v>
      </c>
      <c r="J1284">
        <f t="shared" si="336"/>
        <v>13.399999999999636</v>
      </c>
      <c r="K1284">
        <f t="shared" si="334"/>
        <v>-1</v>
      </c>
      <c r="L1284" s="11">
        <f t="shared" ca="1" si="328"/>
        <v>14064.719999999965</v>
      </c>
      <c r="M1284">
        <f t="shared" ca="1" si="335"/>
        <v>-2</v>
      </c>
      <c r="N1284">
        <f t="shared" ca="1" si="329"/>
        <v>0</v>
      </c>
      <c r="O1284">
        <f>COUNTIF(結算日!$A$3:$A$249,A1284)</f>
        <v>0</v>
      </c>
      <c r="Q1284" s="7">
        <f t="shared" si="337"/>
        <v>29</v>
      </c>
      <c r="R1284" s="8">
        <f t="shared" ref="R1284:R1347" ca="1" si="341">Q1284*T1283</f>
        <v>-667</v>
      </c>
      <c r="S1284" s="8">
        <f t="shared" ref="S1284:S1347" ca="1" si="342">S1283+Q1284*T1283-U1283*$U$1</f>
        <v>133622</v>
      </c>
      <c r="T1284" s="8">
        <f t="shared" ca="1" si="338"/>
        <v>-23</v>
      </c>
      <c r="U1284" s="9">
        <f t="shared" ref="U1284:U1347" ca="1" si="343">IF(O1284=1,ABS(T1284)+ABS(T1283),ABS(T1284-T1283))</f>
        <v>0</v>
      </c>
      <c r="V1284">
        <f t="shared" si="339"/>
        <v>2003</v>
      </c>
      <c r="W1284">
        <f t="shared" si="340"/>
        <v>9</v>
      </c>
    </row>
    <row r="1285" spans="1:23" x14ac:dyDescent="0.25">
      <c r="A1285" s="1">
        <v>37872</v>
      </c>
      <c r="B1285" s="2">
        <v>5727.01</v>
      </c>
      <c r="C1285" s="2">
        <v>87846</v>
      </c>
      <c r="D1285" s="2">
        <v>5753</v>
      </c>
      <c r="E1285" s="2">
        <v>5765</v>
      </c>
      <c r="F1285" s="10">
        <f t="shared" si="330"/>
        <v>4.538144686319745E-3</v>
      </c>
      <c r="G1285" s="2">
        <f t="shared" ca="1" si="331"/>
        <v>103217.575</v>
      </c>
      <c r="H1285">
        <f t="shared" ca="1" si="332"/>
        <v>-1</v>
      </c>
      <c r="I1285">
        <f t="shared" si="333"/>
        <v>-1</v>
      </c>
      <c r="J1285">
        <f t="shared" si="336"/>
        <v>87.980000000000473</v>
      </c>
      <c r="K1285">
        <f t="shared" si="334"/>
        <v>-1</v>
      </c>
      <c r="L1285" s="11">
        <f t="shared" ca="1" si="328"/>
        <v>13888.759999999964</v>
      </c>
      <c r="M1285">
        <f t="shared" ca="1" si="335"/>
        <v>-2</v>
      </c>
      <c r="N1285">
        <f t="shared" ca="1" si="329"/>
        <v>0</v>
      </c>
      <c r="O1285">
        <f>COUNTIF(結算日!$A$3:$A$249,A1285)</f>
        <v>0</v>
      </c>
      <c r="Q1285" s="7">
        <f t="shared" si="337"/>
        <v>70</v>
      </c>
      <c r="R1285" s="8">
        <f t="shared" ca="1" si="341"/>
        <v>-1610</v>
      </c>
      <c r="S1285" s="8">
        <f t="shared" ca="1" si="342"/>
        <v>132012</v>
      </c>
      <c r="T1285" s="8">
        <f t="shared" ca="1" si="338"/>
        <v>-22</v>
      </c>
      <c r="U1285" s="9">
        <f t="shared" ca="1" si="343"/>
        <v>1</v>
      </c>
      <c r="V1285">
        <f t="shared" si="339"/>
        <v>2003</v>
      </c>
      <c r="W1285">
        <f t="shared" si="340"/>
        <v>9</v>
      </c>
    </row>
    <row r="1286" spans="1:23" x14ac:dyDescent="0.25">
      <c r="A1286" s="1">
        <v>37873</v>
      </c>
      <c r="B1286" s="2">
        <v>5680.69</v>
      </c>
      <c r="C1286" s="2">
        <v>122342</v>
      </c>
      <c r="D1286" s="2">
        <v>5709</v>
      </c>
      <c r="E1286" s="2">
        <v>5710</v>
      </c>
      <c r="F1286" s="10">
        <f t="shared" si="330"/>
        <v>4.9835495335954771E-3</v>
      </c>
      <c r="G1286" s="2">
        <f t="shared" ca="1" si="331"/>
        <v>102944.9</v>
      </c>
      <c r="H1286">
        <f t="shared" ca="1" si="332"/>
        <v>1</v>
      </c>
      <c r="I1286">
        <f t="shared" si="333"/>
        <v>-1</v>
      </c>
      <c r="J1286">
        <f t="shared" si="336"/>
        <v>-46.320000000000618</v>
      </c>
      <c r="K1286">
        <f t="shared" si="334"/>
        <v>-1</v>
      </c>
      <c r="L1286" s="11">
        <f t="shared" ca="1" si="328"/>
        <v>13981.399999999965</v>
      </c>
      <c r="M1286">
        <f t="shared" ca="1" si="335"/>
        <v>-2</v>
      </c>
      <c r="N1286">
        <f t="shared" ca="1" si="329"/>
        <v>0</v>
      </c>
      <c r="O1286">
        <f>COUNTIF(結算日!$A$3:$A$249,A1286)</f>
        <v>0</v>
      </c>
      <c r="Q1286" s="7">
        <f t="shared" si="337"/>
        <v>-44</v>
      </c>
      <c r="R1286" s="8">
        <f t="shared" ca="1" si="341"/>
        <v>968</v>
      </c>
      <c r="S1286" s="8">
        <f t="shared" ca="1" si="342"/>
        <v>132979</v>
      </c>
      <c r="T1286" s="8">
        <f t="shared" ca="1" si="338"/>
        <v>-23</v>
      </c>
      <c r="U1286" s="9">
        <f t="shared" ca="1" si="343"/>
        <v>1</v>
      </c>
      <c r="V1286">
        <f t="shared" si="339"/>
        <v>2003</v>
      </c>
      <c r="W1286">
        <f t="shared" si="340"/>
        <v>9</v>
      </c>
    </row>
    <row r="1287" spans="1:23" x14ac:dyDescent="0.25">
      <c r="A1287" s="1">
        <v>37874</v>
      </c>
      <c r="B1287" s="2">
        <v>5623.43</v>
      </c>
      <c r="C1287" s="2">
        <v>89993</v>
      </c>
      <c r="D1287" s="2">
        <v>5652</v>
      </c>
      <c r="E1287" s="2">
        <v>5645</v>
      </c>
      <c r="F1287" s="10">
        <f t="shared" si="330"/>
        <v>5.0805291432451938E-3</v>
      </c>
      <c r="G1287" s="2">
        <f t="shared" ca="1" si="331"/>
        <v>101415.35</v>
      </c>
      <c r="H1287">
        <f t="shared" ca="1" si="332"/>
        <v>-1</v>
      </c>
      <c r="I1287">
        <f t="shared" si="333"/>
        <v>-1</v>
      </c>
      <c r="J1287">
        <f t="shared" si="336"/>
        <v>-57.259999999999309</v>
      </c>
      <c r="K1287">
        <f t="shared" si="334"/>
        <v>-1</v>
      </c>
      <c r="L1287" s="11">
        <f t="shared" ca="1" si="328"/>
        <v>14095.919999999964</v>
      </c>
      <c r="M1287">
        <f t="shared" ca="1" si="335"/>
        <v>-2</v>
      </c>
      <c r="N1287">
        <f t="shared" ca="1" si="329"/>
        <v>0</v>
      </c>
      <c r="O1287">
        <f>COUNTIF(結算日!$A$3:$A$249,A1287)</f>
        <v>0</v>
      </c>
      <c r="Q1287" s="7">
        <f t="shared" si="337"/>
        <v>-57</v>
      </c>
      <c r="R1287" s="8">
        <f t="shared" ca="1" si="341"/>
        <v>1311</v>
      </c>
      <c r="S1287" s="8">
        <f t="shared" ca="1" si="342"/>
        <v>134289</v>
      </c>
      <c r="T1287" s="8">
        <f t="shared" ca="1" si="338"/>
        <v>-23</v>
      </c>
      <c r="U1287" s="9">
        <f t="shared" ca="1" si="343"/>
        <v>0</v>
      </c>
      <c r="V1287">
        <f t="shared" si="339"/>
        <v>2003</v>
      </c>
      <c r="W1287">
        <f t="shared" si="340"/>
        <v>9</v>
      </c>
    </row>
    <row r="1288" spans="1:23" x14ac:dyDescent="0.25">
      <c r="A1288" s="1">
        <v>37876</v>
      </c>
      <c r="B1288" s="2">
        <v>5645.28</v>
      </c>
      <c r="C1288" s="2">
        <v>62434</v>
      </c>
      <c r="D1288" s="2">
        <v>5666</v>
      </c>
      <c r="E1288" s="2">
        <v>5668</v>
      </c>
      <c r="F1288" s="10">
        <f t="shared" si="330"/>
        <v>3.6703228183545544E-3</v>
      </c>
      <c r="G1288" s="2">
        <f t="shared" ca="1" si="331"/>
        <v>99467.3</v>
      </c>
      <c r="H1288">
        <f t="shared" ca="1" si="332"/>
        <v>-1</v>
      </c>
      <c r="I1288">
        <f t="shared" si="333"/>
        <v>-1</v>
      </c>
      <c r="J1288">
        <f t="shared" si="336"/>
        <v>21.849999999999454</v>
      </c>
      <c r="K1288">
        <f t="shared" si="334"/>
        <v>-1</v>
      </c>
      <c r="L1288" s="11">
        <f t="shared" ca="1" si="328"/>
        <v>14052.219999999965</v>
      </c>
      <c r="M1288">
        <f t="shared" ca="1" si="335"/>
        <v>-2</v>
      </c>
      <c r="N1288">
        <f t="shared" ca="1" si="329"/>
        <v>0</v>
      </c>
      <c r="O1288">
        <f>COUNTIF(結算日!$A$3:$A$249,A1288)</f>
        <v>0</v>
      </c>
      <c r="Q1288" s="7">
        <f t="shared" si="337"/>
        <v>14</v>
      </c>
      <c r="R1288" s="8">
        <f t="shared" ca="1" si="341"/>
        <v>-322</v>
      </c>
      <c r="S1288" s="8">
        <f t="shared" ca="1" si="342"/>
        <v>133967</v>
      </c>
      <c r="T1288" s="8">
        <f t="shared" ca="1" si="338"/>
        <v>-23</v>
      </c>
      <c r="U1288" s="9">
        <f t="shared" ca="1" si="343"/>
        <v>0</v>
      </c>
      <c r="V1288">
        <f t="shared" si="339"/>
        <v>2003</v>
      </c>
      <c r="W1288">
        <f t="shared" si="340"/>
        <v>9</v>
      </c>
    </row>
    <row r="1289" spans="1:23" x14ac:dyDescent="0.25">
      <c r="A1289" s="1">
        <v>37879</v>
      </c>
      <c r="B1289" s="2">
        <v>5623.22</v>
      </c>
      <c r="C1289" s="2">
        <v>61151</v>
      </c>
      <c r="D1289" s="2">
        <v>5652</v>
      </c>
      <c r="E1289" s="2">
        <v>5653</v>
      </c>
      <c r="F1289" s="10">
        <f t="shared" si="330"/>
        <v>5.1180640273722489E-3</v>
      </c>
      <c r="G1289" s="2">
        <f t="shared" ca="1" si="331"/>
        <v>98462.475000000006</v>
      </c>
      <c r="H1289">
        <f t="shared" ca="1" si="332"/>
        <v>-1</v>
      </c>
      <c r="I1289">
        <f t="shared" si="333"/>
        <v>-1</v>
      </c>
      <c r="J1289">
        <f t="shared" si="336"/>
        <v>-22.059999999999491</v>
      </c>
      <c r="K1289">
        <f t="shared" si="334"/>
        <v>-1</v>
      </c>
      <c r="L1289" s="11">
        <f t="shared" ca="1" si="328"/>
        <v>14096.339999999964</v>
      </c>
      <c r="M1289">
        <f t="shared" ca="1" si="335"/>
        <v>-2</v>
      </c>
      <c r="N1289">
        <f t="shared" ca="1" si="329"/>
        <v>0</v>
      </c>
      <c r="O1289">
        <f>COUNTIF(結算日!$A$3:$A$249,A1289)</f>
        <v>0</v>
      </c>
      <c r="Q1289" s="7">
        <f t="shared" si="337"/>
        <v>-14</v>
      </c>
      <c r="R1289" s="8">
        <f t="shared" ca="1" si="341"/>
        <v>322</v>
      </c>
      <c r="S1289" s="8">
        <f t="shared" ca="1" si="342"/>
        <v>134289</v>
      </c>
      <c r="T1289" s="8">
        <f t="shared" ca="1" si="338"/>
        <v>-23</v>
      </c>
      <c r="U1289" s="9">
        <f t="shared" ca="1" si="343"/>
        <v>0</v>
      </c>
      <c r="V1289">
        <f t="shared" si="339"/>
        <v>2003</v>
      </c>
      <c r="W1289">
        <f t="shared" si="340"/>
        <v>9</v>
      </c>
    </row>
    <row r="1290" spans="1:23" x14ac:dyDescent="0.25">
      <c r="A1290" s="1">
        <v>37880</v>
      </c>
      <c r="B1290" s="2">
        <v>5699.26</v>
      </c>
      <c r="C1290" s="2">
        <v>72115</v>
      </c>
      <c r="D1290" s="2">
        <v>5716</v>
      </c>
      <c r="E1290" s="2">
        <v>5716</v>
      </c>
      <c r="F1290" s="10">
        <f t="shared" si="330"/>
        <v>2.9372234290065968E-3</v>
      </c>
      <c r="G1290" s="2">
        <f t="shared" ca="1" si="331"/>
        <v>97900.774999999994</v>
      </c>
      <c r="H1290">
        <f t="shared" ca="1" si="332"/>
        <v>-1</v>
      </c>
      <c r="I1290">
        <f t="shared" si="333"/>
        <v>-1</v>
      </c>
      <c r="J1290">
        <f t="shared" si="336"/>
        <v>76.039999999999964</v>
      </c>
      <c r="K1290">
        <f t="shared" si="334"/>
        <v>-1</v>
      </c>
      <c r="L1290" s="11">
        <f t="shared" ca="1" si="328"/>
        <v>13944.259999999964</v>
      </c>
      <c r="M1290">
        <f t="shared" ca="1" si="335"/>
        <v>-2</v>
      </c>
      <c r="N1290">
        <f t="shared" ca="1" si="329"/>
        <v>0</v>
      </c>
      <c r="O1290">
        <f>COUNTIF(結算日!$A$3:$A$249,A1290)</f>
        <v>0</v>
      </c>
      <c r="Q1290" s="7">
        <f t="shared" si="337"/>
        <v>64</v>
      </c>
      <c r="R1290" s="8">
        <f t="shared" ca="1" si="341"/>
        <v>-1472</v>
      </c>
      <c r="S1290" s="8">
        <f t="shared" ca="1" si="342"/>
        <v>132817</v>
      </c>
      <c r="T1290" s="8">
        <f t="shared" ca="1" si="338"/>
        <v>-23</v>
      </c>
      <c r="U1290" s="9">
        <f t="shared" ca="1" si="343"/>
        <v>0</v>
      </c>
      <c r="V1290">
        <f t="shared" si="339"/>
        <v>2003</v>
      </c>
      <c r="W1290">
        <f t="shared" si="340"/>
        <v>9</v>
      </c>
    </row>
    <row r="1291" spans="1:23" x14ac:dyDescent="0.25">
      <c r="A1291" s="1">
        <v>37881</v>
      </c>
      <c r="B1291" s="2">
        <v>5747.14</v>
      </c>
      <c r="C1291" s="2">
        <v>97147</v>
      </c>
      <c r="D1291" s="2">
        <v>5761</v>
      </c>
      <c r="E1291" s="2">
        <v>5757</v>
      </c>
      <c r="F1291" s="10">
        <f t="shared" si="330"/>
        <v>1.715635951099026E-3</v>
      </c>
      <c r="G1291" s="2">
        <f t="shared" ca="1" si="331"/>
        <v>98149.6</v>
      </c>
      <c r="H1291">
        <f t="shared" ca="1" si="332"/>
        <v>-1</v>
      </c>
      <c r="I1291">
        <f t="shared" si="333"/>
        <v>-1</v>
      </c>
      <c r="J1291">
        <f t="shared" si="336"/>
        <v>47.880000000000109</v>
      </c>
      <c r="K1291">
        <f t="shared" si="334"/>
        <v>-1</v>
      </c>
      <c r="L1291" s="11">
        <f t="shared" ca="1" si="328"/>
        <v>13848.499999999964</v>
      </c>
      <c r="M1291">
        <f t="shared" ca="1" si="335"/>
        <v>-2</v>
      </c>
      <c r="N1291">
        <f t="shared" ca="1" si="329"/>
        <v>0</v>
      </c>
      <c r="O1291">
        <f>COUNTIF(結算日!$A$3:$A$249,A1291)</f>
        <v>1</v>
      </c>
      <c r="Q1291" s="7">
        <f t="shared" si="337"/>
        <v>45</v>
      </c>
      <c r="R1291" s="8">
        <f t="shared" ca="1" si="341"/>
        <v>-1035</v>
      </c>
      <c r="S1291" s="8">
        <f t="shared" ca="1" si="342"/>
        <v>131782</v>
      </c>
      <c r="T1291" s="8">
        <f t="shared" ca="1" si="338"/>
        <v>-22</v>
      </c>
      <c r="U1291" s="9">
        <f t="shared" ca="1" si="343"/>
        <v>45</v>
      </c>
      <c r="V1291">
        <f t="shared" si="339"/>
        <v>2003</v>
      </c>
      <c r="W1291">
        <f t="shared" si="340"/>
        <v>9</v>
      </c>
    </row>
    <row r="1292" spans="1:23" x14ac:dyDescent="0.25">
      <c r="A1292" s="1">
        <v>37882</v>
      </c>
      <c r="B1292" s="2">
        <v>5750.81</v>
      </c>
      <c r="C1292" s="2">
        <v>81117</v>
      </c>
      <c r="D1292" s="2">
        <v>5759</v>
      </c>
      <c r="E1292" s="2">
        <v>5752</v>
      </c>
      <c r="F1292" s="10">
        <f t="shared" si="330"/>
        <v>1.4241472070890548E-3</v>
      </c>
      <c r="G1292" s="2">
        <f t="shared" ca="1" si="331"/>
        <v>97596.75</v>
      </c>
      <c r="H1292">
        <f t="shared" ca="1" si="332"/>
        <v>-1</v>
      </c>
      <c r="I1292">
        <f t="shared" si="333"/>
        <v>-1</v>
      </c>
      <c r="J1292">
        <f t="shared" si="336"/>
        <v>3.6700000000000728</v>
      </c>
      <c r="K1292">
        <f t="shared" si="334"/>
        <v>-1</v>
      </c>
      <c r="L1292" s="11">
        <f t="shared" ca="1" si="328"/>
        <v>13841.159999999963</v>
      </c>
      <c r="M1292">
        <f t="shared" ca="1" si="335"/>
        <v>-2</v>
      </c>
      <c r="N1292">
        <f t="shared" ca="1" si="329"/>
        <v>0</v>
      </c>
      <c r="O1292">
        <f>COUNTIF(結算日!$A$3:$A$249,A1292)</f>
        <v>0</v>
      </c>
      <c r="Q1292" s="7">
        <f t="shared" si="337"/>
        <v>2</v>
      </c>
      <c r="R1292" s="8">
        <f t="shared" ca="1" si="341"/>
        <v>-44</v>
      </c>
      <c r="S1292" s="8">
        <f t="shared" ca="1" si="342"/>
        <v>131693</v>
      </c>
      <c r="T1292" s="8">
        <f t="shared" ca="1" si="338"/>
        <v>-22</v>
      </c>
      <c r="U1292" s="9">
        <f t="shared" ca="1" si="343"/>
        <v>0</v>
      </c>
      <c r="V1292">
        <f t="shared" si="339"/>
        <v>2003</v>
      </c>
      <c r="W1292">
        <f t="shared" si="340"/>
        <v>9</v>
      </c>
    </row>
    <row r="1293" spans="1:23" x14ac:dyDescent="0.25">
      <c r="A1293" s="1">
        <v>37883</v>
      </c>
      <c r="B1293" s="2">
        <v>5757.91</v>
      </c>
      <c r="C1293" s="2">
        <v>112047</v>
      </c>
      <c r="D1293" s="2">
        <v>5749</v>
      </c>
      <c r="E1293" s="2">
        <v>5750</v>
      </c>
      <c r="F1293" s="10">
        <f t="shared" si="330"/>
        <v>-1.5474364830293519E-3</v>
      </c>
      <c r="G1293" s="2">
        <f t="shared" ca="1" si="331"/>
        <v>97084.1</v>
      </c>
      <c r="H1293">
        <f t="shared" ca="1" si="332"/>
        <v>1</v>
      </c>
      <c r="I1293">
        <f t="shared" si="333"/>
        <v>1</v>
      </c>
      <c r="J1293">
        <f t="shared" si="336"/>
        <v>7.0999999999994543</v>
      </c>
      <c r="K1293">
        <f t="shared" si="334"/>
        <v>1</v>
      </c>
      <c r="L1293" s="11">
        <f t="shared" ca="1" si="328"/>
        <v>13826.959999999965</v>
      </c>
      <c r="M1293">
        <f t="shared" ca="1" si="335"/>
        <v>2</v>
      </c>
      <c r="N1293">
        <f t="shared" ca="1" si="329"/>
        <v>4</v>
      </c>
      <c r="O1293">
        <f>COUNTIF(結算日!$A$3:$A$249,A1293)</f>
        <v>0</v>
      </c>
      <c r="Q1293" s="7">
        <f t="shared" si="337"/>
        <v>-10</v>
      </c>
      <c r="R1293" s="8">
        <f t="shared" ca="1" si="341"/>
        <v>220</v>
      </c>
      <c r="S1293" s="8">
        <f t="shared" ca="1" si="342"/>
        <v>131913</v>
      </c>
      <c r="T1293" s="8">
        <f t="shared" ca="1" si="338"/>
        <v>22</v>
      </c>
      <c r="U1293" s="9">
        <f t="shared" ca="1" si="343"/>
        <v>44</v>
      </c>
      <c r="V1293">
        <f t="shared" si="339"/>
        <v>2003</v>
      </c>
      <c r="W1293">
        <f t="shared" si="340"/>
        <v>9</v>
      </c>
    </row>
    <row r="1294" spans="1:23" x14ac:dyDescent="0.25">
      <c r="A1294" s="1">
        <v>37886</v>
      </c>
      <c r="B1294" s="2">
        <v>5675.75</v>
      </c>
      <c r="C1294" s="2">
        <v>81575</v>
      </c>
      <c r="D1294" s="2">
        <v>5695</v>
      </c>
      <c r="E1294" s="2">
        <v>5695</v>
      </c>
      <c r="F1294" s="10">
        <f t="shared" si="330"/>
        <v>3.3916222525658402E-3</v>
      </c>
      <c r="G1294" s="2">
        <f t="shared" ca="1" si="331"/>
        <v>95853.324999999997</v>
      </c>
      <c r="H1294">
        <f t="shared" ca="1" si="332"/>
        <v>-1</v>
      </c>
      <c r="I1294">
        <f t="shared" si="333"/>
        <v>-1</v>
      </c>
      <c r="J1294">
        <f t="shared" si="336"/>
        <v>-82.159999999999854</v>
      </c>
      <c r="K1294">
        <f t="shared" si="334"/>
        <v>-1</v>
      </c>
      <c r="L1294" s="11">
        <f t="shared" ca="1" si="328"/>
        <v>13662.639999999965</v>
      </c>
      <c r="M1294">
        <f t="shared" ca="1" si="335"/>
        <v>-2</v>
      </c>
      <c r="N1294">
        <f t="shared" ca="1" si="329"/>
        <v>4</v>
      </c>
      <c r="O1294">
        <f>COUNTIF(結算日!$A$3:$A$249,A1294)</f>
        <v>0</v>
      </c>
      <c r="Q1294" s="7">
        <f t="shared" si="337"/>
        <v>-54</v>
      </c>
      <c r="R1294" s="8">
        <f t="shared" ca="1" si="341"/>
        <v>-1188</v>
      </c>
      <c r="S1294" s="8">
        <f t="shared" ca="1" si="342"/>
        <v>130681</v>
      </c>
      <c r="T1294" s="8">
        <f t="shared" ca="1" si="338"/>
        <v>-22</v>
      </c>
      <c r="U1294" s="9">
        <f t="shared" ca="1" si="343"/>
        <v>44</v>
      </c>
      <c r="V1294">
        <f t="shared" si="339"/>
        <v>2003</v>
      </c>
      <c r="W1294">
        <f t="shared" si="340"/>
        <v>9</v>
      </c>
    </row>
    <row r="1295" spans="1:23" x14ac:dyDescent="0.25">
      <c r="A1295" s="1">
        <v>37887</v>
      </c>
      <c r="B1295" s="2">
        <v>5684.01</v>
      </c>
      <c r="C1295" s="2">
        <v>70550</v>
      </c>
      <c r="D1295" s="2">
        <v>5714</v>
      </c>
      <c r="E1295" s="2">
        <v>5715</v>
      </c>
      <c r="F1295" s="10">
        <f t="shared" si="330"/>
        <v>5.2762046512937477E-3</v>
      </c>
      <c r="G1295" s="2">
        <f t="shared" ca="1" si="331"/>
        <v>93950.125</v>
      </c>
      <c r="H1295">
        <f t="shared" ca="1" si="332"/>
        <v>-1</v>
      </c>
      <c r="I1295">
        <f t="shared" si="333"/>
        <v>-1</v>
      </c>
      <c r="J1295">
        <f t="shared" si="336"/>
        <v>8.2600000000002183</v>
      </c>
      <c r="K1295">
        <f t="shared" si="334"/>
        <v>-1</v>
      </c>
      <c r="L1295" s="11">
        <f t="shared" ca="1" si="328"/>
        <v>13646.119999999964</v>
      </c>
      <c r="M1295">
        <f t="shared" ca="1" si="335"/>
        <v>-2</v>
      </c>
      <c r="N1295">
        <f t="shared" ca="1" si="329"/>
        <v>0</v>
      </c>
      <c r="O1295">
        <f>COUNTIF(結算日!$A$3:$A$249,A1295)</f>
        <v>0</v>
      </c>
      <c r="Q1295" s="7">
        <f t="shared" si="337"/>
        <v>19</v>
      </c>
      <c r="R1295" s="8">
        <f t="shared" ca="1" si="341"/>
        <v>-418</v>
      </c>
      <c r="S1295" s="8">
        <f t="shared" ca="1" si="342"/>
        <v>130219</v>
      </c>
      <c r="T1295" s="8">
        <f t="shared" ca="1" si="338"/>
        <v>-22</v>
      </c>
      <c r="U1295" s="9">
        <f t="shared" ca="1" si="343"/>
        <v>0</v>
      </c>
      <c r="V1295">
        <f t="shared" si="339"/>
        <v>2003</v>
      </c>
      <c r="W1295">
        <f t="shared" si="340"/>
        <v>9</v>
      </c>
    </row>
    <row r="1296" spans="1:23" x14ac:dyDescent="0.25">
      <c r="A1296" s="1">
        <v>37888</v>
      </c>
      <c r="B1296" s="2">
        <v>5722.36</v>
      </c>
      <c r="C1296" s="2">
        <v>90517</v>
      </c>
      <c r="D1296" s="2">
        <v>5745</v>
      </c>
      <c r="E1296" s="2">
        <v>5735</v>
      </c>
      <c r="F1296" s="10">
        <f t="shared" si="330"/>
        <v>3.9564095932447252E-3</v>
      </c>
      <c r="G1296" s="2">
        <f t="shared" ca="1" si="331"/>
        <v>93628.274999999994</v>
      </c>
      <c r="H1296">
        <f t="shared" ca="1" si="332"/>
        <v>-1</v>
      </c>
      <c r="I1296">
        <f t="shared" si="333"/>
        <v>-1</v>
      </c>
      <c r="J1296">
        <f t="shared" si="336"/>
        <v>38.349999999999454</v>
      </c>
      <c r="K1296">
        <f t="shared" si="334"/>
        <v>-1</v>
      </c>
      <c r="L1296" s="11">
        <f t="shared" ca="1" si="328"/>
        <v>13569.419999999966</v>
      </c>
      <c r="M1296">
        <f t="shared" ca="1" si="335"/>
        <v>-2</v>
      </c>
      <c r="N1296">
        <f t="shared" ca="1" si="329"/>
        <v>0</v>
      </c>
      <c r="O1296">
        <f>COUNTIF(結算日!$A$3:$A$249,A1296)</f>
        <v>0</v>
      </c>
      <c r="Q1296" s="7">
        <f t="shared" si="337"/>
        <v>31</v>
      </c>
      <c r="R1296" s="8">
        <f t="shared" ca="1" si="341"/>
        <v>-682</v>
      </c>
      <c r="S1296" s="8">
        <f t="shared" ca="1" si="342"/>
        <v>129537</v>
      </c>
      <c r="T1296" s="8">
        <f t="shared" ca="1" si="338"/>
        <v>-22</v>
      </c>
      <c r="U1296" s="9">
        <f t="shared" ca="1" si="343"/>
        <v>0</v>
      </c>
      <c r="V1296">
        <f t="shared" si="339"/>
        <v>2003</v>
      </c>
      <c r="W1296">
        <f t="shared" si="340"/>
        <v>9</v>
      </c>
    </row>
    <row r="1297" spans="1:23" x14ac:dyDescent="0.25">
      <c r="A1297" s="1">
        <v>37889</v>
      </c>
      <c r="B1297" s="2">
        <v>5688.23</v>
      </c>
      <c r="C1297" s="2">
        <v>78920</v>
      </c>
      <c r="D1297" s="2">
        <v>5688</v>
      </c>
      <c r="E1297" s="2">
        <v>5676</v>
      </c>
      <c r="F1297" s="10">
        <f t="shared" si="330"/>
        <v>-4.0434370621400539E-5</v>
      </c>
      <c r="G1297" s="2">
        <f t="shared" ca="1" si="331"/>
        <v>93451.425000000003</v>
      </c>
      <c r="H1297">
        <f t="shared" ca="1" si="332"/>
        <v>-1</v>
      </c>
      <c r="I1297">
        <f t="shared" si="333"/>
        <v>1</v>
      </c>
      <c r="J1297">
        <f t="shared" si="336"/>
        <v>-34.130000000000109</v>
      </c>
      <c r="K1297">
        <f t="shared" ca="1" si="334"/>
        <v>-1</v>
      </c>
      <c r="L1297" s="11">
        <f t="shared" ca="1" si="328"/>
        <v>13637.679999999966</v>
      </c>
      <c r="M1297">
        <f t="shared" ca="1" si="335"/>
        <v>-2</v>
      </c>
      <c r="N1297">
        <f t="shared" ca="1" si="329"/>
        <v>0</v>
      </c>
      <c r="O1297">
        <f>COUNTIF(結算日!$A$3:$A$249,A1297)</f>
        <v>0</v>
      </c>
      <c r="Q1297" s="7">
        <f t="shared" si="337"/>
        <v>-57</v>
      </c>
      <c r="R1297" s="8">
        <f t="shared" ca="1" si="341"/>
        <v>1254</v>
      </c>
      <c r="S1297" s="8">
        <f t="shared" ca="1" si="342"/>
        <v>130791</v>
      </c>
      <c r="T1297" s="8">
        <f t="shared" ca="1" si="338"/>
        <v>-22</v>
      </c>
      <c r="U1297" s="9">
        <f t="shared" ca="1" si="343"/>
        <v>0</v>
      </c>
      <c r="V1297">
        <f t="shared" si="339"/>
        <v>2003</v>
      </c>
      <c r="W1297">
        <f t="shared" si="340"/>
        <v>9</v>
      </c>
    </row>
    <row r="1298" spans="1:23" x14ac:dyDescent="0.25">
      <c r="A1298" s="1">
        <v>37890</v>
      </c>
      <c r="B1298" s="2">
        <v>5650.11</v>
      </c>
      <c r="C1298" s="2">
        <v>65598</v>
      </c>
      <c r="D1298" s="2">
        <v>5687</v>
      </c>
      <c r="E1298" s="2">
        <v>5683</v>
      </c>
      <c r="F1298" s="10">
        <f t="shared" si="330"/>
        <v>6.5290764250607314E-3</v>
      </c>
      <c r="G1298" s="2">
        <f t="shared" ca="1" si="331"/>
        <v>92965.4</v>
      </c>
      <c r="H1298">
        <f t="shared" ca="1" si="332"/>
        <v>-1</v>
      </c>
      <c r="I1298">
        <f t="shared" si="333"/>
        <v>-1</v>
      </c>
      <c r="J1298">
        <f t="shared" si="336"/>
        <v>-38.119999999999891</v>
      </c>
      <c r="K1298">
        <f t="shared" si="334"/>
        <v>-1</v>
      </c>
      <c r="L1298" s="11">
        <f t="shared" ca="1" si="328"/>
        <v>13713.919999999966</v>
      </c>
      <c r="M1298">
        <f t="shared" ca="1" si="335"/>
        <v>-2</v>
      </c>
      <c r="N1298">
        <f t="shared" ca="1" si="329"/>
        <v>0</v>
      </c>
      <c r="O1298">
        <f>COUNTIF(結算日!$A$3:$A$249,A1298)</f>
        <v>0</v>
      </c>
      <c r="Q1298" s="7">
        <f t="shared" si="337"/>
        <v>-1</v>
      </c>
      <c r="R1298" s="8">
        <f t="shared" ca="1" si="341"/>
        <v>22</v>
      </c>
      <c r="S1298" s="8">
        <f t="shared" ca="1" si="342"/>
        <v>130813</v>
      </c>
      <c r="T1298" s="8">
        <f t="shared" ca="1" si="338"/>
        <v>-23</v>
      </c>
      <c r="U1298" s="9">
        <f t="shared" ca="1" si="343"/>
        <v>1</v>
      </c>
      <c r="V1298">
        <f t="shared" si="339"/>
        <v>2003</v>
      </c>
      <c r="W1298">
        <f t="shared" si="340"/>
        <v>9</v>
      </c>
    </row>
    <row r="1299" spans="1:23" x14ac:dyDescent="0.25">
      <c r="A1299" s="1">
        <v>37893</v>
      </c>
      <c r="B1299" s="2">
        <v>5643.5</v>
      </c>
      <c r="C1299" s="2">
        <v>55065</v>
      </c>
      <c r="D1299" s="2">
        <v>5665</v>
      </c>
      <c r="E1299" s="2">
        <v>5674</v>
      </c>
      <c r="F1299" s="10">
        <f t="shared" si="330"/>
        <v>3.8096925666695203E-3</v>
      </c>
      <c r="G1299" s="2">
        <f t="shared" ca="1" si="331"/>
        <v>91760.7</v>
      </c>
      <c r="H1299">
        <f t="shared" ca="1" si="332"/>
        <v>-1</v>
      </c>
      <c r="I1299">
        <f t="shared" si="333"/>
        <v>-1</v>
      </c>
      <c r="J1299">
        <f t="shared" si="336"/>
        <v>-6.6099999999996726</v>
      </c>
      <c r="K1299">
        <f t="shared" si="334"/>
        <v>-1</v>
      </c>
      <c r="L1299" s="11">
        <f t="shared" ca="1" si="328"/>
        <v>13727.139999999965</v>
      </c>
      <c r="M1299">
        <f t="shared" ca="1" si="335"/>
        <v>-2</v>
      </c>
      <c r="N1299">
        <f t="shared" ca="1" si="329"/>
        <v>0</v>
      </c>
      <c r="O1299">
        <f>COUNTIF(結算日!$A$3:$A$249,A1299)</f>
        <v>0</v>
      </c>
      <c r="Q1299" s="7">
        <f t="shared" si="337"/>
        <v>-22</v>
      </c>
      <c r="R1299" s="8">
        <f t="shared" ca="1" si="341"/>
        <v>506</v>
      </c>
      <c r="S1299" s="8">
        <f t="shared" ca="1" si="342"/>
        <v>131318</v>
      </c>
      <c r="T1299" s="8">
        <f t="shared" ca="1" si="338"/>
        <v>-23</v>
      </c>
      <c r="U1299" s="9">
        <f t="shared" ca="1" si="343"/>
        <v>0</v>
      </c>
      <c r="V1299">
        <f t="shared" si="339"/>
        <v>2003</v>
      </c>
      <c r="W1299">
        <f t="shared" si="340"/>
        <v>9</v>
      </c>
    </row>
    <row r="1300" spans="1:23" x14ac:dyDescent="0.25">
      <c r="A1300" s="1">
        <v>37894</v>
      </c>
      <c r="B1300" s="2">
        <v>5611.41</v>
      </c>
      <c r="C1300" s="2">
        <v>50545</v>
      </c>
      <c r="D1300" s="2">
        <v>5641</v>
      </c>
      <c r="E1300" s="2">
        <v>5640</v>
      </c>
      <c r="F1300" s="10">
        <f t="shared" si="330"/>
        <v>5.2731844580953258E-3</v>
      </c>
      <c r="G1300" s="2">
        <f t="shared" ca="1" si="331"/>
        <v>91139.65</v>
      </c>
      <c r="H1300">
        <f t="shared" ca="1" si="332"/>
        <v>-1</v>
      </c>
      <c r="I1300">
        <f t="shared" si="333"/>
        <v>-1</v>
      </c>
      <c r="J1300">
        <f t="shared" si="336"/>
        <v>-32.090000000000146</v>
      </c>
      <c r="K1300">
        <f t="shared" si="334"/>
        <v>-1</v>
      </c>
      <c r="L1300" s="11">
        <f t="shared" ca="1" si="328"/>
        <v>13791.319999999965</v>
      </c>
      <c r="M1300">
        <f t="shared" ca="1" si="335"/>
        <v>-2</v>
      </c>
      <c r="N1300">
        <f t="shared" ca="1" si="329"/>
        <v>0</v>
      </c>
      <c r="O1300">
        <f>COUNTIF(結算日!$A$3:$A$249,A1300)</f>
        <v>0</v>
      </c>
      <c r="Q1300" s="7">
        <f t="shared" si="337"/>
        <v>-24</v>
      </c>
      <c r="R1300" s="8">
        <f t="shared" ca="1" si="341"/>
        <v>552</v>
      </c>
      <c r="S1300" s="8">
        <f t="shared" ca="1" si="342"/>
        <v>131870</v>
      </c>
      <c r="T1300" s="8">
        <f t="shared" ca="1" si="338"/>
        <v>-23</v>
      </c>
      <c r="U1300" s="9">
        <f t="shared" ca="1" si="343"/>
        <v>0</v>
      </c>
      <c r="V1300">
        <f t="shared" si="339"/>
        <v>2003</v>
      </c>
      <c r="W1300">
        <f t="shared" si="340"/>
        <v>9</v>
      </c>
    </row>
    <row r="1301" spans="1:23" x14ac:dyDescent="0.25">
      <c r="A1301" s="1">
        <v>37895</v>
      </c>
      <c r="B1301" s="2">
        <v>5581.66</v>
      </c>
      <c r="C1301" s="2">
        <v>49687</v>
      </c>
      <c r="D1301" s="2">
        <v>5630</v>
      </c>
      <c r="E1301" s="2">
        <v>5620</v>
      </c>
      <c r="F1301" s="10">
        <f t="shared" si="330"/>
        <v>8.6605060143398749E-3</v>
      </c>
      <c r="G1301" s="2">
        <f t="shared" ca="1" si="331"/>
        <v>90192.375</v>
      </c>
      <c r="H1301">
        <f t="shared" ca="1" si="332"/>
        <v>-1</v>
      </c>
      <c r="I1301">
        <f t="shared" si="333"/>
        <v>-1</v>
      </c>
      <c r="J1301">
        <f t="shared" si="336"/>
        <v>-29.75</v>
      </c>
      <c r="K1301">
        <f t="shared" si="334"/>
        <v>-1</v>
      </c>
      <c r="L1301" s="11">
        <f t="shared" ca="1" si="328"/>
        <v>13850.819999999965</v>
      </c>
      <c r="M1301">
        <f t="shared" ca="1" si="335"/>
        <v>-2</v>
      </c>
      <c r="N1301">
        <f t="shared" ca="1" si="329"/>
        <v>0</v>
      </c>
      <c r="O1301">
        <f>COUNTIF(結算日!$A$3:$A$249,A1301)</f>
        <v>0</v>
      </c>
      <c r="Q1301" s="7">
        <f t="shared" si="337"/>
        <v>-11</v>
      </c>
      <c r="R1301" s="8">
        <f t="shared" ca="1" si="341"/>
        <v>253</v>
      </c>
      <c r="S1301" s="8">
        <f t="shared" ca="1" si="342"/>
        <v>132123</v>
      </c>
      <c r="T1301" s="8">
        <f t="shared" ca="1" si="338"/>
        <v>-23</v>
      </c>
      <c r="U1301" s="9">
        <f t="shared" ca="1" si="343"/>
        <v>0</v>
      </c>
      <c r="V1301">
        <f t="shared" si="339"/>
        <v>2003</v>
      </c>
      <c r="W1301">
        <f t="shared" si="340"/>
        <v>10</v>
      </c>
    </row>
    <row r="1302" spans="1:23" x14ac:dyDescent="0.25">
      <c r="A1302" s="1">
        <v>37896</v>
      </c>
      <c r="B1302" s="2">
        <v>5699.86</v>
      </c>
      <c r="C1302" s="2">
        <v>76797</v>
      </c>
      <c r="D1302" s="2">
        <v>5720</v>
      </c>
      <c r="E1302" s="2">
        <v>5716</v>
      </c>
      <c r="F1302" s="10">
        <f t="shared" si="330"/>
        <v>3.5334201190906356E-3</v>
      </c>
      <c r="G1302" s="2">
        <f t="shared" ca="1" si="331"/>
        <v>90532.25</v>
      </c>
      <c r="H1302">
        <f t="shared" ca="1" si="332"/>
        <v>-1</v>
      </c>
      <c r="I1302">
        <f t="shared" si="333"/>
        <v>-1</v>
      </c>
      <c r="J1302">
        <f t="shared" si="336"/>
        <v>118.19999999999982</v>
      </c>
      <c r="K1302">
        <f t="shared" si="334"/>
        <v>-1</v>
      </c>
      <c r="L1302" s="11">
        <f t="shared" ca="1" si="328"/>
        <v>13614.419999999966</v>
      </c>
      <c r="M1302">
        <f t="shared" ca="1" si="335"/>
        <v>-2</v>
      </c>
      <c r="N1302">
        <f t="shared" ca="1" si="329"/>
        <v>0</v>
      </c>
      <c r="O1302">
        <f>COUNTIF(結算日!$A$3:$A$249,A1302)</f>
        <v>0</v>
      </c>
      <c r="Q1302" s="7">
        <f t="shared" si="337"/>
        <v>90</v>
      </c>
      <c r="R1302" s="8">
        <f t="shared" ca="1" si="341"/>
        <v>-2070</v>
      </c>
      <c r="S1302" s="8">
        <f t="shared" ca="1" si="342"/>
        <v>130053</v>
      </c>
      <c r="T1302" s="8">
        <f t="shared" ca="1" si="338"/>
        <v>-22</v>
      </c>
      <c r="U1302" s="9">
        <f t="shared" ca="1" si="343"/>
        <v>1</v>
      </c>
      <c r="V1302">
        <f t="shared" si="339"/>
        <v>2003</v>
      </c>
      <c r="W1302">
        <f t="shared" si="340"/>
        <v>10</v>
      </c>
    </row>
    <row r="1303" spans="1:23" x14ac:dyDescent="0.25">
      <c r="A1303" s="1">
        <v>37897</v>
      </c>
      <c r="B1303" s="2">
        <v>5747.79</v>
      </c>
      <c r="C1303" s="2">
        <v>87605</v>
      </c>
      <c r="D1303" s="2">
        <v>5742</v>
      </c>
      <c r="E1303" s="2">
        <v>5740</v>
      </c>
      <c r="F1303" s="10">
        <f t="shared" si="330"/>
        <v>-1.0073436920973178E-3</v>
      </c>
      <c r="G1303" s="2">
        <f t="shared" ca="1" si="331"/>
        <v>90415.774999999994</v>
      </c>
      <c r="H1303">
        <f t="shared" ca="1" si="332"/>
        <v>-1</v>
      </c>
      <c r="I1303">
        <f t="shared" si="333"/>
        <v>1</v>
      </c>
      <c r="J1303">
        <f t="shared" si="336"/>
        <v>47.930000000000291</v>
      </c>
      <c r="K1303">
        <f t="shared" si="334"/>
        <v>1</v>
      </c>
      <c r="L1303" s="11">
        <f t="shared" ca="1" si="328"/>
        <v>13518.559999999965</v>
      </c>
      <c r="M1303">
        <f t="shared" ca="1" si="335"/>
        <v>2</v>
      </c>
      <c r="N1303">
        <f t="shared" ca="1" si="329"/>
        <v>4</v>
      </c>
      <c r="O1303">
        <f>COUNTIF(結算日!$A$3:$A$249,A1303)</f>
        <v>0</v>
      </c>
      <c r="Q1303" s="7">
        <f t="shared" si="337"/>
        <v>22</v>
      </c>
      <c r="R1303" s="8">
        <f t="shared" ca="1" si="341"/>
        <v>-484</v>
      </c>
      <c r="S1303" s="8">
        <f t="shared" ca="1" si="342"/>
        <v>129568</v>
      </c>
      <c r="T1303" s="8">
        <f t="shared" ca="1" si="338"/>
        <v>22</v>
      </c>
      <c r="U1303" s="9">
        <f t="shared" ca="1" si="343"/>
        <v>44</v>
      </c>
      <c r="V1303">
        <f t="shared" si="339"/>
        <v>2003</v>
      </c>
      <c r="W1303">
        <f t="shared" si="340"/>
        <v>10</v>
      </c>
    </row>
    <row r="1304" spans="1:23" x14ac:dyDescent="0.25">
      <c r="A1304" s="1">
        <v>37900</v>
      </c>
      <c r="B1304" s="2">
        <v>5851.2</v>
      </c>
      <c r="C1304" s="2">
        <v>125196</v>
      </c>
      <c r="D1304" s="2">
        <v>5829</v>
      </c>
      <c r="E1304" s="2">
        <v>5832</v>
      </c>
      <c r="F1304" s="10">
        <f t="shared" si="330"/>
        <v>-3.7940935192780634E-3</v>
      </c>
      <c r="G1304" s="2">
        <f t="shared" ca="1" si="331"/>
        <v>91131.274999999994</v>
      </c>
      <c r="H1304">
        <f t="shared" ca="1" si="332"/>
        <v>1</v>
      </c>
      <c r="I1304">
        <f t="shared" si="333"/>
        <v>1</v>
      </c>
      <c r="J1304">
        <f t="shared" si="336"/>
        <v>103.40999999999985</v>
      </c>
      <c r="K1304">
        <f t="shared" si="334"/>
        <v>1</v>
      </c>
      <c r="L1304" s="11">
        <f t="shared" ca="1" si="328"/>
        <v>13725.379999999965</v>
      </c>
      <c r="M1304">
        <f t="shared" ca="1" si="335"/>
        <v>2</v>
      </c>
      <c r="N1304">
        <f t="shared" ca="1" si="329"/>
        <v>0</v>
      </c>
      <c r="O1304">
        <f>COUNTIF(結算日!$A$3:$A$249,A1304)</f>
        <v>0</v>
      </c>
      <c r="Q1304" s="7">
        <f t="shared" si="337"/>
        <v>87</v>
      </c>
      <c r="R1304" s="8">
        <f t="shared" ca="1" si="341"/>
        <v>1914</v>
      </c>
      <c r="S1304" s="8">
        <f t="shared" ca="1" si="342"/>
        <v>131438</v>
      </c>
      <c r="T1304" s="8">
        <f t="shared" ca="1" si="338"/>
        <v>22</v>
      </c>
      <c r="U1304" s="9">
        <f t="shared" ca="1" si="343"/>
        <v>0</v>
      </c>
      <c r="V1304">
        <f t="shared" si="339"/>
        <v>2003</v>
      </c>
      <c r="W1304">
        <f t="shared" si="340"/>
        <v>10</v>
      </c>
    </row>
    <row r="1305" spans="1:23" x14ac:dyDescent="0.25">
      <c r="A1305" s="1">
        <v>37901</v>
      </c>
      <c r="B1305" s="2">
        <v>5856.68</v>
      </c>
      <c r="C1305" s="2">
        <v>106419</v>
      </c>
      <c r="D1305" s="2">
        <v>5855</v>
      </c>
      <c r="E1305" s="2">
        <v>5850</v>
      </c>
      <c r="F1305" s="10">
        <f t="shared" si="330"/>
        <v>-2.8685193659205854E-4</v>
      </c>
      <c r="G1305" s="2">
        <f t="shared" ca="1" si="331"/>
        <v>92141.4</v>
      </c>
      <c r="H1305">
        <f t="shared" ca="1" si="332"/>
        <v>1</v>
      </c>
      <c r="I1305">
        <f t="shared" si="333"/>
        <v>1</v>
      </c>
      <c r="J1305">
        <f t="shared" si="336"/>
        <v>5.4800000000004729</v>
      </c>
      <c r="K1305">
        <f t="shared" ca="1" si="334"/>
        <v>1</v>
      </c>
      <c r="L1305" s="11">
        <f t="shared" ca="1" si="328"/>
        <v>13736.339999999966</v>
      </c>
      <c r="M1305">
        <f t="shared" ca="1" si="335"/>
        <v>2</v>
      </c>
      <c r="N1305">
        <f t="shared" ca="1" si="329"/>
        <v>0</v>
      </c>
      <c r="O1305">
        <f>COUNTIF(結算日!$A$3:$A$249,A1305)</f>
        <v>0</v>
      </c>
      <c r="Q1305" s="7">
        <f t="shared" si="337"/>
        <v>26</v>
      </c>
      <c r="R1305" s="8">
        <f t="shared" ca="1" si="341"/>
        <v>572</v>
      </c>
      <c r="S1305" s="8">
        <f t="shared" ca="1" si="342"/>
        <v>132010</v>
      </c>
      <c r="T1305" s="8">
        <f t="shared" ca="1" si="338"/>
        <v>22</v>
      </c>
      <c r="U1305" s="9">
        <f t="shared" ca="1" si="343"/>
        <v>0</v>
      </c>
      <c r="V1305">
        <f t="shared" si="339"/>
        <v>2003</v>
      </c>
      <c r="W1305">
        <f t="shared" si="340"/>
        <v>10</v>
      </c>
    </row>
    <row r="1306" spans="1:23" x14ac:dyDescent="0.25">
      <c r="A1306" s="1">
        <v>37902</v>
      </c>
      <c r="B1306" s="2">
        <v>5821.8</v>
      </c>
      <c r="C1306" s="2">
        <v>102268</v>
      </c>
      <c r="D1306" s="2">
        <v>5834</v>
      </c>
      <c r="E1306" s="2">
        <v>5825</v>
      </c>
      <c r="F1306" s="10">
        <f t="shared" si="330"/>
        <v>2.0955718162767312E-3</v>
      </c>
      <c r="G1306" s="2">
        <f t="shared" ca="1" si="331"/>
        <v>92873.875</v>
      </c>
      <c r="H1306">
        <f t="shared" ca="1" si="332"/>
        <v>1</v>
      </c>
      <c r="I1306">
        <f t="shared" si="333"/>
        <v>-1</v>
      </c>
      <c r="J1306">
        <f t="shared" si="336"/>
        <v>-34.880000000000109</v>
      </c>
      <c r="K1306">
        <f t="shared" si="334"/>
        <v>-1</v>
      </c>
      <c r="L1306" s="11">
        <f t="shared" ca="1" si="328"/>
        <v>13666.579999999965</v>
      </c>
      <c r="M1306">
        <f t="shared" ca="1" si="335"/>
        <v>-2</v>
      </c>
      <c r="N1306">
        <f t="shared" ca="1" si="329"/>
        <v>4</v>
      </c>
      <c r="O1306">
        <f>COUNTIF(結算日!$A$3:$A$249,A1306)</f>
        <v>0</v>
      </c>
      <c r="Q1306" s="7">
        <f t="shared" si="337"/>
        <v>-21</v>
      </c>
      <c r="R1306" s="8">
        <f t="shared" ca="1" si="341"/>
        <v>-462</v>
      </c>
      <c r="S1306" s="8">
        <f t="shared" ca="1" si="342"/>
        <v>131548</v>
      </c>
      <c r="T1306" s="8">
        <f t="shared" ca="1" si="338"/>
        <v>-22</v>
      </c>
      <c r="U1306" s="9">
        <f t="shared" ca="1" si="343"/>
        <v>44</v>
      </c>
      <c r="V1306">
        <f t="shared" si="339"/>
        <v>2003</v>
      </c>
      <c r="W1306">
        <f t="shared" si="340"/>
        <v>10</v>
      </c>
    </row>
    <row r="1307" spans="1:23" x14ac:dyDescent="0.25">
      <c r="A1307" s="1">
        <v>37903</v>
      </c>
      <c r="B1307" s="2">
        <v>5869.88</v>
      </c>
      <c r="C1307" s="2">
        <v>115598</v>
      </c>
      <c r="D1307" s="2">
        <v>5894</v>
      </c>
      <c r="E1307" s="2">
        <v>5890</v>
      </c>
      <c r="F1307" s="10">
        <f t="shared" si="330"/>
        <v>4.1091129631269929E-3</v>
      </c>
      <c r="G1307" s="2">
        <f t="shared" ca="1" si="331"/>
        <v>92438.5</v>
      </c>
      <c r="H1307">
        <f t="shared" ca="1" si="332"/>
        <v>1</v>
      </c>
      <c r="I1307">
        <f t="shared" si="333"/>
        <v>-1</v>
      </c>
      <c r="J1307">
        <f t="shared" si="336"/>
        <v>48.079999999999927</v>
      </c>
      <c r="K1307">
        <f t="shared" si="334"/>
        <v>-1</v>
      </c>
      <c r="L1307" s="11">
        <f t="shared" ca="1" si="328"/>
        <v>13570.419999999966</v>
      </c>
      <c r="M1307">
        <f t="shared" ca="1" si="335"/>
        <v>-2</v>
      </c>
      <c r="N1307">
        <f t="shared" ca="1" si="329"/>
        <v>0</v>
      </c>
      <c r="O1307">
        <f>COUNTIF(結算日!$A$3:$A$249,A1307)</f>
        <v>0</v>
      </c>
      <c r="Q1307" s="7">
        <f t="shared" si="337"/>
        <v>60</v>
      </c>
      <c r="R1307" s="8">
        <f t="shared" ca="1" si="341"/>
        <v>-1320</v>
      </c>
      <c r="S1307" s="8">
        <f t="shared" ca="1" si="342"/>
        <v>130184</v>
      </c>
      <c r="T1307" s="8">
        <f t="shared" ca="1" si="338"/>
        <v>-22</v>
      </c>
      <c r="U1307" s="9">
        <f t="shared" ca="1" si="343"/>
        <v>0</v>
      </c>
      <c r="V1307">
        <f t="shared" si="339"/>
        <v>2003</v>
      </c>
      <c r="W1307">
        <f t="shared" si="340"/>
        <v>10</v>
      </c>
    </row>
    <row r="1308" spans="1:23" x14ac:dyDescent="0.25">
      <c r="A1308" s="1">
        <v>37907</v>
      </c>
      <c r="B1308" s="2">
        <v>5972.47</v>
      </c>
      <c r="C1308" s="2">
        <v>125626</v>
      </c>
      <c r="D1308" s="2">
        <v>6028</v>
      </c>
      <c r="E1308" s="2">
        <v>5999</v>
      </c>
      <c r="F1308" s="10">
        <f t="shared" si="330"/>
        <v>9.297660766818483E-3</v>
      </c>
      <c r="G1308" s="2">
        <f t="shared" ca="1" si="331"/>
        <v>91878.75</v>
      </c>
      <c r="H1308">
        <f t="shared" ca="1" si="332"/>
        <v>1</v>
      </c>
      <c r="I1308">
        <f t="shared" si="333"/>
        <v>-1</v>
      </c>
      <c r="J1308">
        <f t="shared" si="336"/>
        <v>102.59000000000015</v>
      </c>
      <c r="K1308">
        <f t="shared" si="334"/>
        <v>-1</v>
      </c>
      <c r="L1308" s="11">
        <f t="shared" ca="1" si="328"/>
        <v>13365.239999999965</v>
      </c>
      <c r="M1308">
        <f t="shared" ca="1" si="335"/>
        <v>-2</v>
      </c>
      <c r="N1308">
        <f t="shared" ca="1" si="329"/>
        <v>0</v>
      </c>
      <c r="O1308">
        <f>COUNTIF(結算日!$A$3:$A$249,A1308)</f>
        <v>0</v>
      </c>
      <c r="Q1308" s="7">
        <f t="shared" si="337"/>
        <v>134</v>
      </c>
      <c r="R1308" s="8">
        <f t="shared" ca="1" si="341"/>
        <v>-2948</v>
      </c>
      <c r="S1308" s="8">
        <f t="shared" ca="1" si="342"/>
        <v>127236</v>
      </c>
      <c r="T1308" s="8">
        <f t="shared" ca="1" si="338"/>
        <v>-21</v>
      </c>
      <c r="U1308" s="9">
        <f t="shared" ca="1" si="343"/>
        <v>1</v>
      </c>
      <c r="V1308">
        <f t="shared" si="339"/>
        <v>2003</v>
      </c>
      <c r="W1308">
        <f t="shared" si="340"/>
        <v>10</v>
      </c>
    </row>
    <row r="1309" spans="1:23" x14ac:dyDescent="0.25">
      <c r="A1309" s="1">
        <v>37908</v>
      </c>
      <c r="B1309" s="2">
        <v>5938.42</v>
      </c>
      <c r="C1309" s="2">
        <v>121689</v>
      </c>
      <c r="D1309" s="2">
        <v>5979</v>
      </c>
      <c r="E1309" s="2">
        <v>5982</v>
      </c>
      <c r="F1309" s="10">
        <f t="shared" si="330"/>
        <v>6.8334674879850787E-3</v>
      </c>
      <c r="G1309" s="2">
        <f t="shared" ca="1" si="331"/>
        <v>91890.324999999997</v>
      </c>
      <c r="H1309">
        <f t="shared" ca="1" si="332"/>
        <v>1</v>
      </c>
      <c r="I1309">
        <f t="shared" si="333"/>
        <v>-1</v>
      </c>
      <c r="J1309">
        <f t="shared" si="336"/>
        <v>-34.050000000000182</v>
      </c>
      <c r="K1309">
        <f t="shared" si="334"/>
        <v>-1</v>
      </c>
      <c r="L1309" s="11">
        <f t="shared" ca="1" si="328"/>
        <v>13433.339999999966</v>
      </c>
      <c r="M1309">
        <f t="shared" ca="1" si="335"/>
        <v>-2</v>
      </c>
      <c r="N1309">
        <f t="shared" ca="1" si="329"/>
        <v>0</v>
      </c>
      <c r="O1309">
        <f>COUNTIF(結算日!$A$3:$A$249,A1309)</f>
        <v>0</v>
      </c>
      <c r="Q1309" s="7">
        <f t="shared" si="337"/>
        <v>-49</v>
      </c>
      <c r="R1309" s="8">
        <f t="shared" ca="1" si="341"/>
        <v>1029</v>
      </c>
      <c r="S1309" s="8">
        <f t="shared" ca="1" si="342"/>
        <v>128264</v>
      </c>
      <c r="T1309" s="8">
        <f t="shared" ca="1" si="338"/>
        <v>-21</v>
      </c>
      <c r="U1309" s="9">
        <f t="shared" ca="1" si="343"/>
        <v>0</v>
      </c>
      <c r="V1309">
        <f t="shared" si="339"/>
        <v>2003</v>
      </c>
      <c r="W1309">
        <f t="shared" si="340"/>
        <v>10</v>
      </c>
    </row>
    <row r="1310" spans="1:23" x14ac:dyDescent="0.25">
      <c r="A1310" s="1">
        <v>37909</v>
      </c>
      <c r="B1310" s="2">
        <v>5924.38</v>
      </c>
      <c r="C1310" s="2">
        <v>105353</v>
      </c>
      <c r="D1310" s="2">
        <v>5950</v>
      </c>
      <c r="E1310" s="2">
        <v>5973</v>
      </c>
      <c r="F1310" s="10">
        <f t="shared" si="330"/>
        <v>8.206765940064642E-3</v>
      </c>
      <c r="G1310" s="2">
        <f t="shared" ca="1" si="331"/>
        <v>91984.774999999994</v>
      </c>
      <c r="H1310">
        <f t="shared" ca="1" si="332"/>
        <v>1</v>
      </c>
      <c r="I1310">
        <f t="shared" si="333"/>
        <v>-1</v>
      </c>
      <c r="J1310">
        <f t="shared" si="336"/>
        <v>-14.039999999999964</v>
      </c>
      <c r="K1310">
        <f t="shared" si="334"/>
        <v>-1</v>
      </c>
      <c r="L1310" s="11">
        <f t="shared" ca="1" si="328"/>
        <v>13461.419999999966</v>
      </c>
      <c r="M1310">
        <f t="shared" ca="1" si="335"/>
        <v>-2</v>
      </c>
      <c r="N1310">
        <f t="shared" ca="1" si="329"/>
        <v>0</v>
      </c>
      <c r="O1310">
        <f>COUNTIF(結算日!$A$3:$A$249,A1310)</f>
        <v>1</v>
      </c>
      <c r="Q1310" s="7">
        <f t="shared" si="337"/>
        <v>-29</v>
      </c>
      <c r="R1310" s="8">
        <f t="shared" ca="1" si="341"/>
        <v>609</v>
      </c>
      <c r="S1310" s="8">
        <f t="shared" ca="1" si="342"/>
        <v>128873</v>
      </c>
      <c r="T1310" s="8">
        <f t="shared" ca="1" si="338"/>
        <v>-21</v>
      </c>
      <c r="U1310" s="9">
        <f t="shared" ca="1" si="343"/>
        <v>42</v>
      </c>
      <c r="V1310">
        <f t="shared" si="339"/>
        <v>2003</v>
      </c>
      <c r="W1310">
        <f t="shared" si="340"/>
        <v>10</v>
      </c>
    </row>
    <row r="1311" spans="1:23" x14ac:dyDescent="0.25">
      <c r="A1311" s="1">
        <v>37910</v>
      </c>
      <c r="B1311" s="2">
        <v>6035.74</v>
      </c>
      <c r="C1311" s="2">
        <v>135842</v>
      </c>
      <c r="D1311" s="2">
        <v>6060</v>
      </c>
      <c r="E1311" s="2">
        <v>6065</v>
      </c>
      <c r="F1311" s="10">
        <f t="shared" si="330"/>
        <v>4.0193911599903931E-3</v>
      </c>
      <c r="G1311" s="2">
        <f t="shared" ca="1" si="331"/>
        <v>92397.3</v>
      </c>
      <c r="H1311">
        <f t="shared" ca="1" si="332"/>
        <v>1</v>
      </c>
      <c r="I1311">
        <f t="shared" si="333"/>
        <v>-1</v>
      </c>
      <c r="J1311">
        <f t="shared" si="336"/>
        <v>111.35999999999967</v>
      </c>
      <c r="K1311">
        <f t="shared" si="334"/>
        <v>-1</v>
      </c>
      <c r="L1311" s="11">
        <f t="shared" ca="1" si="328"/>
        <v>13238.699999999966</v>
      </c>
      <c r="M1311">
        <f t="shared" ca="1" si="335"/>
        <v>-2</v>
      </c>
      <c r="N1311">
        <f t="shared" ca="1" si="329"/>
        <v>0</v>
      </c>
      <c r="O1311">
        <f>COUNTIF(結算日!$A$3:$A$249,A1311)</f>
        <v>0</v>
      </c>
      <c r="Q1311" s="7">
        <f t="shared" si="337"/>
        <v>87</v>
      </c>
      <c r="R1311" s="8">
        <f t="shared" ca="1" si="341"/>
        <v>-1827</v>
      </c>
      <c r="S1311" s="8">
        <f t="shared" ca="1" si="342"/>
        <v>127004</v>
      </c>
      <c r="T1311" s="8">
        <f t="shared" ca="1" si="338"/>
        <v>-20</v>
      </c>
      <c r="U1311" s="9">
        <f t="shared" ca="1" si="343"/>
        <v>1</v>
      </c>
      <c r="V1311">
        <f t="shared" si="339"/>
        <v>2003</v>
      </c>
      <c r="W1311">
        <f t="shared" si="340"/>
        <v>10</v>
      </c>
    </row>
    <row r="1312" spans="1:23" x14ac:dyDescent="0.25">
      <c r="A1312" s="1">
        <v>37911</v>
      </c>
      <c r="B1312" s="2">
        <v>6042.71</v>
      </c>
      <c r="C1312" s="2">
        <v>127921</v>
      </c>
      <c r="D1312" s="2">
        <v>6080</v>
      </c>
      <c r="E1312" s="2">
        <v>6075</v>
      </c>
      <c r="F1312" s="10">
        <f t="shared" si="330"/>
        <v>6.171072250695353E-3</v>
      </c>
      <c r="G1312" s="2">
        <f t="shared" ca="1" si="331"/>
        <v>93439.55</v>
      </c>
      <c r="H1312">
        <f t="shared" ca="1" si="332"/>
        <v>1</v>
      </c>
      <c r="I1312">
        <f t="shared" si="333"/>
        <v>-1</v>
      </c>
      <c r="J1312">
        <f t="shared" si="336"/>
        <v>6.9700000000002547</v>
      </c>
      <c r="K1312">
        <f t="shared" si="334"/>
        <v>-1</v>
      </c>
      <c r="L1312" s="11">
        <f t="shared" ca="1" si="328"/>
        <v>13224.759999999966</v>
      </c>
      <c r="M1312">
        <f t="shared" ca="1" si="335"/>
        <v>-2</v>
      </c>
      <c r="N1312">
        <f t="shared" ca="1" si="329"/>
        <v>0</v>
      </c>
      <c r="O1312">
        <f>COUNTIF(結算日!$A$3:$A$249,A1312)</f>
        <v>0</v>
      </c>
      <c r="Q1312" s="7">
        <f t="shared" si="337"/>
        <v>20</v>
      </c>
      <c r="R1312" s="8">
        <f t="shared" ca="1" si="341"/>
        <v>-400</v>
      </c>
      <c r="S1312" s="8">
        <f t="shared" ca="1" si="342"/>
        <v>126603</v>
      </c>
      <c r="T1312" s="8">
        <f t="shared" ca="1" si="338"/>
        <v>-20</v>
      </c>
      <c r="U1312" s="9">
        <f t="shared" ca="1" si="343"/>
        <v>0</v>
      </c>
      <c r="V1312">
        <f t="shared" si="339"/>
        <v>2003</v>
      </c>
      <c r="W1312">
        <f t="shared" si="340"/>
        <v>10</v>
      </c>
    </row>
    <row r="1313" spans="1:23" x14ac:dyDescent="0.25">
      <c r="A1313" s="1">
        <v>37914</v>
      </c>
      <c r="B1313" s="2">
        <v>6077.89</v>
      </c>
      <c r="C1313" s="2">
        <v>111929</v>
      </c>
      <c r="D1313" s="2">
        <v>6072</v>
      </c>
      <c r="E1313" s="2">
        <v>6100</v>
      </c>
      <c r="F1313" s="10">
        <f t="shared" si="330"/>
        <v>-9.6908631120340427E-4</v>
      </c>
      <c r="G1313" s="2">
        <f t="shared" ca="1" si="331"/>
        <v>93593.3</v>
      </c>
      <c r="H1313">
        <f t="shared" ca="1" si="332"/>
        <v>1</v>
      </c>
      <c r="I1313">
        <f t="shared" si="333"/>
        <v>1</v>
      </c>
      <c r="J1313">
        <f t="shared" si="336"/>
        <v>35.180000000000291</v>
      </c>
      <c r="K1313">
        <f t="shared" ca="1" si="334"/>
        <v>1</v>
      </c>
      <c r="L1313" s="11">
        <f t="shared" ca="1" si="328"/>
        <v>13154.399999999965</v>
      </c>
      <c r="M1313">
        <f t="shared" ca="1" si="335"/>
        <v>2</v>
      </c>
      <c r="N1313">
        <f t="shared" ca="1" si="329"/>
        <v>4</v>
      </c>
      <c r="O1313">
        <f>COUNTIF(結算日!$A$3:$A$249,A1313)</f>
        <v>0</v>
      </c>
      <c r="Q1313" s="7">
        <f t="shared" si="337"/>
        <v>-8</v>
      </c>
      <c r="R1313" s="8">
        <f t="shared" ca="1" si="341"/>
        <v>160</v>
      </c>
      <c r="S1313" s="8">
        <f t="shared" ca="1" si="342"/>
        <v>126763</v>
      </c>
      <c r="T1313" s="8">
        <f t="shared" ca="1" si="338"/>
        <v>20</v>
      </c>
      <c r="U1313" s="9">
        <f t="shared" ca="1" si="343"/>
        <v>40</v>
      </c>
      <c r="V1313">
        <f t="shared" si="339"/>
        <v>2003</v>
      </c>
      <c r="W1313">
        <f t="shared" si="340"/>
        <v>10</v>
      </c>
    </row>
    <row r="1314" spans="1:23" x14ac:dyDescent="0.25">
      <c r="A1314" s="1">
        <v>37915</v>
      </c>
      <c r="B1314" s="2">
        <v>6061.46</v>
      </c>
      <c r="C1314" s="2">
        <v>129273</v>
      </c>
      <c r="D1314" s="2">
        <v>6074</v>
      </c>
      <c r="E1314" s="2">
        <v>6070</v>
      </c>
      <c r="F1314" s="10">
        <f t="shared" si="330"/>
        <v>2.0688085048816696E-3</v>
      </c>
      <c r="G1314" s="2">
        <f t="shared" ca="1" si="331"/>
        <v>93442.6</v>
      </c>
      <c r="H1314">
        <f t="shared" ca="1" si="332"/>
        <v>1</v>
      </c>
      <c r="I1314">
        <f t="shared" si="333"/>
        <v>-1</v>
      </c>
      <c r="J1314">
        <f t="shared" si="336"/>
        <v>-16.430000000000291</v>
      </c>
      <c r="K1314">
        <f t="shared" si="334"/>
        <v>-1</v>
      </c>
      <c r="L1314" s="11">
        <f t="shared" ca="1" si="328"/>
        <v>13121.539999999964</v>
      </c>
      <c r="M1314">
        <f t="shared" ca="1" si="335"/>
        <v>-2</v>
      </c>
      <c r="N1314">
        <f t="shared" ca="1" si="329"/>
        <v>4</v>
      </c>
      <c r="O1314">
        <f>COUNTIF(結算日!$A$3:$A$249,A1314)</f>
        <v>0</v>
      </c>
      <c r="Q1314" s="7">
        <f t="shared" si="337"/>
        <v>2</v>
      </c>
      <c r="R1314" s="8">
        <f t="shared" ca="1" si="341"/>
        <v>40</v>
      </c>
      <c r="S1314" s="8">
        <f t="shared" ca="1" si="342"/>
        <v>126763</v>
      </c>
      <c r="T1314" s="8">
        <f t="shared" ca="1" si="338"/>
        <v>-20</v>
      </c>
      <c r="U1314" s="9">
        <f t="shared" ca="1" si="343"/>
        <v>40</v>
      </c>
      <c r="V1314">
        <f t="shared" si="339"/>
        <v>2003</v>
      </c>
      <c r="W1314">
        <f t="shared" si="340"/>
        <v>10</v>
      </c>
    </row>
    <row r="1315" spans="1:23" x14ac:dyDescent="0.25">
      <c r="A1315" s="1">
        <v>37916</v>
      </c>
      <c r="B1315" s="2">
        <v>6041.86</v>
      </c>
      <c r="C1315" s="2">
        <v>107830</v>
      </c>
      <c r="D1315" s="2">
        <v>6051</v>
      </c>
      <c r="E1315" s="2">
        <v>6050</v>
      </c>
      <c r="F1315" s="10">
        <f t="shared" si="330"/>
        <v>1.5127791772733268E-3</v>
      </c>
      <c r="G1315" s="2">
        <f t="shared" ca="1" si="331"/>
        <v>93785.475000000006</v>
      </c>
      <c r="H1315">
        <f t="shared" ca="1" si="332"/>
        <v>1</v>
      </c>
      <c r="I1315">
        <f t="shared" si="333"/>
        <v>-1</v>
      </c>
      <c r="J1315">
        <f t="shared" si="336"/>
        <v>-19.600000000000364</v>
      </c>
      <c r="K1315">
        <f t="shared" si="334"/>
        <v>-1</v>
      </c>
      <c r="L1315" s="11">
        <f t="shared" ca="1" si="328"/>
        <v>13160.739999999965</v>
      </c>
      <c r="M1315">
        <f t="shared" ca="1" si="335"/>
        <v>-2</v>
      </c>
      <c r="N1315">
        <f t="shared" ca="1" si="329"/>
        <v>0</v>
      </c>
      <c r="O1315">
        <f>COUNTIF(結算日!$A$3:$A$249,A1315)</f>
        <v>0</v>
      </c>
      <c r="Q1315" s="7">
        <f t="shared" si="337"/>
        <v>-23</v>
      </c>
      <c r="R1315" s="8">
        <f t="shared" ca="1" si="341"/>
        <v>460</v>
      </c>
      <c r="S1315" s="8">
        <f t="shared" ca="1" si="342"/>
        <v>127183</v>
      </c>
      <c r="T1315" s="8">
        <f t="shared" ca="1" si="338"/>
        <v>-21</v>
      </c>
      <c r="U1315" s="9">
        <f t="shared" ca="1" si="343"/>
        <v>1</v>
      </c>
      <c r="V1315">
        <f t="shared" si="339"/>
        <v>2003</v>
      </c>
      <c r="W1315">
        <f t="shared" si="340"/>
        <v>10</v>
      </c>
    </row>
    <row r="1316" spans="1:23" x14ac:dyDescent="0.25">
      <c r="A1316" s="1">
        <v>37917</v>
      </c>
      <c r="B1316" s="2">
        <v>5952.23</v>
      </c>
      <c r="C1316" s="2">
        <v>94239</v>
      </c>
      <c r="D1316" s="2">
        <v>5945</v>
      </c>
      <c r="E1316" s="2">
        <v>5961</v>
      </c>
      <c r="F1316" s="10">
        <f t="shared" si="330"/>
        <v>-1.2146708040514653E-3</v>
      </c>
      <c r="G1316" s="2">
        <f t="shared" ca="1" si="331"/>
        <v>93797.05</v>
      </c>
      <c r="H1316">
        <f t="shared" ca="1" si="332"/>
        <v>1</v>
      </c>
      <c r="I1316">
        <f t="shared" si="333"/>
        <v>1</v>
      </c>
      <c r="J1316">
        <f t="shared" si="336"/>
        <v>-89.630000000000109</v>
      </c>
      <c r="K1316">
        <f t="shared" si="334"/>
        <v>1</v>
      </c>
      <c r="L1316" s="11">
        <f t="shared" ca="1" si="328"/>
        <v>13339.999999999965</v>
      </c>
      <c r="M1316">
        <f t="shared" ca="1" si="335"/>
        <v>2</v>
      </c>
      <c r="N1316">
        <f t="shared" ca="1" si="329"/>
        <v>4</v>
      </c>
      <c r="O1316">
        <f>COUNTIF(結算日!$A$3:$A$249,A1316)</f>
        <v>0</v>
      </c>
      <c r="Q1316" s="7">
        <f t="shared" si="337"/>
        <v>-106</v>
      </c>
      <c r="R1316" s="8">
        <f t="shared" ca="1" si="341"/>
        <v>2226</v>
      </c>
      <c r="S1316" s="8">
        <f t="shared" ca="1" si="342"/>
        <v>129408</v>
      </c>
      <c r="T1316" s="8">
        <f t="shared" ca="1" si="338"/>
        <v>21</v>
      </c>
      <c r="U1316" s="9">
        <f t="shared" ca="1" si="343"/>
        <v>42</v>
      </c>
      <c r="V1316">
        <f t="shared" si="339"/>
        <v>2003</v>
      </c>
      <c r="W1316">
        <f t="shared" si="340"/>
        <v>10</v>
      </c>
    </row>
    <row r="1317" spans="1:23" x14ac:dyDescent="0.25">
      <c r="A1317" s="1">
        <v>37918</v>
      </c>
      <c r="B1317" s="2">
        <v>5918.14</v>
      </c>
      <c r="C1317" s="2">
        <v>78923</v>
      </c>
      <c r="D1317" s="2">
        <v>5958</v>
      </c>
      <c r="E1317" s="2">
        <v>5953</v>
      </c>
      <c r="F1317" s="10">
        <f t="shared" si="330"/>
        <v>6.7352242427518583E-3</v>
      </c>
      <c r="G1317" s="2">
        <f t="shared" ca="1" si="331"/>
        <v>93351.074999999997</v>
      </c>
      <c r="H1317">
        <f t="shared" ca="1" si="332"/>
        <v>-1</v>
      </c>
      <c r="I1317">
        <f t="shared" si="333"/>
        <v>-1</v>
      </c>
      <c r="J1317">
        <f t="shared" si="336"/>
        <v>-34.089999999999236</v>
      </c>
      <c r="K1317">
        <f t="shared" si="334"/>
        <v>-1</v>
      </c>
      <c r="L1317" s="11">
        <f t="shared" ca="1" si="328"/>
        <v>13271.819999999967</v>
      </c>
      <c r="M1317">
        <f t="shared" ca="1" si="335"/>
        <v>-2</v>
      </c>
      <c r="N1317">
        <f t="shared" ca="1" si="329"/>
        <v>4</v>
      </c>
      <c r="O1317">
        <f>COUNTIF(結算日!$A$3:$A$249,A1317)</f>
        <v>0</v>
      </c>
      <c r="Q1317" s="7">
        <f t="shared" si="337"/>
        <v>13</v>
      </c>
      <c r="R1317" s="8">
        <f t="shared" ca="1" si="341"/>
        <v>273</v>
      </c>
      <c r="S1317" s="8">
        <f t="shared" ca="1" si="342"/>
        <v>129639</v>
      </c>
      <c r="T1317" s="8">
        <f t="shared" ca="1" si="338"/>
        <v>-21</v>
      </c>
      <c r="U1317" s="9">
        <f t="shared" ca="1" si="343"/>
        <v>42</v>
      </c>
      <c r="V1317">
        <f t="shared" si="339"/>
        <v>2003</v>
      </c>
      <c r="W1317">
        <f t="shared" si="340"/>
        <v>10</v>
      </c>
    </row>
    <row r="1318" spans="1:23" x14ac:dyDescent="0.25">
      <c r="A1318" s="1">
        <v>37921</v>
      </c>
      <c r="B1318" s="2">
        <v>5958.55</v>
      </c>
      <c r="C1318" s="2">
        <v>59539</v>
      </c>
      <c r="D1318" s="2">
        <v>6000</v>
      </c>
      <c r="E1318" s="2">
        <v>5995</v>
      </c>
      <c r="F1318" s="10">
        <f t="shared" si="330"/>
        <v>6.9563903969924734E-3</v>
      </c>
      <c r="G1318" s="2">
        <f t="shared" ca="1" si="331"/>
        <v>92575.675000000003</v>
      </c>
      <c r="H1318">
        <f t="shared" ca="1" si="332"/>
        <v>-1</v>
      </c>
      <c r="I1318">
        <f t="shared" si="333"/>
        <v>-1</v>
      </c>
      <c r="J1318">
        <f t="shared" si="336"/>
        <v>40.409999999999854</v>
      </c>
      <c r="K1318">
        <f t="shared" si="334"/>
        <v>-1</v>
      </c>
      <c r="L1318" s="11">
        <f t="shared" ca="1" si="328"/>
        <v>13190.999999999967</v>
      </c>
      <c r="M1318">
        <f t="shared" ca="1" si="335"/>
        <v>-2</v>
      </c>
      <c r="N1318">
        <f t="shared" ca="1" si="329"/>
        <v>0</v>
      </c>
      <c r="O1318">
        <f>COUNTIF(結算日!$A$3:$A$249,A1318)</f>
        <v>0</v>
      </c>
      <c r="Q1318" s="7">
        <f t="shared" si="337"/>
        <v>42</v>
      </c>
      <c r="R1318" s="8">
        <f t="shared" ca="1" si="341"/>
        <v>-882</v>
      </c>
      <c r="S1318" s="8">
        <f t="shared" ca="1" si="342"/>
        <v>128715</v>
      </c>
      <c r="T1318" s="8">
        <f t="shared" ca="1" si="338"/>
        <v>-21</v>
      </c>
      <c r="U1318" s="9">
        <f t="shared" ca="1" si="343"/>
        <v>0</v>
      </c>
      <c r="V1318">
        <f t="shared" si="339"/>
        <v>2003</v>
      </c>
      <c r="W1318">
        <f t="shared" si="340"/>
        <v>10</v>
      </c>
    </row>
    <row r="1319" spans="1:23" x14ac:dyDescent="0.25">
      <c r="A1319" s="1">
        <v>37922</v>
      </c>
      <c r="B1319" s="2">
        <v>6075.45</v>
      </c>
      <c r="C1319" s="2">
        <v>114420</v>
      </c>
      <c r="D1319" s="2">
        <v>6130</v>
      </c>
      <c r="E1319" s="2">
        <v>6112</v>
      </c>
      <c r="F1319" s="10">
        <f t="shared" si="330"/>
        <v>8.9787587750702613E-3</v>
      </c>
      <c r="G1319" s="2">
        <f t="shared" ca="1" si="331"/>
        <v>92820.4</v>
      </c>
      <c r="H1319">
        <f t="shared" ca="1" si="332"/>
        <v>1</v>
      </c>
      <c r="I1319">
        <f t="shared" si="333"/>
        <v>-1</v>
      </c>
      <c r="J1319">
        <f t="shared" si="336"/>
        <v>116.89999999999964</v>
      </c>
      <c r="K1319">
        <f t="shared" si="334"/>
        <v>-1</v>
      </c>
      <c r="L1319" s="11">
        <f t="shared" ca="1" si="328"/>
        <v>12957.199999999968</v>
      </c>
      <c r="M1319">
        <f t="shared" ca="1" si="335"/>
        <v>-2</v>
      </c>
      <c r="N1319">
        <f t="shared" ca="1" si="329"/>
        <v>0</v>
      </c>
      <c r="O1319">
        <f>COUNTIF(結算日!$A$3:$A$249,A1319)</f>
        <v>0</v>
      </c>
      <c r="Q1319" s="7">
        <f t="shared" si="337"/>
        <v>130</v>
      </c>
      <c r="R1319" s="8">
        <f t="shared" ca="1" si="341"/>
        <v>-2730</v>
      </c>
      <c r="S1319" s="8">
        <f t="shared" ca="1" si="342"/>
        <v>125985</v>
      </c>
      <c r="T1319" s="8">
        <f t="shared" ca="1" si="338"/>
        <v>-20</v>
      </c>
      <c r="U1319" s="9">
        <f t="shared" ca="1" si="343"/>
        <v>1</v>
      </c>
      <c r="V1319">
        <f t="shared" si="339"/>
        <v>2003</v>
      </c>
      <c r="W1319">
        <f t="shared" si="340"/>
        <v>10</v>
      </c>
    </row>
    <row r="1320" spans="1:23" x14ac:dyDescent="0.25">
      <c r="A1320" s="1">
        <v>37923</v>
      </c>
      <c r="B1320" s="2">
        <v>6095.87</v>
      </c>
      <c r="C1320" s="2">
        <v>114644</v>
      </c>
      <c r="D1320" s="2">
        <v>6160</v>
      </c>
      <c r="E1320" s="2">
        <v>6155</v>
      </c>
      <c r="F1320" s="10">
        <f t="shared" si="330"/>
        <v>1.0520237472255722E-2</v>
      </c>
      <c r="G1320" s="2">
        <f t="shared" ca="1" si="331"/>
        <v>93141.5</v>
      </c>
      <c r="H1320">
        <f t="shared" ca="1" si="332"/>
        <v>1</v>
      </c>
      <c r="I1320">
        <f t="shared" si="333"/>
        <v>-1</v>
      </c>
      <c r="J1320">
        <f t="shared" si="336"/>
        <v>20.420000000000073</v>
      </c>
      <c r="K1320">
        <f t="shared" si="334"/>
        <v>-1</v>
      </c>
      <c r="L1320" s="11">
        <f t="shared" ca="1" si="328"/>
        <v>12916.359999999968</v>
      </c>
      <c r="M1320">
        <f t="shared" ca="1" si="335"/>
        <v>-2</v>
      </c>
      <c r="N1320">
        <f t="shared" ca="1" si="329"/>
        <v>0</v>
      </c>
      <c r="O1320">
        <f>COUNTIF(結算日!$A$3:$A$249,A1320)</f>
        <v>0</v>
      </c>
      <c r="Q1320" s="7">
        <f t="shared" si="337"/>
        <v>30</v>
      </c>
      <c r="R1320" s="8">
        <f t="shared" ca="1" si="341"/>
        <v>-600</v>
      </c>
      <c r="S1320" s="8">
        <f t="shared" ca="1" si="342"/>
        <v>125384</v>
      </c>
      <c r="T1320" s="8">
        <f t="shared" ca="1" si="338"/>
        <v>-20</v>
      </c>
      <c r="U1320" s="9">
        <f t="shared" ca="1" si="343"/>
        <v>0</v>
      </c>
      <c r="V1320">
        <f t="shared" si="339"/>
        <v>2003</v>
      </c>
      <c r="W1320">
        <f t="shared" si="340"/>
        <v>10</v>
      </c>
    </row>
    <row r="1321" spans="1:23" x14ac:dyDescent="0.25">
      <c r="A1321" s="1">
        <v>37924</v>
      </c>
      <c r="B1321" s="2">
        <v>6108.13</v>
      </c>
      <c r="C1321" s="2">
        <v>90951</v>
      </c>
      <c r="D1321" s="2">
        <v>6134</v>
      </c>
      <c r="E1321" s="2">
        <v>6134</v>
      </c>
      <c r="F1321" s="10">
        <f t="shared" si="330"/>
        <v>4.2353388025466732E-3</v>
      </c>
      <c r="G1321" s="2">
        <f t="shared" ca="1" si="331"/>
        <v>93317</v>
      </c>
      <c r="H1321">
        <f t="shared" ca="1" si="332"/>
        <v>-1</v>
      </c>
      <c r="I1321">
        <f t="shared" si="333"/>
        <v>-1</v>
      </c>
      <c r="J1321">
        <f t="shared" si="336"/>
        <v>12.260000000000218</v>
      </c>
      <c r="K1321">
        <f t="shared" si="334"/>
        <v>-1</v>
      </c>
      <c r="L1321" s="11">
        <f t="shared" ca="1" si="328"/>
        <v>12891.839999999967</v>
      </c>
      <c r="M1321">
        <f t="shared" ca="1" si="335"/>
        <v>-2</v>
      </c>
      <c r="N1321">
        <f t="shared" ca="1" si="329"/>
        <v>0</v>
      </c>
      <c r="O1321">
        <f>COUNTIF(結算日!$A$3:$A$249,A1321)</f>
        <v>0</v>
      </c>
      <c r="Q1321" s="7">
        <f t="shared" si="337"/>
        <v>-26</v>
      </c>
      <c r="R1321" s="8">
        <f t="shared" ca="1" si="341"/>
        <v>520</v>
      </c>
      <c r="S1321" s="8">
        <f t="shared" ca="1" si="342"/>
        <v>125904</v>
      </c>
      <c r="T1321" s="8">
        <f t="shared" ca="1" si="338"/>
        <v>-20</v>
      </c>
      <c r="U1321" s="9">
        <f t="shared" ca="1" si="343"/>
        <v>0</v>
      </c>
      <c r="V1321">
        <f t="shared" si="339"/>
        <v>2003</v>
      </c>
      <c r="W1321">
        <f t="shared" si="340"/>
        <v>10</v>
      </c>
    </row>
    <row r="1322" spans="1:23" x14ac:dyDescent="0.25">
      <c r="A1322" s="1">
        <v>37925</v>
      </c>
      <c r="B1322" s="2">
        <v>6045.12</v>
      </c>
      <c r="C1322" s="2">
        <v>102512</v>
      </c>
      <c r="D1322" s="2">
        <v>6068</v>
      </c>
      <c r="E1322" s="2">
        <v>6055</v>
      </c>
      <c r="F1322" s="10">
        <f t="shared" si="330"/>
        <v>3.7848711026415849E-3</v>
      </c>
      <c r="G1322" s="2">
        <f t="shared" ca="1" si="331"/>
        <v>93169.75</v>
      </c>
      <c r="H1322">
        <f t="shared" ca="1" si="332"/>
        <v>1</v>
      </c>
      <c r="I1322">
        <f t="shared" si="333"/>
        <v>-1</v>
      </c>
      <c r="J1322">
        <f t="shared" si="336"/>
        <v>-63.010000000000218</v>
      </c>
      <c r="K1322">
        <f t="shared" si="334"/>
        <v>-1</v>
      </c>
      <c r="L1322" s="11">
        <f t="shared" ca="1" si="328"/>
        <v>13017.859999999968</v>
      </c>
      <c r="M1322">
        <f t="shared" ca="1" si="335"/>
        <v>-2</v>
      </c>
      <c r="N1322">
        <f t="shared" ca="1" si="329"/>
        <v>0</v>
      </c>
      <c r="O1322">
        <f>COUNTIF(結算日!$A$3:$A$249,A1322)</f>
        <v>0</v>
      </c>
      <c r="Q1322" s="7">
        <f t="shared" si="337"/>
        <v>-66</v>
      </c>
      <c r="R1322" s="8">
        <f t="shared" ca="1" si="341"/>
        <v>1320</v>
      </c>
      <c r="S1322" s="8">
        <f t="shared" ca="1" si="342"/>
        <v>127224</v>
      </c>
      <c r="T1322" s="8">
        <f t="shared" ca="1" si="338"/>
        <v>-20</v>
      </c>
      <c r="U1322" s="9">
        <f t="shared" ca="1" si="343"/>
        <v>0</v>
      </c>
      <c r="V1322">
        <f t="shared" si="339"/>
        <v>2003</v>
      </c>
      <c r="W1322">
        <f t="shared" si="340"/>
        <v>10</v>
      </c>
    </row>
    <row r="1323" spans="1:23" x14ac:dyDescent="0.25">
      <c r="A1323" s="1">
        <v>37928</v>
      </c>
      <c r="B1323" s="2">
        <v>6087.45</v>
      </c>
      <c r="C1323" s="2">
        <v>92055</v>
      </c>
      <c r="D1323" s="2">
        <v>6150</v>
      </c>
      <c r="E1323" s="2">
        <v>6130</v>
      </c>
      <c r="F1323" s="10">
        <f t="shared" si="330"/>
        <v>1.0275238400315523E-2</v>
      </c>
      <c r="G1323" s="2">
        <f t="shared" ca="1" si="331"/>
        <v>93358</v>
      </c>
      <c r="H1323">
        <f t="shared" ca="1" si="332"/>
        <v>-1</v>
      </c>
      <c r="I1323">
        <f t="shared" si="333"/>
        <v>-1</v>
      </c>
      <c r="J1323">
        <f t="shared" si="336"/>
        <v>42.329999999999927</v>
      </c>
      <c r="K1323">
        <f t="shared" si="334"/>
        <v>-1</v>
      </c>
      <c r="L1323" s="11">
        <f t="shared" ca="1" si="328"/>
        <v>12933.199999999968</v>
      </c>
      <c r="M1323">
        <f t="shared" ca="1" si="335"/>
        <v>-2</v>
      </c>
      <c r="N1323">
        <f t="shared" ca="1" si="329"/>
        <v>0</v>
      </c>
      <c r="O1323">
        <f>COUNTIF(結算日!$A$3:$A$249,A1323)</f>
        <v>0</v>
      </c>
      <c r="Q1323" s="7">
        <f t="shared" si="337"/>
        <v>82</v>
      </c>
      <c r="R1323" s="8">
        <f t="shared" ca="1" si="341"/>
        <v>-1640</v>
      </c>
      <c r="S1323" s="8">
        <f t="shared" ca="1" si="342"/>
        <v>125584</v>
      </c>
      <c r="T1323" s="8">
        <f t="shared" ca="1" si="338"/>
        <v>-20</v>
      </c>
      <c r="U1323" s="9">
        <f t="shared" ca="1" si="343"/>
        <v>0</v>
      </c>
      <c r="V1323">
        <f t="shared" si="339"/>
        <v>2003</v>
      </c>
      <c r="W1323">
        <f t="shared" si="340"/>
        <v>11</v>
      </c>
    </row>
    <row r="1324" spans="1:23" x14ac:dyDescent="0.25">
      <c r="A1324" s="1">
        <v>37929</v>
      </c>
      <c r="B1324" s="2">
        <v>6108.99</v>
      </c>
      <c r="C1324" s="2">
        <v>115324</v>
      </c>
      <c r="D1324" s="2">
        <v>6144</v>
      </c>
      <c r="E1324" s="2">
        <v>6135</v>
      </c>
      <c r="F1324" s="10">
        <f t="shared" si="330"/>
        <v>5.7308982335868563E-3</v>
      </c>
      <c r="G1324" s="2">
        <f t="shared" ca="1" si="331"/>
        <v>94265.05</v>
      </c>
      <c r="H1324">
        <f t="shared" ca="1" si="332"/>
        <v>1</v>
      </c>
      <c r="I1324">
        <f t="shared" si="333"/>
        <v>-1</v>
      </c>
      <c r="J1324">
        <f t="shared" si="336"/>
        <v>21.539999999999964</v>
      </c>
      <c r="K1324">
        <f t="shared" si="334"/>
        <v>-1</v>
      </c>
      <c r="L1324" s="11">
        <f t="shared" ca="1" si="328"/>
        <v>12890.119999999968</v>
      </c>
      <c r="M1324">
        <f t="shared" ca="1" si="335"/>
        <v>-2</v>
      </c>
      <c r="N1324">
        <f t="shared" ca="1" si="329"/>
        <v>0</v>
      </c>
      <c r="O1324">
        <f>COUNTIF(結算日!$A$3:$A$249,A1324)</f>
        <v>0</v>
      </c>
      <c r="Q1324" s="7">
        <f t="shared" si="337"/>
        <v>-6</v>
      </c>
      <c r="R1324" s="8">
        <f t="shared" ca="1" si="341"/>
        <v>120</v>
      </c>
      <c r="S1324" s="8">
        <f t="shared" ca="1" si="342"/>
        <v>125704</v>
      </c>
      <c r="T1324" s="8">
        <f t="shared" ca="1" si="338"/>
        <v>-20</v>
      </c>
      <c r="U1324" s="9">
        <f t="shared" ca="1" si="343"/>
        <v>0</v>
      </c>
      <c r="V1324">
        <f t="shared" si="339"/>
        <v>2003</v>
      </c>
      <c r="W1324">
        <f t="shared" si="340"/>
        <v>11</v>
      </c>
    </row>
    <row r="1325" spans="1:23" x14ac:dyDescent="0.25">
      <c r="A1325" s="1">
        <v>37930</v>
      </c>
      <c r="B1325" s="2">
        <v>6142.32</v>
      </c>
      <c r="C1325" s="2">
        <v>93832</v>
      </c>
      <c r="D1325" s="2">
        <v>6165</v>
      </c>
      <c r="E1325" s="2">
        <v>6165</v>
      </c>
      <c r="F1325" s="10">
        <f t="shared" si="330"/>
        <v>3.6924158949713792E-3</v>
      </c>
      <c r="G1325" s="2">
        <f t="shared" ca="1" si="331"/>
        <v>94414.7</v>
      </c>
      <c r="H1325">
        <f t="shared" ca="1" si="332"/>
        <v>-1</v>
      </c>
      <c r="I1325">
        <f t="shared" si="333"/>
        <v>-1</v>
      </c>
      <c r="J1325">
        <f t="shared" si="336"/>
        <v>33.329999999999927</v>
      </c>
      <c r="K1325">
        <f t="shared" si="334"/>
        <v>-1</v>
      </c>
      <c r="L1325" s="11">
        <f t="shared" ca="1" si="328"/>
        <v>12823.459999999968</v>
      </c>
      <c r="M1325">
        <f t="shared" ca="1" si="335"/>
        <v>-2</v>
      </c>
      <c r="N1325">
        <f t="shared" ca="1" si="329"/>
        <v>0</v>
      </c>
      <c r="O1325">
        <f>COUNTIF(結算日!$A$3:$A$249,A1325)</f>
        <v>0</v>
      </c>
      <c r="Q1325" s="7">
        <f t="shared" si="337"/>
        <v>21</v>
      </c>
      <c r="R1325" s="8">
        <f t="shared" ca="1" si="341"/>
        <v>-420</v>
      </c>
      <c r="S1325" s="8">
        <f t="shared" ca="1" si="342"/>
        <v>125284</v>
      </c>
      <c r="T1325" s="8">
        <f t="shared" ca="1" si="338"/>
        <v>-20</v>
      </c>
      <c r="U1325" s="9">
        <f t="shared" ca="1" si="343"/>
        <v>0</v>
      </c>
      <c r="V1325">
        <f t="shared" si="339"/>
        <v>2003</v>
      </c>
      <c r="W1325">
        <f t="shared" si="340"/>
        <v>11</v>
      </c>
    </row>
    <row r="1326" spans="1:23" x14ac:dyDescent="0.25">
      <c r="A1326" s="1">
        <v>37931</v>
      </c>
      <c r="B1326" s="2">
        <v>6013.4</v>
      </c>
      <c r="C1326" s="2">
        <v>137862</v>
      </c>
      <c r="D1326" s="2">
        <v>5975</v>
      </c>
      <c r="E1326" s="2">
        <v>5980</v>
      </c>
      <c r="F1326" s="10">
        <f t="shared" si="330"/>
        <v>-6.3857385173112791E-3</v>
      </c>
      <c r="G1326" s="2">
        <f t="shared" ca="1" si="331"/>
        <v>94802.7</v>
      </c>
      <c r="H1326">
        <f t="shared" ca="1" si="332"/>
        <v>1</v>
      </c>
      <c r="I1326">
        <f t="shared" si="333"/>
        <v>1</v>
      </c>
      <c r="J1326">
        <f t="shared" si="336"/>
        <v>-128.92000000000007</v>
      </c>
      <c r="K1326">
        <f t="shared" si="334"/>
        <v>1</v>
      </c>
      <c r="L1326" s="11">
        <f t="shared" ca="1" si="328"/>
        <v>13081.299999999968</v>
      </c>
      <c r="M1326">
        <f t="shared" ca="1" si="335"/>
        <v>2</v>
      </c>
      <c r="N1326">
        <f t="shared" ca="1" si="329"/>
        <v>4</v>
      </c>
      <c r="O1326">
        <f>COUNTIF(結算日!$A$3:$A$249,A1326)</f>
        <v>0</v>
      </c>
      <c r="Q1326" s="7">
        <f t="shared" si="337"/>
        <v>-190</v>
      </c>
      <c r="R1326" s="8">
        <f t="shared" ca="1" si="341"/>
        <v>3800</v>
      </c>
      <c r="S1326" s="8">
        <f t="shared" ca="1" si="342"/>
        <v>129084</v>
      </c>
      <c r="T1326" s="8">
        <f t="shared" ca="1" si="338"/>
        <v>21</v>
      </c>
      <c r="U1326" s="9">
        <f t="shared" ca="1" si="343"/>
        <v>41</v>
      </c>
      <c r="V1326">
        <f t="shared" si="339"/>
        <v>2003</v>
      </c>
      <c r="W1326">
        <f t="shared" si="340"/>
        <v>11</v>
      </c>
    </row>
    <row r="1327" spans="1:23" x14ac:dyDescent="0.25">
      <c r="A1327" s="1">
        <v>37932</v>
      </c>
      <c r="B1327" s="2">
        <v>6056.83</v>
      </c>
      <c r="C1327" s="2">
        <v>97774</v>
      </c>
      <c r="D1327" s="2">
        <v>6059</v>
      </c>
      <c r="E1327" s="2">
        <v>6060</v>
      </c>
      <c r="F1327" s="10">
        <f t="shared" si="330"/>
        <v>3.5827322213100032E-4</v>
      </c>
      <c r="G1327" s="2">
        <f t="shared" ca="1" si="331"/>
        <v>94997.225000000006</v>
      </c>
      <c r="H1327">
        <f t="shared" ca="1" si="332"/>
        <v>1</v>
      </c>
      <c r="I1327">
        <f t="shared" si="333"/>
        <v>-1</v>
      </c>
      <c r="J1327">
        <f t="shared" si="336"/>
        <v>43.430000000000291</v>
      </c>
      <c r="K1327">
        <f t="shared" ca="1" si="334"/>
        <v>1</v>
      </c>
      <c r="L1327" s="11">
        <f t="shared" ca="1" si="328"/>
        <v>13168.159999999969</v>
      </c>
      <c r="M1327">
        <f t="shared" ca="1" si="335"/>
        <v>2</v>
      </c>
      <c r="N1327">
        <f t="shared" ca="1" si="329"/>
        <v>0</v>
      </c>
      <c r="O1327">
        <f>COUNTIF(結算日!$A$3:$A$249,A1327)</f>
        <v>0</v>
      </c>
      <c r="Q1327" s="7">
        <f t="shared" si="337"/>
        <v>84</v>
      </c>
      <c r="R1327" s="8">
        <f t="shared" ca="1" si="341"/>
        <v>1764</v>
      </c>
      <c r="S1327" s="8">
        <f t="shared" ca="1" si="342"/>
        <v>130807</v>
      </c>
      <c r="T1327" s="8">
        <f t="shared" ca="1" si="338"/>
        <v>21</v>
      </c>
      <c r="U1327" s="9">
        <f t="shared" ca="1" si="343"/>
        <v>0</v>
      </c>
      <c r="V1327">
        <f t="shared" si="339"/>
        <v>2003</v>
      </c>
      <c r="W1327">
        <f t="shared" si="340"/>
        <v>11</v>
      </c>
    </row>
    <row r="1328" spans="1:23" x14ac:dyDescent="0.25">
      <c r="A1328" s="1">
        <v>37935</v>
      </c>
      <c r="B1328" s="2">
        <v>6059.03</v>
      </c>
      <c r="C1328" s="2">
        <v>88787</v>
      </c>
      <c r="D1328" s="2">
        <v>6049</v>
      </c>
      <c r="E1328" s="2">
        <v>6045</v>
      </c>
      <c r="F1328" s="10">
        <f t="shared" si="330"/>
        <v>-1.6553804816942241E-3</v>
      </c>
      <c r="G1328" s="2">
        <f t="shared" ca="1" si="331"/>
        <v>95656.05</v>
      </c>
      <c r="H1328">
        <f t="shared" ca="1" si="332"/>
        <v>-1</v>
      </c>
      <c r="I1328">
        <f t="shared" si="333"/>
        <v>1</v>
      </c>
      <c r="J1328">
        <f t="shared" si="336"/>
        <v>2.1999999999998181</v>
      </c>
      <c r="K1328">
        <f t="shared" si="334"/>
        <v>1</v>
      </c>
      <c r="L1328" s="11">
        <f t="shared" ca="1" si="328"/>
        <v>13172.559999999969</v>
      </c>
      <c r="M1328">
        <f t="shared" ca="1" si="335"/>
        <v>2</v>
      </c>
      <c r="N1328">
        <f t="shared" ca="1" si="329"/>
        <v>0</v>
      </c>
      <c r="O1328">
        <f>COUNTIF(結算日!$A$3:$A$249,A1328)</f>
        <v>0</v>
      </c>
      <c r="Q1328" s="7">
        <f t="shared" si="337"/>
        <v>-10</v>
      </c>
      <c r="R1328" s="8">
        <f t="shared" ca="1" si="341"/>
        <v>-210</v>
      </c>
      <c r="S1328" s="8">
        <f t="shared" ca="1" si="342"/>
        <v>130597</v>
      </c>
      <c r="T1328" s="8">
        <f t="shared" ca="1" si="338"/>
        <v>21</v>
      </c>
      <c r="U1328" s="9">
        <f t="shared" ca="1" si="343"/>
        <v>0</v>
      </c>
      <c r="V1328">
        <f t="shared" si="339"/>
        <v>2003</v>
      </c>
      <c r="W1328">
        <f t="shared" si="340"/>
        <v>11</v>
      </c>
    </row>
    <row r="1329" spans="1:23" x14ac:dyDescent="0.25">
      <c r="A1329" s="1">
        <v>37936</v>
      </c>
      <c r="B1329" s="2">
        <v>6022.08</v>
      </c>
      <c r="C1329" s="2">
        <v>88741</v>
      </c>
      <c r="D1329" s="2">
        <v>6040</v>
      </c>
      <c r="E1329" s="2">
        <v>6038</v>
      </c>
      <c r="F1329" s="10">
        <f t="shared" si="330"/>
        <v>2.9757160316701281E-3</v>
      </c>
      <c r="G1329" s="2">
        <f t="shared" ca="1" si="331"/>
        <v>96345.8</v>
      </c>
      <c r="H1329">
        <f t="shared" ca="1" si="332"/>
        <v>-1</v>
      </c>
      <c r="I1329">
        <f t="shared" si="333"/>
        <v>-1</v>
      </c>
      <c r="J1329">
        <f t="shared" si="336"/>
        <v>-36.949999999999818</v>
      </c>
      <c r="K1329">
        <f t="shared" si="334"/>
        <v>-1</v>
      </c>
      <c r="L1329" s="11">
        <f t="shared" ca="1" si="328"/>
        <v>13098.659999999969</v>
      </c>
      <c r="M1329">
        <f t="shared" ca="1" si="335"/>
        <v>-2</v>
      </c>
      <c r="N1329">
        <f t="shared" ca="1" si="329"/>
        <v>4</v>
      </c>
      <c r="O1329">
        <f>COUNTIF(結算日!$A$3:$A$249,A1329)</f>
        <v>0</v>
      </c>
      <c r="Q1329" s="7">
        <f t="shared" si="337"/>
        <v>-9</v>
      </c>
      <c r="R1329" s="8">
        <f t="shared" ca="1" si="341"/>
        <v>-189</v>
      </c>
      <c r="S1329" s="8">
        <f t="shared" ca="1" si="342"/>
        <v>130408</v>
      </c>
      <c r="T1329" s="8">
        <f t="shared" ca="1" si="338"/>
        <v>-21</v>
      </c>
      <c r="U1329" s="9">
        <f t="shared" ca="1" si="343"/>
        <v>42</v>
      </c>
      <c r="V1329">
        <f t="shared" si="339"/>
        <v>2003</v>
      </c>
      <c r="W1329">
        <f t="shared" si="340"/>
        <v>11</v>
      </c>
    </row>
    <row r="1330" spans="1:23" x14ac:dyDescent="0.25">
      <c r="A1330" s="1">
        <v>37937</v>
      </c>
      <c r="B1330" s="2">
        <v>5982.75</v>
      </c>
      <c r="C1330" s="2">
        <v>98057</v>
      </c>
      <c r="D1330" s="2">
        <v>6009</v>
      </c>
      <c r="E1330" s="2">
        <v>6015</v>
      </c>
      <c r="F1330" s="10">
        <f t="shared" si="330"/>
        <v>4.3876143913752497E-3</v>
      </c>
      <c r="G1330" s="2">
        <f t="shared" ca="1" si="331"/>
        <v>96994.35</v>
      </c>
      <c r="H1330">
        <f t="shared" ca="1" si="332"/>
        <v>1</v>
      </c>
      <c r="I1330">
        <f t="shared" si="333"/>
        <v>-1</v>
      </c>
      <c r="J1330">
        <f t="shared" si="336"/>
        <v>-39.329999999999927</v>
      </c>
      <c r="K1330">
        <f t="shared" si="334"/>
        <v>-1</v>
      </c>
      <c r="L1330" s="11">
        <f t="shared" ca="1" si="328"/>
        <v>13177.319999999969</v>
      </c>
      <c r="M1330">
        <f t="shared" ca="1" si="335"/>
        <v>-2</v>
      </c>
      <c r="N1330">
        <f t="shared" ca="1" si="329"/>
        <v>0</v>
      </c>
      <c r="O1330">
        <f>COUNTIF(結算日!$A$3:$A$249,A1330)</f>
        <v>0</v>
      </c>
      <c r="Q1330" s="7">
        <f t="shared" si="337"/>
        <v>-31</v>
      </c>
      <c r="R1330" s="8">
        <f t="shared" ca="1" si="341"/>
        <v>651</v>
      </c>
      <c r="S1330" s="8">
        <f t="shared" ca="1" si="342"/>
        <v>131017</v>
      </c>
      <c r="T1330" s="8">
        <f t="shared" ca="1" si="338"/>
        <v>-21</v>
      </c>
      <c r="U1330" s="9">
        <f t="shared" ca="1" si="343"/>
        <v>0</v>
      </c>
      <c r="V1330">
        <f t="shared" si="339"/>
        <v>2003</v>
      </c>
      <c r="W1330">
        <f t="shared" si="340"/>
        <v>11</v>
      </c>
    </row>
    <row r="1331" spans="1:23" x14ac:dyDescent="0.25">
      <c r="A1331" s="1">
        <v>37938</v>
      </c>
      <c r="B1331" s="2">
        <v>6035.44</v>
      </c>
      <c r="C1331" s="2">
        <v>93820</v>
      </c>
      <c r="D1331" s="2">
        <v>6072</v>
      </c>
      <c r="E1331" s="2">
        <v>6068</v>
      </c>
      <c r="F1331" s="10">
        <f t="shared" si="330"/>
        <v>6.0575533846745078E-3</v>
      </c>
      <c r="G1331" s="2">
        <f t="shared" ca="1" si="331"/>
        <v>96911.175000000003</v>
      </c>
      <c r="H1331">
        <f t="shared" ca="1" si="332"/>
        <v>-1</v>
      </c>
      <c r="I1331">
        <f t="shared" si="333"/>
        <v>-1</v>
      </c>
      <c r="J1331">
        <f t="shared" si="336"/>
        <v>52.6899999999996</v>
      </c>
      <c r="K1331">
        <f t="shared" si="334"/>
        <v>-1</v>
      </c>
      <c r="L1331" s="11">
        <f t="shared" ca="1" si="328"/>
        <v>13071.93999999997</v>
      </c>
      <c r="M1331">
        <f t="shared" ca="1" si="335"/>
        <v>-2</v>
      </c>
      <c r="N1331">
        <f t="shared" ca="1" si="329"/>
        <v>0</v>
      </c>
      <c r="O1331">
        <f>COUNTIF(結算日!$A$3:$A$249,A1331)</f>
        <v>0</v>
      </c>
      <c r="Q1331" s="7">
        <f t="shared" si="337"/>
        <v>63</v>
      </c>
      <c r="R1331" s="8">
        <f t="shared" ca="1" si="341"/>
        <v>-1323</v>
      </c>
      <c r="S1331" s="8">
        <f t="shared" ca="1" si="342"/>
        <v>129694</v>
      </c>
      <c r="T1331" s="8">
        <f t="shared" ca="1" si="338"/>
        <v>-21</v>
      </c>
      <c r="U1331" s="9">
        <f t="shared" ca="1" si="343"/>
        <v>0</v>
      </c>
      <c r="V1331">
        <f t="shared" si="339"/>
        <v>2003</v>
      </c>
      <c r="W1331">
        <f t="shared" si="340"/>
        <v>11</v>
      </c>
    </row>
    <row r="1332" spans="1:23" x14ac:dyDescent="0.25">
      <c r="A1332" s="1">
        <v>37939</v>
      </c>
      <c r="B1332" s="2">
        <v>6044.77</v>
      </c>
      <c r="C1332" s="2">
        <v>84937</v>
      </c>
      <c r="D1332" s="2">
        <v>6058</v>
      </c>
      <c r="E1332" s="2">
        <v>6058</v>
      </c>
      <c r="F1332" s="10">
        <f t="shared" si="330"/>
        <v>2.1886688823560263E-3</v>
      </c>
      <c r="G1332" s="2">
        <f t="shared" ca="1" si="331"/>
        <v>97006.675000000003</v>
      </c>
      <c r="H1332">
        <f t="shared" ca="1" si="332"/>
        <v>-1</v>
      </c>
      <c r="I1332">
        <f t="shared" si="333"/>
        <v>-1</v>
      </c>
      <c r="J1332">
        <f t="shared" si="336"/>
        <v>9.3300000000008367</v>
      </c>
      <c r="K1332">
        <f t="shared" si="334"/>
        <v>-1</v>
      </c>
      <c r="L1332" s="11">
        <f t="shared" ca="1" si="328"/>
        <v>13053.279999999968</v>
      </c>
      <c r="M1332">
        <f t="shared" ca="1" si="335"/>
        <v>-2</v>
      </c>
      <c r="N1332">
        <f t="shared" ca="1" si="329"/>
        <v>0</v>
      </c>
      <c r="O1332">
        <f>COUNTIF(結算日!$A$3:$A$249,A1332)</f>
        <v>0</v>
      </c>
      <c r="Q1332" s="7">
        <f t="shared" si="337"/>
        <v>-14</v>
      </c>
      <c r="R1332" s="8">
        <f t="shared" ca="1" si="341"/>
        <v>294</v>
      </c>
      <c r="S1332" s="8">
        <f t="shared" ca="1" si="342"/>
        <v>129988</v>
      </c>
      <c r="T1332" s="8">
        <f t="shared" ca="1" si="338"/>
        <v>-21</v>
      </c>
      <c r="U1332" s="9">
        <f t="shared" ca="1" si="343"/>
        <v>0</v>
      </c>
      <c r="V1332">
        <f t="shared" si="339"/>
        <v>2003</v>
      </c>
      <c r="W1332">
        <f t="shared" si="340"/>
        <v>11</v>
      </c>
    </row>
    <row r="1333" spans="1:23" x14ac:dyDescent="0.25">
      <c r="A1333" s="1">
        <v>37942</v>
      </c>
      <c r="B1333" s="2">
        <v>5952.32</v>
      </c>
      <c r="C1333" s="2">
        <v>76659</v>
      </c>
      <c r="D1333" s="2">
        <v>5978</v>
      </c>
      <c r="E1333" s="2">
        <v>5975</v>
      </c>
      <c r="F1333" s="10">
        <f t="shared" si="330"/>
        <v>4.3142841782699559E-3</v>
      </c>
      <c r="G1333" s="2">
        <f t="shared" ca="1" si="331"/>
        <v>96121.975000000006</v>
      </c>
      <c r="H1333">
        <f t="shared" ca="1" si="332"/>
        <v>-1</v>
      </c>
      <c r="I1333">
        <f t="shared" si="333"/>
        <v>-1</v>
      </c>
      <c r="J1333">
        <f t="shared" si="336"/>
        <v>-92.450000000000728</v>
      </c>
      <c r="K1333">
        <f t="shared" si="334"/>
        <v>-1</v>
      </c>
      <c r="L1333" s="11">
        <f t="shared" ca="1" si="328"/>
        <v>13238.179999999969</v>
      </c>
      <c r="M1333">
        <f t="shared" ca="1" si="335"/>
        <v>-2</v>
      </c>
      <c r="N1333">
        <f t="shared" ca="1" si="329"/>
        <v>0</v>
      </c>
      <c r="O1333">
        <f>COUNTIF(結算日!$A$3:$A$249,A1333)</f>
        <v>0</v>
      </c>
      <c r="Q1333" s="7">
        <f t="shared" si="337"/>
        <v>-80</v>
      </c>
      <c r="R1333" s="8">
        <f t="shared" ca="1" si="341"/>
        <v>1680</v>
      </c>
      <c r="S1333" s="8">
        <f t="shared" ca="1" si="342"/>
        <v>131668</v>
      </c>
      <c r="T1333" s="8">
        <f t="shared" ca="1" si="338"/>
        <v>-22</v>
      </c>
      <c r="U1333" s="9">
        <f t="shared" ca="1" si="343"/>
        <v>1</v>
      </c>
      <c r="V1333">
        <f t="shared" si="339"/>
        <v>2003</v>
      </c>
      <c r="W1333">
        <f t="shared" si="340"/>
        <v>11</v>
      </c>
    </row>
    <row r="1334" spans="1:23" x14ac:dyDescent="0.25">
      <c r="A1334" s="1">
        <v>37943</v>
      </c>
      <c r="B1334" s="2">
        <v>5939.47</v>
      </c>
      <c r="C1334" s="2">
        <v>82840</v>
      </c>
      <c r="D1334" s="2">
        <v>5985</v>
      </c>
      <c r="E1334" s="2">
        <v>5982</v>
      </c>
      <c r="F1334" s="10">
        <f t="shared" si="330"/>
        <v>7.6656671386503561E-3</v>
      </c>
      <c r="G1334" s="2">
        <f t="shared" ca="1" si="331"/>
        <v>96153.600000000006</v>
      </c>
      <c r="H1334">
        <f t="shared" ca="1" si="332"/>
        <v>-1</v>
      </c>
      <c r="I1334">
        <f t="shared" si="333"/>
        <v>-1</v>
      </c>
      <c r="J1334">
        <f t="shared" si="336"/>
        <v>-12.849999999999454</v>
      </c>
      <c r="K1334">
        <f t="shared" si="334"/>
        <v>-1</v>
      </c>
      <c r="L1334" s="11">
        <f t="shared" ca="1" si="328"/>
        <v>13263.879999999968</v>
      </c>
      <c r="M1334">
        <f t="shared" ca="1" si="335"/>
        <v>-2</v>
      </c>
      <c r="N1334">
        <f t="shared" ca="1" si="329"/>
        <v>0</v>
      </c>
      <c r="O1334">
        <f>COUNTIF(結算日!$A$3:$A$249,A1334)</f>
        <v>0</v>
      </c>
      <c r="Q1334" s="7">
        <f t="shared" si="337"/>
        <v>7</v>
      </c>
      <c r="R1334" s="8">
        <f t="shared" ca="1" si="341"/>
        <v>-154</v>
      </c>
      <c r="S1334" s="8">
        <f t="shared" ca="1" si="342"/>
        <v>131513</v>
      </c>
      <c r="T1334" s="8">
        <f t="shared" ca="1" si="338"/>
        <v>-21</v>
      </c>
      <c r="U1334" s="9">
        <f t="shared" ca="1" si="343"/>
        <v>1</v>
      </c>
      <c r="V1334">
        <f t="shared" si="339"/>
        <v>2003</v>
      </c>
      <c r="W1334">
        <f t="shared" si="340"/>
        <v>11</v>
      </c>
    </row>
    <row r="1335" spans="1:23" x14ac:dyDescent="0.25">
      <c r="A1335" s="1">
        <v>37944</v>
      </c>
      <c r="B1335" s="2">
        <v>5865.51</v>
      </c>
      <c r="C1335" s="2">
        <v>78752</v>
      </c>
      <c r="D1335" s="2">
        <v>5865</v>
      </c>
      <c r="E1335" s="2">
        <v>5886</v>
      </c>
      <c r="F1335" s="10">
        <f t="shared" si="330"/>
        <v>3.4933023726837487E-3</v>
      </c>
      <c r="G1335" s="2">
        <f t="shared" ca="1" si="331"/>
        <v>96358.65</v>
      </c>
      <c r="H1335">
        <f t="shared" ca="1" si="332"/>
        <v>-1</v>
      </c>
      <c r="I1335">
        <f t="shared" si="333"/>
        <v>-1</v>
      </c>
      <c r="J1335">
        <f t="shared" si="336"/>
        <v>-73.960000000000036</v>
      </c>
      <c r="K1335">
        <f t="shared" si="334"/>
        <v>-1</v>
      </c>
      <c r="L1335" s="11">
        <f t="shared" ca="1" si="328"/>
        <v>13411.799999999968</v>
      </c>
      <c r="M1335">
        <f t="shared" ca="1" si="335"/>
        <v>-2</v>
      </c>
      <c r="N1335">
        <f t="shared" ca="1" si="329"/>
        <v>0</v>
      </c>
      <c r="O1335">
        <f>COUNTIF(結算日!$A$3:$A$249,A1335)</f>
        <v>1</v>
      </c>
      <c r="Q1335" s="7">
        <f t="shared" si="337"/>
        <v>-120</v>
      </c>
      <c r="R1335" s="8">
        <f t="shared" ca="1" si="341"/>
        <v>2520</v>
      </c>
      <c r="S1335" s="8">
        <f t="shared" ca="1" si="342"/>
        <v>134032</v>
      </c>
      <c r="T1335" s="8">
        <f t="shared" ca="1" si="338"/>
        <v>-22</v>
      </c>
      <c r="U1335" s="9">
        <f t="shared" ca="1" si="343"/>
        <v>43</v>
      </c>
      <c r="V1335">
        <f t="shared" si="339"/>
        <v>2003</v>
      </c>
      <c r="W1335">
        <f t="shared" si="340"/>
        <v>11</v>
      </c>
    </row>
    <row r="1336" spans="1:23" x14ac:dyDescent="0.25">
      <c r="A1336" s="1">
        <v>37945</v>
      </c>
      <c r="B1336" s="2">
        <v>5834.24</v>
      </c>
      <c r="C1336" s="2">
        <v>76953</v>
      </c>
      <c r="D1336" s="2">
        <v>5898</v>
      </c>
      <c r="E1336" s="2">
        <v>5885</v>
      </c>
      <c r="F1336" s="10">
        <f t="shared" si="330"/>
        <v>1.0928587099605203E-2</v>
      </c>
      <c r="G1336" s="2">
        <f t="shared" ca="1" si="331"/>
        <v>96019.55</v>
      </c>
      <c r="H1336">
        <f t="shared" ca="1" si="332"/>
        <v>-1</v>
      </c>
      <c r="I1336">
        <f t="shared" si="333"/>
        <v>-1</v>
      </c>
      <c r="J1336">
        <f t="shared" si="336"/>
        <v>-31.270000000000437</v>
      </c>
      <c r="K1336">
        <f t="shared" si="334"/>
        <v>-1</v>
      </c>
      <c r="L1336" s="11">
        <f t="shared" ca="1" si="328"/>
        <v>13474.339999999969</v>
      </c>
      <c r="M1336">
        <f t="shared" ca="1" si="335"/>
        <v>-2</v>
      </c>
      <c r="N1336">
        <f t="shared" ca="1" si="329"/>
        <v>0</v>
      </c>
      <c r="O1336">
        <f>COUNTIF(結算日!$A$3:$A$249,A1336)</f>
        <v>0</v>
      </c>
      <c r="Q1336" s="7">
        <f t="shared" si="337"/>
        <v>12</v>
      </c>
      <c r="R1336" s="8">
        <f t="shared" ca="1" si="341"/>
        <v>-264</v>
      </c>
      <c r="S1336" s="8">
        <f t="shared" ca="1" si="342"/>
        <v>133725</v>
      </c>
      <c r="T1336" s="8">
        <f t="shared" ca="1" si="338"/>
        <v>-22</v>
      </c>
      <c r="U1336" s="9">
        <f t="shared" ca="1" si="343"/>
        <v>0</v>
      </c>
      <c r="V1336">
        <f t="shared" si="339"/>
        <v>2003</v>
      </c>
      <c r="W1336">
        <f t="shared" si="340"/>
        <v>11</v>
      </c>
    </row>
    <row r="1337" spans="1:23" x14ac:dyDescent="0.25">
      <c r="A1337" s="1">
        <v>37946</v>
      </c>
      <c r="B1337" s="2">
        <v>5830.06</v>
      </c>
      <c r="C1337" s="2">
        <v>69927</v>
      </c>
      <c r="D1337" s="2">
        <v>5862</v>
      </c>
      <c r="E1337" s="2">
        <v>5861</v>
      </c>
      <c r="F1337" s="10">
        <f t="shared" si="330"/>
        <v>5.4785027941393061E-3</v>
      </c>
      <c r="G1337" s="2">
        <f t="shared" ca="1" si="331"/>
        <v>95794.725000000006</v>
      </c>
      <c r="H1337">
        <f t="shared" ca="1" si="332"/>
        <v>-1</v>
      </c>
      <c r="I1337">
        <f t="shared" si="333"/>
        <v>-1</v>
      </c>
      <c r="J1337">
        <f t="shared" si="336"/>
        <v>-4.1799999999993815</v>
      </c>
      <c r="K1337">
        <f t="shared" si="334"/>
        <v>-1</v>
      </c>
      <c r="L1337" s="11">
        <f t="shared" ca="1" si="328"/>
        <v>13482.699999999968</v>
      </c>
      <c r="M1337">
        <f t="shared" ca="1" si="335"/>
        <v>-2</v>
      </c>
      <c r="N1337">
        <f t="shared" ca="1" si="329"/>
        <v>0</v>
      </c>
      <c r="O1337">
        <f>COUNTIF(結算日!$A$3:$A$249,A1337)</f>
        <v>0</v>
      </c>
      <c r="Q1337" s="7">
        <f t="shared" si="337"/>
        <v>-36</v>
      </c>
      <c r="R1337" s="8">
        <f t="shared" ca="1" si="341"/>
        <v>792</v>
      </c>
      <c r="S1337" s="8">
        <f t="shared" ca="1" si="342"/>
        <v>134517</v>
      </c>
      <c r="T1337" s="8">
        <f t="shared" ca="1" si="338"/>
        <v>-22</v>
      </c>
      <c r="U1337" s="9">
        <f t="shared" ca="1" si="343"/>
        <v>0</v>
      </c>
      <c r="V1337">
        <f t="shared" si="339"/>
        <v>2003</v>
      </c>
      <c r="W1337">
        <f t="shared" si="340"/>
        <v>11</v>
      </c>
    </row>
    <row r="1338" spans="1:23" x14ac:dyDescent="0.25">
      <c r="A1338" s="1">
        <v>37949</v>
      </c>
      <c r="B1338" s="2">
        <v>5821.58</v>
      </c>
      <c r="C1338" s="2">
        <v>57061</v>
      </c>
      <c r="D1338" s="2">
        <v>5850</v>
      </c>
      <c r="E1338" s="2">
        <v>5858</v>
      </c>
      <c r="F1338" s="10">
        <f t="shared" si="330"/>
        <v>4.8818362025428996E-3</v>
      </c>
      <c r="G1338" s="2">
        <f t="shared" ca="1" si="331"/>
        <v>95581.3</v>
      </c>
      <c r="H1338">
        <f t="shared" ca="1" si="332"/>
        <v>-1</v>
      </c>
      <c r="I1338">
        <f t="shared" si="333"/>
        <v>-1</v>
      </c>
      <c r="J1338">
        <f t="shared" si="336"/>
        <v>-8.4800000000004729</v>
      </c>
      <c r="K1338">
        <f t="shared" si="334"/>
        <v>-1</v>
      </c>
      <c r="L1338" s="11">
        <f t="shared" ca="1" si="328"/>
        <v>13499.659999999969</v>
      </c>
      <c r="M1338">
        <f t="shared" ca="1" si="335"/>
        <v>-2</v>
      </c>
      <c r="N1338">
        <f t="shared" ca="1" si="329"/>
        <v>0</v>
      </c>
      <c r="O1338">
        <f>COUNTIF(結算日!$A$3:$A$249,A1338)</f>
        <v>0</v>
      </c>
      <c r="Q1338" s="7">
        <f t="shared" si="337"/>
        <v>-12</v>
      </c>
      <c r="R1338" s="8">
        <f t="shared" ca="1" si="341"/>
        <v>264</v>
      </c>
      <c r="S1338" s="8">
        <f t="shared" ca="1" si="342"/>
        <v>134781</v>
      </c>
      <c r="T1338" s="8">
        <f t="shared" ca="1" si="338"/>
        <v>-23</v>
      </c>
      <c r="U1338" s="9">
        <f t="shared" ca="1" si="343"/>
        <v>1</v>
      </c>
      <c r="V1338">
        <f t="shared" si="339"/>
        <v>2003</v>
      </c>
      <c r="W1338">
        <f t="shared" si="340"/>
        <v>11</v>
      </c>
    </row>
    <row r="1339" spans="1:23" x14ac:dyDescent="0.25">
      <c r="A1339" s="1">
        <v>37950</v>
      </c>
      <c r="B1339" s="2">
        <v>5861.18</v>
      </c>
      <c r="C1339" s="2">
        <v>79498</v>
      </c>
      <c r="D1339" s="2">
        <v>5888</v>
      </c>
      <c r="E1339" s="2">
        <v>5884</v>
      </c>
      <c r="F1339" s="10">
        <f t="shared" si="330"/>
        <v>4.5758703878739926E-3</v>
      </c>
      <c r="G1339" s="2">
        <f t="shared" ca="1" si="331"/>
        <v>96192.125</v>
      </c>
      <c r="H1339">
        <f t="shared" ca="1" si="332"/>
        <v>-1</v>
      </c>
      <c r="I1339">
        <f t="shared" si="333"/>
        <v>-1</v>
      </c>
      <c r="J1339">
        <f t="shared" si="336"/>
        <v>39.600000000000364</v>
      </c>
      <c r="K1339">
        <f t="shared" si="334"/>
        <v>-1</v>
      </c>
      <c r="L1339" s="11">
        <f t="shared" ca="1" si="328"/>
        <v>13420.459999999968</v>
      </c>
      <c r="M1339">
        <f t="shared" ca="1" si="335"/>
        <v>-2</v>
      </c>
      <c r="N1339">
        <f t="shared" ca="1" si="329"/>
        <v>0</v>
      </c>
      <c r="O1339">
        <f>COUNTIF(結算日!$A$3:$A$249,A1339)</f>
        <v>0</v>
      </c>
      <c r="Q1339" s="7">
        <f t="shared" si="337"/>
        <v>38</v>
      </c>
      <c r="R1339" s="8">
        <f t="shared" ca="1" si="341"/>
        <v>-874</v>
      </c>
      <c r="S1339" s="8">
        <f t="shared" ca="1" si="342"/>
        <v>133906</v>
      </c>
      <c r="T1339" s="8">
        <f t="shared" ca="1" si="338"/>
        <v>-22</v>
      </c>
      <c r="U1339" s="9">
        <f t="shared" ca="1" si="343"/>
        <v>1</v>
      </c>
      <c r="V1339">
        <f t="shared" si="339"/>
        <v>2003</v>
      </c>
      <c r="W1339">
        <f t="shared" si="340"/>
        <v>11</v>
      </c>
    </row>
    <row r="1340" spans="1:23" x14ac:dyDescent="0.25">
      <c r="A1340" s="1">
        <v>37951</v>
      </c>
      <c r="B1340" s="2">
        <v>5860.61</v>
      </c>
      <c r="C1340" s="2">
        <v>51524</v>
      </c>
      <c r="D1340" s="2">
        <v>5904</v>
      </c>
      <c r="E1340" s="2">
        <v>5904</v>
      </c>
      <c r="F1340" s="10">
        <f t="shared" si="330"/>
        <v>7.4036661712688634E-3</v>
      </c>
      <c r="G1340" s="2">
        <f t="shared" ca="1" si="331"/>
        <v>96216.6</v>
      </c>
      <c r="H1340">
        <f t="shared" ca="1" si="332"/>
        <v>-1</v>
      </c>
      <c r="I1340">
        <f t="shared" si="333"/>
        <v>-1</v>
      </c>
      <c r="J1340">
        <f t="shared" si="336"/>
        <v>-0.57000000000061846</v>
      </c>
      <c r="K1340">
        <f t="shared" si="334"/>
        <v>-1</v>
      </c>
      <c r="L1340" s="11">
        <f t="shared" ca="1" si="328"/>
        <v>13421.599999999969</v>
      </c>
      <c r="M1340">
        <f t="shared" ca="1" si="335"/>
        <v>-2</v>
      </c>
      <c r="N1340">
        <f t="shared" ca="1" si="329"/>
        <v>0</v>
      </c>
      <c r="O1340">
        <f>COUNTIF(結算日!$A$3:$A$249,A1340)</f>
        <v>0</v>
      </c>
      <c r="Q1340" s="7">
        <f t="shared" si="337"/>
        <v>16</v>
      </c>
      <c r="R1340" s="8">
        <f t="shared" ca="1" si="341"/>
        <v>-352</v>
      </c>
      <c r="S1340" s="8">
        <f t="shared" ca="1" si="342"/>
        <v>133553</v>
      </c>
      <c r="T1340" s="8">
        <f t="shared" ca="1" si="338"/>
        <v>-22</v>
      </c>
      <c r="U1340" s="9">
        <f t="shared" ca="1" si="343"/>
        <v>0</v>
      </c>
      <c r="V1340">
        <f t="shared" si="339"/>
        <v>2003</v>
      </c>
      <c r="W1340">
        <f t="shared" si="340"/>
        <v>11</v>
      </c>
    </row>
    <row r="1341" spans="1:23" x14ac:dyDescent="0.25">
      <c r="A1341" s="1">
        <v>37952</v>
      </c>
      <c r="B1341" s="2">
        <v>5740.57</v>
      </c>
      <c r="C1341" s="2">
        <v>57862</v>
      </c>
      <c r="D1341" s="2">
        <v>5818</v>
      </c>
      <c r="E1341" s="2">
        <v>5805</v>
      </c>
      <c r="F1341" s="10">
        <f t="shared" si="330"/>
        <v>1.3488207617013748E-2</v>
      </c>
      <c r="G1341" s="2">
        <f t="shared" ca="1" si="331"/>
        <v>96420.975000000006</v>
      </c>
      <c r="H1341">
        <f t="shared" ca="1" si="332"/>
        <v>-1</v>
      </c>
      <c r="I1341">
        <f t="shared" si="333"/>
        <v>-1</v>
      </c>
      <c r="J1341">
        <f t="shared" si="336"/>
        <v>-120.03999999999996</v>
      </c>
      <c r="K1341">
        <f t="shared" si="334"/>
        <v>-1</v>
      </c>
      <c r="L1341" s="11">
        <f t="shared" ca="1" si="328"/>
        <v>13661.679999999969</v>
      </c>
      <c r="M1341">
        <f t="shared" ca="1" si="335"/>
        <v>-2</v>
      </c>
      <c r="N1341">
        <f t="shared" ca="1" si="329"/>
        <v>0</v>
      </c>
      <c r="O1341">
        <f>COUNTIF(結算日!$A$3:$A$249,A1341)</f>
        <v>0</v>
      </c>
      <c r="Q1341" s="7">
        <f t="shared" si="337"/>
        <v>-86</v>
      </c>
      <c r="R1341" s="8">
        <f t="shared" ca="1" si="341"/>
        <v>1892</v>
      </c>
      <c r="S1341" s="8">
        <f t="shared" ca="1" si="342"/>
        <v>135445</v>
      </c>
      <c r="T1341" s="8">
        <f t="shared" ca="1" si="338"/>
        <v>-23</v>
      </c>
      <c r="U1341" s="9">
        <f t="shared" ca="1" si="343"/>
        <v>1</v>
      </c>
      <c r="V1341">
        <f t="shared" si="339"/>
        <v>2003</v>
      </c>
      <c r="W1341">
        <f t="shared" si="340"/>
        <v>11</v>
      </c>
    </row>
    <row r="1342" spans="1:23" x14ac:dyDescent="0.25">
      <c r="A1342" s="1">
        <v>37953</v>
      </c>
      <c r="B1342" s="2">
        <v>5771.77</v>
      </c>
      <c r="C1342" s="2">
        <v>63856</v>
      </c>
      <c r="D1342" s="2">
        <v>5808</v>
      </c>
      <c r="E1342" s="2">
        <v>5810</v>
      </c>
      <c r="F1342" s="10">
        <f t="shared" si="330"/>
        <v>6.2771039040017129E-3</v>
      </c>
      <c r="G1342" s="2">
        <f t="shared" ca="1" si="331"/>
        <v>96097.45</v>
      </c>
      <c r="H1342">
        <f t="shared" ca="1" si="332"/>
        <v>-1</v>
      </c>
      <c r="I1342">
        <f t="shared" si="333"/>
        <v>-1</v>
      </c>
      <c r="J1342">
        <f t="shared" si="336"/>
        <v>31.200000000000728</v>
      </c>
      <c r="K1342">
        <f t="shared" si="334"/>
        <v>-1</v>
      </c>
      <c r="L1342" s="11">
        <f t="shared" ref="L1342:L1405" ca="1" si="344">L1341+J1342*M1341</f>
        <v>13599.279999999968</v>
      </c>
      <c r="M1342">
        <f t="shared" ca="1" si="335"/>
        <v>-2</v>
      </c>
      <c r="N1342">
        <f t="shared" ref="N1342:N1405" ca="1" si="345">ABS(M1342-M1341)</f>
        <v>0</v>
      </c>
      <c r="O1342">
        <f>COUNTIF(結算日!$A$3:$A$249,A1342)</f>
        <v>0</v>
      </c>
      <c r="Q1342" s="7">
        <f t="shared" si="337"/>
        <v>-10</v>
      </c>
      <c r="R1342" s="8">
        <f t="shared" ca="1" si="341"/>
        <v>230</v>
      </c>
      <c r="S1342" s="8">
        <f t="shared" ca="1" si="342"/>
        <v>135674</v>
      </c>
      <c r="T1342" s="8">
        <f t="shared" ca="1" si="338"/>
        <v>-23</v>
      </c>
      <c r="U1342" s="9">
        <f t="shared" ca="1" si="343"/>
        <v>0</v>
      </c>
      <c r="V1342">
        <f t="shared" si="339"/>
        <v>2003</v>
      </c>
      <c r="W1342">
        <f t="shared" si="340"/>
        <v>11</v>
      </c>
    </row>
    <row r="1343" spans="1:23" x14ac:dyDescent="0.25">
      <c r="A1343" s="1">
        <v>37956</v>
      </c>
      <c r="B1343" s="2">
        <v>5870.17</v>
      </c>
      <c r="C1343" s="2">
        <v>71061</v>
      </c>
      <c r="D1343" s="2">
        <v>5914</v>
      </c>
      <c r="E1343" s="2">
        <v>5912</v>
      </c>
      <c r="F1343" s="10">
        <f t="shared" si="330"/>
        <v>7.4665640007018919E-3</v>
      </c>
      <c r="G1343" s="2">
        <f t="shared" ca="1" si="331"/>
        <v>95683.85</v>
      </c>
      <c r="H1343">
        <f t="shared" ca="1" si="332"/>
        <v>-1</v>
      </c>
      <c r="I1343">
        <f t="shared" si="333"/>
        <v>-1</v>
      </c>
      <c r="J1343">
        <f t="shared" si="336"/>
        <v>98.399999999999636</v>
      </c>
      <c r="K1343">
        <f t="shared" si="334"/>
        <v>-1</v>
      </c>
      <c r="L1343" s="11">
        <f t="shared" ca="1" si="344"/>
        <v>13402.479999999969</v>
      </c>
      <c r="M1343">
        <f t="shared" ca="1" si="335"/>
        <v>-2</v>
      </c>
      <c r="N1343">
        <f t="shared" ca="1" si="345"/>
        <v>0</v>
      </c>
      <c r="O1343">
        <f>COUNTIF(結算日!$A$3:$A$249,A1343)</f>
        <v>0</v>
      </c>
      <c r="Q1343" s="7">
        <f t="shared" si="337"/>
        <v>106</v>
      </c>
      <c r="R1343" s="8">
        <f t="shared" ca="1" si="341"/>
        <v>-2438</v>
      </c>
      <c r="S1343" s="8">
        <f t="shared" ca="1" si="342"/>
        <v>133236</v>
      </c>
      <c r="T1343" s="8">
        <f t="shared" ca="1" si="338"/>
        <v>-22</v>
      </c>
      <c r="U1343" s="9">
        <f t="shared" ca="1" si="343"/>
        <v>1</v>
      </c>
      <c r="V1343">
        <f t="shared" si="339"/>
        <v>2003</v>
      </c>
      <c r="W1343">
        <f t="shared" si="340"/>
        <v>12</v>
      </c>
    </row>
    <row r="1344" spans="1:23" x14ac:dyDescent="0.25">
      <c r="A1344" s="1">
        <v>37957</v>
      </c>
      <c r="B1344" s="2">
        <v>5911.45</v>
      </c>
      <c r="C1344" s="2">
        <v>78712</v>
      </c>
      <c r="D1344" s="2">
        <v>5930</v>
      </c>
      <c r="E1344" s="2">
        <v>5926</v>
      </c>
      <c r="F1344" s="10">
        <f t="shared" si="330"/>
        <v>3.1379779918632167E-3</v>
      </c>
      <c r="G1344" s="2">
        <f t="shared" ca="1" si="331"/>
        <v>94521.75</v>
      </c>
      <c r="H1344">
        <f t="shared" ca="1" si="332"/>
        <v>-1</v>
      </c>
      <c r="I1344">
        <f t="shared" si="333"/>
        <v>-1</v>
      </c>
      <c r="J1344">
        <f t="shared" si="336"/>
        <v>41.279999999999745</v>
      </c>
      <c r="K1344">
        <f t="shared" si="334"/>
        <v>-1</v>
      </c>
      <c r="L1344" s="11">
        <f t="shared" ca="1" si="344"/>
        <v>13319.919999999969</v>
      </c>
      <c r="M1344">
        <f t="shared" ca="1" si="335"/>
        <v>-2</v>
      </c>
      <c r="N1344">
        <f t="shared" ca="1" si="345"/>
        <v>0</v>
      </c>
      <c r="O1344">
        <f>COUNTIF(結算日!$A$3:$A$249,A1344)</f>
        <v>0</v>
      </c>
      <c r="Q1344" s="7">
        <f t="shared" si="337"/>
        <v>16</v>
      </c>
      <c r="R1344" s="8">
        <f t="shared" ca="1" si="341"/>
        <v>-352</v>
      </c>
      <c r="S1344" s="8">
        <f t="shared" ca="1" si="342"/>
        <v>132883</v>
      </c>
      <c r="T1344" s="8">
        <f t="shared" ca="1" si="338"/>
        <v>-22</v>
      </c>
      <c r="U1344" s="9">
        <f t="shared" ca="1" si="343"/>
        <v>0</v>
      </c>
      <c r="V1344">
        <f t="shared" si="339"/>
        <v>2003</v>
      </c>
      <c r="W1344">
        <f t="shared" si="340"/>
        <v>12</v>
      </c>
    </row>
    <row r="1345" spans="1:23" x14ac:dyDescent="0.25">
      <c r="A1345" s="1">
        <v>37958</v>
      </c>
      <c r="B1345" s="2">
        <v>5884.97</v>
      </c>
      <c r="C1345" s="2">
        <v>68739</v>
      </c>
      <c r="D1345" s="2">
        <v>5908</v>
      </c>
      <c r="E1345" s="2">
        <v>5895</v>
      </c>
      <c r="F1345" s="10">
        <f t="shared" si="330"/>
        <v>3.9133589466047169E-3</v>
      </c>
      <c r="G1345" s="2">
        <f t="shared" ca="1" si="331"/>
        <v>93579.75</v>
      </c>
      <c r="H1345">
        <f t="shared" ca="1" si="332"/>
        <v>-1</v>
      </c>
      <c r="I1345">
        <f t="shared" si="333"/>
        <v>-1</v>
      </c>
      <c r="J1345">
        <f t="shared" si="336"/>
        <v>-26.479999999999563</v>
      </c>
      <c r="K1345">
        <f t="shared" si="334"/>
        <v>-1</v>
      </c>
      <c r="L1345" s="11">
        <f t="shared" ca="1" si="344"/>
        <v>13372.879999999968</v>
      </c>
      <c r="M1345">
        <f t="shared" ca="1" si="335"/>
        <v>-2</v>
      </c>
      <c r="N1345">
        <f t="shared" ca="1" si="345"/>
        <v>0</v>
      </c>
      <c r="O1345">
        <f>COUNTIF(結算日!$A$3:$A$249,A1345)</f>
        <v>0</v>
      </c>
      <c r="Q1345" s="7">
        <f t="shared" si="337"/>
        <v>-22</v>
      </c>
      <c r="R1345" s="8">
        <f t="shared" ca="1" si="341"/>
        <v>484</v>
      </c>
      <c r="S1345" s="8">
        <f t="shared" ca="1" si="342"/>
        <v>133367</v>
      </c>
      <c r="T1345" s="8">
        <f t="shared" ca="1" si="338"/>
        <v>-22</v>
      </c>
      <c r="U1345" s="9">
        <f t="shared" ca="1" si="343"/>
        <v>0</v>
      </c>
      <c r="V1345">
        <f t="shared" si="339"/>
        <v>2003</v>
      </c>
      <c r="W1345">
        <f t="shared" si="340"/>
        <v>12</v>
      </c>
    </row>
    <row r="1346" spans="1:23" x14ac:dyDescent="0.25">
      <c r="A1346" s="1">
        <v>37959</v>
      </c>
      <c r="B1346" s="2">
        <v>5920.46</v>
      </c>
      <c r="C1346" s="2">
        <v>64915</v>
      </c>
      <c r="D1346" s="2">
        <v>5934</v>
      </c>
      <c r="E1346" s="2">
        <v>5934</v>
      </c>
      <c r="F1346" s="10">
        <f t="shared" ref="F1346:F1409" si="346">IF(O1346=1,E1346,D1346)/B1346-1</f>
        <v>2.2869844572888098E-3</v>
      </c>
      <c r="G1346" s="2">
        <f t="shared" ref="G1346:G1409" ca="1" si="347">IF(ROW()&gt;$G$1,AVERAGE(OFFSET(C1346,-$G$1+1,,$G$1)),"")</f>
        <v>92645.925000000003</v>
      </c>
      <c r="H1346">
        <f t="shared" ref="H1346:H1409" ca="1" si="348">IF(G1346="",0,SIGN(C1346-G1346))</f>
        <v>-1</v>
      </c>
      <c r="I1346">
        <f t="shared" ref="I1346:I1409" si="349">-SIGN(F1346)</f>
        <v>-1</v>
      </c>
      <c r="J1346">
        <f t="shared" si="336"/>
        <v>35.489999999999782</v>
      </c>
      <c r="K1346">
        <f t="shared" ref="K1346:K1409" si="350">CHOOSE($K$1,H1346*(2-$K$1)+I1346*($K$1-1),IF(ABS(F1346)&gt;($K$1-2)/100,I1346,H1346))</f>
        <v>-1</v>
      </c>
      <c r="L1346" s="11">
        <f t="shared" ca="1" si="344"/>
        <v>13301.899999999969</v>
      </c>
      <c r="M1346">
        <f t="shared" ref="M1346:M1409" ca="1" si="351">INT(L1346*$P$1/B1346)*K1346</f>
        <v>-2</v>
      </c>
      <c r="N1346">
        <f t="shared" ca="1" si="345"/>
        <v>0</v>
      </c>
      <c r="O1346">
        <f>COUNTIF(結算日!$A$3:$A$249,A1346)</f>
        <v>0</v>
      </c>
      <c r="Q1346" s="7">
        <f t="shared" si="337"/>
        <v>26</v>
      </c>
      <c r="R1346" s="8">
        <f t="shared" ca="1" si="341"/>
        <v>-572</v>
      </c>
      <c r="S1346" s="8">
        <f t="shared" ca="1" si="342"/>
        <v>132795</v>
      </c>
      <c r="T1346" s="8">
        <f t="shared" ca="1" si="338"/>
        <v>-22</v>
      </c>
      <c r="U1346" s="9">
        <f t="shared" ca="1" si="343"/>
        <v>0</v>
      </c>
      <c r="V1346">
        <f t="shared" si="339"/>
        <v>2003</v>
      </c>
      <c r="W1346">
        <f t="shared" si="340"/>
        <v>12</v>
      </c>
    </row>
    <row r="1347" spans="1:23" x14ac:dyDescent="0.25">
      <c r="A1347" s="1">
        <v>37960</v>
      </c>
      <c r="B1347" s="2">
        <v>5900.05</v>
      </c>
      <c r="C1347" s="2">
        <v>65214</v>
      </c>
      <c r="D1347" s="2">
        <v>5904</v>
      </c>
      <c r="E1347" s="2">
        <v>5900</v>
      </c>
      <c r="F1347" s="10">
        <f t="shared" si="346"/>
        <v>6.6948585181481057E-4</v>
      </c>
      <c r="G1347" s="2">
        <f t="shared" ca="1" si="347"/>
        <v>91386.324999999997</v>
      </c>
      <c r="H1347">
        <f t="shared" ca="1" si="348"/>
        <v>-1</v>
      </c>
      <c r="I1347">
        <f t="shared" si="349"/>
        <v>-1</v>
      </c>
      <c r="J1347">
        <f t="shared" ref="J1347:J1410" si="352">B1347-B1346</f>
        <v>-20.409999999999854</v>
      </c>
      <c r="K1347">
        <f t="shared" ca="1" si="350"/>
        <v>-1</v>
      </c>
      <c r="L1347" s="11">
        <f t="shared" ca="1" si="344"/>
        <v>13342.719999999968</v>
      </c>
      <c r="M1347">
        <f t="shared" ca="1" si="351"/>
        <v>-2</v>
      </c>
      <c r="N1347">
        <f t="shared" ca="1" si="345"/>
        <v>0</v>
      </c>
      <c r="O1347">
        <f>COUNTIF(結算日!$A$3:$A$249,A1347)</f>
        <v>0</v>
      </c>
      <c r="Q1347" s="7">
        <f t="shared" ref="Q1347:Q1410" si="353">D1347-IF(O1346=1,E1346,D1346)</f>
        <v>-30</v>
      </c>
      <c r="R1347" s="8">
        <f t="shared" ca="1" si="341"/>
        <v>660</v>
      </c>
      <c r="S1347" s="8">
        <f t="shared" ca="1" si="342"/>
        <v>133455</v>
      </c>
      <c r="T1347" s="8">
        <f t="shared" ref="T1347:T1410" ca="1" si="354">INT(S1347*$P$1/IF(O1347=1,E1347,D1347))*K1347</f>
        <v>-22</v>
      </c>
      <c r="U1347" s="9">
        <f t="shared" ca="1" si="343"/>
        <v>0</v>
      </c>
      <c r="V1347">
        <f t="shared" ref="V1347:V1410" si="355">YEAR(A1347)</f>
        <v>2003</v>
      </c>
      <c r="W1347">
        <f t="shared" ref="W1347:W1410" si="356">MONTH(A1347)</f>
        <v>12</v>
      </c>
    </row>
    <row r="1348" spans="1:23" x14ac:dyDescent="0.25">
      <c r="A1348" s="1">
        <v>37963</v>
      </c>
      <c r="B1348" s="2">
        <v>5847.15</v>
      </c>
      <c r="C1348" s="2">
        <v>47495</v>
      </c>
      <c r="D1348" s="2">
        <v>5847</v>
      </c>
      <c r="E1348" s="2">
        <v>5850</v>
      </c>
      <c r="F1348" s="10">
        <f t="shared" si="346"/>
        <v>-2.5653523511359744E-5</v>
      </c>
      <c r="G1348" s="2">
        <f t="shared" ca="1" si="347"/>
        <v>89433.05</v>
      </c>
      <c r="H1348">
        <f t="shared" ca="1" si="348"/>
        <v>-1</v>
      </c>
      <c r="I1348">
        <f t="shared" si="349"/>
        <v>1</v>
      </c>
      <c r="J1348">
        <f t="shared" si="352"/>
        <v>-52.900000000000546</v>
      </c>
      <c r="K1348">
        <f t="shared" ca="1" si="350"/>
        <v>-1</v>
      </c>
      <c r="L1348" s="11">
        <f t="shared" ca="1" si="344"/>
        <v>13448.51999999997</v>
      </c>
      <c r="M1348">
        <f t="shared" ca="1" si="351"/>
        <v>-2</v>
      </c>
      <c r="N1348">
        <f t="shared" ca="1" si="345"/>
        <v>0</v>
      </c>
      <c r="O1348">
        <f>COUNTIF(結算日!$A$3:$A$249,A1348)</f>
        <v>0</v>
      </c>
      <c r="Q1348" s="7">
        <f t="shared" si="353"/>
        <v>-57</v>
      </c>
      <c r="R1348" s="8">
        <f t="shared" ref="R1348:R1411" ca="1" si="357">Q1348*T1347</f>
        <v>1254</v>
      </c>
      <c r="S1348" s="8">
        <f t="shared" ref="S1348:S1411" ca="1" si="358">S1347+Q1348*T1347-U1347*$U$1</f>
        <v>134709</v>
      </c>
      <c r="T1348" s="8">
        <f t="shared" ca="1" si="354"/>
        <v>-23</v>
      </c>
      <c r="U1348" s="9">
        <f t="shared" ref="U1348:U1411" ca="1" si="359">IF(O1348=1,ABS(T1348)+ABS(T1347),ABS(T1348-T1347))</f>
        <v>1</v>
      </c>
      <c r="V1348">
        <f t="shared" si="355"/>
        <v>2003</v>
      </c>
      <c r="W1348">
        <f t="shared" si="356"/>
        <v>12</v>
      </c>
    </row>
    <row r="1349" spans="1:23" x14ac:dyDescent="0.25">
      <c r="A1349" s="1">
        <v>37964</v>
      </c>
      <c r="B1349" s="2">
        <v>5859.56</v>
      </c>
      <c r="C1349" s="2">
        <v>58200</v>
      </c>
      <c r="D1349" s="2">
        <v>5873</v>
      </c>
      <c r="E1349" s="2">
        <v>5875</v>
      </c>
      <c r="F1349" s="10">
        <f t="shared" si="346"/>
        <v>2.2936875806374157E-3</v>
      </c>
      <c r="G1349" s="2">
        <f t="shared" ca="1" si="347"/>
        <v>87845.824999999997</v>
      </c>
      <c r="H1349">
        <f t="shared" ca="1" si="348"/>
        <v>-1</v>
      </c>
      <c r="I1349">
        <f t="shared" si="349"/>
        <v>-1</v>
      </c>
      <c r="J1349">
        <f t="shared" si="352"/>
        <v>12.410000000000764</v>
      </c>
      <c r="K1349">
        <f t="shared" si="350"/>
        <v>-1</v>
      </c>
      <c r="L1349" s="11">
        <f t="shared" ca="1" si="344"/>
        <v>13423.699999999968</v>
      </c>
      <c r="M1349">
        <f t="shared" ca="1" si="351"/>
        <v>-2</v>
      </c>
      <c r="N1349">
        <f t="shared" ca="1" si="345"/>
        <v>0</v>
      </c>
      <c r="O1349">
        <f>COUNTIF(結算日!$A$3:$A$249,A1349)</f>
        <v>0</v>
      </c>
      <c r="Q1349" s="7">
        <f t="shared" si="353"/>
        <v>26</v>
      </c>
      <c r="R1349" s="8">
        <f t="shared" ca="1" si="357"/>
        <v>-598</v>
      </c>
      <c r="S1349" s="8">
        <f t="shared" ca="1" si="358"/>
        <v>134110</v>
      </c>
      <c r="T1349" s="8">
        <f t="shared" ca="1" si="354"/>
        <v>-22</v>
      </c>
      <c r="U1349" s="9">
        <f t="shared" ca="1" si="359"/>
        <v>1</v>
      </c>
      <c r="V1349">
        <f t="shared" si="355"/>
        <v>2003</v>
      </c>
      <c r="W1349">
        <f t="shared" si="356"/>
        <v>12</v>
      </c>
    </row>
    <row r="1350" spans="1:23" x14ac:dyDescent="0.25">
      <c r="A1350" s="1">
        <v>37965</v>
      </c>
      <c r="B1350" s="2">
        <v>5803.42</v>
      </c>
      <c r="C1350" s="2">
        <v>62671</v>
      </c>
      <c r="D1350" s="2">
        <v>5830</v>
      </c>
      <c r="E1350" s="2">
        <v>5830</v>
      </c>
      <c r="F1350" s="10">
        <f t="shared" si="346"/>
        <v>4.5800579658201723E-3</v>
      </c>
      <c r="G1350" s="2">
        <f t="shared" ca="1" si="347"/>
        <v>86778.774999999994</v>
      </c>
      <c r="H1350">
        <f t="shared" ca="1" si="348"/>
        <v>-1</v>
      </c>
      <c r="I1350">
        <f t="shared" si="349"/>
        <v>-1</v>
      </c>
      <c r="J1350">
        <f t="shared" si="352"/>
        <v>-56.140000000000327</v>
      </c>
      <c r="K1350">
        <f t="shared" si="350"/>
        <v>-1</v>
      </c>
      <c r="L1350" s="11">
        <f t="shared" ca="1" si="344"/>
        <v>13535.979999999969</v>
      </c>
      <c r="M1350">
        <f t="shared" ca="1" si="351"/>
        <v>-2</v>
      </c>
      <c r="N1350">
        <f t="shared" ca="1" si="345"/>
        <v>0</v>
      </c>
      <c r="O1350">
        <f>COUNTIF(結算日!$A$3:$A$249,A1350)</f>
        <v>0</v>
      </c>
      <c r="Q1350" s="7">
        <f t="shared" si="353"/>
        <v>-43</v>
      </c>
      <c r="R1350" s="8">
        <f t="shared" ca="1" si="357"/>
        <v>946</v>
      </c>
      <c r="S1350" s="8">
        <f t="shared" ca="1" si="358"/>
        <v>135055</v>
      </c>
      <c r="T1350" s="8">
        <f t="shared" ca="1" si="354"/>
        <v>-23</v>
      </c>
      <c r="U1350" s="9">
        <f t="shared" ca="1" si="359"/>
        <v>1</v>
      </c>
      <c r="V1350">
        <f t="shared" si="355"/>
        <v>2003</v>
      </c>
      <c r="W1350">
        <f t="shared" si="356"/>
        <v>12</v>
      </c>
    </row>
    <row r="1351" spans="1:23" x14ac:dyDescent="0.25">
      <c r="A1351" s="1">
        <v>37966</v>
      </c>
      <c r="B1351" s="2">
        <v>5867.05</v>
      </c>
      <c r="C1351" s="2">
        <v>69530</v>
      </c>
      <c r="D1351" s="2">
        <v>5890</v>
      </c>
      <c r="E1351" s="2">
        <v>5885</v>
      </c>
      <c r="F1351" s="10">
        <f t="shared" si="346"/>
        <v>3.9116762257012105E-3</v>
      </c>
      <c r="G1351" s="2">
        <f t="shared" ca="1" si="347"/>
        <v>85120.975000000006</v>
      </c>
      <c r="H1351">
        <f t="shared" ca="1" si="348"/>
        <v>-1</v>
      </c>
      <c r="I1351">
        <f t="shared" si="349"/>
        <v>-1</v>
      </c>
      <c r="J1351">
        <f t="shared" si="352"/>
        <v>63.630000000000109</v>
      </c>
      <c r="K1351">
        <f t="shared" si="350"/>
        <v>-1</v>
      </c>
      <c r="L1351" s="11">
        <f t="shared" ca="1" si="344"/>
        <v>13408.719999999968</v>
      </c>
      <c r="M1351">
        <f t="shared" ca="1" si="351"/>
        <v>-2</v>
      </c>
      <c r="N1351">
        <f t="shared" ca="1" si="345"/>
        <v>0</v>
      </c>
      <c r="O1351">
        <f>COUNTIF(結算日!$A$3:$A$249,A1351)</f>
        <v>0</v>
      </c>
      <c r="Q1351" s="7">
        <f t="shared" si="353"/>
        <v>60</v>
      </c>
      <c r="R1351" s="8">
        <f t="shared" ca="1" si="357"/>
        <v>-1380</v>
      </c>
      <c r="S1351" s="8">
        <f t="shared" ca="1" si="358"/>
        <v>133674</v>
      </c>
      <c r="T1351" s="8">
        <f t="shared" ca="1" si="354"/>
        <v>-22</v>
      </c>
      <c r="U1351" s="9">
        <f t="shared" ca="1" si="359"/>
        <v>1</v>
      </c>
      <c r="V1351">
        <f t="shared" si="355"/>
        <v>2003</v>
      </c>
      <c r="W1351">
        <f t="shared" si="356"/>
        <v>12</v>
      </c>
    </row>
    <row r="1352" spans="1:23" x14ac:dyDescent="0.25">
      <c r="A1352" s="1">
        <v>37967</v>
      </c>
      <c r="B1352" s="2">
        <v>5858.32</v>
      </c>
      <c r="C1352" s="2">
        <v>70514</v>
      </c>
      <c r="D1352" s="2">
        <v>5885</v>
      </c>
      <c r="E1352" s="2">
        <v>5890</v>
      </c>
      <c r="F1352" s="10">
        <f t="shared" si="346"/>
        <v>4.5542066667576542E-3</v>
      </c>
      <c r="G1352" s="2">
        <f t="shared" ca="1" si="347"/>
        <v>83685.8</v>
      </c>
      <c r="H1352">
        <f t="shared" ca="1" si="348"/>
        <v>-1</v>
      </c>
      <c r="I1352">
        <f t="shared" si="349"/>
        <v>-1</v>
      </c>
      <c r="J1352">
        <f t="shared" si="352"/>
        <v>-8.7300000000004729</v>
      </c>
      <c r="K1352">
        <f t="shared" si="350"/>
        <v>-1</v>
      </c>
      <c r="L1352" s="11">
        <f t="shared" ca="1" si="344"/>
        <v>13426.179999999969</v>
      </c>
      <c r="M1352">
        <f t="shared" ca="1" si="351"/>
        <v>-2</v>
      </c>
      <c r="N1352">
        <f t="shared" ca="1" si="345"/>
        <v>0</v>
      </c>
      <c r="O1352">
        <f>COUNTIF(結算日!$A$3:$A$249,A1352)</f>
        <v>0</v>
      </c>
      <c r="Q1352" s="7">
        <f t="shared" si="353"/>
        <v>-5</v>
      </c>
      <c r="R1352" s="8">
        <f t="shared" ca="1" si="357"/>
        <v>110</v>
      </c>
      <c r="S1352" s="8">
        <f t="shared" ca="1" si="358"/>
        <v>133783</v>
      </c>
      <c r="T1352" s="8">
        <f t="shared" ca="1" si="354"/>
        <v>-22</v>
      </c>
      <c r="U1352" s="9">
        <f t="shared" ca="1" si="359"/>
        <v>0</v>
      </c>
      <c r="V1352">
        <f t="shared" si="355"/>
        <v>2003</v>
      </c>
      <c r="W1352">
        <f t="shared" si="356"/>
        <v>12</v>
      </c>
    </row>
    <row r="1353" spans="1:23" x14ac:dyDescent="0.25">
      <c r="A1353" s="1">
        <v>37970</v>
      </c>
      <c r="B1353" s="2">
        <v>5924.24</v>
      </c>
      <c r="C1353" s="2">
        <v>57486</v>
      </c>
      <c r="D1353" s="2">
        <v>5968</v>
      </c>
      <c r="E1353" s="2">
        <v>6302</v>
      </c>
      <c r="F1353" s="10">
        <f t="shared" si="346"/>
        <v>7.3866014881234232E-3</v>
      </c>
      <c r="G1353" s="2">
        <f t="shared" ca="1" si="347"/>
        <v>82324.725000000006</v>
      </c>
      <c r="H1353">
        <f t="shared" ca="1" si="348"/>
        <v>-1</v>
      </c>
      <c r="I1353">
        <f t="shared" si="349"/>
        <v>-1</v>
      </c>
      <c r="J1353">
        <f t="shared" si="352"/>
        <v>65.920000000000073</v>
      </c>
      <c r="K1353">
        <f t="shared" si="350"/>
        <v>-1</v>
      </c>
      <c r="L1353" s="11">
        <f t="shared" ca="1" si="344"/>
        <v>13294.339999999969</v>
      </c>
      <c r="M1353">
        <f t="shared" ca="1" si="351"/>
        <v>-2</v>
      </c>
      <c r="N1353">
        <f t="shared" ca="1" si="345"/>
        <v>0</v>
      </c>
      <c r="O1353">
        <f>COUNTIF(結算日!$A$3:$A$249,A1353)</f>
        <v>0</v>
      </c>
      <c r="Q1353" s="7">
        <f t="shared" si="353"/>
        <v>83</v>
      </c>
      <c r="R1353" s="8">
        <f t="shared" ca="1" si="357"/>
        <v>-1826</v>
      </c>
      <c r="S1353" s="8">
        <f t="shared" ca="1" si="358"/>
        <v>131957</v>
      </c>
      <c r="T1353" s="8">
        <f t="shared" ca="1" si="354"/>
        <v>-22</v>
      </c>
      <c r="U1353" s="9">
        <f t="shared" ca="1" si="359"/>
        <v>0</v>
      </c>
      <c r="V1353">
        <f t="shared" si="355"/>
        <v>2003</v>
      </c>
      <c r="W1353">
        <f t="shared" si="356"/>
        <v>12</v>
      </c>
    </row>
    <row r="1354" spans="1:23" x14ac:dyDescent="0.25">
      <c r="A1354" s="1">
        <v>37971</v>
      </c>
      <c r="B1354" s="2">
        <v>5887.23</v>
      </c>
      <c r="C1354" s="2">
        <v>56924</v>
      </c>
      <c r="D1354" s="2">
        <v>5901</v>
      </c>
      <c r="E1354" s="2">
        <v>5914</v>
      </c>
      <c r="F1354" s="10">
        <f t="shared" si="346"/>
        <v>2.3389607676276292E-3</v>
      </c>
      <c r="G1354" s="2">
        <f t="shared" ca="1" si="347"/>
        <v>80516</v>
      </c>
      <c r="H1354">
        <f t="shared" ca="1" si="348"/>
        <v>-1</v>
      </c>
      <c r="I1354">
        <f t="shared" si="349"/>
        <v>-1</v>
      </c>
      <c r="J1354">
        <f t="shared" si="352"/>
        <v>-37.010000000000218</v>
      </c>
      <c r="K1354">
        <f t="shared" si="350"/>
        <v>-1</v>
      </c>
      <c r="L1354" s="11">
        <f t="shared" ca="1" si="344"/>
        <v>13368.35999999997</v>
      </c>
      <c r="M1354">
        <f t="shared" ca="1" si="351"/>
        <v>-2</v>
      </c>
      <c r="N1354">
        <f t="shared" ca="1" si="345"/>
        <v>0</v>
      </c>
      <c r="O1354">
        <f>COUNTIF(結算日!$A$3:$A$249,A1354)</f>
        <v>0</v>
      </c>
      <c r="Q1354" s="7">
        <f t="shared" si="353"/>
        <v>-67</v>
      </c>
      <c r="R1354" s="8">
        <f t="shared" ca="1" si="357"/>
        <v>1474</v>
      </c>
      <c r="S1354" s="8">
        <f t="shared" ca="1" si="358"/>
        <v>133431</v>
      </c>
      <c r="T1354" s="8">
        <f t="shared" ca="1" si="354"/>
        <v>-22</v>
      </c>
      <c r="U1354" s="9">
        <f t="shared" ca="1" si="359"/>
        <v>0</v>
      </c>
      <c r="V1354">
        <f t="shared" si="355"/>
        <v>2003</v>
      </c>
      <c r="W1354">
        <f t="shared" si="356"/>
        <v>12</v>
      </c>
    </row>
    <row r="1355" spans="1:23" x14ac:dyDescent="0.25">
      <c r="A1355" s="1">
        <v>37972</v>
      </c>
      <c r="B1355" s="2">
        <v>5752.01</v>
      </c>
      <c r="C1355" s="2">
        <v>94992</v>
      </c>
      <c r="D1355" s="2">
        <v>5750</v>
      </c>
      <c r="E1355" s="2">
        <v>5770</v>
      </c>
      <c r="F1355" s="10">
        <f t="shared" si="346"/>
        <v>3.1276023511781492E-3</v>
      </c>
      <c r="G1355" s="2">
        <f t="shared" ca="1" si="347"/>
        <v>80195.05</v>
      </c>
      <c r="H1355">
        <f t="shared" ca="1" si="348"/>
        <v>1</v>
      </c>
      <c r="I1355">
        <f t="shared" si="349"/>
        <v>-1</v>
      </c>
      <c r="J1355">
        <f t="shared" si="352"/>
        <v>-135.21999999999935</v>
      </c>
      <c r="K1355">
        <f t="shared" si="350"/>
        <v>-1</v>
      </c>
      <c r="L1355" s="11">
        <f t="shared" ca="1" si="344"/>
        <v>13638.799999999968</v>
      </c>
      <c r="M1355">
        <f t="shared" ca="1" si="351"/>
        <v>-2</v>
      </c>
      <c r="N1355">
        <f t="shared" ca="1" si="345"/>
        <v>0</v>
      </c>
      <c r="O1355">
        <f>COUNTIF(結算日!$A$3:$A$249,A1355)</f>
        <v>1</v>
      </c>
      <c r="Q1355" s="7">
        <f t="shared" si="353"/>
        <v>-151</v>
      </c>
      <c r="R1355" s="8">
        <f t="shared" ca="1" si="357"/>
        <v>3322</v>
      </c>
      <c r="S1355" s="8">
        <f t="shared" ca="1" si="358"/>
        <v>136753</v>
      </c>
      <c r="T1355" s="8">
        <f t="shared" ca="1" si="354"/>
        <v>-23</v>
      </c>
      <c r="U1355" s="9">
        <f t="shared" ca="1" si="359"/>
        <v>45</v>
      </c>
      <c r="V1355">
        <f t="shared" si="355"/>
        <v>2003</v>
      </c>
      <c r="W1355">
        <f t="shared" si="356"/>
        <v>12</v>
      </c>
    </row>
    <row r="1356" spans="1:23" x14ac:dyDescent="0.25">
      <c r="A1356" s="1">
        <v>37973</v>
      </c>
      <c r="B1356" s="2">
        <v>5768.76</v>
      </c>
      <c r="C1356" s="2">
        <v>59603</v>
      </c>
      <c r="D1356" s="2">
        <v>5780</v>
      </c>
      <c r="E1356" s="2">
        <v>5785</v>
      </c>
      <c r="F1356" s="10">
        <f t="shared" si="346"/>
        <v>1.9484256582003034E-3</v>
      </c>
      <c r="G1356" s="2">
        <f t="shared" ca="1" si="347"/>
        <v>79329.149999999994</v>
      </c>
      <c r="H1356">
        <f t="shared" ca="1" si="348"/>
        <v>-1</v>
      </c>
      <c r="I1356">
        <f t="shared" si="349"/>
        <v>-1</v>
      </c>
      <c r="J1356">
        <f t="shared" si="352"/>
        <v>16.75</v>
      </c>
      <c r="K1356">
        <f t="shared" si="350"/>
        <v>-1</v>
      </c>
      <c r="L1356" s="11">
        <f t="shared" ca="1" si="344"/>
        <v>13605.299999999968</v>
      </c>
      <c r="M1356">
        <f t="shared" ca="1" si="351"/>
        <v>-2</v>
      </c>
      <c r="N1356">
        <f t="shared" ca="1" si="345"/>
        <v>0</v>
      </c>
      <c r="O1356">
        <f>COUNTIF(結算日!$A$3:$A$249,A1356)</f>
        <v>0</v>
      </c>
      <c r="Q1356" s="7">
        <f t="shared" si="353"/>
        <v>10</v>
      </c>
      <c r="R1356" s="8">
        <f t="shared" ca="1" si="357"/>
        <v>-230</v>
      </c>
      <c r="S1356" s="8">
        <f t="shared" ca="1" si="358"/>
        <v>136478</v>
      </c>
      <c r="T1356" s="8">
        <f t="shared" ca="1" si="354"/>
        <v>-23</v>
      </c>
      <c r="U1356" s="9">
        <f t="shared" ca="1" si="359"/>
        <v>0</v>
      </c>
      <c r="V1356">
        <f t="shared" si="355"/>
        <v>2003</v>
      </c>
      <c r="W1356">
        <f t="shared" si="356"/>
        <v>12</v>
      </c>
    </row>
    <row r="1357" spans="1:23" x14ac:dyDescent="0.25">
      <c r="A1357" s="1">
        <v>37974</v>
      </c>
      <c r="B1357" s="2">
        <v>5759.23</v>
      </c>
      <c r="C1357" s="2">
        <v>56722</v>
      </c>
      <c r="D1357" s="2">
        <v>5800</v>
      </c>
      <c r="E1357" s="2">
        <v>5777</v>
      </c>
      <c r="F1357" s="10">
        <f t="shared" si="346"/>
        <v>7.0790713341888356E-3</v>
      </c>
      <c r="G1357" s="2">
        <f t="shared" ca="1" si="347"/>
        <v>78774.125</v>
      </c>
      <c r="H1357">
        <f t="shared" ca="1" si="348"/>
        <v>-1</v>
      </c>
      <c r="I1357">
        <f t="shared" si="349"/>
        <v>-1</v>
      </c>
      <c r="J1357">
        <f t="shared" si="352"/>
        <v>-9.5300000000006548</v>
      </c>
      <c r="K1357">
        <f t="shared" si="350"/>
        <v>-1</v>
      </c>
      <c r="L1357" s="11">
        <f t="shared" ca="1" si="344"/>
        <v>13624.35999999997</v>
      </c>
      <c r="M1357">
        <f t="shared" ca="1" si="351"/>
        <v>-2</v>
      </c>
      <c r="N1357">
        <f t="shared" ca="1" si="345"/>
        <v>0</v>
      </c>
      <c r="O1357">
        <f>COUNTIF(結算日!$A$3:$A$249,A1357)</f>
        <v>0</v>
      </c>
      <c r="Q1357" s="7">
        <f t="shared" si="353"/>
        <v>20</v>
      </c>
      <c r="R1357" s="8">
        <f t="shared" ca="1" si="357"/>
        <v>-460</v>
      </c>
      <c r="S1357" s="8">
        <f t="shared" ca="1" si="358"/>
        <v>136018</v>
      </c>
      <c r="T1357" s="8">
        <f t="shared" ca="1" si="354"/>
        <v>-23</v>
      </c>
      <c r="U1357" s="9">
        <f t="shared" ca="1" si="359"/>
        <v>0</v>
      </c>
      <c r="V1357">
        <f t="shared" si="355"/>
        <v>2003</v>
      </c>
      <c r="W1357">
        <f t="shared" si="356"/>
        <v>12</v>
      </c>
    </row>
    <row r="1358" spans="1:23" x14ac:dyDescent="0.25">
      <c r="A1358" s="1">
        <v>37977</v>
      </c>
      <c r="B1358" s="2">
        <v>5835.11</v>
      </c>
      <c r="C1358" s="2">
        <v>60076</v>
      </c>
      <c r="D1358" s="2">
        <v>5838</v>
      </c>
      <c r="E1358" s="2">
        <v>5840</v>
      </c>
      <c r="F1358" s="10">
        <f t="shared" si="346"/>
        <v>4.9527772398461067E-4</v>
      </c>
      <c r="G1358" s="2">
        <f t="shared" ca="1" si="347"/>
        <v>78787.55</v>
      </c>
      <c r="H1358">
        <f t="shared" ca="1" si="348"/>
        <v>-1</v>
      </c>
      <c r="I1358">
        <f t="shared" si="349"/>
        <v>-1</v>
      </c>
      <c r="J1358">
        <f t="shared" si="352"/>
        <v>75.880000000000109</v>
      </c>
      <c r="K1358">
        <f t="shared" ca="1" si="350"/>
        <v>-1</v>
      </c>
      <c r="L1358" s="11">
        <f t="shared" ca="1" si="344"/>
        <v>13472.599999999969</v>
      </c>
      <c r="M1358">
        <f t="shared" ca="1" si="351"/>
        <v>-2</v>
      </c>
      <c r="N1358">
        <f t="shared" ca="1" si="345"/>
        <v>0</v>
      </c>
      <c r="O1358">
        <f>COUNTIF(結算日!$A$3:$A$249,A1358)</f>
        <v>0</v>
      </c>
      <c r="Q1358" s="7">
        <f t="shared" si="353"/>
        <v>38</v>
      </c>
      <c r="R1358" s="8">
        <f t="shared" ca="1" si="357"/>
        <v>-874</v>
      </c>
      <c r="S1358" s="8">
        <f t="shared" ca="1" si="358"/>
        <v>135144</v>
      </c>
      <c r="T1358" s="8">
        <f t="shared" ca="1" si="354"/>
        <v>-23</v>
      </c>
      <c r="U1358" s="9">
        <f t="shared" ca="1" si="359"/>
        <v>0</v>
      </c>
      <c r="V1358">
        <f t="shared" si="355"/>
        <v>2003</v>
      </c>
      <c r="W1358">
        <f t="shared" si="356"/>
        <v>12</v>
      </c>
    </row>
    <row r="1359" spans="1:23" x14ac:dyDescent="0.25">
      <c r="A1359" s="1">
        <v>37978</v>
      </c>
      <c r="B1359" s="2">
        <v>5845.51</v>
      </c>
      <c r="C1359" s="2">
        <v>50367</v>
      </c>
      <c r="D1359" s="2">
        <v>5838</v>
      </c>
      <c r="E1359" s="2">
        <v>5836</v>
      </c>
      <c r="F1359" s="10">
        <f t="shared" si="346"/>
        <v>-1.284746754346533E-3</v>
      </c>
      <c r="G1359" s="2">
        <f t="shared" ca="1" si="347"/>
        <v>77186.225000000006</v>
      </c>
      <c r="H1359">
        <f t="shared" ca="1" si="348"/>
        <v>-1</v>
      </c>
      <c r="I1359">
        <f t="shared" si="349"/>
        <v>1</v>
      </c>
      <c r="J1359">
        <f t="shared" si="352"/>
        <v>10.400000000000546</v>
      </c>
      <c r="K1359">
        <f t="shared" si="350"/>
        <v>1</v>
      </c>
      <c r="L1359" s="11">
        <f t="shared" ca="1" si="344"/>
        <v>13451.799999999968</v>
      </c>
      <c r="M1359">
        <f t="shared" ca="1" si="351"/>
        <v>2</v>
      </c>
      <c r="N1359">
        <f t="shared" ca="1" si="345"/>
        <v>4</v>
      </c>
      <c r="O1359">
        <f>COUNTIF(結算日!$A$3:$A$249,A1359)</f>
        <v>0</v>
      </c>
      <c r="Q1359" s="7">
        <f t="shared" si="353"/>
        <v>0</v>
      </c>
      <c r="R1359" s="8">
        <f t="shared" ca="1" si="357"/>
        <v>0</v>
      </c>
      <c r="S1359" s="8">
        <f t="shared" ca="1" si="358"/>
        <v>135144</v>
      </c>
      <c r="T1359" s="8">
        <f t="shared" ca="1" si="354"/>
        <v>23</v>
      </c>
      <c r="U1359" s="9">
        <f t="shared" ca="1" si="359"/>
        <v>46</v>
      </c>
      <c r="V1359">
        <f t="shared" si="355"/>
        <v>2003</v>
      </c>
      <c r="W1359">
        <f t="shared" si="356"/>
        <v>12</v>
      </c>
    </row>
    <row r="1360" spans="1:23" x14ac:dyDescent="0.25">
      <c r="A1360" s="1">
        <v>37979</v>
      </c>
      <c r="B1360" s="2">
        <v>5857.87</v>
      </c>
      <c r="C1360" s="2">
        <v>64837</v>
      </c>
      <c r="D1360" s="2">
        <v>5864</v>
      </c>
      <c r="E1360" s="2">
        <v>5862</v>
      </c>
      <c r="F1360" s="10">
        <f t="shared" si="346"/>
        <v>1.0464554522378045E-3</v>
      </c>
      <c r="G1360" s="2">
        <f t="shared" ca="1" si="347"/>
        <v>75941.05</v>
      </c>
      <c r="H1360">
        <f t="shared" ca="1" si="348"/>
        <v>-1</v>
      </c>
      <c r="I1360">
        <f t="shared" si="349"/>
        <v>-1</v>
      </c>
      <c r="J1360">
        <f t="shared" si="352"/>
        <v>12.359999999999673</v>
      </c>
      <c r="K1360">
        <f t="shared" si="350"/>
        <v>-1</v>
      </c>
      <c r="L1360" s="11">
        <f t="shared" ca="1" si="344"/>
        <v>13476.519999999968</v>
      </c>
      <c r="M1360">
        <f t="shared" ca="1" si="351"/>
        <v>-2</v>
      </c>
      <c r="N1360">
        <f t="shared" ca="1" si="345"/>
        <v>4</v>
      </c>
      <c r="O1360">
        <f>COUNTIF(結算日!$A$3:$A$249,A1360)</f>
        <v>0</v>
      </c>
      <c r="Q1360" s="7">
        <f t="shared" si="353"/>
        <v>26</v>
      </c>
      <c r="R1360" s="8">
        <f t="shared" ca="1" si="357"/>
        <v>598</v>
      </c>
      <c r="S1360" s="8">
        <f t="shared" ca="1" si="358"/>
        <v>135696</v>
      </c>
      <c r="T1360" s="8">
        <f t="shared" ca="1" si="354"/>
        <v>-23</v>
      </c>
      <c r="U1360" s="9">
        <f t="shared" ca="1" si="359"/>
        <v>46</v>
      </c>
      <c r="V1360">
        <f t="shared" si="355"/>
        <v>2003</v>
      </c>
      <c r="W1360">
        <f t="shared" si="356"/>
        <v>12</v>
      </c>
    </row>
    <row r="1361" spans="1:23" x14ac:dyDescent="0.25">
      <c r="A1361" s="1">
        <v>37980</v>
      </c>
      <c r="B1361" s="2">
        <v>5853.7</v>
      </c>
      <c r="C1361" s="2">
        <v>52917</v>
      </c>
      <c r="D1361" s="2">
        <v>5860</v>
      </c>
      <c r="E1361" s="2">
        <v>5866</v>
      </c>
      <c r="F1361" s="10">
        <f t="shared" si="346"/>
        <v>1.0762423766166318E-3</v>
      </c>
      <c r="G1361" s="2">
        <f t="shared" ca="1" si="347"/>
        <v>74990.2</v>
      </c>
      <c r="H1361">
        <f t="shared" ca="1" si="348"/>
        <v>-1</v>
      </c>
      <c r="I1361">
        <f t="shared" si="349"/>
        <v>-1</v>
      </c>
      <c r="J1361">
        <f t="shared" si="352"/>
        <v>-4.1700000000000728</v>
      </c>
      <c r="K1361">
        <f t="shared" si="350"/>
        <v>-1</v>
      </c>
      <c r="L1361" s="11">
        <f t="shared" ca="1" si="344"/>
        <v>13484.859999999968</v>
      </c>
      <c r="M1361">
        <f t="shared" ca="1" si="351"/>
        <v>-2</v>
      </c>
      <c r="N1361">
        <f t="shared" ca="1" si="345"/>
        <v>0</v>
      </c>
      <c r="O1361">
        <f>COUNTIF(結算日!$A$3:$A$249,A1361)</f>
        <v>0</v>
      </c>
      <c r="Q1361" s="7">
        <f t="shared" si="353"/>
        <v>-4</v>
      </c>
      <c r="R1361" s="8">
        <f t="shared" ca="1" si="357"/>
        <v>92</v>
      </c>
      <c r="S1361" s="8">
        <f t="shared" ca="1" si="358"/>
        <v>135742</v>
      </c>
      <c r="T1361" s="8">
        <f t="shared" ca="1" si="354"/>
        <v>-23</v>
      </c>
      <c r="U1361" s="9">
        <f t="shared" ca="1" si="359"/>
        <v>0</v>
      </c>
      <c r="V1361">
        <f t="shared" si="355"/>
        <v>2003</v>
      </c>
      <c r="W1361">
        <f t="shared" si="356"/>
        <v>12</v>
      </c>
    </row>
    <row r="1362" spans="1:23" x14ac:dyDescent="0.25">
      <c r="A1362" s="1">
        <v>37981</v>
      </c>
      <c r="B1362" s="2">
        <v>5857.21</v>
      </c>
      <c r="C1362" s="2">
        <v>44702</v>
      </c>
      <c r="D1362" s="2">
        <v>5867</v>
      </c>
      <c r="E1362" s="2">
        <v>5870</v>
      </c>
      <c r="F1362" s="10">
        <f t="shared" si="346"/>
        <v>1.6714442541756469E-3</v>
      </c>
      <c r="G1362" s="2">
        <f t="shared" ca="1" si="347"/>
        <v>73544.95</v>
      </c>
      <c r="H1362">
        <f t="shared" ca="1" si="348"/>
        <v>-1</v>
      </c>
      <c r="I1362">
        <f t="shared" si="349"/>
        <v>-1</v>
      </c>
      <c r="J1362">
        <f t="shared" si="352"/>
        <v>3.5100000000002183</v>
      </c>
      <c r="K1362">
        <f t="shared" si="350"/>
        <v>-1</v>
      </c>
      <c r="L1362" s="11">
        <f t="shared" ca="1" si="344"/>
        <v>13477.839999999967</v>
      </c>
      <c r="M1362">
        <f t="shared" ca="1" si="351"/>
        <v>-2</v>
      </c>
      <c r="N1362">
        <f t="shared" ca="1" si="345"/>
        <v>0</v>
      </c>
      <c r="O1362">
        <f>COUNTIF(結算日!$A$3:$A$249,A1362)</f>
        <v>0</v>
      </c>
      <c r="Q1362" s="7">
        <f t="shared" si="353"/>
        <v>7</v>
      </c>
      <c r="R1362" s="8">
        <f t="shared" ca="1" si="357"/>
        <v>-161</v>
      </c>
      <c r="S1362" s="8">
        <f t="shared" ca="1" si="358"/>
        <v>135581</v>
      </c>
      <c r="T1362" s="8">
        <f t="shared" ca="1" si="354"/>
        <v>-23</v>
      </c>
      <c r="U1362" s="9">
        <f t="shared" ca="1" si="359"/>
        <v>0</v>
      </c>
      <c r="V1362">
        <f t="shared" si="355"/>
        <v>2003</v>
      </c>
      <c r="W1362">
        <f t="shared" si="356"/>
        <v>12</v>
      </c>
    </row>
    <row r="1363" spans="1:23" x14ac:dyDescent="0.25">
      <c r="A1363" s="1">
        <v>37984</v>
      </c>
      <c r="B1363" s="2">
        <v>5804.89</v>
      </c>
      <c r="C1363" s="2">
        <v>44898</v>
      </c>
      <c r="D1363" s="2">
        <v>5836</v>
      </c>
      <c r="E1363" s="2">
        <v>5840</v>
      </c>
      <c r="F1363" s="10">
        <f t="shared" si="346"/>
        <v>5.3592746804849156E-3</v>
      </c>
      <c r="G1363" s="2">
        <f t="shared" ca="1" si="347"/>
        <v>72366.024999999994</v>
      </c>
      <c r="H1363">
        <f t="shared" ca="1" si="348"/>
        <v>-1</v>
      </c>
      <c r="I1363">
        <f t="shared" si="349"/>
        <v>-1</v>
      </c>
      <c r="J1363">
        <f t="shared" si="352"/>
        <v>-52.319999999999709</v>
      </c>
      <c r="K1363">
        <f t="shared" si="350"/>
        <v>-1</v>
      </c>
      <c r="L1363" s="11">
        <f t="shared" ca="1" si="344"/>
        <v>13582.479999999967</v>
      </c>
      <c r="M1363">
        <f t="shared" ca="1" si="351"/>
        <v>-2</v>
      </c>
      <c r="N1363">
        <f t="shared" ca="1" si="345"/>
        <v>0</v>
      </c>
      <c r="O1363">
        <f>COUNTIF(結算日!$A$3:$A$249,A1363)</f>
        <v>0</v>
      </c>
      <c r="Q1363" s="7">
        <f t="shared" si="353"/>
        <v>-31</v>
      </c>
      <c r="R1363" s="8">
        <f t="shared" ca="1" si="357"/>
        <v>713</v>
      </c>
      <c r="S1363" s="8">
        <f t="shared" ca="1" si="358"/>
        <v>136294</v>
      </c>
      <c r="T1363" s="8">
        <f t="shared" ca="1" si="354"/>
        <v>-23</v>
      </c>
      <c r="U1363" s="9">
        <f t="shared" ca="1" si="359"/>
        <v>0</v>
      </c>
      <c r="V1363">
        <f t="shared" si="355"/>
        <v>2003</v>
      </c>
      <c r="W1363">
        <f t="shared" si="356"/>
        <v>12</v>
      </c>
    </row>
    <row r="1364" spans="1:23" x14ac:dyDescent="0.25">
      <c r="A1364" s="1">
        <v>37985</v>
      </c>
      <c r="B1364" s="2">
        <v>5866.75</v>
      </c>
      <c r="C1364" s="2">
        <v>78551</v>
      </c>
      <c r="D1364" s="2">
        <v>5890</v>
      </c>
      <c r="E1364" s="2">
        <v>5888</v>
      </c>
      <c r="F1364" s="10">
        <f t="shared" si="346"/>
        <v>3.9630118890356947E-3</v>
      </c>
      <c r="G1364" s="2">
        <f t="shared" ca="1" si="347"/>
        <v>71446.7</v>
      </c>
      <c r="H1364">
        <f t="shared" ca="1" si="348"/>
        <v>1</v>
      </c>
      <c r="I1364">
        <f t="shared" si="349"/>
        <v>-1</v>
      </c>
      <c r="J1364">
        <f t="shared" si="352"/>
        <v>61.859999999999673</v>
      </c>
      <c r="K1364">
        <f t="shared" si="350"/>
        <v>-1</v>
      </c>
      <c r="L1364" s="11">
        <f t="shared" ca="1" si="344"/>
        <v>13458.759999999967</v>
      </c>
      <c r="M1364">
        <f t="shared" ca="1" si="351"/>
        <v>-2</v>
      </c>
      <c r="N1364">
        <f t="shared" ca="1" si="345"/>
        <v>0</v>
      </c>
      <c r="O1364">
        <f>COUNTIF(結算日!$A$3:$A$249,A1364)</f>
        <v>0</v>
      </c>
      <c r="Q1364" s="7">
        <f t="shared" si="353"/>
        <v>54</v>
      </c>
      <c r="R1364" s="8">
        <f t="shared" ca="1" si="357"/>
        <v>-1242</v>
      </c>
      <c r="S1364" s="8">
        <f t="shared" ca="1" si="358"/>
        <v>135052</v>
      </c>
      <c r="T1364" s="8">
        <f t="shared" ca="1" si="354"/>
        <v>-22</v>
      </c>
      <c r="U1364" s="9">
        <f t="shared" ca="1" si="359"/>
        <v>1</v>
      </c>
      <c r="V1364">
        <f t="shared" si="355"/>
        <v>2003</v>
      </c>
      <c r="W1364">
        <f t="shared" si="356"/>
        <v>12</v>
      </c>
    </row>
    <row r="1365" spans="1:23" x14ac:dyDescent="0.25">
      <c r="A1365" s="1">
        <v>37986</v>
      </c>
      <c r="B1365" s="2">
        <v>5890.69</v>
      </c>
      <c r="C1365" s="2">
        <v>52741</v>
      </c>
      <c r="D1365" s="2">
        <v>5903</v>
      </c>
      <c r="E1365" s="2">
        <v>5905</v>
      </c>
      <c r="F1365" s="10">
        <f t="shared" si="346"/>
        <v>2.0897382140292464E-3</v>
      </c>
      <c r="G1365" s="2">
        <f t="shared" ca="1" si="347"/>
        <v>70419.425000000003</v>
      </c>
      <c r="H1365">
        <f t="shared" ca="1" si="348"/>
        <v>-1</v>
      </c>
      <c r="I1365">
        <f t="shared" si="349"/>
        <v>-1</v>
      </c>
      <c r="J1365">
        <f t="shared" si="352"/>
        <v>23.9399999999996</v>
      </c>
      <c r="K1365">
        <f t="shared" si="350"/>
        <v>-1</v>
      </c>
      <c r="L1365" s="11">
        <f t="shared" ca="1" si="344"/>
        <v>13410.879999999968</v>
      </c>
      <c r="M1365">
        <f t="shared" ca="1" si="351"/>
        <v>-2</v>
      </c>
      <c r="N1365">
        <f t="shared" ca="1" si="345"/>
        <v>0</v>
      </c>
      <c r="O1365">
        <f>COUNTIF(結算日!$A$3:$A$249,A1365)</f>
        <v>0</v>
      </c>
      <c r="Q1365" s="7">
        <f t="shared" si="353"/>
        <v>13</v>
      </c>
      <c r="R1365" s="8">
        <f t="shared" ca="1" si="357"/>
        <v>-286</v>
      </c>
      <c r="S1365" s="8">
        <f t="shared" ca="1" si="358"/>
        <v>134765</v>
      </c>
      <c r="T1365" s="8">
        <f t="shared" ca="1" si="354"/>
        <v>-22</v>
      </c>
      <c r="U1365" s="9">
        <f t="shared" ca="1" si="359"/>
        <v>0</v>
      </c>
      <c r="V1365">
        <f t="shared" si="355"/>
        <v>2003</v>
      </c>
      <c r="W1365">
        <f t="shared" si="356"/>
        <v>12</v>
      </c>
    </row>
    <row r="1366" spans="1:23" x14ac:dyDescent="0.25">
      <c r="A1366" s="1">
        <v>37988</v>
      </c>
      <c r="B1366" s="2">
        <v>6041.56</v>
      </c>
      <c r="C1366" s="2">
        <v>112393</v>
      </c>
      <c r="D1366" s="2">
        <v>6056</v>
      </c>
      <c r="E1366" s="2">
        <v>6066</v>
      </c>
      <c r="F1366" s="10">
        <f t="shared" si="346"/>
        <v>2.3901111633417571E-3</v>
      </c>
      <c r="G1366" s="2">
        <f t="shared" ca="1" si="347"/>
        <v>69782.7</v>
      </c>
      <c r="H1366">
        <f t="shared" ca="1" si="348"/>
        <v>1</v>
      </c>
      <c r="I1366">
        <f t="shared" si="349"/>
        <v>-1</v>
      </c>
      <c r="J1366">
        <f t="shared" si="352"/>
        <v>150.8700000000008</v>
      </c>
      <c r="K1366">
        <f t="shared" si="350"/>
        <v>-1</v>
      </c>
      <c r="L1366" s="11">
        <f t="shared" ca="1" si="344"/>
        <v>13109.139999999967</v>
      </c>
      <c r="M1366">
        <f t="shared" ca="1" si="351"/>
        <v>-2</v>
      </c>
      <c r="N1366">
        <f t="shared" ca="1" si="345"/>
        <v>0</v>
      </c>
      <c r="O1366">
        <f>COUNTIF(結算日!$A$3:$A$249,A1366)</f>
        <v>0</v>
      </c>
      <c r="Q1366" s="7">
        <f t="shared" si="353"/>
        <v>153</v>
      </c>
      <c r="R1366" s="8">
        <f t="shared" ca="1" si="357"/>
        <v>-3366</v>
      </c>
      <c r="S1366" s="8">
        <f t="shared" ca="1" si="358"/>
        <v>131399</v>
      </c>
      <c r="T1366" s="8">
        <f t="shared" ca="1" si="354"/>
        <v>-21</v>
      </c>
      <c r="U1366" s="9">
        <f t="shared" ca="1" si="359"/>
        <v>1</v>
      </c>
      <c r="V1366">
        <f t="shared" si="355"/>
        <v>2004</v>
      </c>
      <c r="W1366">
        <f t="shared" si="356"/>
        <v>1</v>
      </c>
    </row>
    <row r="1367" spans="1:23" x14ac:dyDescent="0.25">
      <c r="A1367" s="1">
        <v>37991</v>
      </c>
      <c r="B1367" s="2">
        <v>6125.42</v>
      </c>
      <c r="C1367" s="2">
        <v>135641</v>
      </c>
      <c r="D1367" s="2">
        <v>6144</v>
      </c>
      <c r="E1367" s="2">
        <v>6145</v>
      </c>
      <c r="F1367" s="10">
        <f t="shared" si="346"/>
        <v>3.0332613926882246E-3</v>
      </c>
      <c r="G1367" s="2">
        <f t="shared" ca="1" si="347"/>
        <v>70729.375</v>
      </c>
      <c r="H1367">
        <f t="shared" ca="1" si="348"/>
        <v>1</v>
      </c>
      <c r="I1367">
        <f t="shared" si="349"/>
        <v>-1</v>
      </c>
      <c r="J1367">
        <f t="shared" si="352"/>
        <v>83.859999999999673</v>
      </c>
      <c r="K1367">
        <f t="shared" si="350"/>
        <v>-1</v>
      </c>
      <c r="L1367" s="11">
        <f t="shared" ca="1" si="344"/>
        <v>12941.419999999967</v>
      </c>
      <c r="M1367">
        <f t="shared" ca="1" si="351"/>
        <v>-2</v>
      </c>
      <c r="N1367">
        <f t="shared" ca="1" si="345"/>
        <v>0</v>
      </c>
      <c r="O1367">
        <f>COUNTIF(結算日!$A$3:$A$249,A1367)</f>
        <v>0</v>
      </c>
      <c r="Q1367" s="7">
        <f t="shared" si="353"/>
        <v>88</v>
      </c>
      <c r="R1367" s="8">
        <f t="shared" ca="1" si="357"/>
        <v>-1848</v>
      </c>
      <c r="S1367" s="8">
        <f t="shared" ca="1" si="358"/>
        <v>129550</v>
      </c>
      <c r="T1367" s="8">
        <f t="shared" ca="1" si="354"/>
        <v>-21</v>
      </c>
      <c r="U1367" s="9">
        <f t="shared" ca="1" si="359"/>
        <v>0</v>
      </c>
      <c r="V1367">
        <f t="shared" si="355"/>
        <v>2004</v>
      </c>
      <c r="W1367">
        <f t="shared" si="356"/>
        <v>1</v>
      </c>
    </row>
    <row r="1368" spans="1:23" x14ac:dyDescent="0.25">
      <c r="A1368" s="1">
        <v>37992</v>
      </c>
      <c r="B1368" s="2">
        <v>6144.01</v>
      </c>
      <c r="C1368" s="2">
        <v>126607</v>
      </c>
      <c r="D1368" s="2">
        <v>6160</v>
      </c>
      <c r="E1368" s="2">
        <v>6160</v>
      </c>
      <c r="F1368" s="10">
        <f t="shared" si="346"/>
        <v>2.602534826603442E-3</v>
      </c>
      <c r="G1368" s="2">
        <f t="shared" ca="1" si="347"/>
        <v>71674.875</v>
      </c>
      <c r="H1368">
        <f t="shared" ca="1" si="348"/>
        <v>1</v>
      </c>
      <c r="I1368">
        <f t="shared" si="349"/>
        <v>-1</v>
      </c>
      <c r="J1368">
        <f t="shared" si="352"/>
        <v>18.590000000000146</v>
      </c>
      <c r="K1368">
        <f t="shared" si="350"/>
        <v>-1</v>
      </c>
      <c r="L1368" s="11">
        <f t="shared" ca="1" si="344"/>
        <v>12904.239999999967</v>
      </c>
      <c r="M1368">
        <f t="shared" ca="1" si="351"/>
        <v>-2</v>
      </c>
      <c r="N1368">
        <f t="shared" ca="1" si="345"/>
        <v>0</v>
      </c>
      <c r="O1368">
        <f>COUNTIF(結算日!$A$3:$A$249,A1368)</f>
        <v>0</v>
      </c>
      <c r="Q1368" s="7">
        <f t="shared" si="353"/>
        <v>16</v>
      </c>
      <c r="R1368" s="8">
        <f t="shared" ca="1" si="357"/>
        <v>-336</v>
      </c>
      <c r="S1368" s="8">
        <f t="shared" ca="1" si="358"/>
        <v>129214</v>
      </c>
      <c r="T1368" s="8">
        <f t="shared" ca="1" si="354"/>
        <v>-20</v>
      </c>
      <c r="U1368" s="9">
        <f t="shared" ca="1" si="359"/>
        <v>1</v>
      </c>
      <c r="V1368">
        <f t="shared" si="355"/>
        <v>2004</v>
      </c>
      <c r="W1368">
        <f t="shared" si="356"/>
        <v>1</v>
      </c>
    </row>
    <row r="1369" spans="1:23" x14ac:dyDescent="0.25">
      <c r="A1369" s="1">
        <v>37993</v>
      </c>
      <c r="B1369" s="2">
        <v>6141.25</v>
      </c>
      <c r="C1369" s="2">
        <v>131822</v>
      </c>
      <c r="D1369" s="2">
        <v>6174</v>
      </c>
      <c r="E1369" s="2">
        <v>6178</v>
      </c>
      <c r="F1369" s="10">
        <f t="shared" si="346"/>
        <v>5.3327905556685984E-3</v>
      </c>
      <c r="G1369" s="2">
        <f t="shared" ca="1" si="347"/>
        <v>72751.899999999994</v>
      </c>
      <c r="H1369">
        <f t="shared" ca="1" si="348"/>
        <v>1</v>
      </c>
      <c r="I1369">
        <f t="shared" si="349"/>
        <v>-1</v>
      </c>
      <c r="J1369">
        <f t="shared" si="352"/>
        <v>-2.7600000000002183</v>
      </c>
      <c r="K1369">
        <f t="shared" si="350"/>
        <v>-1</v>
      </c>
      <c r="L1369" s="11">
        <f t="shared" ca="1" si="344"/>
        <v>12909.759999999967</v>
      </c>
      <c r="M1369">
        <f t="shared" ca="1" si="351"/>
        <v>-2</v>
      </c>
      <c r="N1369">
        <f t="shared" ca="1" si="345"/>
        <v>0</v>
      </c>
      <c r="O1369">
        <f>COUNTIF(結算日!$A$3:$A$249,A1369)</f>
        <v>0</v>
      </c>
      <c r="Q1369" s="7">
        <f t="shared" si="353"/>
        <v>14</v>
      </c>
      <c r="R1369" s="8">
        <f t="shared" ca="1" si="357"/>
        <v>-280</v>
      </c>
      <c r="S1369" s="8">
        <f t="shared" ca="1" si="358"/>
        <v>128933</v>
      </c>
      <c r="T1369" s="8">
        <f t="shared" ca="1" si="354"/>
        <v>-20</v>
      </c>
      <c r="U1369" s="9">
        <f t="shared" ca="1" si="359"/>
        <v>0</v>
      </c>
      <c r="V1369">
        <f t="shared" si="355"/>
        <v>2004</v>
      </c>
      <c r="W1369">
        <f t="shared" si="356"/>
        <v>1</v>
      </c>
    </row>
    <row r="1370" spans="1:23" x14ac:dyDescent="0.25">
      <c r="A1370" s="1">
        <v>37994</v>
      </c>
      <c r="B1370" s="2">
        <v>6169.17</v>
      </c>
      <c r="C1370" s="2">
        <v>104958</v>
      </c>
      <c r="D1370" s="2">
        <v>6211</v>
      </c>
      <c r="E1370" s="2">
        <v>6213</v>
      </c>
      <c r="F1370" s="10">
        <f t="shared" si="346"/>
        <v>6.7804907305195616E-3</v>
      </c>
      <c r="G1370" s="2">
        <f t="shared" ca="1" si="347"/>
        <v>72924.425000000003</v>
      </c>
      <c r="H1370">
        <f t="shared" ca="1" si="348"/>
        <v>1</v>
      </c>
      <c r="I1370">
        <f t="shared" si="349"/>
        <v>-1</v>
      </c>
      <c r="J1370">
        <f t="shared" si="352"/>
        <v>27.920000000000073</v>
      </c>
      <c r="K1370">
        <f t="shared" si="350"/>
        <v>-1</v>
      </c>
      <c r="L1370" s="11">
        <f t="shared" ca="1" si="344"/>
        <v>12853.919999999967</v>
      </c>
      <c r="M1370">
        <f t="shared" ca="1" si="351"/>
        <v>-2</v>
      </c>
      <c r="N1370">
        <f t="shared" ca="1" si="345"/>
        <v>0</v>
      </c>
      <c r="O1370">
        <f>COUNTIF(結算日!$A$3:$A$249,A1370)</f>
        <v>0</v>
      </c>
      <c r="Q1370" s="7">
        <f t="shared" si="353"/>
        <v>37</v>
      </c>
      <c r="R1370" s="8">
        <f t="shared" ca="1" si="357"/>
        <v>-740</v>
      </c>
      <c r="S1370" s="8">
        <f t="shared" ca="1" si="358"/>
        <v>128193</v>
      </c>
      <c r="T1370" s="8">
        <f t="shared" ca="1" si="354"/>
        <v>-20</v>
      </c>
      <c r="U1370" s="9">
        <f t="shared" ca="1" si="359"/>
        <v>0</v>
      </c>
      <c r="V1370">
        <f t="shared" si="355"/>
        <v>2004</v>
      </c>
      <c r="W1370">
        <f t="shared" si="356"/>
        <v>1</v>
      </c>
    </row>
    <row r="1371" spans="1:23" x14ac:dyDescent="0.25">
      <c r="A1371" s="1">
        <v>37995</v>
      </c>
      <c r="B1371" s="2">
        <v>6226.98</v>
      </c>
      <c r="C1371" s="2">
        <v>147065</v>
      </c>
      <c r="D1371" s="2">
        <v>6270</v>
      </c>
      <c r="E1371" s="2">
        <v>6270</v>
      </c>
      <c r="F1371" s="10">
        <f t="shared" si="346"/>
        <v>6.9086459246698873E-3</v>
      </c>
      <c r="G1371" s="2">
        <f t="shared" ca="1" si="347"/>
        <v>74255.55</v>
      </c>
      <c r="H1371">
        <f t="shared" ca="1" si="348"/>
        <v>1</v>
      </c>
      <c r="I1371">
        <f t="shared" si="349"/>
        <v>-1</v>
      </c>
      <c r="J1371">
        <f t="shared" si="352"/>
        <v>57.809999999999491</v>
      </c>
      <c r="K1371">
        <f t="shared" si="350"/>
        <v>-1</v>
      </c>
      <c r="L1371" s="11">
        <f t="shared" ca="1" si="344"/>
        <v>12738.299999999968</v>
      </c>
      <c r="M1371">
        <f t="shared" ca="1" si="351"/>
        <v>-2</v>
      </c>
      <c r="N1371">
        <f t="shared" ca="1" si="345"/>
        <v>0</v>
      </c>
      <c r="O1371">
        <f>COUNTIF(結算日!$A$3:$A$249,A1371)</f>
        <v>0</v>
      </c>
      <c r="Q1371" s="7">
        <f t="shared" si="353"/>
        <v>59</v>
      </c>
      <c r="R1371" s="8">
        <f t="shared" ca="1" si="357"/>
        <v>-1180</v>
      </c>
      <c r="S1371" s="8">
        <f t="shared" ca="1" si="358"/>
        <v>127013</v>
      </c>
      <c r="T1371" s="8">
        <f t="shared" ca="1" si="354"/>
        <v>-20</v>
      </c>
      <c r="U1371" s="9">
        <f t="shared" ca="1" si="359"/>
        <v>0</v>
      </c>
      <c r="V1371">
        <f t="shared" si="355"/>
        <v>2004</v>
      </c>
      <c r="W1371">
        <f t="shared" si="356"/>
        <v>1</v>
      </c>
    </row>
    <row r="1372" spans="1:23" x14ac:dyDescent="0.25">
      <c r="A1372" s="1">
        <v>37998</v>
      </c>
      <c r="B1372" s="2">
        <v>6219.71</v>
      </c>
      <c r="C1372" s="2">
        <v>90920</v>
      </c>
      <c r="D1372" s="2">
        <v>6275</v>
      </c>
      <c r="E1372" s="2">
        <v>6272</v>
      </c>
      <c r="F1372" s="10">
        <f t="shared" si="346"/>
        <v>8.8894819854945517E-3</v>
      </c>
      <c r="G1372" s="2">
        <f t="shared" ca="1" si="347"/>
        <v>74405.125</v>
      </c>
      <c r="H1372">
        <f t="shared" ca="1" si="348"/>
        <v>1</v>
      </c>
      <c r="I1372">
        <f t="shared" si="349"/>
        <v>-1</v>
      </c>
      <c r="J1372">
        <f t="shared" si="352"/>
        <v>-7.2699999999995271</v>
      </c>
      <c r="K1372">
        <f t="shared" si="350"/>
        <v>-1</v>
      </c>
      <c r="L1372" s="11">
        <f t="shared" ca="1" si="344"/>
        <v>12752.839999999967</v>
      </c>
      <c r="M1372">
        <f t="shared" ca="1" si="351"/>
        <v>-2</v>
      </c>
      <c r="N1372">
        <f t="shared" ca="1" si="345"/>
        <v>0</v>
      </c>
      <c r="O1372">
        <f>COUNTIF(結算日!$A$3:$A$249,A1372)</f>
        <v>0</v>
      </c>
      <c r="Q1372" s="7">
        <f t="shared" si="353"/>
        <v>5</v>
      </c>
      <c r="R1372" s="8">
        <f t="shared" ca="1" si="357"/>
        <v>-100</v>
      </c>
      <c r="S1372" s="8">
        <f t="shared" ca="1" si="358"/>
        <v>126913</v>
      </c>
      <c r="T1372" s="8">
        <f t="shared" ca="1" si="354"/>
        <v>-20</v>
      </c>
      <c r="U1372" s="9">
        <f t="shared" ca="1" si="359"/>
        <v>0</v>
      </c>
      <c r="V1372">
        <f t="shared" si="355"/>
        <v>2004</v>
      </c>
      <c r="W1372">
        <f t="shared" si="356"/>
        <v>1</v>
      </c>
    </row>
    <row r="1373" spans="1:23" x14ac:dyDescent="0.25">
      <c r="A1373" s="1">
        <v>37999</v>
      </c>
      <c r="B1373" s="2">
        <v>6210.22</v>
      </c>
      <c r="C1373" s="2">
        <v>89758</v>
      </c>
      <c r="D1373" s="2">
        <v>6254</v>
      </c>
      <c r="E1373" s="2">
        <v>6254</v>
      </c>
      <c r="F1373" s="10">
        <f t="shared" si="346"/>
        <v>7.0496697379480722E-3</v>
      </c>
      <c r="G1373" s="2">
        <f t="shared" ca="1" si="347"/>
        <v>74732.600000000006</v>
      </c>
      <c r="H1373">
        <f t="shared" ca="1" si="348"/>
        <v>1</v>
      </c>
      <c r="I1373">
        <f t="shared" si="349"/>
        <v>-1</v>
      </c>
      <c r="J1373">
        <f t="shared" si="352"/>
        <v>-9.4899999999997817</v>
      </c>
      <c r="K1373">
        <f t="shared" si="350"/>
        <v>-1</v>
      </c>
      <c r="L1373" s="11">
        <f t="shared" ca="1" si="344"/>
        <v>12771.819999999967</v>
      </c>
      <c r="M1373">
        <f t="shared" ca="1" si="351"/>
        <v>-2</v>
      </c>
      <c r="N1373">
        <f t="shared" ca="1" si="345"/>
        <v>0</v>
      </c>
      <c r="O1373">
        <f>COUNTIF(結算日!$A$3:$A$249,A1373)</f>
        <v>0</v>
      </c>
      <c r="Q1373" s="7">
        <f t="shared" si="353"/>
        <v>-21</v>
      </c>
      <c r="R1373" s="8">
        <f t="shared" ca="1" si="357"/>
        <v>420</v>
      </c>
      <c r="S1373" s="8">
        <f t="shared" ca="1" si="358"/>
        <v>127333</v>
      </c>
      <c r="T1373" s="8">
        <f t="shared" ca="1" si="354"/>
        <v>-20</v>
      </c>
      <c r="U1373" s="9">
        <f t="shared" ca="1" si="359"/>
        <v>0</v>
      </c>
      <c r="V1373">
        <f t="shared" si="355"/>
        <v>2004</v>
      </c>
      <c r="W1373">
        <f t="shared" si="356"/>
        <v>1</v>
      </c>
    </row>
    <row r="1374" spans="1:23" x14ac:dyDescent="0.25">
      <c r="A1374" s="1">
        <v>38000</v>
      </c>
      <c r="B1374" s="2">
        <v>6274.97</v>
      </c>
      <c r="C1374" s="2">
        <v>112220</v>
      </c>
      <c r="D1374" s="2">
        <v>6325</v>
      </c>
      <c r="E1374" s="2">
        <v>6339</v>
      </c>
      <c r="F1374" s="10">
        <f t="shared" si="346"/>
        <v>7.9729464842062114E-3</v>
      </c>
      <c r="G1374" s="2">
        <f t="shared" ca="1" si="347"/>
        <v>75467.100000000006</v>
      </c>
      <c r="H1374">
        <f t="shared" ca="1" si="348"/>
        <v>1</v>
      </c>
      <c r="I1374">
        <f t="shared" si="349"/>
        <v>-1</v>
      </c>
      <c r="J1374">
        <f t="shared" si="352"/>
        <v>64.75</v>
      </c>
      <c r="K1374">
        <f t="shared" si="350"/>
        <v>-1</v>
      </c>
      <c r="L1374" s="11">
        <f t="shared" ca="1" si="344"/>
        <v>12642.319999999967</v>
      </c>
      <c r="M1374">
        <f t="shared" ca="1" si="351"/>
        <v>-2</v>
      </c>
      <c r="N1374">
        <f t="shared" ca="1" si="345"/>
        <v>0</v>
      </c>
      <c r="O1374">
        <f>COUNTIF(結算日!$A$3:$A$249,A1374)</f>
        <v>0</v>
      </c>
      <c r="Q1374" s="7">
        <f t="shared" si="353"/>
        <v>71</v>
      </c>
      <c r="R1374" s="8">
        <f t="shared" ca="1" si="357"/>
        <v>-1420</v>
      </c>
      <c r="S1374" s="8">
        <f t="shared" ca="1" si="358"/>
        <v>125913</v>
      </c>
      <c r="T1374" s="8">
        <f t="shared" ca="1" si="354"/>
        <v>-19</v>
      </c>
      <c r="U1374" s="9">
        <f t="shared" ca="1" si="359"/>
        <v>1</v>
      </c>
      <c r="V1374">
        <f t="shared" si="355"/>
        <v>2004</v>
      </c>
      <c r="W1374">
        <f t="shared" si="356"/>
        <v>1</v>
      </c>
    </row>
    <row r="1375" spans="1:23" x14ac:dyDescent="0.25">
      <c r="A1375" s="1">
        <v>38001</v>
      </c>
      <c r="B1375" s="2">
        <v>6264.37</v>
      </c>
      <c r="C1375" s="2">
        <v>111937</v>
      </c>
      <c r="D1375" s="2">
        <v>6300</v>
      </c>
      <c r="E1375" s="2">
        <v>6320</v>
      </c>
      <c r="F1375" s="10">
        <f t="shared" si="346"/>
        <v>5.6877227877663028E-3</v>
      </c>
      <c r="G1375" s="2">
        <f t="shared" ca="1" si="347"/>
        <v>76296.725000000006</v>
      </c>
      <c r="H1375">
        <f t="shared" ca="1" si="348"/>
        <v>1</v>
      </c>
      <c r="I1375">
        <f t="shared" si="349"/>
        <v>-1</v>
      </c>
      <c r="J1375">
        <f t="shared" si="352"/>
        <v>-10.600000000000364</v>
      </c>
      <c r="K1375">
        <f t="shared" si="350"/>
        <v>-1</v>
      </c>
      <c r="L1375" s="11">
        <f t="shared" ca="1" si="344"/>
        <v>12663.519999999968</v>
      </c>
      <c r="M1375">
        <f t="shared" ca="1" si="351"/>
        <v>-2</v>
      </c>
      <c r="N1375">
        <f t="shared" ca="1" si="345"/>
        <v>0</v>
      </c>
      <c r="O1375">
        <f>COUNTIF(結算日!$A$3:$A$249,A1375)</f>
        <v>0</v>
      </c>
      <c r="Q1375" s="7">
        <f t="shared" si="353"/>
        <v>-25</v>
      </c>
      <c r="R1375" s="8">
        <f t="shared" ca="1" si="357"/>
        <v>475</v>
      </c>
      <c r="S1375" s="8">
        <f t="shared" ca="1" si="358"/>
        <v>126387</v>
      </c>
      <c r="T1375" s="8">
        <f t="shared" ca="1" si="354"/>
        <v>-20</v>
      </c>
      <c r="U1375" s="9">
        <f t="shared" ca="1" si="359"/>
        <v>1</v>
      </c>
      <c r="V1375">
        <f t="shared" si="355"/>
        <v>2004</v>
      </c>
      <c r="W1375">
        <f t="shared" si="356"/>
        <v>1</v>
      </c>
    </row>
    <row r="1376" spans="1:23" x14ac:dyDescent="0.25">
      <c r="A1376" s="1">
        <v>38002</v>
      </c>
      <c r="B1376" s="2">
        <v>6269.71</v>
      </c>
      <c r="C1376" s="2">
        <v>103289</v>
      </c>
      <c r="D1376" s="2">
        <v>6285</v>
      </c>
      <c r="E1376" s="2">
        <v>6322</v>
      </c>
      <c r="F1376" s="10">
        <f t="shared" si="346"/>
        <v>2.4387092863944471E-3</v>
      </c>
      <c r="G1376" s="2">
        <f t="shared" ca="1" si="347"/>
        <v>76955.125</v>
      </c>
      <c r="H1376">
        <f t="shared" ca="1" si="348"/>
        <v>1</v>
      </c>
      <c r="I1376">
        <f t="shared" si="349"/>
        <v>-1</v>
      </c>
      <c r="J1376">
        <f t="shared" si="352"/>
        <v>5.3400000000001455</v>
      </c>
      <c r="K1376">
        <f t="shared" si="350"/>
        <v>-1</v>
      </c>
      <c r="L1376" s="11">
        <f t="shared" ca="1" si="344"/>
        <v>12652.839999999967</v>
      </c>
      <c r="M1376">
        <f t="shared" ca="1" si="351"/>
        <v>-2</v>
      </c>
      <c r="N1376">
        <f t="shared" ca="1" si="345"/>
        <v>0</v>
      </c>
      <c r="O1376">
        <f>COUNTIF(結算日!$A$3:$A$249,A1376)</f>
        <v>0</v>
      </c>
      <c r="Q1376" s="7">
        <f t="shared" si="353"/>
        <v>-15</v>
      </c>
      <c r="R1376" s="8">
        <f t="shared" ca="1" si="357"/>
        <v>300</v>
      </c>
      <c r="S1376" s="8">
        <f t="shared" ca="1" si="358"/>
        <v>126686</v>
      </c>
      <c r="T1376" s="8">
        <f t="shared" ca="1" si="354"/>
        <v>-20</v>
      </c>
      <c r="U1376" s="9">
        <f t="shared" ca="1" si="359"/>
        <v>0</v>
      </c>
      <c r="V1376">
        <f t="shared" si="355"/>
        <v>2004</v>
      </c>
      <c r="W1376">
        <f t="shared" si="356"/>
        <v>1</v>
      </c>
    </row>
    <row r="1377" spans="1:23" x14ac:dyDescent="0.25">
      <c r="A1377" s="1">
        <v>38013</v>
      </c>
      <c r="B1377" s="2">
        <v>6384.63</v>
      </c>
      <c r="C1377" s="2">
        <v>140216</v>
      </c>
      <c r="D1377" s="2">
        <v>6370</v>
      </c>
      <c r="E1377" s="2">
        <v>6384</v>
      </c>
      <c r="F1377" s="10">
        <f t="shared" si="346"/>
        <v>-9.8674472913895528E-5</v>
      </c>
      <c r="G1377" s="2">
        <f t="shared" ca="1" si="347"/>
        <v>78712.350000000006</v>
      </c>
      <c r="H1377">
        <f t="shared" ca="1" si="348"/>
        <v>1</v>
      </c>
      <c r="I1377">
        <f t="shared" si="349"/>
        <v>1</v>
      </c>
      <c r="J1377">
        <f t="shared" si="352"/>
        <v>114.92000000000007</v>
      </c>
      <c r="K1377">
        <f t="shared" ca="1" si="350"/>
        <v>1</v>
      </c>
      <c r="L1377" s="11">
        <f t="shared" ca="1" si="344"/>
        <v>12422.999999999967</v>
      </c>
      <c r="M1377">
        <f t="shared" ca="1" si="351"/>
        <v>1</v>
      </c>
      <c r="N1377">
        <f t="shared" ca="1" si="345"/>
        <v>3</v>
      </c>
      <c r="O1377">
        <f>COUNTIF(結算日!$A$3:$A$249,A1377)</f>
        <v>1</v>
      </c>
      <c r="Q1377" s="7">
        <f t="shared" si="353"/>
        <v>85</v>
      </c>
      <c r="R1377" s="8">
        <f t="shared" ca="1" si="357"/>
        <v>-1700</v>
      </c>
      <c r="S1377" s="8">
        <f t="shared" ca="1" si="358"/>
        <v>124986</v>
      </c>
      <c r="T1377" s="8">
        <f t="shared" ca="1" si="354"/>
        <v>19</v>
      </c>
      <c r="U1377" s="9">
        <f t="shared" ca="1" si="359"/>
        <v>39</v>
      </c>
      <c r="V1377">
        <f t="shared" si="355"/>
        <v>2004</v>
      </c>
      <c r="W1377">
        <f t="shared" si="356"/>
        <v>1</v>
      </c>
    </row>
    <row r="1378" spans="1:23" x14ac:dyDescent="0.25">
      <c r="A1378" s="1">
        <v>38014</v>
      </c>
      <c r="B1378" s="2">
        <v>6386.25</v>
      </c>
      <c r="C1378" s="2">
        <v>151617</v>
      </c>
      <c r="D1378" s="2">
        <v>6367</v>
      </c>
      <c r="E1378" s="2">
        <v>6375</v>
      </c>
      <c r="F1378" s="10">
        <f t="shared" si="346"/>
        <v>-3.0142885104716965E-3</v>
      </c>
      <c r="G1378" s="2">
        <f t="shared" ca="1" si="347"/>
        <v>81076.25</v>
      </c>
      <c r="H1378">
        <f t="shared" ca="1" si="348"/>
        <v>1</v>
      </c>
      <c r="I1378">
        <f t="shared" si="349"/>
        <v>1</v>
      </c>
      <c r="J1378">
        <f t="shared" si="352"/>
        <v>1.6199999999998909</v>
      </c>
      <c r="K1378">
        <f t="shared" si="350"/>
        <v>1</v>
      </c>
      <c r="L1378" s="11">
        <f t="shared" ca="1" si="344"/>
        <v>12424.619999999966</v>
      </c>
      <c r="M1378">
        <f t="shared" ca="1" si="351"/>
        <v>1</v>
      </c>
      <c r="N1378">
        <f t="shared" ca="1" si="345"/>
        <v>0</v>
      </c>
      <c r="O1378">
        <f>COUNTIF(結算日!$A$3:$A$249,A1378)</f>
        <v>0</v>
      </c>
      <c r="Q1378" s="7">
        <f t="shared" si="353"/>
        <v>-17</v>
      </c>
      <c r="R1378" s="8">
        <f t="shared" ca="1" si="357"/>
        <v>-323</v>
      </c>
      <c r="S1378" s="8">
        <f t="shared" ca="1" si="358"/>
        <v>124624</v>
      </c>
      <c r="T1378" s="8">
        <f t="shared" ca="1" si="354"/>
        <v>19</v>
      </c>
      <c r="U1378" s="9">
        <f t="shared" ca="1" si="359"/>
        <v>0</v>
      </c>
      <c r="V1378">
        <f t="shared" si="355"/>
        <v>2004</v>
      </c>
      <c r="W1378">
        <f t="shared" si="356"/>
        <v>1</v>
      </c>
    </row>
    <row r="1379" spans="1:23" x14ac:dyDescent="0.25">
      <c r="A1379" s="1">
        <v>38015</v>
      </c>
      <c r="B1379" s="2">
        <v>6312.65</v>
      </c>
      <c r="C1379" s="2">
        <v>151843</v>
      </c>
      <c r="D1379" s="2">
        <v>6331</v>
      </c>
      <c r="E1379" s="2">
        <v>6333</v>
      </c>
      <c r="F1379" s="10">
        <f t="shared" si="346"/>
        <v>2.9068616191298968E-3</v>
      </c>
      <c r="G1379" s="2">
        <f t="shared" ca="1" si="347"/>
        <v>82884.875</v>
      </c>
      <c r="H1379">
        <f t="shared" ca="1" si="348"/>
        <v>1</v>
      </c>
      <c r="I1379">
        <f t="shared" si="349"/>
        <v>-1</v>
      </c>
      <c r="J1379">
        <f t="shared" si="352"/>
        <v>-73.600000000000364</v>
      </c>
      <c r="K1379">
        <f t="shared" si="350"/>
        <v>-1</v>
      </c>
      <c r="L1379" s="11">
        <f t="shared" ca="1" si="344"/>
        <v>12351.019999999966</v>
      </c>
      <c r="M1379">
        <f t="shared" ca="1" si="351"/>
        <v>-1</v>
      </c>
      <c r="N1379">
        <f t="shared" ca="1" si="345"/>
        <v>2</v>
      </c>
      <c r="O1379">
        <f>COUNTIF(結算日!$A$3:$A$249,A1379)</f>
        <v>0</v>
      </c>
      <c r="Q1379" s="7">
        <f t="shared" si="353"/>
        <v>-36</v>
      </c>
      <c r="R1379" s="8">
        <f t="shared" ca="1" si="357"/>
        <v>-684</v>
      </c>
      <c r="S1379" s="8">
        <f t="shared" ca="1" si="358"/>
        <v>123940</v>
      </c>
      <c r="T1379" s="8">
        <f t="shared" ca="1" si="354"/>
        <v>-19</v>
      </c>
      <c r="U1379" s="9">
        <f t="shared" ca="1" si="359"/>
        <v>38</v>
      </c>
      <c r="V1379">
        <f t="shared" si="355"/>
        <v>2004</v>
      </c>
      <c r="W1379">
        <f t="shared" si="356"/>
        <v>1</v>
      </c>
    </row>
    <row r="1380" spans="1:23" x14ac:dyDescent="0.25">
      <c r="A1380" s="1">
        <v>38016</v>
      </c>
      <c r="B1380" s="2">
        <v>6375.38</v>
      </c>
      <c r="C1380" s="2">
        <v>125675</v>
      </c>
      <c r="D1380" s="2">
        <v>6381</v>
      </c>
      <c r="E1380" s="2">
        <v>6388</v>
      </c>
      <c r="F1380" s="10">
        <f t="shared" si="346"/>
        <v>8.8151608217867938E-4</v>
      </c>
      <c r="G1380" s="2">
        <f t="shared" ca="1" si="347"/>
        <v>84738.65</v>
      </c>
      <c r="H1380">
        <f t="shared" ca="1" si="348"/>
        <v>1</v>
      </c>
      <c r="I1380">
        <f t="shared" si="349"/>
        <v>-1</v>
      </c>
      <c r="J1380">
        <f t="shared" si="352"/>
        <v>62.730000000000473</v>
      </c>
      <c r="K1380">
        <f t="shared" ca="1" si="350"/>
        <v>1</v>
      </c>
      <c r="L1380" s="11">
        <f t="shared" ca="1" si="344"/>
        <v>12288.289999999964</v>
      </c>
      <c r="M1380">
        <f t="shared" ca="1" si="351"/>
        <v>1</v>
      </c>
      <c r="N1380">
        <f t="shared" ca="1" si="345"/>
        <v>2</v>
      </c>
      <c r="O1380">
        <f>COUNTIF(結算日!$A$3:$A$249,A1380)</f>
        <v>0</v>
      </c>
      <c r="Q1380" s="7">
        <f t="shared" si="353"/>
        <v>50</v>
      </c>
      <c r="R1380" s="8">
        <f t="shared" ca="1" si="357"/>
        <v>-950</v>
      </c>
      <c r="S1380" s="8">
        <f t="shared" ca="1" si="358"/>
        <v>122952</v>
      </c>
      <c r="T1380" s="8">
        <f t="shared" ca="1" si="354"/>
        <v>19</v>
      </c>
      <c r="U1380" s="9">
        <f t="shared" ca="1" si="359"/>
        <v>38</v>
      </c>
      <c r="V1380">
        <f t="shared" si="355"/>
        <v>2004</v>
      </c>
      <c r="W1380">
        <f t="shared" si="356"/>
        <v>1</v>
      </c>
    </row>
    <row r="1381" spans="1:23" x14ac:dyDescent="0.25">
      <c r="A1381" s="1">
        <v>38019</v>
      </c>
      <c r="B1381" s="2">
        <v>6319.96</v>
      </c>
      <c r="C1381" s="2">
        <v>121804</v>
      </c>
      <c r="D1381" s="2">
        <v>6330</v>
      </c>
      <c r="E1381" s="2">
        <v>6335</v>
      </c>
      <c r="F1381" s="10">
        <f t="shared" si="346"/>
        <v>1.5886176494788184E-3</v>
      </c>
      <c r="G1381" s="2">
        <f t="shared" ca="1" si="347"/>
        <v>86337.2</v>
      </c>
      <c r="H1381">
        <f t="shared" ca="1" si="348"/>
        <v>1</v>
      </c>
      <c r="I1381">
        <f t="shared" si="349"/>
        <v>-1</v>
      </c>
      <c r="J1381">
        <f t="shared" si="352"/>
        <v>-55.420000000000073</v>
      </c>
      <c r="K1381">
        <f t="shared" si="350"/>
        <v>-1</v>
      </c>
      <c r="L1381" s="11">
        <f t="shared" ca="1" si="344"/>
        <v>12232.869999999964</v>
      </c>
      <c r="M1381">
        <f t="shared" ca="1" si="351"/>
        <v>-1</v>
      </c>
      <c r="N1381">
        <f t="shared" ca="1" si="345"/>
        <v>2</v>
      </c>
      <c r="O1381">
        <f>COUNTIF(結算日!$A$3:$A$249,A1381)</f>
        <v>0</v>
      </c>
      <c r="Q1381" s="7">
        <f t="shared" si="353"/>
        <v>-51</v>
      </c>
      <c r="R1381" s="8">
        <f t="shared" ca="1" si="357"/>
        <v>-969</v>
      </c>
      <c r="S1381" s="8">
        <f t="shared" ca="1" si="358"/>
        <v>121945</v>
      </c>
      <c r="T1381" s="8">
        <f t="shared" ca="1" si="354"/>
        <v>-19</v>
      </c>
      <c r="U1381" s="9">
        <f t="shared" ca="1" si="359"/>
        <v>38</v>
      </c>
      <c r="V1381">
        <f t="shared" si="355"/>
        <v>2004</v>
      </c>
      <c r="W1381">
        <f t="shared" si="356"/>
        <v>2</v>
      </c>
    </row>
    <row r="1382" spans="1:23" x14ac:dyDescent="0.25">
      <c r="A1382" s="1">
        <v>38020</v>
      </c>
      <c r="B1382" s="2">
        <v>6252.23</v>
      </c>
      <c r="C1382" s="2">
        <v>113463</v>
      </c>
      <c r="D1382" s="2">
        <v>6259</v>
      </c>
      <c r="E1382" s="2">
        <v>6262</v>
      </c>
      <c r="F1382" s="10">
        <f t="shared" si="346"/>
        <v>1.0828136520890652E-3</v>
      </c>
      <c r="G1382" s="2">
        <f t="shared" ca="1" si="347"/>
        <v>87577.375</v>
      </c>
      <c r="H1382">
        <f t="shared" ca="1" si="348"/>
        <v>1</v>
      </c>
      <c r="I1382">
        <f t="shared" si="349"/>
        <v>-1</v>
      </c>
      <c r="J1382">
        <f t="shared" si="352"/>
        <v>-67.730000000000473</v>
      </c>
      <c r="K1382">
        <f t="shared" si="350"/>
        <v>-1</v>
      </c>
      <c r="L1382" s="11">
        <f t="shared" ca="1" si="344"/>
        <v>12300.599999999966</v>
      </c>
      <c r="M1382">
        <f t="shared" ca="1" si="351"/>
        <v>-1</v>
      </c>
      <c r="N1382">
        <f t="shared" ca="1" si="345"/>
        <v>0</v>
      </c>
      <c r="O1382">
        <f>COUNTIF(結算日!$A$3:$A$249,A1382)</f>
        <v>0</v>
      </c>
      <c r="Q1382" s="7">
        <f t="shared" si="353"/>
        <v>-71</v>
      </c>
      <c r="R1382" s="8">
        <f t="shared" ca="1" si="357"/>
        <v>1349</v>
      </c>
      <c r="S1382" s="8">
        <f t="shared" ca="1" si="358"/>
        <v>123256</v>
      </c>
      <c r="T1382" s="8">
        <f t="shared" ca="1" si="354"/>
        <v>-19</v>
      </c>
      <c r="U1382" s="9">
        <f t="shared" ca="1" si="359"/>
        <v>0</v>
      </c>
      <c r="V1382">
        <f t="shared" si="355"/>
        <v>2004</v>
      </c>
      <c r="W1382">
        <f t="shared" si="356"/>
        <v>2</v>
      </c>
    </row>
    <row r="1383" spans="1:23" x14ac:dyDescent="0.25">
      <c r="A1383" s="1">
        <v>38021</v>
      </c>
      <c r="B1383" s="2">
        <v>6241.39</v>
      </c>
      <c r="C1383" s="2">
        <v>117080</v>
      </c>
      <c r="D1383" s="2">
        <v>6235</v>
      </c>
      <c r="E1383" s="2">
        <v>6242</v>
      </c>
      <c r="F1383" s="10">
        <f t="shared" si="346"/>
        <v>-1.0238104012088023E-3</v>
      </c>
      <c r="G1383" s="2">
        <f t="shared" ca="1" si="347"/>
        <v>88727.85</v>
      </c>
      <c r="H1383">
        <f t="shared" ca="1" si="348"/>
        <v>1</v>
      </c>
      <c r="I1383">
        <f t="shared" si="349"/>
        <v>1</v>
      </c>
      <c r="J1383">
        <f t="shared" si="352"/>
        <v>-10.839999999999236</v>
      </c>
      <c r="K1383">
        <f t="shared" si="350"/>
        <v>1</v>
      </c>
      <c r="L1383" s="11">
        <f t="shared" ca="1" si="344"/>
        <v>12311.439999999966</v>
      </c>
      <c r="M1383">
        <f t="shared" ca="1" si="351"/>
        <v>1</v>
      </c>
      <c r="N1383">
        <f t="shared" ca="1" si="345"/>
        <v>2</v>
      </c>
      <c r="O1383">
        <f>COUNTIF(結算日!$A$3:$A$249,A1383)</f>
        <v>0</v>
      </c>
      <c r="Q1383" s="7">
        <f t="shared" si="353"/>
        <v>-24</v>
      </c>
      <c r="R1383" s="8">
        <f t="shared" ca="1" si="357"/>
        <v>456</v>
      </c>
      <c r="S1383" s="8">
        <f t="shared" ca="1" si="358"/>
        <v>123712</v>
      </c>
      <c r="T1383" s="8">
        <f t="shared" ca="1" si="354"/>
        <v>19</v>
      </c>
      <c r="U1383" s="9">
        <f t="shared" ca="1" si="359"/>
        <v>38</v>
      </c>
      <c r="V1383">
        <f t="shared" si="355"/>
        <v>2004</v>
      </c>
      <c r="W1383">
        <f t="shared" si="356"/>
        <v>2</v>
      </c>
    </row>
    <row r="1384" spans="1:23" x14ac:dyDescent="0.25">
      <c r="A1384" s="1">
        <v>38022</v>
      </c>
      <c r="B1384" s="2">
        <v>6268.14</v>
      </c>
      <c r="C1384" s="2">
        <v>132063</v>
      </c>
      <c r="D1384" s="2">
        <v>6285</v>
      </c>
      <c r="E1384" s="2">
        <v>6293</v>
      </c>
      <c r="F1384" s="10">
        <f t="shared" si="346"/>
        <v>2.6897931443776724E-3</v>
      </c>
      <c r="G1384" s="2">
        <f t="shared" ca="1" si="347"/>
        <v>90061.625</v>
      </c>
      <c r="H1384">
        <f t="shared" ca="1" si="348"/>
        <v>1</v>
      </c>
      <c r="I1384">
        <f t="shared" si="349"/>
        <v>-1</v>
      </c>
      <c r="J1384">
        <f t="shared" si="352"/>
        <v>26.75</v>
      </c>
      <c r="K1384">
        <f t="shared" si="350"/>
        <v>-1</v>
      </c>
      <c r="L1384" s="11">
        <f t="shared" ca="1" si="344"/>
        <v>12338.189999999966</v>
      </c>
      <c r="M1384">
        <f t="shared" ca="1" si="351"/>
        <v>-1</v>
      </c>
      <c r="N1384">
        <f t="shared" ca="1" si="345"/>
        <v>2</v>
      </c>
      <c r="O1384">
        <f>COUNTIF(結算日!$A$3:$A$249,A1384)</f>
        <v>0</v>
      </c>
      <c r="Q1384" s="7">
        <f t="shared" si="353"/>
        <v>50</v>
      </c>
      <c r="R1384" s="8">
        <f t="shared" ca="1" si="357"/>
        <v>950</v>
      </c>
      <c r="S1384" s="8">
        <f t="shared" ca="1" si="358"/>
        <v>124624</v>
      </c>
      <c r="T1384" s="8">
        <f t="shared" ca="1" si="354"/>
        <v>-19</v>
      </c>
      <c r="U1384" s="9">
        <f t="shared" ca="1" si="359"/>
        <v>38</v>
      </c>
      <c r="V1384">
        <f t="shared" si="355"/>
        <v>2004</v>
      </c>
      <c r="W1384">
        <f t="shared" si="356"/>
        <v>2</v>
      </c>
    </row>
    <row r="1385" spans="1:23" x14ac:dyDescent="0.25">
      <c r="A1385" s="1">
        <v>38023</v>
      </c>
      <c r="B1385" s="2">
        <v>6353.35</v>
      </c>
      <c r="C1385" s="2">
        <v>148460</v>
      </c>
      <c r="D1385" s="2">
        <v>6365</v>
      </c>
      <c r="E1385" s="2">
        <v>6375</v>
      </c>
      <c r="F1385" s="10">
        <f t="shared" si="346"/>
        <v>1.8336782957022457E-3</v>
      </c>
      <c r="G1385" s="2">
        <f t="shared" ca="1" si="347"/>
        <v>92054.65</v>
      </c>
      <c r="H1385">
        <f t="shared" ca="1" si="348"/>
        <v>1</v>
      </c>
      <c r="I1385">
        <f t="shared" si="349"/>
        <v>-1</v>
      </c>
      <c r="J1385">
        <f t="shared" si="352"/>
        <v>85.210000000000036</v>
      </c>
      <c r="K1385">
        <f t="shared" si="350"/>
        <v>-1</v>
      </c>
      <c r="L1385" s="11">
        <f t="shared" ca="1" si="344"/>
        <v>12252.979999999967</v>
      </c>
      <c r="M1385">
        <f t="shared" ca="1" si="351"/>
        <v>-1</v>
      </c>
      <c r="N1385">
        <f t="shared" ca="1" si="345"/>
        <v>0</v>
      </c>
      <c r="O1385">
        <f>COUNTIF(結算日!$A$3:$A$249,A1385)</f>
        <v>0</v>
      </c>
      <c r="Q1385" s="7">
        <f t="shared" si="353"/>
        <v>80</v>
      </c>
      <c r="R1385" s="8">
        <f t="shared" ca="1" si="357"/>
        <v>-1520</v>
      </c>
      <c r="S1385" s="8">
        <f t="shared" ca="1" si="358"/>
        <v>123066</v>
      </c>
      <c r="T1385" s="8">
        <f t="shared" ca="1" si="354"/>
        <v>-19</v>
      </c>
      <c r="U1385" s="9">
        <f t="shared" ca="1" si="359"/>
        <v>0</v>
      </c>
      <c r="V1385">
        <f t="shared" si="355"/>
        <v>2004</v>
      </c>
      <c r="W1385">
        <f t="shared" si="356"/>
        <v>2</v>
      </c>
    </row>
    <row r="1386" spans="1:23" x14ac:dyDescent="0.25">
      <c r="A1386" s="1">
        <v>38026</v>
      </c>
      <c r="B1386" s="2">
        <v>6463.09</v>
      </c>
      <c r="C1386" s="2">
        <v>167639</v>
      </c>
      <c r="D1386" s="2">
        <v>6470</v>
      </c>
      <c r="E1386" s="2">
        <v>6475</v>
      </c>
      <c r="F1386" s="10">
        <f t="shared" si="346"/>
        <v>1.0691480390958574E-3</v>
      </c>
      <c r="G1386" s="2">
        <f t="shared" ca="1" si="347"/>
        <v>94622.75</v>
      </c>
      <c r="H1386">
        <f t="shared" ca="1" si="348"/>
        <v>1</v>
      </c>
      <c r="I1386">
        <f t="shared" si="349"/>
        <v>-1</v>
      </c>
      <c r="J1386">
        <f t="shared" si="352"/>
        <v>109.73999999999978</v>
      </c>
      <c r="K1386">
        <f t="shared" si="350"/>
        <v>-1</v>
      </c>
      <c r="L1386" s="11">
        <f t="shared" ca="1" si="344"/>
        <v>12143.239999999967</v>
      </c>
      <c r="M1386">
        <f t="shared" ca="1" si="351"/>
        <v>-1</v>
      </c>
      <c r="N1386">
        <f t="shared" ca="1" si="345"/>
        <v>0</v>
      </c>
      <c r="O1386">
        <f>COUNTIF(結算日!$A$3:$A$249,A1386)</f>
        <v>0</v>
      </c>
      <c r="Q1386" s="7">
        <f t="shared" si="353"/>
        <v>105</v>
      </c>
      <c r="R1386" s="8">
        <f t="shared" ca="1" si="357"/>
        <v>-1995</v>
      </c>
      <c r="S1386" s="8">
        <f t="shared" ca="1" si="358"/>
        <v>121071</v>
      </c>
      <c r="T1386" s="8">
        <f t="shared" ca="1" si="354"/>
        <v>-18</v>
      </c>
      <c r="U1386" s="9">
        <f t="shared" ca="1" si="359"/>
        <v>1</v>
      </c>
      <c r="V1386">
        <f t="shared" si="355"/>
        <v>2004</v>
      </c>
      <c r="W1386">
        <f t="shared" si="356"/>
        <v>2</v>
      </c>
    </row>
    <row r="1387" spans="1:23" x14ac:dyDescent="0.25">
      <c r="A1387" s="1">
        <v>38027</v>
      </c>
      <c r="B1387" s="2">
        <v>6488.34</v>
      </c>
      <c r="C1387" s="2">
        <v>164837</v>
      </c>
      <c r="D1387" s="2">
        <v>6475</v>
      </c>
      <c r="E1387" s="2">
        <v>6480</v>
      </c>
      <c r="F1387" s="10">
        <f t="shared" si="346"/>
        <v>-2.0559958325242489E-3</v>
      </c>
      <c r="G1387" s="2">
        <f t="shared" ca="1" si="347"/>
        <v>97113.324999999997</v>
      </c>
      <c r="H1387">
        <f t="shared" ca="1" si="348"/>
        <v>1</v>
      </c>
      <c r="I1387">
        <f t="shared" si="349"/>
        <v>1</v>
      </c>
      <c r="J1387">
        <f t="shared" si="352"/>
        <v>25.25</v>
      </c>
      <c r="K1387">
        <f t="shared" si="350"/>
        <v>1</v>
      </c>
      <c r="L1387" s="11">
        <f t="shared" ca="1" si="344"/>
        <v>12117.989999999967</v>
      </c>
      <c r="M1387">
        <f t="shared" ca="1" si="351"/>
        <v>1</v>
      </c>
      <c r="N1387">
        <f t="shared" ca="1" si="345"/>
        <v>2</v>
      </c>
      <c r="O1387">
        <f>COUNTIF(結算日!$A$3:$A$249,A1387)</f>
        <v>0</v>
      </c>
      <c r="Q1387" s="7">
        <f t="shared" si="353"/>
        <v>5</v>
      </c>
      <c r="R1387" s="8">
        <f t="shared" ca="1" si="357"/>
        <v>-90</v>
      </c>
      <c r="S1387" s="8">
        <f t="shared" ca="1" si="358"/>
        <v>120980</v>
      </c>
      <c r="T1387" s="8">
        <f t="shared" ca="1" si="354"/>
        <v>18</v>
      </c>
      <c r="U1387" s="9">
        <f t="shared" ca="1" si="359"/>
        <v>36</v>
      </c>
      <c r="V1387">
        <f t="shared" si="355"/>
        <v>2004</v>
      </c>
      <c r="W1387">
        <f t="shared" si="356"/>
        <v>2</v>
      </c>
    </row>
    <row r="1388" spans="1:23" x14ac:dyDescent="0.25">
      <c r="A1388" s="1">
        <v>38028</v>
      </c>
      <c r="B1388" s="2">
        <v>6454.39</v>
      </c>
      <c r="C1388" s="2">
        <v>170338</v>
      </c>
      <c r="D1388" s="2">
        <v>6458</v>
      </c>
      <c r="E1388" s="2">
        <v>6466</v>
      </c>
      <c r="F1388" s="10">
        <f t="shared" si="346"/>
        <v>5.5930924533531545E-4</v>
      </c>
      <c r="G1388" s="2">
        <f t="shared" ca="1" si="347"/>
        <v>100184.4</v>
      </c>
      <c r="H1388">
        <f t="shared" ca="1" si="348"/>
        <v>1</v>
      </c>
      <c r="I1388">
        <f t="shared" si="349"/>
        <v>-1</v>
      </c>
      <c r="J1388">
        <f t="shared" si="352"/>
        <v>-33.949999999999818</v>
      </c>
      <c r="K1388">
        <f t="shared" ca="1" si="350"/>
        <v>1</v>
      </c>
      <c r="L1388" s="11">
        <f t="shared" ca="1" si="344"/>
        <v>12084.039999999968</v>
      </c>
      <c r="M1388">
        <f t="shared" ca="1" si="351"/>
        <v>1</v>
      </c>
      <c r="N1388">
        <f t="shared" ca="1" si="345"/>
        <v>0</v>
      </c>
      <c r="O1388">
        <f>COUNTIF(結算日!$A$3:$A$249,A1388)</f>
        <v>0</v>
      </c>
      <c r="Q1388" s="7">
        <f t="shared" si="353"/>
        <v>-17</v>
      </c>
      <c r="R1388" s="8">
        <f t="shared" ca="1" si="357"/>
        <v>-306</v>
      </c>
      <c r="S1388" s="8">
        <f t="shared" ca="1" si="358"/>
        <v>120638</v>
      </c>
      <c r="T1388" s="8">
        <f t="shared" ca="1" si="354"/>
        <v>18</v>
      </c>
      <c r="U1388" s="9">
        <f t="shared" ca="1" si="359"/>
        <v>0</v>
      </c>
      <c r="V1388">
        <f t="shared" si="355"/>
        <v>2004</v>
      </c>
      <c r="W1388">
        <f t="shared" si="356"/>
        <v>2</v>
      </c>
    </row>
    <row r="1389" spans="1:23" x14ac:dyDescent="0.25">
      <c r="A1389" s="1">
        <v>38029</v>
      </c>
      <c r="B1389" s="2">
        <v>6436.95</v>
      </c>
      <c r="C1389" s="2">
        <v>202664</v>
      </c>
      <c r="D1389" s="2">
        <v>6440</v>
      </c>
      <c r="E1389" s="2">
        <v>6465</v>
      </c>
      <c r="F1389" s="10">
        <f t="shared" si="346"/>
        <v>4.7382689006436607E-4</v>
      </c>
      <c r="G1389" s="2">
        <f t="shared" ca="1" si="347"/>
        <v>103796</v>
      </c>
      <c r="H1389">
        <f t="shared" ca="1" si="348"/>
        <v>1</v>
      </c>
      <c r="I1389">
        <f t="shared" si="349"/>
        <v>-1</v>
      </c>
      <c r="J1389">
        <f t="shared" si="352"/>
        <v>-17.440000000000509</v>
      </c>
      <c r="K1389">
        <f t="shared" ca="1" si="350"/>
        <v>1</v>
      </c>
      <c r="L1389" s="11">
        <f t="shared" ca="1" si="344"/>
        <v>12066.599999999968</v>
      </c>
      <c r="M1389">
        <f t="shared" ca="1" si="351"/>
        <v>1</v>
      </c>
      <c r="N1389">
        <f t="shared" ca="1" si="345"/>
        <v>0</v>
      </c>
      <c r="O1389">
        <f>COUNTIF(結算日!$A$3:$A$249,A1389)</f>
        <v>0</v>
      </c>
      <c r="Q1389" s="7">
        <f t="shared" si="353"/>
        <v>-18</v>
      </c>
      <c r="R1389" s="8">
        <f t="shared" ca="1" si="357"/>
        <v>-324</v>
      </c>
      <c r="S1389" s="8">
        <f t="shared" ca="1" si="358"/>
        <v>120314</v>
      </c>
      <c r="T1389" s="8">
        <f t="shared" ca="1" si="354"/>
        <v>18</v>
      </c>
      <c r="U1389" s="9">
        <f t="shared" ca="1" si="359"/>
        <v>0</v>
      </c>
      <c r="V1389">
        <f t="shared" si="355"/>
        <v>2004</v>
      </c>
      <c r="W1389">
        <f t="shared" si="356"/>
        <v>2</v>
      </c>
    </row>
    <row r="1390" spans="1:23" x14ac:dyDescent="0.25">
      <c r="A1390" s="1">
        <v>38030</v>
      </c>
      <c r="B1390" s="2">
        <v>6549.18</v>
      </c>
      <c r="C1390" s="2">
        <v>165955</v>
      </c>
      <c r="D1390" s="2">
        <v>6565</v>
      </c>
      <c r="E1390" s="2">
        <v>6579</v>
      </c>
      <c r="F1390" s="10">
        <f t="shared" si="346"/>
        <v>2.4155695827567936E-3</v>
      </c>
      <c r="G1390" s="2">
        <f t="shared" ca="1" si="347"/>
        <v>106378.1</v>
      </c>
      <c r="H1390">
        <f t="shared" ca="1" si="348"/>
        <v>1</v>
      </c>
      <c r="I1390">
        <f t="shared" si="349"/>
        <v>-1</v>
      </c>
      <c r="J1390">
        <f t="shared" si="352"/>
        <v>112.23000000000047</v>
      </c>
      <c r="K1390">
        <f t="shared" si="350"/>
        <v>-1</v>
      </c>
      <c r="L1390" s="11">
        <f t="shared" ca="1" si="344"/>
        <v>12178.829999999969</v>
      </c>
      <c r="M1390">
        <f t="shared" ca="1" si="351"/>
        <v>-1</v>
      </c>
      <c r="N1390">
        <f t="shared" ca="1" si="345"/>
        <v>2</v>
      </c>
      <c r="O1390">
        <f>COUNTIF(結算日!$A$3:$A$249,A1390)</f>
        <v>0</v>
      </c>
      <c r="Q1390" s="7">
        <f t="shared" si="353"/>
        <v>125</v>
      </c>
      <c r="R1390" s="8">
        <f t="shared" ca="1" si="357"/>
        <v>2250</v>
      </c>
      <c r="S1390" s="8">
        <f t="shared" ca="1" si="358"/>
        <v>122564</v>
      </c>
      <c r="T1390" s="8">
        <f t="shared" ca="1" si="354"/>
        <v>-18</v>
      </c>
      <c r="U1390" s="9">
        <f t="shared" ca="1" si="359"/>
        <v>36</v>
      </c>
      <c r="V1390">
        <f t="shared" si="355"/>
        <v>2004</v>
      </c>
      <c r="W1390">
        <f t="shared" si="356"/>
        <v>2</v>
      </c>
    </row>
    <row r="1391" spans="1:23" x14ac:dyDescent="0.25">
      <c r="A1391" s="1">
        <v>38033</v>
      </c>
      <c r="B1391" s="2">
        <v>6565.37</v>
      </c>
      <c r="C1391" s="2">
        <v>172571</v>
      </c>
      <c r="D1391" s="2">
        <v>6571</v>
      </c>
      <c r="E1391" s="2">
        <v>6574</v>
      </c>
      <c r="F1391" s="10">
        <f t="shared" si="346"/>
        <v>8.5752973556707524E-4</v>
      </c>
      <c r="G1391" s="2">
        <f t="shared" ca="1" si="347"/>
        <v>108954.125</v>
      </c>
      <c r="H1391">
        <f t="shared" ca="1" si="348"/>
        <v>1</v>
      </c>
      <c r="I1391">
        <f t="shared" si="349"/>
        <v>-1</v>
      </c>
      <c r="J1391">
        <f t="shared" si="352"/>
        <v>16.1899999999996</v>
      </c>
      <c r="K1391">
        <f t="shared" ca="1" si="350"/>
        <v>1</v>
      </c>
      <c r="L1391" s="11">
        <f t="shared" ca="1" si="344"/>
        <v>12162.63999999997</v>
      </c>
      <c r="M1391">
        <f t="shared" ca="1" si="351"/>
        <v>1</v>
      </c>
      <c r="N1391">
        <f t="shared" ca="1" si="345"/>
        <v>2</v>
      </c>
      <c r="O1391">
        <f>COUNTIF(結算日!$A$3:$A$249,A1391)</f>
        <v>0</v>
      </c>
      <c r="Q1391" s="7">
        <f t="shared" si="353"/>
        <v>6</v>
      </c>
      <c r="R1391" s="8">
        <f t="shared" ca="1" si="357"/>
        <v>-108</v>
      </c>
      <c r="S1391" s="8">
        <f t="shared" ca="1" si="358"/>
        <v>122420</v>
      </c>
      <c r="T1391" s="8">
        <f t="shared" ca="1" si="354"/>
        <v>18</v>
      </c>
      <c r="U1391" s="9">
        <f t="shared" ca="1" si="359"/>
        <v>36</v>
      </c>
      <c r="V1391">
        <f t="shared" si="355"/>
        <v>2004</v>
      </c>
      <c r="W1391">
        <f t="shared" si="356"/>
        <v>2</v>
      </c>
    </row>
    <row r="1392" spans="1:23" x14ac:dyDescent="0.25">
      <c r="A1392" s="1">
        <v>38034</v>
      </c>
      <c r="B1392" s="2">
        <v>6600.47</v>
      </c>
      <c r="C1392" s="2">
        <v>170856</v>
      </c>
      <c r="D1392" s="2">
        <v>6615</v>
      </c>
      <c r="E1392" s="2">
        <v>6620</v>
      </c>
      <c r="F1392" s="10">
        <f t="shared" si="346"/>
        <v>2.2013583881146381E-3</v>
      </c>
      <c r="G1392" s="2">
        <f t="shared" ca="1" si="347"/>
        <v>111462.675</v>
      </c>
      <c r="H1392">
        <f t="shared" ca="1" si="348"/>
        <v>1</v>
      </c>
      <c r="I1392">
        <f t="shared" si="349"/>
        <v>-1</v>
      </c>
      <c r="J1392">
        <f t="shared" si="352"/>
        <v>35.100000000000364</v>
      </c>
      <c r="K1392">
        <f t="shared" si="350"/>
        <v>-1</v>
      </c>
      <c r="L1392" s="11">
        <f t="shared" ca="1" si="344"/>
        <v>12197.739999999971</v>
      </c>
      <c r="M1392">
        <f t="shared" ca="1" si="351"/>
        <v>-1</v>
      </c>
      <c r="N1392">
        <f t="shared" ca="1" si="345"/>
        <v>2</v>
      </c>
      <c r="O1392">
        <f>COUNTIF(結算日!$A$3:$A$249,A1392)</f>
        <v>0</v>
      </c>
      <c r="Q1392" s="7">
        <f t="shared" si="353"/>
        <v>44</v>
      </c>
      <c r="R1392" s="8">
        <f t="shared" ca="1" si="357"/>
        <v>792</v>
      </c>
      <c r="S1392" s="8">
        <f t="shared" ca="1" si="358"/>
        <v>123176</v>
      </c>
      <c r="T1392" s="8">
        <f t="shared" ca="1" si="354"/>
        <v>-18</v>
      </c>
      <c r="U1392" s="9">
        <f t="shared" ca="1" si="359"/>
        <v>36</v>
      </c>
      <c r="V1392">
        <f t="shared" si="355"/>
        <v>2004</v>
      </c>
      <c r="W1392">
        <f t="shared" si="356"/>
        <v>2</v>
      </c>
    </row>
    <row r="1393" spans="1:23" x14ac:dyDescent="0.25">
      <c r="A1393" s="1">
        <v>38035</v>
      </c>
      <c r="B1393" s="2">
        <v>6605.85</v>
      </c>
      <c r="C1393" s="2">
        <v>187112</v>
      </c>
      <c r="D1393" s="2">
        <v>6615</v>
      </c>
      <c r="E1393" s="2">
        <v>6635</v>
      </c>
      <c r="F1393" s="10">
        <f t="shared" si="346"/>
        <v>4.4127553607786751E-3</v>
      </c>
      <c r="G1393" s="2">
        <f t="shared" ca="1" si="347"/>
        <v>114703.325</v>
      </c>
      <c r="H1393">
        <f t="shared" ca="1" si="348"/>
        <v>1</v>
      </c>
      <c r="I1393">
        <f t="shared" si="349"/>
        <v>-1</v>
      </c>
      <c r="J1393">
        <f t="shared" si="352"/>
        <v>5.3800000000001091</v>
      </c>
      <c r="K1393">
        <f t="shared" si="350"/>
        <v>-1</v>
      </c>
      <c r="L1393" s="11">
        <f t="shared" ca="1" si="344"/>
        <v>12192.359999999971</v>
      </c>
      <c r="M1393">
        <f t="shared" ca="1" si="351"/>
        <v>-1</v>
      </c>
      <c r="N1393">
        <f t="shared" ca="1" si="345"/>
        <v>0</v>
      </c>
      <c r="O1393">
        <f>COUNTIF(結算日!$A$3:$A$249,A1393)</f>
        <v>1</v>
      </c>
      <c r="Q1393" s="7">
        <f t="shared" si="353"/>
        <v>0</v>
      </c>
      <c r="R1393" s="8">
        <f t="shared" ca="1" si="357"/>
        <v>0</v>
      </c>
      <c r="S1393" s="8">
        <f t="shared" ca="1" si="358"/>
        <v>123140</v>
      </c>
      <c r="T1393" s="8">
        <f t="shared" ca="1" si="354"/>
        <v>-18</v>
      </c>
      <c r="U1393" s="9">
        <f t="shared" ca="1" si="359"/>
        <v>36</v>
      </c>
      <c r="V1393">
        <f t="shared" si="355"/>
        <v>2004</v>
      </c>
      <c r="W1393">
        <f t="shared" si="356"/>
        <v>2</v>
      </c>
    </row>
    <row r="1394" spans="1:23" x14ac:dyDescent="0.25">
      <c r="A1394" s="1">
        <v>38036</v>
      </c>
      <c r="B1394" s="2">
        <v>6681.52</v>
      </c>
      <c r="C1394" s="2">
        <v>205481</v>
      </c>
      <c r="D1394" s="2">
        <v>6716</v>
      </c>
      <c r="E1394" s="2">
        <v>6724</v>
      </c>
      <c r="F1394" s="10">
        <f t="shared" si="346"/>
        <v>5.1605024006513567E-3</v>
      </c>
      <c r="G1394" s="2">
        <f t="shared" ca="1" si="347"/>
        <v>118417.25</v>
      </c>
      <c r="H1394">
        <f t="shared" ca="1" si="348"/>
        <v>1</v>
      </c>
      <c r="I1394">
        <f t="shared" si="349"/>
        <v>-1</v>
      </c>
      <c r="J1394">
        <f t="shared" si="352"/>
        <v>75.670000000000073</v>
      </c>
      <c r="K1394">
        <f t="shared" si="350"/>
        <v>-1</v>
      </c>
      <c r="L1394" s="11">
        <f t="shared" ca="1" si="344"/>
        <v>12116.689999999971</v>
      </c>
      <c r="M1394">
        <f t="shared" ca="1" si="351"/>
        <v>-1</v>
      </c>
      <c r="N1394">
        <f t="shared" ca="1" si="345"/>
        <v>0</v>
      </c>
      <c r="O1394">
        <f>COUNTIF(結算日!$A$3:$A$249,A1394)</f>
        <v>0</v>
      </c>
      <c r="Q1394" s="7">
        <f t="shared" si="353"/>
        <v>81</v>
      </c>
      <c r="R1394" s="8">
        <f t="shared" ca="1" si="357"/>
        <v>-1458</v>
      </c>
      <c r="S1394" s="8">
        <f t="shared" ca="1" si="358"/>
        <v>121646</v>
      </c>
      <c r="T1394" s="8">
        <f t="shared" ca="1" si="354"/>
        <v>-18</v>
      </c>
      <c r="U1394" s="9">
        <f t="shared" ca="1" si="359"/>
        <v>0</v>
      </c>
      <c r="V1394">
        <f t="shared" si="355"/>
        <v>2004</v>
      </c>
      <c r="W1394">
        <f t="shared" si="356"/>
        <v>2</v>
      </c>
    </row>
    <row r="1395" spans="1:23" x14ac:dyDescent="0.25">
      <c r="A1395" s="1">
        <v>38037</v>
      </c>
      <c r="B1395" s="2">
        <v>6665.54</v>
      </c>
      <c r="C1395" s="2">
        <v>174539</v>
      </c>
      <c r="D1395" s="2">
        <v>6696</v>
      </c>
      <c r="E1395" s="2">
        <v>6700</v>
      </c>
      <c r="F1395" s="10">
        <f t="shared" si="346"/>
        <v>4.5697722915172267E-3</v>
      </c>
      <c r="G1395" s="2">
        <f t="shared" ca="1" si="347"/>
        <v>120405.925</v>
      </c>
      <c r="H1395">
        <f t="shared" ca="1" si="348"/>
        <v>1</v>
      </c>
      <c r="I1395">
        <f t="shared" si="349"/>
        <v>-1</v>
      </c>
      <c r="J1395">
        <f t="shared" si="352"/>
        <v>-15.980000000000473</v>
      </c>
      <c r="K1395">
        <f t="shared" si="350"/>
        <v>-1</v>
      </c>
      <c r="L1395" s="11">
        <f t="shared" ca="1" si="344"/>
        <v>12132.669999999973</v>
      </c>
      <c r="M1395">
        <f t="shared" ca="1" si="351"/>
        <v>-1</v>
      </c>
      <c r="N1395">
        <f t="shared" ca="1" si="345"/>
        <v>0</v>
      </c>
      <c r="O1395">
        <f>COUNTIF(結算日!$A$3:$A$249,A1395)</f>
        <v>0</v>
      </c>
      <c r="Q1395" s="7">
        <f t="shared" si="353"/>
        <v>-20</v>
      </c>
      <c r="R1395" s="8">
        <f t="shared" ca="1" si="357"/>
        <v>360</v>
      </c>
      <c r="S1395" s="8">
        <f t="shared" ca="1" si="358"/>
        <v>122006</v>
      </c>
      <c r="T1395" s="8">
        <f t="shared" ca="1" si="354"/>
        <v>-18</v>
      </c>
      <c r="U1395" s="9">
        <f t="shared" ca="1" si="359"/>
        <v>0</v>
      </c>
      <c r="V1395">
        <f t="shared" si="355"/>
        <v>2004</v>
      </c>
      <c r="W1395">
        <f t="shared" si="356"/>
        <v>2</v>
      </c>
    </row>
    <row r="1396" spans="1:23" x14ac:dyDescent="0.25">
      <c r="A1396" s="1">
        <v>38040</v>
      </c>
      <c r="B1396" s="2">
        <v>6665.89</v>
      </c>
      <c r="C1396" s="2">
        <v>154422</v>
      </c>
      <c r="D1396" s="2">
        <v>6703</v>
      </c>
      <c r="E1396" s="2">
        <v>6711</v>
      </c>
      <c r="F1396" s="10">
        <f t="shared" si="346"/>
        <v>5.5671485728086001E-3</v>
      </c>
      <c r="G1396" s="2">
        <f t="shared" ca="1" si="347"/>
        <v>122776.4</v>
      </c>
      <c r="H1396">
        <f t="shared" ca="1" si="348"/>
        <v>1</v>
      </c>
      <c r="I1396">
        <f t="shared" si="349"/>
        <v>-1</v>
      </c>
      <c r="J1396">
        <f t="shared" si="352"/>
        <v>0.3500000000003638</v>
      </c>
      <c r="K1396">
        <f t="shared" si="350"/>
        <v>-1</v>
      </c>
      <c r="L1396" s="11">
        <f t="shared" ca="1" si="344"/>
        <v>12132.319999999972</v>
      </c>
      <c r="M1396">
        <f t="shared" ca="1" si="351"/>
        <v>-1</v>
      </c>
      <c r="N1396">
        <f t="shared" ca="1" si="345"/>
        <v>0</v>
      </c>
      <c r="O1396">
        <f>COUNTIF(結算日!$A$3:$A$249,A1396)</f>
        <v>0</v>
      </c>
      <c r="Q1396" s="7">
        <f t="shared" si="353"/>
        <v>7</v>
      </c>
      <c r="R1396" s="8">
        <f t="shared" ca="1" si="357"/>
        <v>-126</v>
      </c>
      <c r="S1396" s="8">
        <f t="shared" ca="1" si="358"/>
        <v>121880</v>
      </c>
      <c r="T1396" s="8">
        <f t="shared" ca="1" si="354"/>
        <v>-18</v>
      </c>
      <c r="U1396" s="9">
        <f t="shared" ca="1" si="359"/>
        <v>0</v>
      </c>
      <c r="V1396">
        <f t="shared" si="355"/>
        <v>2004</v>
      </c>
      <c r="W1396">
        <f t="shared" si="356"/>
        <v>2</v>
      </c>
    </row>
    <row r="1397" spans="1:23" x14ac:dyDescent="0.25">
      <c r="A1397" s="1">
        <v>38041</v>
      </c>
      <c r="B1397" s="2">
        <v>6589.23</v>
      </c>
      <c r="C1397" s="2">
        <v>140018</v>
      </c>
      <c r="D1397" s="2">
        <v>6643</v>
      </c>
      <c r="E1397" s="2">
        <v>6653</v>
      </c>
      <c r="F1397" s="10">
        <f t="shared" si="346"/>
        <v>8.1602857997065126E-3</v>
      </c>
      <c r="G1397" s="2">
        <f t="shared" ca="1" si="347"/>
        <v>124858.8</v>
      </c>
      <c r="H1397">
        <f t="shared" ca="1" si="348"/>
        <v>1</v>
      </c>
      <c r="I1397">
        <f t="shared" si="349"/>
        <v>-1</v>
      </c>
      <c r="J1397">
        <f t="shared" si="352"/>
        <v>-76.660000000000764</v>
      </c>
      <c r="K1397">
        <f t="shared" si="350"/>
        <v>-1</v>
      </c>
      <c r="L1397" s="11">
        <f t="shared" ca="1" si="344"/>
        <v>12208.979999999974</v>
      </c>
      <c r="M1397">
        <f t="shared" ca="1" si="351"/>
        <v>-1</v>
      </c>
      <c r="N1397">
        <f t="shared" ca="1" si="345"/>
        <v>0</v>
      </c>
      <c r="O1397">
        <f>COUNTIF(結算日!$A$3:$A$249,A1397)</f>
        <v>0</v>
      </c>
      <c r="Q1397" s="7">
        <f t="shared" si="353"/>
        <v>-60</v>
      </c>
      <c r="R1397" s="8">
        <f t="shared" ca="1" si="357"/>
        <v>1080</v>
      </c>
      <c r="S1397" s="8">
        <f t="shared" ca="1" si="358"/>
        <v>122960</v>
      </c>
      <c r="T1397" s="8">
        <f t="shared" ca="1" si="354"/>
        <v>-18</v>
      </c>
      <c r="U1397" s="9">
        <f t="shared" ca="1" si="359"/>
        <v>0</v>
      </c>
      <c r="V1397">
        <f t="shared" si="355"/>
        <v>2004</v>
      </c>
      <c r="W1397">
        <f t="shared" si="356"/>
        <v>2</v>
      </c>
    </row>
    <row r="1398" spans="1:23" x14ac:dyDescent="0.25">
      <c r="A1398" s="1">
        <v>38042</v>
      </c>
      <c r="B1398" s="2">
        <v>6644.28</v>
      </c>
      <c r="C1398" s="2">
        <v>147269</v>
      </c>
      <c r="D1398" s="2">
        <v>6685</v>
      </c>
      <c r="E1398" s="2">
        <v>6692</v>
      </c>
      <c r="F1398" s="10">
        <f t="shared" si="346"/>
        <v>6.1285797708705569E-3</v>
      </c>
      <c r="G1398" s="2">
        <f t="shared" ca="1" si="347"/>
        <v>127038.625</v>
      </c>
      <c r="H1398">
        <f t="shared" ca="1" si="348"/>
        <v>1</v>
      </c>
      <c r="I1398">
        <f t="shared" si="349"/>
        <v>-1</v>
      </c>
      <c r="J1398">
        <f t="shared" si="352"/>
        <v>55.050000000000182</v>
      </c>
      <c r="K1398">
        <f t="shared" si="350"/>
        <v>-1</v>
      </c>
      <c r="L1398" s="11">
        <f t="shared" ca="1" si="344"/>
        <v>12153.929999999975</v>
      </c>
      <c r="M1398">
        <f t="shared" ca="1" si="351"/>
        <v>-1</v>
      </c>
      <c r="N1398">
        <f t="shared" ca="1" si="345"/>
        <v>0</v>
      </c>
      <c r="O1398">
        <f>COUNTIF(結算日!$A$3:$A$249,A1398)</f>
        <v>0</v>
      </c>
      <c r="Q1398" s="7">
        <f t="shared" si="353"/>
        <v>42</v>
      </c>
      <c r="R1398" s="8">
        <f t="shared" ca="1" si="357"/>
        <v>-756</v>
      </c>
      <c r="S1398" s="8">
        <f t="shared" ca="1" si="358"/>
        <v>122204</v>
      </c>
      <c r="T1398" s="8">
        <f t="shared" ca="1" si="354"/>
        <v>-18</v>
      </c>
      <c r="U1398" s="9">
        <f t="shared" ca="1" si="359"/>
        <v>0</v>
      </c>
      <c r="V1398">
        <f t="shared" si="355"/>
        <v>2004</v>
      </c>
      <c r="W1398">
        <f t="shared" si="356"/>
        <v>2</v>
      </c>
    </row>
    <row r="1399" spans="1:23" x14ac:dyDescent="0.25">
      <c r="A1399" s="1">
        <v>38043</v>
      </c>
      <c r="B1399" s="2">
        <v>6693.25</v>
      </c>
      <c r="C1399" s="2">
        <v>165147</v>
      </c>
      <c r="D1399" s="2">
        <v>6735</v>
      </c>
      <c r="E1399" s="2">
        <v>6739</v>
      </c>
      <c r="F1399" s="10">
        <f t="shared" si="346"/>
        <v>6.2376274605011606E-3</v>
      </c>
      <c r="G1399" s="2">
        <f t="shared" ca="1" si="347"/>
        <v>129908.125</v>
      </c>
      <c r="H1399">
        <f t="shared" ca="1" si="348"/>
        <v>1</v>
      </c>
      <c r="I1399">
        <f t="shared" si="349"/>
        <v>-1</v>
      </c>
      <c r="J1399">
        <f t="shared" si="352"/>
        <v>48.970000000000255</v>
      </c>
      <c r="K1399">
        <f t="shared" si="350"/>
        <v>-1</v>
      </c>
      <c r="L1399" s="11">
        <f t="shared" ca="1" si="344"/>
        <v>12104.959999999974</v>
      </c>
      <c r="M1399">
        <f t="shared" ca="1" si="351"/>
        <v>-1</v>
      </c>
      <c r="N1399">
        <f t="shared" ca="1" si="345"/>
        <v>0</v>
      </c>
      <c r="O1399">
        <f>COUNTIF(結算日!$A$3:$A$249,A1399)</f>
        <v>0</v>
      </c>
      <c r="Q1399" s="7">
        <f t="shared" si="353"/>
        <v>50</v>
      </c>
      <c r="R1399" s="8">
        <f t="shared" ca="1" si="357"/>
        <v>-900</v>
      </c>
      <c r="S1399" s="8">
        <f t="shared" ca="1" si="358"/>
        <v>121304</v>
      </c>
      <c r="T1399" s="8">
        <f t="shared" ca="1" si="354"/>
        <v>-18</v>
      </c>
      <c r="U1399" s="9">
        <f t="shared" ca="1" si="359"/>
        <v>0</v>
      </c>
      <c r="V1399">
        <f t="shared" si="355"/>
        <v>2004</v>
      </c>
      <c r="W1399">
        <f t="shared" si="356"/>
        <v>2</v>
      </c>
    </row>
    <row r="1400" spans="1:23" x14ac:dyDescent="0.25">
      <c r="A1400" s="1">
        <v>38044</v>
      </c>
      <c r="B1400" s="2">
        <v>6750.54</v>
      </c>
      <c r="C1400" s="2">
        <v>169822</v>
      </c>
      <c r="D1400" s="2">
        <v>6802</v>
      </c>
      <c r="E1400" s="2">
        <v>6815</v>
      </c>
      <c r="F1400" s="10">
        <f t="shared" si="346"/>
        <v>7.6230938561951955E-3</v>
      </c>
      <c r="G1400" s="2">
        <f t="shared" ca="1" si="347"/>
        <v>132532.75</v>
      </c>
      <c r="H1400">
        <f t="shared" ca="1" si="348"/>
        <v>1</v>
      </c>
      <c r="I1400">
        <f t="shared" si="349"/>
        <v>-1</v>
      </c>
      <c r="J1400">
        <f t="shared" si="352"/>
        <v>57.289999999999964</v>
      </c>
      <c r="K1400">
        <f t="shared" si="350"/>
        <v>-1</v>
      </c>
      <c r="L1400" s="11">
        <f t="shared" ca="1" si="344"/>
        <v>12047.669999999973</v>
      </c>
      <c r="M1400">
        <f t="shared" ca="1" si="351"/>
        <v>-1</v>
      </c>
      <c r="N1400">
        <f t="shared" ca="1" si="345"/>
        <v>0</v>
      </c>
      <c r="O1400">
        <f>COUNTIF(結算日!$A$3:$A$249,A1400)</f>
        <v>0</v>
      </c>
      <c r="Q1400" s="7">
        <f t="shared" si="353"/>
        <v>67</v>
      </c>
      <c r="R1400" s="8">
        <f t="shared" ca="1" si="357"/>
        <v>-1206</v>
      </c>
      <c r="S1400" s="8">
        <f t="shared" ca="1" si="358"/>
        <v>120098</v>
      </c>
      <c r="T1400" s="8">
        <f t="shared" ca="1" si="354"/>
        <v>-17</v>
      </c>
      <c r="U1400" s="9">
        <f t="shared" ca="1" si="359"/>
        <v>1</v>
      </c>
      <c r="V1400">
        <f t="shared" si="355"/>
        <v>2004</v>
      </c>
      <c r="W1400">
        <f t="shared" si="356"/>
        <v>2</v>
      </c>
    </row>
    <row r="1401" spans="1:23" x14ac:dyDescent="0.25">
      <c r="A1401" s="1">
        <v>38047</v>
      </c>
      <c r="B1401" s="2">
        <v>6888.43</v>
      </c>
      <c r="C1401" s="2">
        <v>233529</v>
      </c>
      <c r="D1401" s="2">
        <v>6968</v>
      </c>
      <c r="E1401" s="2">
        <v>6975</v>
      </c>
      <c r="F1401" s="10">
        <f t="shared" si="346"/>
        <v>1.1551253333488054E-2</v>
      </c>
      <c r="G1401" s="2">
        <f t="shared" ca="1" si="347"/>
        <v>137048.04999999999</v>
      </c>
      <c r="H1401">
        <f t="shared" ca="1" si="348"/>
        <v>1</v>
      </c>
      <c r="I1401">
        <f t="shared" si="349"/>
        <v>-1</v>
      </c>
      <c r="J1401">
        <f t="shared" si="352"/>
        <v>137.89000000000033</v>
      </c>
      <c r="K1401">
        <f t="shared" si="350"/>
        <v>-1</v>
      </c>
      <c r="L1401" s="11">
        <f t="shared" ca="1" si="344"/>
        <v>11909.779999999973</v>
      </c>
      <c r="M1401">
        <f t="shared" ca="1" si="351"/>
        <v>-1</v>
      </c>
      <c r="N1401">
        <f t="shared" ca="1" si="345"/>
        <v>0</v>
      </c>
      <c r="O1401">
        <f>COUNTIF(結算日!$A$3:$A$249,A1401)</f>
        <v>0</v>
      </c>
      <c r="Q1401" s="7">
        <f t="shared" si="353"/>
        <v>166</v>
      </c>
      <c r="R1401" s="8">
        <f t="shared" ca="1" si="357"/>
        <v>-2822</v>
      </c>
      <c r="S1401" s="8">
        <f t="shared" ca="1" si="358"/>
        <v>117275</v>
      </c>
      <c r="T1401" s="8">
        <f t="shared" ca="1" si="354"/>
        <v>-16</v>
      </c>
      <c r="U1401" s="9">
        <f t="shared" ca="1" si="359"/>
        <v>1</v>
      </c>
      <c r="V1401">
        <f t="shared" si="355"/>
        <v>2004</v>
      </c>
      <c r="W1401">
        <f t="shared" si="356"/>
        <v>3</v>
      </c>
    </row>
    <row r="1402" spans="1:23" x14ac:dyDescent="0.25">
      <c r="A1402" s="1">
        <v>38048</v>
      </c>
      <c r="B1402" s="2">
        <v>6975.26</v>
      </c>
      <c r="C1402" s="2">
        <v>247579</v>
      </c>
      <c r="D1402" s="2">
        <v>7055</v>
      </c>
      <c r="E1402" s="2">
        <v>7079</v>
      </c>
      <c r="F1402" s="10">
        <f t="shared" si="346"/>
        <v>1.1431831931712821E-2</v>
      </c>
      <c r="G1402" s="2">
        <f t="shared" ca="1" si="347"/>
        <v>142119.97500000001</v>
      </c>
      <c r="H1402">
        <f t="shared" ca="1" si="348"/>
        <v>1</v>
      </c>
      <c r="I1402">
        <f t="shared" si="349"/>
        <v>-1</v>
      </c>
      <c r="J1402">
        <f t="shared" si="352"/>
        <v>86.829999999999927</v>
      </c>
      <c r="K1402">
        <f t="shared" si="350"/>
        <v>-1</v>
      </c>
      <c r="L1402" s="11">
        <f t="shared" ca="1" si="344"/>
        <v>11822.949999999973</v>
      </c>
      <c r="M1402">
        <f t="shared" ca="1" si="351"/>
        <v>-1</v>
      </c>
      <c r="N1402">
        <f t="shared" ca="1" si="345"/>
        <v>0</v>
      </c>
      <c r="O1402">
        <f>COUNTIF(結算日!$A$3:$A$249,A1402)</f>
        <v>0</v>
      </c>
      <c r="Q1402" s="7">
        <f t="shared" si="353"/>
        <v>87</v>
      </c>
      <c r="R1402" s="8">
        <f t="shared" ca="1" si="357"/>
        <v>-1392</v>
      </c>
      <c r="S1402" s="8">
        <f t="shared" ca="1" si="358"/>
        <v>115882</v>
      </c>
      <c r="T1402" s="8">
        <f t="shared" ca="1" si="354"/>
        <v>-16</v>
      </c>
      <c r="U1402" s="9">
        <f t="shared" ca="1" si="359"/>
        <v>0</v>
      </c>
      <c r="V1402">
        <f t="shared" si="355"/>
        <v>2004</v>
      </c>
      <c r="W1402">
        <f t="shared" si="356"/>
        <v>3</v>
      </c>
    </row>
    <row r="1403" spans="1:23" x14ac:dyDescent="0.25">
      <c r="A1403" s="1">
        <v>38049</v>
      </c>
      <c r="B1403" s="2">
        <v>6932.17</v>
      </c>
      <c r="C1403" s="2">
        <v>239903</v>
      </c>
      <c r="D1403" s="2">
        <v>7012</v>
      </c>
      <c r="E1403" s="2">
        <v>7035</v>
      </c>
      <c r="F1403" s="10">
        <f t="shared" si="346"/>
        <v>1.1515874538564397E-2</v>
      </c>
      <c r="G1403" s="2">
        <f t="shared" ca="1" si="347"/>
        <v>146995.1</v>
      </c>
      <c r="H1403">
        <f t="shared" ca="1" si="348"/>
        <v>1</v>
      </c>
      <c r="I1403">
        <f t="shared" si="349"/>
        <v>-1</v>
      </c>
      <c r="J1403">
        <f t="shared" si="352"/>
        <v>-43.090000000000146</v>
      </c>
      <c r="K1403">
        <f t="shared" si="350"/>
        <v>-1</v>
      </c>
      <c r="L1403" s="11">
        <f t="shared" ca="1" si="344"/>
        <v>11866.039999999974</v>
      </c>
      <c r="M1403">
        <f t="shared" ca="1" si="351"/>
        <v>-1</v>
      </c>
      <c r="N1403">
        <f t="shared" ca="1" si="345"/>
        <v>0</v>
      </c>
      <c r="O1403">
        <f>COUNTIF(結算日!$A$3:$A$249,A1403)</f>
        <v>0</v>
      </c>
      <c r="Q1403" s="7">
        <f t="shared" si="353"/>
        <v>-43</v>
      </c>
      <c r="R1403" s="8">
        <f t="shared" ca="1" si="357"/>
        <v>688</v>
      </c>
      <c r="S1403" s="8">
        <f t="shared" ca="1" si="358"/>
        <v>116570</v>
      </c>
      <c r="T1403" s="8">
        <f t="shared" ca="1" si="354"/>
        <v>-16</v>
      </c>
      <c r="U1403" s="9">
        <f t="shared" ca="1" si="359"/>
        <v>0</v>
      </c>
      <c r="V1403">
        <f t="shared" si="355"/>
        <v>2004</v>
      </c>
      <c r="W1403">
        <f t="shared" si="356"/>
        <v>3</v>
      </c>
    </row>
    <row r="1404" spans="1:23" x14ac:dyDescent="0.25">
      <c r="A1404" s="1">
        <v>38050</v>
      </c>
      <c r="B1404" s="2">
        <v>7034.1</v>
      </c>
      <c r="C1404" s="2">
        <v>226554</v>
      </c>
      <c r="D1404" s="2">
        <v>7150</v>
      </c>
      <c r="E1404" s="2">
        <v>7160</v>
      </c>
      <c r="F1404" s="10">
        <f t="shared" si="346"/>
        <v>1.6476876928107398E-2</v>
      </c>
      <c r="G1404" s="2">
        <f t="shared" ca="1" si="347"/>
        <v>150695.17499999999</v>
      </c>
      <c r="H1404">
        <f t="shared" ca="1" si="348"/>
        <v>1</v>
      </c>
      <c r="I1404">
        <f t="shared" si="349"/>
        <v>-1</v>
      </c>
      <c r="J1404">
        <f t="shared" si="352"/>
        <v>101.93000000000029</v>
      </c>
      <c r="K1404">
        <f t="shared" si="350"/>
        <v>-1</v>
      </c>
      <c r="L1404" s="11">
        <f t="shared" ca="1" si="344"/>
        <v>11764.109999999973</v>
      </c>
      <c r="M1404">
        <f t="shared" ca="1" si="351"/>
        <v>-1</v>
      </c>
      <c r="N1404">
        <f t="shared" ca="1" si="345"/>
        <v>0</v>
      </c>
      <c r="O1404">
        <f>COUNTIF(結算日!$A$3:$A$249,A1404)</f>
        <v>0</v>
      </c>
      <c r="Q1404" s="7">
        <f t="shared" si="353"/>
        <v>138</v>
      </c>
      <c r="R1404" s="8">
        <f t="shared" ca="1" si="357"/>
        <v>-2208</v>
      </c>
      <c r="S1404" s="8">
        <f t="shared" ca="1" si="358"/>
        <v>114362</v>
      </c>
      <c r="T1404" s="8">
        <f t="shared" ca="1" si="354"/>
        <v>-15</v>
      </c>
      <c r="U1404" s="9">
        <f t="shared" ca="1" si="359"/>
        <v>1</v>
      </c>
      <c r="V1404">
        <f t="shared" si="355"/>
        <v>2004</v>
      </c>
      <c r="W1404">
        <f t="shared" si="356"/>
        <v>3</v>
      </c>
    </row>
    <row r="1405" spans="1:23" x14ac:dyDescent="0.25">
      <c r="A1405" s="1">
        <v>38051</v>
      </c>
      <c r="B1405" s="2">
        <v>6943.68</v>
      </c>
      <c r="C1405" s="2">
        <v>253697</v>
      </c>
      <c r="D1405" s="2">
        <v>7075</v>
      </c>
      <c r="E1405" s="2">
        <v>7084</v>
      </c>
      <c r="F1405" s="10">
        <f t="shared" si="346"/>
        <v>1.8912161850776599E-2</v>
      </c>
      <c r="G1405" s="2">
        <f t="shared" ca="1" si="347"/>
        <v>155719.07500000001</v>
      </c>
      <c r="H1405">
        <f t="shared" ca="1" si="348"/>
        <v>1</v>
      </c>
      <c r="I1405">
        <f t="shared" si="349"/>
        <v>-1</v>
      </c>
      <c r="J1405">
        <f t="shared" si="352"/>
        <v>-90.420000000000073</v>
      </c>
      <c r="K1405">
        <f t="shared" si="350"/>
        <v>-1</v>
      </c>
      <c r="L1405" s="11">
        <f t="shared" ca="1" si="344"/>
        <v>11854.529999999973</v>
      </c>
      <c r="M1405">
        <f t="shared" ca="1" si="351"/>
        <v>-1</v>
      </c>
      <c r="N1405">
        <f t="shared" ca="1" si="345"/>
        <v>0</v>
      </c>
      <c r="O1405">
        <f>COUNTIF(結算日!$A$3:$A$249,A1405)</f>
        <v>0</v>
      </c>
      <c r="Q1405" s="7">
        <f t="shared" si="353"/>
        <v>-75</v>
      </c>
      <c r="R1405" s="8">
        <f t="shared" ca="1" si="357"/>
        <v>1125</v>
      </c>
      <c r="S1405" s="8">
        <f t="shared" ca="1" si="358"/>
        <v>115486</v>
      </c>
      <c r="T1405" s="8">
        <f t="shared" ca="1" si="354"/>
        <v>-16</v>
      </c>
      <c r="U1405" s="9">
        <f t="shared" ca="1" si="359"/>
        <v>1</v>
      </c>
      <c r="V1405">
        <f t="shared" si="355"/>
        <v>2004</v>
      </c>
      <c r="W1405">
        <f t="shared" si="356"/>
        <v>3</v>
      </c>
    </row>
    <row r="1406" spans="1:23" x14ac:dyDescent="0.25">
      <c r="A1406" s="1">
        <v>38054</v>
      </c>
      <c r="B1406" s="2">
        <v>6901.48</v>
      </c>
      <c r="C1406" s="2">
        <v>152999</v>
      </c>
      <c r="D1406" s="2">
        <v>6979</v>
      </c>
      <c r="E1406" s="2">
        <v>7009</v>
      </c>
      <c r="F1406" s="10">
        <f t="shared" si="346"/>
        <v>1.1232373346006908E-2</v>
      </c>
      <c r="G1406" s="2">
        <f t="shared" ca="1" si="347"/>
        <v>156734.22500000001</v>
      </c>
      <c r="H1406">
        <f t="shared" ca="1" si="348"/>
        <v>-1</v>
      </c>
      <c r="I1406">
        <f t="shared" si="349"/>
        <v>-1</v>
      </c>
      <c r="J1406">
        <f t="shared" si="352"/>
        <v>-42.200000000000728</v>
      </c>
      <c r="K1406">
        <f t="shared" si="350"/>
        <v>-1</v>
      </c>
      <c r="L1406" s="11">
        <f t="shared" ref="L1406:L1469" ca="1" si="360">L1405+J1406*M1405</f>
        <v>11896.729999999974</v>
      </c>
      <c r="M1406">
        <f t="shared" ca="1" si="351"/>
        <v>-1</v>
      </c>
      <c r="N1406">
        <f t="shared" ref="N1406:N1469" ca="1" si="361">ABS(M1406-M1405)</f>
        <v>0</v>
      </c>
      <c r="O1406">
        <f>COUNTIF(結算日!$A$3:$A$249,A1406)</f>
        <v>0</v>
      </c>
      <c r="Q1406" s="7">
        <f t="shared" si="353"/>
        <v>-96</v>
      </c>
      <c r="R1406" s="8">
        <f t="shared" ca="1" si="357"/>
        <v>1536</v>
      </c>
      <c r="S1406" s="8">
        <f t="shared" ca="1" si="358"/>
        <v>117021</v>
      </c>
      <c r="T1406" s="8">
        <f t="shared" ca="1" si="354"/>
        <v>-16</v>
      </c>
      <c r="U1406" s="9">
        <f t="shared" ca="1" si="359"/>
        <v>0</v>
      </c>
      <c r="V1406">
        <f t="shared" si="355"/>
        <v>2004</v>
      </c>
      <c r="W1406">
        <f t="shared" si="356"/>
        <v>3</v>
      </c>
    </row>
    <row r="1407" spans="1:23" x14ac:dyDescent="0.25">
      <c r="A1407" s="1">
        <v>38055</v>
      </c>
      <c r="B1407" s="2">
        <v>6973.9</v>
      </c>
      <c r="C1407" s="2">
        <v>130019</v>
      </c>
      <c r="D1407" s="2">
        <v>7051</v>
      </c>
      <c r="E1407" s="2">
        <v>7070</v>
      </c>
      <c r="F1407" s="10">
        <f t="shared" si="346"/>
        <v>1.1055506961671346E-2</v>
      </c>
      <c r="G1407" s="2">
        <f t="shared" ca="1" si="347"/>
        <v>156593.67499999999</v>
      </c>
      <c r="H1407">
        <f t="shared" ca="1" si="348"/>
        <v>-1</v>
      </c>
      <c r="I1407">
        <f t="shared" si="349"/>
        <v>-1</v>
      </c>
      <c r="J1407">
        <f t="shared" si="352"/>
        <v>72.420000000000073</v>
      </c>
      <c r="K1407">
        <f t="shared" si="350"/>
        <v>-1</v>
      </c>
      <c r="L1407" s="11">
        <f t="shared" ca="1" si="360"/>
        <v>11824.309999999974</v>
      </c>
      <c r="M1407">
        <f t="shared" ca="1" si="351"/>
        <v>-1</v>
      </c>
      <c r="N1407">
        <f t="shared" ca="1" si="361"/>
        <v>0</v>
      </c>
      <c r="O1407">
        <f>COUNTIF(結算日!$A$3:$A$249,A1407)</f>
        <v>0</v>
      </c>
      <c r="Q1407" s="7">
        <f t="shared" si="353"/>
        <v>72</v>
      </c>
      <c r="R1407" s="8">
        <f t="shared" ca="1" si="357"/>
        <v>-1152</v>
      </c>
      <c r="S1407" s="8">
        <f t="shared" ca="1" si="358"/>
        <v>115869</v>
      </c>
      <c r="T1407" s="8">
        <f t="shared" ca="1" si="354"/>
        <v>-16</v>
      </c>
      <c r="U1407" s="9">
        <f t="shared" ca="1" si="359"/>
        <v>0</v>
      </c>
      <c r="V1407">
        <f t="shared" si="355"/>
        <v>2004</v>
      </c>
      <c r="W1407">
        <f t="shared" si="356"/>
        <v>3</v>
      </c>
    </row>
    <row r="1408" spans="1:23" x14ac:dyDescent="0.25">
      <c r="A1408" s="1">
        <v>38056</v>
      </c>
      <c r="B1408" s="2">
        <v>6874.91</v>
      </c>
      <c r="C1408" s="2">
        <v>169029</v>
      </c>
      <c r="D1408" s="2">
        <v>6930</v>
      </c>
      <c r="E1408" s="2">
        <v>6940</v>
      </c>
      <c r="F1408" s="10">
        <f t="shared" si="346"/>
        <v>8.013195809108753E-3</v>
      </c>
      <c r="G1408" s="2">
        <f t="shared" ca="1" si="347"/>
        <v>157654.22500000001</v>
      </c>
      <c r="H1408">
        <f t="shared" ca="1" si="348"/>
        <v>1</v>
      </c>
      <c r="I1408">
        <f t="shared" si="349"/>
        <v>-1</v>
      </c>
      <c r="J1408">
        <f t="shared" si="352"/>
        <v>-98.989999999999782</v>
      </c>
      <c r="K1408">
        <f t="shared" si="350"/>
        <v>-1</v>
      </c>
      <c r="L1408" s="11">
        <f t="shared" ca="1" si="360"/>
        <v>11923.299999999974</v>
      </c>
      <c r="M1408">
        <f t="shared" ca="1" si="351"/>
        <v>-1</v>
      </c>
      <c r="N1408">
        <f t="shared" ca="1" si="361"/>
        <v>0</v>
      </c>
      <c r="O1408">
        <f>COUNTIF(結算日!$A$3:$A$249,A1408)</f>
        <v>0</v>
      </c>
      <c r="Q1408" s="7">
        <f t="shared" si="353"/>
        <v>-121</v>
      </c>
      <c r="R1408" s="8">
        <f t="shared" ca="1" si="357"/>
        <v>1936</v>
      </c>
      <c r="S1408" s="8">
        <f t="shared" ca="1" si="358"/>
        <v>117805</v>
      </c>
      <c r="T1408" s="8">
        <f t="shared" ca="1" si="354"/>
        <v>-16</v>
      </c>
      <c r="U1408" s="9">
        <f t="shared" ca="1" si="359"/>
        <v>0</v>
      </c>
      <c r="V1408">
        <f t="shared" si="355"/>
        <v>2004</v>
      </c>
      <c r="W1408">
        <f t="shared" si="356"/>
        <v>3</v>
      </c>
    </row>
    <row r="1409" spans="1:23" x14ac:dyDescent="0.25">
      <c r="A1409" s="1">
        <v>38057</v>
      </c>
      <c r="B1409" s="2">
        <v>6879.11</v>
      </c>
      <c r="C1409" s="2">
        <v>129494</v>
      </c>
      <c r="D1409" s="2">
        <v>6922</v>
      </c>
      <c r="E1409" s="2">
        <v>6935</v>
      </c>
      <c r="F1409" s="10">
        <f t="shared" si="346"/>
        <v>6.2348181668849811E-3</v>
      </c>
      <c r="G1409" s="2">
        <f t="shared" ca="1" si="347"/>
        <v>157596.02499999999</v>
      </c>
      <c r="H1409">
        <f t="shared" ca="1" si="348"/>
        <v>-1</v>
      </c>
      <c r="I1409">
        <f t="shared" si="349"/>
        <v>-1</v>
      </c>
      <c r="J1409">
        <f t="shared" si="352"/>
        <v>4.1999999999998181</v>
      </c>
      <c r="K1409">
        <f t="shared" si="350"/>
        <v>-1</v>
      </c>
      <c r="L1409" s="11">
        <f t="shared" ca="1" si="360"/>
        <v>11919.099999999973</v>
      </c>
      <c r="M1409">
        <f t="shared" ca="1" si="351"/>
        <v>-1</v>
      </c>
      <c r="N1409">
        <f t="shared" ca="1" si="361"/>
        <v>0</v>
      </c>
      <c r="O1409">
        <f>COUNTIF(結算日!$A$3:$A$249,A1409)</f>
        <v>0</v>
      </c>
      <c r="Q1409" s="7">
        <f t="shared" si="353"/>
        <v>-8</v>
      </c>
      <c r="R1409" s="8">
        <f t="shared" ca="1" si="357"/>
        <v>128</v>
      </c>
      <c r="S1409" s="8">
        <f t="shared" ca="1" si="358"/>
        <v>117933</v>
      </c>
      <c r="T1409" s="8">
        <f t="shared" ca="1" si="354"/>
        <v>-17</v>
      </c>
      <c r="U1409" s="9">
        <f t="shared" ca="1" si="359"/>
        <v>1</v>
      </c>
      <c r="V1409">
        <f t="shared" si="355"/>
        <v>2004</v>
      </c>
      <c r="W1409">
        <f t="shared" si="356"/>
        <v>3</v>
      </c>
    </row>
    <row r="1410" spans="1:23" x14ac:dyDescent="0.25">
      <c r="A1410" s="1">
        <v>38058</v>
      </c>
      <c r="B1410" s="2">
        <v>6800.24</v>
      </c>
      <c r="C1410" s="2">
        <v>146071</v>
      </c>
      <c r="D1410" s="2">
        <v>6807</v>
      </c>
      <c r="E1410" s="2">
        <v>6822</v>
      </c>
      <c r="F1410" s="10">
        <f t="shared" ref="F1410:F1473" si="362">IF(O1410=1,E1410,D1410)/B1410-1</f>
        <v>9.9408256179200905E-4</v>
      </c>
      <c r="G1410" s="2">
        <f t="shared" ref="G1410:G1473" ca="1" si="363">IF(ROW()&gt;$G$1,AVERAGE(OFFSET(C1410,-$G$1+1,,$G$1)),"")</f>
        <v>158623.85</v>
      </c>
      <c r="H1410">
        <f t="shared" ref="H1410:H1473" ca="1" si="364">IF(G1410="",0,SIGN(C1410-G1410))</f>
        <v>-1</v>
      </c>
      <c r="I1410">
        <f t="shared" ref="I1410:I1473" si="365">-SIGN(F1410)</f>
        <v>-1</v>
      </c>
      <c r="J1410">
        <f t="shared" si="352"/>
        <v>-78.869999999999891</v>
      </c>
      <c r="K1410">
        <f t="shared" ref="K1410:K1473" ca="1" si="366">CHOOSE($K$1,H1410*(2-$K$1)+I1410*($K$1-1),IF(ABS(F1410)&gt;($K$1-2)/100,I1410,H1410))</f>
        <v>-1</v>
      </c>
      <c r="L1410" s="11">
        <f t="shared" ca="1" si="360"/>
        <v>11997.969999999972</v>
      </c>
      <c r="M1410">
        <f t="shared" ref="M1410:M1473" ca="1" si="367">INT(L1410*$P$1/B1410)*K1410</f>
        <v>-1</v>
      </c>
      <c r="N1410">
        <f t="shared" ca="1" si="361"/>
        <v>0</v>
      </c>
      <c r="O1410">
        <f>COUNTIF(結算日!$A$3:$A$249,A1410)</f>
        <v>0</v>
      </c>
      <c r="Q1410" s="7">
        <f t="shared" si="353"/>
        <v>-115</v>
      </c>
      <c r="R1410" s="8">
        <f t="shared" ca="1" si="357"/>
        <v>1955</v>
      </c>
      <c r="S1410" s="8">
        <f t="shared" ca="1" si="358"/>
        <v>119887</v>
      </c>
      <c r="T1410" s="8">
        <f t="shared" ca="1" si="354"/>
        <v>-17</v>
      </c>
      <c r="U1410" s="9">
        <f t="shared" ca="1" si="359"/>
        <v>0</v>
      </c>
      <c r="V1410">
        <f t="shared" si="355"/>
        <v>2004</v>
      </c>
      <c r="W1410">
        <f t="shared" si="356"/>
        <v>3</v>
      </c>
    </row>
    <row r="1411" spans="1:23" x14ac:dyDescent="0.25">
      <c r="A1411" s="1">
        <v>38061</v>
      </c>
      <c r="B1411" s="2">
        <v>6635.98</v>
      </c>
      <c r="C1411" s="2">
        <v>170176</v>
      </c>
      <c r="D1411" s="2">
        <v>6563</v>
      </c>
      <c r="E1411" s="2">
        <v>6595</v>
      </c>
      <c r="F1411" s="10">
        <f t="shared" si="362"/>
        <v>-1.0997622054315981E-2</v>
      </c>
      <c r="G1411" s="2">
        <f t="shared" ca="1" si="363"/>
        <v>159201.625</v>
      </c>
      <c r="H1411">
        <f t="shared" ca="1" si="364"/>
        <v>1</v>
      </c>
      <c r="I1411">
        <f t="shared" si="365"/>
        <v>1</v>
      </c>
      <c r="J1411">
        <f t="shared" ref="J1411:J1474" si="368">B1411-B1410</f>
        <v>-164.26000000000022</v>
      </c>
      <c r="K1411">
        <f t="shared" si="366"/>
        <v>1</v>
      </c>
      <c r="L1411" s="11">
        <f t="shared" ca="1" si="360"/>
        <v>12162.229999999972</v>
      </c>
      <c r="M1411">
        <f t="shared" ca="1" si="367"/>
        <v>1</v>
      </c>
      <c r="N1411">
        <f t="shared" ca="1" si="361"/>
        <v>2</v>
      </c>
      <c r="O1411">
        <f>COUNTIF(結算日!$A$3:$A$249,A1411)</f>
        <v>0</v>
      </c>
      <c r="Q1411" s="7">
        <f t="shared" ref="Q1411:Q1474" si="369">D1411-IF(O1410=1,E1410,D1410)</f>
        <v>-244</v>
      </c>
      <c r="R1411" s="8">
        <f t="shared" ca="1" si="357"/>
        <v>4148</v>
      </c>
      <c r="S1411" s="8">
        <f t="shared" ca="1" si="358"/>
        <v>124035</v>
      </c>
      <c r="T1411" s="8">
        <f t="shared" ref="T1411:T1474" ca="1" si="370">INT(S1411*$P$1/IF(O1411=1,E1411,D1411))*K1411</f>
        <v>18</v>
      </c>
      <c r="U1411" s="9">
        <f t="shared" ca="1" si="359"/>
        <v>35</v>
      </c>
      <c r="V1411">
        <f t="shared" ref="V1411:V1474" si="371">YEAR(A1411)</f>
        <v>2004</v>
      </c>
      <c r="W1411">
        <f t="shared" ref="W1411:W1474" si="372">MONTH(A1411)</f>
        <v>3</v>
      </c>
    </row>
    <row r="1412" spans="1:23" x14ac:dyDescent="0.25">
      <c r="A1412" s="1">
        <v>38062</v>
      </c>
      <c r="B1412" s="2">
        <v>6589.72</v>
      </c>
      <c r="C1412" s="2">
        <v>145928</v>
      </c>
      <c r="D1412" s="2">
        <v>6555</v>
      </c>
      <c r="E1412" s="2">
        <v>6570</v>
      </c>
      <c r="F1412" s="10">
        <f t="shared" si="362"/>
        <v>-5.2688126354382137E-3</v>
      </c>
      <c r="G1412" s="2">
        <f t="shared" ca="1" si="363"/>
        <v>160576.82500000001</v>
      </c>
      <c r="H1412">
        <f t="shared" ca="1" si="364"/>
        <v>-1</v>
      </c>
      <c r="I1412">
        <f t="shared" si="365"/>
        <v>1</v>
      </c>
      <c r="J1412">
        <f t="shared" si="368"/>
        <v>-46.259999999999309</v>
      </c>
      <c r="K1412">
        <f t="shared" si="366"/>
        <v>1</v>
      </c>
      <c r="L1412" s="11">
        <f t="shared" ca="1" si="360"/>
        <v>12115.969999999972</v>
      </c>
      <c r="M1412">
        <f t="shared" ca="1" si="367"/>
        <v>1</v>
      </c>
      <c r="N1412">
        <f t="shared" ca="1" si="361"/>
        <v>0</v>
      </c>
      <c r="O1412">
        <f>COUNTIF(結算日!$A$3:$A$249,A1412)</f>
        <v>0</v>
      </c>
      <c r="Q1412" s="7">
        <f t="shared" si="369"/>
        <v>-8</v>
      </c>
      <c r="R1412" s="8">
        <f t="shared" ref="R1412:R1475" ca="1" si="373">Q1412*T1411</f>
        <v>-144</v>
      </c>
      <c r="S1412" s="8">
        <f t="shared" ref="S1412:S1475" ca="1" si="374">S1411+Q1412*T1411-U1411*$U$1</f>
        <v>123856</v>
      </c>
      <c r="T1412" s="8">
        <f t="shared" ca="1" si="370"/>
        <v>18</v>
      </c>
      <c r="U1412" s="9">
        <f t="shared" ref="U1412:U1475" ca="1" si="375">IF(O1412=1,ABS(T1412)+ABS(T1411),ABS(T1412-T1411))</f>
        <v>0</v>
      </c>
      <c r="V1412">
        <f t="shared" si="371"/>
        <v>2004</v>
      </c>
      <c r="W1412">
        <f t="shared" si="372"/>
        <v>3</v>
      </c>
    </row>
    <row r="1413" spans="1:23" x14ac:dyDescent="0.25">
      <c r="A1413" s="1">
        <v>38063</v>
      </c>
      <c r="B1413" s="2">
        <v>6577.98</v>
      </c>
      <c r="C1413" s="2">
        <v>117726</v>
      </c>
      <c r="D1413" s="2">
        <v>6565</v>
      </c>
      <c r="E1413" s="2">
        <v>6599</v>
      </c>
      <c r="F1413" s="10">
        <f t="shared" si="362"/>
        <v>3.1955098677709515E-3</v>
      </c>
      <c r="G1413" s="2">
        <f t="shared" ca="1" si="363"/>
        <v>161276.02499999999</v>
      </c>
      <c r="H1413">
        <f t="shared" ca="1" si="364"/>
        <v>-1</v>
      </c>
      <c r="I1413">
        <f t="shared" si="365"/>
        <v>-1</v>
      </c>
      <c r="J1413">
        <f t="shared" si="368"/>
        <v>-11.740000000000691</v>
      </c>
      <c r="K1413">
        <f t="shared" si="366"/>
        <v>-1</v>
      </c>
      <c r="L1413" s="11">
        <f t="shared" ca="1" si="360"/>
        <v>12104.22999999997</v>
      </c>
      <c r="M1413">
        <f t="shared" ca="1" si="367"/>
        <v>-1</v>
      </c>
      <c r="N1413">
        <f t="shared" ca="1" si="361"/>
        <v>2</v>
      </c>
      <c r="O1413">
        <f>COUNTIF(結算日!$A$3:$A$249,A1413)</f>
        <v>1</v>
      </c>
      <c r="Q1413" s="7">
        <f t="shared" si="369"/>
        <v>10</v>
      </c>
      <c r="R1413" s="8">
        <f t="shared" ca="1" si="373"/>
        <v>180</v>
      </c>
      <c r="S1413" s="8">
        <f t="shared" ca="1" si="374"/>
        <v>124036</v>
      </c>
      <c r="T1413" s="8">
        <f t="shared" ca="1" si="370"/>
        <v>-18</v>
      </c>
      <c r="U1413" s="9">
        <f t="shared" ca="1" si="375"/>
        <v>36</v>
      </c>
      <c r="V1413">
        <f t="shared" si="371"/>
        <v>2004</v>
      </c>
      <c r="W1413">
        <f t="shared" si="372"/>
        <v>3</v>
      </c>
    </row>
    <row r="1414" spans="1:23" x14ac:dyDescent="0.25">
      <c r="A1414" s="1">
        <v>38064</v>
      </c>
      <c r="B1414" s="2">
        <v>6787.03</v>
      </c>
      <c r="C1414" s="2">
        <v>174786</v>
      </c>
      <c r="D1414" s="2">
        <v>6845</v>
      </c>
      <c r="E1414" s="2">
        <v>6849</v>
      </c>
      <c r="F1414" s="10">
        <f t="shared" si="362"/>
        <v>8.5412912570004274E-3</v>
      </c>
      <c r="G1414" s="2">
        <f t="shared" ca="1" si="363"/>
        <v>162840.17499999999</v>
      </c>
      <c r="H1414">
        <f t="shared" ca="1" si="364"/>
        <v>1</v>
      </c>
      <c r="I1414">
        <f t="shared" si="365"/>
        <v>-1</v>
      </c>
      <c r="J1414">
        <f t="shared" si="368"/>
        <v>209.05000000000018</v>
      </c>
      <c r="K1414">
        <f t="shared" si="366"/>
        <v>-1</v>
      </c>
      <c r="L1414" s="11">
        <f t="shared" ca="1" si="360"/>
        <v>11895.179999999971</v>
      </c>
      <c r="M1414">
        <f t="shared" ca="1" si="367"/>
        <v>-1</v>
      </c>
      <c r="N1414">
        <f t="shared" ca="1" si="361"/>
        <v>0</v>
      </c>
      <c r="O1414">
        <f>COUNTIF(結算日!$A$3:$A$249,A1414)</f>
        <v>0</v>
      </c>
      <c r="Q1414" s="7">
        <f t="shared" si="369"/>
        <v>246</v>
      </c>
      <c r="R1414" s="8">
        <f t="shared" ca="1" si="373"/>
        <v>-4428</v>
      </c>
      <c r="S1414" s="8">
        <f t="shared" ca="1" si="374"/>
        <v>119572</v>
      </c>
      <c r="T1414" s="8">
        <f t="shared" ca="1" si="370"/>
        <v>-17</v>
      </c>
      <c r="U1414" s="9">
        <f t="shared" ca="1" si="375"/>
        <v>1</v>
      </c>
      <c r="V1414">
        <f t="shared" si="371"/>
        <v>2004</v>
      </c>
      <c r="W1414">
        <f t="shared" si="372"/>
        <v>3</v>
      </c>
    </row>
    <row r="1415" spans="1:23" x14ac:dyDescent="0.25">
      <c r="A1415" s="1">
        <v>38065</v>
      </c>
      <c r="B1415" s="2">
        <v>6815.09</v>
      </c>
      <c r="C1415" s="2">
        <v>161999</v>
      </c>
      <c r="D1415" s="2">
        <v>6830</v>
      </c>
      <c r="E1415" s="2">
        <v>6847</v>
      </c>
      <c r="F1415" s="10">
        <f t="shared" si="362"/>
        <v>2.1877920907866777E-3</v>
      </c>
      <c r="G1415" s="2">
        <f t="shared" ca="1" si="363"/>
        <v>164091.72500000001</v>
      </c>
      <c r="H1415">
        <f t="shared" ca="1" si="364"/>
        <v>-1</v>
      </c>
      <c r="I1415">
        <f t="shared" si="365"/>
        <v>-1</v>
      </c>
      <c r="J1415">
        <f t="shared" si="368"/>
        <v>28.0600000000004</v>
      </c>
      <c r="K1415">
        <f t="shared" si="366"/>
        <v>-1</v>
      </c>
      <c r="L1415" s="11">
        <f t="shared" ca="1" si="360"/>
        <v>11867.11999999997</v>
      </c>
      <c r="M1415">
        <f t="shared" ca="1" si="367"/>
        <v>-1</v>
      </c>
      <c r="N1415">
        <f t="shared" ca="1" si="361"/>
        <v>0</v>
      </c>
      <c r="O1415">
        <f>COUNTIF(結算日!$A$3:$A$249,A1415)</f>
        <v>0</v>
      </c>
      <c r="Q1415" s="7">
        <f t="shared" si="369"/>
        <v>-15</v>
      </c>
      <c r="R1415" s="8">
        <f t="shared" ca="1" si="373"/>
        <v>255</v>
      </c>
      <c r="S1415" s="8">
        <f t="shared" ca="1" si="374"/>
        <v>119826</v>
      </c>
      <c r="T1415" s="8">
        <f t="shared" ca="1" si="370"/>
        <v>-17</v>
      </c>
      <c r="U1415" s="9">
        <f t="shared" ca="1" si="375"/>
        <v>0</v>
      </c>
      <c r="V1415">
        <f t="shared" si="371"/>
        <v>2004</v>
      </c>
      <c r="W1415">
        <f t="shared" si="372"/>
        <v>3</v>
      </c>
    </row>
    <row r="1416" spans="1:23" x14ac:dyDescent="0.25">
      <c r="A1416" s="1">
        <v>38068</v>
      </c>
      <c r="B1416" s="2">
        <v>6359.92</v>
      </c>
      <c r="C1416" s="2">
        <v>47034</v>
      </c>
      <c r="D1416" s="2">
        <v>6352</v>
      </c>
      <c r="E1416" s="2">
        <v>6368</v>
      </c>
      <c r="F1416" s="10">
        <f t="shared" si="362"/>
        <v>-1.2452986830022716E-3</v>
      </c>
      <c r="G1416" s="2">
        <f t="shared" ca="1" si="363"/>
        <v>162685.35</v>
      </c>
      <c r="H1416">
        <f t="shared" ca="1" si="364"/>
        <v>-1</v>
      </c>
      <c r="I1416">
        <f t="shared" si="365"/>
        <v>1</v>
      </c>
      <c r="J1416">
        <f t="shared" si="368"/>
        <v>-455.17000000000007</v>
      </c>
      <c r="K1416">
        <f t="shared" si="366"/>
        <v>1</v>
      </c>
      <c r="L1416" s="11">
        <f t="shared" ca="1" si="360"/>
        <v>12322.28999999997</v>
      </c>
      <c r="M1416">
        <f t="shared" ca="1" si="367"/>
        <v>1</v>
      </c>
      <c r="N1416">
        <f t="shared" ca="1" si="361"/>
        <v>2</v>
      </c>
      <c r="O1416">
        <f>COUNTIF(結算日!$A$3:$A$249,A1416)</f>
        <v>0</v>
      </c>
      <c r="Q1416" s="7">
        <f t="shared" si="369"/>
        <v>-478</v>
      </c>
      <c r="R1416" s="8">
        <f t="shared" ca="1" si="373"/>
        <v>8126</v>
      </c>
      <c r="S1416" s="8">
        <f t="shared" ca="1" si="374"/>
        <v>127952</v>
      </c>
      <c r="T1416" s="8">
        <f t="shared" ca="1" si="370"/>
        <v>20</v>
      </c>
      <c r="U1416" s="9">
        <f t="shared" ca="1" si="375"/>
        <v>37</v>
      </c>
      <c r="V1416">
        <f t="shared" si="371"/>
        <v>2004</v>
      </c>
      <c r="W1416">
        <f t="shared" si="372"/>
        <v>3</v>
      </c>
    </row>
    <row r="1417" spans="1:23" x14ac:dyDescent="0.25">
      <c r="A1417" s="1">
        <v>38069</v>
      </c>
      <c r="B1417" s="2">
        <v>6172.89</v>
      </c>
      <c r="C1417" s="2">
        <v>249145</v>
      </c>
      <c r="D1417" s="2">
        <v>6055</v>
      </c>
      <c r="E1417" s="2">
        <v>6069</v>
      </c>
      <c r="F1417" s="10">
        <f t="shared" si="362"/>
        <v>-1.9098023778165496E-2</v>
      </c>
      <c r="G1417" s="2">
        <f t="shared" ca="1" si="363"/>
        <v>165408.57500000001</v>
      </c>
      <c r="H1417">
        <f t="shared" ca="1" si="364"/>
        <v>1</v>
      </c>
      <c r="I1417">
        <f t="shared" si="365"/>
        <v>1</v>
      </c>
      <c r="J1417">
        <f t="shared" si="368"/>
        <v>-187.02999999999975</v>
      </c>
      <c r="K1417">
        <f t="shared" si="366"/>
        <v>1</v>
      </c>
      <c r="L1417" s="11">
        <f t="shared" ca="1" si="360"/>
        <v>12135.259999999969</v>
      </c>
      <c r="M1417">
        <f t="shared" ca="1" si="367"/>
        <v>1</v>
      </c>
      <c r="N1417">
        <f t="shared" ca="1" si="361"/>
        <v>0</v>
      </c>
      <c r="O1417">
        <f>COUNTIF(結算日!$A$3:$A$249,A1417)</f>
        <v>0</v>
      </c>
      <c r="Q1417" s="7">
        <f t="shared" si="369"/>
        <v>-297</v>
      </c>
      <c r="R1417" s="8">
        <f t="shared" ca="1" si="373"/>
        <v>-5940</v>
      </c>
      <c r="S1417" s="8">
        <f t="shared" ca="1" si="374"/>
        <v>121975</v>
      </c>
      <c r="T1417" s="8">
        <f t="shared" ca="1" si="370"/>
        <v>20</v>
      </c>
      <c r="U1417" s="9">
        <f t="shared" ca="1" si="375"/>
        <v>0</v>
      </c>
      <c r="V1417">
        <f t="shared" si="371"/>
        <v>2004</v>
      </c>
      <c r="W1417">
        <f t="shared" si="372"/>
        <v>3</v>
      </c>
    </row>
    <row r="1418" spans="1:23" x14ac:dyDescent="0.25">
      <c r="A1418" s="1">
        <v>38070</v>
      </c>
      <c r="B1418" s="2">
        <v>6213.56</v>
      </c>
      <c r="C1418" s="2">
        <v>142877</v>
      </c>
      <c r="D1418" s="2">
        <v>6180</v>
      </c>
      <c r="E1418" s="2">
        <v>6195</v>
      </c>
      <c r="F1418" s="10">
        <f t="shared" si="362"/>
        <v>-5.4010905181571811E-3</v>
      </c>
      <c r="G1418" s="2">
        <f t="shared" ca="1" si="363"/>
        <v>165190.07500000001</v>
      </c>
      <c r="H1418">
        <f t="shared" ca="1" si="364"/>
        <v>-1</v>
      </c>
      <c r="I1418">
        <f t="shared" si="365"/>
        <v>1</v>
      </c>
      <c r="J1418">
        <f t="shared" si="368"/>
        <v>40.670000000000073</v>
      </c>
      <c r="K1418">
        <f t="shared" si="366"/>
        <v>1</v>
      </c>
      <c r="L1418" s="11">
        <f t="shared" ca="1" si="360"/>
        <v>12175.929999999969</v>
      </c>
      <c r="M1418">
        <f t="shared" ca="1" si="367"/>
        <v>1</v>
      </c>
      <c r="N1418">
        <f t="shared" ca="1" si="361"/>
        <v>0</v>
      </c>
      <c r="O1418">
        <f>COUNTIF(結算日!$A$3:$A$249,A1418)</f>
        <v>0</v>
      </c>
      <c r="Q1418" s="7">
        <f t="shared" si="369"/>
        <v>125</v>
      </c>
      <c r="R1418" s="8">
        <f t="shared" ca="1" si="373"/>
        <v>2500</v>
      </c>
      <c r="S1418" s="8">
        <f t="shared" ca="1" si="374"/>
        <v>124475</v>
      </c>
      <c r="T1418" s="8">
        <f t="shared" ca="1" si="370"/>
        <v>20</v>
      </c>
      <c r="U1418" s="9">
        <f t="shared" ca="1" si="375"/>
        <v>0</v>
      </c>
      <c r="V1418">
        <f t="shared" si="371"/>
        <v>2004</v>
      </c>
      <c r="W1418">
        <f t="shared" si="372"/>
        <v>3</v>
      </c>
    </row>
    <row r="1419" spans="1:23" x14ac:dyDescent="0.25">
      <c r="A1419" s="1">
        <v>38071</v>
      </c>
      <c r="B1419" s="2">
        <v>6156.73</v>
      </c>
      <c r="C1419" s="2">
        <v>119276</v>
      </c>
      <c r="D1419" s="2">
        <v>6135</v>
      </c>
      <c r="E1419" s="2">
        <v>6139</v>
      </c>
      <c r="F1419" s="10">
        <f t="shared" si="362"/>
        <v>-3.5294710016517961E-3</v>
      </c>
      <c r="G1419" s="2">
        <f t="shared" ca="1" si="363"/>
        <v>164375.9</v>
      </c>
      <c r="H1419">
        <f t="shared" ca="1" si="364"/>
        <v>-1</v>
      </c>
      <c r="I1419">
        <f t="shared" si="365"/>
        <v>1</v>
      </c>
      <c r="J1419">
        <f t="shared" si="368"/>
        <v>-56.830000000000837</v>
      </c>
      <c r="K1419">
        <f t="shared" si="366"/>
        <v>1</v>
      </c>
      <c r="L1419" s="11">
        <f t="shared" ca="1" si="360"/>
        <v>12119.099999999969</v>
      </c>
      <c r="M1419">
        <f t="shared" ca="1" si="367"/>
        <v>1</v>
      </c>
      <c r="N1419">
        <f t="shared" ca="1" si="361"/>
        <v>0</v>
      </c>
      <c r="O1419">
        <f>COUNTIF(結算日!$A$3:$A$249,A1419)</f>
        <v>0</v>
      </c>
      <c r="Q1419" s="7">
        <f t="shared" si="369"/>
        <v>-45</v>
      </c>
      <c r="R1419" s="8">
        <f t="shared" ca="1" si="373"/>
        <v>-900</v>
      </c>
      <c r="S1419" s="8">
        <f t="shared" ca="1" si="374"/>
        <v>123575</v>
      </c>
      <c r="T1419" s="8">
        <f t="shared" ca="1" si="370"/>
        <v>20</v>
      </c>
      <c r="U1419" s="9">
        <f t="shared" ca="1" si="375"/>
        <v>0</v>
      </c>
      <c r="V1419">
        <f t="shared" si="371"/>
        <v>2004</v>
      </c>
      <c r="W1419">
        <f t="shared" si="372"/>
        <v>3</v>
      </c>
    </row>
    <row r="1420" spans="1:23" x14ac:dyDescent="0.25">
      <c r="A1420" s="1">
        <v>38072</v>
      </c>
      <c r="B1420" s="2">
        <v>6132.62</v>
      </c>
      <c r="C1420" s="2">
        <v>97786</v>
      </c>
      <c r="D1420" s="2">
        <v>6125</v>
      </c>
      <c r="E1420" s="2">
        <v>6130</v>
      </c>
      <c r="F1420" s="10">
        <f t="shared" si="362"/>
        <v>-1.2425358166656686E-3</v>
      </c>
      <c r="G1420" s="2">
        <f t="shared" ca="1" si="363"/>
        <v>163678.67499999999</v>
      </c>
      <c r="H1420">
        <f t="shared" ca="1" si="364"/>
        <v>-1</v>
      </c>
      <c r="I1420">
        <f t="shared" si="365"/>
        <v>1</v>
      </c>
      <c r="J1420">
        <f t="shared" si="368"/>
        <v>-24.109999999999673</v>
      </c>
      <c r="K1420">
        <f t="shared" si="366"/>
        <v>1</v>
      </c>
      <c r="L1420" s="11">
        <f t="shared" ca="1" si="360"/>
        <v>12094.989999999969</v>
      </c>
      <c r="M1420">
        <f t="shared" ca="1" si="367"/>
        <v>1</v>
      </c>
      <c r="N1420">
        <f t="shared" ca="1" si="361"/>
        <v>0</v>
      </c>
      <c r="O1420">
        <f>COUNTIF(結算日!$A$3:$A$249,A1420)</f>
        <v>0</v>
      </c>
      <c r="Q1420" s="7">
        <f t="shared" si="369"/>
        <v>-10</v>
      </c>
      <c r="R1420" s="8">
        <f t="shared" ca="1" si="373"/>
        <v>-200</v>
      </c>
      <c r="S1420" s="8">
        <f t="shared" ca="1" si="374"/>
        <v>123375</v>
      </c>
      <c r="T1420" s="8">
        <f t="shared" ca="1" si="370"/>
        <v>20</v>
      </c>
      <c r="U1420" s="9">
        <f t="shared" ca="1" si="375"/>
        <v>0</v>
      </c>
      <c r="V1420">
        <f t="shared" si="371"/>
        <v>2004</v>
      </c>
      <c r="W1420">
        <f t="shared" si="372"/>
        <v>3</v>
      </c>
    </row>
    <row r="1421" spans="1:23" x14ac:dyDescent="0.25">
      <c r="A1421" s="1">
        <v>38075</v>
      </c>
      <c r="B1421" s="2">
        <v>6474.11</v>
      </c>
      <c r="C1421" s="2">
        <v>112432</v>
      </c>
      <c r="D1421" s="2">
        <v>6471</v>
      </c>
      <c r="E1421" s="2">
        <v>6473</v>
      </c>
      <c r="F1421" s="10">
        <f t="shared" si="362"/>
        <v>-4.8037490867469668E-4</v>
      </c>
      <c r="G1421" s="2">
        <f t="shared" ca="1" si="363"/>
        <v>163444.375</v>
      </c>
      <c r="H1421">
        <f t="shared" ca="1" si="364"/>
        <v>-1</v>
      </c>
      <c r="I1421">
        <f t="shared" si="365"/>
        <v>1</v>
      </c>
      <c r="J1421">
        <f t="shared" si="368"/>
        <v>341.48999999999978</v>
      </c>
      <c r="K1421">
        <f t="shared" ca="1" si="366"/>
        <v>-1</v>
      </c>
      <c r="L1421" s="11">
        <f t="shared" ca="1" si="360"/>
        <v>12436.479999999969</v>
      </c>
      <c r="M1421">
        <f t="shared" ca="1" si="367"/>
        <v>-1</v>
      </c>
      <c r="N1421">
        <f t="shared" ca="1" si="361"/>
        <v>2</v>
      </c>
      <c r="O1421">
        <f>COUNTIF(結算日!$A$3:$A$249,A1421)</f>
        <v>0</v>
      </c>
      <c r="Q1421" s="7">
        <f t="shared" si="369"/>
        <v>346</v>
      </c>
      <c r="R1421" s="8">
        <f t="shared" ca="1" si="373"/>
        <v>6920</v>
      </c>
      <c r="S1421" s="8">
        <f t="shared" ca="1" si="374"/>
        <v>130295</v>
      </c>
      <c r="T1421" s="8">
        <f t="shared" ca="1" si="370"/>
        <v>-20</v>
      </c>
      <c r="U1421" s="9">
        <f t="shared" ca="1" si="375"/>
        <v>40</v>
      </c>
      <c r="V1421">
        <f t="shared" si="371"/>
        <v>2004</v>
      </c>
      <c r="W1421">
        <f t="shared" si="372"/>
        <v>3</v>
      </c>
    </row>
    <row r="1422" spans="1:23" x14ac:dyDescent="0.25">
      <c r="A1422" s="1">
        <v>38076</v>
      </c>
      <c r="B1422" s="2">
        <v>6494.71</v>
      </c>
      <c r="C1422" s="2">
        <v>144010</v>
      </c>
      <c r="D1422" s="2">
        <v>6487</v>
      </c>
      <c r="E1422" s="2">
        <v>6490</v>
      </c>
      <c r="F1422" s="10">
        <f t="shared" si="362"/>
        <v>-1.1871199791830822E-3</v>
      </c>
      <c r="G1422" s="2">
        <f t="shared" ca="1" si="363"/>
        <v>164208.04999999999</v>
      </c>
      <c r="H1422">
        <f t="shared" ca="1" si="364"/>
        <v>-1</v>
      </c>
      <c r="I1422">
        <f t="shared" si="365"/>
        <v>1</v>
      </c>
      <c r="J1422">
        <f t="shared" si="368"/>
        <v>20.600000000000364</v>
      </c>
      <c r="K1422">
        <f t="shared" si="366"/>
        <v>1</v>
      </c>
      <c r="L1422" s="11">
        <f t="shared" ca="1" si="360"/>
        <v>12415.879999999968</v>
      </c>
      <c r="M1422">
        <f t="shared" ca="1" si="367"/>
        <v>1</v>
      </c>
      <c r="N1422">
        <f t="shared" ca="1" si="361"/>
        <v>2</v>
      </c>
      <c r="O1422">
        <f>COUNTIF(結算日!$A$3:$A$249,A1422)</f>
        <v>0</v>
      </c>
      <c r="Q1422" s="7">
        <f t="shared" si="369"/>
        <v>16</v>
      </c>
      <c r="R1422" s="8">
        <f t="shared" ca="1" si="373"/>
        <v>-320</v>
      </c>
      <c r="S1422" s="8">
        <f t="shared" ca="1" si="374"/>
        <v>129935</v>
      </c>
      <c r="T1422" s="8">
        <f t="shared" ca="1" si="370"/>
        <v>20</v>
      </c>
      <c r="U1422" s="9">
        <f t="shared" ca="1" si="375"/>
        <v>40</v>
      </c>
      <c r="V1422">
        <f t="shared" si="371"/>
        <v>2004</v>
      </c>
      <c r="W1422">
        <f t="shared" si="372"/>
        <v>3</v>
      </c>
    </row>
    <row r="1423" spans="1:23" x14ac:dyDescent="0.25">
      <c r="A1423" s="1">
        <v>38077</v>
      </c>
      <c r="B1423" s="2">
        <v>6522.19</v>
      </c>
      <c r="C1423" s="2">
        <v>135986</v>
      </c>
      <c r="D1423" s="2">
        <v>6480</v>
      </c>
      <c r="E1423" s="2">
        <v>6487</v>
      </c>
      <c r="F1423" s="10">
        <f t="shared" si="362"/>
        <v>-6.4686861314987576E-3</v>
      </c>
      <c r="G1423" s="2">
        <f t="shared" ca="1" si="363"/>
        <v>164680.70000000001</v>
      </c>
      <c r="H1423">
        <f t="shared" ca="1" si="364"/>
        <v>-1</v>
      </c>
      <c r="I1423">
        <f t="shared" si="365"/>
        <v>1</v>
      </c>
      <c r="J1423">
        <f t="shared" si="368"/>
        <v>27.479999999999563</v>
      </c>
      <c r="K1423">
        <f t="shared" si="366"/>
        <v>1</v>
      </c>
      <c r="L1423" s="11">
        <f t="shared" ca="1" si="360"/>
        <v>12443.359999999968</v>
      </c>
      <c r="M1423">
        <f t="shared" ca="1" si="367"/>
        <v>1</v>
      </c>
      <c r="N1423">
        <f t="shared" ca="1" si="361"/>
        <v>0</v>
      </c>
      <c r="O1423">
        <f>COUNTIF(結算日!$A$3:$A$249,A1423)</f>
        <v>0</v>
      </c>
      <c r="Q1423" s="7">
        <f t="shared" si="369"/>
        <v>-7</v>
      </c>
      <c r="R1423" s="8">
        <f t="shared" ca="1" si="373"/>
        <v>-140</v>
      </c>
      <c r="S1423" s="8">
        <f t="shared" ca="1" si="374"/>
        <v>129755</v>
      </c>
      <c r="T1423" s="8">
        <f t="shared" ca="1" si="370"/>
        <v>20</v>
      </c>
      <c r="U1423" s="9">
        <f t="shared" ca="1" si="375"/>
        <v>0</v>
      </c>
      <c r="V1423">
        <f t="shared" si="371"/>
        <v>2004</v>
      </c>
      <c r="W1423">
        <f t="shared" si="372"/>
        <v>3</v>
      </c>
    </row>
    <row r="1424" spans="1:23" x14ac:dyDescent="0.25">
      <c r="A1424" s="1">
        <v>38078</v>
      </c>
      <c r="B1424" s="2">
        <v>6523.49</v>
      </c>
      <c r="C1424" s="2">
        <v>128193</v>
      </c>
      <c r="D1424" s="2">
        <v>6471</v>
      </c>
      <c r="E1424" s="2">
        <v>6475</v>
      </c>
      <c r="F1424" s="10">
        <f t="shared" si="362"/>
        <v>-8.0463065015812241E-3</v>
      </c>
      <c r="G1424" s="2">
        <f t="shared" ca="1" si="363"/>
        <v>164583.95000000001</v>
      </c>
      <c r="H1424">
        <f t="shared" ca="1" si="364"/>
        <v>-1</v>
      </c>
      <c r="I1424">
        <f t="shared" si="365"/>
        <v>1</v>
      </c>
      <c r="J1424">
        <f t="shared" si="368"/>
        <v>1.3000000000001819</v>
      </c>
      <c r="K1424">
        <f t="shared" si="366"/>
        <v>1</v>
      </c>
      <c r="L1424" s="11">
        <f t="shared" ca="1" si="360"/>
        <v>12444.659999999967</v>
      </c>
      <c r="M1424">
        <f t="shared" ca="1" si="367"/>
        <v>1</v>
      </c>
      <c r="N1424">
        <f t="shared" ca="1" si="361"/>
        <v>0</v>
      </c>
      <c r="O1424">
        <f>COUNTIF(結算日!$A$3:$A$249,A1424)</f>
        <v>0</v>
      </c>
      <c r="Q1424" s="7">
        <f t="shared" si="369"/>
        <v>-9</v>
      </c>
      <c r="R1424" s="8">
        <f t="shared" ca="1" si="373"/>
        <v>-180</v>
      </c>
      <c r="S1424" s="8">
        <f t="shared" ca="1" si="374"/>
        <v>129575</v>
      </c>
      <c r="T1424" s="8">
        <f t="shared" ca="1" si="370"/>
        <v>20</v>
      </c>
      <c r="U1424" s="9">
        <f t="shared" ca="1" si="375"/>
        <v>0</v>
      </c>
      <c r="V1424">
        <f t="shared" si="371"/>
        <v>2004</v>
      </c>
      <c r="W1424">
        <f t="shared" si="372"/>
        <v>4</v>
      </c>
    </row>
    <row r="1425" spans="1:23" x14ac:dyDescent="0.25">
      <c r="A1425" s="1">
        <v>38079</v>
      </c>
      <c r="B1425" s="2">
        <v>6545.54</v>
      </c>
      <c r="C1425" s="2">
        <v>120456</v>
      </c>
      <c r="D1425" s="2">
        <v>6493</v>
      </c>
      <c r="E1425" s="2">
        <v>6500</v>
      </c>
      <c r="F1425" s="10">
        <f t="shared" si="362"/>
        <v>-8.0268396495934979E-3</v>
      </c>
      <c r="G1425" s="2">
        <f t="shared" ca="1" si="363"/>
        <v>163883.85</v>
      </c>
      <c r="H1425">
        <f t="shared" ca="1" si="364"/>
        <v>-1</v>
      </c>
      <c r="I1425">
        <f t="shared" si="365"/>
        <v>1</v>
      </c>
      <c r="J1425">
        <f t="shared" si="368"/>
        <v>22.050000000000182</v>
      </c>
      <c r="K1425">
        <f t="shared" si="366"/>
        <v>1</v>
      </c>
      <c r="L1425" s="11">
        <f t="shared" ca="1" si="360"/>
        <v>12466.709999999966</v>
      </c>
      <c r="M1425">
        <f t="shared" ca="1" si="367"/>
        <v>1</v>
      </c>
      <c r="N1425">
        <f t="shared" ca="1" si="361"/>
        <v>0</v>
      </c>
      <c r="O1425">
        <f>COUNTIF(結算日!$A$3:$A$249,A1425)</f>
        <v>0</v>
      </c>
      <c r="Q1425" s="7">
        <f t="shared" si="369"/>
        <v>22</v>
      </c>
      <c r="R1425" s="8">
        <f t="shared" ca="1" si="373"/>
        <v>440</v>
      </c>
      <c r="S1425" s="8">
        <f t="shared" ca="1" si="374"/>
        <v>130015</v>
      </c>
      <c r="T1425" s="8">
        <f t="shared" ca="1" si="370"/>
        <v>20</v>
      </c>
      <c r="U1425" s="9">
        <f t="shared" ca="1" si="375"/>
        <v>0</v>
      </c>
      <c r="V1425">
        <f t="shared" si="371"/>
        <v>2004</v>
      </c>
      <c r="W1425">
        <f t="shared" si="372"/>
        <v>4</v>
      </c>
    </row>
    <row r="1426" spans="1:23" x14ac:dyDescent="0.25">
      <c r="A1426" s="1">
        <v>38082</v>
      </c>
      <c r="B1426" s="2">
        <v>6682.73</v>
      </c>
      <c r="C1426" s="2">
        <v>150683</v>
      </c>
      <c r="D1426" s="2">
        <v>6692</v>
      </c>
      <c r="E1426" s="2">
        <v>6700</v>
      </c>
      <c r="F1426" s="10">
        <f t="shared" si="362"/>
        <v>1.3871576436577104E-3</v>
      </c>
      <c r="G1426" s="2">
        <f t="shared" ca="1" si="363"/>
        <v>163459.95000000001</v>
      </c>
      <c r="H1426">
        <f t="shared" ca="1" si="364"/>
        <v>-1</v>
      </c>
      <c r="I1426">
        <f t="shared" si="365"/>
        <v>-1</v>
      </c>
      <c r="J1426">
        <f t="shared" si="368"/>
        <v>137.1899999999996</v>
      </c>
      <c r="K1426">
        <f t="shared" si="366"/>
        <v>-1</v>
      </c>
      <c r="L1426" s="11">
        <f t="shared" ca="1" si="360"/>
        <v>12603.899999999965</v>
      </c>
      <c r="M1426">
        <f t="shared" ca="1" si="367"/>
        <v>-1</v>
      </c>
      <c r="N1426">
        <f t="shared" ca="1" si="361"/>
        <v>2</v>
      </c>
      <c r="O1426">
        <f>COUNTIF(結算日!$A$3:$A$249,A1426)</f>
        <v>0</v>
      </c>
      <c r="Q1426" s="7">
        <f t="shared" si="369"/>
        <v>199</v>
      </c>
      <c r="R1426" s="8">
        <f t="shared" ca="1" si="373"/>
        <v>3980</v>
      </c>
      <c r="S1426" s="8">
        <f t="shared" ca="1" si="374"/>
        <v>133995</v>
      </c>
      <c r="T1426" s="8">
        <f t="shared" ca="1" si="370"/>
        <v>-20</v>
      </c>
      <c r="U1426" s="9">
        <f t="shared" ca="1" si="375"/>
        <v>40</v>
      </c>
      <c r="V1426">
        <f t="shared" si="371"/>
        <v>2004</v>
      </c>
      <c r="W1426">
        <f t="shared" si="372"/>
        <v>4</v>
      </c>
    </row>
    <row r="1427" spans="1:23" x14ac:dyDescent="0.25">
      <c r="A1427" s="1">
        <v>38083</v>
      </c>
      <c r="B1427" s="2">
        <v>6635.54</v>
      </c>
      <c r="C1427" s="2">
        <v>159995</v>
      </c>
      <c r="D1427" s="2">
        <v>6660</v>
      </c>
      <c r="E1427" s="2">
        <v>6660</v>
      </c>
      <c r="F1427" s="10">
        <f t="shared" si="362"/>
        <v>3.6862109187798531E-3</v>
      </c>
      <c r="G1427" s="2">
        <f t="shared" ca="1" si="363"/>
        <v>163338.9</v>
      </c>
      <c r="H1427">
        <f t="shared" ca="1" si="364"/>
        <v>-1</v>
      </c>
      <c r="I1427">
        <f t="shared" si="365"/>
        <v>-1</v>
      </c>
      <c r="J1427">
        <f t="shared" si="368"/>
        <v>-47.1899999999996</v>
      </c>
      <c r="K1427">
        <f t="shared" si="366"/>
        <v>-1</v>
      </c>
      <c r="L1427" s="11">
        <f t="shared" ca="1" si="360"/>
        <v>12651.089999999964</v>
      </c>
      <c r="M1427">
        <f t="shared" ca="1" si="367"/>
        <v>-1</v>
      </c>
      <c r="N1427">
        <f t="shared" ca="1" si="361"/>
        <v>0</v>
      </c>
      <c r="O1427">
        <f>COUNTIF(結算日!$A$3:$A$249,A1427)</f>
        <v>0</v>
      </c>
      <c r="Q1427" s="7">
        <f t="shared" si="369"/>
        <v>-32</v>
      </c>
      <c r="R1427" s="8">
        <f t="shared" ca="1" si="373"/>
        <v>640</v>
      </c>
      <c r="S1427" s="8">
        <f t="shared" ca="1" si="374"/>
        <v>134595</v>
      </c>
      <c r="T1427" s="8">
        <f t="shared" ca="1" si="370"/>
        <v>-20</v>
      </c>
      <c r="U1427" s="9">
        <f t="shared" ca="1" si="375"/>
        <v>0</v>
      </c>
      <c r="V1427">
        <f t="shared" si="371"/>
        <v>2004</v>
      </c>
      <c r="W1427">
        <f t="shared" si="372"/>
        <v>4</v>
      </c>
    </row>
    <row r="1428" spans="1:23" x14ac:dyDescent="0.25">
      <c r="A1428" s="1">
        <v>38084</v>
      </c>
      <c r="B1428" s="2">
        <v>6646.74</v>
      </c>
      <c r="C1428" s="2">
        <v>99393</v>
      </c>
      <c r="D1428" s="2">
        <v>6665</v>
      </c>
      <c r="E1428" s="2">
        <v>6668</v>
      </c>
      <c r="F1428" s="10">
        <f t="shared" si="362"/>
        <v>2.7472114149191817E-3</v>
      </c>
      <c r="G1428" s="2">
        <f t="shared" ca="1" si="363"/>
        <v>161565.27499999999</v>
      </c>
      <c r="H1428">
        <f t="shared" ca="1" si="364"/>
        <v>-1</v>
      </c>
      <c r="I1428">
        <f t="shared" si="365"/>
        <v>-1</v>
      </c>
      <c r="J1428">
        <f t="shared" si="368"/>
        <v>11.199999999999818</v>
      </c>
      <c r="K1428">
        <f t="shared" si="366"/>
        <v>-1</v>
      </c>
      <c r="L1428" s="11">
        <f t="shared" ca="1" si="360"/>
        <v>12639.889999999963</v>
      </c>
      <c r="M1428">
        <f t="shared" ca="1" si="367"/>
        <v>-1</v>
      </c>
      <c r="N1428">
        <f t="shared" ca="1" si="361"/>
        <v>0</v>
      </c>
      <c r="O1428">
        <f>COUNTIF(結算日!$A$3:$A$249,A1428)</f>
        <v>0</v>
      </c>
      <c r="Q1428" s="7">
        <f t="shared" si="369"/>
        <v>5</v>
      </c>
      <c r="R1428" s="8">
        <f t="shared" ca="1" si="373"/>
        <v>-100</v>
      </c>
      <c r="S1428" s="8">
        <f t="shared" ca="1" si="374"/>
        <v>134495</v>
      </c>
      <c r="T1428" s="8">
        <f t="shared" ca="1" si="370"/>
        <v>-20</v>
      </c>
      <c r="U1428" s="9">
        <f t="shared" ca="1" si="375"/>
        <v>0</v>
      </c>
      <c r="V1428">
        <f t="shared" si="371"/>
        <v>2004</v>
      </c>
      <c r="W1428">
        <f t="shared" si="372"/>
        <v>4</v>
      </c>
    </row>
    <row r="1429" spans="1:23" x14ac:dyDescent="0.25">
      <c r="A1429" s="1">
        <v>38085</v>
      </c>
      <c r="B1429" s="2">
        <v>6672.86</v>
      </c>
      <c r="C1429" s="2">
        <v>108058</v>
      </c>
      <c r="D1429" s="2">
        <v>6681</v>
      </c>
      <c r="E1429" s="2">
        <v>6682</v>
      </c>
      <c r="F1429" s="10">
        <f t="shared" si="362"/>
        <v>1.2198667437950395E-3</v>
      </c>
      <c r="G1429" s="2">
        <f t="shared" ca="1" si="363"/>
        <v>159200.125</v>
      </c>
      <c r="H1429">
        <f t="shared" ca="1" si="364"/>
        <v>-1</v>
      </c>
      <c r="I1429">
        <f t="shared" si="365"/>
        <v>-1</v>
      </c>
      <c r="J1429">
        <f t="shared" si="368"/>
        <v>26.119999999999891</v>
      </c>
      <c r="K1429">
        <f t="shared" si="366"/>
        <v>-1</v>
      </c>
      <c r="L1429" s="11">
        <f t="shared" ca="1" si="360"/>
        <v>12613.769999999964</v>
      </c>
      <c r="M1429">
        <f t="shared" ca="1" si="367"/>
        <v>-1</v>
      </c>
      <c r="N1429">
        <f t="shared" ca="1" si="361"/>
        <v>0</v>
      </c>
      <c r="O1429">
        <f>COUNTIF(結算日!$A$3:$A$249,A1429)</f>
        <v>0</v>
      </c>
      <c r="Q1429" s="7">
        <f t="shared" si="369"/>
        <v>16</v>
      </c>
      <c r="R1429" s="8">
        <f t="shared" ca="1" si="373"/>
        <v>-320</v>
      </c>
      <c r="S1429" s="8">
        <f t="shared" ca="1" si="374"/>
        <v>134175</v>
      </c>
      <c r="T1429" s="8">
        <f t="shared" ca="1" si="370"/>
        <v>-20</v>
      </c>
      <c r="U1429" s="9">
        <f t="shared" ca="1" si="375"/>
        <v>0</v>
      </c>
      <c r="V1429">
        <f t="shared" si="371"/>
        <v>2004</v>
      </c>
      <c r="W1429">
        <f t="shared" si="372"/>
        <v>4</v>
      </c>
    </row>
    <row r="1430" spans="1:23" x14ac:dyDescent="0.25">
      <c r="A1430" s="1">
        <v>38086</v>
      </c>
      <c r="B1430" s="2">
        <v>6620.36</v>
      </c>
      <c r="C1430" s="2">
        <v>109303</v>
      </c>
      <c r="D1430" s="2">
        <v>6625</v>
      </c>
      <c r="E1430" s="2">
        <v>6618</v>
      </c>
      <c r="F1430" s="10">
        <f t="shared" si="362"/>
        <v>7.0086823073078897E-4</v>
      </c>
      <c r="G1430" s="2">
        <f t="shared" ca="1" si="363"/>
        <v>157783.82500000001</v>
      </c>
      <c r="H1430">
        <f t="shared" ca="1" si="364"/>
        <v>-1</v>
      </c>
      <c r="I1430">
        <f t="shared" si="365"/>
        <v>-1</v>
      </c>
      <c r="J1430">
        <f t="shared" si="368"/>
        <v>-52.5</v>
      </c>
      <c r="K1430">
        <f t="shared" ca="1" si="366"/>
        <v>-1</v>
      </c>
      <c r="L1430" s="11">
        <f t="shared" ca="1" si="360"/>
        <v>12666.269999999964</v>
      </c>
      <c r="M1430">
        <f t="shared" ca="1" si="367"/>
        <v>-1</v>
      </c>
      <c r="N1430">
        <f t="shared" ca="1" si="361"/>
        <v>0</v>
      </c>
      <c r="O1430">
        <f>COUNTIF(結算日!$A$3:$A$249,A1430)</f>
        <v>0</v>
      </c>
      <c r="Q1430" s="7">
        <f t="shared" si="369"/>
        <v>-56</v>
      </c>
      <c r="R1430" s="8">
        <f t="shared" ca="1" si="373"/>
        <v>1120</v>
      </c>
      <c r="S1430" s="8">
        <f t="shared" ca="1" si="374"/>
        <v>135295</v>
      </c>
      <c r="T1430" s="8">
        <f t="shared" ca="1" si="370"/>
        <v>-20</v>
      </c>
      <c r="U1430" s="9">
        <f t="shared" ca="1" si="375"/>
        <v>0</v>
      </c>
      <c r="V1430">
        <f t="shared" si="371"/>
        <v>2004</v>
      </c>
      <c r="W1430">
        <f t="shared" si="372"/>
        <v>4</v>
      </c>
    </row>
    <row r="1431" spans="1:23" x14ac:dyDescent="0.25">
      <c r="A1431" s="1">
        <v>38089</v>
      </c>
      <c r="B1431" s="2">
        <v>6777.78</v>
      </c>
      <c r="C1431" s="2">
        <v>156553</v>
      </c>
      <c r="D1431" s="2">
        <v>6800</v>
      </c>
      <c r="E1431" s="2">
        <v>6809</v>
      </c>
      <c r="F1431" s="10">
        <f t="shared" si="362"/>
        <v>3.2783595808656418E-3</v>
      </c>
      <c r="G1431" s="2">
        <f t="shared" ca="1" si="363"/>
        <v>157383.375</v>
      </c>
      <c r="H1431">
        <f t="shared" ca="1" si="364"/>
        <v>-1</v>
      </c>
      <c r="I1431">
        <f t="shared" si="365"/>
        <v>-1</v>
      </c>
      <c r="J1431">
        <f t="shared" si="368"/>
        <v>157.42000000000007</v>
      </c>
      <c r="K1431">
        <f t="shared" si="366"/>
        <v>-1</v>
      </c>
      <c r="L1431" s="11">
        <f t="shared" ca="1" si="360"/>
        <v>12508.849999999964</v>
      </c>
      <c r="M1431">
        <f t="shared" ca="1" si="367"/>
        <v>-1</v>
      </c>
      <c r="N1431">
        <f t="shared" ca="1" si="361"/>
        <v>0</v>
      </c>
      <c r="O1431">
        <f>COUNTIF(結算日!$A$3:$A$249,A1431)</f>
        <v>0</v>
      </c>
      <c r="Q1431" s="7">
        <f t="shared" si="369"/>
        <v>175</v>
      </c>
      <c r="R1431" s="8">
        <f t="shared" ca="1" si="373"/>
        <v>-3500</v>
      </c>
      <c r="S1431" s="8">
        <f t="shared" ca="1" si="374"/>
        <v>131795</v>
      </c>
      <c r="T1431" s="8">
        <f t="shared" ca="1" si="370"/>
        <v>-19</v>
      </c>
      <c r="U1431" s="9">
        <f t="shared" ca="1" si="375"/>
        <v>1</v>
      </c>
      <c r="V1431">
        <f t="shared" si="371"/>
        <v>2004</v>
      </c>
      <c r="W1431">
        <f t="shared" si="372"/>
        <v>4</v>
      </c>
    </row>
    <row r="1432" spans="1:23" x14ac:dyDescent="0.25">
      <c r="A1432" s="1">
        <v>38090</v>
      </c>
      <c r="B1432" s="2">
        <v>6794.33</v>
      </c>
      <c r="C1432" s="2">
        <v>184309</v>
      </c>
      <c r="D1432" s="2">
        <v>6823</v>
      </c>
      <c r="E1432" s="2">
        <v>6850</v>
      </c>
      <c r="F1432" s="10">
        <f t="shared" si="362"/>
        <v>4.2196949515258542E-3</v>
      </c>
      <c r="G1432" s="2">
        <f t="shared" ca="1" si="363"/>
        <v>157719.70000000001</v>
      </c>
      <c r="H1432">
        <f t="shared" ca="1" si="364"/>
        <v>1</v>
      </c>
      <c r="I1432">
        <f t="shared" si="365"/>
        <v>-1</v>
      </c>
      <c r="J1432">
        <f t="shared" si="368"/>
        <v>16.550000000000182</v>
      </c>
      <c r="K1432">
        <f t="shared" si="366"/>
        <v>-1</v>
      </c>
      <c r="L1432" s="11">
        <f t="shared" ca="1" si="360"/>
        <v>12492.299999999963</v>
      </c>
      <c r="M1432">
        <f t="shared" ca="1" si="367"/>
        <v>-1</v>
      </c>
      <c r="N1432">
        <f t="shared" ca="1" si="361"/>
        <v>0</v>
      </c>
      <c r="O1432">
        <f>COUNTIF(結算日!$A$3:$A$249,A1432)</f>
        <v>0</v>
      </c>
      <c r="Q1432" s="7">
        <f t="shared" si="369"/>
        <v>23</v>
      </c>
      <c r="R1432" s="8">
        <f t="shared" ca="1" si="373"/>
        <v>-437</v>
      </c>
      <c r="S1432" s="8">
        <f t="shared" ca="1" si="374"/>
        <v>131357</v>
      </c>
      <c r="T1432" s="8">
        <f t="shared" ca="1" si="370"/>
        <v>-19</v>
      </c>
      <c r="U1432" s="9">
        <f t="shared" ca="1" si="375"/>
        <v>0</v>
      </c>
      <c r="V1432">
        <f t="shared" si="371"/>
        <v>2004</v>
      </c>
      <c r="W1432">
        <f t="shared" si="372"/>
        <v>4</v>
      </c>
    </row>
    <row r="1433" spans="1:23" x14ac:dyDescent="0.25">
      <c r="A1433" s="1">
        <v>38091</v>
      </c>
      <c r="B1433" s="2">
        <v>6880.18</v>
      </c>
      <c r="C1433" s="2">
        <v>181150</v>
      </c>
      <c r="D1433" s="2">
        <v>6920</v>
      </c>
      <c r="E1433" s="2">
        <v>6921</v>
      </c>
      <c r="F1433" s="10">
        <f t="shared" si="362"/>
        <v>5.7876392768794194E-3</v>
      </c>
      <c r="G1433" s="2">
        <f t="shared" ca="1" si="363"/>
        <v>157570.65</v>
      </c>
      <c r="H1433">
        <f t="shared" ca="1" si="364"/>
        <v>1</v>
      </c>
      <c r="I1433">
        <f t="shared" si="365"/>
        <v>-1</v>
      </c>
      <c r="J1433">
        <f t="shared" si="368"/>
        <v>85.850000000000364</v>
      </c>
      <c r="K1433">
        <f t="shared" si="366"/>
        <v>-1</v>
      </c>
      <c r="L1433" s="11">
        <f t="shared" ca="1" si="360"/>
        <v>12406.449999999963</v>
      </c>
      <c r="M1433">
        <f t="shared" ca="1" si="367"/>
        <v>-1</v>
      </c>
      <c r="N1433">
        <f t="shared" ca="1" si="361"/>
        <v>0</v>
      </c>
      <c r="O1433">
        <f>COUNTIF(結算日!$A$3:$A$249,A1433)</f>
        <v>0</v>
      </c>
      <c r="Q1433" s="7">
        <f t="shared" si="369"/>
        <v>97</v>
      </c>
      <c r="R1433" s="8">
        <f t="shared" ca="1" si="373"/>
        <v>-1843</v>
      </c>
      <c r="S1433" s="8">
        <f t="shared" ca="1" si="374"/>
        <v>129514</v>
      </c>
      <c r="T1433" s="8">
        <f t="shared" ca="1" si="370"/>
        <v>-18</v>
      </c>
      <c r="U1433" s="9">
        <f t="shared" ca="1" si="375"/>
        <v>1</v>
      </c>
      <c r="V1433">
        <f t="shared" si="371"/>
        <v>2004</v>
      </c>
      <c r="W1433">
        <f t="shared" si="372"/>
        <v>4</v>
      </c>
    </row>
    <row r="1434" spans="1:23" x14ac:dyDescent="0.25">
      <c r="A1434" s="1">
        <v>38092</v>
      </c>
      <c r="B1434" s="2">
        <v>6736.79</v>
      </c>
      <c r="C1434" s="2">
        <v>199331</v>
      </c>
      <c r="D1434" s="2">
        <v>6749</v>
      </c>
      <c r="E1434" s="2">
        <v>6750</v>
      </c>
      <c r="F1434" s="10">
        <f t="shared" si="362"/>
        <v>1.8124358930589057E-3</v>
      </c>
      <c r="G1434" s="2">
        <f t="shared" ca="1" si="363"/>
        <v>157416.9</v>
      </c>
      <c r="H1434">
        <f t="shared" ca="1" si="364"/>
        <v>1</v>
      </c>
      <c r="I1434">
        <f t="shared" si="365"/>
        <v>-1</v>
      </c>
      <c r="J1434">
        <f t="shared" si="368"/>
        <v>-143.39000000000033</v>
      </c>
      <c r="K1434">
        <f t="shared" si="366"/>
        <v>-1</v>
      </c>
      <c r="L1434" s="11">
        <f t="shared" ca="1" si="360"/>
        <v>12549.839999999964</v>
      </c>
      <c r="M1434">
        <f t="shared" ca="1" si="367"/>
        <v>-1</v>
      </c>
      <c r="N1434">
        <f t="shared" ca="1" si="361"/>
        <v>0</v>
      </c>
      <c r="O1434">
        <f>COUNTIF(結算日!$A$3:$A$249,A1434)</f>
        <v>0</v>
      </c>
      <c r="Q1434" s="7">
        <f t="shared" si="369"/>
        <v>-171</v>
      </c>
      <c r="R1434" s="8">
        <f t="shared" ca="1" si="373"/>
        <v>3078</v>
      </c>
      <c r="S1434" s="8">
        <f t="shared" ca="1" si="374"/>
        <v>132591</v>
      </c>
      <c r="T1434" s="8">
        <f t="shared" ca="1" si="370"/>
        <v>-19</v>
      </c>
      <c r="U1434" s="9">
        <f t="shared" ca="1" si="375"/>
        <v>1</v>
      </c>
      <c r="V1434">
        <f t="shared" si="371"/>
        <v>2004</v>
      </c>
      <c r="W1434">
        <f t="shared" si="372"/>
        <v>4</v>
      </c>
    </row>
    <row r="1435" spans="1:23" x14ac:dyDescent="0.25">
      <c r="A1435" s="1">
        <v>38093</v>
      </c>
      <c r="B1435" s="2">
        <v>6818.2</v>
      </c>
      <c r="C1435" s="2">
        <v>184911</v>
      </c>
      <c r="D1435" s="2">
        <v>6828</v>
      </c>
      <c r="E1435" s="2">
        <v>6832</v>
      </c>
      <c r="F1435" s="10">
        <f t="shared" si="362"/>
        <v>1.4373295004546094E-3</v>
      </c>
      <c r="G1435" s="2">
        <f t="shared" ca="1" si="363"/>
        <v>157676.20000000001</v>
      </c>
      <c r="H1435">
        <f t="shared" ca="1" si="364"/>
        <v>1</v>
      </c>
      <c r="I1435">
        <f t="shared" si="365"/>
        <v>-1</v>
      </c>
      <c r="J1435">
        <f t="shared" si="368"/>
        <v>81.409999999999854</v>
      </c>
      <c r="K1435">
        <f t="shared" si="366"/>
        <v>-1</v>
      </c>
      <c r="L1435" s="11">
        <f t="shared" ca="1" si="360"/>
        <v>12468.429999999964</v>
      </c>
      <c r="M1435">
        <f t="shared" ca="1" si="367"/>
        <v>-1</v>
      </c>
      <c r="N1435">
        <f t="shared" ca="1" si="361"/>
        <v>0</v>
      </c>
      <c r="O1435">
        <f>COUNTIF(結算日!$A$3:$A$249,A1435)</f>
        <v>0</v>
      </c>
      <c r="Q1435" s="7">
        <f t="shared" si="369"/>
        <v>79</v>
      </c>
      <c r="R1435" s="8">
        <f t="shared" ca="1" si="373"/>
        <v>-1501</v>
      </c>
      <c r="S1435" s="8">
        <f t="shared" ca="1" si="374"/>
        <v>131089</v>
      </c>
      <c r="T1435" s="8">
        <f t="shared" ca="1" si="370"/>
        <v>-19</v>
      </c>
      <c r="U1435" s="9">
        <f t="shared" ca="1" si="375"/>
        <v>0</v>
      </c>
      <c r="V1435">
        <f t="shared" si="371"/>
        <v>2004</v>
      </c>
      <c r="W1435">
        <f t="shared" si="372"/>
        <v>4</v>
      </c>
    </row>
    <row r="1436" spans="1:23" x14ac:dyDescent="0.25">
      <c r="A1436" s="1">
        <v>38096</v>
      </c>
      <c r="B1436" s="2">
        <v>6779.18</v>
      </c>
      <c r="C1436" s="2">
        <v>169348</v>
      </c>
      <c r="D1436" s="2">
        <v>6809</v>
      </c>
      <c r="E1436" s="2">
        <v>6795</v>
      </c>
      <c r="F1436" s="10">
        <f t="shared" si="362"/>
        <v>4.3987620921703829E-3</v>
      </c>
      <c r="G1436" s="2">
        <f t="shared" ca="1" si="363"/>
        <v>158049.35</v>
      </c>
      <c r="H1436">
        <f t="shared" ca="1" si="364"/>
        <v>1</v>
      </c>
      <c r="I1436">
        <f t="shared" si="365"/>
        <v>-1</v>
      </c>
      <c r="J1436">
        <f t="shared" si="368"/>
        <v>-39.019999999999527</v>
      </c>
      <c r="K1436">
        <f t="shared" si="366"/>
        <v>-1</v>
      </c>
      <c r="L1436" s="11">
        <f t="shared" ca="1" si="360"/>
        <v>12507.449999999964</v>
      </c>
      <c r="M1436">
        <f t="shared" ca="1" si="367"/>
        <v>-1</v>
      </c>
      <c r="N1436">
        <f t="shared" ca="1" si="361"/>
        <v>0</v>
      </c>
      <c r="O1436">
        <f>COUNTIF(結算日!$A$3:$A$249,A1436)</f>
        <v>0</v>
      </c>
      <c r="Q1436" s="7">
        <f t="shared" si="369"/>
        <v>-19</v>
      </c>
      <c r="R1436" s="8">
        <f t="shared" ca="1" si="373"/>
        <v>361</v>
      </c>
      <c r="S1436" s="8">
        <f t="shared" ca="1" si="374"/>
        <v>131450</v>
      </c>
      <c r="T1436" s="8">
        <f t="shared" ca="1" si="370"/>
        <v>-19</v>
      </c>
      <c r="U1436" s="9">
        <f t="shared" ca="1" si="375"/>
        <v>0</v>
      </c>
      <c r="V1436">
        <f t="shared" si="371"/>
        <v>2004</v>
      </c>
      <c r="W1436">
        <f t="shared" si="372"/>
        <v>4</v>
      </c>
    </row>
    <row r="1437" spans="1:23" x14ac:dyDescent="0.25">
      <c r="A1437" s="1">
        <v>38097</v>
      </c>
      <c r="B1437" s="2">
        <v>6799.97</v>
      </c>
      <c r="C1437" s="2">
        <v>149461</v>
      </c>
      <c r="D1437" s="2">
        <v>6839</v>
      </c>
      <c r="E1437" s="2">
        <v>6840</v>
      </c>
      <c r="F1437" s="10">
        <f t="shared" si="362"/>
        <v>5.7397312046965077E-3</v>
      </c>
      <c r="G1437" s="2">
        <f t="shared" ca="1" si="363"/>
        <v>158285.42499999999</v>
      </c>
      <c r="H1437">
        <f t="shared" ca="1" si="364"/>
        <v>-1</v>
      </c>
      <c r="I1437">
        <f t="shared" si="365"/>
        <v>-1</v>
      </c>
      <c r="J1437">
        <f t="shared" si="368"/>
        <v>20.789999999999964</v>
      </c>
      <c r="K1437">
        <f t="shared" si="366"/>
        <v>-1</v>
      </c>
      <c r="L1437" s="11">
        <f t="shared" ca="1" si="360"/>
        <v>12486.659999999963</v>
      </c>
      <c r="M1437">
        <f t="shared" ca="1" si="367"/>
        <v>-1</v>
      </c>
      <c r="N1437">
        <f t="shared" ca="1" si="361"/>
        <v>0</v>
      </c>
      <c r="O1437">
        <f>COUNTIF(結算日!$A$3:$A$249,A1437)</f>
        <v>0</v>
      </c>
      <c r="Q1437" s="7">
        <f t="shared" si="369"/>
        <v>30</v>
      </c>
      <c r="R1437" s="8">
        <f t="shared" ca="1" si="373"/>
        <v>-570</v>
      </c>
      <c r="S1437" s="8">
        <f t="shared" ca="1" si="374"/>
        <v>130880</v>
      </c>
      <c r="T1437" s="8">
        <f t="shared" ca="1" si="370"/>
        <v>-19</v>
      </c>
      <c r="U1437" s="9">
        <f t="shared" ca="1" si="375"/>
        <v>0</v>
      </c>
      <c r="V1437">
        <f t="shared" si="371"/>
        <v>2004</v>
      </c>
      <c r="W1437">
        <f t="shared" si="372"/>
        <v>4</v>
      </c>
    </row>
    <row r="1438" spans="1:23" x14ac:dyDescent="0.25">
      <c r="A1438" s="1">
        <v>38098</v>
      </c>
      <c r="B1438" s="2">
        <v>6810.25</v>
      </c>
      <c r="C1438" s="2">
        <v>137018</v>
      </c>
      <c r="D1438" s="2">
        <v>6824</v>
      </c>
      <c r="E1438" s="2">
        <v>6832</v>
      </c>
      <c r="F1438" s="10">
        <f t="shared" si="362"/>
        <v>3.1937153555303688E-3</v>
      </c>
      <c r="G1438" s="2">
        <f t="shared" ca="1" si="363"/>
        <v>158029.15</v>
      </c>
      <c r="H1438">
        <f t="shared" ca="1" si="364"/>
        <v>-1</v>
      </c>
      <c r="I1438">
        <f t="shared" si="365"/>
        <v>-1</v>
      </c>
      <c r="J1438">
        <f t="shared" si="368"/>
        <v>10.279999999999745</v>
      </c>
      <c r="K1438">
        <f t="shared" si="366"/>
        <v>-1</v>
      </c>
      <c r="L1438" s="11">
        <f t="shared" ca="1" si="360"/>
        <v>12476.379999999965</v>
      </c>
      <c r="M1438">
        <f t="shared" ca="1" si="367"/>
        <v>-1</v>
      </c>
      <c r="N1438">
        <f t="shared" ca="1" si="361"/>
        <v>0</v>
      </c>
      <c r="O1438">
        <f>COUNTIF(結算日!$A$3:$A$249,A1438)</f>
        <v>1</v>
      </c>
      <c r="Q1438" s="7">
        <f t="shared" si="369"/>
        <v>-15</v>
      </c>
      <c r="R1438" s="8">
        <f t="shared" ca="1" si="373"/>
        <v>285</v>
      </c>
      <c r="S1438" s="8">
        <f t="shared" ca="1" si="374"/>
        <v>131165</v>
      </c>
      <c r="T1438" s="8">
        <f t="shared" ca="1" si="370"/>
        <v>-19</v>
      </c>
      <c r="U1438" s="9">
        <f t="shared" ca="1" si="375"/>
        <v>38</v>
      </c>
      <c r="V1438">
        <f t="shared" si="371"/>
        <v>2004</v>
      </c>
      <c r="W1438">
        <f t="shared" si="372"/>
        <v>4</v>
      </c>
    </row>
    <row r="1439" spans="1:23" x14ac:dyDescent="0.25">
      <c r="A1439" s="1">
        <v>38099</v>
      </c>
      <c r="B1439" s="2">
        <v>6732.09</v>
      </c>
      <c r="C1439" s="2">
        <v>201612</v>
      </c>
      <c r="D1439" s="2">
        <v>6718</v>
      </c>
      <c r="E1439" s="2">
        <v>6730</v>
      </c>
      <c r="F1439" s="10">
        <f t="shared" si="362"/>
        <v>-2.0929607298774133E-3</v>
      </c>
      <c r="G1439" s="2">
        <f t="shared" ca="1" si="363"/>
        <v>158940.77499999999</v>
      </c>
      <c r="H1439">
        <f t="shared" ca="1" si="364"/>
        <v>1</v>
      </c>
      <c r="I1439">
        <f t="shared" si="365"/>
        <v>1</v>
      </c>
      <c r="J1439">
        <f t="shared" si="368"/>
        <v>-78.159999999999854</v>
      </c>
      <c r="K1439">
        <f t="shared" si="366"/>
        <v>1</v>
      </c>
      <c r="L1439" s="11">
        <f t="shared" ca="1" si="360"/>
        <v>12554.539999999964</v>
      </c>
      <c r="M1439">
        <f t="shared" ca="1" si="367"/>
        <v>1</v>
      </c>
      <c r="N1439">
        <f t="shared" ca="1" si="361"/>
        <v>2</v>
      </c>
      <c r="O1439">
        <f>COUNTIF(結算日!$A$3:$A$249,A1439)</f>
        <v>0</v>
      </c>
      <c r="Q1439" s="7">
        <f t="shared" si="369"/>
        <v>-114</v>
      </c>
      <c r="R1439" s="8">
        <f t="shared" ca="1" si="373"/>
        <v>2166</v>
      </c>
      <c r="S1439" s="8">
        <f t="shared" ca="1" si="374"/>
        <v>133293</v>
      </c>
      <c r="T1439" s="8">
        <f t="shared" ca="1" si="370"/>
        <v>19</v>
      </c>
      <c r="U1439" s="9">
        <f t="shared" ca="1" si="375"/>
        <v>38</v>
      </c>
      <c r="V1439">
        <f t="shared" si="371"/>
        <v>2004</v>
      </c>
      <c r="W1439">
        <f t="shared" si="372"/>
        <v>4</v>
      </c>
    </row>
    <row r="1440" spans="1:23" x14ac:dyDescent="0.25">
      <c r="A1440" s="1">
        <v>38100</v>
      </c>
      <c r="B1440" s="2">
        <v>6748.1</v>
      </c>
      <c r="C1440" s="2">
        <v>127614</v>
      </c>
      <c r="D1440" s="2">
        <v>6750</v>
      </c>
      <c r="E1440" s="2">
        <v>6760</v>
      </c>
      <c r="F1440" s="10">
        <f t="shared" si="362"/>
        <v>2.8156073561436123E-4</v>
      </c>
      <c r="G1440" s="2">
        <f t="shared" ca="1" si="363"/>
        <v>157885.57500000001</v>
      </c>
      <c r="H1440">
        <f t="shared" ca="1" si="364"/>
        <v>-1</v>
      </c>
      <c r="I1440">
        <f t="shared" si="365"/>
        <v>-1</v>
      </c>
      <c r="J1440">
        <f t="shared" si="368"/>
        <v>16.010000000000218</v>
      </c>
      <c r="K1440">
        <f t="shared" ca="1" si="366"/>
        <v>-1</v>
      </c>
      <c r="L1440" s="11">
        <f t="shared" ca="1" si="360"/>
        <v>12570.549999999965</v>
      </c>
      <c r="M1440">
        <f t="shared" ca="1" si="367"/>
        <v>-1</v>
      </c>
      <c r="N1440">
        <f t="shared" ca="1" si="361"/>
        <v>2</v>
      </c>
      <c r="O1440">
        <f>COUNTIF(結算日!$A$3:$A$249,A1440)</f>
        <v>0</v>
      </c>
      <c r="Q1440" s="7">
        <f t="shared" si="369"/>
        <v>32</v>
      </c>
      <c r="R1440" s="8">
        <f t="shared" ca="1" si="373"/>
        <v>608</v>
      </c>
      <c r="S1440" s="8">
        <f t="shared" ca="1" si="374"/>
        <v>133863</v>
      </c>
      <c r="T1440" s="8">
        <f t="shared" ca="1" si="370"/>
        <v>-19</v>
      </c>
      <c r="U1440" s="9">
        <f t="shared" ca="1" si="375"/>
        <v>38</v>
      </c>
      <c r="V1440">
        <f t="shared" si="371"/>
        <v>2004</v>
      </c>
      <c r="W1440">
        <f t="shared" si="372"/>
        <v>4</v>
      </c>
    </row>
    <row r="1441" spans="1:23" x14ac:dyDescent="0.25">
      <c r="A1441" s="1">
        <v>38103</v>
      </c>
      <c r="B1441" s="2">
        <v>6710.7</v>
      </c>
      <c r="C1441" s="2">
        <v>107629</v>
      </c>
      <c r="D1441" s="2">
        <v>6720</v>
      </c>
      <c r="E1441" s="2">
        <v>6728</v>
      </c>
      <c r="F1441" s="10">
        <f t="shared" si="362"/>
        <v>1.3858464839733298E-3</v>
      </c>
      <c r="G1441" s="2">
        <f t="shared" ca="1" si="363"/>
        <v>154738.07500000001</v>
      </c>
      <c r="H1441">
        <f t="shared" ca="1" si="364"/>
        <v>-1</v>
      </c>
      <c r="I1441">
        <f t="shared" si="365"/>
        <v>-1</v>
      </c>
      <c r="J1441">
        <f t="shared" si="368"/>
        <v>-37.400000000000546</v>
      </c>
      <c r="K1441">
        <f t="shared" si="366"/>
        <v>-1</v>
      </c>
      <c r="L1441" s="11">
        <f t="shared" ca="1" si="360"/>
        <v>12607.949999999964</v>
      </c>
      <c r="M1441">
        <f t="shared" ca="1" si="367"/>
        <v>-1</v>
      </c>
      <c r="N1441">
        <f t="shared" ca="1" si="361"/>
        <v>0</v>
      </c>
      <c r="O1441">
        <f>COUNTIF(結算日!$A$3:$A$249,A1441)</f>
        <v>0</v>
      </c>
      <c r="Q1441" s="7">
        <f t="shared" si="369"/>
        <v>-30</v>
      </c>
      <c r="R1441" s="8">
        <f t="shared" ca="1" si="373"/>
        <v>570</v>
      </c>
      <c r="S1441" s="8">
        <f t="shared" ca="1" si="374"/>
        <v>134395</v>
      </c>
      <c r="T1441" s="8">
        <f t="shared" ca="1" si="370"/>
        <v>-19</v>
      </c>
      <c r="U1441" s="9">
        <f t="shared" ca="1" si="375"/>
        <v>0</v>
      </c>
      <c r="V1441">
        <f t="shared" si="371"/>
        <v>2004</v>
      </c>
      <c r="W1441">
        <f t="shared" si="372"/>
        <v>4</v>
      </c>
    </row>
    <row r="1442" spans="1:23" x14ac:dyDescent="0.25">
      <c r="A1442" s="1">
        <v>38104</v>
      </c>
      <c r="B1442" s="2">
        <v>6646.8</v>
      </c>
      <c r="C1442" s="2">
        <v>107697</v>
      </c>
      <c r="D1442" s="2">
        <v>6680</v>
      </c>
      <c r="E1442" s="2">
        <v>6672</v>
      </c>
      <c r="F1442" s="10">
        <f t="shared" si="362"/>
        <v>4.9948847565746135E-3</v>
      </c>
      <c r="G1442" s="2">
        <f t="shared" ca="1" si="363"/>
        <v>151241.02499999999</v>
      </c>
      <c r="H1442">
        <f t="shared" ca="1" si="364"/>
        <v>-1</v>
      </c>
      <c r="I1442">
        <f t="shared" si="365"/>
        <v>-1</v>
      </c>
      <c r="J1442">
        <f t="shared" si="368"/>
        <v>-63.899999999999636</v>
      </c>
      <c r="K1442">
        <f t="shared" si="366"/>
        <v>-1</v>
      </c>
      <c r="L1442" s="11">
        <f t="shared" ca="1" si="360"/>
        <v>12671.849999999964</v>
      </c>
      <c r="M1442">
        <f t="shared" ca="1" si="367"/>
        <v>-1</v>
      </c>
      <c r="N1442">
        <f t="shared" ca="1" si="361"/>
        <v>0</v>
      </c>
      <c r="O1442">
        <f>COUNTIF(結算日!$A$3:$A$249,A1442)</f>
        <v>0</v>
      </c>
      <c r="Q1442" s="7">
        <f t="shared" si="369"/>
        <v>-40</v>
      </c>
      <c r="R1442" s="8">
        <f t="shared" ca="1" si="373"/>
        <v>760</v>
      </c>
      <c r="S1442" s="8">
        <f t="shared" ca="1" si="374"/>
        <v>135155</v>
      </c>
      <c r="T1442" s="8">
        <f t="shared" ca="1" si="370"/>
        <v>-20</v>
      </c>
      <c r="U1442" s="9">
        <f t="shared" ca="1" si="375"/>
        <v>1</v>
      </c>
      <c r="V1442">
        <f t="shared" si="371"/>
        <v>2004</v>
      </c>
      <c r="W1442">
        <f t="shared" si="372"/>
        <v>4</v>
      </c>
    </row>
    <row r="1443" spans="1:23" x14ac:dyDescent="0.25">
      <c r="A1443" s="1">
        <v>38105</v>
      </c>
      <c r="B1443" s="2">
        <v>6574.75</v>
      </c>
      <c r="C1443" s="2">
        <v>107507</v>
      </c>
      <c r="D1443" s="2">
        <v>6605</v>
      </c>
      <c r="E1443" s="2">
        <v>6603</v>
      </c>
      <c r="F1443" s="10">
        <f t="shared" si="362"/>
        <v>4.6009353967830791E-3</v>
      </c>
      <c r="G1443" s="2">
        <f t="shared" ca="1" si="363"/>
        <v>147931.125</v>
      </c>
      <c r="H1443">
        <f t="shared" ca="1" si="364"/>
        <v>-1</v>
      </c>
      <c r="I1443">
        <f t="shared" si="365"/>
        <v>-1</v>
      </c>
      <c r="J1443">
        <f t="shared" si="368"/>
        <v>-72.050000000000182</v>
      </c>
      <c r="K1443">
        <f t="shared" si="366"/>
        <v>-1</v>
      </c>
      <c r="L1443" s="11">
        <f t="shared" ca="1" si="360"/>
        <v>12743.899999999965</v>
      </c>
      <c r="M1443">
        <f t="shared" ca="1" si="367"/>
        <v>-1</v>
      </c>
      <c r="N1443">
        <f t="shared" ca="1" si="361"/>
        <v>0</v>
      </c>
      <c r="O1443">
        <f>COUNTIF(結算日!$A$3:$A$249,A1443)</f>
        <v>0</v>
      </c>
      <c r="Q1443" s="7">
        <f t="shared" si="369"/>
        <v>-75</v>
      </c>
      <c r="R1443" s="8">
        <f t="shared" ca="1" si="373"/>
        <v>1500</v>
      </c>
      <c r="S1443" s="8">
        <f t="shared" ca="1" si="374"/>
        <v>136654</v>
      </c>
      <c r="T1443" s="8">
        <f t="shared" ca="1" si="370"/>
        <v>-20</v>
      </c>
      <c r="U1443" s="9">
        <f t="shared" ca="1" si="375"/>
        <v>0</v>
      </c>
      <c r="V1443">
        <f t="shared" si="371"/>
        <v>2004</v>
      </c>
      <c r="W1443">
        <f t="shared" si="372"/>
        <v>4</v>
      </c>
    </row>
    <row r="1444" spans="1:23" x14ac:dyDescent="0.25">
      <c r="A1444" s="1">
        <v>38106</v>
      </c>
      <c r="B1444" s="2">
        <v>6402.21</v>
      </c>
      <c r="C1444" s="2">
        <v>130307</v>
      </c>
      <c r="D1444" s="2">
        <v>6399</v>
      </c>
      <c r="E1444" s="2">
        <v>6390</v>
      </c>
      <c r="F1444" s="10">
        <f t="shared" si="362"/>
        <v>-5.0138936398524958E-4</v>
      </c>
      <c r="G1444" s="2">
        <f t="shared" ca="1" si="363"/>
        <v>145524.95000000001</v>
      </c>
      <c r="H1444">
        <f t="shared" ca="1" si="364"/>
        <v>-1</v>
      </c>
      <c r="I1444">
        <f t="shared" si="365"/>
        <v>1</v>
      </c>
      <c r="J1444">
        <f t="shared" si="368"/>
        <v>-172.53999999999996</v>
      </c>
      <c r="K1444">
        <f t="shared" ca="1" si="366"/>
        <v>-1</v>
      </c>
      <c r="L1444" s="11">
        <f t="shared" ca="1" si="360"/>
        <v>12916.439999999966</v>
      </c>
      <c r="M1444">
        <f t="shared" ca="1" si="367"/>
        <v>-2</v>
      </c>
      <c r="N1444">
        <f t="shared" ca="1" si="361"/>
        <v>1</v>
      </c>
      <c r="O1444">
        <f>COUNTIF(結算日!$A$3:$A$249,A1444)</f>
        <v>0</v>
      </c>
      <c r="Q1444" s="7">
        <f t="shared" si="369"/>
        <v>-206</v>
      </c>
      <c r="R1444" s="8">
        <f t="shared" ca="1" si="373"/>
        <v>4120</v>
      </c>
      <c r="S1444" s="8">
        <f t="shared" ca="1" si="374"/>
        <v>140774</v>
      </c>
      <c r="T1444" s="8">
        <f t="shared" ca="1" si="370"/>
        <v>-21</v>
      </c>
      <c r="U1444" s="9">
        <f t="shared" ca="1" si="375"/>
        <v>1</v>
      </c>
      <c r="V1444">
        <f t="shared" si="371"/>
        <v>2004</v>
      </c>
      <c r="W1444">
        <f t="shared" si="372"/>
        <v>4</v>
      </c>
    </row>
    <row r="1445" spans="1:23" x14ac:dyDescent="0.25">
      <c r="A1445" s="1">
        <v>38107</v>
      </c>
      <c r="B1445" s="2">
        <v>6117.81</v>
      </c>
      <c r="C1445" s="2">
        <v>161464</v>
      </c>
      <c r="D1445" s="2">
        <v>6020</v>
      </c>
      <c r="E1445" s="2">
        <v>6061</v>
      </c>
      <c r="F1445" s="10">
        <f t="shared" si="362"/>
        <v>-1.5987747249424311E-2</v>
      </c>
      <c r="G1445" s="2">
        <f t="shared" ca="1" si="363"/>
        <v>143219.125</v>
      </c>
      <c r="H1445">
        <f t="shared" ca="1" si="364"/>
        <v>1</v>
      </c>
      <c r="I1445">
        <f t="shared" si="365"/>
        <v>1</v>
      </c>
      <c r="J1445">
        <f t="shared" si="368"/>
        <v>-284.39999999999964</v>
      </c>
      <c r="K1445">
        <f t="shared" si="366"/>
        <v>1</v>
      </c>
      <c r="L1445" s="11">
        <f t="shared" ca="1" si="360"/>
        <v>13485.239999999965</v>
      </c>
      <c r="M1445">
        <f t="shared" ca="1" si="367"/>
        <v>2</v>
      </c>
      <c r="N1445">
        <f t="shared" ca="1" si="361"/>
        <v>4</v>
      </c>
      <c r="O1445">
        <f>COUNTIF(結算日!$A$3:$A$249,A1445)</f>
        <v>0</v>
      </c>
      <c r="Q1445" s="7">
        <f t="shared" si="369"/>
        <v>-379</v>
      </c>
      <c r="R1445" s="8">
        <f t="shared" ca="1" si="373"/>
        <v>7959</v>
      </c>
      <c r="S1445" s="8">
        <f t="shared" ca="1" si="374"/>
        <v>148732</v>
      </c>
      <c r="T1445" s="8">
        <f t="shared" ca="1" si="370"/>
        <v>24</v>
      </c>
      <c r="U1445" s="9">
        <f t="shared" ca="1" si="375"/>
        <v>45</v>
      </c>
      <c r="V1445">
        <f t="shared" si="371"/>
        <v>2004</v>
      </c>
      <c r="W1445">
        <f t="shared" si="372"/>
        <v>4</v>
      </c>
    </row>
    <row r="1446" spans="1:23" x14ac:dyDescent="0.25">
      <c r="A1446" s="1">
        <v>38110</v>
      </c>
      <c r="B1446" s="2">
        <v>6029.77</v>
      </c>
      <c r="C1446" s="2">
        <v>90425</v>
      </c>
      <c r="D1446" s="2">
        <v>6017</v>
      </c>
      <c r="E1446" s="2">
        <v>6012</v>
      </c>
      <c r="F1446" s="10">
        <f t="shared" si="362"/>
        <v>-2.1178253896915189E-3</v>
      </c>
      <c r="G1446" s="2">
        <f t="shared" ca="1" si="363"/>
        <v>141654.77499999999</v>
      </c>
      <c r="H1446">
        <f t="shared" ca="1" si="364"/>
        <v>-1</v>
      </c>
      <c r="I1446">
        <f t="shared" si="365"/>
        <v>1</v>
      </c>
      <c r="J1446">
        <f t="shared" si="368"/>
        <v>-88.039999999999964</v>
      </c>
      <c r="K1446">
        <f t="shared" si="366"/>
        <v>1</v>
      </c>
      <c r="L1446" s="11">
        <f t="shared" ca="1" si="360"/>
        <v>13309.159999999965</v>
      </c>
      <c r="M1446">
        <f t="shared" ca="1" si="367"/>
        <v>2</v>
      </c>
      <c r="N1446">
        <f t="shared" ca="1" si="361"/>
        <v>0</v>
      </c>
      <c r="O1446">
        <f>COUNTIF(結算日!$A$3:$A$249,A1446)</f>
        <v>0</v>
      </c>
      <c r="Q1446" s="7">
        <f t="shared" si="369"/>
        <v>-3</v>
      </c>
      <c r="R1446" s="8">
        <f t="shared" ca="1" si="373"/>
        <v>-72</v>
      </c>
      <c r="S1446" s="8">
        <f t="shared" ca="1" si="374"/>
        <v>148615</v>
      </c>
      <c r="T1446" s="8">
        <f t="shared" ca="1" si="370"/>
        <v>24</v>
      </c>
      <c r="U1446" s="9">
        <f t="shared" ca="1" si="375"/>
        <v>0</v>
      </c>
      <c r="V1446">
        <f t="shared" si="371"/>
        <v>2004</v>
      </c>
      <c r="W1446">
        <f t="shared" si="372"/>
        <v>5</v>
      </c>
    </row>
    <row r="1447" spans="1:23" x14ac:dyDescent="0.25">
      <c r="A1447" s="1">
        <v>38111</v>
      </c>
      <c r="B1447" s="2">
        <v>6188.15</v>
      </c>
      <c r="C1447" s="2">
        <v>97583</v>
      </c>
      <c r="D1447" s="2">
        <v>6133</v>
      </c>
      <c r="E1447" s="2">
        <v>6125</v>
      </c>
      <c r="F1447" s="10">
        <f t="shared" si="362"/>
        <v>-8.9121950825367113E-3</v>
      </c>
      <c r="G1447" s="2">
        <f t="shared" ca="1" si="363"/>
        <v>140843.875</v>
      </c>
      <c r="H1447">
        <f t="shared" ca="1" si="364"/>
        <v>-1</v>
      </c>
      <c r="I1447">
        <f t="shared" si="365"/>
        <v>1</v>
      </c>
      <c r="J1447">
        <f t="shared" si="368"/>
        <v>158.3799999999992</v>
      </c>
      <c r="K1447">
        <f t="shared" si="366"/>
        <v>1</v>
      </c>
      <c r="L1447" s="11">
        <f t="shared" ca="1" si="360"/>
        <v>13625.919999999964</v>
      </c>
      <c r="M1447">
        <f t="shared" ca="1" si="367"/>
        <v>2</v>
      </c>
      <c r="N1447">
        <f t="shared" ca="1" si="361"/>
        <v>0</v>
      </c>
      <c r="O1447">
        <f>COUNTIF(結算日!$A$3:$A$249,A1447)</f>
        <v>0</v>
      </c>
      <c r="Q1447" s="7">
        <f t="shared" si="369"/>
        <v>116</v>
      </c>
      <c r="R1447" s="8">
        <f t="shared" ca="1" si="373"/>
        <v>2784</v>
      </c>
      <c r="S1447" s="8">
        <f t="shared" ca="1" si="374"/>
        <v>151399</v>
      </c>
      <c r="T1447" s="8">
        <f t="shared" ca="1" si="370"/>
        <v>24</v>
      </c>
      <c r="U1447" s="9">
        <f t="shared" ca="1" si="375"/>
        <v>0</v>
      </c>
      <c r="V1447">
        <f t="shared" si="371"/>
        <v>2004</v>
      </c>
      <c r="W1447">
        <f t="shared" si="372"/>
        <v>5</v>
      </c>
    </row>
    <row r="1448" spans="1:23" x14ac:dyDescent="0.25">
      <c r="A1448" s="1">
        <v>38112</v>
      </c>
      <c r="B1448" s="2">
        <v>5854.23</v>
      </c>
      <c r="C1448" s="2">
        <v>116466</v>
      </c>
      <c r="D1448" s="2">
        <v>5725</v>
      </c>
      <c r="E1448" s="2">
        <v>5730</v>
      </c>
      <c r="F1448" s="10">
        <f t="shared" si="362"/>
        <v>-2.2074636630265543E-2</v>
      </c>
      <c r="G1448" s="2">
        <f t="shared" ca="1" si="363"/>
        <v>139529.79999999999</v>
      </c>
      <c r="H1448">
        <f t="shared" ca="1" si="364"/>
        <v>-1</v>
      </c>
      <c r="I1448">
        <f t="shared" si="365"/>
        <v>1</v>
      </c>
      <c r="J1448">
        <f t="shared" si="368"/>
        <v>-333.92000000000007</v>
      </c>
      <c r="K1448">
        <f t="shared" si="366"/>
        <v>1</v>
      </c>
      <c r="L1448" s="11">
        <f t="shared" ca="1" si="360"/>
        <v>12958.079999999964</v>
      </c>
      <c r="M1448">
        <f t="shared" ca="1" si="367"/>
        <v>2</v>
      </c>
      <c r="N1448">
        <f t="shared" ca="1" si="361"/>
        <v>0</v>
      </c>
      <c r="O1448">
        <f>COUNTIF(結算日!$A$3:$A$249,A1448)</f>
        <v>0</v>
      </c>
      <c r="Q1448" s="7">
        <f t="shared" si="369"/>
        <v>-408</v>
      </c>
      <c r="R1448" s="8">
        <f t="shared" ca="1" si="373"/>
        <v>-9792</v>
      </c>
      <c r="S1448" s="8">
        <f t="shared" ca="1" si="374"/>
        <v>141607</v>
      </c>
      <c r="T1448" s="8">
        <f t="shared" ca="1" si="370"/>
        <v>24</v>
      </c>
      <c r="U1448" s="9">
        <f t="shared" ca="1" si="375"/>
        <v>0</v>
      </c>
      <c r="V1448">
        <f t="shared" si="371"/>
        <v>2004</v>
      </c>
      <c r="W1448">
        <f t="shared" si="372"/>
        <v>5</v>
      </c>
    </row>
    <row r="1449" spans="1:23" x14ac:dyDescent="0.25">
      <c r="A1449" s="1">
        <v>38113</v>
      </c>
      <c r="B1449" s="2">
        <v>5909.79</v>
      </c>
      <c r="C1449" s="2">
        <v>112216</v>
      </c>
      <c r="D1449" s="2">
        <v>5849</v>
      </c>
      <c r="E1449" s="2">
        <v>5850</v>
      </c>
      <c r="F1449" s="10">
        <f t="shared" si="362"/>
        <v>-1.0286321510578178E-2</v>
      </c>
      <c r="G1449" s="2">
        <f t="shared" ca="1" si="363"/>
        <v>139097.85</v>
      </c>
      <c r="H1449">
        <f t="shared" ca="1" si="364"/>
        <v>-1</v>
      </c>
      <c r="I1449">
        <f t="shared" si="365"/>
        <v>1</v>
      </c>
      <c r="J1449">
        <f t="shared" si="368"/>
        <v>55.5600000000004</v>
      </c>
      <c r="K1449">
        <f t="shared" si="366"/>
        <v>1</v>
      </c>
      <c r="L1449" s="11">
        <f t="shared" ca="1" si="360"/>
        <v>13069.199999999964</v>
      </c>
      <c r="M1449">
        <f t="shared" ca="1" si="367"/>
        <v>2</v>
      </c>
      <c r="N1449">
        <f t="shared" ca="1" si="361"/>
        <v>0</v>
      </c>
      <c r="O1449">
        <f>COUNTIF(結算日!$A$3:$A$249,A1449)</f>
        <v>0</v>
      </c>
      <c r="Q1449" s="7">
        <f t="shared" si="369"/>
        <v>124</v>
      </c>
      <c r="R1449" s="8">
        <f t="shared" ca="1" si="373"/>
        <v>2976</v>
      </c>
      <c r="S1449" s="8">
        <f t="shared" ca="1" si="374"/>
        <v>144583</v>
      </c>
      <c r="T1449" s="8">
        <f t="shared" ca="1" si="370"/>
        <v>24</v>
      </c>
      <c r="U1449" s="9">
        <f t="shared" ca="1" si="375"/>
        <v>0</v>
      </c>
      <c r="V1449">
        <f t="shared" si="371"/>
        <v>2004</v>
      </c>
      <c r="W1449">
        <f t="shared" si="372"/>
        <v>5</v>
      </c>
    </row>
    <row r="1450" spans="1:23" x14ac:dyDescent="0.25">
      <c r="A1450" s="1">
        <v>38114</v>
      </c>
      <c r="B1450" s="2">
        <v>6040.26</v>
      </c>
      <c r="C1450" s="2">
        <v>91484</v>
      </c>
      <c r="D1450" s="2">
        <v>5979</v>
      </c>
      <c r="E1450" s="2">
        <v>5975</v>
      </c>
      <c r="F1450" s="10">
        <f t="shared" si="362"/>
        <v>-1.0141947532059881E-2</v>
      </c>
      <c r="G1450" s="2">
        <f t="shared" ca="1" si="363"/>
        <v>137733.17499999999</v>
      </c>
      <c r="H1450">
        <f t="shared" ca="1" si="364"/>
        <v>-1</v>
      </c>
      <c r="I1450">
        <f t="shared" si="365"/>
        <v>1</v>
      </c>
      <c r="J1450">
        <f t="shared" si="368"/>
        <v>130.47000000000025</v>
      </c>
      <c r="K1450">
        <f t="shared" si="366"/>
        <v>1</v>
      </c>
      <c r="L1450" s="11">
        <f t="shared" ca="1" si="360"/>
        <v>13330.139999999965</v>
      </c>
      <c r="M1450">
        <f t="shared" ca="1" si="367"/>
        <v>2</v>
      </c>
      <c r="N1450">
        <f t="shared" ca="1" si="361"/>
        <v>0</v>
      </c>
      <c r="O1450">
        <f>COUNTIF(結算日!$A$3:$A$249,A1450)</f>
        <v>0</v>
      </c>
      <c r="Q1450" s="7">
        <f t="shared" si="369"/>
        <v>130</v>
      </c>
      <c r="R1450" s="8">
        <f t="shared" ca="1" si="373"/>
        <v>3120</v>
      </c>
      <c r="S1450" s="8">
        <f t="shared" ca="1" si="374"/>
        <v>147703</v>
      </c>
      <c r="T1450" s="8">
        <f t="shared" ca="1" si="370"/>
        <v>24</v>
      </c>
      <c r="U1450" s="9">
        <f t="shared" ca="1" si="375"/>
        <v>0</v>
      </c>
      <c r="V1450">
        <f t="shared" si="371"/>
        <v>2004</v>
      </c>
      <c r="W1450">
        <f t="shared" si="372"/>
        <v>5</v>
      </c>
    </row>
    <row r="1451" spans="1:23" x14ac:dyDescent="0.25">
      <c r="A1451" s="1">
        <v>38117</v>
      </c>
      <c r="B1451" s="2">
        <v>5825.05</v>
      </c>
      <c r="C1451" s="2">
        <v>66352</v>
      </c>
      <c r="D1451" s="2">
        <v>5751</v>
      </c>
      <c r="E1451" s="2">
        <v>5740</v>
      </c>
      <c r="F1451" s="10">
        <f t="shared" si="362"/>
        <v>-1.271233723315679E-2</v>
      </c>
      <c r="G1451" s="2">
        <f t="shared" ca="1" si="363"/>
        <v>135137.57500000001</v>
      </c>
      <c r="H1451">
        <f t="shared" ca="1" si="364"/>
        <v>-1</v>
      </c>
      <c r="I1451">
        <f t="shared" si="365"/>
        <v>1</v>
      </c>
      <c r="J1451">
        <f t="shared" si="368"/>
        <v>-215.21000000000004</v>
      </c>
      <c r="K1451">
        <f t="shared" si="366"/>
        <v>1</v>
      </c>
      <c r="L1451" s="11">
        <f t="shared" ca="1" si="360"/>
        <v>12899.719999999965</v>
      </c>
      <c r="M1451">
        <f t="shared" ca="1" si="367"/>
        <v>2</v>
      </c>
      <c r="N1451">
        <f t="shared" ca="1" si="361"/>
        <v>0</v>
      </c>
      <c r="O1451">
        <f>COUNTIF(結算日!$A$3:$A$249,A1451)</f>
        <v>0</v>
      </c>
      <c r="Q1451" s="7">
        <f t="shared" si="369"/>
        <v>-228</v>
      </c>
      <c r="R1451" s="8">
        <f t="shared" ca="1" si="373"/>
        <v>-5472</v>
      </c>
      <c r="S1451" s="8">
        <f t="shared" ca="1" si="374"/>
        <v>142231</v>
      </c>
      <c r="T1451" s="8">
        <f t="shared" ca="1" si="370"/>
        <v>24</v>
      </c>
      <c r="U1451" s="9">
        <f t="shared" ca="1" si="375"/>
        <v>0</v>
      </c>
      <c r="V1451">
        <f t="shared" si="371"/>
        <v>2004</v>
      </c>
      <c r="W1451">
        <f t="shared" si="372"/>
        <v>5</v>
      </c>
    </row>
    <row r="1452" spans="1:23" x14ac:dyDescent="0.25">
      <c r="A1452" s="1">
        <v>38118</v>
      </c>
      <c r="B1452" s="2">
        <v>5886.36</v>
      </c>
      <c r="C1452" s="2">
        <v>89202</v>
      </c>
      <c r="D1452" s="2">
        <v>5858</v>
      </c>
      <c r="E1452" s="2">
        <v>5842</v>
      </c>
      <c r="F1452" s="10">
        <f t="shared" si="362"/>
        <v>-4.8179180342350358E-3</v>
      </c>
      <c r="G1452" s="2">
        <f t="shared" ca="1" si="363"/>
        <v>133719.42499999999</v>
      </c>
      <c r="H1452">
        <f t="shared" ca="1" si="364"/>
        <v>-1</v>
      </c>
      <c r="I1452">
        <f t="shared" si="365"/>
        <v>1</v>
      </c>
      <c r="J1452">
        <f t="shared" si="368"/>
        <v>61.309999999999491</v>
      </c>
      <c r="K1452">
        <f t="shared" si="366"/>
        <v>1</v>
      </c>
      <c r="L1452" s="11">
        <f t="shared" ca="1" si="360"/>
        <v>13022.339999999964</v>
      </c>
      <c r="M1452">
        <f t="shared" ca="1" si="367"/>
        <v>2</v>
      </c>
      <c r="N1452">
        <f t="shared" ca="1" si="361"/>
        <v>0</v>
      </c>
      <c r="O1452">
        <f>COUNTIF(結算日!$A$3:$A$249,A1452)</f>
        <v>0</v>
      </c>
      <c r="Q1452" s="7">
        <f t="shared" si="369"/>
        <v>107</v>
      </c>
      <c r="R1452" s="8">
        <f t="shared" ca="1" si="373"/>
        <v>2568</v>
      </c>
      <c r="S1452" s="8">
        <f t="shared" ca="1" si="374"/>
        <v>144799</v>
      </c>
      <c r="T1452" s="8">
        <f t="shared" ca="1" si="370"/>
        <v>24</v>
      </c>
      <c r="U1452" s="9">
        <f t="shared" ca="1" si="375"/>
        <v>0</v>
      </c>
      <c r="V1452">
        <f t="shared" si="371"/>
        <v>2004</v>
      </c>
      <c r="W1452">
        <f t="shared" si="372"/>
        <v>5</v>
      </c>
    </row>
    <row r="1453" spans="1:23" x14ac:dyDescent="0.25">
      <c r="A1453" s="1">
        <v>38119</v>
      </c>
      <c r="B1453" s="2">
        <v>5958.79</v>
      </c>
      <c r="C1453" s="2">
        <v>94805</v>
      </c>
      <c r="D1453" s="2">
        <v>5942</v>
      </c>
      <c r="E1453" s="2">
        <v>5928</v>
      </c>
      <c r="F1453" s="10">
        <f t="shared" si="362"/>
        <v>-2.817686140978326E-3</v>
      </c>
      <c r="G1453" s="2">
        <f t="shared" ca="1" si="363"/>
        <v>133146.4</v>
      </c>
      <c r="H1453">
        <f t="shared" ca="1" si="364"/>
        <v>-1</v>
      </c>
      <c r="I1453">
        <f t="shared" si="365"/>
        <v>1</v>
      </c>
      <c r="J1453">
        <f t="shared" si="368"/>
        <v>72.430000000000291</v>
      </c>
      <c r="K1453">
        <f t="shared" si="366"/>
        <v>1</v>
      </c>
      <c r="L1453" s="11">
        <f t="shared" ca="1" si="360"/>
        <v>13167.199999999964</v>
      </c>
      <c r="M1453">
        <f t="shared" ca="1" si="367"/>
        <v>2</v>
      </c>
      <c r="N1453">
        <f t="shared" ca="1" si="361"/>
        <v>0</v>
      </c>
      <c r="O1453">
        <f>COUNTIF(結算日!$A$3:$A$249,A1453)</f>
        <v>0</v>
      </c>
      <c r="Q1453" s="7">
        <f t="shared" si="369"/>
        <v>84</v>
      </c>
      <c r="R1453" s="8">
        <f t="shared" ca="1" si="373"/>
        <v>2016</v>
      </c>
      <c r="S1453" s="8">
        <f t="shared" ca="1" si="374"/>
        <v>146815</v>
      </c>
      <c r="T1453" s="8">
        <f t="shared" ca="1" si="370"/>
        <v>24</v>
      </c>
      <c r="U1453" s="9">
        <f t="shared" ca="1" si="375"/>
        <v>0</v>
      </c>
      <c r="V1453">
        <f t="shared" si="371"/>
        <v>2004</v>
      </c>
      <c r="W1453">
        <f t="shared" si="372"/>
        <v>5</v>
      </c>
    </row>
    <row r="1454" spans="1:23" x14ac:dyDescent="0.25">
      <c r="A1454" s="1">
        <v>38120</v>
      </c>
      <c r="B1454" s="2">
        <v>5918.09</v>
      </c>
      <c r="C1454" s="2">
        <v>69179</v>
      </c>
      <c r="D1454" s="2">
        <v>5890</v>
      </c>
      <c r="E1454" s="2">
        <v>5870</v>
      </c>
      <c r="F1454" s="10">
        <f t="shared" si="362"/>
        <v>-4.7464638084246946E-3</v>
      </c>
      <c r="G1454" s="2">
        <f t="shared" ca="1" si="363"/>
        <v>130506.22500000001</v>
      </c>
      <c r="H1454">
        <f t="shared" ca="1" si="364"/>
        <v>-1</v>
      </c>
      <c r="I1454">
        <f t="shared" si="365"/>
        <v>1</v>
      </c>
      <c r="J1454">
        <f t="shared" si="368"/>
        <v>-40.699999999999818</v>
      </c>
      <c r="K1454">
        <f t="shared" si="366"/>
        <v>1</v>
      </c>
      <c r="L1454" s="11">
        <f t="shared" ca="1" si="360"/>
        <v>13085.799999999965</v>
      </c>
      <c r="M1454">
        <f t="shared" ca="1" si="367"/>
        <v>2</v>
      </c>
      <c r="N1454">
        <f t="shared" ca="1" si="361"/>
        <v>0</v>
      </c>
      <c r="O1454">
        <f>COUNTIF(結算日!$A$3:$A$249,A1454)</f>
        <v>0</v>
      </c>
      <c r="Q1454" s="7">
        <f t="shared" si="369"/>
        <v>-52</v>
      </c>
      <c r="R1454" s="8">
        <f t="shared" ca="1" si="373"/>
        <v>-1248</v>
      </c>
      <c r="S1454" s="8">
        <f t="shared" ca="1" si="374"/>
        <v>145567</v>
      </c>
      <c r="T1454" s="8">
        <f t="shared" ca="1" si="370"/>
        <v>24</v>
      </c>
      <c r="U1454" s="9">
        <f t="shared" ca="1" si="375"/>
        <v>0</v>
      </c>
      <c r="V1454">
        <f t="shared" si="371"/>
        <v>2004</v>
      </c>
      <c r="W1454">
        <f t="shared" si="372"/>
        <v>5</v>
      </c>
    </row>
    <row r="1455" spans="1:23" x14ac:dyDescent="0.25">
      <c r="A1455" s="1">
        <v>38121</v>
      </c>
      <c r="B1455" s="2">
        <v>5777.32</v>
      </c>
      <c r="C1455" s="2">
        <v>73060</v>
      </c>
      <c r="D1455" s="2">
        <v>5745</v>
      </c>
      <c r="E1455" s="2">
        <v>5721</v>
      </c>
      <c r="F1455" s="10">
        <f t="shared" si="362"/>
        <v>-5.5942893936981042E-3</v>
      </c>
      <c r="G1455" s="2">
        <f t="shared" ca="1" si="363"/>
        <v>128282.75</v>
      </c>
      <c r="H1455">
        <f t="shared" ca="1" si="364"/>
        <v>-1</v>
      </c>
      <c r="I1455">
        <f t="shared" si="365"/>
        <v>1</v>
      </c>
      <c r="J1455">
        <f t="shared" si="368"/>
        <v>-140.77000000000044</v>
      </c>
      <c r="K1455">
        <f t="shared" si="366"/>
        <v>1</v>
      </c>
      <c r="L1455" s="11">
        <f t="shared" ca="1" si="360"/>
        <v>12804.259999999964</v>
      </c>
      <c r="M1455">
        <f t="shared" ca="1" si="367"/>
        <v>2</v>
      </c>
      <c r="N1455">
        <f t="shared" ca="1" si="361"/>
        <v>0</v>
      </c>
      <c r="O1455">
        <f>COUNTIF(結算日!$A$3:$A$249,A1455)</f>
        <v>0</v>
      </c>
      <c r="Q1455" s="7">
        <f t="shared" si="369"/>
        <v>-145</v>
      </c>
      <c r="R1455" s="8">
        <f t="shared" ca="1" si="373"/>
        <v>-3480</v>
      </c>
      <c r="S1455" s="8">
        <f t="shared" ca="1" si="374"/>
        <v>142087</v>
      </c>
      <c r="T1455" s="8">
        <f t="shared" ca="1" si="370"/>
        <v>24</v>
      </c>
      <c r="U1455" s="9">
        <f t="shared" ca="1" si="375"/>
        <v>0</v>
      </c>
      <c r="V1455">
        <f t="shared" si="371"/>
        <v>2004</v>
      </c>
      <c r="W1455">
        <f t="shared" si="372"/>
        <v>5</v>
      </c>
    </row>
    <row r="1456" spans="1:23" x14ac:dyDescent="0.25">
      <c r="A1456" s="1">
        <v>38124</v>
      </c>
      <c r="B1456" s="2">
        <v>5482.96</v>
      </c>
      <c r="C1456" s="2">
        <v>76043</v>
      </c>
      <c r="D1456" s="2">
        <v>5358</v>
      </c>
      <c r="E1456" s="2">
        <v>5335</v>
      </c>
      <c r="F1456" s="10">
        <f t="shared" si="362"/>
        <v>-2.279060945182898E-2</v>
      </c>
      <c r="G1456" s="2">
        <f t="shared" ca="1" si="363"/>
        <v>129007.97500000001</v>
      </c>
      <c r="H1456">
        <f t="shared" ca="1" si="364"/>
        <v>-1</v>
      </c>
      <c r="I1456">
        <f t="shared" si="365"/>
        <v>1</v>
      </c>
      <c r="J1456">
        <f t="shared" si="368"/>
        <v>-294.35999999999967</v>
      </c>
      <c r="K1456">
        <f t="shared" si="366"/>
        <v>1</v>
      </c>
      <c r="L1456" s="11">
        <f t="shared" ca="1" si="360"/>
        <v>12215.539999999964</v>
      </c>
      <c r="M1456">
        <f t="shared" ca="1" si="367"/>
        <v>2</v>
      </c>
      <c r="N1456">
        <f t="shared" ca="1" si="361"/>
        <v>0</v>
      </c>
      <c r="O1456">
        <f>COUNTIF(結算日!$A$3:$A$249,A1456)</f>
        <v>0</v>
      </c>
      <c r="Q1456" s="7">
        <f t="shared" si="369"/>
        <v>-387</v>
      </c>
      <c r="R1456" s="8">
        <f t="shared" ca="1" si="373"/>
        <v>-9288</v>
      </c>
      <c r="S1456" s="8">
        <f t="shared" ca="1" si="374"/>
        <v>132799</v>
      </c>
      <c r="T1456" s="8">
        <f t="shared" ca="1" si="370"/>
        <v>24</v>
      </c>
      <c r="U1456" s="9">
        <f t="shared" ca="1" si="375"/>
        <v>0</v>
      </c>
      <c r="V1456">
        <f t="shared" si="371"/>
        <v>2004</v>
      </c>
      <c r="W1456">
        <f t="shared" si="372"/>
        <v>5</v>
      </c>
    </row>
    <row r="1457" spans="1:23" x14ac:dyDescent="0.25">
      <c r="A1457" s="1">
        <v>38125</v>
      </c>
      <c r="B1457" s="2">
        <v>5557.68</v>
      </c>
      <c r="C1457" s="2">
        <v>75857</v>
      </c>
      <c r="D1457" s="2">
        <v>5523</v>
      </c>
      <c r="E1457" s="2">
        <v>5450</v>
      </c>
      <c r="F1457" s="10">
        <f t="shared" si="362"/>
        <v>-6.2400138187157506E-3</v>
      </c>
      <c r="G1457" s="2">
        <f t="shared" ca="1" si="363"/>
        <v>124675.77499999999</v>
      </c>
      <c r="H1457">
        <f t="shared" ca="1" si="364"/>
        <v>-1</v>
      </c>
      <c r="I1457">
        <f t="shared" si="365"/>
        <v>1</v>
      </c>
      <c r="J1457">
        <f t="shared" si="368"/>
        <v>74.720000000000255</v>
      </c>
      <c r="K1457">
        <f t="shared" si="366"/>
        <v>1</v>
      </c>
      <c r="L1457" s="11">
        <f t="shared" ca="1" si="360"/>
        <v>12364.979999999965</v>
      </c>
      <c r="M1457">
        <f t="shared" ca="1" si="367"/>
        <v>2</v>
      </c>
      <c r="N1457">
        <f t="shared" ca="1" si="361"/>
        <v>0</v>
      </c>
      <c r="O1457">
        <f>COUNTIF(結算日!$A$3:$A$249,A1457)</f>
        <v>0</v>
      </c>
      <c r="Q1457" s="7">
        <f t="shared" si="369"/>
        <v>165</v>
      </c>
      <c r="R1457" s="8">
        <f t="shared" ca="1" si="373"/>
        <v>3960</v>
      </c>
      <c r="S1457" s="8">
        <f t="shared" ca="1" si="374"/>
        <v>136759</v>
      </c>
      <c r="T1457" s="8">
        <f t="shared" ca="1" si="370"/>
        <v>24</v>
      </c>
      <c r="U1457" s="9">
        <f t="shared" ca="1" si="375"/>
        <v>0</v>
      </c>
      <c r="V1457">
        <f t="shared" si="371"/>
        <v>2004</v>
      </c>
      <c r="W1457">
        <f t="shared" si="372"/>
        <v>5</v>
      </c>
    </row>
    <row r="1458" spans="1:23" x14ac:dyDescent="0.25">
      <c r="A1458" s="1">
        <v>38126</v>
      </c>
      <c r="B1458" s="2">
        <v>5860.58</v>
      </c>
      <c r="C1458" s="2">
        <v>92278</v>
      </c>
      <c r="D1458" s="2">
        <v>5891</v>
      </c>
      <c r="E1458" s="2">
        <v>5831</v>
      </c>
      <c r="F1458" s="10">
        <f t="shared" si="362"/>
        <v>-5.0472820096304494E-3</v>
      </c>
      <c r="G1458" s="2">
        <f t="shared" ca="1" si="363"/>
        <v>123410.8</v>
      </c>
      <c r="H1458">
        <f t="shared" ca="1" si="364"/>
        <v>-1</v>
      </c>
      <c r="I1458">
        <f t="shared" si="365"/>
        <v>1</v>
      </c>
      <c r="J1458">
        <f t="shared" si="368"/>
        <v>302.89999999999964</v>
      </c>
      <c r="K1458">
        <f t="shared" si="366"/>
        <v>1</v>
      </c>
      <c r="L1458" s="11">
        <f t="shared" ca="1" si="360"/>
        <v>12970.779999999964</v>
      </c>
      <c r="M1458">
        <f t="shared" ca="1" si="367"/>
        <v>2</v>
      </c>
      <c r="N1458">
        <f t="shared" ca="1" si="361"/>
        <v>0</v>
      </c>
      <c r="O1458">
        <f>COUNTIF(結算日!$A$3:$A$249,A1458)</f>
        <v>1</v>
      </c>
      <c r="Q1458" s="7">
        <f t="shared" si="369"/>
        <v>368</v>
      </c>
      <c r="R1458" s="8">
        <f t="shared" ca="1" si="373"/>
        <v>8832</v>
      </c>
      <c r="S1458" s="8">
        <f t="shared" ca="1" si="374"/>
        <v>145591</v>
      </c>
      <c r="T1458" s="8">
        <f t="shared" ca="1" si="370"/>
        <v>24</v>
      </c>
      <c r="U1458" s="9">
        <f t="shared" ca="1" si="375"/>
        <v>48</v>
      </c>
      <c r="V1458">
        <f t="shared" si="371"/>
        <v>2004</v>
      </c>
      <c r="W1458">
        <f t="shared" si="372"/>
        <v>5</v>
      </c>
    </row>
    <row r="1459" spans="1:23" x14ac:dyDescent="0.25">
      <c r="A1459" s="1">
        <v>38127</v>
      </c>
      <c r="B1459" s="2">
        <v>5815.33</v>
      </c>
      <c r="C1459" s="2">
        <v>109312</v>
      </c>
      <c r="D1459" s="2">
        <v>5685</v>
      </c>
      <c r="E1459" s="2">
        <v>5665</v>
      </c>
      <c r="F1459" s="10">
        <f t="shared" si="362"/>
        <v>-2.2411453864183084E-2</v>
      </c>
      <c r="G1459" s="2">
        <f t="shared" ca="1" si="363"/>
        <v>123161.7</v>
      </c>
      <c r="H1459">
        <f t="shared" ca="1" si="364"/>
        <v>-1</v>
      </c>
      <c r="I1459">
        <f t="shared" si="365"/>
        <v>1</v>
      </c>
      <c r="J1459">
        <f t="shared" si="368"/>
        <v>-45.25</v>
      </c>
      <c r="K1459">
        <f t="shared" si="366"/>
        <v>1</v>
      </c>
      <c r="L1459" s="11">
        <f t="shared" ca="1" si="360"/>
        <v>12880.279999999964</v>
      </c>
      <c r="M1459">
        <f t="shared" ca="1" si="367"/>
        <v>2</v>
      </c>
      <c r="N1459">
        <f t="shared" ca="1" si="361"/>
        <v>0</v>
      </c>
      <c r="O1459">
        <f>COUNTIF(結算日!$A$3:$A$249,A1459)</f>
        <v>0</v>
      </c>
      <c r="Q1459" s="7">
        <f t="shared" si="369"/>
        <v>-146</v>
      </c>
      <c r="R1459" s="8">
        <f t="shared" ca="1" si="373"/>
        <v>-3504</v>
      </c>
      <c r="S1459" s="8">
        <f t="shared" ca="1" si="374"/>
        <v>142039</v>
      </c>
      <c r="T1459" s="8">
        <f t="shared" ca="1" si="370"/>
        <v>24</v>
      </c>
      <c r="U1459" s="9">
        <f t="shared" ca="1" si="375"/>
        <v>0</v>
      </c>
      <c r="V1459">
        <f t="shared" si="371"/>
        <v>2004</v>
      </c>
      <c r="W1459">
        <f t="shared" si="372"/>
        <v>5</v>
      </c>
    </row>
    <row r="1460" spans="1:23" x14ac:dyDescent="0.25">
      <c r="A1460" s="1">
        <v>38128</v>
      </c>
      <c r="B1460" s="2">
        <v>5964.94</v>
      </c>
      <c r="C1460" s="2">
        <v>108674</v>
      </c>
      <c r="D1460" s="2">
        <v>5840</v>
      </c>
      <c r="E1460" s="2">
        <v>5815</v>
      </c>
      <c r="F1460" s="10">
        <f t="shared" si="362"/>
        <v>-2.0945726193389969E-2</v>
      </c>
      <c r="G1460" s="2">
        <f t="shared" ca="1" si="363"/>
        <v>123433.9</v>
      </c>
      <c r="H1460">
        <f t="shared" ca="1" si="364"/>
        <v>-1</v>
      </c>
      <c r="I1460">
        <f t="shared" si="365"/>
        <v>1</v>
      </c>
      <c r="J1460">
        <f t="shared" si="368"/>
        <v>149.60999999999967</v>
      </c>
      <c r="K1460">
        <f t="shared" si="366"/>
        <v>1</v>
      </c>
      <c r="L1460" s="11">
        <f t="shared" ca="1" si="360"/>
        <v>13179.499999999964</v>
      </c>
      <c r="M1460">
        <f t="shared" ca="1" si="367"/>
        <v>2</v>
      </c>
      <c r="N1460">
        <f t="shared" ca="1" si="361"/>
        <v>0</v>
      </c>
      <c r="O1460">
        <f>COUNTIF(結算日!$A$3:$A$249,A1460)</f>
        <v>0</v>
      </c>
      <c r="Q1460" s="7">
        <f t="shared" si="369"/>
        <v>155</v>
      </c>
      <c r="R1460" s="8">
        <f t="shared" ca="1" si="373"/>
        <v>3720</v>
      </c>
      <c r="S1460" s="8">
        <f t="shared" ca="1" si="374"/>
        <v>145759</v>
      </c>
      <c r="T1460" s="8">
        <f t="shared" ca="1" si="370"/>
        <v>24</v>
      </c>
      <c r="U1460" s="9">
        <f t="shared" ca="1" si="375"/>
        <v>0</v>
      </c>
      <c r="V1460">
        <f t="shared" si="371"/>
        <v>2004</v>
      </c>
      <c r="W1460">
        <f t="shared" si="372"/>
        <v>5</v>
      </c>
    </row>
    <row r="1461" spans="1:23" x14ac:dyDescent="0.25">
      <c r="A1461" s="1">
        <v>38131</v>
      </c>
      <c r="B1461" s="2">
        <v>5942.08</v>
      </c>
      <c r="C1461" s="2">
        <v>85257</v>
      </c>
      <c r="D1461" s="2">
        <v>5871</v>
      </c>
      <c r="E1461" s="2">
        <v>5830</v>
      </c>
      <c r="F1461" s="10">
        <f t="shared" si="362"/>
        <v>-1.1962141203080368E-2</v>
      </c>
      <c r="G1461" s="2">
        <f t="shared" ca="1" si="363"/>
        <v>122754.52499999999</v>
      </c>
      <c r="H1461">
        <f t="shared" ca="1" si="364"/>
        <v>-1</v>
      </c>
      <c r="I1461">
        <f t="shared" si="365"/>
        <v>1</v>
      </c>
      <c r="J1461">
        <f t="shared" si="368"/>
        <v>-22.859999999999673</v>
      </c>
      <c r="K1461">
        <f t="shared" si="366"/>
        <v>1</v>
      </c>
      <c r="L1461" s="11">
        <f t="shared" ca="1" si="360"/>
        <v>13133.779999999964</v>
      </c>
      <c r="M1461">
        <f t="shared" ca="1" si="367"/>
        <v>2</v>
      </c>
      <c r="N1461">
        <f t="shared" ca="1" si="361"/>
        <v>0</v>
      </c>
      <c r="O1461">
        <f>COUNTIF(結算日!$A$3:$A$249,A1461)</f>
        <v>0</v>
      </c>
      <c r="Q1461" s="7">
        <f t="shared" si="369"/>
        <v>31</v>
      </c>
      <c r="R1461" s="8">
        <f t="shared" ca="1" si="373"/>
        <v>744</v>
      </c>
      <c r="S1461" s="8">
        <f t="shared" ca="1" si="374"/>
        <v>146503</v>
      </c>
      <c r="T1461" s="8">
        <f t="shared" ca="1" si="370"/>
        <v>24</v>
      </c>
      <c r="U1461" s="9">
        <f t="shared" ca="1" si="375"/>
        <v>0</v>
      </c>
      <c r="V1461">
        <f t="shared" si="371"/>
        <v>2004</v>
      </c>
      <c r="W1461">
        <f t="shared" si="372"/>
        <v>5</v>
      </c>
    </row>
    <row r="1462" spans="1:23" x14ac:dyDescent="0.25">
      <c r="A1462" s="1">
        <v>38132</v>
      </c>
      <c r="B1462" s="2">
        <v>5958.38</v>
      </c>
      <c r="C1462" s="2">
        <v>77960</v>
      </c>
      <c r="D1462" s="2">
        <v>5841</v>
      </c>
      <c r="E1462" s="2">
        <v>5810</v>
      </c>
      <c r="F1462" s="10">
        <f t="shared" si="362"/>
        <v>-1.9699985566546618E-2</v>
      </c>
      <c r="G1462" s="2">
        <f t="shared" ca="1" si="363"/>
        <v>121103.27499999999</v>
      </c>
      <c r="H1462">
        <f t="shared" ca="1" si="364"/>
        <v>-1</v>
      </c>
      <c r="I1462">
        <f t="shared" si="365"/>
        <v>1</v>
      </c>
      <c r="J1462">
        <f t="shared" si="368"/>
        <v>16.300000000000182</v>
      </c>
      <c r="K1462">
        <f t="shared" si="366"/>
        <v>1</v>
      </c>
      <c r="L1462" s="11">
        <f t="shared" ca="1" si="360"/>
        <v>13166.379999999965</v>
      </c>
      <c r="M1462">
        <f t="shared" ca="1" si="367"/>
        <v>2</v>
      </c>
      <c r="N1462">
        <f t="shared" ca="1" si="361"/>
        <v>0</v>
      </c>
      <c r="O1462">
        <f>COUNTIF(結算日!$A$3:$A$249,A1462)</f>
        <v>0</v>
      </c>
      <c r="Q1462" s="7">
        <f t="shared" si="369"/>
        <v>-30</v>
      </c>
      <c r="R1462" s="8">
        <f t="shared" ca="1" si="373"/>
        <v>-720</v>
      </c>
      <c r="S1462" s="8">
        <f t="shared" ca="1" si="374"/>
        <v>145783</v>
      </c>
      <c r="T1462" s="8">
        <f t="shared" ca="1" si="370"/>
        <v>24</v>
      </c>
      <c r="U1462" s="9">
        <f t="shared" ca="1" si="375"/>
        <v>0</v>
      </c>
      <c r="V1462">
        <f t="shared" si="371"/>
        <v>2004</v>
      </c>
      <c r="W1462">
        <f t="shared" si="372"/>
        <v>5</v>
      </c>
    </row>
    <row r="1463" spans="1:23" x14ac:dyDescent="0.25">
      <c r="A1463" s="1">
        <v>38133</v>
      </c>
      <c r="B1463" s="2">
        <v>6027.27</v>
      </c>
      <c r="C1463" s="2">
        <v>106361</v>
      </c>
      <c r="D1463" s="2">
        <v>5990</v>
      </c>
      <c r="E1463" s="2">
        <v>5945</v>
      </c>
      <c r="F1463" s="10">
        <f t="shared" si="362"/>
        <v>-6.1835623756693048E-3</v>
      </c>
      <c r="G1463" s="2">
        <f t="shared" ca="1" si="363"/>
        <v>120362.65</v>
      </c>
      <c r="H1463">
        <f t="shared" ca="1" si="364"/>
        <v>-1</v>
      </c>
      <c r="I1463">
        <f t="shared" si="365"/>
        <v>1</v>
      </c>
      <c r="J1463">
        <f t="shared" si="368"/>
        <v>68.890000000000327</v>
      </c>
      <c r="K1463">
        <f t="shared" si="366"/>
        <v>1</v>
      </c>
      <c r="L1463" s="11">
        <f t="shared" ca="1" si="360"/>
        <v>13304.159999999965</v>
      </c>
      <c r="M1463">
        <f t="shared" ca="1" si="367"/>
        <v>2</v>
      </c>
      <c r="N1463">
        <f t="shared" ca="1" si="361"/>
        <v>0</v>
      </c>
      <c r="O1463">
        <f>COUNTIF(結算日!$A$3:$A$249,A1463)</f>
        <v>0</v>
      </c>
      <c r="Q1463" s="7">
        <f t="shared" si="369"/>
        <v>149</v>
      </c>
      <c r="R1463" s="8">
        <f t="shared" ca="1" si="373"/>
        <v>3576</v>
      </c>
      <c r="S1463" s="8">
        <f t="shared" ca="1" si="374"/>
        <v>149359</v>
      </c>
      <c r="T1463" s="8">
        <f t="shared" ca="1" si="370"/>
        <v>24</v>
      </c>
      <c r="U1463" s="9">
        <f t="shared" ca="1" si="375"/>
        <v>0</v>
      </c>
      <c r="V1463">
        <f t="shared" si="371"/>
        <v>2004</v>
      </c>
      <c r="W1463">
        <f t="shared" si="372"/>
        <v>5</v>
      </c>
    </row>
    <row r="1464" spans="1:23" x14ac:dyDescent="0.25">
      <c r="A1464" s="1">
        <v>38134</v>
      </c>
      <c r="B1464" s="2">
        <v>6033.05</v>
      </c>
      <c r="C1464" s="2">
        <v>75235</v>
      </c>
      <c r="D1464" s="2">
        <v>6001</v>
      </c>
      <c r="E1464" s="2">
        <v>5950</v>
      </c>
      <c r="F1464" s="10">
        <f t="shared" si="362"/>
        <v>-5.3124041736767325E-3</v>
      </c>
      <c r="G1464" s="2">
        <f t="shared" ca="1" si="363"/>
        <v>119038.7</v>
      </c>
      <c r="H1464">
        <f t="shared" ca="1" si="364"/>
        <v>-1</v>
      </c>
      <c r="I1464">
        <f t="shared" si="365"/>
        <v>1</v>
      </c>
      <c r="J1464">
        <f t="shared" si="368"/>
        <v>5.7799999999997453</v>
      </c>
      <c r="K1464">
        <f t="shared" si="366"/>
        <v>1</v>
      </c>
      <c r="L1464" s="11">
        <f t="shared" ca="1" si="360"/>
        <v>13315.719999999965</v>
      </c>
      <c r="M1464">
        <f t="shared" ca="1" si="367"/>
        <v>2</v>
      </c>
      <c r="N1464">
        <f t="shared" ca="1" si="361"/>
        <v>0</v>
      </c>
      <c r="O1464">
        <f>COUNTIF(結算日!$A$3:$A$249,A1464)</f>
        <v>0</v>
      </c>
      <c r="Q1464" s="7">
        <f t="shared" si="369"/>
        <v>11</v>
      </c>
      <c r="R1464" s="8">
        <f t="shared" ca="1" si="373"/>
        <v>264</v>
      </c>
      <c r="S1464" s="8">
        <f t="shared" ca="1" si="374"/>
        <v>149623</v>
      </c>
      <c r="T1464" s="8">
        <f t="shared" ca="1" si="370"/>
        <v>24</v>
      </c>
      <c r="U1464" s="9">
        <f t="shared" ca="1" si="375"/>
        <v>0</v>
      </c>
      <c r="V1464">
        <f t="shared" si="371"/>
        <v>2004</v>
      </c>
      <c r="W1464">
        <f t="shared" si="372"/>
        <v>5</v>
      </c>
    </row>
    <row r="1465" spans="1:23" x14ac:dyDescent="0.25">
      <c r="A1465" s="1">
        <v>38135</v>
      </c>
      <c r="B1465" s="2">
        <v>6137.26</v>
      </c>
      <c r="C1465" s="2">
        <v>89423</v>
      </c>
      <c r="D1465" s="2">
        <v>6043</v>
      </c>
      <c r="E1465" s="2">
        <v>6010</v>
      </c>
      <c r="F1465" s="10">
        <f t="shared" si="362"/>
        <v>-1.5358645388984682E-2</v>
      </c>
      <c r="G1465" s="2">
        <f t="shared" ca="1" si="363"/>
        <v>118262.875</v>
      </c>
      <c r="H1465">
        <f t="shared" ca="1" si="364"/>
        <v>-1</v>
      </c>
      <c r="I1465">
        <f t="shared" si="365"/>
        <v>1</v>
      </c>
      <c r="J1465">
        <f t="shared" si="368"/>
        <v>104.21000000000004</v>
      </c>
      <c r="K1465">
        <f t="shared" si="366"/>
        <v>1</v>
      </c>
      <c r="L1465" s="11">
        <f t="shared" ca="1" si="360"/>
        <v>13524.139999999965</v>
      </c>
      <c r="M1465">
        <f t="shared" ca="1" si="367"/>
        <v>2</v>
      </c>
      <c r="N1465">
        <f t="shared" ca="1" si="361"/>
        <v>0</v>
      </c>
      <c r="O1465">
        <f>COUNTIF(結算日!$A$3:$A$249,A1465)</f>
        <v>0</v>
      </c>
      <c r="Q1465" s="7">
        <f t="shared" si="369"/>
        <v>42</v>
      </c>
      <c r="R1465" s="8">
        <f t="shared" ca="1" si="373"/>
        <v>1008</v>
      </c>
      <c r="S1465" s="8">
        <f t="shared" ca="1" si="374"/>
        <v>150631</v>
      </c>
      <c r="T1465" s="8">
        <f t="shared" ca="1" si="370"/>
        <v>24</v>
      </c>
      <c r="U1465" s="9">
        <f t="shared" ca="1" si="375"/>
        <v>0</v>
      </c>
      <c r="V1465">
        <f t="shared" si="371"/>
        <v>2004</v>
      </c>
      <c r="W1465">
        <f t="shared" si="372"/>
        <v>5</v>
      </c>
    </row>
    <row r="1466" spans="1:23" x14ac:dyDescent="0.25">
      <c r="A1466" s="1">
        <v>38138</v>
      </c>
      <c r="B1466" s="2">
        <v>5977.84</v>
      </c>
      <c r="C1466" s="2">
        <v>74650</v>
      </c>
      <c r="D1466" s="2">
        <v>5928</v>
      </c>
      <c r="E1466" s="2">
        <v>5876</v>
      </c>
      <c r="F1466" s="10">
        <f t="shared" si="362"/>
        <v>-8.3374596844345561E-3</v>
      </c>
      <c r="G1466" s="2">
        <f t="shared" ca="1" si="363"/>
        <v>116362.05</v>
      </c>
      <c r="H1466">
        <f t="shared" ca="1" si="364"/>
        <v>-1</v>
      </c>
      <c r="I1466">
        <f t="shared" si="365"/>
        <v>1</v>
      </c>
      <c r="J1466">
        <f t="shared" si="368"/>
        <v>-159.42000000000007</v>
      </c>
      <c r="K1466">
        <f t="shared" si="366"/>
        <v>1</v>
      </c>
      <c r="L1466" s="11">
        <f t="shared" ca="1" si="360"/>
        <v>13205.299999999965</v>
      </c>
      <c r="M1466">
        <f t="shared" ca="1" si="367"/>
        <v>2</v>
      </c>
      <c r="N1466">
        <f t="shared" ca="1" si="361"/>
        <v>0</v>
      </c>
      <c r="O1466">
        <f>COUNTIF(結算日!$A$3:$A$249,A1466)</f>
        <v>0</v>
      </c>
      <c r="Q1466" s="7">
        <f t="shared" si="369"/>
        <v>-115</v>
      </c>
      <c r="R1466" s="8">
        <f t="shared" ca="1" si="373"/>
        <v>-2760</v>
      </c>
      <c r="S1466" s="8">
        <f t="shared" ca="1" si="374"/>
        <v>147871</v>
      </c>
      <c r="T1466" s="8">
        <f t="shared" ca="1" si="370"/>
        <v>24</v>
      </c>
      <c r="U1466" s="9">
        <f t="shared" ca="1" si="375"/>
        <v>0</v>
      </c>
      <c r="V1466">
        <f t="shared" si="371"/>
        <v>2004</v>
      </c>
      <c r="W1466">
        <f t="shared" si="372"/>
        <v>5</v>
      </c>
    </row>
    <row r="1467" spans="1:23" x14ac:dyDescent="0.25">
      <c r="A1467" s="1">
        <v>38139</v>
      </c>
      <c r="B1467" s="2">
        <v>5986.2</v>
      </c>
      <c r="C1467" s="2">
        <v>66209</v>
      </c>
      <c r="D1467" s="2">
        <v>5906</v>
      </c>
      <c r="E1467" s="2">
        <v>5865</v>
      </c>
      <c r="F1467" s="10">
        <f t="shared" si="362"/>
        <v>-1.3397480872673784E-2</v>
      </c>
      <c r="G1467" s="2">
        <f t="shared" ca="1" si="363"/>
        <v>114017.4</v>
      </c>
      <c r="H1467">
        <f t="shared" ca="1" si="364"/>
        <v>-1</v>
      </c>
      <c r="I1467">
        <f t="shared" si="365"/>
        <v>1</v>
      </c>
      <c r="J1467">
        <f t="shared" si="368"/>
        <v>8.3599999999996726</v>
      </c>
      <c r="K1467">
        <f t="shared" si="366"/>
        <v>1</v>
      </c>
      <c r="L1467" s="11">
        <f t="shared" ca="1" si="360"/>
        <v>13222.019999999964</v>
      </c>
      <c r="M1467">
        <f t="shared" ca="1" si="367"/>
        <v>2</v>
      </c>
      <c r="N1467">
        <f t="shared" ca="1" si="361"/>
        <v>0</v>
      </c>
      <c r="O1467">
        <f>COUNTIF(結算日!$A$3:$A$249,A1467)</f>
        <v>0</v>
      </c>
      <c r="Q1467" s="7">
        <f t="shared" si="369"/>
        <v>-22</v>
      </c>
      <c r="R1467" s="8">
        <f t="shared" ca="1" si="373"/>
        <v>-528</v>
      </c>
      <c r="S1467" s="8">
        <f t="shared" ca="1" si="374"/>
        <v>147343</v>
      </c>
      <c r="T1467" s="8">
        <f t="shared" ca="1" si="370"/>
        <v>24</v>
      </c>
      <c r="U1467" s="9">
        <f t="shared" ca="1" si="375"/>
        <v>0</v>
      </c>
      <c r="V1467">
        <f t="shared" si="371"/>
        <v>2004</v>
      </c>
      <c r="W1467">
        <f t="shared" si="372"/>
        <v>6</v>
      </c>
    </row>
    <row r="1468" spans="1:23" x14ac:dyDescent="0.25">
      <c r="A1468" s="1">
        <v>38140</v>
      </c>
      <c r="B1468" s="2">
        <v>5875.67</v>
      </c>
      <c r="C1468" s="2">
        <v>55470</v>
      </c>
      <c r="D1468" s="2">
        <v>5790</v>
      </c>
      <c r="E1468" s="2">
        <v>5754</v>
      </c>
      <c r="F1468" s="10">
        <f t="shared" si="362"/>
        <v>-1.4580464866134402E-2</v>
      </c>
      <c r="G1468" s="2">
        <f t="shared" ca="1" si="363"/>
        <v>112919.325</v>
      </c>
      <c r="H1468">
        <f t="shared" ca="1" si="364"/>
        <v>-1</v>
      </c>
      <c r="I1468">
        <f t="shared" si="365"/>
        <v>1</v>
      </c>
      <c r="J1468">
        <f t="shared" si="368"/>
        <v>-110.52999999999975</v>
      </c>
      <c r="K1468">
        <f t="shared" si="366"/>
        <v>1</v>
      </c>
      <c r="L1468" s="11">
        <f t="shared" ca="1" si="360"/>
        <v>13000.959999999965</v>
      </c>
      <c r="M1468">
        <f t="shared" ca="1" si="367"/>
        <v>2</v>
      </c>
      <c r="N1468">
        <f t="shared" ca="1" si="361"/>
        <v>0</v>
      </c>
      <c r="O1468">
        <f>COUNTIF(結算日!$A$3:$A$249,A1468)</f>
        <v>0</v>
      </c>
      <c r="Q1468" s="7">
        <f t="shared" si="369"/>
        <v>-116</v>
      </c>
      <c r="R1468" s="8">
        <f t="shared" ca="1" si="373"/>
        <v>-2784</v>
      </c>
      <c r="S1468" s="8">
        <f t="shared" ca="1" si="374"/>
        <v>144559</v>
      </c>
      <c r="T1468" s="8">
        <f t="shared" ca="1" si="370"/>
        <v>24</v>
      </c>
      <c r="U1468" s="9">
        <f t="shared" ca="1" si="375"/>
        <v>0</v>
      </c>
      <c r="V1468">
        <f t="shared" si="371"/>
        <v>2004</v>
      </c>
      <c r="W1468">
        <f t="shared" si="372"/>
        <v>6</v>
      </c>
    </row>
    <row r="1469" spans="1:23" x14ac:dyDescent="0.25">
      <c r="A1469" s="1">
        <v>38141</v>
      </c>
      <c r="B1469" s="2">
        <v>5671.45</v>
      </c>
      <c r="C1469" s="2">
        <v>85149</v>
      </c>
      <c r="D1469" s="2">
        <v>5580</v>
      </c>
      <c r="E1469" s="2">
        <v>5539</v>
      </c>
      <c r="F1469" s="10">
        <f t="shared" si="362"/>
        <v>-1.6124624214266192E-2</v>
      </c>
      <c r="G1469" s="2">
        <f t="shared" ca="1" si="363"/>
        <v>112346.6</v>
      </c>
      <c r="H1469">
        <f t="shared" ca="1" si="364"/>
        <v>-1</v>
      </c>
      <c r="I1469">
        <f t="shared" si="365"/>
        <v>1</v>
      </c>
      <c r="J1469">
        <f t="shared" si="368"/>
        <v>-204.22000000000025</v>
      </c>
      <c r="K1469">
        <f t="shared" si="366"/>
        <v>1</v>
      </c>
      <c r="L1469" s="11">
        <f t="shared" ca="1" si="360"/>
        <v>12592.519999999964</v>
      </c>
      <c r="M1469">
        <f t="shared" ca="1" si="367"/>
        <v>2</v>
      </c>
      <c r="N1469">
        <f t="shared" ca="1" si="361"/>
        <v>0</v>
      </c>
      <c r="O1469">
        <f>COUNTIF(結算日!$A$3:$A$249,A1469)</f>
        <v>0</v>
      </c>
      <c r="Q1469" s="7">
        <f t="shared" si="369"/>
        <v>-210</v>
      </c>
      <c r="R1469" s="8">
        <f t="shared" ca="1" si="373"/>
        <v>-5040</v>
      </c>
      <c r="S1469" s="8">
        <f t="shared" ca="1" si="374"/>
        <v>139519</v>
      </c>
      <c r="T1469" s="8">
        <f t="shared" ca="1" si="370"/>
        <v>25</v>
      </c>
      <c r="U1469" s="9">
        <f t="shared" ca="1" si="375"/>
        <v>1</v>
      </c>
      <c r="V1469">
        <f t="shared" si="371"/>
        <v>2004</v>
      </c>
      <c r="W1469">
        <f t="shared" si="372"/>
        <v>6</v>
      </c>
    </row>
    <row r="1470" spans="1:23" x14ac:dyDescent="0.25">
      <c r="A1470" s="1">
        <v>38142</v>
      </c>
      <c r="B1470" s="2">
        <v>5724.89</v>
      </c>
      <c r="C1470" s="2">
        <v>70490</v>
      </c>
      <c r="D1470" s="2">
        <v>5607</v>
      </c>
      <c r="E1470" s="2">
        <v>5574</v>
      </c>
      <c r="F1470" s="10">
        <f t="shared" si="362"/>
        <v>-2.0592535402427004E-2</v>
      </c>
      <c r="G1470" s="2">
        <f t="shared" ca="1" si="363"/>
        <v>111376.27499999999</v>
      </c>
      <c r="H1470">
        <f t="shared" ca="1" si="364"/>
        <v>-1</v>
      </c>
      <c r="I1470">
        <f t="shared" si="365"/>
        <v>1</v>
      </c>
      <c r="J1470">
        <f t="shared" si="368"/>
        <v>53.440000000000509</v>
      </c>
      <c r="K1470">
        <f t="shared" si="366"/>
        <v>1</v>
      </c>
      <c r="L1470" s="11">
        <f t="shared" ref="L1470:L1533" ca="1" si="376">L1469+J1470*M1469</f>
        <v>12699.399999999965</v>
      </c>
      <c r="M1470">
        <f t="shared" ca="1" si="367"/>
        <v>2</v>
      </c>
      <c r="N1470">
        <f t="shared" ref="N1470:N1533" ca="1" si="377">ABS(M1470-M1469)</f>
        <v>0</v>
      </c>
      <c r="O1470">
        <f>COUNTIF(結算日!$A$3:$A$249,A1470)</f>
        <v>0</v>
      </c>
      <c r="Q1470" s="7">
        <f t="shared" si="369"/>
        <v>27</v>
      </c>
      <c r="R1470" s="8">
        <f t="shared" ca="1" si="373"/>
        <v>675</v>
      </c>
      <c r="S1470" s="8">
        <f t="shared" ca="1" si="374"/>
        <v>140193</v>
      </c>
      <c r="T1470" s="8">
        <f t="shared" ca="1" si="370"/>
        <v>25</v>
      </c>
      <c r="U1470" s="9">
        <f t="shared" ca="1" si="375"/>
        <v>0</v>
      </c>
      <c r="V1470">
        <f t="shared" si="371"/>
        <v>2004</v>
      </c>
      <c r="W1470">
        <f t="shared" si="372"/>
        <v>6</v>
      </c>
    </row>
    <row r="1471" spans="1:23" x14ac:dyDescent="0.25">
      <c r="A1471" s="1">
        <v>38145</v>
      </c>
      <c r="B1471" s="2">
        <v>5935.82</v>
      </c>
      <c r="C1471" s="2">
        <v>78302</v>
      </c>
      <c r="D1471" s="2">
        <v>5890</v>
      </c>
      <c r="E1471" s="2">
        <v>5839</v>
      </c>
      <c r="F1471" s="10">
        <f t="shared" si="362"/>
        <v>-7.7192367693089681E-3</v>
      </c>
      <c r="G1471" s="2">
        <f t="shared" ca="1" si="363"/>
        <v>109420</v>
      </c>
      <c r="H1471">
        <f t="shared" ca="1" si="364"/>
        <v>-1</v>
      </c>
      <c r="I1471">
        <f t="shared" si="365"/>
        <v>1</v>
      </c>
      <c r="J1471">
        <f t="shared" si="368"/>
        <v>210.92999999999938</v>
      </c>
      <c r="K1471">
        <f t="shared" si="366"/>
        <v>1</v>
      </c>
      <c r="L1471" s="11">
        <f t="shared" ca="1" si="376"/>
        <v>13121.259999999964</v>
      </c>
      <c r="M1471">
        <f t="shared" ca="1" si="367"/>
        <v>2</v>
      </c>
      <c r="N1471">
        <f t="shared" ca="1" si="377"/>
        <v>0</v>
      </c>
      <c r="O1471">
        <f>COUNTIF(結算日!$A$3:$A$249,A1471)</f>
        <v>0</v>
      </c>
      <c r="Q1471" s="7">
        <f t="shared" si="369"/>
        <v>283</v>
      </c>
      <c r="R1471" s="8">
        <f t="shared" ca="1" si="373"/>
        <v>7075</v>
      </c>
      <c r="S1471" s="8">
        <f t="shared" ca="1" si="374"/>
        <v>147268</v>
      </c>
      <c r="T1471" s="8">
        <f t="shared" ca="1" si="370"/>
        <v>25</v>
      </c>
      <c r="U1471" s="9">
        <f t="shared" ca="1" si="375"/>
        <v>0</v>
      </c>
      <c r="V1471">
        <f t="shared" si="371"/>
        <v>2004</v>
      </c>
      <c r="W1471">
        <f t="shared" si="372"/>
        <v>6</v>
      </c>
    </row>
    <row r="1472" spans="1:23" x14ac:dyDescent="0.25">
      <c r="A1472" s="1">
        <v>38146</v>
      </c>
      <c r="B1472" s="2">
        <v>5986.76</v>
      </c>
      <c r="C1472" s="2">
        <v>97949</v>
      </c>
      <c r="D1472" s="2">
        <v>5981</v>
      </c>
      <c r="E1472" s="2">
        <v>5915</v>
      </c>
      <c r="F1472" s="10">
        <f t="shared" si="362"/>
        <v>-9.6212308494081356E-4</v>
      </c>
      <c r="G1472" s="2">
        <f t="shared" ca="1" si="363"/>
        <v>107261</v>
      </c>
      <c r="H1472">
        <f t="shared" ca="1" si="364"/>
        <v>-1</v>
      </c>
      <c r="I1472">
        <f t="shared" si="365"/>
        <v>1</v>
      </c>
      <c r="J1472">
        <f t="shared" si="368"/>
        <v>50.940000000000509</v>
      </c>
      <c r="K1472">
        <f t="shared" ca="1" si="366"/>
        <v>-1</v>
      </c>
      <c r="L1472" s="11">
        <f t="shared" ca="1" si="376"/>
        <v>13223.139999999965</v>
      </c>
      <c r="M1472">
        <f t="shared" ca="1" si="367"/>
        <v>-2</v>
      </c>
      <c r="N1472">
        <f t="shared" ca="1" si="377"/>
        <v>4</v>
      </c>
      <c r="O1472">
        <f>COUNTIF(結算日!$A$3:$A$249,A1472)</f>
        <v>0</v>
      </c>
      <c r="Q1472" s="7">
        <f t="shared" si="369"/>
        <v>91</v>
      </c>
      <c r="R1472" s="8">
        <f t="shared" ca="1" si="373"/>
        <v>2275</v>
      </c>
      <c r="S1472" s="8">
        <f t="shared" ca="1" si="374"/>
        <v>149543</v>
      </c>
      <c r="T1472" s="8">
        <f t="shared" ca="1" si="370"/>
        <v>-25</v>
      </c>
      <c r="U1472" s="9">
        <f t="shared" ca="1" si="375"/>
        <v>50</v>
      </c>
      <c r="V1472">
        <f t="shared" si="371"/>
        <v>2004</v>
      </c>
      <c r="W1472">
        <f t="shared" si="372"/>
        <v>6</v>
      </c>
    </row>
    <row r="1473" spans="1:23" x14ac:dyDescent="0.25">
      <c r="A1473" s="1">
        <v>38147</v>
      </c>
      <c r="B1473" s="2">
        <v>5965.7</v>
      </c>
      <c r="C1473" s="2">
        <v>65240</v>
      </c>
      <c r="D1473" s="2">
        <v>5960</v>
      </c>
      <c r="E1473" s="2">
        <v>5933</v>
      </c>
      <c r="F1473" s="10">
        <f t="shared" si="362"/>
        <v>-9.5546205809882157E-4</v>
      </c>
      <c r="G1473" s="2">
        <f t="shared" ca="1" si="363"/>
        <v>104363.25</v>
      </c>
      <c r="H1473">
        <f t="shared" ca="1" si="364"/>
        <v>-1</v>
      </c>
      <c r="I1473">
        <f t="shared" si="365"/>
        <v>1</v>
      </c>
      <c r="J1473">
        <f t="shared" si="368"/>
        <v>-21.0600000000004</v>
      </c>
      <c r="K1473">
        <f t="shared" ca="1" si="366"/>
        <v>-1</v>
      </c>
      <c r="L1473" s="11">
        <f t="shared" ca="1" si="376"/>
        <v>13265.259999999966</v>
      </c>
      <c r="M1473">
        <f t="shared" ca="1" si="367"/>
        <v>-2</v>
      </c>
      <c r="N1473">
        <f t="shared" ca="1" si="377"/>
        <v>0</v>
      </c>
      <c r="O1473">
        <f>COUNTIF(結算日!$A$3:$A$249,A1473)</f>
        <v>0</v>
      </c>
      <c r="Q1473" s="7">
        <f t="shared" si="369"/>
        <v>-21</v>
      </c>
      <c r="R1473" s="8">
        <f t="shared" ca="1" si="373"/>
        <v>525</v>
      </c>
      <c r="S1473" s="8">
        <f t="shared" ca="1" si="374"/>
        <v>150018</v>
      </c>
      <c r="T1473" s="8">
        <f t="shared" ca="1" si="370"/>
        <v>-25</v>
      </c>
      <c r="U1473" s="9">
        <f t="shared" ca="1" si="375"/>
        <v>0</v>
      </c>
      <c r="V1473">
        <f t="shared" si="371"/>
        <v>2004</v>
      </c>
      <c r="W1473">
        <f t="shared" si="372"/>
        <v>6</v>
      </c>
    </row>
    <row r="1474" spans="1:23" x14ac:dyDescent="0.25">
      <c r="A1474" s="1">
        <v>38148</v>
      </c>
      <c r="B1474" s="2">
        <v>5867.51</v>
      </c>
      <c r="C1474" s="2">
        <v>68700</v>
      </c>
      <c r="D1474" s="2">
        <v>5840</v>
      </c>
      <c r="E1474" s="2">
        <v>5785</v>
      </c>
      <c r="F1474" s="10">
        <f t="shared" ref="F1474:F1537" si="378">IF(O1474=1,E1474,D1474)/B1474-1</f>
        <v>-4.6885305691852786E-3</v>
      </c>
      <c r="G1474" s="2">
        <f t="shared" ref="G1474:G1537" ca="1" si="379">IF(ROW()&gt;$G$1,AVERAGE(OFFSET(C1474,-$G$1+1,,$G$1)),"")</f>
        <v>101097.47500000001</v>
      </c>
      <c r="H1474">
        <f t="shared" ref="H1474:H1537" ca="1" si="380">IF(G1474="",0,SIGN(C1474-G1474))</f>
        <v>-1</v>
      </c>
      <c r="I1474">
        <f t="shared" ref="I1474:I1537" si="381">-SIGN(F1474)</f>
        <v>1</v>
      </c>
      <c r="J1474">
        <f t="shared" si="368"/>
        <v>-98.1899999999996</v>
      </c>
      <c r="K1474">
        <f t="shared" ref="K1474:K1537" si="382">CHOOSE($K$1,H1474*(2-$K$1)+I1474*($K$1-1),IF(ABS(F1474)&gt;($K$1-2)/100,I1474,H1474))</f>
        <v>1</v>
      </c>
      <c r="L1474" s="11">
        <f t="shared" ca="1" si="376"/>
        <v>13461.639999999965</v>
      </c>
      <c r="M1474">
        <f t="shared" ref="M1474:M1537" ca="1" si="383">INT(L1474*$P$1/B1474)*K1474</f>
        <v>2</v>
      </c>
      <c r="N1474">
        <f t="shared" ca="1" si="377"/>
        <v>4</v>
      </c>
      <c r="O1474">
        <f>COUNTIF(結算日!$A$3:$A$249,A1474)</f>
        <v>0</v>
      </c>
      <c r="Q1474" s="7">
        <f t="shared" si="369"/>
        <v>-120</v>
      </c>
      <c r="R1474" s="8">
        <f t="shared" ca="1" si="373"/>
        <v>3000</v>
      </c>
      <c r="S1474" s="8">
        <f t="shared" ca="1" si="374"/>
        <v>153018</v>
      </c>
      <c r="T1474" s="8">
        <f t="shared" ca="1" si="370"/>
        <v>26</v>
      </c>
      <c r="U1474" s="9">
        <f t="shared" ca="1" si="375"/>
        <v>51</v>
      </c>
      <c r="V1474">
        <f t="shared" si="371"/>
        <v>2004</v>
      </c>
      <c r="W1474">
        <f t="shared" si="372"/>
        <v>6</v>
      </c>
    </row>
    <row r="1475" spans="1:23" x14ac:dyDescent="0.25">
      <c r="A1475" s="1">
        <v>38149</v>
      </c>
      <c r="B1475" s="2">
        <v>5735.07</v>
      </c>
      <c r="C1475" s="2">
        <v>75338</v>
      </c>
      <c r="D1475" s="2">
        <v>5715</v>
      </c>
      <c r="E1475" s="2">
        <v>5645</v>
      </c>
      <c r="F1475" s="10">
        <f t="shared" si="378"/>
        <v>-3.4995213659118063E-3</v>
      </c>
      <c r="G1475" s="2">
        <f t="shared" ca="1" si="379"/>
        <v>98358.15</v>
      </c>
      <c r="H1475">
        <f t="shared" ca="1" si="380"/>
        <v>-1</v>
      </c>
      <c r="I1475">
        <f t="shared" si="381"/>
        <v>1</v>
      </c>
      <c r="J1475">
        <f t="shared" ref="J1475:J1538" si="384">B1475-B1474</f>
        <v>-132.44000000000051</v>
      </c>
      <c r="K1475">
        <f t="shared" si="382"/>
        <v>1</v>
      </c>
      <c r="L1475" s="11">
        <f t="shared" ca="1" si="376"/>
        <v>13196.759999999964</v>
      </c>
      <c r="M1475">
        <f t="shared" ca="1" si="383"/>
        <v>2</v>
      </c>
      <c r="N1475">
        <f t="shared" ca="1" si="377"/>
        <v>0</v>
      </c>
      <c r="O1475">
        <f>COUNTIF(結算日!$A$3:$A$249,A1475)</f>
        <v>0</v>
      </c>
      <c r="Q1475" s="7">
        <f t="shared" ref="Q1475:Q1538" si="385">D1475-IF(O1474=1,E1474,D1474)</f>
        <v>-125</v>
      </c>
      <c r="R1475" s="8">
        <f t="shared" ca="1" si="373"/>
        <v>-3250</v>
      </c>
      <c r="S1475" s="8">
        <f t="shared" ca="1" si="374"/>
        <v>149717</v>
      </c>
      <c r="T1475" s="8">
        <f t="shared" ref="T1475:T1538" ca="1" si="386">INT(S1475*$P$1/IF(O1475=1,E1475,D1475))*K1475</f>
        <v>26</v>
      </c>
      <c r="U1475" s="9">
        <f t="shared" ca="1" si="375"/>
        <v>0</v>
      </c>
      <c r="V1475">
        <f t="shared" ref="V1475:V1538" si="387">YEAR(A1475)</f>
        <v>2004</v>
      </c>
      <c r="W1475">
        <f t="shared" ref="W1475:W1538" si="388">MONTH(A1475)</f>
        <v>6</v>
      </c>
    </row>
    <row r="1476" spans="1:23" x14ac:dyDescent="0.25">
      <c r="A1476" s="1">
        <v>38152</v>
      </c>
      <c r="B1476" s="2">
        <v>5574.08</v>
      </c>
      <c r="C1476" s="2">
        <v>66816</v>
      </c>
      <c r="D1476" s="2">
        <v>5540</v>
      </c>
      <c r="E1476" s="2">
        <v>5447</v>
      </c>
      <c r="F1476" s="10">
        <f t="shared" si="378"/>
        <v>-6.1140134336069574E-3</v>
      </c>
      <c r="G1476" s="2">
        <f t="shared" ca="1" si="379"/>
        <v>95794.85</v>
      </c>
      <c r="H1476">
        <f t="shared" ca="1" si="380"/>
        <v>-1</v>
      </c>
      <c r="I1476">
        <f t="shared" si="381"/>
        <v>1</v>
      </c>
      <c r="J1476">
        <f t="shared" si="384"/>
        <v>-160.98999999999978</v>
      </c>
      <c r="K1476">
        <f t="shared" si="382"/>
        <v>1</v>
      </c>
      <c r="L1476" s="11">
        <f t="shared" ca="1" si="376"/>
        <v>12874.779999999964</v>
      </c>
      <c r="M1476">
        <f t="shared" ca="1" si="383"/>
        <v>2</v>
      </c>
      <c r="N1476">
        <f t="shared" ca="1" si="377"/>
        <v>0</v>
      </c>
      <c r="O1476">
        <f>COUNTIF(結算日!$A$3:$A$249,A1476)</f>
        <v>0</v>
      </c>
      <c r="Q1476" s="7">
        <f t="shared" si="385"/>
        <v>-175</v>
      </c>
      <c r="R1476" s="8">
        <f t="shared" ref="R1476:R1539" ca="1" si="389">Q1476*T1475</f>
        <v>-4550</v>
      </c>
      <c r="S1476" s="8">
        <f t="shared" ref="S1476:S1539" ca="1" si="390">S1475+Q1476*T1475-U1475*$U$1</f>
        <v>145167</v>
      </c>
      <c r="T1476" s="8">
        <f t="shared" ca="1" si="386"/>
        <v>26</v>
      </c>
      <c r="U1476" s="9">
        <f t="shared" ref="U1476:U1539" ca="1" si="391">IF(O1476=1,ABS(T1476)+ABS(T1475),ABS(T1476-T1475))</f>
        <v>0</v>
      </c>
      <c r="V1476">
        <f t="shared" si="387"/>
        <v>2004</v>
      </c>
      <c r="W1476">
        <f t="shared" si="388"/>
        <v>6</v>
      </c>
    </row>
    <row r="1477" spans="1:23" x14ac:dyDescent="0.25">
      <c r="A1477" s="1">
        <v>38153</v>
      </c>
      <c r="B1477" s="2">
        <v>5646.49</v>
      </c>
      <c r="C1477" s="2">
        <v>66008</v>
      </c>
      <c r="D1477" s="2">
        <v>5604</v>
      </c>
      <c r="E1477" s="2">
        <v>5541</v>
      </c>
      <c r="F1477" s="10">
        <f t="shared" si="378"/>
        <v>-7.525028823215818E-3</v>
      </c>
      <c r="G1477" s="2">
        <f t="shared" ca="1" si="379"/>
        <v>93708.524999999994</v>
      </c>
      <c r="H1477">
        <f t="shared" ca="1" si="380"/>
        <v>-1</v>
      </c>
      <c r="I1477">
        <f t="shared" si="381"/>
        <v>1</v>
      </c>
      <c r="J1477">
        <f t="shared" si="384"/>
        <v>72.409999999999854</v>
      </c>
      <c r="K1477">
        <f t="shared" si="382"/>
        <v>1</v>
      </c>
      <c r="L1477" s="11">
        <f t="shared" ca="1" si="376"/>
        <v>13019.599999999964</v>
      </c>
      <c r="M1477">
        <f t="shared" ca="1" si="383"/>
        <v>2</v>
      </c>
      <c r="N1477">
        <f t="shared" ca="1" si="377"/>
        <v>0</v>
      </c>
      <c r="O1477">
        <f>COUNTIF(結算日!$A$3:$A$249,A1477)</f>
        <v>0</v>
      </c>
      <c r="Q1477" s="7">
        <f t="shared" si="385"/>
        <v>64</v>
      </c>
      <c r="R1477" s="8">
        <f t="shared" ca="1" si="389"/>
        <v>1664</v>
      </c>
      <c r="S1477" s="8">
        <f t="shared" ca="1" si="390"/>
        <v>146831</v>
      </c>
      <c r="T1477" s="8">
        <f t="shared" ca="1" si="386"/>
        <v>26</v>
      </c>
      <c r="U1477" s="9">
        <f t="shared" ca="1" si="391"/>
        <v>0</v>
      </c>
      <c r="V1477">
        <f t="shared" si="387"/>
        <v>2004</v>
      </c>
      <c r="W1477">
        <f t="shared" si="388"/>
        <v>6</v>
      </c>
    </row>
    <row r="1478" spans="1:23" x14ac:dyDescent="0.25">
      <c r="A1478" s="1">
        <v>38154</v>
      </c>
      <c r="B1478" s="2">
        <v>5560.16</v>
      </c>
      <c r="C1478" s="2">
        <v>64343</v>
      </c>
      <c r="D1478" s="2">
        <v>5560</v>
      </c>
      <c r="E1478" s="2">
        <v>5450</v>
      </c>
      <c r="F1478" s="10">
        <f t="shared" si="378"/>
        <v>-1.9812379499870469E-2</v>
      </c>
      <c r="G1478" s="2">
        <f t="shared" ca="1" si="379"/>
        <v>91891.65</v>
      </c>
      <c r="H1478">
        <f t="shared" ca="1" si="380"/>
        <v>-1</v>
      </c>
      <c r="I1478">
        <f t="shared" si="381"/>
        <v>1</v>
      </c>
      <c r="J1478">
        <f t="shared" si="384"/>
        <v>-86.329999999999927</v>
      </c>
      <c r="K1478">
        <f t="shared" si="382"/>
        <v>1</v>
      </c>
      <c r="L1478" s="11">
        <f t="shared" ca="1" si="376"/>
        <v>12846.939999999964</v>
      </c>
      <c r="M1478">
        <f t="shared" ca="1" si="383"/>
        <v>2</v>
      </c>
      <c r="N1478">
        <f t="shared" ca="1" si="377"/>
        <v>0</v>
      </c>
      <c r="O1478">
        <f>COUNTIF(結算日!$A$3:$A$249,A1478)</f>
        <v>1</v>
      </c>
      <c r="Q1478" s="7">
        <f t="shared" si="385"/>
        <v>-44</v>
      </c>
      <c r="R1478" s="8">
        <f t="shared" ca="1" si="389"/>
        <v>-1144</v>
      </c>
      <c r="S1478" s="8">
        <f t="shared" ca="1" si="390"/>
        <v>145687</v>
      </c>
      <c r="T1478" s="8">
        <f t="shared" ca="1" si="386"/>
        <v>26</v>
      </c>
      <c r="U1478" s="9">
        <f t="shared" ca="1" si="391"/>
        <v>52</v>
      </c>
      <c r="V1478">
        <f t="shared" si="387"/>
        <v>2004</v>
      </c>
      <c r="W1478">
        <f t="shared" si="388"/>
        <v>6</v>
      </c>
    </row>
    <row r="1479" spans="1:23" x14ac:dyDescent="0.25">
      <c r="A1479" s="1">
        <v>38155</v>
      </c>
      <c r="B1479" s="2">
        <v>5664.35</v>
      </c>
      <c r="C1479" s="2">
        <v>80705</v>
      </c>
      <c r="D1479" s="2">
        <v>5607</v>
      </c>
      <c r="E1479" s="2">
        <v>5563</v>
      </c>
      <c r="F1479" s="10">
        <f t="shared" si="378"/>
        <v>-1.0124727462109573E-2</v>
      </c>
      <c r="G1479" s="2">
        <f t="shared" ca="1" si="379"/>
        <v>88868.975000000006</v>
      </c>
      <c r="H1479">
        <f t="shared" ca="1" si="380"/>
        <v>-1</v>
      </c>
      <c r="I1479">
        <f t="shared" si="381"/>
        <v>1</v>
      </c>
      <c r="J1479">
        <f t="shared" si="384"/>
        <v>104.19000000000051</v>
      </c>
      <c r="K1479">
        <f t="shared" si="382"/>
        <v>1</v>
      </c>
      <c r="L1479" s="11">
        <f t="shared" ca="1" si="376"/>
        <v>13055.319999999965</v>
      </c>
      <c r="M1479">
        <f t="shared" ca="1" si="383"/>
        <v>2</v>
      </c>
      <c r="N1479">
        <f t="shared" ca="1" si="377"/>
        <v>0</v>
      </c>
      <c r="O1479">
        <f>COUNTIF(結算日!$A$3:$A$249,A1479)</f>
        <v>0</v>
      </c>
      <c r="Q1479" s="7">
        <f t="shared" si="385"/>
        <v>157</v>
      </c>
      <c r="R1479" s="8">
        <f t="shared" ca="1" si="389"/>
        <v>4082</v>
      </c>
      <c r="S1479" s="8">
        <f t="shared" ca="1" si="390"/>
        <v>149717</v>
      </c>
      <c r="T1479" s="8">
        <f t="shared" ca="1" si="386"/>
        <v>26</v>
      </c>
      <c r="U1479" s="9">
        <f t="shared" ca="1" si="391"/>
        <v>0</v>
      </c>
      <c r="V1479">
        <f t="shared" si="387"/>
        <v>2004</v>
      </c>
      <c r="W1479">
        <f t="shared" si="388"/>
        <v>6</v>
      </c>
    </row>
    <row r="1480" spans="1:23" x14ac:dyDescent="0.25">
      <c r="A1480" s="1">
        <v>38156</v>
      </c>
      <c r="B1480" s="2">
        <v>5569.29</v>
      </c>
      <c r="C1480" s="2">
        <v>56435</v>
      </c>
      <c r="D1480" s="2">
        <v>5463</v>
      </c>
      <c r="E1480" s="2">
        <v>5410</v>
      </c>
      <c r="F1480" s="10">
        <f t="shared" si="378"/>
        <v>-1.9085018018454747E-2</v>
      </c>
      <c r="G1480" s="2">
        <f t="shared" ca="1" si="379"/>
        <v>87089.5</v>
      </c>
      <c r="H1480">
        <f t="shared" ca="1" si="380"/>
        <v>-1</v>
      </c>
      <c r="I1480">
        <f t="shared" si="381"/>
        <v>1</v>
      </c>
      <c r="J1480">
        <f t="shared" si="384"/>
        <v>-95.0600000000004</v>
      </c>
      <c r="K1480">
        <f t="shared" si="382"/>
        <v>1</v>
      </c>
      <c r="L1480" s="11">
        <f t="shared" ca="1" si="376"/>
        <v>12865.199999999964</v>
      </c>
      <c r="M1480">
        <f t="shared" ca="1" si="383"/>
        <v>2</v>
      </c>
      <c r="N1480">
        <f t="shared" ca="1" si="377"/>
        <v>0</v>
      </c>
      <c r="O1480">
        <f>COUNTIF(結算日!$A$3:$A$249,A1480)</f>
        <v>0</v>
      </c>
      <c r="Q1480" s="7">
        <f t="shared" si="385"/>
        <v>-144</v>
      </c>
      <c r="R1480" s="8">
        <f t="shared" ca="1" si="389"/>
        <v>-3744</v>
      </c>
      <c r="S1480" s="8">
        <f t="shared" ca="1" si="390"/>
        <v>145973</v>
      </c>
      <c r="T1480" s="8">
        <f t="shared" ca="1" si="386"/>
        <v>26</v>
      </c>
      <c r="U1480" s="9">
        <f t="shared" ca="1" si="391"/>
        <v>0</v>
      </c>
      <c r="V1480">
        <f t="shared" si="387"/>
        <v>2004</v>
      </c>
      <c r="W1480">
        <f t="shared" si="388"/>
        <v>6</v>
      </c>
    </row>
    <row r="1481" spans="1:23" x14ac:dyDescent="0.25">
      <c r="A1481" s="1">
        <v>38159</v>
      </c>
      <c r="B1481" s="2">
        <v>5556.54</v>
      </c>
      <c r="C1481" s="2">
        <v>52672</v>
      </c>
      <c r="D1481" s="2">
        <v>5538</v>
      </c>
      <c r="E1481" s="2">
        <v>5470</v>
      </c>
      <c r="F1481" s="10">
        <f t="shared" si="378"/>
        <v>-3.3366087529289601E-3</v>
      </c>
      <c r="G1481" s="2">
        <f t="shared" ca="1" si="379"/>
        <v>85715.574999999997</v>
      </c>
      <c r="H1481">
        <f t="shared" ca="1" si="380"/>
        <v>-1</v>
      </c>
      <c r="I1481">
        <f t="shared" si="381"/>
        <v>1</v>
      </c>
      <c r="J1481">
        <f t="shared" si="384"/>
        <v>-12.75</v>
      </c>
      <c r="K1481">
        <f t="shared" si="382"/>
        <v>1</v>
      </c>
      <c r="L1481" s="11">
        <f t="shared" ca="1" si="376"/>
        <v>12839.699999999964</v>
      </c>
      <c r="M1481">
        <f t="shared" ca="1" si="383"/>
        <v>2</v>
      </c>
      <c r="N1481">
        <f t="shared" ca="1" si="377"/>
        <v>0</v>
      </c>
      <c r="O1481">
        <f>COUNTIF(結算日!$A$3:$A$249,A1481)</f>
        <v>0</v>
      </c>
      <c r="Q1481" s="7">
        <f t="shared" si="385"/>
        <v>75</v>
      </c>
      <c r="R1481" s="8">
        <f t="shared" ca="1" si="389"/>
        <v>1950</v>
      </c>
      <c r="S1481" s="8">
        <f t="shared" ca="1" si="390"/>
        <v>147923</v>
      </c>
      <c r="T1481" s="8">
        <f t="shared" ca="1" si="386"/>
        <v>26</v>
      </c>
      <c r="U1481" s="9">
        <f t="shared" ca="1" si="391"/>
        <v>0</v>
      </c>
      <c r="V1481">
        <f t="shared" si="387"/>
        <v>2004</v>
      </c>
      <c r="W1481">
        <f t="shared" si="388"/>
        <v>6</v>
      </c>
    </row>
    <row r="1482" spans="1:23" x14ac:dyDescent="0.25">
      <c r="A1482" s="1">
        <v>38161</v>
      </c>
      <c r="B1482" s="2">
        <v>5729.3</v>
      </c>
      <c r="C1482" s="2">
        <v>85497</v>
      </c>
      <c r="D1482" s="2">
        <v>5660</v>
      </c>
      <c r="E1482" s="2">
        <v>5614</v>
      </c>
      <c r="F1482" s="10">
        <f t="shared" si="378"/>
        <v>-1.2095718499642194E-2</v>
      </c>
      <c r="G1482" s="2">
        <f t="shared" ca="1" si="379"/>
        <v>85160.574999999997</v>
      </c>
      <c r="H1482">
        <f t="shared" ca="1" si="380"/>
        <v>1</v>
      </c>
      <c r="I1482">
        <f t="shared" si="381"/>
        <v>1</v>
      </c>
      <c r="J1482">
        <f t="shared" si="384"/>
        <v>172.76000000000022</v>
      </c>
      <c r="K1482">
        <f t="shared" si="382"/>
        <v>1</v>
      </c>
      <c r="L1482" s="11">
        <f t="shared" ca="1" si="376"/>
        <v>13185.219999999965</v>
      </c>
      <c r="M1482">
        <f t="shared" ca="1" si="383"/>
        <v>2</v>
      </c>
      <c r="N1482">
        <f t="shared" ca="1" si="377"/>
        <v>0</v>
      </c>
      <c r="O1482">
        <f>COUNTIF(結算日!$A$3:$A$249,A1482)</f>
        <v>0</v>
      </c>
      <c r="Q1482" s="7">
        <f t="shared" si="385"/>
        <v>122</v>
      </c>
      <c r="R1482" s="8">
        <f t="shared" ca="1" si="389"/>
        <v>3172</v>
      </c>
      <c r="S1482" s="8">
        <f t="shared" ca="1" si="390"/>
        <v>151095</v>
      </c>
      <c r="T1482" s="8">
        <f t="shared" ca="1" si="386"/>
        <v>26</v>
      </c>
      <c r="U1482" s="9">
        <f t="shared" ca="1" si="391"/>
        <v>0</v>
      </c>
      <c r="V1482">
        <f t="shared" si="387"/>
        <v>2004</v>
      </c>
      <c r="W1482">
        <f t="shared" si="388"/>
        <v>6</v>
      </c>
    </row>
    <row r="1483" spans="1:23" x14ac:dyDescent="0.25">
      <c r="A1483" s="1">
        <v>38162</v>
      </c>
      <c r="B1483" s="2">
        <v>5779.09</v>
      </c>
      <c r="C1483" s="2">
        <v>72917</v>
      </c>
      <c r="D1483" s="2">
        <v>5712</v>
      </c>
      <c r="E1483" s="2">
        <v>5649</v>
      </c>
      <c r="F1483" s="10">
        <f t="shared" si="378"/>
        <v>-1.1609094165344391E-2</v>
      </c>
      <c r="G1483" s="2">
        <f t="shared" ca="1" si="379"/>
        <v>84295.824999999997</v>
      </c>
      <c r="H1483">
        <f t="shared" ca="1" si="380"/>
        <v>-1</v>
      </c>
      <c r="I1483">
        <f t="shared" si="381"/>
        <v>1</v>
      </c>
      <c r="J1483">
        <f t="shared" si="384"/>
        <v>49.789999999999964</v>
      </c>
      <c r="K1483">
        <f t="shared" si="382"/>
        <v>1</v>
      </c>
      <c r="L1483" s="11">
        <f t="shared" ca="1" si="376"/>
        <v>13284.799999999965</v>
      </c>
      <c r="M1483">
        <f t="shared" ca="1" si="383"/>
        <v>2</v>
      </c>
      <c r="N1483">
        <f t="shared" ca="1" si="377"/>
        <v>0</v>
      </c>
      <c r="O1483">
        <f>COUNTIF(結算日!$A$3:$A$249,A1483)</f>
        <v>0</v>
      </c>
      <c r="Q1483" s="7">
        <f t="shared" si="385"/>
        <v>52</v>
      </c>
      <c r="R1483" s="8">
        <f t="shared" ca="1" si="389"/>
        <v>1352</v>
      </c>
      <c r="S1483" s="8">
        <f t="shared" ca="1" si="390"/>
        <v>152447</v>
      </c>
      <c r="T1483" s="8">
        <f t="shared" ca="1" si="386"/>
        <v>26</v>
      </c>
      <c r="U1483" s="9">
        <f t="shared" ca="1" si="391"/>
        <v>0</v>
      </c>
      <c r="V1483">
        <f t="shared" si="387"/>
        <v>2004</v>
      </c>
      <c r="W1483">
        <f t="shared" si="388"/>
        <v>6</v>
      </c>
    </row>
    <row r="1484" spans="1:23" x14ac:dyDescent="0.25">
      <c r="A1484" s="1">
        <v>38163</v>
      </c>
      <c r="B1484" s="2">
        <v>5802.55</v>
      </c>
      <c r="C1484" s="2">
        <v>75277</v>
      </c>
      <c r="D1484" s="2">
        <v>5735</v>
      </c>
      <c r="E1484" s="2">
        <v>5685</v>
      </c>
      <c r="F1484" s="10">
        <f t="shared" si="378"/>
        <v>-1.1641433507681986E-2</v>
      </c>
      <c r="G1484" s="2">
        <f t="shared" ca="1" si="379"/>
        <v>82920.074999999997</v>
      </c>
      <c r="H1484">
        <f t="shared" ca="1" si="380"/>
        <v>-1</v>
      </c>
      <c r="I1484">
        <f t="shared" si="381"/>
        <v>1</v>
      </c>
      <c r="J1484">
        <f t="shared" si="384"/>
        <v>23.460000000000036</v>
      </c>
      <c r="K1484">
        <f t="shared" si="382"/>
        <v>1</v>
      </c>
      <c r="L1484" s="11">
        <f t="shared" ca="1" si="376"/>
        <v>13331.719999999965</v>
      </c>
      <c r="M1484">
        <f t="shared" ca="1" si="383"/>
        <v>2</v>
      </c>
      <c r="N1484">
        <f t="shared" ca="1" si="377"/>
        <v>0</v>
      </c>
      <c r="O1484">
        <f>COUNTIF(結算日!$A$3:$A$249,A1484)</f>
        <v>0</v>
      </c>
      <c r="Q1484" s="7">
        <f t="shared" si="385"/>
        <v>23</v>
      </c>
      <c r="R1484" s="8">
        <f t="shared" ca="1" si="389"/>
        <v>598</v>
      </c>
      <c r="S1484" s="8">
        <f t="shared" ca="1" si="390"/>
        <v>153045</v>
      </c>
      <c r="T1484" s="8">
        <f t="shared" ca="1" si="386"/>
        <v>26</v>
      </c>
      <c r="U1484" s="9">
        <f t="shared" ca="1" si="391"/>
        <v>0</v>
      </c>
      <c r="V1484">
        <f t="shared" si="387"/>
        <v>2004</v>
      </c>
      <c r="W1484">
        <f t="shared" si="388"/>
        <v>6</v>
      </c>
    </row>
    <row r="1485" spans="1:23" x14ac:dyDescent="0.25">
      <c r="A1485" s="1">
        <v>38166</v>
      </c>
      <c r="B1485" s="2">
        <v>5709.84</v>
      </c>
      <c r="C1485" s="2">
        <v>56227</v>
      </c>
      <c r="D1485" s="2">
        <v>5615</v>
      </c>
      <c r="E1485" s="2">
        <v>5570</v>
      </c>
      <c r="F1485" s="10">
        <f t="shared" si="378"/>
        <v>-1.6609922519720377E-2</v>
      </c>
      <c r="G1485" s="2">
        <f t="shared" ca="1" si="379"/>
        <v>80289.149999999994</v>
      </c>
      <c r="H1485">
        <f t="shared" ca="1" si="380"/>
        <v>-1</v>
      </c>
      <c r="I1485">
        <f t="shared" si="381"/>
        <v>1</v>
      </c>
      <c r="J1485">
        <f t="shared" si="384"/>
        <v>-92.710000000000036</v>
      </c>
      <c r="K1485">
        <f t="shared" si="382"/>
        <v>1</v>
      </c>
      <c r="L1485" s="11">
        <f t="shared" ca="1" si="376"/>
        <v>13146.299999999965</v>
      </c>
      <c r="M1485">
        <f t="shared" ca="1" si="383"/>
        <v>2</v>
      </c>
      <c r="N1485">
        <f t="shared" ca="1" si="377"/>
        <v>0</v>
      </c>
      <c r="O1485">
        <f>COUNTIF(結算日!$A$3:$A$249,A1485)</f>
        <v>0</v>
      </c>
      <c r="Q1485" s="7">
        <f t="shared" si="385"/>
        <v>-120</v>
      </c>
      <c r="R1485" s="8">
        <f t="shared" ca="1" si="389"/>
        <v>-3120</v>
      </c>
      <c r="S1485" s="8">
        <f t="shared" ca="1" si="390"/>
        <v>149925</v>
      </c>
      <c r="T1485" s="8">
        <f t="shared" ca="1" si="386"/>
        <v>26</v>
      </c>
      <c r="U1485" s="9">
        <f t="shared" ca="1" si="391"/>
        <v>0</v>
      </c>
      <c r="V1485">
        <f t="shared" si="387"/>
        <v>2004</v>
      </c>
      <c r="W1485">
        <f t="shared" si="388"/>
        <v>6</v>
      </c>
    </row>
    <row r="1486" spans="1:23" x14ac:dyDescent="0.25">
      <c r="A1486" s="1">
        <v>38167</v>
      </c>
      <c r="B1486" s="2">
        <v>5741.52</v>
      </c>
      <c r="C1486" s="2">
        <v>48198</v>
      </c>
      <c r="D1486" s="2">
        <v>5644</v>
      </c>
      <c r="E1486" s="2">
        <v>5595</v>
      </c>
      <c r="F1486" s="10">
        <f t="shared" si="378"/>
        <v>-1.6985049255249574E-2</v>
      </c>
      <c r="G1486" s="2">
        <f t="shared" ca="1" si="379"/>
        <v>79233.475000000006</v>
      </c>
      <c r="H1486">
        <f t="shared" ca="1" si="380"/>
        <v>-1</v>
      </c>
      <c r="I1486">
        <f t="shared" si="381"/>
        <v>1</v>
      </c>
      <c r="J1486">
        <f t="shared" si="384"/>
        <v>31.680000000000291</v>
      </c>
      <c r="K1486">
        <f t="shared" si="382"/>
        <v>1</v>
      </c>
      <c r="L1486" s="11">
        <f t="shared" ca="1" si="376"/>
        <v>13209.659999999965</v>
      </c>
      <c r="M1486">
        <f t="shared" ca="1" si="383"/>
        <v>2</v>
      </c>
      <c r="N1486">
        <f t="shared" ca="1" si="377"/>
        <v>0</v>
      </c>
      <c r="O1486">
        <f>COUNTIF(結算日!$A$3:$A$249,A1486)</f>
        <v>0</v>
      </c>
      <c r="Q1486" s="7">
        <f t="shared" si="385"/>
        <v>29</v>
      </c>
      <c r="R1486" s="8">
        <f t="shared" ca="1" si="389"/>
        <v>754</v>
      </c>
      <c r="S1486" s="8">
        <f t="shared" ca="1" si="390"/>
        <v>150679</v>
      </c>
      <c r="T1486" s="8">
        <f t="shared" ca="1" si="386"/>
        <v>26</v>
      </c>
      <c r="U1486" s="9">
        <f t="shared" ca="1" si="391"/>
        <v>0</v>
      </c>
      <c r="V1486">
        <f t="shared" si="387"/>
        <v>2004</v>
      </c>
      <c r="W1486">
        <f t="shared" si="388"/>
        <v>6</v>
      </c>
    </row>
    <row r="1487" spans="1:23" x14ac:dyDescent="0.25">
      <c r="A1487" s="1">
        <v>38168</v>
      </c>
      <c r="B1487" s="2">
        <v>5839.44</v>
      </c>
      <c r="C1487" s="2">
        <v>76807</v>
      </c>
      <c r="D1487" s="2">
        <v>5750</v>
      </c>
      <c r="E1487" s="2">
        <v>5700</v>
      </c>
      <c r="F1487" s="10">
        <f t="shared" si="378"/>
        <v>-1.5316537202197389E-2</v>
      </c>
      <c r="G1487" s="2">
        <f t="shared" ca="1" si="379"/>
        <v>78714.074999999997</v>
      </c>
      <c r="H1487">
        <f t="shared" ca="1" si="380"/>
        <v>-1</v>
      </c>
      <c r="I1487">
        <f t="shared" si="381"/>
        <v>1</v>
      </c>
      <c r="J1487">
        <f t="shared" si="384"/>
        <v>97.919999999999163</v>
      </c>
      <c r="K1487">
        <f t="shared" si="382"/>
        <v>1</v>
      </c>
      <c r="L1487" s="11">
        <f t="shared" ca="1" si="376"/>
        <v>13405.499999999964</v>
      </c>
      <c r="M1487">
        <f t="shared" ca="1" si="383"/>
        <v>2</v>
      </c>
      <c r="N1487">
        <f t="shared" ca="1" si="377"/>
        <v>0</v>
      </c>
      <c r="O1487">
        <f>COUNTIF(結算日!$A$3:$A$249,A1487)</f>
        <v>0</v>
      </c>
      <c r="Q1487" s="7">
        <f t="shared" si="385"/>
        <v>106</v>
      </c>
      <c r="R1487" s="8">
        <f t="shared" ca="1" si="389"/>
        <v>2756</v>
      </c>
      <c r="S1487" s="8">
        <f t="shared" ca="1" si="390"/>
        <v>153435</v>
      </c>
      <c r="T1487" s="8">
        <f t="shared" ca="1" si="386"/>
        <v>26</v>
      </c>
      <c r="U1487" s="9">
        <f t="shared" ca="1" si="391"/>
        <v>0</v>
      </c>
      <c r="V1487">
        <f t="shared" si="387"/>
        <v>2004</v>
      </c>
      <c r="W1487">
        <f t="shared" si="388"/>
        <v>6</v>
      </c>
    </row>
    <row r="1488" spans="1:23" x14ac:dyDescent="0.25">
      <c r="A1488" s="1">
        <v>38169</v>
      </c>
      <c r="B1488" s="2">
        <v>5836.91</v>
      </c>
      <c r="C1488" s="2">
        <v>68875</v>
      </c>
      <c r="D1488" s="2">
        <v>5765</v>
      </c>
      <c r="E1488" s="2">
        <v>5710</v>
      </c>
      <c r="F1488" s="10">
        <f t="shared" si="378"/>
        <v>-1.2319874728238034E-2</v>
      </c>
      <c r="G1488" s="2">
        <f t="shared" ca="1" si="379"/>
        <v>77524.3</v>
      </c>
      <c r="H1488">
        <f t="shared" ca="1" si="380"/>
        <v>-1</v>
      </c>
      <c r="I1488">
        <f t="shared" si="381"/>
        <v>1</v>
      </c>
      <c r="J1488">
        <f t="shared" si="384"/>
        <v>-2.5299999999997453</v>
      </c>
      <c r="K1488">
        <f t="shared" si="382"/>
        <v>1</v>
      </c>
      <c r="L1488" s="11">
        <f t="shared" ca="1" si="376"/>
        <v>13400.439999999964</v>
      </c>
      <c r="M1488">
        <f t="shared" ca="1" si="383"/>
        <v>2</v>
      </c>
      <c r="N1488">
        <f t="shared" ca="1" si="377"/>
        <v>0</v>
      </c>
      <c r="O1488">
        <f>COUNTIF(結算日!$A$3:$A$249,A1488)</f>
        <v>0</v>
      </c>
      <c r="Q1488" s="7">
        <f t="shared" si="385"/>
        <v>15</v>
      </c>
      <c r="R1488" s="8">
        <f t="shared" ca="1" si="389"/>
        <v>390</v>
      </c>
      <c r="S1488" s="8">
        <f t="shared" ca="1" si="390"/>
        <v>153825</v>
      </c>
      <c r="T1488" s="8">
        <f t="shared" ca="1" si="386"/>
        <v>26</v>
      </c>
      <c r="U1488" s="9">
        <f t="shared" ca="1" si="391"/>
        <v>0</v>
      </c>
      <c r="V1488">
        <f t="shared" si="387"/>
        <v>2004</v>
      </c>
      <c r="W1488">
        <f t="shared" si="388"/>
        <v>7</v>
      </c>
    </row>
    <row r="1489" spans="1:23" x14ac:dyDescent="0.25">
      <c r="A1489" s="1">
        <v>38170</v>
      </c>
      <c r="B1489" s="2">
        <v>5746.7</v>
      </c>
      <c r="C1489" s="2">
        <v>52822</v>
      </c>
      <c r="D1489" s="2">
        <v>5655</v>
      </c>
      <c r="E1489" s="2">
        <v>5600</v>
      </c>
      <c r="F1489" s="10">
        <f t="shared" si="378"/>
        <v>-1.5956984008213326E-2</v>
      </c>
      <c r="G1489" s="2">
        <f t="shared" ca="1" si="379"/>
        <v>76039.45</v>
      </c>
      <c r="H1489">
        <f t="shared" ca="1" si="380"/>
        <v>-1</v>
      </c>
      <c r="I1489">
        <f t="shared" si="381"/>
        <v>1</v>
      </c>
      <c r="J1489">
        <f t="shared" si="384"/>
        <v>-90.210000000000036</v>
      </c>
      <c r="K1489">
        <f t="shared" si="382"/>
        <v>1</v>
      </c>
      <c r="L1489" s="11">
        <f t="shared" ca="1" si="376"/>
        <v>13220.019999999964</v>
      </c>
      <c r="M1489">
        <f t="shared" ca="1" si="383"/>
        <v>2</v>
      </c>
      <c r="N1489">
        <f t="shared" ca="1" si="377"/>
        <v>0</v>
      </c>
      <c r="O1489">
        <f>COUNTIF(結算日!$A$3:$A$249,A1489)</f>
        <v>0</v>
      </c>
      <c r="Q1489" s="7">
        <f t="shared" si="385"/>
        <v>-110</v>
      </c>
      <c r="R1489" s="8">
        <f t="shared" ca="1" si="389"/>
        <v>-2860</v>
      </c>
      <c r="S1489" s="8">
        <f t="shared" ca="1" si="390"/>
        <v>150965</v>
      </c>
      <c r="T1489" s="8">
        <f t="shared" ca="1" si="386"/>
        <v>26</v>
      </c>
      <c r="U1489" s="9">
        <f t="shared" ca="1" si="391"/>
        <v>0</v>
      </c>
      <c r="V1489">
        <f t="shared" si="387"/>
        <v>2004</v>
      </c>
      <c r="W1489">
        <f t="shared" si="388"/>
        <v>7</v>
      </c>
    </row>
    <row r="1490" spans="1:23" x14ac:dyDescent="0.25">
      <c r="A1490" s="1">
        <v>38173</v>
      </c>
      <c r="B1490" s="2">
        <v>5659.78</v>
      </c>
      <c r="C1490" s="2">
        <v>43861</v>
      </c>
      <c r="D1490" s="2">
        <v>5597</v>
      </c>
      <c r="E1490" s="2">
        <v>5548</v>
      </c>
      <c r="F1490" s="10">
        <f t="shared" si="378"/>
        <v>-1.1092303941142578E-2</v>
      </c>
      <c r="G1490" s="2">
        <f t="shared" ca="1" si="379"/>
        <v>74848.875</v>
      </c>
      <c r="H1490">
        <f t="shared" ca="1" si="380"/>
        <v>-1</v>
      </c>
      <c r="I1490">
        <f t="shared" si="381"/>
        <v>1</v>
      </c>
      <c r="J1490">
        <f t="shared" si="384"/>
        <v>-86.920000000000073</v>
      </c>
      <c r="K1490">
        <f t="shared" si="382"/>
        <v>1</v>
      </c>
      <c r="L1490" s="11">
        <f t="shared" ca="1" si="376"/>
        <v>13046.179999999964</v>
      </c>
      <c r="M1490">
        <f t="shared" ca="1" si="383"/>
        <v>2</v>
      </c>
      <c r="N1490">
        <f t="shared" ca="1" si="377"/>
        <v>0</v>
      </c>
      <c r="O1490">
        <f>COUNTIF(結算日!$A$3:$A$249,A1490)</f>
        <v>0</v>
      </c>
      <c r="Q1490" s="7">
        <f t="shared" si="385"/>
        <v>-58</v>
      </c>
      <c r="R1490" s="8">
        <f t="shared" ca="1" si="389"/>
        <v>-1508</v>
      </c>
      <c r="S1490" s="8">
        <f t="shared" ca="1" si="390"/>
        <v>149457</v>
      </c>
      <c r="T1490" s="8">
        <f t="shared" ca="1" si="386"/>
        <v>26</v>
      </c>
      <c r="U1490" s="9">
        <f t="shared" ca="1" si="391"/>
        <v>0</v>
      </c>
      <c r="V1490">
        <f t="shared" si="387"/>
        <v>2004</v>
      </c>
      <c r="W1490">
        <f t="shared" si="388"/>
        <v>7</v>
      </c>
    </row>
    <row r="1491" spans="1:23" x14ac:dyDescent="0.25">
      <c r="A1491" s="1">
        <v>38174</v>
      </c>
      <c r="B1491" s="2">
        <v>5733.57</v>
      </c>
      <c r="C1491" s="2">
        <v>41174</v>
      </c>
      <c r="D1491" s="2">
        <v>5667</v>
      </c>
      <c r="E1491" s="2">
        <v>5615</v>
      </c>
      <c r="F1491" s="10">
        <f t="shared" si="378"/>
        <v>-1.1610567238212743E-2</v>
      </c>
      <c r="G1491" s="2">
        <f t="shared" ca="1" si="379"/>
        <v>74219.425000000003</v>
      </c>
      <c r="H1491">
        <f t="shared" ca="1" si="380"/>
        <v>-1</v>
      </c>
      <c r="I1491">
        <f t="shared" si="381"/>
        <v>1</v>
      </c>
      <c r="J1491">
        <f t="shared" si="384"/>
        <v>73.789999999999964</v>
      </c>
      <c r="K1491">
        <f t="shared" si="382"/>
        <v>1</v>
      </c>
      <c r="L1491" s="11">
        <f t="shared" ca="1" si="376"/>
        <v>13193.759999999964</v>
      </c>
      <c r="M1491">
        <f t="shared" ca="1" si="383"/>
        <v>2</v>
      </c>
      <c r="N1491">
        <f t="shared" ca="1" si="377"/>
        <v>0</v>
      </c>
      <c r="O1491">
        <f>COUNTIF(結算日!$A$3:$A$249,A1491)</f>
        <v>0</v>
      </c>
      <c r="Q1491" s="7">
        <f t="shared" si="385"/>
        <v>70</v>
      </c>
      <c r="R1491" s="8">
        <f t="shared" ca="1" si="389"/>
        <v>1820</v>
      </c>
      <c r="S1491" s="8">
        <f t="shared" ca="1" si="390"/>
        <v>151277</v>
      </c>
      <c r="T1491" s="8">
        <f t="shared" ca="1" si="386"/>
        <v>26</v>
      </c>
      <c r="U1491" s="9">
        <f t="shared" ca="1" si="391"/>
        <v>0</v>
      </c>
      <c r="V1491">
        <f t="shared" si="387"/>
        <v>2004</v>
      </c>
      <c r="W1491">
        <f t="shared" si="388"/>
        <v>7</v>
      </c>
    </row>
    <row r="1492" spans="1:23" x14ac:dyDescent="0.25">
      <c r="A1492" s="1">
        <v>38175</v>
      </c>
      <c r="B1492" s="2">
        <v>5727.78</v>
      </c>
      <c r="C1492" s="2">
        <v>50071</v>
      </c>
      <c r="D1492" s="2">
        <v>5650</v>
      </c>
      <c r="E1492" s="2">
        <v>5607</v>
      </c>
      <c r="F1492" s="10">
        <f t="shared" si="378"/>
        <v>-1.3579432170928274E-2</v>
      </c>
      <c r="G1492" s="2">
        <f t="shared" ca="1" si="379"/>
        <v>73241.149999999994</v>
      </c>
      <c r="H1492">
        <f t="shared" ca="1" si="380"/>
        <v>-1</v>
      </c>
      <c r="I1492">
        <f t="shared" si="381"/>
        <v>1</v>
      </c>
      <c r="J1492">
        <f t="shared" si="384"/>
        <v>-5.7899999999999636</v>
      </c>
      <c r="K1492">
        <f t="shared" si="382"/>
        <v>1</v>
      </c>
      <c r="L1492" s="11">
        <f t="shared" ca="1" si="376"/>
        <v>13182.179999999964</v>
      </c>
      <c r="M1492">
        <f t="shared" ca="1" si="383"/>
        <v>2</v>
      </c>
      <c r="N1492">
        <f t="shared" ca="1" si="377"/>
        <v>0</v>
      </c>
      <c r="O1492">
        <f>COUNTIF(結算日!$A$3:$A$249,A1492)</f>
        <v>0</v>
      </c>
      <c r="Q1492" s="7">
        <f t="shared" si="385"/>
        <v>-17</v>
      </c>
      <c r="R1492" s="8">
        <f t="shared" ca="1" si="389"/>
        <v>-442</v>
      </c>
      <c r="S1492" s="8">
        <f t="shared" ca="1" si="390"/>
        <v>150835</v>
      </c>
      <c r="T1492" s="8">
        <f t="shared" ca="1" si="386"/>
        <v>26</v>
      </c>
      <c r="U1492" s="9">
        <f t="shared" ca="1" si="391"/>
        <v>0</v>
      </c>
      <c r="V1492">
        <f t="shared" si="387"/>
        <v>2004</v>
      </c>
      <c r="W1492">
        <f t="shared" si="388"/>
        <v>7</v>
      </c>
    </row>
    <row r="1493" spans="1:23" x14ac:dyDescent="0.25">
      <c r="A1493" s="1">
        <v>38176</v>
      </c>
      <c r="B1493" s="2">
        <v>5713.39</v>
      </c>
      <c r="C1493" s="2">
        <v>54331</v>
      </c>
      <c r="D1493" s="2">
        <v>5634</v>
      </c>
      <c r="E1493" s="2">
        <v>5592</v>
      </c>
      <c r="F1493" s="10">
        <f t="shared" si="378"/>
        <v>-1.3895428108356089E-2</v>
      </c>
      <c r="G1493" s="2">
        <f t="shared" ca="1" si="379"/>
        <v>72229.3</v>
      </c>
      <c r="H1493">
        <f t="shared" ca="1" si="380"/>
        <v>-1</v>
      </c>
      <c r="I1493">
        <f t="shared" si="381"/>
        <v>1</v>
      </c>
      <c r="J1493">
        <f t="shared" si="384"/>
        <v>-14.389999999999418</v>
      </c>
      <c r="K1493">
        <f t="shared" si="382"/>
        <v>1</v>
      </c>
      <c r="L1493" s="11">
        <f t="shared" ca="1" si="376"/>
        <v>13153.399999999965</v>
      </c>
      <c r="M1493">
        <f t="shared" ca="1" si="383"/>
        <v>2</v>
      </c>
      <c r="N1493">
        <f t="shared" ca="1" si="377"/>
        <v>0</v>
      </c>
      <c r="O1493">
        <f>COUNTIF(結算日!$A$3:$A$249,A1493)</f>
        <v>0</v>
      </c>
      <c r="Q1493" s="7">
        <f t="shared" si="385"/>
        <v>-16</v>
      </c>
      <c r="R1493" s="8">
        <f t="shared" ca="1" si="389"/>
        <v>-416</v>
      </c>
      <c r="S1493" s="8">
        <f t="shared" ca="1" si="390"/>
        <v>150419</v>
      </c>
      <c r="T1493" s="8">
        <f t="shared" ca="1" si="386"/>
        <v>26</v>
      </c>
      <c r="U1493" s="9">
        <f t="shared" ca="1" si="391"/>
        <v>0</v>
      </c>
      <c r="V1493">
        <f t="shared" si="387"/>
        <v>2004</v>
      </c>
      <c r="W1493">
        <f t="shared" si="388"/>
        <v>7</v>
      </c>
    </row>
    <row r="1494" spans="1:23" x14ac:dyDescent="0.25">
      <c r="A1494" s="1">
        <v>38177</v>
      </c>
      <c r="B1494" s="2">
        <v>5777.72</v>
      </c>
      <c r="C1494" s="2">
        <v>54802</v>
      </c>
      <c r="D1494" s="2">
        <v>5707</v>
      </c>
      <c r="E1494" s="2">
        <v>5657</v>
      </c>
      <c r="F1494" s="10">
        <f t="shared" si="378"/>
        <v>-1.2240122401224074E-2</v>
      </c>
      <c r="G1494" s="2">
        <f t="shared" ca="1" si="379"/>
        <v>71869.875</v>
      </c>
      <c r="H1494">
        <f t="shared" ca="1" si="380"/>
        <v>-1</v>
      </c>
      <c r="I1494">
        <f t="shared" si="381"/>
        <v>1</v>
      </c>
      <c r="J1494">
        <f t="shared" si="384"/>
        <v>64.329999999999927</v>
      </c>
      <c r="K1494">
        <f t="shared" si="382"/>
        <v>1</v>
      </c>
      <c r="L1494" s="11">
        <f t="shared" ca="1" si="376"/>
        <v>13282.059999999965</v>
      </c>
      <c r="M1494">
        <f t="shared" ca="1" si="383"/>
        <v>2</v>
      </c>
      <c r="N1494">
        <f t="shared" ca="1" si="377"/>
        <v>0</v>
      </c>
      <c r="O1494">
        <f>COUNTIF(結算日!$A$3:$A$249,A1494)</f>
        <v>0</v>
      </c>
      <c r="Q1494" s="7">
        <f t="shared" si="385"/>
        <v>73</v>
      </c>
      <c r="R1494" s="8">
        <f t="shared" ca="1" si="389"/>
        <v>1898</v>
      </c>
      <c r="S1494" s="8">
        <f t="shared" ca="1" si="390"/>
        <v>152317</v>
      </c>
      <c r="T1494" s="8">
        <f t="shared" ca="1" si="386"/>
        <v>26</v>
      </c>
      <c r="U1494" s="9">
        <f t="shared" ca="1" si="391"/>
        <v>0</v>
      </c>
      <c r="V1494">
        <f t="shared" si="387"/>
        <v>2004</v>
      </c>
      <c r="W1494">
        <f t="shared" si="388"/>
        <v>7</v>
      </c>
    </row>
    <row r="1495" spans="1:23" x14ac:dyDescent="0.25">
      <c r="A1495" s="1">
        <v>38180</v>
      </c>
      <c r="B1495" s="2">
        <v>5758.74</v>
      </c>
      <c r="C1495" s="2">
        <v>59041</v>
      </c>
      <c r="D1495" s="2">
        <v>5707</v>
      </c>
      <c r="E1495" s="2">
        <v>5663</v>
      </c>
      <c r="F1495" s="10">
        <f t="shared" si="378"/>
        <v>-8.9846042710731711E-3</v>
      </c>
      <c r="G1495" s="2">
        <f t="shared" ca="1" si="379"/>
        <v>71519.399999999994</v>
      </c>
      <c r="H1495">
        <f t="shared" ca="1" si="380"/>
        <v>-1</v>
      </c>
      <c r="I1495">
        <f t="shared" si="381"/>
        <v>1</v>
      </c>
      <c r="J1495">
        <f t="shared" si="384"/>
        <v>-18.980000000000473</v>
      </c>
      <c r="K1495">
        <f t="shared" si="382"/>
        <v>1</v>
      </c>
      <c r="L1495" s="11">
        <f t="shared" ca="1" si="376"/>
        <v>13244.099999999964</v>
      </c>
      <c r="M1495">
        <f t="shared" ca="1" si="383"/>
        <v>2</v>
      </c>
      <c r="N1495">
        <f t="shared" ca="1" si="377"/>
        <v>0</v>
      </c>
      <c r="O1495">
        <f>COUNTIF(結算日!$A$3:$A$249,A1495)</f>
        <v>0</v>
      </c>
      <c r="Q1495" s="7">
        <f t="shared" si="385"/>
        <v>0</v>
      </c>
      <c r="R1495" s="8">
        <f t="shared" ca="1" si="389"/>
        <v>0</v>
      </c>
      <c r="S1495" s="8">
        <f t="shared" ca="1" si="390"/>
        <v>152317</v>
      </c>
      <c r="T1495" s="8">
        <f t="shared" ca="1" si="386"/>
        <v>26</v>
      </c>
      <c r="U1495" s="9">
        <f t="shared" ca="1" si="391"/>
        <v>0</v>
      </c>
      <c r="V1495">
        <f t="shared" si="387"/>
        <v>2004</v>
      </c>
      <c r="W1495">
        <f t="shared" si="388"/>
        <v>7</v>
      </c>
    </row>
    <row r="1496" spans="1:23" x14ac:dyDescent="0.25">
      <c r="A1496" s="1">
        <v>38181</v>
      </c>
      <c r="B1496" s="2">
        <v>5685.57</v>
      </c>
      <c r="C1496" s="2">
        <v>54215</v>
      </c>
      <c r="D1496" s="2">
        <v>5661</v>
      </c>
      <c r="E1496" s="2">
        <v>5613</v>
      </c>
      <c r="F1496" s="10">
        <f t="shared" si="378"/>
        <v>-4.3214664492741139E-3</v>
      </c>
      <c r="G1496" s="2">
        <f t="shared" ca="1" si="379"/>
        <v>70973.7</v>
      </c>
      <c r="H1496">
        <f t="shared" ca="1" si="380"/>
        <v>-1</v>
      </c>
      <c r="I1496">
        <f t="shared" si="381"/>
        <v>1</v>
      </c>
      <c r="J1496">
        <f t="shared" si="384"/>
        <v>-73.170000000000073</v>
      </c>
      <c r="K1496">
        <f t="shared" si="382"/>
        <v>1</v>
      </c>
      <c r="L1496" s="11">
        <f t="shared" ca="1" si="376"/>
        <v>13097.759999999964</v>
      </c>
      <c r="M1496">
        <f t="shared" ca="1" si="383"/>
        <v>2</v>
      </c>
      <c r="N1496">
        <f t="shared" ca="1" si="377"/>
        <v>0</v>
      </c>
      <c r="O1496">
        <f>COUNTIF(結算日!$A$3:$A$249,A1496)</f>
        <v>0</v>
      </c>
      <c r="Q1496" s="7">
        <f t="shared" si="385"/>
        <v>-46</v>
      </c>
      <c r="R1496" s="8">
        <f t="shared" ca="1" si="389"/>
        <v>-1196</v>
      </c>
      <c r="S1496" s="8">
        <f t="shared" ca="1" si="390"/>
        <v>151121</v>
      </c>
      <c r="T1496" s="8">
        <f t="shared" ca="1" si="386"/>
        <v>26</v>
      </c>
      <c r="U1496" s="9">
        <f t="shared" ca="1" si="391"/>
        <v>0</v>
      </c>
      <c r="V1496">
        <f t="shared" si="387"/>
        <v>2004</v>
      </c>
      <c r="W1496">
        <f t="shared" si="388"/>
        <v>7</v>
      </c>
    </row>
    <row r="1497" spans="1:23" x14ac:dyDescent="0.25">
      <c r="A1497" s="1">
        <v>38182</v>
      </c>
      <c r="B1497" s="2">
        <v>5623.65</v>
      </c>
      <c r="C1497" s="2">
        <v>51337</v>
      </c>
      <c r="D1497" s="2">
        <v>5608</v>
      </c>
      <c r="E1497" s="2">
        <v>5565</v>
      </c>
      <c r="F1497" s="10">
        <f t="shared" si="378"/>
        <v>-2.7828901158499786E-3</v>
      </c>
      <c r="G1497" s="2">
        <f t="shared" ca="1" si="379"/>
        <v>70360.7</v>
      </c>
      <c r="H1497">
        <f t="shared" ca="1" si="380"/>
        <v>-1</v>
      </c>
      <c r="I1497">
        <f t="shared" si="381"/>
        <v>1</v>
      </c>
      <c r="J1497">
        <f t="shared" si="384"/>
        <v>-61.920000000000073</v>
      </c>
      <c r="K1497">
        <f t="shared" si="382"/>
        <v>1</v>
      </c>
      <c r="L1497" s="11">
        <f t="shared" ca="1" si="376"/>
        <v>12973.919999999964</v>
      </c>
      <c r="M1497">
        <f t="shared" ca="1" si="383"/>
        <v>2</v>
      </c>
      <c r="N1497">
        <f t="shared" ca="1" si="377"/>
        <v>0</v>
      </c>
      <c r="O1497">
        <f>COUNTIF(結算日!$A$3:$A$249,A1497)</f>
        <v>0</v>
      </c>
      <c r="Q1497" s="7">
        <f t="shared" si="385"/>
        <v>-53</v>
      </c>
      <c r="R1497" s="8">
        <f t="shared" ca="1" si="389"/>
        <v>-1378</v>
      </c>
      <c r="S1497" s="8">
        <f t="shared" ca="1" si="390"/>
        <v>149743</v>
      </c>
      <c r="T1497" s="8">
        <f t="shared" ca="1" si="386"/>
        <v>26</v>
      </c>
      <c r="U1497" s="9">
        <f t="shared" ca="1" si="391"/>
        <v>0</v>
      </c>
      <c r="V1497">
        <f t="shared" si="387"/>
        <v>2004</v>
      </c>
      <c r="W1497">
        <f t="shared" si="388"/>
        <v>7</v>
      </c>
    </row>
    <row r="1498" spans="1:23" x14ac:dyDescent="0.25">
      <c r="A1498" s="1">
        <v>38183</v>
      </c>
      <c r="B1498" s="2">
        <v>5542.8</v>
      </c>
      <c r="C1498" s="2">
        <v>61050</v>
      </c>
      <c r="D1498" s="2">
        <v>5550</v>
      </c>
      <c r="E1498" s="2">
        <v>5491</v>
      </c>
      <c r="F1498" s="10">
        <f t="shared" si="378"/>
        <v>1.2989824637366088E-3</v>
      </c>
      <c r="G1498" s="2">
        <f t="shared" ca="1" si="379"/>
        <v>69580</v>
      </c>
      <c r="H1498">
        <f t="shared" ca="1" si="380"/>
        <v>-1</v>
      </c>
      <c r="I1498">
        <f t="shared" si="381"/>
        <v>-1</v>
      </c>
      <c r="J1498">
        <f t="shared" si="384"/>
        <v>-80.849999999999454</v>
      </c>
      <c r="K1498">
        <f t="shared" si="382"/>
        <v>-1</v>
      </c>
      <c r="L1498" s="11">
        <f t="shared" ca="1" si="376"/>
        <v>12812.219999999965</v>
      </c>
      <c r="M1498">
        <f t="shared" ca="1" si="383"/>
        <v>-2</v>
      </c>
      <c r="N1498">
        <f t="shared" ca="1" si="377"/>
        <v>4</v>
      </c>
      <c r="O1498">
        <f>COUNTIF(結算日!$A$3:$A$249,A1498)</f>
        <v>0</v>
      </c>
      <c r="Q1498" s="7">
        <f t="shared" si="385"/>
        <v>-58</v>
      </c>
      <c r="R1498" s="8">
        <f t="shared" ca="1" si="389"/>
        <v>-1508</v>
      </c>
      <c r="S1498" s="8">
        <f t="shared" ca="1" si="390"/>
        <v>148235</v>
      </c>
      <c r="T1498" s="8">
        <f t="shared" ca="1" si="386"/>
        <v>-26</v>
      </c>
      <c r="U1498" s="9">
        <f t="shared" ca="1" si="391"/>
        <v>52</v>
      </c>
      <c r="V1498">
        <f t="shared" si="387"/>
        <v>2004</v>
      </c>
      <c r="W1498">
        <f t="shared" si="388"/>
        <v>7</v>
      </c>
    </row>
    <row r="1499" spans="1:23" x14ac:dyDescent="0.25">
      <c r="A1499" s="1">
        <v>38184</v>
      </c>
      <c r="B1499" s="2">
        <v>5502.14</v>
      </c>
      <c r="C1499" s="2">
        <v>49612</v>
      </c>
      <c r="D1499" s="2">
        <v>5505</v>
      </c>
      <c r="E1499" s="2">
        <v>5445</v>
      </c>
      <c r="F1499" s="10">
        <f t="shared" si="378"/>
        <v>5.1979775142019236E-4</v>
      </c>
      <c r="G1499" s="2">
        <f t="shared" ca="1" si="379"/>
        <v>68087.5</v>
      </c>
      <c r="H1499">
        <f t="shared" ca="1" si="380"/>
        <v>-1</v>
      </c>
      <c r="I1499">
        <f t="shared" si="381"/>
        <v>-1</v>
      </c>
      <c r="J1499">
        <f t="shared" si="384"/>
        <v>-40.659999999999854</v>
      </c>
      <c r="K1499">
        <f t="shared" ca="1" si="382"/>
        <v>-1</v>
      </c>
      <c r="L1499" s="11">
        <f t="shared" ca="1" si="376"/>
        <v>12893.539999999964</v>
      </c>
      <c r="M1499">
        <f t="shared" ca="1" si="383"/>
        <v>-2</v>
      </c>
      <c r="N1499">
        <f t="shared" ca="1" si="377"/>
        <v>0</v>
      </c>
      <c r="O1499">
        <f>COUNTIF(結算日!$A$3:$A$249,A1499)</f>
        <v>0</v>
      </c>
      <c r="Q1499" s="7">
        <f t="shared" si="385"/>
        <v>-45</v>
      </c>
      <c r="R1499" s="8">
        <f t="shared" ca="1" si="389"/>
        <v>1170</v>
      </c>
      <c r="S1499" s="8">
        <f t="shared" ca="1" si="390"/>
        <v>149353</v>
      </c>
      <c r="T1499" s="8">
        <f t="shared" ca="1" si="386"/>
        <v>-27</v>
      </c>
      <c r="U1499" s="9">
        <f t="shared" ca="1" si="391"/>
        <v>1</v>
      </c>
      <c r="V1499">
        <f t="shared" si="387"/>
        <v>2004</v>
      </c>
      <c r="W1499">
        <f t="shared" si="388"/>
        <v>7</v>
      </c>
    </row>
    <row r="1500" spans="1:23" x14ac:dyDescent="0.25">
      <c r="A1500" s="1">
        <v>38187</v>
      </c>
      <c r="B1500" s="2">
        <v>5489.1</v>
      </c>
      <c r="C1500" s="2">
        <v>49262</v>
      </c>
      <c r="D1500" s="2">
        <v>5511</v>
      </c>
      <c r="E1500" s="2">
        <v>5445</v>
      </c>
      <c r="F1500" s="10">
        <f t="shared" si="378"/>
        <v>3.9897250915450488E-3</v>
      </c>
      <c r="G1500" s="2">
        <f t="shared" ca="1" si="379"/>
        <v>66602.2</v>
      </c>
      <c r="H1500">
        <f t="shared" ca="1" si="380"/>
        <v>-1</v>
      </c>
      <c r="I1500">
        <f t="shared" si="381"/>
        <v>-1</v>
      </c>
      <c r="J1500">
        <f t="shared" si="384"/>
        <v>-13.039999999999964</v>
      </c>
      <c r="K1500">
        <f t="shared" si="382"/>
        <v>-1</v>
      </c>
      <c r="L1500" s="11">
        <f t="shared" ca="1" si="376"/>
        <v>12919.619999999964</v>
      </c>
      <c r="M1500">
        <f t="shared" ca="1" si="383"/>
        <v>-2</v>
      </c>
      <c r="N1500">
        <f t="shared" ca="1" si="377"/>
        <v>0</v>
      </c>
      <c r="O1500">
        <f>COUNTIF(結算日!$A$3:$A$249,A1500)</f>
        <v>0</v>
      </c>
      <c r="Q1500" s="7">
        <f t="shared" si="385"/>
        <v>6</v>
      </c>
      <c r="R1500" s="8">
        <f t="shared" ca="1" si="389"/>
        <v>-162</v>
      </c>
      <c r="S1500" s="8">
        <f t="shared" ca="1" si="390"/>
        <v>149190</v>
      </c>
      <c r="T1500" s="8">
        <f t="shared" ca="1" si="386"/>
        <v>-27</v>
      </c>
      <c r="U1500" s="9">
        <f t="shared" ca="1" si="391"/>
        <v>0</v>
      </c>
      <c r="V1500">
        <f t="shared" si="387"/>
        <v>2004</v>
      </c>
      <c r="W1500">
        <f t="shared" si="388"/>
        <v>7</v>
      </c>
    </row>
    <row r="1501" spans="1:23" x14ac:dyDescent="0.25">
      <c r="A1501" s="1">
        <v>38188</v>
      </c>
      <c r="B1501" s="2">
        <v>5325.68</v>
      </c>
      <c r="C1501" s="2">
        <v>62950</v>
      </c>
      <c r="D1501" s="2">
        <v>5300</v>
      </c>
      <c r="E1501" s="2">
        <v>5233</v>
      </c>
      <c r="F1501" s="10">
        <f t="shared" si="378"/>
        <v>-4.8219194544171229E-3</v>
      </c>
      <c r="G1501" s="2">
        <f t="shared" ca="1" si="379"/>
        <v>66044.524999999994</v>
      </c>
      <c r="H1501">
        <f t="shared" ca="1" si="380"/>
        <v>-1</v>
      </c>
      <c r="I1501">
        <f t="shared" si="381"/>
        <v>1</v>
      </c>
      <c r="J1501">
        <f t="shared" si="384"/>
        <v>-163.42000000000007</v>
      </c>
      <c r="K1501">
        <f t="shared" si="382"/>
        <v>1</v>
      </c>
      <c r="L1501" s="11">
        <f t="shared" ca="1" si="376"/>
        <v>13246.459999999965</v>
      </c>
      <c r="M1501">
        <f t="shared" ca="1" si="383"/>
        <v>2</v>
      </c>
      <c r="N1501">
        <f t="shared" ca="1" si="377"/>
        <v>4</v>
      </c>
      <c r="O1501">
        <f>COUNTIF(結算日!$A$3:$A$249,A1501)</f>
        <v>0</v>
      </c>
      <c r="Q1501" s="7">
        <f t="shared" si="385"/>
        <v>-211</v>
      </c>
      <c r="R1501" s="8">
        <f t="shared" ca="1" si="389"/>
        <v>5697</v>
      </c>
      <c r="S1501" s="8">
        <f t="shared" ca="1" si="390"/>
        <v>154887</v>
      </c>
      <c r="T1501" s="8">
        <f t="shared" ca="1" si="386"/>
        <v>29</v>
      </c>
      <c r="U1501" s="9">
        <f t="shared" ca="1" si="391"/>
        <v>56</v>
      </c>
      <c r="V1501">
        <f t="shared" si="387"/>
        <v>2004</v>
      </c>
      <c r="W1501">
        <f t="shared" si="388"/>
        <v>7</v>
      </c>
    </row>
    <row r="1502" spans="1:23" x14ac:dyDescent="0.25">
      <c r="A1502" s="1">
        <v>38189</v>
      </c>
      <c r="B1502" s="2">
        <v>5409.13</v>
      </c>
      <c r="C1502" s="2">
        <v>64236</v>
      </c>
      <c r="D1502" s="2">
        <v>5418</v>
      </c>
      <c r="E1502" s="2">
        <v>5331</v>
      </c>
      <c r="F1502" s="10">
        <f t="shared" si="378"/>
        <v>-1.444409729475904E-2</v>
      </c>
      <c r="G1502" s="2">
        <f t="shared" ca="1" si="379"/>
        <v>65701.425000000003</v>
      </c>
      <c r="H1502">
        <f t="shared" ca="1" si="380"/>
        <v>-1</v>
      </c>
      <c r="I1502">
        <f t="shared" si="381"/>
        <v>1</v>
      </c>
      <c r="J1502">
        <f t="shared" si="384"/>
        <v>83.449999999999818</v>
      </c>
      <c r="K1502">
        <f t="shared" si="382"/>
        <v>1</v>
      </c>
      <c r="L1502" s="11">
        <f t="shared" ca="1" si="376"/>
        <v>13413.359999999964</v>
      </c>
      <c r="M1502">
        <f t="shared" ca="1" si="383"/>
        <v>2</v>
      </c>
      <c r="N1502">
        <f t="shared" ca="1" si="377"/>
        <v>0</v>
      </c>
      <c r="O1502">
        <f>COUNTIF(結算日!$A$3:$A$249,A1502)</f>
        <v>1</v>
      </c>
      <c r="Q1502" s="7">
        <f t="shared" si="385"/>
        <v>118</v>
      </c>
      <c r="R1502" s="8">
        <f t="shared" ca="1" si="389"/>
        <v>3422</v>
      </c>
      <c r="S1502" s="8">
        <f t="shared" ca="1" si="390"/>
        <v>158253</v>
      </c>
      <c r="T1502" s="8">
        <f t="shared" ca="1" si="386"/>
        <v>29</v>
      </c>
      <c r="U1502" s="9">
        <f t="shared" ca="1" si="391"/>
        <v>58</v>
      </c>
      <c r="V1502">
        <f t="shared" si="387"/>
        <v>2004</v>
      </c>
      <c r="W1502">
        <f t="shared" si="388"/>
        <v>7</v>
      </c>
    </row>
    <row r="1503" spans="1:23" x14ac:dyDescent="0.25">
      <c r="A1503" s="1">
        <v>38190</v>
      </c>
      <c r="B1503" s="2">
        <v>5387.96</v>
      </c>
      <c r="C1503" s="2">
        <v>60508</v>
      </c>
      <c r="D1503" s="2">
        <v>5291</v>
      </c>
      <c r="E1503" s="2">
        <v>5255</v>
      </c>
      <c r="F1503" s="10">
        <f t="shared" si="378"/>
        <v>-1.7995679255228381E-2</v>
      </c>
      <c r="G1503" s="2">
        <f t="shared" ca="1" si="379"/>
        <v>64555.1</v>
      </c>
      <c r="H1503">
        <f t="shared" ca="1" si="380"/>
        <v>-1</v>
      </c>
      <c r="I1503">
        <f t="shared" si="381"/>
        <v>1</v>
      </c>
      <c r="J1503">
        <f t="shared" si="384"/>
        <v>-21.170000000000073</v>
      </c>
      <c r="K1503">
        <f t="shared" si="382"/>
        <v>1</v>
      </c>
      <c r="L1503" s="11">
        <f t="shared" ca="1" si="376"/>
        <v>13371.019999999964</v>
      </c>
      <c r="M1503">
        <f t="shared" ca="1" si="383"/>
        <v>2</v>
      </c>
      <c r="N1503">
        <f t="shared" ca="1" si="377"/>
        <v>0</v>
      </c>
      <c r="O1503">
        <f>COUNTIF(結算日!$A$3:$A$249,A1503)</f>
        <v>0</v>
      </c>
      <c r="Q1503" s="7">
        <f t="shared" si="385"/>
        <v>-40</v>
      </c>
      <c r="R1503" s="8">
        <f t="shared" ca="1" si="389"/>
        <v>-1160</v>
      </c>
      <c r="S1503" s="8">
        <f t="shared" ca="1" si="390"/>
        <v>157035</v>
      </c>
      <c r="T1503" s="8">
        <f t="shared" ca="1" si="386"/>
        <v>29</v>
      </c>
      <c r="U1503" s="9">
        <f t="shared" ca="1" si="391"/>
        <v>0</v>
      </c>
      <c r="V1503">
        <f t="shared" si="387"/>
        <v>2004</v>
      </c>
      <c r="W1503">
        <f t="shared" si="388"/>
        <v>7</v>
      </c>
    </row>
    <row r="1504" spans="1:23" x14ac:dyDescent="0.25">
      <c r="A1504" s="1">
        <v>38191</v>
      </c>
      <c r="B1504" s="2">
        <v>5373.85</v>
      </c>
      <c r="C1504" s="2">
        <v>52042</v>
      </c>
      <c r="D1504" s="2">
        <v>5285</v>
      </c>
      <c r="E1504" s="2">
        <v>5252</v>
      </c>
      <c r="F1504" s="10">
        <f t="shared" si="378"/>
        <v>-1.6533770015910498E-2</v>
      </c>
      <c r="G1504" s="2">
        <f t="shared" ca="1" si="379"/>
        <v>63975.275000000001</v>
      </c>
      <c r="H1504">
        <f t="shared" ca="1" si="380"/>
        <v>-1</v>
      </c>
      <c r="I1504">
        <f t="shared" si="381"/>
        <v>1</v>
      </c>
      <c r="J1504">
        <f t="shared" si="384"/>
        <v>-14.109999999999673</v>
      </c>
      <c r="K1504">
        <f t="shared" si="382"/>
        <v>1</v>
      </c>
      <c r="L1504" s="11">
        <f t="shared" ca="1" si="376"/>
        <v>13342.799999999965</v>
      </c>
      <c r="M1504">
        <f t="shared" ca="1" si="383"/>
        <v>2</v>
      </c>
      <c r="N1504">
        <f t="shared" ca="1" si="377"/>
        <v>0</v>
      </c>
      <c r="O1504">
        <f>COUNTIF(結算日!$A$3:$A$249,A1504)</f>
        <v>0</v>
      </c>
      <c r="Q1504" s="7">
        <f t="shared" si="385"/>
        <v>-6</v>
      </c>
      <c r="R1504" s="8">
        <f t="shared" ca="1" si="389"/>
        <v>-174</v>
      </c>
      <c r="S1504" s="8">
        <f t="shared" ca="1" si="390"/>
        <v>156861</v>
      </c>
      <c r="T1504" s="8">
        <f t="shared" ca="1" si="386"/>
        <v>29</v>
      </c>
      <c r="U1504" s="9">
        <f t="shared" ca="1" si="391"/>
        <v>0</v>
      </c>
      <c r="V1504">
        <f t="shared" si="387"/>
        <v>2004</v>
      </c>
      <c r="W1504">
        <f t="shared" si="388"/>
        <v>7</v>
      </c>
    </row>
    <row r="1505" spans="1:23" x14ac:dyDescent="0.25">
      <c r="A1505" s="1">
        <v>38194</v>
      </c>
      <c r="B1505" s="2">
        <v>5331.71</v>
      </c>
      <c r="C1505" s="2">
        <v>37191</v>
      </c>
      <c r="D1505" s="2">
        <v>5275</v>
      </c>
      <c r="E1505" s="2">
        <v>5229</v>
      </c>
      <c r="F1505" s="10">
        <f t="shared" si="378"/>
        <v>-1.0636362442818514E-2</v>
      </c>
      <c r="G1505" s="2">
        <f t="shared" ca="1" si="379"/>
        <v>62669.474999999999</v>
      </c>
      <c r="H1505">
        <f t="shared" ca="1" si="380"/>
        <v>-1</v>
      </c>
      <c r="I1505">
        <f t="shared" si="381"/>
        <v>1</v>
      </c>
      <c r="J1505">
        <f t="shared" si="384"/>
        <v>-42.140000000000327</v>
      </c>
      <c r="K1505">
        <f t="shared" si="382"/>
        <v>1</v>
      </c>
      <c r="L1505" s="11">
        <f t="shared" ca="1" si="376"/>
        <v>13258.519999999964</v>
      </c>
      <c r="M1505">
        <f t="shared" ca="1" si="383"/>
        <v>2</v>
      </c>
      <c r="N1505">
        <f t="shared" ca="1" si="377"/>
        <v>0</v>
      </c>
      <c r="O1505">
        <f>COUNTIF(結算日!$A$3:$A$249,A1505)</f>
        <v>0</v>
      </c>
      <c r="Q1505" s="7">
        <f t="shared" si="385"/>
        <v>-10</v>
      </c>
      <c r="R1505" s="8">
        <f t="shared" ca="1" si="389"/>
        <v>-290</v>
      </c>
      <c r="S1505" s="8">
        <f t="shared" ca="1" si="390"/>
        <v>156571</v>
      </c>
      <c r="T1505" s="8">
        <f t="shared" ca="1" si="386"/>
        <v>29</v>
      </c>
      <c r="U1505" s="9">
        <f t="shared" ca="1" si="391"/>
        <v>0</v>
      </c>
      <c r="V1505">
        <f t="shared" si="387"/>
        <v>2004</v>
      </c>
      <c r="W1505">
        <f t="shared" si="388"/>
        <v>7</v>
      </c>
    </row>
    <row r="1506" spans="1:23" x14ac:dyDescent="0.25">
      <c r="A1506" s="1">
        <v>38195</v>
      </c>
      <c r="B1506" s="2">
        <v>5398.61</v>
      </c>
      <c r="C1506" s="2">
        <v>58269</v>
      </c>
      <c r="D1506" s="2">
        <v>5353</v>
      </c>
      <c r="E1506" s="2">
        <v>5328</v>
      </c>
      <c r="F1506" s="10">
        <f t="shared" si="378"/>
        <v>-8.4484709953116521E-3</v>
      </c>
      <c r="G1506" s="2">
        <f t="shared" ca="1" si="379"/>
        <v>62259.95</v>
      </c>
      <c r="H1506">
        <f t="shared" ca="1" si="380"/>
        <v>-1</v>
      </c>
      <c r="I1506">
        <f t="shared" si="381"/>
        <v>1</v>
      </c>
      <c r="J1506">
        <f t="shared" si="384"/>
        <v>66.899999999999636</v>
      </c>
      <c r="K1506">
        <f t="shared" si="382"/>
        <v>1</v>
      </c>
      <c r="L1506" s="11">
        <f t="shared" ca="1" si="376"/>
        <v>13392.319999999963</v>
      </c>
      <c r="M1506">
        <f t="shared" ca="1" si="383"/>
        <v>2</v>
      </c>
      <c r="N1506">
        <f t="shared" ca="1" si="377"/>
        <v>0</v>
      </c>
      <c r="O1506">
        <f>COUNTIF(結算日!$A$3:$A$249,A1506)</f>
        <v>0</v>
      </c>
      <c r="Q1506" s="7">
        <f t="shared" si="385"/>
        <v>78</v>
      </c>
      <c r="R1506" s="8">
        <f t="shared" ca="1" si="389"/>
        <v>2262</v>
      </c>
      <c r="S1506" s="8">
        <f t="shared" ca="1" si="390"/>
        <v>158833</v>
      </c>
      <c r="T1506" s="8">
        <f t="shared" ca="1" si="386"/>
        <v>29</v>
      </c>
      <c r="U1506" s="9">
        <f t="shared" ca="1" si="391"/>
        <v>0</v>
      </c>
      <c r="V1506">
        <f t="shared" si="387"/>
        <v>2004</v>
      </c>
      <c r="W1506">
        <f t="shared" si="388"/>
        <v>7</v>
      </c>
    </row>
    <row r="1507" spans="1:23" x14ac:dyDescent="0.25">
      <c r="A1507" s="1">
        <v>38196</v>
      </c>
      <c r="B1507" s="2">
        <v>5383.57</v>
      </c>
      <c r="C1507" s="2">
        <v>49139</v>
      </c>
      <c r="D1507" s="2">
        <v>5360</v>
      </c>
      <c r="E1507" s="2">
        <v>5332</v>
      </c>
      <c r="F1507" s="10">
        <f t="shared" si="378"/>
        <v>-4.3781356980590047E-3</v>
      </c>
      <c r="G1507" s="2">
        <f t="shared" ca="1" si="379"/>
        <v>61833.2</v>
      </c>
      <c r="H1507">
        <f t="shared" ca="1" si="380"/>
        <v>-1</v>
      </c>
      <c r="I1507">
        <f t="shared" si="381"/>
        <v>1</v>
      </c>
      <c r="J1507">
        <f t="shared" si="384"/>
        <v>-15.039999999999964</v>
      </c>
      <c r="K1507">
        <f t="shared" si="382"/>
        <v>1</v>
      </c>
      <c r="L1507" s="11">
        <f t="shared" ca="1" si="376"/>
        <v>13362.239999999963</v>
      </c>
      <c r="M1507">
        <f t="shared" ca="1" si="383"/>
        <v>2</v>
      </c>
      <c r="N1507">
        <f t="shared" ca="1" si="377"/>
        <v>0</v>
      </c>
      <c r="O1507">
        <f>COUNTIF(結算日!$A$3:$A$249,A1507)</f>
        <v>0</v>
      </c>
      <c r="Q1507" s="7">
        <f t="shared" si="385"/>
        <v>7</v>
      </c>
      <c r="R1507" s="8">
        <f t="shared" ca="1" si="389"/>
        <v>203</v>
      </c>
      <c r="S1507" s="8">
        <f t="shared" ca="1" si="390"/>
        <v>159036</v>
      </c>
      <c r="T1507" s="8">
        <f t="shared" ca="1" si="386"/>
        <v>29</v>
      </c>
      <c r="U1507" s="9">
        <f t="shared" ca="1" si="391"/>
        <v>0</v>
      </c>
      <c r="V1507">
        <f t="shared" si="387"/>
        <v>2004</v>
      </c>
      <c r="W1507">
        <f t="shared" si="388"/>
        <v>7</v>
      </c>
    </row>
    <row r="1508" spans="1:23" x14ac:dyDescent="0.25">
      <c r="A1508" s="1">
        <v>38197</v>
      </c>
      <c r="B1508" s="2">
        <v>5349.66</v>
      </c>
      <c r="C1508" s="2">
        <v>41448</v>
      </c>
      <c r="D1508" s="2">
        <v>5297</v>
      </c>
      <c r="E1508" s="2">
        <v>5270</v>
      </c>
      <c r="F1508" s="10">
        <f t="shared" si="378"/>
        <v>-9.8436162298164431E-3</v>
      </c>
      <c r="G1508" s="2">
        <f t="shared" ca="1" si="379"/>
        <v>61482.65</v>
      </c>
      <c r="H1508">
        <f t="shared" ca="1" si="380"/>
        <v>-1</v>
      </c>
      <c r="I1508">
        <f t="shared" si="381"/>
        <v>1</v>
      </c>
      <c r="J1508">
        <f t="shared" si="384"/>
        <v>-33.909999999999854</v>
      </c>
      <c r="K1508">
        <f t="shared" si="382"/>
        <v>1</v>
      </c>
      <c r="L1508" s="11">
        <f t="shared" ca="1" si="376"/>
        <v>13294.419999999964</v>
      </c>
      <c r="M1508">
        <f t="shared" ca="1" si="383"/>
        <v>2</v>
      </c>
      <c r="N1508">
        <f t="shared" ca="1" si="377"/>
        <v>0</v>
      </c>
      <c r="O1508">
        <f>COUNTIF(結算日!$A$3:$A$249,A1508)</f>
        <v>0</v>
      </c>
      <c r="Q1508" s="7">
        <f t="shared" si="385"/>
        <v>-63</v>
      </c>
      <c r="R1508" s="8">
        <f t="shared" ca="1" si="389"/>
        <v>-1827</v>
      </c>
      <c r="S1508" s="8">
        <f t="shared" ca="1" si="390"/>
        <v>157209</v>
      </c>
      <c r="T1508" s="8">
        <f t="shared" ca="1" si="386"/>
        <v>29</v>
      </c>
      <c r="U1508" s="9">
        <f t="shared" ca="1" si="391"/>
        <v>0</v>
      </c>
      <c r="V1508">
        <f t="shared" si="387"/>
        <v>2004</v>
      </c>
      <c r="W1508">
        <f t="shared" si="388"/>
        <v>7</v>
      </c>
    </row>
    <row r="1509" spans="1:23" x14ac:dyDescent="0.25">
      <c r="A1509" s="1">
        <v>38198</v>
      </c>
      <c r="B1509" s="2">
        <v>5420.57</v>
      </c>
      <c r="C1509" s="2">
        <v>55313</v>
      </c>
      <c r="D1509" s="2">
        <v>5356</v>
      </c>
      <c r="E1509" s="2">
        <v>5340</v>
      </c>
      <c r="F1509" s="10">
        <f t="shared" si="378"/>
        <v>-1.1912031391532518E-2</v>
      </c>
      <c r="G1509" s="2">
        <f t="shared" ca="1" si="379"/>
        <v>60736.75</v>
      </c>
      <c r="H1509">
        <f t="shared" ca="1" si="380"/>
        <v>-1</v>
      </c>
      <c r="I1509">
        <f t="shared" si="381"/>
        <v>1</v>
      </c>
      <c r="J1509">
        <f t="shared" si="384"/>
        <v>70.909999999999854</v>
      </c>
      <c r="K1509">
        <f t="shared" si="382"/>
        <v>1</v>
      </c>
      <c r="L1509" s="11">
        <f t="shared" ca="1" si="376"/>
        <v>13436.239999999963</v>
      </c>
      <c r="M1509">
        <f t="shared" ca="1" si="383"/>
        <v>2</v>
      </c>
      <c r="N1509">
        <f t="shared" ca="1" si="377"/>
        <v>0</v>
      </c>
      <c r="O1509">
        <f>COUNTIF(結算日!$A$3:$A$249,A1509)</f>
        <v>0</v>
      </c>
      <c r="Q1509" s="7">
        <f t="shared" si="385"/>
        <v>59</v>
      </c>
      <c r="R1509" s="8">
        <f t="shared" ca="1" si="389"/>
        <v>1711</v>
      </c>
      <c r="S1509" s="8">
        <f t="shared" ca="1" si="390"/>
        <v>158920</v>
      </c>
      <c r="T1509" s="8">
        <f t="shared" ca="1" si="386"/>
        <v>29</v>
      </c>
      <c r="U1509" s="9">
        <f t="shared" ca="1" si="391"/>
        <v>0</v>
      </c>
      <c r="V1509">
        <f t="shared" si="387"/>
        <v>2004</v>
      </c>
      <c r="W1509">
        <f t="shared" si="388"/>
        <v>7</v>
      </c>
    </row>
    <row r="1510" spans="1:23" x14ac:dyDescent="0.25">
      <c r="A1510" s="1">
        <v>38201</v>
      </c>
      <c r="B1510" s="2">
        <v>5350.4</v>
      </c>
      <c r="C1510" s="2">
        <v>41746</v>
      </c>
      <c r="D1510" s="2">
        <v>5280</v>
      </c>
      <c r="E1510" s="2">
        <v>5256</v>
      </c>
      <c r="F1510" s="10">
        <f t="shared" si="378"/>
        <v>-1.3157894736842035E-2</v>
      </c>
      <c r="G1510" s="2">
        <f t="shared" ca="1" si="379"/>
        <v>60018.15</v>
      </c>
      <c r="H1510">
        <f t="shared" ca="1" si="380"/>
        <v>-1</v>
      </c>
      <c r="I1510">
        <f t="shared" si="381"/>
        <v>1</v>
      </c>
      <c r="J1510">
        <f t="shared" si="384"/>
        <v>-70.170000000000073</v>
      </c>
      <c r="K1510">
        <f t="shared" si="382"/>
        <v>1</v>
      </c>
      <c r="L1510" s="11">
        <f t="shared" ca="1" si="376"/>
        <v>13295.899999999963</v>
      </c>
      <c r="M1510">
        <f t="shared" ca="1" si="383"/>
        <v>2</v>
      </c>
      <c r="N1510">
        <f t="shared" ca="1" si="377"/>
        <v>0</v>
      </c>
      <c r="O1510">
        <f>COUNTIF(結算日!$A$3:$A$249,A1510)</f>
        <v>0</v>
      </c>
      <c r="Q1510" s="7">
        <f t="shared" si="385"/>
        <v>-76</v>
      </c>
      <c r="R1510" s="8">
        <f t="shared" ca="1" si="389"/>
        <v>-2204</v>
      </c>
      <c r="S1510" s="8">
        <f t="shared" ca="1" si="390"/>
        <v>156716</v>
      </c>
      <c r="T1510" s="8">
        <f t="shared" ca="1" si="386"/>
        <v>29</v>
      </c>
      <c r="U1510" s="9">
        <f t="shared" ca="1" si="391"/>
        <v>0</v>
      </c>
      <c r="V1510">
        <f t="shared" si="387"/>
        <v>2004</v>
      </c>
      <c r="W1510">
        <f t="shared" si="388"/>
        <v>8</v>
      </c>
    </row>
    <row r="1511" spans="1:23" x14ac:dyDescent="0.25">
      <c r="A1511" s="1">
        <v>38202</v>
      </c>
      <c r="B1511" s="2">
        <v>5367.22</v>
      </c>
      <c r="C1511" s="2">
        <v>44862</v>
      </c>
      <c r="D1511" s="2">
        <v>5282</v>
      </c>
      <c r="E1511" s="2">
        <v>5266</v>
      </c>
      <c r="F1511" s="10">
        <f t="shared" si="378"/>
        <v>-1.5877866008846331E-2</v>
      </c>
      <c r="G1511" s="2">
        <f t="shared" ca="1" si="379"/>
        <v>59182.15</v>
      </c>
      <c r="H1511">
        <f t="shared" ca="1" si="380"/>
        <v>-1</v>
      </c>
      <c r="I1511">
        <f t="shared" si="381"/>
        <v>1</v>
      </c>
      <c r="J1511">
        <f t="shared" si="384"/>
        <v>16.820000000000618</v>
      </c>
      <c r="K1511">
        <f t="shared" si="382"/>
        <v>1</v>
      </c>
      <c r="L1511" s="11">
        <f t="shared" ca="1" si="376"/>
        <v>13329.539999999964</v>
      </c>
      <c r="M1511">
        <f t="shared" ca="1" si="383"/>
        <v>2</v>
      </c>
      <c r="N1511">
        <f t="shared" ca="1" si="377"/>
        <v>0</v>
      </c>
      <c r="O1511">
        <f>COUNTIF(結算日!$A$3:$A$249,A1511)</f>
        <v>0</v>
      </c>
      <c r="Q1511" s="7">
        <f t="shared" si="385"/>
        <v>2</v>
      </c>
      <c r="R1511" s="8">
        <f t="shared" ca="1" si="389"/>
        <v>58</v>
      </c>
      <c r="S1511" s="8">
        <f t="shared" ca="1" si="390"/>
        <v>156774</v>
      </c>
      <c r="T1511" s="8">
        <f t="shared" ca="1" si="386"/>
        <v>29</v>
      </c>
      <c r="U1511" s="9">
        <f t="shared" ca="1" si="391"/>
        <v>0</v>
      </c>
      <c r="V1511">
        <f t="shared" si="387"/>
        <v>2004</v>
      </c>
      <c r="W1511">
        <f t="shared" si="388"/>
        <v>8</v>
      </c>
    </row>
    <row r="1512" spans="1:23" x14ac:dyDescent="0.25">
      <c r="A1512" s="1">
        <v>38203</v>
      </c>
      <c r="B1512" s="2">
        <v>5316.87</v>
      </c>
      <c r="C1512" s="2">
        <v>39637</v>
      </c>
      <c r="D1512" s="2">
        <v>5254</v>
      </c>
      <c r="E1512" s="2">
        <v>5217</v>
      </c>
      <c r="F1512" s="10">
        <f t="shared" si="378"/>
        <v>-1.1824626142824646E-2</v>
      </c>
      <c r="G1512" s="2">
        <f t="shared" ca="1" si="379"/>
        <v>57724.35</v>
      </c>
      <c r="H1512">
        <f t="shared" ca="1" si="380"/>
        <v>-1</v>
      </c>
      <c r="I1512">
        <f t="shared" si="381"/>
        <v>1</v>
      </c>
      <c r="J1512">
        <f t="shared" si="384"/>
        <v>-50.350000000000364</v>
      </c>
      <c r="K1512">
        <f t="shared" si="382"/>
        <v>1</v>
      </c>
      <c r="L1512" s="11">
        <f t="shared" ca="1" si="376"/>
        <v>13228.839999999964</v>
      </c>
      <c r="M1512">
        <f t="shared" ca="1" si="383"/>
        <v>2</v>
      </c>
      <c r="N1512">
        <f t="shared" ca="1" si="377"/>
        <v>0</v>
      </c>
      <c r="O1512">
        <f>COUNTIF(結算日!$A$3:$A$249,A1512)</f>
        <v>0</v>
      </c>
      <c r="Q1512" s="7">
        <f t="shared" si="385"/>
        <v>-28</v>
      </c>
      <c r="R1512" s="8">
        <f t="shared" ca="1" si="389"/>
        <v>-812</v>
      </c>
      <c r="S1512" s="8">
        <f t="shared" ca="1" si="390"/>
        <v>155962</v>
      </c>
      <c r="T1512" s="8">
        <f t="shared" ca="1" si="386"/>
        <v>29</v>
      </c>
      <c r="U1512" s="9">
        <f t="shared" ca="1" si="391"/>
        <v>0</v>
      </c>
      <c r="V1512">
        <f t="shared" si="387"/>
        <v>2004</v>
      </c>
      <c r="W1512">
        <f t="shared" si="388"/>
        <v>8</v>
      </c>
    </row>
    <row r="1513" spans="1:23" x14ac:dyDescent="0.25">
      <c r="A1513" s="1">
        <v>38204</v>
      </c>
      <c r="B1513" s="2">
        <v>5427.61</v>
      </c>
      <c r="C1513" s="2">
        <v>73271</v>
      </c>
      <c r="D1513" s="2">
        <v>5399</v>
      </c>
      <c r="E1513" s="2">
        <v>5360</v>
      </c>
      <c r="F1513" s="10">
        <f t="shared" si="378"/>
        <v>-5.2711967145759875E-3</v>
      </c>
      <c r="G1513" s="2">
        <f t="shared" ca="1" si="379"/>
        <v>57925.125</v>
      </c>
      <c r="H1513">
        <f t="shared" ca="1" si="380"/>
        <v>1</v>
      </c>
      <c r="I1513">
        <f t="shared" si="381"/>
        <v>1</v>
      </c>
      <c r="J1513">
        <f t="shared" si="384"/>
        <v>110.73999999999978</v>
      </c>
      <c r="K1513">
        <f t="shared" si="382"/>
        <v>1</v>
      </c>
      <c r="L1513" s="11">
        <f t="shared" ca="1" si="376"/>
        <v>13450.319999999963</v>
      </c>
      <c r="M1513">
        <f t="shared" ca="1" si="383"/>
        <v>2</v>
      </c>
      <c r="N1513">
        <f t="shared" ca="1" si="377"/>
        <v>0</v>
      </c>
      <c r="O1513">
        <f>COUNTIF(結算日!$A$3:$A$249,A1513)</f>
        <v>0</v>
      </c>
      <c r="Q1513" s="7">
        <f t="shared" si="385"/>
        <v>145</v>
      </c>
      <c r="R1513" s="8">
        <f t="shared" ca="1" si="389"/>
        <v>4205</v>
      </c>
      <c r="S1513" s="8">
        <f t="shared" ca="1" si="390"/>
        <v>160167</v>
      </c>
      <c r="T1513" s="8">
        <f t="shared" ca="1" si="386"/>
        <v>29</v>
      </c>
      <c r="U1513" s="9">
        <f t="shared" ca="1" si="391"/>
        <v>0</v>
      </c>
      <c r="V1513">
        <f t="shared" si="387"/>
        <v>2004</v>
      </c>
      <c r="W1513">
        <f t="shared" si="388"/>
        <v>8</v>
      </c>
    </row>
    <row r="1514" spans="1:23" x14ac:dyDescent="0.25">
      <c r="A1514" s="1">
        <v>38205</v>
      </c>
      <c r="B1514" s="2">
        <v>5399.16</v>
      </c>
      <c r="C1514" s="2">
        <v>76693</v>
      </c>
      <c r="D1514" s="2">
        <v>5369</v>
      </c>
      <c r="E1514" s="2">
        <v>5330</v>
      </c>
      <c r="F1514" s="10">
        <f t="shared" si="378"/>
        <v>-5.5860541269382447E-3</v>
      </c>
      <c r="G1514" s="2">
        <f t="shared" ca="1" si="379"/>
        <v>58124.95</v>
      </c>
      <c r="H1514">
        <f t="shared" ca="1" si="380"/>
        <v>1</v>
      </c>
      <c r="I1514">
        <f t="shared" si="381"/>
        <v>1</v>
      </c>
      <c r="J1514">
        <f t="shared" si="384"/>
        <v>-28.449999999999818</v>
      </c>
      <c r="K1514">
        <f t="shared" si="382"/>
        <v>1</v>
      </c>
      <c r="L1514" s="11">
        <f t="shared" ca="1" si="376"/>
        <v>13393.419999999964</v>
      </c>
      <c r="M1514">
        <f t="shared" ca="1" si="383"/>
        <v>2</v>
      </c>
      <c r="N1514">
        <f t="shared" ca="1" si="377"/>
        <v>0</v>
      </c>
      <c r="O1514">
        <f>COUNTIF(結算日!$A$3:$A$249,A1514)</f>
        <v>0</v>
      </c>
      <c r="Q1514" s="7">
        <f t="shared" si="385"/>
        <v>-30</v>
      </c>
      <c r="R1514" s="8">
        <f t="shared" ca="1" si="389"/>
        <v>-870</v>
      </c>
      <c r="S1514" s="8">
        <f t="shared" ca="1" si="390"/>
        <v>159297</v>
      </c>
      <c r="T1514" s="8">
        <f t="shared" ca="1" si="386"/>
        <v>29</v>
      </c>
      <c r="U1514" s="9">
        <f t="shared" ca="1" si="391"/>
        <v>0</v>
      </c>
      <c r="V1514">
        <f t="shared" si="387"/>
        <v>2004</v>
      </c>
      <c r="W1514">
        <f t="shared" si="388"/>
        <v>8</v>
      </c>
    </row>
    <row r="1515" spans="1:23" x14ac:dyDescent="0.25">
      <c r="A1515" s="1">
        <v>38208</v>
      </c>
      <c r="B1515" s="2">
        <v>5399.45</v>
      </c>
      <c r="C1515" s="2">
        <v>40640</v>
      </c>
      <c r="D1515" s="2">
        <v>5380</v>
      </c>
      <c r="E1515" s="2">
        <v>5340</v>
      </c>
      <c r="F1515" s="10">
        <f t="shared" si="378"/>
        <v>-3.6022187445017284E-3</v>
      </c>
      <c r="G1515" s="2">
        <f t="shared" ca="1" si="379"/>
        <v>57257.5</v>
      </c>
      <c r="H1515">
        <f t="shared" ca="1" si="380"/>
        <v>-1</v>
      </c>
      <c r="I1515">
        <f t="shared" si="381"/>
        <v>1</v>
      </c>
      <c r="J1515">
        <f t="shared" si="384"/>
        <v>0.28999999999996362</v>
      </c>
      <c r="K1515">
        <f t="shared" si="382"/>
        <v>1</v>
      </c>
      <c r="L1515" s="11">
        <f t="shared" ca="1" si="376"/>
        <v>13393.999999999964</v>
      </c>
      <c r="M1515">
        <f t="shared" ca="1" si="383"/>
        <v>2</v>
      </c>
      <c r="N1515">
        <f t="shared" ca="1" si="377"/>
        <v>0</v>
      </c>
      <c r="O1515">
        <f>COUNTIF(結算日!$A$3:$A$249,A1515)</f>
        <v>0</v>
      </c>
      <c r="Q1515" s="7">
        <f t="shared" si="385"/>
        <v>11</v>
      </c>
      <c r="R1515" s="8">
        <f t="shared" ca="1" si="389"/>
        <v>319</v>
      </c>
      <c r="S1515" s="8">
        <f t="shared" ca="1" si="390"/>
        <v>159616</v>
      </c>
      <c r="T1515" s="8">
        <f t="shared" ca="1" si="386"/>
        <v>29</v>
      </c>
      <c r="U1515" s="9">
        <f t="shared" ca="1" si="391"/>
        <v>0</v>
      </c>
      <c r="V1515">
        <f t="shared" si="387"/>
        <v>2004</v>
      </c>
      <c r="W1515">
        <f t="shared" si="388"/>
        <v>8</v>
      </c>
    </row>
    <row r="1516" spans="1:23" x14ac:dyDescent="0.25">
      <c r="A1516" s="1">
        <v>38209</v>
      </c>
      <c r="B1516" s="2">
        <v>5393.73</v>
      </c>
      <c r="C1516" s="2">
        <v>46013</v>
      </c>
      <c r="D1516" s="2">
        <v>5364</v>
      </c>
      <c r="E1516" s="2">
        <v>5326</v>
      </c>
      <c r="F1516" s="10">
        <f t="shared" si="378"/>
        <v>-5.5119555483866822E-3</v>
      </c>
      <c r="G1516" s="2">
        <f t="shared" ca="1" si="379"/>
        <v>56737.425000000003</v>
      </c>
      <c r="H1516">
        <f t="shared" ca="1" si="380"/>
        <v>-1</v>
      </c>
      <c r="I1516">
        <f t="shared" si="381"/>
        <v>1</v>
      </c>
      <c r="J1516">
        <f t="shared" si="384"/>
        <v>-5.7200000000002547</v>
      </c>
      <c r="K1516">
        <f t="shared" si="382"/>
        <v>1</v>
      </c>
      <c r="L1516" s="11">
        <f t="shared" ca="1" si="376"/>
        <v>13382.559999999963</v>
      </c>
      <c r="M1516">
        <f t="shared" ca="1" si="383"/>
        <v>2</v>
      </c>
      <c r="N1516">
        <f t="shared" ca="1" si="377"/>
        <v>0</v>
      </c>
      <c r="O1516">
        <f>COUNTIF(結算日!$A$3:$A$249,A1516)</f>
        <v>0</v>
      </c>
      <c r="Q1516" s="7">
        <f t="shared" si="385"/>
        <v>-16</v>
      </c>
      <c r="R1516" s="8">
        <f t="shared" ca="1" si="389"/>
        <v>-464</v>
      </c>
      <c r="S1516" s="8">
        <f t="shared" ca="1" si="390"/>
        <v>159152</v>
      </c>
      <c r="T1516" s="8">
        <f t="shared" ca="1" si="386"/>
        <v>29</v>
      </c>
      <c r="U1516" s="9">
        <f t="shared" ca="1" si="391"/>
        <v>0</v>
      </c>
      <c r="V1516">
        <f t="shared" si="387"/>
        <v>2004</v>
      </c>
      <c r="W1516">
        <f t="shared" si="388"/>
        <v>8</v>
      </c>
    </row>
    <row r="1517" spans="1:23" x14ac:dyDescent="0.25">
      <c r="A1517" s="1">
        <v>38210</v>
      </c>
      <c r="B1517" s="2">
        <v>5367.34</v>
      </c>
      <c r="C1517" s="2">
        <v>46012</v>
      </c>
      <c r="D1517" s="2">
        <v>5325</v>
      </c>
      <c r="E1517" s="2">
        <v>5281</v>
      </c>
      <c r="F1517" s="10">
        <f t="shared" si="378"/>
        <v>-7.8884512626365977E-3</v>
      </c>
      <c r="G1517" s="2">
        <f t="shared" ca="1" si="379"/>
        <v>56237.525000000001</v>
      </c>
      <c r="H1517">
        <f t="shared" ca="1" si="380"/>
        <v>-1</v>
      </c>
      <c r="I1517">
        <f t="shared" si="381"/>
        <v>1</v>
      </c>
      <c r="J1517">
        <f t="shared" si="384"/>
        <v>-26.389999999999418</v>
      </c>
      <c r="K1517">
        <f t="shared" si="382"/>
        <v>1</v>
      </c>
      <c r="L1517" s="11">
        <f t="shared" ca="1" si="376"/>
        <v>13329.779999999964</v>
      </c>
      <c r="M1517">
        <f t="shared" ca="1" si="383"/>
        <v>2</v>
      </c>
      <c r="N1517">
        <f t="shared" ca="1" si="377"/>
        <v>0</v>
      </c>
      <c r="O1517">
        <f>COUNTIF(結算日!$A$3:$A$249,A1517)</f>
        <v>0</v>
      </c>
      <c r="Q1517" s="7">
        <f t="shared" si="385"/>
        <v>-39</v>
      </c>
      <c r="R1517" s="8">
        <f t="shared" ca="1" si="389"/>
        <v>-1131</v>
      </c>
      <c r="S1517" s="8">
        <f t="shared" ca="1" si="390"/>
        <v>158021</v>
      </c>
      <c r="T1517" s="8">
        <f t="shared" ca="1" si="386"/>
        <v>29</v>
      </c>
      <c r="U1517" s="9">
        <f t="shared" ca="1" si="391"/>
        <v>0</v>
      </c>
      <c r="V1517">
        <f t="shared" si="387"/>
        <v>2004</v>
      </c>
      <c r="W1517">
        <f t="shared" si="388"/>
        <v>8</v>
      </c>
    </row>
    <row r="1518" spans="1:23" x14ac:dyDescent="0.25">
      <c r="A1518" s="1">
        <v>38211</v>
      </c>
      <c r="B1518" s="2">
        <v>5368.02</v>
      </c>
      <c r="C1518" s="2">
        <v>34803</v>
      </c>
      <c r="D1518" s="2">
        <v>5348</v>
      </c>
      <c r="E1518" s="2">
        <v>5304</v>
      </c>
      <c r="F1518" s="10">
        <f t="shared" si="378"/>
        <v>-3.7294943014370974E-3</v>
      </c>
      <c r="G1518" s="2">
        <f t="shared" ca="1" si="379"/>
        <v>55499.025000000001</v>
      </c>
      <c r="H1518">
        <f t="shared" ca="1" si="380"/>
        <v>-1</v>
      </c>
      <c r="I1518">
        <f t="shared" si="381"/>
        <v>1</v>
      </c>
      <c r="J1518">
        <f t="shared" si="384"/>
        <v>0.68000000000029104</v>
      </c>
      <c r="K1518">
        <f t="shared" si="382"/>
        <v>1</v>
      </c>
      <c r="L1518" s="11">
        <f t="shared" ca="1" si="376"/>
        <v>13331.139999999965</v>
      </c>
      <c r="M1518">
        <f t="shared" ca="1" si="383"/>
        <v>2</v>
      </c>
      <c r="N1518">
        <f t="shared" ca="1" si="377"/>
        <v>0</v>
      </c>
      <c r="O1518">
        <f>COUNTIF(結算日!$A$3:$A$249,A1518)</f>
        <v>0</v>
      </c>
      <c r="Q1518" s="7">
        <f t="shared" si="385"/>
        <v>23</v>
      </c>
      <c r="R1518" s="8">
        <f t="shared" ca="1" si="389"/>
        <v>667</v>
      </c>
      <c r="S1518" s="8">
        <f t="shared" ca="1" si="390"/>
        <v>158688</v>
      </c>
      <c r="T1518" s="8">
        <f t="shared" ca="1" si="386"/>
        <v>29</v>
      </c>
      <c r="U1518" s="9">
        <f t="shared" ca="1" si="391"/>
        <v>0</v>
      </c>
      <c r="V1518">
        <f t="shared" si="387"/>
        <v>2004</v>
      </c>
      <c r="W1518">
        <f t="shared" si="388"/>
        <v>8</v>
      </c>
    </row>
    <row r="1519" spans="1:23" x14ac:dyDescent="0.25">
      <c r="A1519" s="1">
        <v>38212</v>
      </c>
      <c r="B1519" s="2">
        <v>5389.93</v>
      </c>
      <c r="C1519" s="2">
        <v>45495</v>
      </c>
      <c r="D1519" s="2">
        <v>5356</v>
      </c>
      <c r="E1519" s="2">
        <v>5330</v>
      </c>
      <c r="F1519" s="10">
        <f t="shared" si="378"/>
        <v>-6.2950724777501854E-3</v>
      </c>
      <c r="G1519" s="2">
        <f t="shared" ca="1" si="379"/>
        <v>54618.775000000001</v>
      </c>
      <c r="H1519">
        <f t="shared" ca="1" si="380"/>
        <v>-1</v>
      </c>
      <c r="I1519">
        <f t="shared" si="381"/>
        <v>1</v>
      </c>
      <c r="J1519">
        <f t="shared" si="384"/>
        <v>21.909999999999854</v>
      </c>
      <c r="K1519">
        <f t="shared" si="382"/>
        <v>1</v>
      </c>
      <c r="L1519" s="11">
        <f t="shared" ca="1" si="376"/>
        <v>13374.959999999965</v>
      </c>
      <c r="M1519">
        <f t="shared" ca="1" si="383"/>
        <v>2</v>
      </c>
      <c r="N1519">
        <f t="shared" ca="1" si="377"/>
        <v>0</v>
      </c>
      <c r="O1519">
        <f>COUNTIF(結算日!$A$3:$A$249,A1519)</f>
        <v>0</v>
      </c>
      <c r="Q1519" s="7">
        <f t="shared" si="385"/>
        <v>8</v>
      </c>
      <c r="R1519" s="8">
        <f t="shared" ca="1" si="389"/>
        <v>232</v>
      </c>
      <c r="S1519" s="8">
        <f t="shared" ca="1" si="390"/>
        <v>158920</v>
      </c>
      <c r="T1519" s="8">
        <f t="shared" ca="1" si="386"/>
        <v>29</v>
      </c>
      <c r="U1519" s="9">
        <f t="shared" ca="1" si="391"/>
        <v>0</v>
      </c>
      <c r="V1519">
        <f t="shared" si="387"/>
        <v>2004</v>
      </c>
      <c r="W1519">
        <f t="shared" si="388"/>
        <v>8</v>
      </c>
    </row>
    <row r="1520" spans="1:23" x14ac:dyDescent="0.25">
      <c r="A1520" s="1">
        <v>38215</v>
      </c>
      <c r="B1520" s="2">
        <v>5352.01</v>
      </c>
      <c r="C1520" s="2">
        <v>27328</v>
      </c>
      <c r="D1520" s="2">
        <v>5331</v>
      </c>
      <c r="E1520" s="2">
        <v>5293</v>
      </c>
      <c r="F1520" s="10">
        <f t="shared" si="378"/>
        <v>-3.9256279416518547E-3</v>
      </c>
      <c r="G1520" s="2">
        <f t="shared" ca="1" si="379"/>
        <v>53891.1</v>
      </c>
      <c r="H1520">
        <f t="shared" ca="1" si="380"/>
        <v>-1</v>
      </c>
      <c r="I1520">
        <f t="shared" si="381"/>
        <v>1</v>
      </c>
      <c r="J1520">
        <f t="shared" si="384"/>
        <v>-37.920000000000073</v>
      </c>
      <c r="K1520">
        <f t="shared" si="382"/>
        <v>1</v>
      </c>
      <c r="L1520" s="11">
        <f t="shared" ca="1" si="376"/>
        <v>13299.119999999964</v>
      </c>
      <c r="M1520">
        <f t="shared" ca="1" si="383"/>
        <v>2</v>
      </c>
      <c r="N1520">
        <f t="shared" ca="1" si="377"/>
        <v>0</v>
      </c>
      <c r="O1520">
        <f>COUNTIF(結算日!$A$3:$A$249,A1520)</f>
        <v>0</v>
      </c>
      <c r="Q1520" s="7">
        <f t="shared" si="385"/>
        <v>-25</v>
      </c>
      <c r="R1520" s="8">
        <f t="shared" ca="1" si="389"/>
        <v>-725</v>
      </c>
      <c r="S1520" s="8">
        <f t="shared" ca="1" si="390"/>
        <v>158195</v>
      </c>
      <c r="T1520" s="8">
        <f t="shared" ca="1" si="386"/>
        <v>29</v>
      </c>
      <c r="U1520" s="9">
        <f t="shared" ca="1" si="391"/>
        <v>0</v>
      </c>
      <c r="V1520">
        <f t="shared" si="387"/>
        <v>2004</v>
      </c>
      <c r="W1520">
        <f t="shared" si="388"/>
        <v>8</v>
      </c>
    </row>
    <row r="1521" spans="1:23" x14ac:dyDescent="0.25">
      <c r="A1521" s="1">
        <v>38216</v>
      </c>
      <c r="B1521" s="2">
        <v>5342.49</v>
      </c>
      <c r="C1521" s="2">
        <v>35673</v>
      </c>
      <c r="D1521" s="2">
        <v>5339</v>
      </c>
      <c r="E1521" s="2">
        <v>5298</v>
      </c>
      <c r="F1521" s="10">
        <f t="shared" si="378"/>
        <v>-6.5325344549072017E-4</v>
      </c>
      <c r="G1521" s="2">
        <f t="shared" ca="1" si="379"/>
        <v>53466.125</v>
      </c>
      <c r="H1521">
        <f t="shared" ca="1" si="380"/>
        <v>-1</v>
      </c>
      <c r="I1521">
        <f t="shared" si="381"/>
        <v>1</v>
      </c>
      <c r="J1521">
        <f t="shared" si="384"/>
        <v>-9.5200000000004366</v>
      </c>
      <c r="K1521">
        <f t="shared" ca="1" si="382"/>
        <v>-1</v>
      </c>
      <c r="L1521" s="11">
        <f t="shared" ca="1" si="376"/>
        <v>13280.079999999964</v>
      </c>
      <c r="M1521">
        <f t="shared" ca="1" si="383"/>
        <v>-2</v>
      </c>
      <c r="N1521">
        <f t="shared" ca="1" si="377"/>
        <v>4</v>
      </c>
      <c r="O1521">
        <f>COUNTIF(結算日!$A$3:$A$249,A1521)</f>
        <v>0</v>
      </c>
      <c r="Q1521" s="7">
        <f t="shared" si="385"/>
        <v>8</v>
      </c>
      <c r="R1521" s="8">
        <f t="shared" ca="1" si="389"/>
        <v>232</v>
      </c>
      <c r="S1521" s="8">
        <f t="shared" ca="1" si="390"/>
        <v>158427</v>
      </c>
      <c r="T1521" s="8">
        <f t="shared" ca="1" si="386"/>
        <v>-29</v>
      </c>
      <c r="U1521" s="9">
        <f t="shared" ca="1" si="391"/>
        <v>58</v>
      </c>
      <c r="V1521">
        <f t="shared" si="387"/>
        <v>2004</v>
      </c>
      <c r="W1521">
        <f t="shared" si="388"/>
        <v>8</v>
      </c>
    </row>
    <row r="1522" spans="1:23" x14ac:dyDescent="0.25">
      <c r="A1522" s="1">
        <v>38217</v>
      </c>
      <c r="B1522" s="2">
        <v>5427.75</v>
      </c>
      <c r="C1522" s="2">
        <v>65205</v>
      </c>
      <c r="D1522" s="2">
        <v>5423</v>
      </c>
      <c r="E1522" s="2">
        <v>5380</v>
      </c>
      <c r="F1522" s="10">
        <f t="shared" si="378"/>
        <v>-8.7973838146561123E-3</v>
      </c>
      <c r="G1522" s="2">
        <f t="shared" ca="1" si="379"/>
        <v>52958.824999999997</v>
      </c>
      <c r="H1522">
        <f t="shared" ca="1" si="380"/>
        <v>1</v>
      </c>
      <c r="I1522">
        <f t="shared" si="381"/>
        <v>1</v>
      </c>
      <c r="J1522">
        <f t="shared" si="384"/>
        <v>85.260000000000218</v>
      </c>
      <c r="K1522">
        <f t="shared" si="382"/>
        <v>1</v>
      </c>
      <c r="L1522" s="11">
        <f t="shared" ca="1" si="376"/>
        <v>13109.559999999963</v>
      </c>
      <c r="M1522">
        <f t="shared" ca="1" si="383"/>
        <v>2</v>
      </c>
      <c r="N1522">
        <f t="shared" ca="1" si="377"/>
        <v>4</v>
      </c>
      <c r="O1522">
        <f>COUNTIF(結算日!$A$3:$A$249,A1522)</f>
        <v>1</v>
      </c>
      <c r="Q1522" s="7">
        <f t="shared" si="385"/>
        <v>84</v>
      </c>
      <c r="R1522" s="8">
        <f t="shared" ca="1" si="389"/>
        <v>-2436</v>
      </c>
      <c r="S1522" s="8">
        <f t="shared" ca="1" si="390"/>
        <v>155933</v>
      </c>
      <c r="T1522" s="8">
        <f t="shared" ca="1" si="386"/>
        <v>28</v>
      </c>
      <c r="U1522" s="9">
        <f t="shared" ca="1" si="391"/>
        <v>57</v>
      </c>
      <c r="V1522">
        <f t="shared" si="387"/>
        <v>2004</v>
      </c>
      <c r="W1522">
        <f t="shared" si="388"/>
        <v>8</v>
      </c>
    </row>
    <row r="1523" spans="1:23" x14ac:dyDescent="0.25">
      <c r="A1523" s="1">
        <v>38218</v>
      </c>
      <c r="B1523" s="2">
        <v>5602.99</v>
      </c>
      <c r="C1523" s="2">
        <v>99369</v>
      </c>
      <c r="D1523" s="2">
        <v>5528</v>
      </c>
      <c r="E1523" s="2">
        <v>5510</v>
      </c>
      <c r="F1523" s="10">
        <f t="shared" si="378"/>
        <v>-1.3383925368419369E-2</v>
      </c>
      <c r="G1523" s="2">
        <f t="shared" ca="1" si="379"/>
        <v>53620.125</v>
      </c>
      <c r="H1523">
        <f t="shared" ca="1" si="380"/>
        <v>1</v>
      </c>
      <c r="I1523">
        <f t="shared" si="381"/>
        <v>1</v>
      </c>
      <c r="J1523">
        <f t="shared" si="384"/>
        <v>175.23999999999978</v>
      </c>
      <c r="K1523">
        <f t="shared" si="382"/>
        <v>1</v>
      </c>
      <c r="L1523" s="11">
        <f t="shared" ca="1" si="376"/>
        <v>13460.039999999963</v>
      </c>
      <c r="M1523">
        <f t="shared" ca="1" si="383"/>
        <v>2</v>
      </c>
      <c r="N1523">
        <f t="shared" ca="1" si="377"/>
        <v>0</v>
      </c>
      <c r="O1523">
        <f>COUNTIF(結算日!$A$3:$A$249,A1523)</f>
        <v>0</v>
      </c>
      <c r="Q1523" s="7">
        <f t="shared" si="385"/>
        <v>148</v>
      </c>
      <c r="R1523" s="8">
        <f t="shared" ca="1" si="389"/>
        <v>4144</v>
      </c>
      <c r="S1523" s="8">
        <f t="shared" ca="1" si="390"/>
        <v>160020</v>
      </c>
      <c r="T1523" s="8">
        <f t="shared" ca="1" si="386"/>
        <v>28</v>
      </c>
      <c r="U1523" s="9">
        <f t="shared" ca="1" si="391"/>
        <v>0</v>
      </c>
      <c r="V1523">
        <f t="shared" si="387"/>
        <v>2004</v>
      </c>
      <c r="W1523">
        <f t="shared" si="388"/>
        <v>8</v>
      </c>
    </row>
    <row r="1524" spans="1:23" x14ac:dyDescent="0.25">
      <c r="A1524" s="1">
        <v>38219</v>
      </c>
      <c r="B1524" s="2">
        <v>5622.86</v>
      </c>
      <c r="C1524" s="2">
        <v>91478</v>
      </c>
      <c r="D1524" s="2">
        <v>5583</v>
      </c>
      <c r="E1524" s="2">
        <v>5570</v>
      </c>
      <c r="F1524" s="10">
        <f t="shared" si="378"/>
        <v>-7.0889191621344994E-3</v>
      </c>
      <c r="G1524" s="2">
        <f t="shared" ca="1" si="379"/>
        <v>54025.15</v>
      </c>
      <c r="H1524">
        <f t="shared" ca="1" si="380"/>
        <v>1</v>
      </c>
      <c r="I1524">
        <f t="shared" si="381"/>
        <v>1</v>
      </c>
      <c r="J1524">
        <f t="shared" si="384"/>
        <v>19.869999999999891</v>
      </c>
      <c r="K1524">
        <f t="shared" si="382"/>
        <v>1</v>
      </c>
      <c r="L1524" s="11">
        <f t="shared" ca="1" si="376"/>
        <v>13499.779999999962</v>
      </c>
      <c r="M1524">
        <f t="shared" ca="1" si="383"/>
        <v>2</v>
      </c>
      <c r="N1524">
        <f t="shared" ca="1" si="377"/>
        <v>0</v>
      </c>
      <c r="O1524">
        <f>COUNTIF(結算日!$A$3:$A$249,A1524)</f>
        <v>0</v>
      </c>
      <c r="Q1524" s="7">
        <f t="shared" si="385"/>
        <v>55</v>
      </c>
      <c r="R1524" s="8">
        <f t="shared" ca="1" si="389"/>
        <v>1540</v>
      </c>
      <c r="S1524" s="8">
        <f t="shared" ca="1" si="390"/>
        <v>161560</v>
      </c>
      <c r="T1524" s="8">
        <f t="shared" ca="1" si="386"/>
        <v>28</v>
      </c>
      <c r="U1524" s="9">
        <f t="shared" ca="1" si="391"/>
        <v>0</v>
      </c>
      <c r="V1524">
        <f t="shared" si="387"/>
        <v>2004</v>
      </c>
      <c r="W1524">
        <f t="shared" si="388"/>
        <v>8</v>
      </c>
    </row>
    <row r="1525" spans="1:23" x14ac:dyDescent="0.25">
      <c r="A1525" s="1">
        <v>38222</v>
      </c>
      <c r="B1525" s="2">
        <v>5660.97</v>
      </c>
      <c r="C1525" s="2">
        <v>69764</v>
      </c>
      <c r="D1525" s="2">
        <v>5606</v>
      </c>
      <c r="E1525" s="2">
        <v>5588</v>
      </c>
      <c r="F1525" s="10">
        <f t="shared" si="378"/>
        <v>-9.7103499930224491E-3</v>
      </c>
      <c r="G1525" s="2">
        <f t="shared" ca="1" si="379"/>
        <v>54363.574999999997</v>
      </c>
      <c r="H1525">
        <f t="shared" ca="1" si="380"/>
        <v>1</v>
      </c>
      <c r="I1525">
        <f t="shared" si="381"/>
        <v>1</v>
      </c>
      <c r="J1525">
        <f t="shared" si="384"/>
        <v>38.110000000000582</v>
      </c>
      <c r="K1525">
        <f t="shared" si="382"/>
        <v>1</v>
      </c>
      <c r="L1525" s="11">
        <f t="shared" ca="1" si="376"/>
        <v>13575.999999999964</v>
      </c>
      <c r="M1525">
        <f t="shared" ca="1" si="383"/>
        <v>2</v>
      </c>
      <c r="N1525">
        <f t="shared" ca="1" si="377"/>
        <v>0</v>
      </c>
      <c r="O1525">
        <f>COUNTIF(結算日!$A$3:$A$249,A1525)</f>
        <v>0</v>
      </c>
      <c r="Q1525" s="7">
        <f t="shared" si="385"/>
        <v>23</v>
      </c>
      <c r="R1525" s="8">
        <f t="shared" ca="1" si="389"/>
        <v>644</v>
      </c>
      <c r="S1525" s="8">
        <f t="shared" ca="1" si="390"/>
        <v>162204</v>
      </c>
      <c r="T1525" s="8">
        <f t="shared" ca="1" si="386"/>
        <v>28</v>
      </c>
      <c r="U1525" s="9">
        <f t="shared" ca="1" si="391"/>
        <v>0</v>
      </c>
      <c r="V1525">
        <f t="shared" si="387"/>
        <v>2004</v>
      </c>
      <c r="W1525">
        <f t="shared" si="388"/>
        <v>8</v>
      </c>
    </row>
    <row r="1526" spans="1:23" x14ac:dyDescent="0.25">
      <c r="A1526" s="1">
        <v>38225</v>
      </c>
      <c r="B1526" s="2">
        <v>5813.39</v>
      </c>
      <c r="C1526" s="2">
        <v>118841</v>
      </c>
      <c r="D1526" s="2">
        <v>5783</v>
      </c>
      <c r="E1526" s="2">
        <v>5792</v>
      </c>
      <c r="F1526" s="10">
        <f t="shared" si="378"/>
        <v>-5.2275866576989571E-3</v>
      </c>
      <c r="G1526" s="2">
        <f t="shared" ca="1" si="379"/>
        <v>56129.65</v>
      </c>
      <c r="H1526">
        <f t="shared" ca="1" si="380"/>
        <v>1</v>
      </c>
      <c r="I1526">
        <f t="shared" si="381"/>
        <v>1</v>
      </c>
      <c r="J1526">
        <f t="shared" si="384"/>
        <v>152.42000000000007</v>
      </c>
      <c r="K1526">
        <f t="shared" si="382"/>
        <v>1</v>
      </c>
      <c r="L1526" s="11">
        <f t="shared" ca="1" si="376"/>
        <v>13880.839999999964</v>
      </c>
      <c r="M1526">
        <f t="shared" ca="1" si="383"/>
        <v>2</v>
      </c>
      <c r="N1526">
        <f t="shared" ca="1" si="377"/>
        <v>0</v>
      </c>
      <c r="O1526">
        <f>COUNTIF(結算日!$A$3:$A$249,A1526)</f>
        <v>0</v>
      </c>
      <c r="Q1526" s="7">
        <f t="shared" si="385"/>
        <v>177</v>
      </c>
      <c r="R1526" s="8">
        <f t="shared" ca="1" si="389"/>
        <v>4956</v>
      </c>
      <c r="S1526" s="8">
        <f t="shared" ca="1" si="390"/>
        <v>167160</v>
      </c>
      <c r="T1526" s="8">
        <f t="shared" ca="1" si="386"/>
        <v>28</v>
      </c>
      <c r="U1526" s="9">
        <f t="shared" ca="1" si="391"/>
        <v>0</v>
      </c>
      <c r="V1526">
        <f t="shared" si="387"/>
        <v>2004</v>
      </c>
      <c r="W1526">
        <f t="shared" si="388"/>
        <v>8</v>
      </c>
    </row>
    <row r="1527" spans="1:23" x14ac:dyDescent="0.25">
      <c r="A1527" s="1">
        <v>38226</v>
      </c>
      <c r="B1527" s="2">
        <v>5797.71</v>
      </c>
      <c r="C1527" s="2">
        <v>82229</v>
      </c>
      <c r="D1527" s="2">
        <v>5810</v>
      </c>
      <c r="E1527" s="2">
        <v>5787</v>
      </c>
      <c r="F1527" s="10">
        <f t="shared" si="378"/>
        <v>2.1198024737352217E-3</v>
      </c>
      <c r="G1527" s="2">
        <f t="shared" ca="1" si="379"/>
        <v>56265.2</v>
      </c>
      <c r="H1527">
        <f t="shared" ca="1" si="380"/>
        <v>1</v>
      </c>
      <c r="I1527">
        <f t="shared" si="381"/>
        <v>-1</v>
      </c>
      <c r="J1527">
        <f t="shared" si="384"/>
        <v>-15.680000000000291</v>
      </c>
      <c r="K1527">
        <f t="shared" si="382"/>
        <v>-1</v>
      </c>
      <c r="L1527" s="11">
        <f t="shared" ca="1" si="376"/>
        <v>13849.479999999963</v>
      </c>
      <c r="M1527">
        <f t="shared" ca="1" si="383"/>
        <v>-2</v>
      </c>
      <c r="N1527">
        <f t="shared" ca="1" si="377"/>
        <v>4</v>
      </c>
      <c r="O1527">
        <f>COUNTIF(結算日!$A$3:$A$249,A1527)</f>
        <v>0</v>
      </c>
      <c r="Q1527" s="7">
        <f t="shared" si="385"/>
        <v>27</v>
      </c>
      <c r="R1527" s="8">
        <f t="shared" ca="1" si="389"/>
        <v>756</v>
      </c>
      <c r="S1527" s="8">
        <f t="shared" ca="1" si="390"/>
        <v>167916</v>
      </c>
      <c r="T1527" s="8">
        <f t="shared" ca="1" si="386"/>
        <v>-28</v>
      </c>
      <c r="U1527" s="9">
        <f t="shared" ca="1" si="391"/>
        <v>56</v>
      </c>
      <c r="V1527">
        <f t="shared" si="387"/>
        <v>2004</v>
      </c>
      <c r="W1527">
        <f t="shared" si="388"/>
        <v>8</v>
      </c>
    </row>
    <row r="1528" spans="1:23" x14ac:dyDescent="0.25">
      <c r="A1528" s="1">
        <v>38229</v>
      </c>
      <c r="B1528" s="2">
        <v>5788.94</v>
      </c>
      <c r="C1528" s="2">
        <v>66021</v>
      </c>
      <c r="D1528" s="2">
        <v>5785</v>
      </c>
      <c r="E1528" s="2">
        <v>5775</v>
      </c>
      <c r="F1528" s="10">
        <f t="shared" si="378"/>
        <v>-6.8060819424620167E-4</v>
      </c>
      <c r="G1528" s="2">
        <f t="shared" ca="1" si="379"/>
        <v>56193.85</v>
      </c>
      <c r="H1528">
        <f t="shared" ca="1" si="380"/>
        <v>1</v>
      </c>
      <c r="I1528">
        <f t="shared" si="381"/>
        <v>1</v>
      </c>
      <c r="J1528">
        <f t="shared" si="384"/>
        <v>-8.7700000000004366</v>
      </c>
      <c r="K1528">
        <f t="shared" ca="1" si="382"/>
        <v>1</v>
      </c>
      <c r="L1528" s="11">
        <f t="shared" ca="1" si="376"/>
        <v>13867.019999999964</v>
      </c>
      <c r="M1528">
        <f t="shared" ca="1" si="383"/>
        <v>2</v>
      </c>
      <c r="N1528">
        <f t="shared" ca="1" si="377"/>
        <v>4</v>
      </c>
      <c r="O1528">
        <f>COUNTIF(結算日!$A$3:$A$249,A1528)</f>
        <v>0</v>
      </c>
      <c r="Q1528" s="7">
        <f t="shared" si="385"/>
        <v>-25</v>
      </c>
      <c r="R1528" s="8">
        <f t="shared" ca="1" si="389"/>
        <v>700</v>
      </c>
      <c r="S1528" s="8">
        <f t="shared" ca="1" si="390"/>
        <v>168560</v>
      </c>
      <c r="T1528" s="8">
        <f t="shared" ca="1" si="386"/>
        <v>29</v>
      </c>
      <c r="U1528" s="9">
        <f t="shared" ca="1" si="391"/>
        <v>57</v>
      </c>
      <c r="V1528">
        <f t="shared" si="387"/>
        <v>2004</v>
      </c>
      <c r="W1528">
        <f t="shared" si="388"/>
        <v>8</v>
      </c>
    </row>
    <row r="1529" spans="1:23" x14ac:dyDescent="0.25">
      <c r="A1529" s="1">
        <v>38230</v>
      </c>
      <c r="B1529" s="2">
        <v>5765.54</v>
      </c>
      <c r="C1529" s="2">
        <v>100029</v>
      </c>
      <c r="D1529" s="2">
        <v>5763</v>
      </c>
      <c r="E1529" s="2">
        <v>5754</v>
      </c>
      <c r="F1529" s="10">
        <f t="shared" si="378"/>
        <v>-4.4054850022723357E-4</v>
      </c>
      <c r="G1529" s="2">
        <f t="shared" ca="1" si="379"/>
        <v>57374.025000000001</v>
      </c>
      <c r="H1529">
        <f t="shared" ca="1" si="380"/>
        <v>1</v>
      </c>
      <c r="I1529">
        <f t="shared" si="381"/>
        <v>1</v>
      </c>
      <c r="J1529">
        <f t="shared" si="384"/>
        <v>-23.399999999999636</v>
      </c>
      <c r="K1529">
        <f t="shared" ca="1" si="382"/>
        <v>1</v>
      </c>
      <c r="L1529" s="11">
        <f t="shared" ca="1" si="376"/>
        <v>13820.219999999965</v>
      </c>
      <c r="M1529">
        <f t="shared" ca="1" si="383"/>
        <v>2</v>
      </c>
      <c r="N1529">
        <f t="shared" ca="1" si="377"/>
        <v>0</v>
      </c>
      <c r="O1529">
        <f>COUNTIF(結算日!$A$3:$A$249,A1529)</f>
        <v>0</v>
      </c>
      <c r="Q1529" s="7">
        <f t="shared" si="385"/>
        <v>-22</v>
      </c>
      <c r="R1529" s="8">
        <f t="shared" ca="1" si="389"/>
        <v>-638</v>
      </c>
      <c r="S1529" s="8">
        <f t="shared" ca="1" si="390"/>
        <v>167865</v>
      </c>
      <c r="T1529" s="8">
        <f t="shared" ca="1" si="386"/>
        <v>29</v>
      </c>
      <c r="U1529" s="9">
        <f t="shared" ca="1" si="391"/>
        <v>0</v>
      </c>
      <c r="V1529">
        <f t="shared" si="387"/>
        <v>2004</v>
      </c>
      <c r="W1529">
        <f t="shared" si="388"/>
        <v>8</v>
      </c>
    </row>
    <row r="1530" spans="1:23" x14ac:dyDescent="0.25">
      <c r="A1530" s="1">
        <v>38231</v>
      </c>
      <c r="B1530" s="2">
        <v>5858.14</v>
      </c>
      <c r="C1530" s="2">
        <v>92393</v>
      </c>
      <c r="D1530" s="2">
        <v>5856</v>
      </c>
      <c r="E1530" s="2">
        <v>5849</v>
      </c>
      <c r="F1530" s="10">
        <f t="shared" si="378"/>
        <v>-3.6530366293741068E-4</v>
      </c>
      <c r="G1530" s="2">
        <f t="shared" ca="1" si="379"/>
        <v>58587.324999999997</v>
      </c>
      <c r="H1530">
        <f t="shared" ca="1" si="380"/>
        <v>1</v>
      </c>
      <c r="I1530">
        <f t="shared" si="381"/>
        <v>1</v>
      </c>
      <c r="J1530">
        <f t="shared" si="384"/>
        <v>92.600000000000364</v>
      </c>
      <c r="K1530">
        <f t="shared" ca="1" si="382"/>
        <v>1</v>
      </c>
      <c r="L1530" s="11">
        <f t="shared" ca="1" si="376"/>
        <v>14005.419999999966</v>
      </c>
      <c r="M1530">
        <f t="shared" ca="1" si="383"/>
        <v>2</v>
      </c>
      <c r="N1530">
        <f t="shared" ca="1" si="377"/>
        <v>0</v>
      </c>
      <c r="O1530">
        <f>COUNTIF(結算日!$A$3:$A$249,A1530)</f>
        <v>0</v>
      </c>
      <c r="Q1530" s="7">
        <f t="shared" si="385"/>
        <v>93</v>
      </c>
      <c r="R1530" s="8">
        <f t="shared" ca="1" si="389"/>
        <v>2697</v>
      </c>
      <c r="S1530" s="8">
        <f t="shared" ca="1" si="390"/>
        <v>170562</v>
      </c>
      <c r="T1530" s="8">
        <f t="shared" ca="1" si="386"/>
        <v>29</v>
      </c>
      <c r="U1530" s="9">
        <f t="shared" ca="1" si="391"/>
        <v>0</v>
      </c>
      <c r="V1530">
        <f t="shared" si="387"/>
        <v>2004</v>
      </c>
      <c r="W1530">
        <f t="shared" si="388"/>
        <v>9</v>
      </c>
    </row>
    <row r="1531" spans="1:23" x14ac:dyDescent="0.25">
      <c r="A1531" s="1">
        <v>38232</v>
      </c>
      <c r="B1531" s="2">
        <v>5852.85</v>
      </c>
      <c r="C1531" s="2">
        <v>90591</v>
      </c>
      <c r="D1531" s="2">
        <v>5840</v>
      </c>
      <c r="E1531" s="2">
        <v>5806</v>
      </c>
      <c r="F1531" s="10">
        <f t="shared" si="378"/>
        <v>-2.1955115883715015E-3</v>
      </c>
      <c r="G1531" s="2">
        <f t="shared" ca="1" si="379"/>
        <v>59822.75</v>
      </c>
      <c r="H1531">
        <f t="shared" ca="1" si="380"/>
        <v>1</v>
      </c>
      <c r="I1531">
        <f t="shared" si="381"/>
        <v>1</v>
      </c>
      <c r="J1531">
        <f t="shared" si="384"/>
        <v>-5.2899999999999636</v>
      </c>
      <c r="K1531">
        <f t="shared" si="382"/>
        <v>1</v>
      </c>
      <c r="L1531" s="11">
        <f t="shared" ca="1" si="376"/>
        <v>13994.839999999966</v>
      </c>
      <c r="M1531">
        <f t="shared" ca="1" si="383"/>
        <v>2</v>
      </c>
      <c r="N1531">
        <f t="shared" ca="1" si="377"/>
        <v>0</v>
      </c>
      <c r="O1531">
        <f>COUNTIF(結算日!$A$3:$A$249,A1531)</f>
        <v>0</v>
      </c>
      <c r="Q1531" s="7">
        <f t="shared" si="385"/>
        <v>-16</v>
      </c>
      <c r="R1531" s="8">
        <f t="shared" ca="1" si="389"/>
        <v>-464</v>
      </c>
      <c r="S1531" s="8">
        <f t="shared" ca="1" si="390"/>
        <v>170098</v>
      </c>
      <c r="T1531" s="8">
        <f t="shared" ca="1" si="386"/>
        <v>29</v>
      </c>
      <c r="U1531" s="9">
        <f t="shared" ca="1" si="391"/>
        <v>0</v>
      </c>
      <c r="V1531">
        <f t="shared" si="387"/>
        <v>2004</v>
      </c>
      <c r="W1531">
        <f t="shared" si="388"/>
        <v>9</v>
      </c>
    </row>
    <row r="1532" spans="1:23" x14ac:dyDescent="0.25">
      <c r="A1532" s="1">
        <v>38233</v>
      </c>
      <c r="B1532" s="2">
        <v>5761.14</v>
      </c>
      <c r="C1532" s="2">
        <v>111162</v>
      </c>
      <c r="D1532" s="2">
        <v>5762</v>
      </c>
      <c r="E1532" s="2">
        <v>5749</v>
      </c>
      <c r="F1532" s="10">
        <f t="shared" si="378"/>
        <v>1.4927601134484547E-4</v>
      </c>
      <c r="G1532" s="2">
        <f t="shared" ca="1" si="379"/>
        <v>61350.025000000001</v>
      </c>
      <c r="H1532">
        <f t="shared" ca="1" si="380"/>
        <v>1</v>
      </c>
      <c r="I1532">
        <f t="shared" si="381"/>
        <v>-1</v>
      </c>
      <c r="J1532">
        <f t="shared" si="384"/>
        <v>-91.710000000000036</v>
      </c>
      <c r="K1532">
        <f t="shared" ca="1" si="382"/>
        <v>1</v>
      </c>
      <c r="L1532" s="11">
        <f t="shared" ca="1" si="376"/>
        <v>13811.419999999966</v>
      </c>
      <c r="M1532">
        <f t="shared" ca="1" si="383"/>
        <v>2</v>
      </c>
      <c r="N1532">
        <f t="shared" ca="1" si="377"/>
        <v>0</v>
      </c>
      <c r="O1532">
        <f>COUNTIF(結算日!$A$3:$A$249,A1532)</f>
        <v>0</v>
      </c>
      <c r="Q1532" s="7">
        <f t="shared" si="385"/>
        <v>-78</v>
      </c>
      <c r="R1532" s="8">
        <f t="shared" ca="1" si="389"/>
        <v>-2262</v>
      </c>
      <c r="S1532" s="8">
        <f t="shared" ca="1" si="390"/>
        <v>167836</v>
      </c>
      <c r="T1532" s="8">
        <f t="shared" ca="1" si="386"/>
        <v>29</v>
      </c>
      <c r="U1532" s="9">
        <f t="shared" ca="1" si="391"/>
        <v>0</v>
      </c>
      <c r="V1532">
        <f t="shared" si="387"/>
        <v>2004</v>
      </c>
      <c r="W1532">
        <f t="shared" si="388"/>
        <v>9</v>
      </c>
    </row>
    <row r="1533" spans="1:23" x14ac:dyDescent="0.25">
      <c r="A1533" s="1">
        <v>38236</v>
      </c>
      <c r="B1533" s="2">
        <v>5775.99</v>
      </c>
      <c r="C1533" s="2">
        <v>73203</v>
      </c>
      <c r="D1533" s="2">
        <v>5780</v>
      </c>
      <c r="E1533" s="2">
        <v>5765</v>
      </c>
      <c r="F1533" s="10">
        <f t="shared" si="378"/>
        <v>6.9425327952443716E-4</v>
      </c>
      <c r="G1533" s="2">
        <f t="shared" ca="1" si="379"/>
        <v>61821.824999999997</v>
      </c>
      <c r="H1533">
        <f t="shared" ca="1" si="380"/>
        <v>1</v>
      </c>
      <c r="I1533">
        <f t="shared" si="381"/>
        <v>-1</v>
      </c>
      <c r="J1533">
        <f t="shared" si="384"/>
        <v>14.849999999999454</v>
      </c>
      <c r="K1533">
        <f t="shared" ca="1" si="382"/>
        <v>1</v>
      </c>
      <c r="L1533" s="11">
        <f t="shared" ca="1" si="376"/>
        <v>13841.119999999964</v>
      </c>
      <c r="M1533">
        <f t="shared" ca="1" si="383"/>
        <v>2</v>
      </c>
      <c r="N1533">
        <f t="shared" ca="1" si="377"/>
        <v>0</v>
      </c>
      <c r="O1533">
        <f>COUNTIF(結算日!$A$3:$A$249,A1533)</f>
        <v>0</v>
      </c>
      <c r="Q1533" s="7">
        <f t="shared" si="385"/>
        <v>18</v>
      </c>
      <c r="R1533" s="8">
        <f t="shared" ca="1" si="389"/>
        <v>522</v>
      </c>
      <c r="S1533" s="8">
        <f t="shared" ca="1" si="390"/>
        <v>168358</v>
      </c>
      <c r="T1533" s="8">
        <f t="shared" ca="1" si="386"/>
        <v>29</v>
      </c>
      <c r="U1533" s="9">
        <f t="shared" ca="1" si="391"/>
        <v>0</v>
      </c>
      <c r="V1533">
        <f t="shared" si="387"/>
        <v>2004</v>
      </c>
      <c r="W1533">
        <f t="shared" si="388"/>
        <v>9</v>
      </c>
    </row>
    <row r="1534" spans="1:23" x14ac:dyDescent="0.25">
      <c r="A1534" s="1">
        <v>38237</v>
      </c>
      <c r="B1534" s="2">
        <v>5846.83</v>
      </c>
      <c r="C1534" s="2">
        <v>79271</v>
      </c>
      <c r="D1534" s="2">
        <v>5840</v>
      </c>
      <c r="E1534" s="2">
        <v>5823</v>
      </c>
      <c r="F1534" s="10">
        <f t="shared" si="378"/>
        <v>-1.1681543674093575E-3</v>
      </c>
      <c r="G1534" s="2">
        <f t="shared" ca="1" si="379"/>
        <v>62433.55</v>
      </c>
      <c r="H1534">
        <f t="shared" ca="1" si="380"/>
        <v>1</v>
      </c>
      <c r="I1534">
        <f t="shared" si="381"/>
        <v>1</v>
      </c>
      <c r="J1534">
        <f t="shared" si="384"/>
        <v>70.840000000000146</v>
      </c>
      <c r="K1534">
        <f t="shared" si="382"/>
        <v>1</v>
      </c>
      <c r="L1534" s="11">
        <f t="shared" ref="L1534:L1597" ca="1" si="392">L1533+J1534*M1533</f>
        <v>13982.799999999965</v>
      </c>
      <c r="M1534">
        <f t="shared" ca="1" si="383"/>
        <v>2</v>
      </c>
      <c r="N1534">
        <f t="shared" ref="N1534:N1597" ca="1" si="393">ABS(M1534-M1533)</f>
        <v>0</v>
      </c>
      <c r="O1534">
        <f>COUNTIF(結算日!$A$3:$A$249,A1534)</f>
        <v>0</v>
      </c>
      <c r="Q1534" s="7">
        <f t="shared" si="385"/>
        <v>60</v>
      </c>
      <c r="R1534" s="8">
        <f t="shared" ca="1" si="389"/>
        <v>1740</v>
      </c>
      <c r="S1534" s="8">
        <f t="shared" ca="1" si="390"/>
        <v>170098</v>
      </c>
      <c r="T1534" s="8">
        <f t="shared" ca="1" si="386"/>
        <v>29</v>
      </c>
      <c r="U1534" s="9">
        <f t="shared" ca="1" si="391"/>
        <v>0</v>
      </c>
      <c r="V1534">
        <f t="shared" si="387"/>
        <v>2004</v>
      </c>
      <c r="W1534">
        <f t="shared" si="388"/>
        <v>9</v>
      </c>
    </row>
    <row r="1535" spans="1:23" x14ac:dyDescent="0.25">
      <c r="A1535" s="1">
        <v>38238</v>
      </c>
      <c r="B1535" s="2">
        <v>5846.02</v>
      </c>
      <c r="C1535" s="2">
        <v>103012</v>
      </c>
      <c r="D1535" s="2">
        <v>5828</v>
      </c>
      <c r="E1535" s="2">
        <v>5810</v>
      </c>
      <c r="F1535" s="10">
        <f t="shared" si="378"/>
        <v>-3.0824389926822349E-3</v>
      </c>
      <c r="G1535" s="2">
        <f t="shared" ca="1" si="379"/>
        <v>63532.824999999997</v>
      </c>
      <c r="H1535">
        <f t="shared" ca="1" si="380"/>
        <v>1</v>
      </c>
      <c r="I1535">
        <f t="shared" si="381"/>
        <v>1</v>
      </c>
      <c r="J1535">
        <f t="shared" si="384"/>
        <v>-0.80999999999949068</v>
      </c>
      <c r="K1535">
        <f t="shared" si="382"/>
        <v>1</v>
      </c>
      <c r="L1535" s="11">
        <f t="shared" ca="1" si="392"/>
        <v>13981.179999999966</v>
      </c>
      <c r="M1535">
        <f t="shared" ca="1" si="383"/>
        <v>2</v>
      </c>
      <c r="N1535">
        <f t="shared" ca="1" si="393"/>
        <v>0</v>
      </c>
      <c r="O1535">
        <f>COUNTIF(結算日!$A$3:$A$249,A1535)</f>
        <v>0</v>
      </c>
      <c r="Q1535" s="7">
        <f t="shared" si="385"/>
        <v>-12</v>
      </c>
      <c r="R1535" s="8">
        <f t="shared" ca="1" si="389"/>
        <v>-348</v>
      </c>
      <c r="S1535" s="8">
        <f t="shared" ca="1" si="390"/>
        <v>169750</v>
      </c>
      <c r="T1535" s="8">
        <f t="shared" ca="1" si="386"/>
        <v>29</v>
      </c>
      <c r="U1535" s="9">
        <f t="shared" ca="1" si="391"/>
        <v>0</v>
      </c>
      <c r="V1535">
        <f t="shared" si="387"/>
        <v>2004</v>
      </c>
      <c r="W1535">
        <f t="shared" si="388"/>
        <v>9</v>
      </c>
    </row>
    <row r="1536" spans="1:23" x14ac:dyDescent="0.25">
      <c r="A1536" s="1">
        <v>38239</v>
      </c>
      <c r="B1536" s="2">
        <v>5842.93</v>
      </c>
      <c r="C1536" s="2">
        <v>75371</v>
      </c>
      <c r="D1536" s="2">
        <v>5843</v>
      </c>
      <c r="E1536" s="2">
        <v>5825</v>
      </c>
      <c r="F1536" s="10">
        <f t="shared" si="378"/>
        <v>1.1980290710367214E-5</v>
      </c>
      <c r="G1536" s="2">
        <f t="shared" ca="1" si="379"/>
        <v>64061.724999999999</v>
      </c>
      <c r="H1536">
        <f t="shared" ca="1" si="380"/>
        <v>1</v>
      </c>
      <c r="I1536">
        <f t="shared" si="381"/>
        <v>-1</v>
      </c>
      <c r="J1536">
        <f t="shared" si="384"/>
        <v>-3.0900000000001455</v>
      </c>
      <c r="K1536">
        <f t="shared" ca="1" si="382"/>
        <v>1</v>
      </c>
      <c r="L1536" s="11">
        <f t="shared" ca="1" si="392"/>
        <v>13974.999999999965</v>
      </c>
      <c r="M1536">
        <f t="shared" ca="1" si="383"/>
        <v>2</v>
      </c>
      <c r="N1536">
        <f t="shared" ca="1" si="393"/>
        <v>0</v>
      </c>
      <c r="O1536">
        <f>COUNTIF(結算日!$A$3:$A$249,A1536)</f>
        <v>0</v>
      </c>
      <c r="Q1536" s="7">
        <f t="shared" si="385"/>
        <v>15</v>
      </c>
      <c r="R1536" s="8">
        <f t="shared" ca="1" si="389"/>
        <v>435</v>
      </c>
      <c r="S1536" s="8">
        <f t="shared" ca="1" si="390"/>
        <v>170185</v>
      </c>
      <c r="T1536" s="8">
        <f t="shared" ca="1" si="386"/>
        <v>29</v>
      </c>
      <c r="U1536" s="9">
        <f t="shared" ca="1" si="391"/>
        <v>0</v>
      </c>
      <c r="V1536">
        <f t="shared" si="387"/>
        <v>2004</v>
      </c>
      <c r="W1536">
        <f t="shared" si="388"/>
        <v>9</v>
      </c>
    </row>
    <row r="1537" spans="1:23" x14ac:dyDescent="0.25">
      <c r="A1537" s="1">
        <v>38240</v>
      </c>
      <c r="B1537" s="2">
        <v>5846.19</v>
      </c>
      <c r="C1537" s="2">
        <v>82808</v>
      </c>
      <c r="D1537" s="2">
        <v>5841</v>
      </c>
      <c r="E1537" s="2">
        <v>5833</v>
      </c>
      <c r="F1537" s="10">
        <f t="shared" si="378"/>
        <v>-8.8775766781434839E-4</v>
      </c>
      <c r="G1537" s="2">
        <f t="shared" ca="1" si="379"/>
        <v>64848.5</v>
      </c>
      <c r="H1537">
        <f t="shared" ca="1" si="380"/>
        <v>1</v>
      </c>
      <c r="I1537">
        <f t="shared" si="381"/>
        <v>1</v>
      </c>
      <c r="J1537">
        <f t="shared" si="384"/>
        <v>3.2599999999993088</v>
      </c>
      <c r="K1537">
        <f t="shared" ca="1" si="382"/>
        <v>1</v>
      </c>
      <c r="L1537" s="11">
        <f t="shared" ca="1" si="392"/>
        <v>13981.519999999964</v>
      </c>
      <c r="M1537">
        <f t="shared" ca="1" si="383"/>
        <v>2</v>
      </c>
      <c r="N1537">
        <f t="shared" ca="1" si="393"/>
        <v>0</v>
      </c>
      <c r="O1537">
        <f>COUNTIF(結算日!$A$3:$A$249,A1537)</f>
        <v>0</v>
      </c>
      <c r="Q1537" s="7">
        <f t="shared" si="385"/>
        <v>-2</v>
      </c>
      <c r="R1537" s="8">
        <f t="shared" ca="1" si="389"/>
        <v>-58</v>
      </c>
      <c r="S1537" s="8">
        <f t="shared" ca="1" si="390"/>
        <v>170127</v>
      </c>
      <c r="T1537" s="8">
        <f t="shared" ca="1" si="386"/>
        <v>29</v>
      </c>
      <c r="U1537" s="9">
        <f t="shared" ca="1" si="391"/>
        <v>0</v>
      </c>
      <c r="V1537">
        <f t="shared" si="387"/>
        <v>2004</v>
      </c>
      <c r="W1537">
        <f t="shared" si="388"/>
        <v>9</v>
      </c>
    </row>
    <row r="1538" spans="1:23" x14ac:dyDescent="0.25">
      <c r="A1538" s="1">
        <v>38243</v>
      </c>
      <c r="B1538" s="2">
        <v>5928.22</v>
      </c>
      <c r="C1538" s="2">
        <v>96565</v>
      </c>
      <c r="D1538" s="2">
        <v>5930</v>
      </c>
      <c r="E1538" s="2">
        <v>5929</v>
      </c>
      <c r="F1538" s="10">
        <f t="shared" ref="F1538:F1601" si="394">IF(O1538=1,E1538,D1538)/B1538-1</f>
        <v>3.0025876232664395E-4</v>
      </c>
      <c r="G1538" s="2">
        <f t="shared" ref="G1538:G1601" ca="1" si="395">IF(ROW()&gt;$G$1,AVERAGE(OFFSET(C1538,-$G$1+1,,$G$1)),"")</f>
        <v>65736.375</v>
      </c>
      <c r="H1538">
        <f t="shared" ref="H1538:H1601" ca="1" si="396">IF(G1538="",0,SIGN(C1538-G1538))</f>
        <v>1</v>
      </c>
      <c r="I1538">
        <f t="shared" ref="I1538:I1601" si="397">-SIGN(F1538)</f>
        <v>-1</v>
      </c>
      <c r="J1538">
        <f t="shared" si="384"/>
        <v>82.030000000000655</v>
      </c>
      <c r="K1538">
        <f t="shared" ref="K1538:K1601" ca="1" si="398">CHOOSE($K$1,H1538*(2-$K$1)+I1538*($K$1-1),IF(ABS(F1538)&gt;($K$1-2)/100,I1538,H1538))</f>
        <v>1</v>
      </c>
      <c r="L1538" s="11">
        <f t="shared" ca="1" si="392"/>
        <v>14145.579999999965</v>
      </c>
      <c r="M1538">
        <f t="shared" ref="M1538:M1601" ca="1" si="399">INT(L1538*$P$1/B1538)*K1538</f>
        <v>2</v>
      </c>
      <c r="N1538">
        <f t="shared" ca="1" si="393"/>
        <v>0</v>
      </c>
      <c r="O1538">
        <f>COUNTIF(結算日!$A$3:$A$249,A1538)</f>
        <v>0</v>
      </c>
      <c r="Q1538" s="7">
        <f t="shared" si="385"/>
        <v>89</v>
      </c>
      <c r="R1538" s="8">
        <f t="shared" ca="1" si="389"/>
        <v>2581</v>
      </c>
      <c r="S1538" s="8">
        <f t="shared" ca="1" si="390"/>
        <v>172708</v>
      </c>
      <c r="T1538" s="8">
        <f t="shared" ca="1" si="386"/>
        <v>29</v>
      </c>
      <c r="U1538" s="9">
        <f t="shared" ca="1" si="391"/>
        <v>0</v>
      </c>
      <c r="V1538">
        <f t="shared" si="387"/>
        <v>2004</v>
      </c>
      <c r="W1538">
        <f t="shared" si="388"/>
        <v>9</v>
      </c>
    </row>
    <row r="1539" spans="1:23" x14ac:dyDescent="0.25">
      <c r="A1539" s="1">
        <v>38244</v>
      </c>
      <c r="B1539" s="2">
        <v>5919.77</v>
      </c>
      <c r="C1539" s="2">
        <v>99043</v>
      </c>
      <c r="D1539" s="2">
        <v>5935</v>
      </c>
      <c r="E1539" s="2">
        <v>5929</v>
      </c>
      <c r="F1539" s="10">
        <f t="shared" si="394"/>
        <v>2.5727350893700596E-3</v>
      </c>
      <c r="G1539" s="2">
        <f t="shared" ca="1" si="395"/>
        <v>66972.149999999994</v>
      </c>
      <c r="H1539">
        <f t="shared" ca="1" si="396"/>
        <v>1</v>
      </c>
      <c r="I1539">
        <f t="shared" si="397"/>
        <v>-1</v>
      </c>
      <c r="J1539">
        <f t="shared" ref="J1539:J1602" si="400">B1539-B1538</f>
        <v>-8.4499999999998181</v>
      </c>
      <c r="K1539">
        <f t="shared" si="398"/>
        <v>-1</v>
      </c>
      <c r="L1539" s="11">
        <f t="shared" ca="1" si="392"/>
        <v>14128.679999999966</v>
      </c>
      <c r="M1539">
        <f t="shared" ca="1" si="399"/>
        <v>-2</v>
      </c>
      <c r="N1539">
        <f t="shared" ca="1" si="393"/>
        <v>4</v>
      </c>
      <c r="O1539">
        <f>COUNTIF(結算日!$A$3:$A$249,A1539)</f>
        <v>0</v>
      </c>
      <c r="Q1539" s="7">
        <f t="shared" ref="Q1539:Q1602" si="401">D1539-IF(O1538=1,E1538,D1538)</f>
        <v>5</v>
      </c>
      <c r="R1539" s="8">
        <f t="shared" ca="1" si="389"/>
        <v>145</v>
      </c>
      <c r="S1539" s="8">
        <f t="shared" ca="1" si="390"/>
        <v>172853</v>
      </c>
      <c r="T1539" s="8">
        <f t="shared" ref="T1539:T1602" ca="1" si="402">INT(S1539*$P$1/IF(O1539=1,E1539,D1539))*K1539</f>
        <v>-29</v>
      </c>
      <c r="U1539" s="9">
        <f t="shared" ca="1" si="391"/>
        <v>58</v>
      </c>
      <c r="V1539">
        <f t="shared" ref="V1539:V1602" si="403">YEAR(A1539)</f>
        <v>2004</v>
      </c>
      <c r="W1539">
        <f t="shared" ref="W1539:W1602" si="404">MONTH(A1539)</f>
        <v>9</v>
      </c>
    </row>
    <row r="1540" spans="1:23" x14ac:dyDescent="0.25">
      <c r="A1540" s="1">
        <v>38245</v>
      </c>
      <c r="B1540" s="2">
        <v>5871.07</v>
      </c>
      <c r="C1540" s="2">
        <v>65339</v>
      </c>
      <c r="D1540" s="2">
        <v>5879</v>
      </c>
      <c r="E1540" s="2">
        <v>5871</v>
      </c>
      <c r="F1540" s="10">
        <f t="shared" si="394"/>
        <v>-1.1922869255442947E-5</v>
      </c>
      <c r="G1540" s="2">
        <f t="shared" ca="1" si="395"/>
        <v>67374.074999999997</v>
      </c>
      <c r="H1540">
        <f t="shared" ca="1" si="396"/>
        <v>-1</v>
      </c>
      <c r="I1540">
        <f t="shared" si="397"/>
        <v>1</v>
      </c>
      <c r="J1540">
        <f t="shared" si="400"/>
        <v>-48.700000000000728</v>
      </c>
      <c r="K1540">
        <f t="shared" ca="1" si="398"/>
        <v>-1</v>
      </c>
      <c r="L1540" s="11">
        <f t="shared" ca="1" si="392"/>
        <v>14226.079999999967</v>
      </c>
      <c r="M1540">
        <f t="shared" ca="1" si="399"/>
        <v>-2</v>
      </c>
      <c r="N1540">
        <f t="shared" ca="1" si="393"/>
        <v>0</v>
      </c>
      <c r="O1540">
        <f>COUNTIF(結算日!$A$3:$A$249,A1540)</f>
        <v>1</v>
      </c>
      <c r="Q1540" s="7">
        <f t="shared" si="401"/>
        <v>-56</v>
      </c>
      <c r="R1540" s="8">
        <f t="shared" ref="R1540:R1603" ca="1" si="405">Q1540*T1539</f>
        <v>1624</v>
      </c>
      <c r="S1540" s="8">
        <f t="shared" ref="S1540:S1603" ca="1" si="406">S1539+Q1540*T1539-U1539*$U$1</f>
        <v>174419</v>
      </c>
      <c r="T1540" s="8">
        <f t="shared" ca="1" si="402"/>
        <v>-29</v>
      </c>
      <c r="U1540" s="9">
        <f t="shared" ref="U1540:U1603" ca="1" si="407">IF(O1540=1,ABS(T1540)+ABS(T1539),ABS(T1540-T1539))</f>
        <v>58</v>
      </c>
      <c r="V1540">
        <f t="shared" si="403"/>
        <v>2004</v>
      </c>
      <c r="W1540">
        <f t="shared" si="404"/>
        <v>9</v>
      </c>
    </row>
    <row r="1541" spans="1:23" x14ac:dyDescent="0.25">
      <c r="A1541" s="1">
        <v>38246</v>
      </c>
      <c r="B1541" s="2">
        <v>5891.05</v>
      </c>
      <c r="C1541" s="2">
        <v>69280</v>
      </c>
      <c r="D1541" s="2">
        <v>5868</v>
      </c>
      <c r="E1541" s="2">
        <v>5878</v>
      </c>
      <c r="F1541" s="10">
        <f t="shared" si="394"/>
        <v>-3.9127150507973774E-3</v>
      </c>
      <c r="G1541" s="2">
        <f t="shared" ca="1" si="395"/>
        <v>67532.324999999997</v>
      </c>
      <c r="H1541">
        <f t="shared" ca="1" si="396"/>
        <v>1</v>
      </c>
      <c r="I1541">
        <f t="shared" si="397"/>
        <v>1</v>
      </c>
      <c r="J1541">
        <f t="shared" si="400"/>
        <v>19.980000000000473</v>
      </c>
      <c r="K1541">
        <f t="shared" si="398"/>
        <v>1</v>
      </c>
      <c r="L1541" s="11">
        <f t="shared" ca="1" si="392"/>
        <v>14186.119999999966</v>
      </c>
      <c r="M1541">
        <f t="shared" ca="1" si="399"/>
        <v>2</v>
      </c>
      <c r="N1541">
        <f t="shared" ca="1" si="393"/>
        <v>4</v>
      </c>
      <c r="O1541">
        <f>COUNTIF(結算日!$A$3:$A$249,A1541)</f>
        <v>0</v>
      </c>
      <c r="Q1541" s="7">
        <f t="shared" si="401"/>
        <v>-3</v>
      </c>
      <c r="R1541" s="8">
        <f t="shared" ca="1" si="405"/>
        <v>87</v>
      </c>
      <c r="S1541" s="8">
        <f t="shared" ca="1" si="406"/>
        <v>174448</v>
      </c>
      <c r="T1541" s="8">
        <f t="shared" ca="1" si="402"/>
        <v>29</v>
      </c>
      <c r="U1541" s="9">
        <f t="shared" ca="1" si="407"/>
        <v>58</v>
      </c>
      <c r="V1541">
        <f t="shared" si="403"/>
        <v>2004</v>
      </c>
      <c r="W1541">
        <f t="shared" si="404"/>
        <v>9</v>
      </c>
    </row>
    <row r="1542" spans="1:23" x14ac:dyDescent="0.25">
      <c r="A1542" s="1">
        <v>38247</v>
      </c>
      <c r="B1542" s="2">
        <v>5818.39</v>
      </c>
      <c r="C1542" s="2">
        <v>74789</v>
      </c>
      <c r="D1542" s="2">
        <v>5797</v>
      </c>
      <c r="E1542" s="2">
        <v>5784</v>
      </c>
      <c r="F1542" s="10">
        <f t="shared" si="394"/>
        <v>-3.6762747082956793E-3</v>
      </c>
      <c r="G1542" s="2">
        <f t="shared" ca="1" si="395"/>
        <v>67796.149999999994</v>
      </c>
      <c r="H1542">
        <f t="shared" ca="1" si="396"/>
        <v>1</v>
      </c>
      <c r="I1542">
        <f t="shared" si="397"/>
        <v>1</v>
      </c>
      <c r="J1542">
        <f t="shared" si="400"/>
        <v>-72.659999999999854</v>
      </c>
      <c r="K1542">
        <f t="shared" si="398"/>
        <v>1</v>
      </c>
      <c r="L1542" s="11">
        <f t="shared" ca="1" si="392"/>
        <v>14040.799999999967</v>
      </c>
      <c r="M1542">
        <f t="shared" ca="1" si="399"/>
        <v>2</v>
      </c>
      <c r="N1542">
        <f t="shared" ca="1" si="393"/>
        <v>0</v>
      </c>
      <c r="O1542">
        <f>COUNTIF(結算日!$A$3:$A$249,A1542)</f>
        <v>0</v>
      </c>
      <c r="Q1542" s="7">
        <f t="shared" si="401"/>
        <v>-71</v>
      </c>
      <c r="R1542" s="8">
        <f t="shared" ca="1" si="405"/>
        <v>-2059</v>
      </c>
      <c r="S1542" s="8">
        <f t="shared" ca="1" si="406"/>
        <v>172331</v>
      </c>
      <c r="T1542" s="8">
        <f t="shared" ca="1" si="402"/>
        <v>29</v>
      </c>
      <c r="U1542" s="9">
        <f t="shared" ca="1" si="407"/>
        <v>0</v>
      </c>
      <c r="V1542">
        <f t="shared" si="403"/>
        <v>2004</v>
      </c>
      <c r="W1542">
        <f t="shared" si="404"/>
        <v>9</v>
      </c>
    </row>
    <row r="1543" spans="1:23" x14ac:dyDescent="0.25">
      <c r="A1543" s="1">
        <v>38250</v>
      </c>
      <c r="B1543" s="2">
        <v>5864.54</v>
      </c>
      <c r="C1543" s="2">
        <v>83282</v>
      </c>
      <c r="D1543" s="2">
        <v>5840</v>
      </c>
      <c r="E1543" s="2">
        <v>5840</v>
      </c>
      <c r="F1543" s="10">
        <f t="shared" si="394"/>
        <v>-4.1844714163429275E-3</v>
      </c>
      <c r="G1543" s="2">
        <f t="shared" ca="1" si="395"/>
        <v>68365.5</v>
      </c>
      <c r="H1543">
        <f t="shared" ca="1" si="396"/>
        <v>1</v>
      </c>
      <c r="I1543">
        <f t="shared" si="397"/>
        <v>1</v>
      </c>
      <c r="J1543">
        <f t="shared" si="400"/>
        <v>46.149999999999636</v>
      </c>
      <c r="K1543">
        <f t="shared" si="398"/>
        <v>1</v>
      </c>
      <c r="L1543" s="11">
        <f t="shared" ca="1" si="392"/>
        <v>14133.099999999966</v>
      </c>
      <c r="M1543">
        <f t="shared" ca="1" si="399"/>
        <v>2</v>
      </c>
      <c r="N1543">
        <f t="shared" ca="1" si="393"/>
        <v>0</v>
      </c>
      <c r="O1543">
        <f>COUNTIF(結算日!$A$3:$A$249,A1543)</f>
        <v>0</v>
      </c>
      <c r="Q1543" s="7">
        <f t="shared" si="401"/>
        <v>43</v>
      </c>
      <c r="R1543" s="8">
        <f t="shared" ca="1" si="405"/>
        <v>1247</v>
      </c>
      <c r="S1543" s="8">
        <f t="shared" ca="1" si="406"/>
        <v>173578</v>
      </c>
      <c r="T1543" s="8">
        <f t="shared" ca="1" si="402"/>
        <v>29</v>
      </c>
      <c r="U1543" s="9">
        <f t="shared" ca="1" si="407"/>
        <v>0</v>
      </c>
      <c r="V1543">
        <f t="shared" si="403"/>
        <v>2004</v>
      </c>
      <c r="W1543">
        <f t="shared" si="404"/>
        <v>9</v>
      </c>
    </row>
    <row r="1544" spans="1:23" x14ac:dyDescent="0.25">
      <c r="A1544" s="1">
        <v>38251</v>
      </c>
      <c r="B1544" s="2">
        <v>5949.26</v>
      </c>
      <c r="C1544" s="2">
        <v>94368</v>
      </c>
      <c r="D1544" s="2">
        <v>5945</v>
      </c>
      <c r="E1544" s="2">
        <v>5940</v>
      </c>
      <c r="F1544" s="10">
        <f t="shared" si="394"/>
        <v>-7.1605544218944495E-4</v>
      </c>
      <c r="G1544" s="2">
        <f t="shared" ca="1" si="395"/>
        <v>69423.649999999994</v>
      </c>
      <c r="H1544">
        <f t="shared" ca="1" si="396"/>
        <v>1</v>
      </c>
      <c r="I1544">
        <f t="shared" si="397"/>
        <v>1</v>
      </c>
      <c r="J1544">
        <f t="shared" si="400"/>
        <v>84.720000000000255</v>
      </c>
      <c r="K1544">
        <f t="shared" ca="1" si="398"/>
        <v>1</v>
      </c>
      <c r="L1544" s="11">
        <f t="shared" ca="1" si="392"/>
        <v>14302.539999999966</v>
      </c>
      <c r="M1544">
        <f t="shared" ca="1" si="399"/>
        <v>2</v>
      </c>
      <c r="N1544">
        <f t="shared" ca="1" si="393"/>
        <v>0</v>
      </c>
      <c r="O1544">
        <f>COUNTIF(結算日!$A$3:$A$249,A1544)</f>
        <v>0</v>
      </c>
      <c r="Q1544" s="7">
        <f t="shared" si="401"/>
        <v>105</v>
      </c>
      <c r="R1544" s="8">
        <f t="shared" ca="1" si="405"/>
        <v>3045</v>
      </c>
      <c r="S1544" s="8">
        <f t="shared" ca="1" si="406"/>
        <v>176623</v>
      </c>
      <c r="T1544" s="8">
        <f t="shared" ca="1" si="402"/>
        <v>29</v>
      </c>
      <c r="U1544" s="9">
        <f t="shared" ca="1" si="407"/>
        <v>0</v>
      </c>
      <c r="V1544">
        <f t="shared" si="403"/>
        <v>2004</v>
      </c>
      <c r="W1544">
        <f t="shared" si="404"/>
        <v>9</v>
      </c>
    </row>
    <row r="1545" spans="1:23" x14ac:dyDescent="0.25">
      <c r="A1545" s="1">
        <v>38252</v>
      </c>
      <c r="B1545" s="2">
        <v>5970.18</v>
      </c>
      <c r="C1545" s="2">
        <v>85426</v>
      </c>
      <c r="D1545" s="2">
        <v>5936</v>
      </c>
      <c r="E1545" s="2">
        <v>5930</v>
      </c>
      <c r="F1545" s="10">
        <f t="shared" si="394"/>
        <v>-5.725120515629345E-3</v>
      </c>
      <c r="G1545" s="2">
        <f t="shared" ca="1" si="395"/>
        <v>70629.524999999994</v>
      </c>
      <c r="H1545">
        <f t="shared" ca="1" si="396"/>
        <v>1</v>
      </c>
      <c r="I1545">
        <f t="shared" si="397"/>
        <v>1</v>
      </c>
      <c r="J1545">
        <f t="shared" si="400"/>
        <v>20.920000000000073</v>
      </c>
      <c r="K1545">
        <f t="shared" si="398"/>
        <v>1</v>
      </c>
      <c r="L1545" s="11">
        <f t="shared" ca="1" si="392"/>
        <v>14344.379999999966</v>
      </c>
      <c r="M1545">
        <f t="shared" ca="1" si="399"/>
        <v>2</v>
      </c>
      <c r="N1545">
        <f t="shared" ca="1" si="393"/>
        <v>0</v>
      </c>
      <c r="O1545">
        <f>COUNTIF(結算日!$A$3:$A$249,A1545)</f>
        <v>0</v>
      </c>
      <c r="Q1545" s="7">
        <f t="shared" si="401"/>
        <v>-9</v>
      </c>
      <c r="R1545" s="8">
        <f t="shared" ca="1" si="405"/>
        <v>-261</v>
      </c>
      <c r="S1545" s="8">
        <f t="shared" ca="1" si="406"/>
        <v>176362</v>
      </c>
      <c r="T1545" s="8">
        <f t="shared" ca="1" si="402"/>
        <v>29</v>
      </c>
      <c r="U1545" s="9">
        <f t="shared" ca="1" si="407"/>
        <v>0</v>
      </c>
      <c r="V1545">
        <f t="shared" si="403"/>
        <v>2004</v>
      </c>
      <c r="W1545">
        <f t="shared" si="404"/>
        <v>9</v>
      </c>
    </row>
    <row r="1546" spans="1:23" x14ac:dyDescent="0.25">
      <c r="A1546" s="1">
        <v>38253</v>
      </c>
      <c r="B1546" s="2">
        <v>5937.25</v>
      </c>
      <c r="C1546" s="2">
        <v>70580</v>
      </c>
      <c r="D1546" s="2">
        <v>5917</v>
      </c>
      <c r="E1546" s="2">
        <v>5909</v>
      </c>
      <c r="F1546" s="10">
        <f t="shared" si="394"/>
        <v>-3.4106699229441428E-3</v>
      </c>
      <c r="G1546" s="2">
        <f t="shared" ca="1" si="395"/>
        <v>70937.3</v>
      </c>
      <c r="H1546">
        <f t="shared" ca="1" si="396"/>
        <v>-1</v>
      </c>
      <c r="I1546">
        <f t="shared" si="397"/>
        <v>1</v>
      </c>
      <c r="J1546">
        <f t="shared" si="400"/>
        <v>-32.930000000000291</v>
      </c>
      <c r="K1546">
        <f t="shared" si="398"/>
        <v>1</v>
      </c>
      <c r="L1546" s="11">
        <f t="shared" ca="1" si="392"/>
        <v>14278.519999999966</v>
      </c>
      <c r="M1546">
        <f t="shared" ca="1" si="399"/>
        <v>2</v>
      </c>
      <c r="N1546">
        <f t="shared" ca="1" si="393"/>
        <v>0</v>
      </c>
      <c r="O1546">
        <f>COUNTIF(結算日!$A$3:$A$249,A1546)</f>
        <v>0</v>
      </c>
      <c r="Q1546" s="7">
        <f t="shared" si="401"/>
        <v>-19</v>
      </c>
      <c r="R1546" s="8">
        <f t="shared" ca="1" si="405"/>
        <v>-551</v>
      </c>
      <c r="S1546" s="8">
        <f t="shared" ca="1" si="406"/>
        <v>175811</v>
      </c>
      <c r="T1546" s="8">
        <f t="shared" ca="1" si="402"/>
        <v>29</v>
      </c>
      <c r="U1546" s="9">
        <f t="shared" ca="1" si="407"/>
        <v>0</v>
      </c>
      <c r="V1546">
        <f t="shared" si="403"/>
        <v>2004</v>
      </c>
      <c r="W1546">
        <f t="shared" si="404"/>
        <v>9</v>
      </c>
    </row>
    <row r="1547" spans="1:23" x14ac:dyDescent="0.25">
      <c r="A1547" s="1">
        <v>38254</v>
      </c>
      <c r="B1547" s="2">
        <v>5892.21</v>
      </c>
      <c r="C1547" s="2">
        <v>80904</v>
      </c>
      <c r="D1547" s="2">
        <v>5888</v>
      </c>
      <c r="E1547" s="2">
        <v>5878</v>
      </c>
      <c r="F1547" s="10">
        <f t="shared" si="394"/>
        <v>-7.1450270781248104E-4</v>
      </c>
      <c r="G1547" s="2">
        <f t="shared" ca="1" si="395"/>
        <v>71731.425000000003</v>
      </c>
      <c r="H1547">
        <f t="shared" ca="1" si="396"/>
        <v>1</v>
      </c>
      <c r="I1547">
        <f t="shared" si="397"/>
        <v>1</v>
      </c>
      <c r="J1547">
        <f t="shared" si="400"/>
        <v>-45.039999999999964</v>
      </c>
      <c r="K1547">
        <f t="shared" ca="1" si="398"/>
        <v>1</v>
      </c>
      <c r="L1547" s="11">
        <f t="shared" ca="1" si="392"/>
        <v>14188.439999999966</v>
      </c>
      <c r="M1547">
        <f t="shared" ca="1" si="399"/>
        <v>2</v>
      </c>
      <c r="N1547">
        <f t="shared" ca="1" si="393"/>
        <v>0</v>
      </c>
      <c r="O1547">
        <f>COUNTIF(結算日!$A$3:$A$249,A1547)</f>
        <v>0</v>
      </c>
      <c r="Q1547" s="7">
        <f t="shared" si="401"/>
        <v>-29</v>
      </c>
      <c r="R1547" s="8">
        <f t="shared" ca="1" si="405"/>
        <v>-841</v>
      </c>
      <c r="S1547" s="8">
        <f t="shared" ca="1" si="406"/>
        <v>174970</v>
      </c>
      <c r="T1547" s="8">
        <f t="shared" ca="1" si="402"/>
        <v>29</v>
      </c>
      <c r="U1547" s="9">
        <f t="shared" ca="1" si="407"/>
        <v>0</v>
      </c>
      <c r="V1547">
        <f t="shared" si="403"/>
        <v>2004</v>
      </c>
      <c r="W1547">
        <f t="shared" si="404"/>
        <v>9</v>
      </c>
    </row>
    <row r="1548" spans="1:23" x14ac:dyDescent="0.25">
      <c r="A1548" s="1">
        <v>38257</v>
      </c>
      <c r="B1548" s="2">
        <v>5849.22</v>
      </c>
      <c r="C1548" s="2">
        <v>57074</v>
      </c>
      <c r="D1548" s="2">
        <v>5870</v>
      </c>
      <c r="E1548" s="2">
        <v>5876</v>
      </c>
      <c r="F1548" s="10">
        <f t="shared" si="394"/>
        <v>3.5526104335279474E-3</v>
      </c>
      <c r="G1548" s="2">
        <f t="shared" ca="1" si="395"/>
        <v>72122.074999999997</v>
      </c>
      <c r="H1548">
        <f t="shared" ca="1" si="396"/>
        <v>-1</v>
      </c>
      <c r="I1548">
        <f t="shared" si="397"/>
        <v>-1</v>
      </c>
      <c r="J1548">
        <f t="shared" si="400"/>
        <v>-42.989999999999782</v>
      </c>
      <c r="K1548">
        <f t="shared" si="398"/>
        <v>-1</v>
      </c>
      <c r="L1548" s="11">
        <f t="shared" ca="1" si="392"/>
        <v>14102.459999999966</v>
      </c>
      <c r="M1548">
        <f t="shared" ca="1" si="399"/>
        <v>-2</v>
      </c>
      <c r="N1548">
        <f t="shared" ca="1" si="393"/>
        <v>4</v>
      </c>
      <c r="O1548">
        <f>COUNTIF(結算日!$A$3:$A$249,A1548)</f>
        <v>0</v>
      </c>
      <c r="Q1548" s="7">
        <f t="shared" si="401"/>
        <v>-18</v>
      </c>
      <c r="R1548" s="8">
        <f t="shared" ca="1" si="405"/>
        <v>-522</v>
      </c>
      <c r="S1548" s="8">
        <f t="shared" ca="1" si="406"/>
        <v>174448</v>
      </c>
      <c r="T1548" s="8">
        <f t="shared" ca="1" si="402"/>
        <v>-29</v>
      </c>
      <c r="U1548" s="9">
        <f t="shared" ca="1" si="407"/>
        <v>58</v>
      </c>
      <c r="V1548">
        <f t="shared" si="403"/>
        <v>2004</v>
      </c>
      <c r="W1548">
        <f t="shared" si="404"/>
        <v>9</v>
      </c>
    </row>
    <row r="1549" spans="1:23" x14ac:dyDescent="0.25">
      <c r="A1549" s="1">
        <v>38259</v>
      </c>
      <c r="B1549" s="2">
        <v>5809.75</v>
      </c>
      <c r="C1549" s="2">
        <v>74865</v>
      </c>
      <c r="D1549" s="2">
        <v>5857</v>
      </c>
      <c r="E1549" s="2">
        <v>5849</v>
      </c>
      <c r="F1549" s="10">
        <f t="shared" si="394"/>
        <v>8.1328800722921812E-3</v>
      </c>
      <c r="G1549" s="2">
        <f t="shared" ca="1" si="395"/>
        <v>72610.875</v>
      </c>
      <c r="H1549">
        <f t="shared" ca="1" si="396"/>
        <v>1</v>
      </c>
      <c r="I1549">
        <f t="shared" si="397"/>
        <v>-1</v>
      </c>
      <c r="J1549">
        <f t="shared" si="400"/>
        <v>-39.470000000000255</v>
      </c>
      <c r="K1549">
        <f t="shared" si="398"/>
        <v>-1</v>
      </c>
      <c r="L1549" s="11">
        <f t="shared" ca="1" si="392"/>
        <v>14181.399999999967</v>
      </c>
      <c r="M1549">
        <f t="shared" ca="1" si="399"/>
        <v>-2</v>
      </c>
      <c r="N1549">
        <f t="shared" ca="1" si="393"/>
        <v>0</v>
      </c>
      <c r="O1549">
        <f>COUNTIF(結算日!$A$3:$A$249,A1549)</f>
        <v>0</v>
      </c>
      <c r="Q1549" s="7">
        <f t="shared" si="401"/>
        <v>-13</v>
      </c>
      <c r="R1549" s="8">
        <f t="shared" ca="1" si="405"/>
        <v>377</v>
      </c>
      <c r="S1549" s="8">
        <f t="shared" ca="1" si="406"/>
        <v>174767</v>
      </c>
      <c r="T1549" s="8">
        <f t="shared" ca="1" si="402"/>
        <v>-29</v>
      </c>
      <c r="U1549" s="9">
        <f t="shared" ca="1" si="407"/>
        <v>0</v>
      </c>
      <c r="V1549">
        <f t="shared" si="403"/>
        <v>2004</v>
      </c>
      <c r="W1549">
        <f t="shared" si="404"/>
        <v>9</v>
      </c>
    </row>
    <row r="1550" spans="1:23" x14ac:dyDescent="0.25">
      <c r="A1550" s="1">
        <v>38260</v>
      </c>
      <c r="B1550" s="2">
        <v>5845.69</v>
      </c>
      <c r="C1550" s="2">
        <v>75963</v>
      </c>
      <c r="D1550" s="2">
        <v>5889</v>
      </c>
      <c r="E1550" s="2">
        <v>5870</v>
      </c>
      <c r="F1550" s="10">
        <f t="shared" si="394"/>
        <v>7.4088773096077087E-3</v>
      </c>
      <c r="G1550" s="2">
        <f t="shared" ca="1" si="395"/>
        <v>73466.3</v>
      </c>
      <c r="H1550">
        <f t="shared" ca="1" si="396"/>
        <v>1</v>
      </c>
      <c r="I1550">
        <f t="shared" si="397"/>
        <v>-1</v>
      </c>
      <c r="J1550">
        <f t="shared" si="400"/>
        <v>35.9399999999996</v>
      </c>
      <c r="K1550">
        <f t="shared" si="398"/>
        <v>-1</v>
      </c>
      <c r="L1550" s="11">
        <f t="shared" ca="1" si="392"/>
        <v>14109.519999999968</v>
      </c>
      <c r="M1550">
        <f t="shared" ca="1" si="399"/>
        <v>-2</v>
      </c>
      <c r="N1550">
        <f t="shared" ca="1" si="393"/>
        <v>0</v>
      </c>
      <c r="O1550">
        <f>COUNTIF(結算日!$A$3:$A$249,A1550)</f>
        <v>0</v>
      </c>
      <c r="Q1550" s="7">
        <f t="shared" si="401"/>
        <v>32</v>
      </c>
      <c r="R1550" s="8">
        <f t="shared" ca="1" si="405"/>
        <v>-928</v>
      </c>
      <c r="S1550" s="8">
        <f t="shared" ca="1" si="406"/>
        <v>173839</v>
      </c>
      <c r="T1550" s="8">
        <f t="shared" ca="1" si="402"/>
        <v>-29</v>
      </c>
      <c r="U1550" s="9">
        <f t="shared" ca="1" si="407"/>
        <v>0</v>
      </c>
      <c r="V1550">
        <f t="shared" si="403"/>
        <v>2004</v>
      </c>
      <c r="W1550">
        <f t="shared" si="404"/>
        <v>9</v>
      </c>
    </row>
    <row r="1551" spans="1:23" x14ac:dyDescent="0.25">
      <c r="A1551" s="1">
        <v>38261</v>
      </c>
      <c r="B1551" s="2">
        <v>5945.35</v>
      </c>
      <c r="C1551" s="2">
        <v>102533</v>
      </c>
      <c r="D1551" s="2">
        <v>5947</v>
      </c>
      <c r="E1551" s="2">
        <v>5937</v>
      </c>
      <c r="F1551" s="10">
        <f t="shared" si="394"/>
        <v>2.7752781585599351E-4</v>
      </c>
      <c r="G1551" s="2">
        <f t="shared" ca="1" si="395"/>
        <v>74908.074999999997</v>
      </c>
      <c r="H1551">
        <f t="shared" ca="1" si="396"/>
        <v>1</v>
      </c>
      <c r="I1551">
        <f t="shared" si="397"/>
        <v>-1</v>
      </c>
      <c r="J1551">
        <f t="shared" si="400"/>
        <v>99.660000000000764</v>
      </c>
      <c r="K1551">
        <f t="shared" ca="1" si="398"/>
        <v>1</v>
      </c>
      <c r="L1551" s="11">
        <f t="shared" ca="1" si="392"/>
        <v>13910.199999999966</v>
      </c>
      <c r="M1551">
        <f t="shared" ca="1" si="399"/>
        <v>2</v>
      </c>
      <c r="N1551">
        <f t="shared" ca="1" si="393"/>
        <v>4</v>
      </c>
      <c r="O1551">
        <f>COUNTIF(結算日!$A$3:$A$249,A1551)</f>
        <v>0</v>
      </c>
      <c r="Q1551" s="7">
        <f t="shared" si="401"/>
        <v>58</v>
      </c>
      <c r="R1551" s="8">
        <f t="shared" ca="1" si="405"/>
        <v>-1682</v>
      </c>
      <c r="S1551" s="8">
        <f t="shared" ca="1" si="406"/>
        <v>172157</v>
      </c>
      <c r="T1551" s="8">
        <f t="shared" ca="1" si="402"/>
        <v>28</v>
      </c>
      <c r="U1551" s="9">
        <f t="shared" ca="1" si="407"/>
        <v>57</v>
      </c>
      <c r="V1551">
        <f t="shared" si="403"/>
        <v>2004</v>
      </c>
      <c r="W1551">
        <f t="shared" si="404"/>
        <v>10</v>
      </c>
    </row>
    <row r="1552" spans="1:23" x14ac:dyDescent="0.25">
      <c r="A1552" s="1">
        <v>38264</v>
      </c>
      <c r="B1552" s="2">
        <v>6077.96</v>
      </c>
      <c r="C1552" s="2">
        <v>147346</v>
      </c>
      <c r="D1552" s="2">
        <v>6105</v>
      </c>
      <c r="E1552" s="2">
        <v>6100</v>
      </c>
      <c r="F1552" s="10">
        <f t="shared" si="394"/>
        <v>4.4488611310373738E-3</v>
      </c>
      <c r="G1552" s="2">
        <f t="shared" ca="1" si="395"/>
        <v>77600.800000000003</v>
      </c>
      <c r="H1552">
        <f t="shared" ca="1" si="396"/>
        <v>1</v>
      </c>
      <c r="I1552">
        <f t="shared" si="397"/>
        <v>-1</v>
      </c>
      <c r="J1552">
        <f t="shared" si="400"/>
        <v>132.60999999999967</v>
      </c>
      <c r="K1552">
        <f t="shared" si="398"/>
        <v>-1</v>
      </c>
      <c r="L1552" s="11">
        <f t="shared" ca="1" si="392"/>
        <v>14175.419999999966</v>
      </c>
      <c r="M1552">
        <f t="shared" ca="1" si="399"/>
        <v>-2</v>
      </c>
      <c r="N1552">
        <f t="shared" ca="1" si="393"/>
        <v>4</v>
      </c>
      <c r="O1552">
        <f>COUNTIF(結算日!$A$3:$A$249,A1552)</f>
        <v>0</v>
      </c>
      <c r="Q1552" s="7">
        <f t="shared" si="401"/>
        <v>158</v>
      </c>
      <c r="R1552" s="8">
        <f t="shared" ca="1" si="405"/>
        <v>4424</v>
      </c>
      <c r="S1552" s="8">
        <f t="shared" ca="1" si="406"/>
        <v>176524</v>
      </c>
      <c r="T1552" s="8">
        <f t="shared" ca="1" si="402"/>
        <v>-28</v>
      </c>
      <c r="U1552" s="9">
        <f t="shared" ca="1" si="407"/>
        <v>56</v>
      </c>
      <c r="V1552">
        <f t="shared" si="403"/>
        <v>2004</v>
      </c>
      <c r="W1552">
        <f t="shared" si="404"/>
        <v>10</v>
      </c>
    </row>
    <row r="1553" spans="1:23" x14ac:dyDescent="0.25">
      <c r="A1553" s="1">
        <v>38265</v>
      </c>
      <c r="B1553" s="2">
        <v>6081.01</v>
      </c>
      <c r="C1553" s="2">
        <v>96653</v>
      </c>
      <c r="D1553" s="2">
        <v>6123</v>
      </c>
      <c r="E1553" s="2">
        <v>6110</v>
      </c>
      <c r="F1553" s="10">
        <f t="shared" si="394"/>
        <v>6.905102935203189E-3</v>
      </c>
      <c r="G1553" s="2">
        <f t="shared" ca="1" si="395"/>
        <v>78185.350000000006</v>
      </c>
      <c r="H1553">
        <f t="shared" ca="1" si="396"/>
        <v>1</v>
      </c>
      <c r="I1553">
        <f t="shared" si="397"/>
        <v>-1</v>
      </c>
      <c r="J1553">
        <f t="shared" si="400"/>
        <v>3.0500000000001819</v>
      </c>
      <c r="K1553">
        <f t="shared" si="398"/>
        <v>-1</v>
      </c>
      <c r="L1553" s="11">
        <f t="shared" ca="1" si="392"/>
        <v>14169.319999999965</v>
      </c>
      <c r="M1553">
        <f t="shared" ca="1" si="399"/>
        <v>-2</v>
      </c>
      <c r="N1553">
        <f t="shared" ca="1" si="393"/>
        <v>0</v>
      </c>
      <c r="O1553">
        <f>COUNTIF(結算日!$A$3:$A$249,A1553)</f>
        <v>0</v>
      </c>
      <c r="Q1553" s="7">
        <f t="shared" si="401"/>
        <v>18</v>
      </c>
      <c r="R1553" s="8">
        <f t="shared" ca="1" si="405"/>
        <v>-504</v>
      </c>
      <c r="S1553" s="8">
        <f t="shared" ca="1" si="406"/>
        <v>175964</v>
      </c>
      <c r="T1553" s="8">
        <f t="shared" ca="1" si="402"/>
        <v>-28</v>
      </c>
      <c r="U1553" s="9">
        <f t="shared" ca="1" si="407"/>
        <v>0</v>
      </c>
      <c r="V1553">
        <f t="shared" si="403"/>
        <v>2004</v>
      </c>
      <c r="W1553">
        <f t="shared" si="404"/>
        <v>10</v>
      </c>
    </row>
    <row r="1554" spans="1:23" x14ac:dyDescent="0.25">
      <c r="A1554" s="1">
        <v>38266</v>
      </c>
      <c r="B1554" s="2">
        <v>6060.61</v>
      </c>
      <c r="C1554" s="2">
        <v>140018</v>
      </c>
      <c r="D1554" s="2">
        <v>6088</v>
      </c>
      <c r="E1554" s="2">
        <v>6078</v>
      </c>
      <c r="F1554" s="10">
        <f t="shared" si="394"/>
        <v>4.5193470624245169E-3</v>
      </c>
      <c r="G1554" s="2">
        <f t="shared" ca="1" si="395"/>
        <v>79768.475000000006</v>
      </c>
      <c r="H1554">
        <f t="shared" ca="1" si="396"/>
        <v>1</v>
      </c>
      <c r="I1554">
        <f t="shared" si="397"/>
        <v>-1</v>
      </c>
      <c r="J1554">
        <f t="shared" si="400"/>
        <v>-20.400000000000546</v>
      </c>
      <c r="K1554">
        <f t="shared" si="398"/>
        <v>-1</v>
      </c>
      <c r="L1554" s="11">
        <f t="shared" ca="1" si="392"/>
        <v>14210.119999999966</v>
      </c>
      <c r="M1554">
        <f t="shared" ca="1" si="399"/>
        <v>-2</v>
      </c>
      <c r="N1554">
        <f t="shared" ca="1" si="393"/>
        <v>0</v>
      </c>
      <c r="O1554">
        <f>COUNTIF(結算日!$A$3:$A$249,A1554)</f>
        <v>0</v>
      </c>
      <c r="Q1554" s="7">
        <f t="shared" si="401"/>
        <v>-35</v>
      </c>
      <c r="R1554" s="8">
        <f t="shared" ca="1" si="405"/>
        <v>980</v>
      </c>
      <c r="S1554" s="8">
        <f t="shared" ca="1" si="406"/>
        <v>176944</v>
      </c>
      <c r="T1554" s="8">
        <f t="shared" ca="1" si="402"/>
        <v>-29</v>
      </c>
      <c r="U1554" s="9">
        <f t="shared" ca="1" si="407"/>
        <v>1</v>
      </c>
      <c r="V1554">
        <f t="shared" si="403"/>
        <v>2004</v>
      </c>
      <c r="W1554">
        <f t="shared" si="404"/>
        <v>10</v>
      </c>
    </row>
    <row r="1555" spans="1:23" x14ac:dyDescent="0.25">
      <c r="A1555" s="1">
        <v>38267</v>
      </c>
      <c r="B1555" s="2">
        <v>6103</v>
      </c>
      <c r="C1555" s="2">
        <v>94144</v>
      </c>
      <c r="D1555" s="2">
        <v>6134</v>
      </c>
      <c r="E1555" s="2">
        <v>6127</v>
      </c>
      <c r="F1555" s="10">
        <f t="shared" si="394"/>
        <v>5.0794691135507275E-3</v>
      </c>
      <c r="G1555" s="2">
        <f t="shared" ca="1" si="395"/>
        <v>81106.074999999997</v>
      </c>
      <c r="H1555">
        <f t="shared" ca="1" si="396"/>
        <v>1</v>
      </c>
      <c r="I1555">
        <f t="shared" si="397"/>
        <v>-1</v>
      </c>
      <c r="J1555">
        <f t="shared" si="400"/>
        <v>42.390000000000327</v>
      </c>
      <c r="K1555">
        <f t="shared" si="398"/>
        <v>-1</v>
      </c>
      <c r="L1555" s="11">
        <f t="shared" ca="1" si="392"/>
        <v>14125.339999999966</v>
      </c>
      <c r="M1555">
        <f t="shared" ca="1" si="399"/>
        <v>-2</v>
      </c>
      <c r="N1555">
        <f t="shared" ca="1" si="393"/>
        <v>0</v>
      </c>
      <c r="O1555">
        <f>COUNTIF(結算日!$A$3:$A$249,A1555)</f>
        <v>0</v>
      </c>
      <c r="Q1555" s="7">
        <f t="shared" si="401"/>
        <v>46</v>
      </c>
      <c r="R1555" s="8">
        <f t="shared" ca="1" si="405"/>
        <v>-1334</v>
      </c>
      <c r="S1555" s="8">
        <f t="shared" ca="1" si="406"/>
        <v>175609</v>
      </c>
      <c r="T1555" s="8">
        <f t="shared" ca="1" si="402"/>
        <v>-28</v>
      </c>
      <c r="U1555" s="9">
        <f t="shared" ca="1" si="407"/>
        <v>1</v>
      </c>
      <c r="V1555">
        <f t="shared" si="403"/>
        <v>2004</v>
      </c>
      <c r="W1555">
        <f t="shared" si="404"/>
        <v>10</v>
      </c>
    </row>
    <row r="1556" spans="1:23" x14ac:dyDescent="0.25">
      <c r="A1556" s="1">
        <v>38268</v>
      </c>
      <c r="B1556" s="2">
        <v>6102.16</v>
      </c>
      <c r="C1556" s="2">
        <v>94751</v>
      </c>
      <c r="D1556" s="2">
        <v>6135</v>
      </c>
      <c r="E1556" s="2">
        <v>6128</v>
      </c>
      <c r="F1556" s="10">
        <f t="shared" si="394"/>
        <v>5.3817009059087262E-3</v>
      </c>
      <c r="G1556" s="2">
        <f t="shared" ca="1" si="395"/>
        <v>82324.524999999994</v>
      </c>
      <c r="H1556">
        <f t="shared" ca="1" si="396"/>
        <v>1</v>
      </c>
      <c r="I1556">
        <f t="shared" si="397"/>
        <v>-1</v>
      </c>
      <c r="J1556">
        <f t="shared" si="400"/>
        <v>-0.84000000000014552</v>
      </c>
      <c r="K1556">
        <f t="shared" si="398"/>
        <v>-1</v>
      </c>
      <c r="L1556" s="11">
        <f t="shared" ca="1" si="392"/>
        <v>14127.019999999966</v>
      </c>
      <c r="M1556">
        <f t="shared" ca="1" si="399"/>
        <v>-2</v>
      </c>
      <c r="N1556">
        <f t="shared" ca="1" si="393"/>
        <v>0</v>
      </c>
      <c r="O1556">
        <f>COUNTIF(結算日!$A$3:$A$249,A1556)</f>
        <v>0</v>
      </c>
      <c r="Q1556" s="7">
        <f t="shared" si="401"/>
        <v>1</v>
      </c>
      <c r="R1556" s="8">
        <f t="shared" ca="1" si="405"/>
        <v>-28</v>
      </c>
      <c r="S1556" s="8">
        <f t="shared" ca="1" si="406"/>
        <v>175580</v>
      </c>
      <c r="T1556" s="8">
        <f t="shared" ca="1" si="402"/>
        <v>-28</v>
      </c>
      <c r="U1556" s="9">
        <f t="shared" ca="1" si="407"/>
        <v>0</v>
      </c>
      <c r="V1556">
        <f t="shared" si="403"/>
        <v>2004</v>
      </c>
      <c r="W1556">
        <f t="shared" si="404"/>
        <v>10</v>
      </c>
    </row>
    <row r="1557" spans="1:23" x14ac:dyDescent="0.25">
      <c r="A1557" s="1">
        <v>38271</v>
      </c>
      <c r="B1557" s="2">
        <v>6089.28</v>
      </c>
      <c r="C1557" s="2">
        <v>86244</v>
      </c>
      <c r="D1557" s="2">
        <v>6118</v>
      </c>
      <c r="E1557" s="2">
        <v>6110</v>
      </c>
      <c r="F1557" s="10">
        <f t="shared" si="394"/>
        <v>4.7164853644436899E-3</v>
      </c>
      <c r="G1557" s="2">
        <f t="shared" ca="1" si="395"/>
        <v>83330.324999999997</v>
      </c>
      <c r="H1557">
        <f t="shared" ca="1" si="396"/>
        <v>1</v>
      </c>
      <c r="I1557">
        <f t="shared" si="397"/>
        <v>-1</v>
      </c>
      <c r="J1557">
        <f t="shared" si="400"/>
        <v>-12.880000000000109</v>
      </c>
      <c r="K1557">
        <f t="shared" si="398"/>
        <v>-1</v>
      </c>
      <c r="L1557" s="11">
        <f t="shared" ca="1" si="392"/>
        <v>14152.779999999966</v>
      </c>
      <c r="M1557">
        <f t="shared" ca="1" si="399"/>
        <v>-2</v>
      </c>
      <c r="N1557">
        <f t="shared" ca="1" si="393"/>
        <v>0</v>
      </c>
      <c r="O1557">
        <f>COUNTIF(結算日!$A$3:$A$249,A1557)</f>
        <v>0</v>
      </c>
      <c r="Q1557" s="7">
        <f t="shared" si="401"/>
        <v>-17</v>
      </c>
      <c r="R1557" s="8">
        <f t="shared" ca="1" si="405"/>
        <v>476</v>
      </c>
      <c r="S1557" s="8">
        <f t="shared" ca="1" si="406"/>
        <v>176056</v>
      </c>
      <c r="T1557" s="8">
        <f t="shared" ca="1" si="402"/>
        <v>-28</v>
      </c>
      <c r="U1557" s="9">
        <f t="shared" ca="1" si="407"/>
        <v>0</v>
      </c>
      <c r="V1557">
        <f t="shared" si="403"/>
        <v>2004</v>
      </c>
      <c r="W1557">
        <f t="shared" si="404"/>
        <v>10</v>
      </c>
    </row>
    <row r="1558" spans="1:23" x14ac:dyDescent="0.25">
      <c r="A1558" s="1">
        <v>38272</v>
      </c>
      <c r="B1558" s="2">
        <v>5979.56</v>
      </c>
      <c r="C1558" s="2">
        <v>99245</v>
      </c>
      <c r="D1558" s="2">
        <v>5991</v>
      </c>
      <c r="E1558" s="2">
        <v>5980</v>
      </c>
      <c r="F1558" s="10">
        <f t="shared" si="394"/>
        <v>1.9131842476702854E-3</v>
      </c>
      <c r="G1558" s="2">
        <f t="shared" ca="1" si="395"/>
        <v>84941.375</v>
      </c>
      <c r="H1558">
        <f t="shared" ca="1" si="396"/>
        <v>1</v>
      </c>
      <c r="I1558">
        <f t="shared" si="397"/>
        <v>-1</v>
      </c>
      <c r="J1558">
        <f t="shared" si="400"/>
        <v>-109.71999999999935</v>
      </c>
      <c r="K1558">
        <f t="shared" si="398"/>
        <v>-1</v>
      </c>
      <c r="L1558" s="11">
        <f t="shared" ca="1" si="392"/>
        <v>14372.219999999965</v>
      </c>
      <c r="M1558">
        <f t="shared" ca="1" si="399"/>
        <v>-2</v>
      </c>
      <c r="N1558">
        <f t="shared" ca="1" si="393"/>
        <v>0</v>
      </c>
      <c r="O1558">
        <f>COUNTIF(結算日!$A$3:$A$249,A1558)</f>
        <v>0</v>
      </c>
      <c r="Q1558" s="7">
        <f t="shared" si="401"/>
        <v>-127</v>
      </c>
      <c r="R1558" s="8">
        <f t="shared" ca="1" si="405"/>
        <v>3556</v>
      </c>
      <c r="S1558" s="8">
        <f t="shared" ca="1" si="406"/>
        <v>179612</v>
      </c>
      <c r="T1558" s="8">
        <f t="shared" ca="1" si="402"/>
        <v>-29</v>
      </c>
      <c r="U1558" s="9">
        <f t="shared" ca="1" si="407"/>
        <v>1</v>
      </c>
      <c r="V1558">
        <f t="shared" si="403"/>
        <v>2004</v>
      </c>
      <c r="W1558">
        <f t="shared" si="404"/>
        <v>10</v>
      </c>
    </row>
    <row r="1559" spans="1:23" x14ac:dyDescent="0.25">
      <c r="A1559" s="1">
        <v>38273</v>
      </c>
      <c r="B1559" s="2">
        <v>5963.07</v>
      </c>
      <c r="C1559" s="2">
        <v>73646</v>
      </c>
      <c r="D1559" s="2">
        <v>5994</v>
      </c>
      <c r="E1559" s="2">
        <v>6000</v>
      </c>
      <c r="F1559" s="10">
        <f t="shared" si="394"/>
        <v>5.1869255266163705E-3</v>
      </c>
      <c r="G1559" s="2">
        <f t="shared" ca="1" si="395"/>
        <v>85645.15</v>
      </c>
      <c r="H1559">
        <f t="shared" ca="1" si="396"/>
        <v>-1</v>
      </c>
      <c r="I1559">
        <f t="shared" si="397"/>
        <v>-1</v>
      </c>
      <c r="J1559">
        <f t="shared" si="400"/>
        <v>-16.490000000000691</v>
      </c>
      <c r="K1559">
        <f t="shared" si="398"/>
        <v>-1</v>
      </c>
      <c r="L1559" s="11">
        <f t="shared" ca="1" si="392"/>
        <v>14405.199999999966</v>
      </c>
      <c r="M1559">
        <f t="shared" ca="1" si="399"/>
        <v>-2</v>
      </c>
      <c r="N1559">
        <f t="shared" ca="1" si="393"/>
        <v>0</v>
      </c>
      <c r="O1559">
        <f>COUNTIF(結算日!$A$3:$A$249,A1559)</f>
        <v>0</v>
      </c>
      <c r="Q1559" s="7">
        <f t="shared" si="401"/>
        <v>3</v>
      </c>
      <c r="R1559" s="8">
        <f t="shared" ca="1" si="405"/>
        <v>-87</v>
      </c>
      <c r="S1559" s="8">
        <f t="shared" ca="1" si="406"/>
        <v>179524</v>
      </c>
      <c r="T1559" s="8">
        <f t="shared" ca="1" si="402"/>
        <v>-29</v>
      </c>
      <c r="U1559" s="9">
        <f t="shared" ca="1" si="407"/>
        <v>0</v>
      </c>
      <c r="V1559">
        <f t="shared" si="403"/>
        <v>2004</v>
      </c>
      <c r="W1559">
        <f t="shared" si="404"/>
        <v>10</v>
      </c>
    </row>
    <row r="1560" spans="1:23" x14ac:dyDescent="0.25">
      <c r="A1560" s="1">
        <v>38274</v>
      </c>
      <c r="B1560" s="2">
        <v>5831.07</v>
      </c>
      <c r="C1560" s="2">
        <v>81724</v>
      </c>
      <c r="D1560" s="2">
        <v>5850</v>
      </c>
      <c r="E1560" s="2">
        <v>5848</v>
      </c>
      <c r="F1560" s="10">
        <f t="shared" si="394"/>
        <v>3.2464024612979259E-3</v>
      </c>
      <c r="G1560" s="2">
        <f t="shared" ca="1" si="395"/>
        <v>87005.05</v>
      </c>
      <c r="H1560">
        <f t="shared" ca="1" si="396"/>
        <v>-1</v>
      </c>
      <c r="I1560">
        <f t="shared" si="397"/>
        <v>-1</v>
      </c>
      <c r="J1560">
        <f t="shared" si="400"/>
        <v>-132</v>
      </c>
      <c r="K1560">
        <f t="shared" si="398"/>
        <v>-1</v>
      </c>
      <c r="L1560" s="11">
        <f t="shared" ca="1" si="392"/>
        <v>14669.199999999966</v>
      </c>
      <c r="M1560">
        <f t="shared" ca="1" si="399"/>
        <v>-2</v>
      </c>
      <c r="N1560">
        <f t="shared" ca="1" si="393"/>
        <v>0</v>
      </c>
      <c r="O1560">
        <f>COUNTIF(結算日!$A$3:$A$249,A1560)</f>
        <v>0</v>
      </c>
      <c r="Q1560" s="7">
        <f t="shared" si="401"/>
        <v>-144</v>
      </c>
      <c r="R1560" s="8">
        <f t="shared" ca="1" si="405"/>
        <v>4176</v>
      </c>
      <c r="S1560" s="8">
        <f t="shared" ca="1" si="406"/>
        <v>183700</v>
      </c>
      <c r="T1560" s="8">
        <f t="shared" ca="1" si="402"/>
        <v>-31</v>
      </c>
      <c r="U1560" s="9">
        <f t="shared" ca="1" si="407"/>
        <v>2</v>
      </c>
      <c r="V1560">
        <f t="shared" si="403"/>
        <v>2004</v>
      </c>
      <c r="W1560">
        <f t="shared" si="404"/>
        <v>10</v>
      </c>
    </row>
    <row r="1561" spans="1:23" x14ac:dyDescent="0.25">
      <c r="A1561" s="1">
        <v>38275</v>
      </c>
      <c r="B1561" s="2">
        <v>5820.82</v>
      </c>
      <c r="C1561" s="2">
        <v>73489</v>
      </c>
      <c r="D1561" s="2">
        <v>5816</v>
      </c>
      <c r="E1561" s="2">
        <v>5816</v>
      </c>
      <c r="F1561" s="10">
        <f t="shared" si="394"/>
        <v>-8.2806202562524245E-4</v>
      </c>
      <c r="G1561" s="2">
        <f t="shared" ca="1" si="395"/>
        <v>87950.45</v>
      </c>
      <c r="H1561">
        <f t="shared" ca="1" si="396"/>
        <v>-1</v>
      </c>
      <c r="I1561">
        <f t="shared" si="397"/>
        <v>1</v>
      </c>
      <c r="J1561">
        <f t="shared" si="400"/>
        <v>-10.25</v>
      </c>
      <c r="K1561">
        <f t="shared" ca="1" si="398"/>
        <v>-1</v>
      </c>
      <c r="L1561" s="11">
        <f t="shared" ca="1" si="392"/>
        <v>14689.699999999966</v>
      </c>
      <c r="M1561">
        <f t="shared" ca="1" si="399"/>
        <v>-2</v>
      </c>
      <c r="N1561">
        <f t="shared" ca="1" si="393"/>
        <v>0</v>
      </c>
      <c r="O1561">
        <f>COUNTIF(結算日!$A$3:$A$249,A1561)</f>
        <v>0</v>
      </c>
      <c r="Q1561" s="7">
        <f t="shared" si="401"/>
        <v>-34</v>
      </c>
      <c r="R1561" s="8">
        <f t="shared" ca="1" si="405"/>
        <v>1054</v>
      </c>
      <c r="S1561" s="8">
        <f t="shared" ca="1" si="406"/>
        <v>184752</v>
      </c>
      <c r="T1561" s="8">
        <f t="shared" ca="1" si="402"/>
        <v>-31</v>
      </c>
      <c r="U1561" s="9">
        <f t="shared" ca="1" si="407"/>
        <v>0</v>
      </c>
      <c r="V1561">
        <f t="shared" si="403"/>
        <v>2004</v>
      </c>
      <c r="W1561">
        <f t="shared" si="404"/>
        <v>10</v>
      </c>
    </row>
    <row r="1562" spans="1:23" x14ac:dyDescent="0.25">
      <c r="A1562" s="1">
        <v>38278</v>
      </c>
      <c r="B1562" s="2">
        <v>5772.12</v>
      </c>
      <c r="C1562" s="2">
        <v>48079</v>
      </c>
      <c r="D1562" s="2">
        <v>5779</v>
      </c>
      <c r="E1562" s="2">
        <v>5780</v>
      </c>
      <c r="F1562" s="10">
        <f t="shared" si="394"/>
        <v>1.1919364115784425E-3</v>
      </c>
      <c r="G1562" s="2">
        <f t="shared" ca="1" si="395"/>
        <v>87522.3</v>
      </c>
      <c r="H1562">
        <f t="shared" ca="1" si="396"/>
        <v>-1</v>
      </c>
      <c r="I1562">
        <f t="shared" si="397"/>
        <v>-1</v>
      </c>
      <c r="J1562">
        <f t="shared" si="400"/>
        <v>-48.699999999999818</v>
      </c>
      <c r="K1562">
        <f t="shared" si="398"/>
        <v>-1</v>
      </c>
      <c r="L1562" s="11">
        <f t="shared" ca="1" si="392"/>
        <v>14787.099999999966</v>
      </c>
      <c r="M1562">
        <f t="shared" ca="1" si="399"/>
        <v>-2</v>
      </c>
      <c r="N1562">
        <f t="shared" ca="1" si="393"/>
        <v>0</v>
      </c>
      <c r="O1562">
        <f>COUNTIF(結算日!$A$3:$A$249,A1562)</f>
        <v>0</v>
      </c>
      <c r="Q1562" s="7">
        <f t="shared" si="401"/>
        <v>-37</v>
      </c>
      <c r="R1562" s="8">
        <f t="shared" ca="1" si="405"/>
        <v>1147</v>
      </c>
      <c r="S1562" s="8">
        <f t="shared" ca="1" si="406"/>
        <v>185899</v>
      </c>
      <c r="T1562" s="8">
        <f t="shared" ca="1" si="402"/>
        <v>-32</v>
      </c>
      <c r="U1562" s="9">
        <f t="shared" ca="1" si="407"/>
        <v>1</v>
      </c>
      <c r="V1562">
        <f t="shared" si="403"/>
        <v>2004</v>
      </c>
      <c r="W1562">
        <f t="shared" si="404"/>
        <v>10</v>
      </c>
    </row>
    <row r="1563" spans="1:23" x14ac:dyDescent="0.25">
      <c r="A1563" s="1">
        <v>38279</v>
      </c>
      <c r="B1563" s="2">
        <v>5807.79</v>
      </c>
      <c r="C1563" s="2">
        <v>62921</v>
      </c>
      <c r="D1563" s="2">
        <v>5837</v>
      </c>
      <c r="E1563" s="2">
        <v>5836</v>
      </c>
      <c r="F1563" s="10">
        <f t="shared" si="394"/>
        <v>5.0294518224660578E-3</v>
      </c>
      <c r="G1563" s="2">
        <f t="shared" ca="1" si="395"/>
        <v>86611.1</v>
      </c>
      <c r="H1563">
        <f t="shared" ca="1" si="396"/>
        <v>-1</v>
      </c>
      <c r="I1563">
        <f t="shared" si="397"/>
        <v>-1</v>
      </c>
      <c r="J1563">
        <f t="shared" si="400"/>
        <v>35.670000000000073</v>
      </c>
      <c r="K1563">
        <f t="shared" si="398"/>
        <v>-1</v>
      </c>
      <c r="L1563" s="11">
        <f t="shared" ca="1" si="392"/>
        <v>14715.759999999966</v>
      </c>
      <c r="M1563">
        <f t="shared" ca="1" si="399"/>
        <v>-2</v>
      </c>
      <c r="N1563">
        <f t="shared" ca="1" si="393"/>
        <v>0</v>
      </c>
      <c r="O1563">
        <f>COUNTIF(結算日!$A$3:$A$249,A1563)</f>
        <v>0</v>
      </c>
      <c r="Q1563" s="7">
        <f t="shared" si="401"/>
        <v>58</v>
      </c>
      <c r="R1563" s="8">
        <f t="shared" ca="1" si="405"/>
        <v>-1856</v>
      </c>
      <c r="S1563" s="8">
        <f t="shared" ca="1" si="406"/>
        <v>184042</v>
      </c>
      <c r="T1563" s="8">
        <f t="shared" ca="1" si="402"/>
        <v>-31</v>
      </c>
      <c r="U1563" s="9">
        <f t="shared" ca="1" si="407"/>
        <v>1</v>
      </c>
      <c r="V1563">
        <f t="shared" si="403"/>
        <v>2004</v>
      </c>
      <c r="W1563">
        <f t="shared" si="404"/>
        <v>10</v>
      </c>
    </row>
    <row r="1564" spans="1:23" x14ac:dyDescent="0.25">
      <c r="A1564" s="1">
        <v>38280</v>
      </c>
      <c r="B1564" s="2">
        <v>5788.34</v>
      </c>
      <c r="C1564" s="2">
        <v>53885</v>
      </c>
      <c r="D1564" s="2">
        <v>5775</v>
      </c>
      <c r="E1564" s="2">
        <v>5785</v>
      </c>
      <c r="F1564" s="10">
        <f t="shared" si="394"/>
        <v>-5.770220823241301E-4</v>
      </c>
      <c r="G1564" s="2">
        <f t="shared" ca="1" si="395"/>
        <v>85671.274999999994</v>
      </c>
      <c r="H1564">
        <f t="shared" ca="1" si="396"/>
        <v>-1</v>
      </c>
      <c r="I1564">
        <f t="shared" si="397"/>
        <v>1</v>
      </c>
      <c r="J1564">
        <f t="shared" si="400"/>
        <v>-19.449999999999818</v>
      </c>
      <c r="K1564">
        <f t="shared" ca="1" si="398"/>
        <v>-1</v>
      </c>
      <c r="L1564" s="11">
        <f t="shared" ca="1" si="392"/>
        <v>14754.659999999965</v>
      </c>
      <c r="M1564">
        <f t="shared" ca="1" si="399"/>
        <v>-2</v>
      </c>
      <c r="N1564">
        <f t="shared" ca="1" si="393"/>
        <v>0</v>
      </c>
      <c r="O1564">
        <f>COUNTIF(結算日!$A$3:$A$249,A1564)</f>
        <v>1</v>
      </c>
      <c r="Q1564" s="7">
        <f t="shared" si="401"/>
        <v>-62</v>
      </c>
      <c r="R1564" s="8">
        <f t="shared" ca="1" si="405"/>
        <v>1922</v>
      </c>
      <c r="S1564" s="8">
        <f t="shared" ca="1" si="406"/>
        <v>185963</v>
      </c>
      <c r="T1564" s="8">
        <f t="shared" ca="1" si="402"/>
        <v>-32</v>
      </c>
      <c r="U1564" s="9">
        <f t="shared" ca="1" si="407"/>
        <v>63</v>
      </c>
      <c r="V1564">
        <f t="shared" si="403"/>
        <v>2004</v>
      </c>
      <c r="W1564">
        <f t="shared" si="404"/>
        <v>10</v>
      </c>
    </row>
    <row r="1565" spans="1:23" x14ac:dyDescent="0.25">
      <c r="A1565" s="1">
        <v>38281</v>
      </c>
      <c r="B1565" s="2">
        <v>5797.24</v>
      </c>
      <c r="C1565" s="2">
        <v>77490</v>
      </c>
      <c r="D1565" s="2">
        <v>5779</v>
      </c>
      <c r="E1565" s="2">
        <v>5785</v>
      </c>
      <c r="F1565" s="10">
        <f t="shared" si="394"/>
        <v>-3.1463248028371638E-3</v>
      </c>
      <c r="G1565" s="2">
        <f t="shared" ca="1" si="395"/>
        <v>85864.425000000003</v>
      </c>
      <c r="H1565">
        <f t="shared" ca="1" si="396"/>
        <v>-1</v>
      </c>
      <c r="I1565">
        <f t="shared" si="397"/>
        <v>1</v>
      </c>
      <c r="J1565">
        <f t="shared" si="400"/>
        <v>8.8999999999996362</v>
      </c>
      <c r="K1565">
        <f t="shared" si="398"/>
        <v>1</v>
      </c>
      <c r="L1565" s="11">
        <f t="shared" ca="1" si="392"/>
        <v>14736.859999999966</v>
      </c>
      <c r="M1565">
        <f t="shared" ca="1" si="399"/>
        <v>2</v>
      </c>
      <c r="N1565">
        <f t="shared" ca="1" si="393"/>
        <v>4</v>
      </c>
      <c r="O1565">
        <f>COUNTIF(結算日!$A$3:$A$249,A1565)</f>
        <v>0</v>
      </c>
      <c r="Q1565" s="7">
        <f t="shared" si="401"/>
        <v>-6</v>
      </c>
      <c r="R1565" s="8">
        <f t="shared" ca="1" si="405"/>
        <v>192</v>
      </c>
      <c r="S1565" s="8">
        <f t="shared" ca="1" si="406"/>
        <v>186092</v>
      </c>
      <c r="T1565" s="8">
        <f t="shared" ca="1" si="402"/>
        <v>32</v>
      </c>
      <c r="U1565" s="9">
        <f t="shared" ca="1" si="407"/>
        <v>64</v>
      </c>
      <c r="V1565">
        <f t="shared" si="403"/>
        <v>2004</v>
      </c>
      <c r="W1565">
        <f t="shared" si="404"/>
        <v>10</v>
      </c>
    </row>
    <row r="1566" spans="1:23" x14ac:dyDescent="0.25">
      <c r="A1566" s="1">
        <v>38282</v>
      </c>
      <c r="B1566" s="2">
        <v>5774.67</v>
      </c>
      <c r="C1566" s="2">
        <v>61473</v>
      </c>
      <c r="D1566" s="2">
        <v>5796</v>
      </c>
      <c r="E1566" s="2">
        <v>5798</v>
      </c>
      <c r="F1566" s="10">
        <f t="shared" si="394"/>
        <v>3.6937175630815666E-3</v>
      </c>
      <c r="G1566" s="2">
        <f t="shared" ca="1" si="395"/>
        <v>84430.225000000006</v>
      </c>
      <c r="H1566">
        <f t="shared" ca="1" si="396"/>
        <v>-1</v>
      </c>
      <c r="I1566">
        <f t="shared" si="397"/>
        <v>-1</v>
      </c>
      <c r="J1566">
        <f t="shared" si="400"/>
        <v>-22.569999999999709</v>
      </c>
      <c r="K1566">
        <f t="shared" si="398"/>
        <v>-1</v>
      </c>
      <c r="L1566" s="11">
        <f t="shared" ca="1" si="392"/>
        <v>14691.719999999967</v>
      </c>
      <c r="M1566">
        <f t="shared" ca="1" si="399"/>
        <v>-2</v>
      </c>
      <c r="N1566">
        <f t="shared" ca="1" si="393"/>
        <v>4</v>
      </c>
      <c r="O1566">
        <f>COUNTIF(結算日!$A$3:$A$249,A1566)</f>
        <v>0</v>
      </c>
      <c r="Q1566" s="7">
        <f t="shared" si="401"/>
        <v>17</v>
      </c>
      <c r="R1566" s="8">
        <f t="shared" ca="1" si="405"/>
        <v>544</v>
      </c>
      <c r="S1566" s="8">
        <f t="shared" ca="1" si="406"/>
        <v>186572</v>
      </c>
      <c r="T1566" s="8">
        <f t="shared" ca="1" si="402"/>
        <v>-32</v>
      </c>
      <c r="U1566" s="9">
        <f t="shared" ca="1" si="407"/>
        <v>64</v>
      </c>
      <c r="V1566">
        <f t="shared" si="403"/>
        <v>2004</v>
      </c>
      <c r="W1566">
        <f t="shared" si="404"/>
        <v>10</v>
      </c>
    </row>
    <row r="1567" spans="1:23" x14ac:dyDescent="0.25">
      <c r="A1567" s="1">
        <v>38286</v>
      </c>
      <c r="B1567" s="2">
        <v>5662.88</v>
      </c>
      <c r="C1567" s="2">
        <v>56180</v>
      </c>
      <c r="D1567" s="2">
        <v>5660</v>
      </c>
      <c r="E1567" s="2">
        <v>5656</v>
      </c>
      <c r="F1567" s="10">
        <f t="shared" si="394"/>
        <v>-5.0857514197721887E-4</v>
      </c>
      <c r="G1567" s="2">
        <f t="shared" ca="1" si="395"/>
        <v>83779</v>
      </c>
      <c r="H1567">
        <f t="shared" ca="1" si="396"/>
        <v>-1</v>
      </c>
      <c r="I1567">
        <f t="shared" si="397"/>
        <v>1</v>
      </c>
      <c r="J1567">
        <f t="shared" si="400"/>
        <v>-111.78999999999996</v>
      </c>
      <c r="K1567">
        <f t="shared" ca="1" si="398"/>
        <v>-1</v>
      </c>
      <c r="L1567" s="11">
        <f t="shared" ca="1" si="392"/>
        <v>14915.299999999967</v>
      </c>
      <c r="M1567">
        <f t="shared" ca="1" si="399"/>
        <v>-2</v>
      </c>
      <c r="N1567">
        <f t="shared" ca="1" si="393"/>
        <v>0</v>
      </c>
      <c r="O1567">
        <f>COUNTIF(結算日!$A$3:$A$249,A1567)</f>
        <v>0</v>
      </c>
      <c r="Q1567" s="7">
        <f t="shared" si="401"/>
        <v>-136</v>
      </c>
      <c r="R1567" s="8">
        <f t="shared" ca="1" si="405"/>
        <v>4352</v>
      </c>
      <c r="S1567" s="8">
        <f t="shared" ca="1" si="406"/>
        <v>190860</v>
      </c>
      <c r="T1567" s="8">
        <f t="shared" ca="1" si="402"/>
        <v>-33</v>
      </c>
      <c r="U1567" s="9">
        <f t="shared" ca="1" si="407"/>
        <v>1</v>
      </c>
      <c r="V1567">
        <f t="shared" si="403"/>
        <v>2004</v>
      </c>
      <c r="W1567">
        <f t="shared" si="404"/>
        <v>10</v>
      </c>
    </row>
    <row r="1568" spans="1:23" x14ac:dyDescent="0.25">
      <c r="A1568" s="1">
        <v>38287</v>
      </c>
      <c r="B1568" s="2">
        <v>5650.97</v>
      </c>
      <c r="C1568" s="2">
        <v>54179</v>
      </c>
      <c r="D1568" s="2">
        <v>5616</v>
      </c>
      <c r="E1568" s="2">
        <v>5630</v>
      </c>
      <c r="F1568" s="10">
        <f t="shared" si="394"/>
        <v>-6.1883181117577957E-3</v>
      </c>
      <c r="G1568" s="2">
        <f t="shared" ca="1" si="395"/>
        <v>83482.95</v>
      </c>
      <c r="H1568">
        <f t="shared" ca="1" si="396"/>
        <v>-1</v>
      </c>
      <c r="I1568">
        <f t="shared" si="397"/>
        <v>1</v>
      </c>
      <c r="J1568">
        <f t="shared" si="400"/>
        <v>-11.909999999999854</v>
      </c>
      <c r="K1568">
        <f t="shared" si="398"/>
        <v>1</v>
      </c>
      <c r="L1568" s="11">
        <f t="shared" ca="1" si="392"/>
        <v>14939.119999999966</v>
      </c>
      <c r="M1568">
        <f t="shared" ca="1" si="399"/>
        <v>2</v>
      </c>
      <c r="N1568">
        <f t="shared" ca="1" si="393"/>
        <v>4</v>
      </c>
      <c r="O1568">
        <f>COUNTIF(結算日!$A$3:$A$249,A1568)</f>
        <v>0</v>
      </c>
      <c r="Q1568" s="7">
        <f t="shared" si="401"/>
        <v>-44</v>
      </c>
      <c r="R1568" s="8">
        <f t="shared" ca="1" si="405"/>
        <v>1452</v>
      </c>
      <c r="S1568" s="8">
        <f t="shared" ca="1" si="406"/>
        <v>192311</v>
      </c>
      <c r="T1568" s="8">
        <f t="shared" ca="1" si="402"/>
        <v>34</v>
      </c>
      <c r="U1568" s="9">
        <f t="shared" ca="1" si="407"/>
        <v>67</v>
      </c>
      <c r="V1568">
        <f t="shared" si="403"/>
        <v>2004</v>
      </c>
      <c r="W1568">
        <f t="shared" si="404"/>
        <v>10</v>
      </c>
    </row>
    <row r="1569" spans="1:23" x14ac:dyDescent="0.25">
      <c r="A1569" s="1">
        <v>38288</v>
      </c>
      <c r="B1569" s="2">
        <v>5695.56</v>
      </c>
      <c r="C1569" s="2">
        <v>72268</v>
      </c>
      <c r="D1569" s="2">
        <v>5729</v>
      </c>
      <c r="E1569" s="2">
        <v>5705</v>
      </c>
      <c r="F1569" s="10">
        <f t="shared" si="394"/>
        <v>5.8712400536558018E-3</v>
      </c>
      <c r="G1569" s="2">
        <f t="shared" ca="1" si="395"/>
        <v>82788.925000000003</v>
      </c>
      <c r="H1569">
        <f t="shared" ca="1" si="396"/>
        <v>-1</v>
      </c>
      <c r="I1569">
        <f t="shared" si="397"/>
        <v>-1</v>
      </c>
      <c r="J1569">
        <f t="shared" si="400"/>
        <v>44.590000000000146</v>
      </c>
      <c r="K1569">
        <f t="shared" si="398"/>
        <v>-1</v>
      </c>
      <c r="L1569" s="11">
        <f t="shared" ca="1" si="392"/>
        <v>15028.299999999967</v>
      </c>
      <c r="M1569">
        <f t="shared" ca="1" si="399"/>
        <v>-2</v>
      </c>
      <c r="N1569">
        <f t="shared" ca="1" si="393"/>
        <v>4</v>
      </c>
      <c r="O1569">
        <f>COUNTIF(結算日!$A$3:$A$249,A1569)</f>
        <v>0</v>
      </c>
      <c r="Q1569" s="7">
        <f t="shared" si="401"/>
        <v>113</v>
      </c>
      <c r="R1569" s="8">
        <f t="shared" ca="1" si="405"/>
        <v>3842</v>
      </c>
      <c r="S1569" s="8">
        <f t="shared" ca="1" si="406"/>
        <v>196086</v>
      </c>
      <c r="T1569" s="8">
        <f t="shared" ca="1" si="402"/>
        <v>-34</v>
      </c>
      <c r="U1569" s="9">
        <f t="shared" ca="1" si="407"/>
        <v>68</v>
      </c>
      <c r="V1569">
        <f t="shared" si="403"/>
        <v>2004</v>
      </c>
      <c r="W1569">
        <f t="shared" si="404"/>
        <v>10</v>
      </c>
    </row>
    <row r="1570" spans="1:23" x14ac:dyDescent="0.25">
      <c r="A1570" s="1">
        <v>38289</v>
      </c>
      <c r="B1570" s="2">
        <v>5705.93</v>
      </c>
      <c r="C1570" s="2">
        <v>64596</v>
      </c>
      <c r="D1570" s="2">
        <v>5691</v>
      </c>
      <c r="E1570" s="2">
        <v>5689</v>
      </c>
      <c r="F1570" s="10">
        <f t="shared" si="394"/>
        <v>-2.6165760883852807E-3</v>
      </c>
      <c r="G1570" s="2">
        <f t="shared" ca="1" si="395"/>
        <v>82094</v>
      </c>
      <c r="H1570">
        <f t="shared" ca="1" si="396"/>
        <v>-1</v>
      </c>
      <c r="I1570">
        <f t="shared" si="397"/>
        <v>1</v>
      </c>
      <c r="J1570">
        <f t="shared" si="400"/>
        <v>10.369999999999891</v>
      </c>
      <c r="K1570">
        <f t="shared" si="398"/>
        <v>1</v>
      </c>
      <c r="L1570" s="11">
        <f t="shared" ca="1" si="392"/>
        <v>15007.559999999967</v>
      </c>
      <c r="M1570">
        <f t="shared" ca="1" si="399"/>
        <v>2</v>
      </c>
      <c r="N1570">
        <f t="shared" ca="1" si="393"/>
        <v>4</v>
      </c>
      <c r="O1570">
        <f>COUNTIF(結算日!$A$3:$A$249,A1570)</f>
        <v>0</v>
      </c>
      <c r="Q1570" s="7">
        <f t="shared" si="401"/>
        <v>-38</v>
      </c>
      <c r="R1570" s="8">
        <f t="shared" ca="1" si="405"/>
        <v>1292</v>
      </c>
      <c r="S1570" s="8">
        <f t="shared" ca="1" si="406"/>
        <v>197310</v>
      </c>
      <c r="T1570" s="8">
        <f t="shared" ca="1" si="402"/>
        <v>34</v>
      </c>
      <c r="U1570" s="9">
        <f t="shared" ca="1" si="407"/>
        <v>68</v>
      </c>
      <c r="V1570">
        <f t="shared" si="403"/>
        <v>2004</v>
      </c>
      <c r="W1570">
        <f t="shared" si="404"/>
        <v>10</v>
      </c>
    </row>
    <row r="1571" spans="1:23" x14ac:dyDescent="0.25">
      <c r="A1571" s="1">
        <v>38292</v>
      </c>
      <c r="B1571" s="2">
        <v>5656.17</v>
      </c>
      <c r="C1571" s="2">
        <v>52501</v>
      </c>
      <c r="D1571" s="2">
        <v>5617</v>
      </c>
      <c r="E1571" s="2">
        <v>5629</v>
      </c>
      <c r="F1571" s="10">
        <f t="shared" si="394"/>
        <v>-6.9251808202370757E-3</v>
      </c>
      <c r="G1571" s="2">
        <f t="shared" ca="1" si="395"/>
        <v>81141.75</v>
      </c>
      <c r="H1571">
        <f t="shared" ca="1" si="396"/>
        <v>-1</v>
      </c>
      <c r="I1571">
        <f t="shared" si="397"/>
        <v>1</v>
      </c>
      <c r="J1571">
        <f t="shared" si="400"/>
        <v>-49.760000000000218</v>
      </c>
      <c r="K1571">
        <f t="shared" si="398"/>
        <v>1</v>
      </c>
      <c r="L1571" s="11">
        <f t="shared" ca="1" si="392"/>
        <v>14908.039999999966</v>
      </c>
      <c r="M1571">
        <f t="shared" ca="1" si="399"/>
        <v>2</v>
      </c>
      <c r="N1571">
        <f t="shared" ca="1" si="393"/>
        <v>0</v>
      </c>
      <c r="O1571">
        <f>COUNTIF(結算日!$A$3:$A$249,A1571)</f>
        <v>0</v>
      </c>
      <c r="Q1571" s="7">
        <f t="shared" si="401"/>
        <v>-74</v>
      </c>
      <c r="R1571" s="8">
        <f t="shared" ca="1" si="405"/>
        <v>-2516</v>
      </c>
      <c r="S1571" s="8">
        <f t="shared" ca="1" si="406"/>
        <v>194726</v>
      </c>
      <c r="T1571" s="8">
        <f t="shared" ca="1" si="402"/>
        <v>34</v>
      </c>
      <c r="U1571" s="9">
        <f t="shared" ca="1" si="407"/>
        <v>0</v>
      </c>
      <c r="V1571">
        <f t="shared" si="403"/>
        <v>2004</v>
      </c>
      <c r="W1571">
        <f t="shared" si="404"/>
        <v>11</v>
      </c>
    </row>
    <row r="1572" spans="1:23" x14ac:dyDescent="0.25">
      <c r="A1572" s="1">
        <v>38293</v>
      </c>
      <c r="B1572" s="2">
        <v>5759.61</v>
      </c>
      <c r="C1572" s="2">
        <v>56862</v>
      </c>
      <c r="D1572" s="2">
        <v>5751</v>
      </c>
      <c r="E1572" s="2">
        <v>5747</v>
      </c>
      <c r="F1572" s="10">
        <f t="shared" si="394"/>
        <v>-1.4948928833722341E-3</v>
      </c>
      <c r="G1572" s="2">
        <f t="shared" ca="1" si="395"/>
        <v>79784.25</v>
      </c>
      <c r="H1572">
        <f t="shared" ca="1" si="396"/>
        <v>-1</v>
      </c>
      <c r="I1572">
        <f t="shared" si="397"/>
        <v>1</v>
      </c>
      <c r="J1572">
        <f t="shared" si="400"/>
        <v>103.4399999999996</v>
      </c>
      <c r="K1572">
        <f t="shared" si="398"/>
        <v>1</v>
      </c>
      <c r="L1572" s="11">
        <f t="shared" ca="1" si="392"/>
        <v>15114.919999999966</v>
      </c>
      <c r="M1572">
        <f t="shared" ca="1" si="399"/>
        <v>2</v>
      </c>
      <c r="N1572">
        <f t="shared" ca="1" si="393"/>
        <v>0</v>
      </c>
      <c r="O1572">
        <f>COUNTIF(結算日!$A$3:$A$249,A1572)</f>
        <v>0</v>
      </c>
      <c r="Q1572" s="7">
        <f t="shared" si="401"/>
        <v>134</v>
      </c>
      <c r="R1572" s="8">
        <f t="shared" ca="1" si="405"/>
        <v>4556</v>
      </c>
      <c r="S1572" s="8">
        <f t="shared" ca="1" si="406"/>
        <v>199282</v>
      </c>
      <c r="T1572" s="8">
        <f t="shared" ca="1" si="402"/>
        <v>34</v>
      </c>
      <c r="U1572" s="9">
        <f t="shared" ca="1" si="407"/>
        <v>0</v>
      </c>
      <c r="V1572">
        <f t="shared" si="403"/>
        <v>2004</v>
      </c>
      <c r="W1572">
        <f t="shared" si="404"/>
        <v>11</v>
      </c>
    </row>
    <row r="1573" spans="1:23" x14ac:dyDescent="0.25">
      <c r="A1573" s="1">
        <v>38294</v>
      </c>
      <c r="B1573" s="2">
        <v>5862.85</v>
      </c>
      <c r="C1573" s="2">
        <v>82730</v>
      </c>
      <c r="D1573" s="2">
        <v>5830</v>
      </c>
      <c r="E1573" s="2">
        <v>5833</v>
      </c>
      <c r="F1573" s="10">
        <f t="shared" si="394"/>
        <v>-5.6030770017995168E-3</v>
      </c>
      <c r="G1573" s="2">
        <f t="shared" ca="1" si="395"/>
        <v>80022.425000000003</v>
      </c>
      <c r="H1573">
        <f t="shared" ca="1" si="396"/>
        <v>1</v>
      </c>
      <c r="I1573">
        <f t="shared" si="397"/>
        <v>1</v>
      </c>
      <c r="J1573">
        <f t="shared" si="400"/>
        <v>103.24000000000069</v>
      </c>
      <c r="K1573">
        <f t="shared" si="398"/>
        <v>1</v>
      </c>
      <c r="L1573" s="11">
        <f t="shared" ca="1" si="392"/>
        <v>15321.399999999967</v>
      </c>
      <c r="M1573">
        <f t="shared" ca="1" si="399"/>
        <v>2</v>
      </c>
      <c r="N1573">
        <f t="shared" ca="1" si="393"/>
        <v>0</v>
      </c>
      <c r="O1573">
        <f>COUNTIF(結算日!$A$3:$A$249,A1573)</f>
        <v>0</v>
      </c>
      <c r="Q1573" s="7">
        <f t="shared" si="401"/>
        <v>79</v>
      </c>
      <c r="R1573" s="8">
        <f t="shared" ca="1" si="405"/>
        <v>2686</v>
      </c>
      <c r="S1573" s="8">
        <f t="shared" ca="1" si="406"/>
        <v>201968</v>
      </c>
      <c r="T1573" s="8">
        <f t="shared" ca="1" si="402"/>
        <v>34</v>
      </c>
      <c r="U1573" s="9">
        <f t="shared" ca="1" si="407"/>
        <v>0</v>
      </c>
      <c r="V1573">
        <f t="shared" si="403"/>
        <v>2004</v>
      </c>
      <c r="W1573">
        <f t="shared" si="404"/>
        <v>11</v>
      </c>
    </row>
    <row r="1574" spans="1:23" x14ac:dyDescent="0.25">
      <c r="A1574" s="1">
        <v>38295</v>
      </c>
      <c r="B1574" s="2">
        <v>5860.73</v>
      </c>
      <c r="C1574" s="2">
        <v>74019</v>
      </c>
      <c r="D1574" s="2">
        <v>5836</v>
      </c>
      <c r="E1574" s="2">
        <v>5827</v>
      </c>
      <c r="F1574" s="10">
        <f t="shared" si="394"/>
        <v>-4.2196108675880417E-3</v>
      </c>
      <c r="G1574" s="2">
        <f t="shared" ca="1" si="395"/>
        <v>79891.125</v>
      </c>
      <c r="H1574">
        <f t="shared" ca="1" si="396"/>
        <v>-1</v>
      </c>
      <c r="I1574">
        <f t="shared" si="397"/>
        <v>1</v>
      </c>
      <c r="J1574">
        <f t="shared" si="400"/>
        <v>-2.1200000000008004</v>
      </c>
      <c r="K1574">
        <f t="shared" si="398"/>
        <v>1</v>
      </c>
      <c r="L1574" s="11">
        <f t="shared" ca="1" si="392"/>
        <v>15317.159999999965</v>
      </c>
      <c r="M1574">
        <f t="shared" ca="1" si="399"/>
        <v>2</v>
      </c>
      <c r="N1574">
        <f t="shared" ca="1" si="393"/>
        <v>0</v>
      </c>
      <c r="O1574">
        <f>COUNTIF(結算日!$A$3:$A$249,A1574)</f>
        <v>0</v>
      </c>
      <c r="Q1574" s="7">
        <f t="shared" si="401"/>
        <v>6</v>
      </c>
      <c r="R1574" s="8">
        <f t="shared" ca="1" si="405"/>
        <v>204</v>
      </c>
      <c r="S1574" s="8">
        <f t="shared" ca="1" si="406"/>
        <v>202172</v>
      </c>
      <c r="T1574" s="8">
        <f t="shared" ca="1" si="402"/>
        <v>34</v>
      </c>
      <c r="U1574" s="9">
        <f t="shared" ca="1" si="407"/>
        <v>0</v>
      </c>
      <c r="V1574">
        <f t="shared" si="403"/>
        <v>2004</v>
      </c>
      <c r="W1574">
        <f t="shared" si="404"/>
        <v>11</v>
      </c>
    </row>
    <row r="1575" spans="1:23" x14ac:dyDescent="0.25">
      <c r="A1575" s="1">
        <v>38296</v>
      </c>
      <c r="B1575" s="2">
        <v>5931.31</v>
      </c>
      <c r="C1575" s="2">
        <v>98076</v>
      </c>
      <c r="D1575" s="2">
        <v>5920</v>
      </c>
      <c r="E1575" s="2">
        <v>5927</v>
      </c>
      <c r="F1575" s="10">
        <f t="shared" si="394"/>
        <v>-1.9068300257447657E-3</v>
      </c>
      <c r="G1575" s="2">
        <f t="shared" ca="1" si="395"/>
        <v>79767.725000000006</v>
      </c>
      <c r="H1575">
        <f t="shared" ca="1" si="396"/>
        <v>1</v>
      </c>
      <c r="I1575">
        <f t="shared" si="397"/>
        <v>1</v>
      </c>
      <c r="J1575">
        <f t="shared" si="400"/>
        <v>70.580000000000837</v>
      </c>
      <c r="K1575">
        <f t="shared" si="398"/>
        <v>1</v>
      </c>
      <c r="L1575" s="11">
        <f t="shared" ca="1" si="392"/>
        <v>15458.319999999967</v>
      </c>
      <c r="M1575">
        <f t="shared" ca="1" si="399"/>
        <v>2</v>
      </c>
      <c r="N1575">
        <f t="shared" ca="1" si="393"/>
        <v>0</v>
      </c>
      <c r="O1575">
        <f>COUNTIF(結算日!$A$3:$A$249,A1575)</f>
        <v>0</v>
      </c>
      <c r="Q1575" s="7">
        <f t="shared" si="401"/>
        <v>84</v>
      </c>
      <c r="R1575" s="8">
        <f t="shared" ca="1" si="405"/>
        <v>2856</v>
      </c>
      <c r="S1575" s="8">
        <f t="shared" ca="1" si="406"/>
        <v>205028</v>
      </c>
      <c r="T1575" s="8">
        <f t="shared" ca="1" si="402"/>
        <v>34</v>
      </c>
      <c r="U1575" s="9">
        <f t="shared" ca="1" si="407"/>
        <v>0</v>
      </c>
      <c r="V1575">
        <f t="shared" si="403"/>
        <v>2004</v>
      </c>
      <c r="W1575">
        <f t="shared" si="404"/>
        <v>11</v>
      </c>
    </row>
    <row r="1576" spans="1:23" x14ac:dyDescent="0.25">
      <c r="A1576" s="1">
        <v>38299</v>
      </c>
      <c r="B1576" s="2">
        <v>5937.46</v>
      </c>
      <c r="C1576" s="2">
        <v>63577</v>
      </c>
      <c r="D1576" s="2">
        <v>5909</v>
      </c>
      <c r="E1576" s="2">
        <v>5920</v>
      </c>
      <c r="F1576" s="10">
        <f t="shared" si="394"/>
        <v>-4.7932954495693014E-3</v>
      </c>
      <c r="G1576" s="2">
        <f t="shared" ca="1" si="395"/>
        <v>79472.875</v>
      </c>
      <c r="H1576">
        <f t="shared" ca="1" si="396"/>
        <v>-1</v>
      </c>
      <c r="I1576">
        <f t="shared" si="397"/>
        <v>1</v>
      </c>
      <c r="J1576">
        <f t="shared" si="400"/>
        <v>6.1499999999996362</v>
      </c>
      <c r="K1576">
        <f t="shared" si="398"/>
        <v>1</v>
      </c>
      <c r="L1576" s="11">
        <f t="shared" ca="1" si="392"/>
        <v>15470.619999999966</v>
      </c>
      <c r="M1576">
        <f t="shared" ca="1" si="399"/>
        <v>2</v>
      </c>
      <c r="N1576">
        <f t="shared" ca="1" si="393"/>
        <v>0</v>
      </c>
      <c r="O1576">
        <f>COUNTIF(結算日!$A$3:$A$249,A1576)</f>
        <v>0</v>
      </c>
      <c r="Q1576" s="7">
        <f t="shared" si="401"/>
        <v>-11</v>
      </c>
      <c r="R1576" s="8">
        <f t="shared" ca="1" si="405"/>
        <v>-374</v>
      </c>
      <c r="S1576" s="8">
        <f t="shared" ca="1" si="406"/>
        <v>204654</v>
      </c>
      <c r="T1576" s="8">
        <f t="shared" ca="1" si="402"/>
        <v>34</v>
      </c>
      <c r="U1576" s="9">
        <f t="shared" ca="1" si="407"/>
        <v>0</v>
      </c>
      <c r="V1576">
        <f t="shared" si="403"/>
        <v>2004</v>
      </c>
      <c r="W1576">
        <f t="shared" si="404"/>
        <v>11</v>
      </c>
    </row>
    <row r="1577" spans="1:23" x14ac:dyDescent="0.25">
      <c r="A1577" s="1">
        <v>38300</v>
      </c>
      <c r="B1577" s="2">
        <v>5945.2</v>
      </c>
      <c r="C1577" s="2">
        <v>53175</v>
      </c>
      <c r="D1577" s="2">
        <v>5943</v>
      </c>
      <c r="E1577" s="2">
        <v>5940</v>
      </c>
      <c r="F1577" s="10">
        <f t="shared" si="394"/>
        <v>-3.700464240058432E-4</v>
      </c>
      <c r="G1577" s="2">
        <f t="shared" ca="1" si="395"/>
        <v>78732.05</v>
      </c>
      <c r="H1577">
        <f t="shared" ca="1" si="396"/>
        <v>-1</v>
      </c>
      <c r="I1577">
        <f t="shared" si="397"/>
        <v>1</v>
      </c>
      <c r="J1577">
        <f t="shared" si="400"/>
        <v>7.7399999999997817</v>
      </c>
      <c r="K1577">
        <f t="shared" ca="1" si="398"/>
        <v>-1</v>
      </c>
      <c r="L1577" s="11">
        <f t="shared" ca="1" si="392"/>
        <v>15486.099999999966</v>
      </c>
      <c r="M1577">
        <f t="shared" ca="1" si="399"/>
        <v>-2</v>
      </c>
      <c r="N1577">
        <f t="shared" ca="1" si="393"/>
        <v>4</v>
      </c>
      <c r="O1577">
        <f>COUNTIF(結算日!$A$3:$A$249,A1577)</f>
        <v>0</v>
      </c>
      <c r="Q1577" s="7">
        <f t="shared" si="401"/>
        <v>34</v>
      </c>
      <c r="R1577" s="8">
        <f t="shared" ca="1" si="405"/>
        <v>1156</v>
      </c>
      <c r="S1577" s="8">
        <f t="shared" ca="1" si="406"/>
        <v>205810</v>
      </c>
      <c r="T1577" s="8">
        <f t="shared" ca="1" si="402"/>
        <v>-34</v>
      </c>
      <c r="U1577" s="9">
        <f t="shared" ca="1" si="407"/>
        <v>68</v>
      </c>
      <c r="V1577">
        <f t="shared" si="403"/>
        <v>2004</v>
      </c>
      <c r="W1577">
        <f t="shared" si="404"/>
        <v>11</v>
      </c>
    </row>
    <row r="1578" spans="1:23" x14ac:dyDescent="0.25">
      <c r="A1578" s="1">
        <v>38301</v>
      </c>
      <c r="B1578" s="2">
        <v>5948.49</v>
      </c>
      <c r="C1578" s="2">
        <v>67082</v>
      </c>
      <c r="D1578" s="2">
        <v>5960</v>
      </c>
      <c r="E1578" s="2">
        <v>5952</v>
      </c>
      <c r="F1578" s="10">
        <f t="shared" si="394"/>
        <v>1.9349448347396603E-3</v>
      </c>
      <c r="G1578" s="2">
        <f t="shared" ca="1" si="395"/>
        <v>77994.975000000006</v>
      </c>
      <c r="H1578">
        <f t="shared" ca="1" si="396"/>
        <v>-1</v>
      </c>
      <c r="I1578">
        <f t="shared" si="397"/>
        <v>-1</v>
      </c>
      <c r="J1578">
        <f t="shared" si="400"/>
        <v>3.2899999999999636</v>
      </c>
      <c r="K1578">
        <f t="shared" si="398"/>
        <v>-1</v>
      </c>
      <c r="L1578" s="11">
        <f t="shared" ca="1" si="392"/>
        <v>15479.519999999966</v>
      </c>
      <c r="M1578">
        <f t="shared" ca="1" si="399"/>
        <v>-2</v>
      </c>
      <c r="N1578">
        <f t="shared" ca="1" si="393"/>
        <v>0</v>
      </c>
      <c r="O1578">
        <f>COUNTIF(結算日!$A$3:$A$249,A1578)</f>
        <v>0</v>
      </c>
      <c r="Q1578" s="7">
        <f t="shared" si="401"/>
        <v>17</v>
      </c>
      <c r="R1578" s="8">
        <f t="shared" ca="1" si="405"/>
        <v>-578</v>
      </c>
      <c r="S1578" s="8">
        <f t="shared" ca="1" si="406"/>
        <v>205164</v>
      </c>
      <c r="T1578" s="8">
        <f t="shared" ca="1" si="402"/>
        <v>-34</v>
      </c>
      <c r="U1578" s="9">
        <f t="shared" ca="1" si="407"/>
        <v>0</v>
      </c>
      <c r="V1578">
        <f t="shared" si="403"/>
        <v>2004</v>
      </c>
      <c r="W1578">
        <f t="shared" si="404"/>
        <v>11</v>
      </c>
    </row>
    <row r="1579" spans="1:23" x14ac:dyDescent="0.25">
      <c r="A1579" s="1">
        <v>38302</v>
      </c>
      <c r="B1579" s="2">
        <v>5874.52</v>
      </c>
      <c r="C1579" s="2">
        <v>45812</v>
      </c>
      <c r="D1579" s="2">
        <v>5868</v>
      </c>
      <c r="E1579" s="2">
        <v>5870</v>
      </c>
      <c r="F1579" s="10">
        <f t="shared" si="394"/>
        <v>-1.1098779134296466E-3</v>
      </c>
      <c r="G1579" s="2">
        <f t="shared" ca="1" si="395"/>
        <v>76664.2</v>
      </c>
      <c r="H1579">
        <f t="shared" ca="1" si="396"/>
        <v>-1</v>
      </c>
      <c r="I1579">
        <f t="shared" si="397"/>
        <v>1</v>
      </c>
      <c r="J1579">
        <f t="shared" si="400"/>
        <v>-73.969999999999345</v>
      </c>
      <c r="K1579">
        <f t="shared" si="398"/>
        <v>1</v>
      </c>
      <c r="L1579" s="11">
        <f t="shared" ca="1" si="392"/>
        <v>15627.459999999965</v>
      </c>
      <c r="M1579">
        <f t="shared" ca="1" si="399"/>
        <v>2</v>
      </c>
      <c r="N1579">
        <f t="shared" ca="1" si="393"/>
        <v>4</v>
      </c>
      <c r="O1579">
        <f>COUNTIF(結算日!$A$3:$A$249,A1579)</f>
        <v>0</v>
      </c>
      <c r="Q1579" s="7">
        <f t="shared" si="401"/>
        <v>-92</v>
      </c>
      <c r="R1579" s="8">
        <f t="shared" ca="1" si="405"/>
        <v>3128</v>
      </c>
      <c r="S1579" s="8">
        <f t="shared" ca="1" si="406"/>
        <v>208292</v>
      </c>
      <c r="T1579" s="8">
        <f t="shared" ca="1" si="402"/>
        <v>35</v>
      </c>
      <c r="U1579" s="9">
        <f t="shared" ca="1" si="407"/>
        <v>69</v>
      </c>
      <c r="V1579">
        <f t="shared" si="403"/>
        <v>2004</v>
      </c>
      <c r="W1579">
        <f t="shared" si="404"/>
        <v>11</v>
      </c>
    </row>
    <row r="1580" spans="1:23" x14ac:dyDescent="0.25">
      <c r="A1580" s="1">
        <v>38303</v>
      </c>
      <c r="B1580" s="2">
        <v>5917.16</v>
      </c>
      <c r="C1580" s="2">
        <v>67740</v>
      </c>
      <c r="D1580" s="2">
        <v>5935</v>
      </c>
      <c r="E1580" s="2">
        <v>5948</v>
      </c>
      <c r="F1580" s="10">
        <f t="shared" si="394"/>
        <v>3.0149598794015908E-3</v>
      </c>
      <c r="G1580" s="2">
        <f t="shared" ca="1" si="395"/>
        <v>76724.225000000006</v>
      </c>
      <c r="H1580">
        <f t="shared" ca="1" si="396"/>
        <v>-1</v>
      </c>
      <c r="I1580">
        <f t="shared" si="397"/>
        <v>-1</v>
      </c>
      <c r="J1580">
        <f t="shared" si="400"/>
        <v>42.639999999999418</v>
      </c>
      <c r="K1580">
        <f t="shared" si="398"/>
        <v>-1</v>
      </c>
      <c r="L1580" s="11">
        <f t="shared" ca="1" si="392"/>
        <v>15712.739999999963</v>
      </c>
      <c r="M1580">
        <f t="shared" ca="1" si="399"/>
        <v>-2</v>
      </c>
      <c r="N1580">
        <f t="shared" ca="1" si="393"/>
        <v>4</v>
      </c>
      <c r="O1580">
        <f>COUNTIF(結算日!$A$3:$A$249,A1580)</f>
        <v>0</v>
      </c>
      <c r="Q1580" s="7">
        <f t="shared" si="401"/>
        <v>67</v>
      </c>
      <c r="R1580" s="8">
        <f t="shared" ca="1" si="405"/>
        <v>2345</v>
      </c>
      <c r="S1580" s="8">
        <f t="shared" ca="1" si="406"/>
        <v>210568</v>
      </c>
      <c r="T1580" s="8">
        <f t="shared" ca="1" si="402"/>
        <v>-35</v>
      </c>
      <c r="U1580" s="9">
        <f t="shared" ca="1" si="407"/>
        <v>70</v>
      </c>
      <c r="V1580">
        <f t="shared" si="403"/>
        <v>2004</v>
      </c>
      <c r="W1580">
        <f t="shared" si="404"/>
        <v>11</v>
      </c>
    </row>
    <row r="1581" spans="1:23" x14ac:dyDescent="0.25">
      <c r="A1581" s="1">
        <v>38306</v>
      </c>
      <c r="B1581" s="2">
        <v>5906.69</v>
      </c>
      <c r="C1581" s="2">
        <v>60306</v>
      </c>
      <c r="D1581" s="2">
        <v>5941</v>
      </c>
      <c r="E1581" s="2">
        <v>5955</v>
      </c>
      <c r="F1581" s="10">
        <f t="shared" si="394"/>
        <v>5.8086677987163604E-3</v>
      </c>
      <c r="G1581" s="2">
        <f t="shared" ca="1" si="395"/>
        <v>76499.875</v>
      </c>
      <c r="H1581">
        <f t="shared" ca="1" si="396"/>
        <v>-1</v>
      </c>
      <c r="I1581">
        <f t="shared" si="397"/>
        <v>-1</v>
      </c>
      <c r="J1581">
        <f t="shared" si="400"/>
        <v>-10.470000000000255</v>
      </c>
      <c r="K1581">
        <f t="shared" si="398"/>
        <v>-1</v>
      </c>
      <c r="L1581" s="11">
        <f t="shared" ca="1" si="392"/>
        <v>15733.679999999964</v>
      </c>
      <c r="M1581">
        <f t="shared" ca="1" si="399"/>
        <v>-2</v>
      </c>
      <c r="N1581">
        <f t="shared" ca="1" si="393"/>
        <v>0</v>
      </c>
      <c r="O1581">
        <f>COUNTIF(結算日!$A$3:$A$249,A1581)</f>
        <v>0</v>
      </c>
      <c r="Q1581" s="7">
        <f t="shared" si="401"/>
        <v>6</v>
      </c>
      <c r="R1581" s="8">
        <f t="shared" ca="1" si="405"/>
        <v>-210</v>
      </c>
      <c r="S1581" s="8">
        <f t="shared" ca="1" si="406"/>
        <v>210288</v>
      </c>
      <c r="T1581" s="8">
        <f t="shared" ca="1" si="402"/>
        <v>-35</v>
      </c>
      <c r="U1581" s="9">
        <f t="shared" ca="1" si="407"/>
        <v>0</v>
      </c>
      <c r="V1581">
        <f t="shared" si="403"/>
        <v>2004</v>
      </c>
      <c r="W1581">
        <f t="shared" si="404"/>
        <v>11</v>
      </c>
    </row>
    <row r="1582" spans="1:23" x14ac:dyDescent="0.25">
      <c r="A1582" s="1">
        <v>38307</v>
      </c>
      <c r="B1582" s="2">
        <v>5910.85</v>
      </c>
      <c r="C1582" s="2">
        <v>55900</v>
      </c>
      <c r="D1582" s="2">
        <v>5929</v>
      </c>
      <c r="E1582" s="2">
        <v>5931</v>
      </c>
      <c r="F1582" s="10">
        <f t="shared" si="394"/>
        <v>3.0706243602864891E-3</v>
      </c>
      <c r="G1582" s="2">
        <f t="shared" ca="1" si="395"/>
        <v>76027.649999999994</v>
      </c>
      <c r="H1582">
        <f t="shared" ca="1" si="396"/>
        <v>-1</v>
      </c>
      <c r="I1582">
        <f t="shared" si="397"/>
        <v>-1</v>
      </c>
      <c r="J1582">
        <f t="shared" si="400"/>
        <v>4.160000000000764</v>
      </c>
      <c r="K1582">
        <f t="shared" si="398"/>
        <v>-1</v>
      </c>
      <c r="L1582" s="11">
        <f t="shared" ca="1" si="392"/>
        <v>15725.359999999962</v>
      </c>
      <c r="M1582">
        <f t="shared" ca="1" si="399"/>
        <v>-2</v>
      </c>
      <c r="N1582">
        <f t="shared" ca="1" si="393"/>
        <v>0</v>
      </c>
      <c r="O1582">
        <f>COUNTIF(結算日!$A$3:$A$249,A1582)</f>
        <v>0</v>
      </c>
      <c r="Q1582" s="7">
        <f t="shared" si="401"/>
        <v>-12</v>
      </c>
      <c r="R1582" s="8">
        <f t="shared" ca="1" si="405"/>
        <v>420</v>
      </c>
      <c r="S1582" s="8">
        <f t="shared" ca="1" si="406"/>
        <v>210708</v>
      </c>
      <c r="T1582" s="8">
        <f t="shared" ca="1" si="402"/>
        <v>-35</v>
      </c>
      <c r="U1582" s="9">
        <f t="shared" ca="1" si="407"/>
        <v>0</v>
      </c>
      <c r="V1582">
        <f t="shared" si="403"/>
        <v>2004</v>
      </c>
      <c r="W1582">
        <f t="shared" si="404"/>
        <v>11</v>
      </c>
    </row>
    <row r="1583" spans="1:23" x14ac:dyDescent="0.25">
      <c r="A1583" s="1">
        <v>38308</v>
      </c>
      <c r="B1583" s="2">
        <v>6028.68</v>
      </c>
      <c r="C1583" s="2">
        <v>106989</v>
      </c>
      <c r="D1583" s="2">
        <v>6040</v>
      </c>
      <c r="E1583" s="2">
        <v>6063</v>
      </c>
      <c r="F1583" s="10">
        <f t="shared" si="394"/>
        <v>5.6927884711079901E-3</v>
      </c>
      <c r="G1583" s="2">
        <f t="shared" ca="1" si="395"/>
        <v>76620.324999999997</v>
      </c>
      <c r="H1583">
        <f t="shared" ca="1" si="396"/>
        <v>1</v>
      </c>
      <c r="I1583">
        <f t="shared" si="397"/>
        <v>-1</v>
      </c>
      <c r="J1583">
        <f t="shared" si="400"/>
        <v>117.82999999999993</v>
      </c>
      <c r="K1583">
        <f t="shared" si="398"/>
        <v>-1</v>
      </c>
      <c r="L1583" s="11">
        <f t="shared" ca="1" si="392"/>
        <v>15489.699999999963</v>
      </c>
      <c r="M1583">
        <f t="shared" ca="1" si="399"/>
        <v>-2</v>
      </c>
      <c r="N1583">
        <f t="shared" ca="1" si="393"/>
        <v>0</v>
      </c>
      <c r="O1583">
        <f>COUNTIF(結算日!$A$3:$A$249,A1583)</f>
        <v>1</v>
      </c>
      <c r="Q1583" s="7">
        <f t="shared" si="401"/>
        <v>111</v>
      </c>
      <c r="R1583" s="8">
        <f t="shared" ca="1" si="405"/>
        <v>-3885</v>
      </c>
      <c r="S1583" s="8">
        <f t="shared" ca="1" si="406"/>
        <v>206823</v>
      </c>
      <c r="T1583" s="8">
        <f t="shared" ca="1" si="402"/>
        <v>-34</v>
      </c>
      <c r="U1583" s="9">
        <f t="shared" ca="1" si="407"/>
        <v>69</v>
      </c>
      <c r="V1583">
        <f t="shared" si="403"/>
        <v>2004</v>
      </c>
      <c r="W1583">
        <f t="shared" si="404"/>
        <v>11</v>
      </c>
    </row>
    <row r="1584" spans="1:23" x14ac:dyDescent="0.25">
      <c r="A1584" s="1">
        <v>38309</v>
      </c>
      <c r="B1584" s="2">
        <v>6049.49</v>
      </c>
      <c r="C1584" s="2">
        <v>102942</v>
      </c>
      <c r="D1584" s="2">
        <v>6072</v>
      </c>
      <c r="E1584" s="2">
        <v>6080</v>
      </c>
      <c r="F1584" s="10">
        <f t="shared" si="394"/>
        <v>3.720974825976997E-3</v>
      </c>
      <c r="G1584" s="2">
        <f t="shared" ca="1" si="395"/>
        <v>76834.675000000003</v>
      </c>
      <c r="H1584">
        <f t="shared" ca="1" si="396"/>
        <v>1</v>
      </c>
      <c r="I1584">
        <f t="shared" si="397"/>
        <v>-1</v>
      </c>
      <c r="J1584">
        <f t="shared" si="400"/>
        <v>20.809999999999491</v>
      </c>
      <c r="K1584">
        <f t="shared" si="398"/>
        <v>-1</v>
      </c>
      <c r="L1584" s="11">
        <f t="shared" ca="1" si="392"/>
        <v>15448.079999999964</v>
      </c>
      <c r="M1584">
        <f t="shared" ca="1" si="399"/>
        <v>-2</v>
      </c>
      <c r="N1584">
        <f t="shared" ca="1" si="393"/>
        <v>0</v>
      </c>
      <c r="O1584">
        <f>COUNTIF(結算日!$A$3:$A$249,A1584)</f>
        <v>0</v>
      </c>
      <c r="Q1584" s="7">
        <f t="shared" si="401"/>
        <v>9</v>
      </c>
      <c r="R1584" s="8">
        <f t="shared" ca="1" si="405"/>
        <v>-306</v>
      </c>
      <c r="S1584" s="8">
        <f t="shared" ca="1" si="406"/>
        <v>206448</v>
      </c>
      <c r="T1584" s="8">
        <f t="shared" ca="1" si="402"/>
        <v>-34</v>
      </c>
      <c r="U1584" s="9">
        <f t="shared" ca="1" si="407"/>
        <v>0</v>
      </c>
      <c r="V1584">
        <f t="shared" si="403"/>
        <v>2004</v>
      </c>
      <c r="W1584">
        <f t="shared" si="404"/>
        <v>11</v>
      </c>
    </row>
    <row r="1585" spans="1:23" x14ac:dyDescent="0.25">
      <c r="A1585" s="1">
        <v>38310</v>
      </c>
      <c r="B1585" s="2">
        <v>6026.55</v>
      </c>
      <c r="C1585" s="2">
        <v>72521</v>
      </c>
      <c r="D1585" s="2">
        <v>6056</v>
      </c>
      <c r="E1585" s="2">
        <v>6066</v>
      </c>
      <c r="F1585" s="10">
        <f t="shared" si="394"/>
        <v>4.8867096431624013E-3</v>
      </c>
      <c r="G1585" s="2">
        <f t="shared" ca="1" si="395"/>
        <v>76512.05</v>
      </c>
      <c r="H1585">
        <f t="shared" ca="1" si="396"/>
        <v>-1</v>
      </c>
      <c r="I1585">
        <f t="shared" si="397"/>
        <v>-1</v>
      </c>
      <c r="J1585">
        <f t="shared" si="400"/>
        <v>-22.9399999999996</v>
      </c>
      <c r="K1585">
        <f t="shared" si="398"/>
        <v>-1</v>
      </c>
      <c r="L1585" s="11">
        <f t="shared" ca="1" si="392"/>
        <v>15493.959999999963</v>
      </c>
      <c r="M1585">
        <f t="shared" ca="1" si="399"/>
        <v>-2</v>
      </c>
      <c r="N1585">
        <f t="shared" ca="1" si="393"/>
        <v>0</v>
      </c>
      <c r="O1585">
        <f>COUNTIF(結算日!$A$3:$A$249,A1585)</f>
        <v>0</v>
      </c>
      <c r="Q1585" s="7">
        <f t="shared" si="401"/>
        <v>-16</v>
      </c>
      <c r="R1585" s="8">
        <f t="shared" ca="1" si="405"/>
        <v>544</v>
      </c>
      <c r="S1585" s="8">
        <f t="shared" ca="1" si="406"/>
        <v>206992</v>
      </c>
      <c r="T1585" s="8">
        <f t="shared" ca="1" si="402"/>
        <v>-34</v>
      </c>
      <c r="U1585" s="9">
        <f t="shared" ca="1" si="407"/>
        <v>0</v>
      </c>
      <c r="V1585">
        <f t="shared" si="403"/>
        <v>2004</v>
      </c>
      <c r="W1585">
        <f t="shared" si="404"/>
        <v>11</v>
      </c>
    </row>
    <row r="1586" spans="1:23" x14ac:dyDescent="0.25">
      <c r="A1586" s="1">
        <v>38313</v>
      </c>
      <c r="B1586" s="2">
        <v>5838.42</v>
      </c>
      <c r="C1586" s="2">
        <v>68132</v>
      </c>
      <c r="D1586" s="2">
        <v>5835</v>
      </c>
      <c r="E1586" s="2">
        <v>5835</v>
      </c>
      <c r="F1586" s="10">
        <f t="shared" si="394"/>
        <v>-5.8577491855671404E-4</v>
      </c>
      <c r="G1586" s="2">
        <f t="shared" ca="1" si="395"/>
        <v>76450.850000000006</v>
      </c>
      <c r="H1586">
        <f t="shared" ca="1" si="396"/>
        <v>-1</v>
      </c>
      <c r="I1586">
        <f t="shared" si="397"/>
        <v>1</v>
      </c>
      <c r="J1586">
        <f t="shared" si="400"/>
        <v>-188.13000000000011</v>
      </c>
      <c r="K1586">
        <f t="shared" ca="1" si="398"/>
        <v>-1</v>
      </c>
      <c r="L1586" s="11">
        <f t="shared" ca="1" si="392"/>
        <v>15870.219999999963</v>
      </c>
      <c r="M1586">
        <f t="shared" ca="1" si="399"/>
        <v>-2</v>
      </c>
      <c r="N1586">
        <f t="shared" ca="1" si="393"/>
        <v>0</v>
      </c>
      <c r="O1586">
        <f>COUNTIF(結算日!$A$3:$A$249,A1586)</f>
        <v>0</v>
      </c>
      <c r="Q1586" s="7">
        <f t="shared" si="401"/>
        <v>-221</v>
      </c>
      <c r="R1586" s="8">
        <f t="shared" ca="1" si="405"/>
        <v>7514</v>
      </c>
      <c r="S1586" s="8">
        <f t="shared" ca="1" si="406"/>
        <v>214506</v>
      </c>
      <c r="T1586" s="8">
        <f t="shared" ca="1" si="402"/>
        <v>-36</v>
      </c>
      <c r="U1586" s="9">
        <f t="shared" ca="1" si="407"/>
        <v>2</v>
      </c>
      <c r="V1586">
        <f t="shared" si="403"/>
        <v>2004</v>
      </c>
      <c r="W1586">
        <f t="shared" si="404"/>
        <v>11</v>
      </c>
    </row>
    <row r="1587" spans="1:23" x14ac:dyDescent="0.25">
      <c r="A1587" s="1">
        <v>38314</v>
      </c>
      <c r="B1587" s="2">
        <v>5851.1</v>
      </c>
      <c r="C1587" s="2">
        <v>59644</v>
      </c>
      <c r="D1587" s="2">
        <v>5842</v>
      </c>
      <c r="E1587" s="2">
        <v>5834</v>
      </c>
      <c r="F1587" s="10">
        <f t="shared" si="394"/>
        <v>-1.5552631129189809E-3</v>
      </c>
      <c r="G1587" s="2">
        <f t="shared" ca="1" si="395"/>
        <v>75919.350000000006</v>
      </c>
      <c r="H1587">
        <f t="shared" ca="1" si="396"/>
        <v>-1</v>
      </c>
      <c r="I1587">
        <f t="shared" si="397"/>
        <v>1</v>
      </c>
      <c r="J1587">
        <f t="shared" si="400"/>
        <v>12.680000000000291</v>
      </c>
      <c r="K1587">
        <f t="shared" si="398"/>
        <v>1</v>
      </c>
      <c r="L1587" s="11">
        <f t="shared" ca="1" si="392"/>
        <v>15844.859999999962</v>
      </c>
      <c r="M1587">
        <f t="shared" ca="1" si="399"/>
        <v>2</v>
      </c>
      <c r="N1587">
        <f t="shared" ca="1" si="393"/>
        <v>4</v>
      </c>
      <c r="O1587">
        <f>COUNTIF(結算日!$A$3:$A$249,A1587)</f>
        <v>0</v>
      </c>
      <c r="Q1587" s="7">
        <f t="shared" si="401"/>
        <v>7</v>
      </c>
      <c r="R1587" s="8">
        <f t="shared" ca="1" si="405"/>
        <v>-252</v>
      </c>
      <c r="S1587" s="8">
        <f t="shared" ca="1" si="406"/>
        <v>214252</v>
      </c>
      <c r="T1587" s="8">
        <f t="shared" ca="1" si="402"/>
        <v>36</v>
      </c>
      <c r="U1587" s="9">
        <f t="shared" ca="1" si="407"/>
        <v>72</v>
      </c>
      <c r="V1587">
        <f t="shared" si="403"/>
        <v>2004</v>
      </c>
      <c r="W1587">
        <f t="shared" si="404"/>
        <v>11</v>
      </c>
    </row>
    <row r="1588" spans="1:23" x14ac:dyDescent="0.25">
      <c r="A1588" s="1">
        <v>38315</v>
      </c>
      <c r="B1588" s="2">
        <v>5911.31</v>
      </c>
      <c r="C1588" s="2">
        <v>71065</v>
      </c>
      <c r="D1588" s="2">
        <v>5905</v>
      </c>
      <c r="E1588" s="2">
        <v>5902</v>
      </c>
      <c r="F1588" s="10">
        <f t="shared" si="394"/>
        <v>-1.0674452870853557E-3</v>
      </c>
      <c r="G1588" s="2">
        <f t="shared" ca="1" si="395"/>
        <v>76269.125</v>
      </c>
      <c r="H1588">
        <f t="shared" ca="1" si="396"/>
        <v>-1</v>
      </c>
      <c r="I1588">
        <f t="shared" si="397"/>
        <v>1</v>
      </c>
      <c r="J1588">
        <f t="shared" si="400"/>
        <v>60.210000000000036</v>
      </c>
      <c r="K1588">
        <f t="shared" si="398"/>
        <v>1</v>
      </c>
      <c r="L1588" s="11">
        <f t="shared" ca="1" si="392"/>
        <v>15965.279999999962</v>
      </c>
      <c r="M1588">
        <f t="shared" ca="1" si="399"/>
        <v>2</v>
      </c>
      <c r="N1588">
        <f t="shared" ca="1" si="393"/>
        <v>0</v>
      </c>
      <c r="O1588">
        <f>COUNTIF(結算日!$A$3:$A$249,A1588)</f>
        <v>0</v>
      </c>
      <c r="Q1588" s="7">
        <f t="shared" si="401"/>
        <v>63</v>
      </c>
      <c r="R1588" s="8">
        <f t="shared" ca="1" si="405"/>
        <v>2268</v>
      </c>
      <c r="S1588" s="8">
        <f t="shared" ca="1" si="406"/>
        <v>216448</v>
      </c>
      <c r="T1588" s="8">
        <f t="shared" ca="1" si="402"/>
        <v>36</v>
      </c>
      <c r="U1588" s="9">
        <f t="shared" ca="1" si="407"/>
        <v>0</v>
      </c>
      <c r="V1588">
        <f t="shared" si="403"/>
        <v>2004</v>
      </c>
      <c r="W1588">
        <f t="shared" si="404"/>
        <v>11</v>
      </c>
    </row>
    <row r="1589" spans="1:23" x14ac:dyDescent="0.25">
      <c r="A1589" s="1">
        <v>38316</v>
      </c>
      <c r="B1589" s="2">
        <v>5855.24</v>
      </c>
      <c r="C1589" s="2">
        <v>57477</v>
      </c>
      <c r="D1589" s="2">
        <v>5870</v>
      </c>
      <c r="E1589" s="2">
        <v>5860</v>
      </c>
      <c r="F1589" s="10">
        <f t="shared" si="394"/>
        <v>2.520818958744675E-3</v>
      </c>
      <c r="G1589" s="2">
        <f t="shared" ca="1" si="395"/>
        <v>75834.425000000003</v>
      </c>
      <c r="H1589">
        <f t="shared" ca="1" si="396"/>
        <v>-1</v>
      </c>
      <c r="I1589">
        <f t="shared" si="397"/>
        <v>-1</v>
      </c>
      <c r="J1589">
        <f t="shared" si="400"/>
        <v>-56.070000000000618</v>
      </c>
      <c r="K1589">
        <f t="shared" si="398"/>
        <v>-1</v>
      </c>
      <c r="L1589" s="11">
        <f t="shared" ca="1" si="392"/>
        <v>15853.139999999961</v>
      </c>
      <c r="M1589">
        <f t="shared" ca="1" si="399"/>
        <v>-2</v>
      </c>
      <c r="N1589">
        <f t="shared" ca="1" si="393"/>
        <v>4</v>
      </c>
      <c r="O1589">
        <f>COUNTIF(結算日!$A$3:$A$249,A1589)</f>
        <v>0</v>
      </c>
      <c r="Q1589" s="7">
        <f t="shared" si="401"/>
        <v>-35</v>
      </c>
      <c r="R1589" s="8">
        <f t="shared" ca="1" si="405"/>
        <v>-1260</v>
      </c>
      <c r="S1589" s="8">
        <f t="shared" ca="1" si="406"/>
        <v>215188</v>
      </c>
      <c r="T1589" s="8">
        <f t="shared" ca="1" si="402"/>
        <v>-36</v>
      </c>
      <c r="U1589" s="9">
        <f t="shared" ca="1" si="407"/>
        <v>72</v>
      </c>
      <c r="V1589">
        <f t="shared" si="403"/>
        <v>2004</v>
      </c>
      <c r="W1589">
        <f t="shared" si="404"/>
        <v>11</v>
      </c>
    </row>
    <row r="1590" spans="1:23" x14ac:dyDescent="0.25">
      <c r="A1590" s="1">
        <v>38317</v>
      </c>
      <c r="B1590" s="2">
        <v>5778.65</v>
      </c>
      <c r="C1590" s="2">
        <v>87096</v>
      </c>
      <c r="D1590" s="2">
        <v>5740</v>
      </c>
      <c r="E1590" s="2">
        <v>5759</v>
      </c>
      <c r="F1590" s="10">
        <f t="shared" si="394"/>
        <v>-6.6884133837487036E-3</v>
      </c>
      <c r="G1590" s="2">
        <f t="shared" ca="1" si="395"/>
        <v>76112.75</v>
      </c>
      <c r="H1590">
        <f t="shared" ca="1" si="396"/>
        <v>1</v>
      </c>
      <c r="I1590">
        <f t="shared" si="397"/>
        <v>1</v>
      </c>
      <c r="J1590">
        <f t="shared" si="400"/>
        <v>-76.590000000000146</v>
      </c>
      <c r="K1590">
        <f t="shared" si="398"/>
        <v>1</v>
      </c>
      <c r="L1590" s="11">
        <f t="shared" ca="1" si="392"/>
        <v>16006.319999999962</v>
      </c>
      <c r="M1590">
        <f t="shared" ca="1" si="399"/>
        <v>2</v>
      </c>
      <c r="N1590">
        <f t="shared" ca="1" si="393"/>
        <v>4</v>
      </c>
      <c r="O1590">
        <f>COUNTIF(結算日!$A$3:$A$249,A1590)</f>
        <v>0</v>
      </c>
      <c r="Q1590" s="7">
        <f t="shared" si="401"/>
        <v>-130</v>
      </c>
      <c r="R1590" s="8">
        <f t="shared" ca="1" si="405"/>
        <v>4680</v>
      </c>
      <c r="S1590" s="8">
        <f t="shared" ca="1" si="406"/>
        <v>219796</v>
      </c>
      <c r="T1590" s="8">
        <f t="shared" ca="1" si="402"/>
        <v>38</v>
      </c>
      <c r="U1590" s="9">
        <f t="shared" ca="1" si="407"/>
        <v>74</v>
      </c>
      <c r="V1590">
        <f t="shared" si="403"/>
        <v>2004</v>
      </c>
      <c r="W1590">
        <f t="shared" si="404"/>
        <v>11</v>
      </c>
    </row>
    <row r="1591" spans="1:23" x14ac:dyDescent="0.25">
      <c r="A1591" s="1">
        <v>38320</v>
      </c>
      <c r="B1591" s="2">
        <v>5785.26</v>
      </c>
      <c r="C1591" s="2">
        <v>59889</v>
      </c>
      <c r="D1591" s="2">
        <v>5810</v>
      </c>
      <c r="E1591" s="2">
        <v>5805</v>
      </c>
      <c r="F1591" s="10">
        <f t="shared" si="394"/>
        <v>4.2763851581433254E-3</v>
      </c>
      <c r="G1591" s="2">
        <f t="shared" ca="1" si="395"/>
        <v>75046.649999999994</v>
      </c>
      <c r="H1591">
        <f t="shared" ca="1" si="396"/>
        <v>-1</v>
      </c>
      <c r="I1591">
        <f t="shared" si="397"/>
        <v>-1</v>
      </c>
      <c r="J1591">
        <f t="shared" si="400"/>
        <v>6.6100000000005821</v>
      </c>
      <c r="K1591">
        <f t="shared" si="398"/>
        <v>-1</v>
      </c>
      <c r="L1591" s="11">
        <f t="shared" ca="1" si="392"/>
        <v>16019.539999999963</v>
      </c>
      <c r="M1591">
        <f t="shared" ca="1" si="399"/>
        <v>-2</v>
      </c>
      <c r="N1591">
        <f t="shared" ca="1" si="393"/>
        <v>4</v>
      </c>
      <c r="O1591">
        <f>COUNTIF(結算日!$A$3:$A$249,A1591)</f>
        <v>0</v>
      </c>
      <c r="Q1591" s="7">
        <f t="shared" si="401"/>
        <v>70</v>
      </c>
      <c r="R1591" s="8">
        <f t="shared" ca="1" si="405"/>
        <v>2660</v>
      </c>
      <c r="S1591" s="8">
        <f t="shared" ca="1" si="406"/>
        <v>222382</v>
      </c>
      <c r="T1591" s="8">
        <f t="shared" ca="1" si="402"/>
        <v>-38</v>
      </c>
      <c r="U1591" s="9">
        <f t="shared" ca="1" si="407"/>
        <v>76</v>
      </c>
      <c r="V1591">
        <f t="shared" si="403"/>
        <v>2004</v>
      </c>
      <c r="W1591">
        <f t="shared" si="404"/>
        <v>11</v>
      </c>
    </row>
    <row r="1592" spans="1:23" x14ac:dyDescent="0.25">
      <c r="A1592" s="1">
        <v>38321</v>
      </c>
      <c r="B1592" s="2">
        <v>5844.76</v>
      </c>
      <c r="C1592" s="2">
        <v>65878</v>
      </c>
      <c r="D1592" s="2">
        <v>5809</v>
      </c>
      <c r="E1592" s="2">
        <v>5810</v>
      </c>
      <c r="F1592" s="10">
        <f t="shared" si="394"/>
        <v>-6.1183008369890546E-3</v>
      </c>
      <c r="G1592" s="2">
        <f t="shared" ca="1" si="395"/>
        <v>73009.95</v>
      </c>
      <c r="H1592">
        <f t="shared" ca="1" si="396"/>
        <v>-1</v>
      </c>
      <c r="I1592">
        <f t="shared" si="397"/>
        <v>1</v>
      </c>
      <c r="J1592">
        <f t="shared" si="400"/>
        <v>59.5</v>
      </c>
      <c r="K1592">
        <f t="shared" si="398"/>
        <v>1</v>
      </c>
      <c r="L1592" s="11">
        <f t="shared" ca="1" si="392"/>
        <v>15900.539999999963</v>
      </c>
      <c r="M1592">
        <f t="shared" ca="1" si="399"/>
        <v>2</v>
      </c>
      <c r="N1592">
        <f t="shared" ca="1" si="393"/>
        <v>4</v>
      </c>
      <c r="O1592">
        <f>COUNTIF(結算日!$A$3:$A$249,A1592)</f>
        <v>0</v>
      </c>
      <c r="Q1592" s="7">
        <f t="shared" si="401"/>
        <v>-1</v>
      </c>
      <c r="R1592" s="8">
        <f t="shared" ca="1" si="405"/>
        <v>38</v>
      </c>
      <c r="S1592" s="8">
        <f t="shared" ca="1" si="406"/>
        <v>222344</v>
      </c>
      <c r="T1592" s="8">
        <f t="shared" ca="1" si="402"/>
        <v>38</v>
      </c>
      <c r="U1592" s="9">
        <f t="shared" ca="1" si="407"/>
        <v>76</v>
      </c>
      <c r="V1592">
        <f t="shared" si="403"/>
        <v>2004</v>
      </c>
      <c r="W1592">
        <f t="shared" si="404"/>
        <v>11</v>
      </c>
    </row>
    <row r="1593" spans="1:23" x14ac:dyDescent="0.25">
      <c r="A1593" s="1">
        <v>38322</v>
      </c>
      <c r="B1593" s="2">
        <v>5798.62</v>
      </c>
      <c r="C1593" s="2">
        <v>52889</v>
      </c>
      <c r="D1593" s="2">
        <v>5770</v>
      </c>
      <c r="E1593" s="2">
        <v>5790</v>
      </c>
      <c r="F1593" s="10">
        <f t="shared" si="394"/>
        <v>-4.9356571046214048E-3</v>
      </c>
      <c r="G1593" s="2">
        <f t="shared" ca="1" si="395"/>
        <v>71915.850000000006</v>
      </c>
      <c r="H1593">
        <f t="shared" ca="1" si="396"/>
        <v>-1</v>
      </c>
      <c r="I1593">
        <f t="shared" si="397"/>
        <v>1</v>
      </c>
      <c r="J1593">
        <f t="shared" si="400"/>
        <v>-46.140000000000327</v>
      </c>
      <c r="K1593">
        <f t="shared" si="398"/>
        <v>1</v>
      </c>
      <c r="L1593" s="11">
        <f t="shared" ca="1" si="392"/>
        <v>15808.259999999962</v>
      </c>
      <c r="M1593">
        <f t="shared" ca="1" si="399"/>
        <v>2</v>
      </c>
      <c r="N1593">
        <f t="shared" ca="1" si="393"/>
        <v>0</v>
      </c>
      <c r="O1593">
        <f>COUNTIF(結算日!$A$3:$A$249,A1593)</f>
        <v>0</v>
      </c>
      <c r="Q1593" s="7">
        <f t="shared" si="401"/>
        <v>-39</v>
      </c>
      <c r="R1593" s="8">
        <f t="shared" ca="1" si="405"/>
        <v>-1482</v>
      </c>
      <c r="S1593" s="8">
        <f t="shared" ca="1" si="406"/>
        <v>220786</v>
      </c>
      <c r="T1593" s="8">
        <f t="shared" ca="1" si="402"/>
        <v>38</v>
      </c>
      <c r="U1593" s="9">
        <f t="shared" ca="1" si="407"/>
        <v>0</v>
      </c>
      <c r="V1593">
        <f t="shared" si="403"/>
        <v>2004</v>
      </c>
      <c r="W1593">
        <f t="shared" si="404"/>
        <v>12</v>
      </c>
    </row>
    <row r="1594" spans="1:23" x14ac:dyDescent="0.25">
      <c r="A1594" s="1">
        <v>38323</v>
      </c>
      <c r="B1594" s="2">
        <v>5867.95</v>
      </c>
      <c r="C1594" s="2">
        <v>60352</v>
      </c>
      <c r="D1594" s="2">
        <v>5855</v>
      </c>
      <c r="E1594" s="2">
        <v>5862</v>
      </c>
      <c r="F1594" s="10">
        <f t="shared" si="394"/>
        <v>-2.2069036034730871E-3</v>
      </c>
      <c r="G1594" s="2">
        <f t="shared" ca="1" si="395"/>
        <v>69924.2</v>
      </c>
      <c r="H1594">
        <f t="shared" ca="1" si="396"/>
        <v>-1</v>
      </c>
      <c r="I1594">
        <f t="shared" si="397"/>
        <v>1</v>
      </c>
      <c r="J1594">
        <f t="shared" si="400"/>
        <v>69.329999999999927</v>
      </c>
      <c r="K1594">
        <f t="shared" si="398"/>
        <v>1</v>
      </c>
      <c r="L1594" s="11">
        <f t="shared" ca="1" si="392"/>
        <v>15946.919999999962</v>
      </c>
      <c r="M1594">
        <f t="shared" ca="1" si="399"/>
        <v>2</v>
      </c>
      <c r="N1594">
        <f t="shared" ca="1" si="393"/>
        <v>0</v>
      </c>
      <c r="O1594">
        <f>COUNTIF(結算日!$A$3:$A$249,A1594)</f>
        <v>0</v>
      </c>
      <c r="Q1594" s="7">
        <f t="shared" si="401"/>
        <v>85</v>
      </c>
      <c r="R1594" s="8">
        <f t="shared" ca="1" si="405"/>
        <v>3230</v>
      </c>
      <c r="S1594" s="8">
        <f t="shared" ca="1" si="406"/>
        <v>224016</v>
      </c>
      <c r="T1594" s="8">
        <f t="shared" ca="1" si="402"/>
        <v>38</v>
      </c>
      <c r="U1594" s="9">
        <f t="shared" ca="1" si="407"/>
        <v>0</v>
      </c>
      <c r="V1594">
        <f t="shared" si="403"/>
        <v>2004</v>
      </c>
      <c r="W1594">
        <f t="shared" si="404"/>
        <v>12</v>
      </c>
    </row>
    <row r="1595" spans="1:23" x14ac:dyDescent="0.25">
      <c r="A1595" s="1">
        <v>38324</v>
      </c>
      <c r="B1595" s="2">
        <v>5893.27</v>
      </c>
      <c r="C1595" s="2">
        <v>52164</v>
      </c>
      <c r="D1595" s="2">
        <v>5880</v>
      </c>
      <c r="E1595" s="2">
        <v>5882</v>
      </c>
      <c r="F1595" s="10">
        <f t="shared" si="394"/>
        <v>-2.2517210309387359E-3</v>
      </c>
      <c r="G1595" s="2">
        <f t="shared" ca="1" si="395"/>
        <v>68874.7</v>
      </c>
      <c r="H1595">
        <f t="shared" ca="1" si="396"/>
        <v>-1</v>
      </c>
      <c r="I1595">
        <f t="shared" si="397"/>
        <v>1</v>
      </c>
      <c r="J1595">
        <f t="shared" si="400"/>
        <v>25.320000000000618</v>
      </c>
      <c r="K1595">
        <f t="shared" si="398"/>
        <v>1</v>
      </c>
      <c r="L1595" s="11">
        <f t="shared" ca="1" si="392"/>
        <v>15997.559999999963</v>
      </c>
      <c r="M1595">
        <f t="shared" ca="1" si="399"/>
        <v>2</v>
      </c>
      <c r="N1595">
        <f t="shared" ca="1" si="393"/>
        <v>0</v>
      </c>
      <c r="O1595">
        <f>COUNTIF(結算日!$A$3:$A$249,A1595)</f>
        <v>0</v>
      </c>
      <c r="Q1595" s="7">
        <f t="shared" si="401"/>
        <v>25</v>
      </c>
      <c r="R1595" s="8">
        <f t="shared" ca="1" si="405"/>
        <v>950</v>
      </c>
      <c r="S1595" s="8">
        <f t="shared" ca="1" si="406"/>
        <v>224966</v>
      </c>
      <c r="T1595" s="8">
        <f t="shared" ca="1" si="402"/>
        <v>38</v>
      </c>
      <c r="U1595" s="9">
        <f t="shared" ca="1" si="407"/>
        <v>0</v>
      </c>
      <c r="V1595">
        <f t="shared" si="403"/>
        <v>2004</v>
      </c>
      <c r="W1595">
        <f t="shared" si="404"/>
        <v>12</v>
      </c>
    </row>
    <row r="1596" spans="1:23" x14ac:dyDescent="0.25">
      <c r="A1596" s="1">
        <v>38327</v>
      </c>
      <c r="B1596" s="2">
        <v>5919.17</v>
      </c>
      <c r="C1596" s="2">
        <v>56202</v>
      </c>
      <c r="D1596" s="2">
        <v>5883</v>
      </c>
      <c r="E1596" s="2">
        <v>5884</v>
      </c>
      <c r="F1596" s="10">
        <f t="shared" si="394"/>
        <v>-6.1106540275072119E-3</v>
      </c>
      <c r="G1596" s="2">
        <f t="shared" ca="1" si="395"/>
        <v>67910.975000000006</v>
      </c>
      <c r="H1596">
        <f t="shared" ca="1" si="396"/>
        <v>-1</v>
      </c>
      <c r="I1596">
        <f t="shared" si="397"/>
        <v>1</v>
      </c>
      <c r="J1596">
        <f t="shared" si="400"/>
        <v>25.899999999999636</v>
      </c>
      <c r="K1596">
        <f t="shared" si="398"/>
        <v>1</v>
      </c>
      <c r="L1596" s="11">
        <f t="shared" ca="1" si="392"/>
        <v>16049.359999999962</v>
      </c>
      <c r="M1596">
        <f t="shared" ca="1" si="399"/>
        <v>2</v>
      </c>
      <c r="N1596">
        <f t="shared" ca="1" si="393"/>
        <v>0</v>
      </c>
      <c r="O1596">
        <f>COUNTIF(結算日!$A$3:$A$249,A1596)</f>
        <v>0</v>
      </c>
      <c r="Q1596" s="7">
        <f t="shared" si="401"/>
        <v>3</v>
      </c>
      <c r="R1596" s="8">
        <f t="shared" ca="1" si="405"/>
        <v>114</v>
      </c>
      <c r="S1596" s="8">
        <f t="shared" ca="1" si="406"/>
        <v>225080</v>
      </c>
      <c r="T1596" s="8">
        <f t="shared" ca="1" si="402"/>
        <v>38</v>
      </c>
      <c r="U1596" s="9">
        <f t="shared" ca="1" si="407"/>
        <v>0</v>
      </c>
      <c r="V1596">
        <f t="shared" si="403"/>
        <v>2004</v>
      </c>
      <c r="W1596">
        <f t="shared" si="404"/>
        <v>12</v>
      </c>
    </row>
    <row r="1597" spans="1:23" x14ac:dyDescent="0.25">
      <c r="A1597" s="1">
        <v>38328</v>
      </c>
      <c r="B1597" s="2">
        <v>5925.28</v>
      </c>
      <c r="C1597" s="2">
        <v>51967</v>
      </c>
      <c r="D1597" s="2">
        <v>5890</v>
      </c>
      <c r="E1597" s="2">
        <v>5906</v>
      </c>
      <c r="F1597" s="10">
        <f t="shared" si="394"/>
        <v>-5.9541490022412269E-3</v>
      </c>
      <c r="G1597" s="2">
        <f t="shared" ca="1" si="395"/>
        <v>67054.05</v>
      </c>
      <c r="H1597">
        <f t="shared" ca="1" si="396"/>
        <v>-1</v>
      </c>
      <c r="I1597">
        <f t="shared" si="397"/>
        <v>1</v>
      </c>
      <c r="J1597">
        <f t="shared" si="400"/>
        <v>6.1099999999996726</v>
      </c>
      <c r="K1597">
        <f t="shared" si="398"/>
        <v>1</v>
      </c>
      <c r="L1597" s="11">
        <f t="shared" ca="1" si="392"/>
        <v>16061.579999999962</v>
      </c>
      <c r="M1597">
        <f t="shared" ca="1" si="399"/>
        <v>2</v>
      </c>
      <c r="N1597">
        <f t="shared" ca="1" si="393"/>
        <v>0</v>
      </c>
      <c r="O1597">
        <f>COUNTIF(結算日!$A$3:$A$249,A1597)</f>
        <v>0</v>
      </c>
      <c r="Q1597" s="7">
        <f t="shared" si="401"/>
        <v>7</v>
      </c>
      <c r="R1597" s="8">
        <f t="shared" ca="1" si="405"/>
        <v>266</v>
      </c>
      <c r="S1597" s="8">
        <f t="shared" ca="1" si="406"/>
        <v>225346</v>
      </c>
      <c r="T1597" s="8">
        <f t="shared" ca="1" si="402"/>
        <v>38</v>
      </c>
      <c r="U1597" s="9">
        <f t="shared" ca="1" si="407"/>
        <v>0</v>
      </c>
      <c r="V1597">
        <f t="shared" si="403"/>
        <v>2004</v>
      </c>
      <c r="W1597">
        <f t="shared" si="404"/>
        <v>12</v>
      </c>
    </row>
    <row r="1598" spans="1:23" x14ac:dyDescent="0.25">
      <c r="A1598" s="1">
        <v>38329</v>
      </c>
      <c r="B1598" s="2">
        <v>5892.51</v>
      </c>
      <c r="C1598" s="2">
        <v>49174</v>
      </c>
      <c r="D1598" s="2">
        <v>5880</v>
      </c>
      <c r="E1598" s="2">
        <v>5889</v>
      </c>
      <c r="F1598" s="10">
        <f t="shared" si="394"/>
        <v>-2.1230341569212774E-3</v>
      </c>
      <c r="G1598" s="2">
        <f t="shared" ca="1" si="395"/>
        <v>65802.274999999994</v>
      </c>
      <c r="H1598">
        <f t="shared" ca="1" si="396"/>
        <v>-1</v>
      </c>
      <c r="I1598">
        <f t="shared" si="397"/>
        <v>1</v>
      </c>
      <c r="J1598">
        <f t="shared" si="400"/>
        <v>-32.769999999999527</v>
      </c>
      <c r="K1598">
        <f t="shared" si="398"/>
        <v>1</v>
      </c>
      <c r="L1598" s="11">
        <f t="shared" ref="L1598:L1661" ca="1" si="408">L1597+J1598*M1597</f>
        <v>15996.039999999963</v>
      </c>
      <c r="M1598">
        <f t="shared" ca="1" si="399"/>
        <v>2</v>
      </c>
      <c r="N1598">
        <f t="shared" ref="N1598:N1661" ca="1" si="409">ABS(M1598-M1597)</f>
        <v>0</v>
      </c>
      <c r="O1598">
        <f>COUNTIF(結算日!$A$3:$A$249,A1598)</f>
        <v>0</v>
      </c>
      <c r="Q1598" s="7">
        <f t="shared" si="401"/>
        <v>-10</v>
      </c>
      <c r="R1598" s="8">
        <f t="shared" ca="1" si="405"/>
        <v>-380</v>
      </c>
      <c r="S1598" s="8">
        <f t="shared" ca="1" si="406"/>
        <v>224966</v>
      </c>
      <c r="T1598" s="8">
        <f t="shared" ca="1" si="402"/>
        <v>38</v>
      </c>
      <c r="U1598" s="9">
        <f t="shared" ca="1" si="407"/>
        <v>0</v>
      </c>
      <c r="V1598">
        <f t="shared" si="403"/>
        <v>2004</v>
      </c>
      <c r="W1598">
        <f t="shared" si="404"/>
        <v>12</v>
      </c>
    </row>
    <row r="1599" spans="1:23" x14ac:dyDescent="0.25">
      <c r="A1599" s="1">
        <v>38330</v>
      </c>
      <c r="B1599" s="2">
        <v>5913.97</v>
      </c>
      <c r="C1599" s="2">
        <v>63814</v>
      </c>
      <c r="D1599" s="2">
        <v>5880</v>
      </c>
      <c r="E1599" s="2">
        <v>5884</v>
      </c>
      <c r="F1599" s="10">
        <f t="shared" si="394"/>
        <v>-5.7440264323289636E-3</v>
      </c>
      <c r="G1599" s="2">
        <f t="shared" ca="1" si="395"/>
        <v>65556.475000000006</v>
      </c>
      <c r="H1599">
        <f t="shared" ca="1" si="396"/>
        <v>-1</v>
      </c>
      <c r="I1599">
        <f t="shared" si="397"/>
        <v>1</v>
      </c>
      <c r="J1599">
        <f t="shared" si="400"/>
        <v>21.460000000000036</v>
      </c>
      <c r="K1599">
        <f t="shared" si="398"/>
        <v>1</v>
      </c>
      <c r="L1599" s="11">
        <f t="shared" ca="1" si="408"/>
        <v>16038.959999999963</v>
      </c>
      <c r="M1599">
        <f t="shared" ca="1" si="399"/>
        <v>2</v>
      </c>
      <c r="N1599">
        <f t="shared" ca="1" si="409"/>
        <v>0</v>
      </c>
      <c r="O1599">
        <f>COUNTIF(結算日!$A$3:$A$249,A1599)</f>
        <v>0</v>
      </c>
      <c r="Q1599" s="7">
        <f t="shared" si="401"/>
        <v>0</v>
      </c>
      <c r="R1599" s="8">
        <f t="shared" ca="1" si="405"/>
        <v>0</v>
      </c>
      <c r="S1599" s="8">
        <f t="shared" ca="1" si="406"/>
        <v>224966</v>
      </c>
      <c r="T1599" s="8">
        <f t="shared" ca="1" si="402"/>
        <v>38</v>
      </c>
      <c r="U1599" s="9">
        <f t="shared" ca="1" si="407"/>
        <v>0</v>
      </c>
      <c r="V1599">
        <f t="shared" si="403"/>
        <v>2004</v>
      </c>
      <c r="W1599">
        <f t="shared" si="404"/>
        <v>12</v>
      </c>
    </row>
    <row r="1600" spans="1:23" x14ac:dyDescent="0.25">
      <c r="A1600" s="1">
        <v>38331</v>
      </c>
      <c r="B1600" s="2">
        <v>5911.63</v>
      </c>
      <c r="C1600" s="2">
        <v>60150</v>
      </c>
      <c r="D1600" s="2">
        <v>5850</v>
      </c>
      <c r="E1600" s="2">
        <v>5861</v>
      </c>
      <c r="F1600" s="10">
        <f t="shared" si="394"/>
        <v>-1.0425212674000206E-2</v>
      </c>
      <c r="G1600" s="2">
        <f t="shared" ca="1" si="395"/>
        <v>65017.125</v>
      </c>
      <c r="H1600">
        <f t="shared" ca="1" si="396"/>
        <v>-1</v>
      </c>
      <c r="I1600">
        <f t="shared" si="397"/>
        <v>1</v>
      </c>
      <c r="J1600">
        <f t="shared" si="400"/>
        <v>-2.3400000000001455</v>
      </c>
      <c r="K1600">
        <f t="shared" si="398"/>
        <v>1</v>
      </c>
      <c r="L1600" s="11">
        <f t="shared" ca="1" si="408"/>
        <v>16034.279999999962</v>
      </c>
      <c r="M1600">
        <f t="shared" ca="1" si="399"/>
        <v>2</v>
      </c>
      <c r="N1600">
        <f t="shared" ca="1" si="409"/>
        <v>0</v>
      </c>
      <c r="O1600">
        <f>COUNTIF(結算日!$A$3:$A$249,A1600)</f>
        <v>0</v>
      </c>
      <c r="Q1600" s="7">
        <f t="shared" si="401"/>
        <v>-30</v>
      </c>
      <c r="R1600" s="8">
        <f t="shared" ca="1" si="405"/>
        <v>-1140</v>
      </c>
      <c r="S1600" s="8">
        <f t="shared" ca="1" si="406"/>
        <v>223826</v>
      </c>
      <c r="T1600" s="8">
        <f t="shared" ca="1" si="402"/>
        <v>38</v>
      </c>
      <c r="U1600" s="9">
        <f t="shared" ca="1" si="407"/>
        <v>0</v>
      </c>
      <c r="V1600">
        <f t="shared" si="403"/>
        <v>2004</v>
      </c>
      <c r="W1600">
        <f t="shared" si="404"/>
        <v>12</v>
      </c>
    </row>
    <row r="1601" spans="1:23" x14ac:dyDescent="0.25">
      <c r="A1601" s="1">
        <v>38334</v>
      </c>
      <c r="B1601" s="2">
        <v>5878.89</v>
      </c>
      <c r="C1601" s="2">
        <v>85351</v>
      </c>
      <c r="D1601" s="2">
        <v>5871</v>
      </c>
      <c r="E1601" s="2">
        <v>5855</v>
      </c>
      <c r="F1601" s="10">
        <f t="shared" si="394"/>
        <v>-1.3420900884351106E-3</v>
      </c>
      <c r="G1601" s="2">
        <f t="shared" ca="1" si="395"/>
        <v>65313.675000000003</v>
      </c>
      <c r="H1601">
        <f t="shared" ca="1" si="396"/>
        <v>1</v>
      </c>
      <c r="I1601">
        <f t="shared" si="397"/>
        <v>1</v>
      </c>
      <c r="J1601">
        <f t="shared" si="400"/>
        <v>-32.739999999999782</v>
      </c>
      <c r="K1601">
        <f t="shared" si="398"/>
        <v>1</v>
      </c>
      <c r="L1601" s="11">
        <f t="shared" ca="1" si="408"/>
        <v>15968.799999999963</v>
      </c>
      <c r="M1601">
        <f t="shared" ca="1" si="399"/>
        <v>2</v>
      </c>
      <c r="N1601">
        <f t="shared" ca="1" si="409"/>
        <v>0</v>
      </c>
      <c r="O1601">
        <f>COUNTIF(結算日!$A$3:$A$249,A1601)</f>
        <v>0</v>
      </c>
      <c r="Q1601" s="7">
        <f t="shared" si="401"/>
        <v>21</v>
      </c>
      <c r="R1601" s="8">
        <f t="shared" ca="1" si="405"/>
        <v>798</v>
      </c>
      <c r="S1601" s="8">
        <f t="shared" ca="1" si="406"/>
        <v>224624</v>
      </c>
      <c r="T1601" s="8">
        <f t="shared" ca="1" si="402"/>
        <v>38</v>
      </c>
      <c r="U1601" s="9">
        <f t="shared" ca="1" si="407"/>
        <v>0</v>
      </c>
      <c r="V1601">
        <f t="shared" si="403"/>
        <v>2004</v>
      </c>
      <c r="W1601">
        <f t="shared" si="404"/>
        <v>12</v>
      </c>
    </row>
    <row r="1602" spans="1:23" x14ac:dyDescent="0.25">
      <c r="A1602" s="1">
        <v>38335</v>
      </c>
      <c r="B1602" s="2">
        <v>5909.65</v>
      </c>
      <c r="C1602" s="2">
        <v>47347</v>
      </c>
      <c r="D1602" s="2">
        <v>5901</v>
      </c>
      <c r="E1602" s="2">
        <v>5903</v>
      </c>
      <c r="F1602" s="10">
        <f t="shared" ref="F1602:F1665" si="410">IF(O1602=1,E1602,D1602)/B1602-1</f>
        <v>-1.4637076645824809E-3</v>
      </c>
      <c r="G1602" s="2">
        <f t="shared" ref="G1602:G1665" ca="1" si="411">IF(ROW()&gt;$G$1,AVERAGE(OFFSET(C1602,-$G$1+1,,$G$1)),"")</f>
        <v>65295.375</v>
      </c>
      <c r="H1602">
        <f t="shared" ref="H1602:H1665" ca="1" si="412">IF(G1602="",0,SIGN(C1602-G1602))</f>
        <v>-1</v>
      </c>
      <c r="I1602">
        <f t="shared" ref="I1602:I1665" si="413">-SIGN(F1602)</f>
        <v>1</v>
      </c>
      <c r="J1602">
        <f t="shared" si="400"/>
        <v>30.759999999999309</v>
      </c>
      <c r="K1602">
        <f t="shared" ref="K1602:K1665" si="414">CHOOSE($K$1,H1602*(2-$K$1)+I1602*($K$1-1),IF(ABS(F1602)&gt;($K$1-2)/100,I1602,H1602))</f>
        <v>1</v>
      </c>
      <c r="L1602" s="11">
        <f t="shared" ca="1" si="408"/>
        <v>16030.319999999962</v>
      </c>
      <c r="M1602">
        <f t="shared" ref="M1602:M1665" ca="1" si="415">INT(L1602*$P$1/B1602)*K1602</f>
        <v>2</v>
      </c>
      <c r="N1602">
        <f t="shared" ca="1" si="409"/>
        <v>0</v>
      </c>
      <c r="O1602">
        <f>COUNTIF(結算日!$A$3:$A$249,A1602)</f>
        <v>0</v>
      </c>
      <c r="Q1602" s="7">
        <f t="shared" si="401"/>
        <v>30</v>
      </c>
      <c r="R1602" s="8">
        <f t="shared" ca="1" si="405"/>
        <v>1140</v>
      </c>
      <c r="S1602" s="8">
        <f t="shared" ca="1" si="406"/>
        <v>225764</v>
      </c>
      <c r="T1602" s="8">
        <f t="shared" ca="1" si="402"/>
        <v>38</v>
      </c>
      <c r="U1602" s="9">
        <f t="shared" ca="1" si="407"/>
        <v>0</v>
      </c>
      <c r="V1602">
        <f t="shared" si="403"/>
        <v>2004</v>
      </c>
      <c r="W1602">
        <f t="shared" si="404"/>
        <v>12</v>
      </c>
    </row>
    <row r="1603" spans="1:23" x14ac:dyDescent="0.25">
      <c r="A1603" s="1">
        <v>38336</v>
      </c>
      <c r="B1603" s="2">
        <v>6002.58</v>
      </c>
      <c r="C1603" s="2">
        <v>101665</v>
      </c>
      <c r="D1603" s="2">
        <v>6017</v>
      </c>
      <c r="E1603" s="2">
        <v>6015</v>
      </c>
      <c r="F1603" s="10">
        <f t="shared" si="410"/>
        <v>2.0691102825785013E-3</v>
      </c>
      <c r="G1603" s="2">
        <f t="shared" ca="1" si="411"/>
        <v>66263.975000000006</v>
      </c>
      <c r="H1603">
        <f t="shared" ca="1" si="412"/>
        <v>1</v>
      </c>
      <c r="I1603">
        <f t="shared" si="413"/>
        <v>-1</v>
      </c>
      <c r="J1603">
        <f t="shared" ref="J1603:J1666" si="416">B1603-B1602</f>
        <v>92.930000000000291</v>
      </c>
      <c r="K1603">
        <f t="shared" si="414"/>
        <v>-1</v>
      </c>
      <c r="L1603" s="11">
        <f t="shared" ca="1" si="408"/>
        <v>16216.179999999962</v>
      </c>
      <c r="M1603">
        <f t="shared" ca="1" si="415"/>
        <v>-2</v>
      </c>
      <c r="N1603">
        <f t="shared" ca="1" si="409"/>
        <v>4</v>
      </c>
      <c r="O1603">
        <f>COUNTIF(結算日!$A$3:$A$249,A1603)</f>
        <v>1</v>
      </c>
      <c r="Q1603" s="7">
        <f t="shared" ref="Q1603:Q1666" si="417">D1603-IF(O1602=1,E1602,D1602)</f>
        <v>116</v>
      </c>
      <c r="R1603" s="8">
        <f t="shared" ca="1" si="405"/>
        <v>4408</v>
      </c>
      <c r="S1603" s="8">
        <f t="shared" ca="1" si="406"/>
        <v>230172</v>
      </c>
      <c r="T1603" s="8">
        <f t="shared" ref="T1603:T1666" ca="1" si="418">INT(S1603*$P$1/IF(O1603=1,E1603,D1603))*K1603</f>
        <v>-38</v>
      </c>
      <c r="U1603" s="9">
        <f t="shared" ca="1" si="407"/>
        <v>76</v>
      </c>
      <c r="V1603">
        <f t="shared" ref="V1603:V1666" si="419">YEAR(A1603)</f>
        <v>2004</v>
      </c>
      <c r="W1603">
        <f t="shared" ref="W1603:W1666" si="420">MONTH(A1603)</f>
        <v>12</v>
      </c>
    </row>
    <row r="1604" spans="1:23" x14ac:dyDescent="0.25">
      <c r="A1604" s="1">
        <v>38337</v>
      </c>
      <c r="B1604" s="2">
        <v>6019.23</v>
      </c>
      <c r="C1604" s="2">
        <v>84309</v>
      </c>
      <c r="D1604" s="2">
        <v>6020</v>
      </c>
      <c r="E1604" s="2">
        <v>6029</v>
      </c>
      <c r="F1604" s="10">
        <f t="shared" si="410"/>
        <v>1.2792333903188791E-4</v>
      </c>
      <c r="G1604" s="2">
        <f t="shared" ca="1" si="411"/>
        <v>67024.574999999997</v>
      </c>
      <c r="H1604">
        <f t="shared" ca="1" si="412"/>
        <v>1</v>
      </c>
      <c r="I1604">
        <f t="shared" si="413"/>
        <v>-1</v>
      </c>
      <c r="J1604">
        <f t="shared" si="416"/>
        <v>16.649999999999636</v>
      </c>
      <c r="K1604">
        <f t="shared" ca="1" si="414"/>
        <v>1</v>
      </c>
      <c r="L1604" s="11">
        <f t="shared" ca="1" si="408"/>
        <v>16182.879999999963</v>
      </c>
      <c r="M1604">
        <f t="shared" ca="1" si="415"/>
        <v>2</v>
      </c>
      <c r="N1604">
        <f t="shared" ca="1" si="409"/>
        <v>4</v>
      </c>
      <c r="O1604">
        <f>COUNTIF(結算日!$A$3:$A$249,A1604)</f>
        <v>0</v>
      </c>
      <c r="Q1604" s="7">
        <f t="shared" si="417"/>
        <v>5</v>
      </c>
      <c r="R1604" s="8">
        <f t="shared" ref="R1604:R1667" ca="1" si="421">Q1604*T1603</f>
        <v>-190</v>
      </c>
      <c r="S1604" s="8">
        <f t="shared" ref="S1604:S1667" ca="1" si="422">S1603+Q1604*T1603-U1603*$U$1</f>
        <v>229906</v>
      </c>
      <c r="T1604" s="8">
        <f t="shared" ca="1" si="418"/>
        <v>38</v>
      </c>
      <c r="U1604" s="9">
        <f t="shared" ref="U1604:U1667" ca="1" si="423">IF(O1604=1,ABS(T1604)+ABS(T1603),ABS(T1604-T1603))</f>
        <v>76</v>
      </c>
      <c r="V1604">
        <f t="shared" si="419"/>
        <v>2004</v>
      </c>
      <c r="W1604">
        <f t="shared" si="420"/>
        <v>12</v>
      </c>
    </row>
    <row r="1605" spans="1:23" x14ac:dyDescent="0.25">
      <c r="A1605" s="1">
        <v>38338</v>
      </c>
      <c r="B1605" s="2">
        <v>6009.32</v>
      </c>
      <c r="C1605" s="2">
        <v>60215</v>
      </c>
      <c r="D1605" s="2">
        <v>6019</v>
      </c>
      <c r="E1605" s="2">
        <v>6019</v>
      </c>
      <c r="F1605" s="10">
        <f t="shared" si="410"/>
        <v>1.6108311755740345E-3</v>
      </c>
      <c r="G1605" s="2">
        <f t="shared" ca="1" si="411"/>
        <v>66592.7</v>
      </c>
      <c r="H1605">
        <f t="shared" ca="1" si="412"/>
        <v>-1</v>
      </c>
      <c r="I1605">
        <f t="shared" si="413"/>
        <v>-1</v>
      </c>
      <c r="J1605">
        <f t="shared" si="416"/>
        <v>-9.9099999999998545</v>
      </c>
      <c r="K1605">
        <f t="shared" si="414"/>
        <v>-1</v>
      </c>
      <c r="L1605" s="11">
        <f t="shared" ca="1" si="408"/>
        <v>16163.059999999963</v>
      </c>
      <c r="M1605">
        <f t="shared" ca="1" si="415"/>
        <v>-2</v>
      </c>
      <c r="N1605">
        <f t="shared" ca="1" si="409"/>
        <v>4</v>
      </c>
      <c r="O1605">
        <f>COUNTIF(結算日!$A$3:$A$249,A1605)</f>
        <v>0</v>
      </c>
      <c r="Q1605" s="7">
        <f t="shared" si="417"/>
        <v>-1</v>
      </c>
      <c r="R1605" s="8">
        <f t="shared" ca="1" si="421"/>
        <v>-38</v>
      </c>
      <c r="S1605" s="8">
        <f t="shared" ca="1" si="422"/>
        <v>229792</v>
      </c>
      <c r="T1605" s="8">
        <f t="shared" ca="1" si="418"/>
        <v>-38</v>
      </c>
      <c r="U1605" s="9">
        <f t="shared" ca="1" si="423"/>
        <v>76</v>
      </c>
      <c r="V1605">
        <f t="shared" si="419"/>
        <v>2004</v>
      </c>
      <c r="W1605">
        <f t="shared" si="420"/>
        <v>12</v>
      </c>
    </row>
    <row r="1606" spans="1:23" x14ac:dyDescent="0.25">
      <c r="A1606" s="1">
        <v>38341</v>
      </c>
      <c r="B1606" s="2">
        <v>5985.94</v>
      </c>
      <c r="C1606" s="2">
        <v>56668</v>
      </c>
      <c r="D1606" s="2">
        <v>5962</v>
      </c>
      <c r="E1606" s="2">
        <v>5975</v>
      </c>
      <c r="F1606" s="10">
        <f t="shared" si="410"/>
        <v>-3.9993718613950957E-3</v>
      </c>
      <c r="G1606" s="2">
        <f t="shared" ca="1" si="411"/>
        <v>66472.574999999997</v>
      </c>
      <c r="H1606">
        <f t="shared" ca="1" si="412"/>
        <v>-1</v>
      </c>
      <c r="I1606">
        <f t="shared" si="413"/>
        <v>1</v>
      </c>
      <c r="J1606">
        <f t="shared" si="416"/>
        <v>-23.380000000000109</v>
      </c>
      <c r="K1606">
        <f t="shared" si="414"/>
        <v>1</v>
      </c>
      <c r="L1606" s="11">
        <f t="shared" ca="1" si="408"/>
        <v>16209.819999999963</v>
      </c>
      <c r="M1606">
        <f t="shared" ca="1" si="415"/>
        <v>2</v>
      </c>
      <c r="N1606">
        <f t="shared" ca="1" si="409"/>
        <v>4</v>
      </c>
      <c r="O1606">
        <f>COUNTIF(結算日!$A$3:$A$249,A1606)</f>
        <v>0</v>
      </c>
      <c r="Q1606" s="7">
        <f t="shared" si="417"/>
        <v>-57</v>
      </c>
      <c r="R1606" s="8">
        <f t="shared" ca="1" si="421"/>
        <v>2166</v>
      </c>
      <c r="S1606" s="8">
        <f t="shared" ca="1" si="422"/>
        <v>231882</v>
      </c>
      <c r="T1606" s="8">
        <f t="shared" ca="1" si="418"/>
        <v>38</v>
      </c>
      <c r="U1606" s="9">
        <f t="shared" ca="1" si="423"/>
        <v>76</v>
      </c>
      <c r="V1606">
        <f t="shared" si="419"/>
        <v>2004</v>
      </c>
      <c r="W1606">
        <f t="shared" si="420"/>
        <v>12</v>
      </c>
    </row>
    <row r="1607" spans="1:23" x14ac:dyDescent="0.25">
      <c r="A1607" s="1">
        <v>38342</v>
      </c>
      <c r="B1607" s="2">
        <v>5987.85</v>
      </c>
      <c r="C1607" s="2">
        <v>53834</v>
      </c>
      <c r="D1607" s="2">
        <v>5978</v>
      </c>
      <c r="E1607" s="2">
        <v>5978</v>
      </c>
      <c r="F1607" s="10">
        <f t="shared" si="410"/>
        <v>-1.6449977871857424E-3</v>
      </c>
      <c r="G1607" s="2">
        <f t="shared" ca="1" si="411"/>
        <v>66413.925000000003</v>
      </c>
      <c r="H1607">
        <f t="shared" ca="1" si="412"/>
        <v>-1</v>
      </c>
      <c r="I1607">
        <f t="shared" si="413"/>
        <v>1</v>
      </c>
      <c r="J1607">
        <f t="shared" si="416"/>
        <v>1.910000000000764</v>
      </c>
      <c r="K1607">
        <f t="shared" si="414"/>
        <v>1</v>
      </c>
      <c r="L1607" s="11">
        <f t="shared" ca="1" si="408"/>
        <v>16213.639999999965</v>
      </c>
      <c r="M1607">
        <f t="shared" ca="1" si="415"/>
        <v>2</v>
      </c>
      <c r="N1607">
        <f t="shared" ca="1" si="409"/>
        <v>0</v>
      </c>
      <c r="O1607">
        <f>COUNTIF(結算日!$A$3:$A$249,A1607)</f>
        <v>0</v>
      </c>
      <c r="Q1607" s="7">
        <f t="shared" si="417"/>
        <v>16</v>
      </c>
      <c r="R1607" s="8">
        <f t="shared" ca="1" si="421"/>
        <v>608</v>
      </c>
      <c r="S1607" s="8">
        <f t="shared" ca="1" si="422"/>
        <v>232414</v>
      </c>
      <c r="T1607" s="8">
        <f t="shared" ca="1" si="418"/>
        <v>38</v>
      </c>
      <c r="U1607" s="9">
        <f t="shared" ca="1" si="423"/>
        <v>0</v>
      </c>
      <c r="V1607">
        <f t="shared" si="419"/>
        <v>2004</v>
      </c>
      <c r="W1607">
        <f t="shared" si="420"/>
        <v>12</v>
      </c>
    </row>
    <row r="1608" spans="1:23" x14ac:dyDescent="0.25">
      <c r="A1608" s="1">
        <v>38343</v>
      </c>
      <c r="B1608" s="2">
        <v>6001.52</v>
      </c>
      <c r="C1608" s="2">
        <v>68769</v>
      </c>
      <c r="D1608" s="2">
        <v>6025</v>
      </c>
      <c r="E1608" s="2">
        <v>6035</v>
      </c>
      <c r="F1608" s="10">
        <f t="shared" si="410"/>
        <v>3.9123422066409397E-3</v>
      </c>
      <c r="G1608" s="2">
        <f t="shared" ca="1" si="411"/>
        <v>66778.675000000003</v>
      </c>
      <c r="H1608">
        <f t="shared" ca="1" si="412"/>
        <v>1</v>
      </c>
      <c r="I1608">
        <f t="shared" si="413"/>
        <v>-1</v>
      </c>
      <c r="J1608">
        <f t="shared" si="416"/>
        <v>13.670000000000073</v>
      </c>
      <c r="K1608">
        <f t="shared" si="414"/>
        <v>-1</v>
      </c>
      <c r="L1608" s="11">
        <f t="shared" ca="1" si="408"/>
        <v>16240.979999999965</v>
      </c>
      <c r="M1608">
        <f t="shared" ca="1" si="415"/>
        <v>-2</v>
      </c>
      <c r="N1608">
        <f t="shared" ca="1" si="409"/>
        <v>4</v>
      </c>
      <c r="O1608">
        <f>COUNTIF(結算日!$A$3:$A$249,A1608)</f>
        <v>0</v>
      </c>
      <c r="Q1608" s="7">
        <f t="shared" si="417"/>
        <v>47</v>
      </c>
      <c r="R1608" s="8">
        <f t="shared" ca="1" si="421"/>
        <v>1786</v>
      </c>
      <c r="S1608" s="8">
        <f t="shared" ca="1" si="422"/>
        <v>234200</v>
      </c>
      <c r="T1608" s="8">
        <f t="shared" ca="1" si="418"/>
        <v>-38</v>
      </c>
      <c r="U1608" s="9">
        <f t="shared" ca="1" si="423"/>
        <v>76</v>
      </c>
      <c r="V1608">
        <f t="shared" si="419"/>
        <v>2004</v>
      </c>
      <c r="W1608">
        <f t="shared" si="420"/>
        <v>12</v>
      </c>
    </row>
    <row r="1609" spans="1:23" x14ac:dyDescent="0.25">
      <c r="A1609" s="1">
        <v>38344</v>
      </c>
      <c r="B1609" s="2">
        <v>5997.67</v>
      </c>
      <c r="C1609" s="2">
        <v>44493</v>
      </c>
      <c r="D1609" s="2">
        <v>6002</v>
      </c>
      <c r="E1609" s="2">
        <v>6009</v>
      </c>
      <c r="F1609" s="10">
        <f t="shared" si="410"/>
        <v>7.2194702276040523E-4</v>
      </c>
      <c r="G1609" s="2">
        <f t="shared" ca="1" si="411"/>
        <v>66084.3</v>
      </c>
      <c r="H1609">
        <f t="shared" ca="1" si="412"/>
        <v>-1</v>
      </c>
      <c r="I1609">
        <f t="shared" si="413"/>
        <v>-1</v>
      </c>
      <c r="J1609">
        <f t="shared" si="416"/>
        <v>-3.8500000000003638</v>
      </c>
      <c r="K1609">
        <f t="shared" ca="1" si="414"/>
        <v>-1</v>
      </c>
      <c r="L1609" s="11">
        <f t="shared" ca="1" si="408"/>
        <v>16248.679999999966</v>
      </c>
      <c r="M1609">
        <f t="shared" ca="1" si="415"/>
        <v>-2</v>
      </c>
      <c r="N1609">
        <f t="shared" ca="1" si="409"/>
        <v>0</v>
      </c>
      <c r="O1609">
        <f>COUNTIF(結算日!$A$3:$A$249,A1609)</f>
        <v>0</v>
      </c>
      <c r="Q1609" s="7">
        <f t="shared" si="417"/>
        <v>-23</v>
      </c>
      <c r="R1609" s="8">
        <f t="shared" ca="1" si="421"/>
        <v>874</v>
      </c>
      <c r="S1609" s="8">
        <f t="shared" ca="1" si="422"/>
        <v>234998</v>
      </c>
      <c r="T1609" s="8">
        <f t="shared" ca="1" si="418"/>
        <v>-39</v>
      </c>
      <c r="U1609" s="9">
        <f t="shared" ca="1" si="423"/>
        <v>1</v>
      </c>
      <c r="V1609">
        <f t="shared" si="419"/>
        <v>2004</v>
      </c>
      <c r="W1609">
        <f t="shared" si="420"/>
        <v>12</v>
      </c>
    </row>
    <row r="1610" spans="1:23" x14ac:dyDescent="0.25">
      <c r="A1610" s="1">
        <v>38345</v>
      </c>
      <c r="B1610" s="2">
        <v>6019.42</v>
      </c>
      <c r="C1610" s="2">
        <v>47353</v>
      </c>
      <c r="D1610" s="2">
        <v>6032</v>
      </c>
      <c r="E1610" s="2">
        <v>6032</v>
      </c>
      <c r="F1610" s="10">
        <f t="shared" si="410"/>
        <v>2.0899023493958779E-3</v>
      </c>
      <c r="G1610" s="2">
        <f t="shared" ca="1" si="411"/>
        <v>65653.225000000006</v>
      </c>
      <c r="H1610">
        <f t="shared" ca="1" si="412"/>
        <v>-1</v>
      </c>
      <c r="I1610">
        <f t="shared" si="413"/>
        <v>-1</v>
      </c>
      <c r="J1610">
        <f t="shared" si="416"/>
        <v>21.75</v>
      </c>
      <c r="K1610">
        <f t="shared" si="414"/>
        <v>-1</v>
      </c>
      <c r="L1610" s="11">
        <f t="shared" ca="1" si="408"/>
        <v>16205.179999999966</v>
      </c>
      <c r="M1610">
        <f t="shared" ca="1" si="415"/>
        <v>-2</v>
      </c>
      <c r="N1610">
        <f t="shared" ca="1" si="409"/>
        <v>0</v>
      </c>
      <c r="O1610">
        <f>COUNTIF(結算日!$A$3:$A$249,A1610)</f>
        <v>0</v>
      </c>
      <c r="Q1610" s="7">
        <f t="shared" si="417"/>
        <v>30</v>
      </c>
      <c r="R1610" s="8">
        <f t="shared" ca="1" si="421"/>
        <v>-1170</v>
      </c>
      <c r="S1610" s="8">
        <f t="shared" ca="1" si="422"/>
        <v>233827</v>
      </c>
      <c r="T1610" s="8">
        <f t="shared" ca="1" si="418"/>
        <v>-38</v>
      </c>
      <c r="U1610" s="9">
        <f t="shared" ca="1" si="423"/>
        <v>1</v>
      </c>
      <c r="V1610">
        <f t="shared" si="419"/>
        <v>2004</v>
      </c>
      <c r="W1610">
        <f t="shared" si="420"/>
        <v>12</v>
      </c>
    </row>
    <row r="1611" spans="1:23" x14ac:dyDescent="0.25">
      <c r="A1611" s="1">
        <v>38348</v>
      </c>
      <c r="B1611" s="2">
        <v>5985.94</v>
      </c>
      <c r="C1611" s="2">
        <v>37748</v>
      </c>
      <c r="D1611" s="2">
        <v>6016</v>
      </c>
      <c r="E1611" s="2">
        <v>6019</v>
      </c>
      <c r="F1611" s="10">
        <f t="shared" si="410"/>
        <v>5.021767675586597E-3</v>
      </c>
      <c r="G1611" s="2">
        <f t="shared" ca="1" si="411"/>
        <v>65284.4</v>
      </c>
      <c r="H1611">
        <f t="shared" ca="1" si="412"/>
        <v>-1</v>
      </c>
      <c r="I1611">
        <f t="shared" si="413"/>
        <v>-1</v>
      </c>
      <c r="J1611">
        <f t="shared" si="416"/>
        <v>-33.480000000000473</v>
      </c>
      <c r="K1611">
        <f t="shared" si="414"/>
        <v>-1</v>
      </c>
      <c r="L1611" s="11">
        <f t="shared" ca="1" si="408"/>
        <v>16272.139999999967</v>
      </c>
      <c r="M1611">
        <f t="shared" ca="1" si="415"/>
        <v>-2</v>
      </c>
      <c r="N1611">
        <f t="shared" ca="1" si="409"/>
        <v>0</v>
      </c>
      <c r="O1611">
        <f>COUNTIF(結算日!$A$3:$A$249,A1611)</f>
        <v>0</v>
      </c>
      <c r="Q1611" s="7">
        <f t="shared" si="417"/>
        <v>-16</v>
      </c>
      <c r="R1611" s="8">
        <f t="shared" ca="1" si="421"/>
        <v>608</v>
      </c>
      <c r="S1611" s="8">
        <f t="shared" ca="1" si="422"/>
        <v>234434</v>
      </c>
      <c r="T1611" s="8">
        <f t="shared" ca="1" si="418"/>
        <v>-38</v>
      </c>
      <c r="U1611" s="9">
        <f t="shared" ca="1" si="423"/>
        <v>0</v>
      </c>
      <c r="V1611">
        <f t="shared" si="419"/>
        <v>2004</v>
      </c>
      <c r="W1611">
        <f t="shared" si="420"/>
        <v>12</v>
      </c>
    </row>
    <row r="1612" spans="1:23" x14ac:dyDescent="0.25">
      <c r="A1612" s="1">
        <v>38349</v>
      </c>
      <c r="B1612" s="2">
        <v>6000.57</v>
      </c>
      <c r="C1612" s="2">
        <v>37048</v>
      </c>
      <c r="D1612" s="2">
        <v>6020</v>
      </c>
      <c r="E1612" s="2">
        <v>6021</v>
      </c>
      <c r="F1612" s="10">
        <f t="shared" si="410"/>
        <v>3.2380257208899366E-3</v>
      </c>
      <c r="G1612" s="2">
        <f t="shared" ca="1" si="411"/>
        <v>64789.05</v>
      </c>
      <c r="H1612">
        <f t="shared" ca="1" si="412"/>
        <v>-1</v>
      </c>
      <c r="I1612">
        <f t="shared" si="413"/>
        <v>-1</v>
      </c>
      <c r="J1612">
        <f t="shared" si="416"/>
        <v>14.630000000000109</v>
      </c>
      <c r="K1612">
        <f t="shared" si="414"/>
        <v>-1</v>
      </c>
      <c r="L1612" s="11">
        <f t="shared" ca="1" si="408"/>
        <v>16242.879999999966</v>
      </c>
      <c r="M1612">
        <f t="shared" ca="1" si="415"/>
        <v>-2</v>
      </c>
      <c r="N1612">
        <f t="shared" ca="1" si="409"/>
        <v>0</v>
      </c>
      <c r="O1612">
        <f>COUNTIF(結算日!$A$3:$A$249,A1612)</f>
        <v>0</v>
      </c>
      <c r="Q1612" s="7">
        <f t="shared" si="417"/>
        <v>4</v>
      </c>
      <c r="R1612" s="8">
        <f t="shared" ca="1" si="421"/>
        <v>-152</v>
      </c>
      <c r="S1612" s="8">
        <f t="shared" ca="1" si="422"/>
        <v>234282</v>
      </c>
      <c r="T1612" s="8">
        <f t="shared" ca="1" si="418"/>
        <v>-38</v>
      </c>
      <c r="U1612" s="9">
        <f t="shared" ca="1" si="423"/>
        <v>0</v>
      </c>
      <c r="V1612">
        <f t="shared" si="419"/>
        <v>2004</v>
      </c>
      <c r="W1612">
        <f t="shared" si="420"/>
        <v>12</v>
      </c>
    </row>
    <row r="1613" spans="1:23" x14ac:dyDescent="0.25">
      <c r="A1613" s="1">
        <v>38350</v>
      </c>
      <c r="B1613" s="2">
        <v>6088.49</v>
      </c>
      <c r="C1613" s="2">
        <v>87004</v>
      </c>
      <c r="D1613" s="2">
        <v>6118</v>
      </c>
      <c r="E1613" s="2">
        <v>6116</v>
      </c>
      <c r="F1613" s="10">
        <f t="shared" si="410"/>
        <v>4.8468503684822029E-3</v>
      </c>
      <c r="G1613" s="2">
        <f t="shared" ca="1" si="411"/>
        <v>64895.9</v>
      </c>
      <c r="H1613">
        <f t="shared" ca="1" si="412"/>
        <v>1</v>
      </c>
      <c r="I1613">
        <f t="shared" si="413"/>
        <v>-1</v>
      </c>
      <c r="J1613">
        <f t="shared" si="416"/>
        <v>87.920000000000073</v>
      </c>
      <c r="K1613">
        <f t="shared" si="414"/>
        <v>-1</v>
      </c>
      <c r="L1613" s="11">
        <f t="shared" ca="1" si="408"/>
        <v>16067.039999999966</v>
      </c>
      <c r="M1613">
        <f t="shared" ca="1" si="415"/>
        <v>-2</v>
      </c>
      <c r="N1613">
        <f t="shared" ca="1" si="409"/>
        <v>0</v>
      </c>
      <c r="O1613">
        <f>COUNTIF(結算日!$A$3:$A$249,A1613)</f>
        <v>0</v>
      </c>
      <c r="Q1613" s="7">
        <f t="shared" si="417"/>
        <v>98</v>
      </c>
      <c r="R1613" s="8">
        <f t="shared" ca="1" si="421"/>
        <v>-3724</v>
      </c>
      <c r="S1613" s="8">
        <f t="shared" ca="1" si="422"/>
        <v>230558</v>
      </c>
      <c r="T1613" s="8">
        <f t="shared" ca="1" si="418"/>
        <v>-37</v>
      </c>
      <c r="U1613" s="9">
        <f t="shared" ca="1" si="423"/>
        <v>1</v>
      </c>
      <c r="V1613">
        <f t="shared" si="419"/>
        <v>2004</v>
      </c>
      <c r="W1613">
        <f t="shared" si="420"/>
        <v>12</v>
      </c>
    </row>
    <row r="1614" spans="1:23" x14ac:dyDescent="0.25">
      <c r="A1614" s="1">
        <v>38351</v>
      </c>
      <c r="B1614" s="2">
        <v>6100.86</v>
      </c>
      <c r="C1614" s="2">
        <v>66895</v>
      </c>
      <c r="D1614" s="2">
        <v>6115</v>
      </c>
      <c r="E1614" s="2">
        <v>6120</v>
      </c>
      <c r="F1614" s="10">
        <f t="shared" si="410"/>
        <v>2.3177060283305906E-3</v>
      </c>
      <c r="G1614" s="2">
        <f t="shared" ca="1" si="411"/>
        <v>64717.8</v>
      </c>
      <c r="H1614">
        <f t="shared" ca="1" si="412"/>
        <v>1</v>
      </c>
      <c r="I1614">
        <f t="shared" si="413"/>
        <v>-1</v>
      </c>
      <c r="J1614">
        <f t="shared" si="416"/>
        <v>12.369999999999891</v>
      </c>
      <c r="K1614">
        <f t="shared" si="414"/>
        <v>-1</v>
      </c>
      <c r="L1614" s="11">
        <f t="shared" ca="1" si="408"/>
        <v>16042.299999999967</v>
      </c>
      <c r="M1614">
        <f t="shared" ca="1" si="415"/>
        <v>-2</v>
      </c>
      <c r="N1614">
        <f t="shared" ca="1" si="409"/>
        <v>0</v>
      </c>
      <c r="O1614">
        <f>COUNTIF(結算日!$A$3:$A$249,A1614)</f>
        <v>0</v>
      </c>
      <c r="Q1614" s="7">
        <f t="shared" si="417"/>
        <v>-3</v>
      </c>
      <c r="R1614" s="8">
        <f t="shared" ca="1" si="421"/>
        <v>111</v>
      </c>
      <c r="S1614" s="8">
        <f t="shared" ca="1" si="422"/>
        <v>230668</v>
      </c>
      <c r="T1614" s="8">
        <f t="shared" ca="1" si="418"/>
        <v>-37</v>
      </c>
      <c r="U1614" s="9">
        <f t="shared" ca="1" si="423"/>
        <v>0</v>
      </c>
      <c r="V1614">
        <f t="shared" si="419"/>
        <v>2004</v>
      </c>
      <c r="W1614">
        <f t="shared" si="420"/>
        <v>12</v>
      </c>
    </row>
    <row r="1615" spans="1:23" x14ac:dyDescent="0.25">
      <c r="A1615" s="1">
        <v>38352</v>
      </c>
      <c r="B1615" s="2">
        <v>6139.69</v>
      </c>
      <c r="C1615" s="2">
        <v>84301</v>
      </c>
      <c r="D1615" s="2">
        <v>6188</v>
      </c>
      <c r="E1615" s="2">
        <v>6185</v>
      </c>
      <c r="F1615" s="10">
        <f t="shared" si="410"/>
        <v>7.868475444199996E-3</v>
      </c>
      <c r="G1615" s="2">
        <f t="shared" ca="1" si="411"/>
        <v>64373.425000000003</v>
      </c>
      <c r="H1615">
        <f t="shared" ca="1" si="412"/>
        <v>1</v>
      </c>
      <c r="I1615">
        <f t="shared" si="413"/>
        <v>-1</v>
      </c>
      <c r="J1615">
        <f t="shared" si="416"/>
        <v>38.829999999999927</v>
      </c>
      <c r="K1615">
        <f t="shared" si="414"/>
        <v>-1</v>
      </c>
      <c r="L1615" s="11">
        <f t="shared" ca="1" si="408"/>
        <v>15964.639999999967</v>
      </c>
      <c r="M1615">
        <f t="shared" ca="1" si="415"/>
        <v>-2</v>
      </c>
      <c r="N1615">
        <f t="shared" ca="1" si="409"/>
        <v>0</v>
      </c>
      <c r="O1615">
        <f>COUNTIF(結算日!$A$3:$A$249,A1615)</f>
        <v>0</v>
      </c>
      <c r="Q1615" s="7">
        <f t="shared" si="417"/>
        <v>73</v>
      </c>
      <c r="R1615" s="8">
        <f t="shared" ca="1" si="421"/>
        <v>-2701</v>
      </c>
      <c r="S1615" s="8">
        <f t="shared" ca="1" si="422"/>
        <v>227967</v>
      </c>
      <c r="T1615" s="8">
        <f t="shared" ca="1" si="418"/>
        <v>-36</v>
      </c>
      <c r="U1615" s="9">
        <f t="shared" ca="1" si="423"/>
        <v>1</v>
      </c>
      <c r="V1615">
        <f t="shared" si="419"/>
        <v>2004</v>
      </c>
      <c r="W1615">
        <f t="shared" si="420"/>
        <v>12</v>
      </c>
    </row>
    <row r="1616" spans="1:23" x14ac:dyDescent="0.25">
      <c r="A1616" s="1">
        <v>38355</v>
      </c>
      <c r="B1616" s="2">
        <v>6143.12</v>
      </c>
      <c r="C1616" s="2">
        <v>75158</v>
      </c>
      <c r="D1616" s="2">
        <v>6174</v>
      </c>
      <c r="E1616" s="2">
        <v>6177</v>
      </c>
      <c r="F1616" s="10">
        <f t="shared" si="410"/>
        <v>5.0267616455481612E-3</v>
      </c>
      <c r="G1616" s="2">
        <f t="shared" ca="1" si="411"/>
        <v>64662.95</v>
      </c>
      <c r="H1616">
        <f t="shared" ca="1" si="412"/>
        <v>1</v>
      </c>
      <c r="I1616">
        <f t="shared" si="413"/>
        <v>-1</v>
      </c>
      <c r="J1616">
        <f t="shared" si="416"/>
        <v>3.430000000000291</v>
      </c>
      <c r="K1616">
        <f t="shared" si="414"/>
        <v>-1</v>
      </c>
      <c r="L1616" s="11">
        <f t="shared" ca="1" si="408"/>
        <v>15957.779999999966</v>
      </c>
      <c r="M1616">
        <f t="shared" ca="1" si="415"/>
        <v>-2</v>
      </c>
      <c r="N1616">
        <f t="shared" ca="1" si="409"/>
        <v>0</v>
      </c>
      <c r="O1616">
        <f>COUNTIF(結算日!$A$3:$A$249,A1616)</f>
        <v>0</v>
      </c>
      <c r="Q1616" s="7">
        <f t="shared" si="417"/>
        <v>-14</v>
      </c>
      <c r="R1616" s="8">
        <f t="shared" ca="1" si="421"/>
        <v>504</v>
      </c>
      <c r="S1616" s="8">
        <f t="shared" ca="1" si="422"/>
        <v>228470</v>
      </c>
      <c r="T1616" s="8">
        <f t="shared" ca="1" si="418"/>
        <v>-37</v>
      </c>
      <c r="U1616" s="9">
        <f t="shared" ca="1" si="423"/>
        <v>1</v>
      </c>
      <c r="V1616">
        <f t="shared" si="419"/>
        <v>2005</v>
      </c>
      <c r="W1616">
        <f t="shared" si="420"/>
        <v>1</v>
      </c>
    </row>
    <row r="1617" spans="1:23" x14ac:dyDescent="0.25">
      <c r="A1617" s="1">
        <v>38356</v>
      </c>
      <c r="B1617" s="2">
        <v>6060.46</v>
      </c>
      <c r="C1617" s="2">
        <v>58340</v>
      </c>
      <c r="D1617" s="2">
        <v>6080</v>
      </c>
      <c r="E1617" s="2">
        <v>6083</v>
      </c>
      <c r="F1617" s="10">
        <f t="shared" si="410"/>
        <v>3.2241777026826846E-3</v>
      </c>
      <c r="G1617" s="2">
        <f t="shared" ca="1" si="411"/>
        <v>64792.074999999997</v>
      </c>
      <c r="H1617">
        <f t="shared" ca="1" si="412"/>
        <v>-1</v>
      </c>
      <c r="I1617">
        <f t="shared" si="413"/>
        <v>-1</v>
      </c>
      <c r="J1617">
        <f t="shared" si="416"/>
        <v>-82.659999999999854</v>
      </c>
      <c r="K1617">
        <f t="shared" si="414"/>
        <v>-1</v>
      </c>
      <c r="L1617" s="11">
        <f t="shared" ca="1" si="408"/>
        <v>16123.099999999966</v>
      </c>
      <c r="M1617">
        <f t="shared" ca="1" si="415"/>
        <v>-2</v>
      </c>
      <c r="N1617">
        <f t="shared" ca="1" si="409"/>
        <v>0</v>
      </c>
      <c r="O1617">
        <f>COUNTIF(結算日!$A$3:$A$249,A1617)</f>
        <v>0</v>
      </c>
      <c r="Q1617" s="7">
        <f t="shared" si="417"/>
        <v>-94</v>
      </c>
      <c r="R1617" s="8">
        <f t="shared" ca="1" si="421"/>
        <v>3478</v>
      </c>
      <c r="S1617" s="8">
        <f t="shared" ca="1" si="422"/>
        <v>231947</v>
      </c>
      <c r="T1617" s="8">
        <f t="shared" ca="1" si="418"/>
        <v>-38</v>
      </c>
      <c r="U1617" s="9">
        <f t="shared" ca="1" si="423"/>
        <v>1</v>
      </c>
      <c r="V1617">
        <f t="shared" si="419"/>
        <v>2005</v>
      </c>
      <c r="W1617">
        <f t="shared" si="420"/>
        <v>1</v>
      </c>
    </row>
    <row r="1618" spans="1:23" x14ac:dyDescent="0.25">
      <c r="A1618" s="1">
        <v>38357</v>
      </c>
      <c r="B1618" s="2">
        <v>5988.37</v>
      </c>
      <c r="C1618" s="2">
        <v>51971</v>
      </c>
      <c r="D1618" s="2">
        <v>6013</v>
      </c>
      <c r="E1618" s="2">
        <v>6014</v>
      </c>
      <c r="F1618" s="10">
        <f t="shared" si="410"/>
        <v>4.1129723113302319E-3</v>
      </c>
      <c r="G1618" s="2">
        <f t="shared" ca="1" si="411"/>
        <v>64414.3</v>
      </c>
      <c r="H1618">
        <f t="shared" ca="1" si="412"/>
        <v>-1</v>
      </c>
      <c r="I1618">
        <f t="shared" si="413"/>
        <v>-1</v>
      </c>
      <c r="J1618">
        <f t="shared" si="416"/>
        <v>-72.090000000000146</v>
      </c>
      <c r="K1618">
        <f t="shared" si="414"/>
        <v>-1</v>
      </c>
      <c r="L1618" s="11">
        <f t="shared" ca="1" si="408"/>
        <v>16267.279999999966</v>
      </c>
      <c r="M1618">
        <f t="shared" ca="1" si="415"/>
        <v>-2</v>
      </c>
      <c r="N1618">
        <f t="shared" ca="1" si="409"/>
        <v>0</v>
      </c>
      <c r="O1618">
        <f>COUNTIF(結算日!$A$3:$A$249,A1618)</f>
        <v>0</v>
      </c>
      <c r="Q1618" s="7">
        <f t="shared" si="417"/>
        <v>-67</v>
      </c>
      <c r="R1618" s="8">
        <f t="shared" ca="1" si="421"/>
        <v>2546</v>
      </c>
      <c r="S1618" s="8">
        <f t="shared" ca="1" si="422"/>
        <v>234492</v>
      </c>
      <c r="T1618" s="8">
        <f t="shared" ca="1" si="418"/>
        <v>-38</v>
      </c>
      <c r="U1618" s="9">
        <f t="shared" ca="1" si="423"/>
        <v>0</v>
      </c>
      <c r="V1618">
        <f t="shared" si="419"/>
        <v>2005</v>
      </c>
      <c r="W1618">
        <f t="shared" si="420"/>
        <v>1</v>
      </c>
    </row>
    <row r="1619" spans="1:23" x14ac:dyDescent="0.25">
      <c r="A1619" s="1">
        <v>38358</v>
      </c>
      <c r="B1619" s="2">
        <v>5982.12</v>
      </c>
      <c r="C1619" s="2">
        <v>45042</v>
      </c>
      <c r="D1619" s="2">
        <v>6017</v>
      </c>
      <c r="E1619" s="2">
        <v>6033</v>
      </c>
      <c r="F1619" s="10">
        <f t="shared" si="410"/>
        <v>5.8307088456934775E-3</v>
      </c>
      <c r="G1619" s="2">
        <f t="shared" ca="1" si="411"/>
        <v>64395.05</v>
      </c>
      <c r="H1619">
        <f t="shared" ca="1" si="412"/>
        <v>-1</v>
      </c>
      <c r="I1619">
        <f t="shared" si="413"/>
        <v>-1</v>
      </c>
      <c r="J1619">
        <f t="shared" si="416"/>
        <v>-6.25</v>
      </c>
      <c r="K1619">
        <f t="shared" si="414"/>
        <v>-1</v>
      </c>
      <c r="L1619" s="11">
        <f t="shared" ca="1" si="408"/>
        <v>16279.779999999966</v>
      </c>
      <c r="M1619">
        <f t="shared" ca="1" si="415"/>
        <v>-2</v>
      </c>
      <c r="N1619">
        <f t="shared" ca="1" si="409"/>
        <v>0</v>
      </c>
      <c r="O1619">
        <f>COUNTIF(結算日!$A$3:$A$249,A1619)</f>
        <v>0</v>
      </c>
      <c r="Q1619" s="7">
        <f t="shared" si="417"/>
        <v>4</v>
      </c>
      <c r="R1619" s="8">
        <f t="shared" ca="1" si="421"/>
        <v>-152</v>
      </c>
      <c r="S1619" s="8">
        <f t="shared" ca="1" si="422"/>
        <v>234340</v>
      </c>
      <c r="T1619" s="8">
        <f t="shared" ca="1" si="418"/>
        <v>-38</v>
      </c>
      <c r="U1619" s="9">
        <f t="shared" ca="1" si="423"/>
        <v>0</v>
      </c>
      <c r="V1619">
        <f t="shared" si="419"/>
        <v>2005</v>
      </c>
      <c r="W1619">
        <f t="shared" si="420"/>
        <v>1</v>
      </c>
    </row>
    <row r="1620" spans="1:23" x14ac:dyDescent="0.25">
      <c r="A1620" s="1">
        <v>38359</v>
      </c>
      <c r="B1620" s="2">
        <v>5935.99</v>
      </c>
      <c r="C1620" s="2">
        <v>57275</v>
      </c>
      <c r="D1620" s="2">
        <v>5965</v>
      </c>
      <c r="E1620" s="2">
        <v>5969</v>
      </c>
      <c r="F1620" s="10">
        <f t="shared" si="410"/>
        <v>4.8871376131025546E-3</v>
      </c>
      <c r="G1620" s="2">
        <f t="shared" ca="1" si="411"/>
        <v>64133.425000000003</v>
      </c>
      <c r="H1620">
        <f t="shared" ca="1" si="412"/>
        <v>-1</v>
      </c>
      <c r="I1620">
        <f t="shared" si="413"/>
        <v>-1</v>
      </c>
      <c r="J1620">
        <f t="shared" si="416"/>
        <v>-46.130000000000109</v>
      </c>
      <c r="K1620">
        <f t="shared" si="414"/>
        <v>-1</v>
      </c>
      <c r="L1620" s="11">
        <f t="shared" ca="1" si="408"/>
        <v>16372.039999999966</v>
      </c>
      <c r="M1620">
        <f t="shared" ca="1" si="415"/>
        <v>-2</v>
      </c>
      <c r="N1620">
        <f t="shared" ca="1" si="409"/>
        <v>0</v>
      </c>
      <c r="O1620">
        <f>COUNTIF(結算日!$A$3:$A$249,A1620)</f>
        <v>0</v>
      </c>
      <c r="Q1620" s="7">
        <f t="shared" si="417"/>
        <v>-52</v>
      </c>
      <c r="R1620" s="8">
        <f t="shared" ca="1" si="421"/>
        <v>1976</v>
      </c>
      <c r="S1620" s="8">
        <f t="shared" ca="1" si="422"/>
        <v>236316</v>
      </c>
      <c r="T1620" s="8">
        <f t="shared" ca="1" si="418"/>
        <v>-39</v>
      </c>
      <c r="U1620" s="9">
        <f t="shared" ca="1" si="423"/>
        <v>1</v>
      </c>
      <c r="V1620">
        <f t="shared" si="419"/>
        <v>2005</v>
      </c>
      <c r="W1620">
        <f t="shared" si="420"/>
        <v>1</v>
      </c>
    </row>
    <row r="1621" spans="1:23" x14ac:dyDescent="0.25">
      <c r="A1621" s="1">
        <v>38362</v>
      </c>
      <c r="B1621" s="2">
        <v>5942.85</v>
      </c>
      <c r="C1621" s="2">
        <v>44006</v>
      </c>
      <c r="D1621" s="2">
        <v>5987</v>
      </c>
      <c r="E1621" s="2">
        <v>5983</v>
      </c>
      <c r="F1621" s="10">
        <f t="shared" si="410"/>
        <v>7.4290954676627941E-3</v>
      </c>
      <c r="G1621" s="2">
        <f t="shared" ca="1" si="411"/>
        <v>63725.925000000003</v>
      </c>
      <c r="H1621">
        <f t="shared" ca="1" si="412"/>
        <v>-1</v>
      </c>
      <c r="I1621">
        <f t="shared" si="413"/>
        <v>-1</v>
      </c>
      <c r="J1621">
        <f t="shared" si="416"/>
        <v>6.8600000000005821</v>
      </c>
      <c r="K1621">
        <f t="shared" si="414"/>
        <v>-1</v>
      </c>
      <c r="L1621" s="11">
        <f t="shared" ca="1" si="408"/>
        <v>16358.319999999965</v>
      </c>
      <c r="M1621">
        <f t="shared" ca="1" si="415"/>
        <v>-2</v>
      </c>
      <c r="N1621">
        <f t="shared" ca="1" si="409"/>
        <v>0</v>
      </c>
      <c r="O1621">
        <f>COUNTIF(結算日!$A$3:$A$249,A1621)</f>
        <v>0</v>
      </c>
      <c r="Q1621" s="7">
        <f t="shared" si="417"/>
        <v>22</v>
      </c>
      <c r="R1621" s="8">
        <f t="shared" ca="1" si="421"/>
        <v>-858</v>
      </c>
      <c r="S1621" s="8">
        <f t="shared" ca="1" si="422"/>
        <v>235457</v>
      </c>
      <c r="T1621" s="8">
        <f t="shared" ca="1" si="418"/>
        <v>-39</v>
      </c>
      <c r="U1621" s="9">
        <f t="shared" ca="1" si="423"/>
        <v>0</v>
      </c>
      <c r="V1621">
        <f t="shared" si="419"/>
        <v>2005</v>
      </c>
      <c r="W1621">
        <f t="shared" si="420"/>
        <v>1</v>
      </c>
    </row>
    <row r="1622" spans="1:23" x14ac:dyDescent="0.25">
      <c r="A1622" s="1">
        <v>38363</v>
      </c>
      <c r="B1622" s="2">
        <v>5975.66</v>
      </c>
      <c r="C1622" s="2">
        <v>49216</v>
      </c>
      <c r="D1622" s="2">
        <v>6003</v>
      </c>
      <c r="E1622" s="2">
        <v>6012</v>
      </c>
      <c r="F1622" s="10">
        <f t="shared" si="410"/>
        <v>4.5752268368681737E-3</v>
      </c>
      <c r="G1622" s="2">
        <f t="shared" ca="1" si="411"/>
        <v>63558.824999999997</v>
      </c>
      <c r="H1622">
        <f t="shared" ca="1" si="412"/>
        <v>-1</v>
      </c>
      <c r="I1622">
        <f t="shared" si="413"/>
        <v>-1</v>
      </c>
      <c r="J1622">
        <f t="shared" si="416"/>
        <v>32.809999999999491</v>
      </c>
      <c r="K1622">
        <f t="shared" si="414"/>
        <v>-1</v>
      </c>
      <c r="L1622" s="11">
        <f t="shared" ca="1" si="408"/>
        <v>16292.699999999966</v>
      </c>
      <c r="M1622">
        <f t="shared" ca="1" si="415"/>
        <v>-2</v>
      </c>
      <c r="N1622">
        <f t="shared" ca="1" si="409"/>
        <v>0</v>
      </c>
      <c r="O1622">
        <f>COUNTIF(結算日!$A$3:$A$249,A1622)</f>
        <v>0</v>
      </c>
      <c r="Q1622" s="7">
        <f t="shared" si="417"/>
        <v>16</v>
      </c>
      <c r="R1622" s="8">
        <f t="shared" ca="1" si="421"/>
        <v>-624</v>
      </c>
      <c r="S1622" s="8">
        <f t="shared" ca="1" si="422"/>
        <v>234833</v>
      </c>
      <c r="T1622" s="8">
        <f t="shared" ca="1" si="418"/>
        <v>-39</v>
      </c>
      <c r="U1622" s="9">
        <f t="shared" ca="1" si="423"/>
        <v>0</v>
      </c>
      <c r="V1622">
        <f t="shared" si="419"/>
        <v>2005</v>
      </c>
      <c r="W1622">
        <f t="shared" si="420"/>
        <v>1</v>
      </c>
    </row>
    <row r="1623" spans="1:23" x14ac:dyDescent="0.25">
      <c r="A1623" s="1">
        <v>38364</v>
      </c>
      <c r="B1623" s="2">
        <v>5879.08</v>
      </c>
      <c r="C1623" s="2">
        <v>51745</v>
      </c>
      <c r="D1623" s="2">
        <v>5901</v>
      </c>
      <c r="E1623" s="2">
        <v>5900</v>
      </c>
      <c r="F1623" s="10">
        <f t="shared" si="410"/>
        <v>3.7284745232246674E-3</v>
      </c>
      <c r="G1623" s="2">
        <f t="shared" ca="1" si="411"/>
        <v>62177.724999999999</v>
      </c>
      <c r="H1623">
        <f t="shared" ca="1" si="412"/>
        <v>-1</v>
      </c>
      <c r="I1623">
        <f t="shared" si="413"/>
        <v>-1</v>
      </c>
      <c r="J1623">
        <f t="shared" si="416"/>
        <v>-96.579999999999927</v>
      </c>
      <c r="K1623">
        <f t="shared" si="414"/>
        <v>-1</v>
      </c>
      <c r="L1623" s="11">
        <f t="shared" ca="1" si="408"/>
        <v>16485.859999999964</v>
      </c>
      <c r="M1623">
        <f t="shared" ca="1" si="415"/>
        <v>-2</v>
      </c>
      <c r="N1623">
        <f t="shared" ca="1" si="409"/>
        <v>0</v>
      </c>
      <c r="O1623">
        <f>COUNTIF(結算日!$A$3:$A$249,A1623)</f>
        <v>0</v>
      </c>
      <c r="Q1623" s="7">
        <f t="shared" si="417"/>
        <v>-102</v>
      </c>
      <c r="R1623" s="8">
        <f t="shared" ca="1" si="421"/>
        <v>3978</v>
      </c>
      <c r="S1623" s="8">
        <f t="shared" ca="1" si="422"/>
        <v>238811</v>
      </c>
      <c r="T1623" s="8">
        <f t="shared" ca="1" si="418"/>
        <v>-40</v>
      </c>
      <c r="U1623" s="9">
        <f t="shared" ca="1" si="423"/>
        <v>1</v>
      </c>
      <c r="V1623">
        <f t="shared" si="419"/>
        <v>2005</v>
      </c>
      <c r="W1623">
        <f t="shared" si="420"/>
        <v>1</v>
      </c>
    </row>
    <row r="1624" spans="1:23" x14ac:dyDescent="0.25">
      <c r="A1624" s="1">
        <v>38365</v>
      </c>
      <c r="B1624" s="2">
        <v>5853.94</v>
      </c>
      <c r="C1624" s="2">
        <v>59881</v>
      </c>
      <c r="D1624" s="2">
        <v>5880</v>
      </c>
      <c r="E1624" s="2">
        <v>5880</v>
      </c>
      <c r="F1624" s="10">
        <f t="shared" si="410"/>
        <v>4.451702613966102E-3</v>
      </c>
      <c r="G1624" s="2">
        <f t="shared" ca="1" si="411"/>
        <v>61101.2</v>
      </c>
      <c r="H1624">
        <f t="shared" ca="1" si="412"/>
        <v>-1</v>
      </c>
      <c r="I1624">
        <f t="shared" si="413"/>
        <v>-1</v>
      </c>
      <c r="J1624">
        <f t="shared" si="416"/>
        <v>-25.140000000000327</v>
      </c>
      <c r="K1624">
        <f t="shared" si="414"/>
        <v>-1</v>
      </c>
      <c r="L1624" s="11">
        <f t="shared" ca="1" si="408"/>
        <v>16536.139999999963</v>
      </c>
      <c r="M1624">
        <f t="shared" ca="1" si="415"/>
        <v>-2</v>
      </c>
      <c r="N1624">
        <f t="shared" ca="1" si="409"/>
        <v>0</v>
      </c>
      <c r="O1624">
        <f>COUNTIF(結算日!$A$3:$A$249,A1624)</f>
        <v>0</v>
      </c>
      <c r="Q1624" s="7">
        <f t="shared" si="417"/>
        <v>-21</v>
      </c>
      <c r="R1624" s="8">
        <f t="shared" ca="1" si="421"/>
        <v>840</v>
      </c>
      <c r="S1624" s="8">
        <f t="shared" ca="1" si="422"/>
        <v>239650</v>
      </c>
      <c r="T1624" s="8">
        <f t="shared" ca="1" si="418"/>
        <v>-40</v>
      </c>
      <c r="U1624" s="9">
        <f t="shared" ca="1" si="423"/>
        <v>0</v>
      </c>
      <c r="V1624">
        <f t="shared" si="419"/>
        <v>2005</v>
      </c>
      <c r="W1624">
        <f t="shared" si="420"/>
        <v>1</v>
      </c>
    </row>
    <row r="1625" spans="1:23" x14ac:dyDescent="0.25">
      <c r="A1625" s="1">
        <v>38366</v>
      </c>
      <c r="B1625" s="2">
        <v>5889.52</v>
      </c>
      <c r="C1625" s="2">
        <v>56850</v>
      </c>
      <c r="D1625" s="2">
        <v>5893</v>
      </c>
      <c r="E1625" s="2">
        <v>5897</v>
      </c>
      <c r="F1625" s="10">
        <f t="shared" si="410"/>
        <v>5.9088007172047874E-4</v>
      </c>
      <c r="G1625" s="2">
        <f t="shared" ca="1" si="411"/>
        <v>60709.425000000003</v>
      </c>
      <c r="H1625">
        <f t="shared" ca="1" si="412"/>
        <v>-1</v>
      </c>
      <c r="I1625">
        <f t="shared" si="413"/>
        <v>-1</v>
      </c>
      <c r="J1625">
        <f t="shared" si="416"/>
        <v>35.580000000000837</v>
      </c>
      <c r="K1625">
        <f t="shared" ca="1" si="414"/>
        <v>-1</v>
      </c>
      <c r="L1625" s="11">
        <f t="shared" ca="1" si="408"/>
        <v>16464.97999999996</v>
      </c>
      <c r="M1625">
        <f t="shared" ca="1" si="415"/>
        <v>-2</v>
      </c>
      <c r="N1625">
        <f t="shared" ca="1" si="409"/>
        <v>0</v>
      </c>
      <c r="O1625">
        <f>COUNTIF(結算日!$A$3:$A$249,A1625)</f>
        <v>0</v>
      </c>
      <c r="Q1625" s="7">
        <f t="shared" si="417"/>
        <v>13</v>
      </c>
      <c r="R1625" s="8">
        <f t="shared" ca="1" si="421"/>
        <v>-520</v>
      </c>
      <c r="S1625" s="8">
        <f t="shared" ca="1" si="422"/>
        <v>239130</v>
      </c>
      <c r="T1625" s="8">
        <f t="shared" ca="1" si="418"/>
        <v>-40</v>
      </c>
      <c r="U1625" s="9">
        <f t="shared" ca="1" si="423"/>
        <v>0</v>
      </c>
      <c r="V1625">
        <f t="shared" si="419"/>
        <v>2005</v>
      </c>
      <c r="W1625">
        <f t="shared" si="420"/>
        <v>1</v>
      </c>
    </row>
    <row r="1626" spans="1:23" x14ac:dyDescent="0.25">
      <c r="A1626" s="1">
        <v>38369</v>
      </c>
      <c r="B1626" s="2">
        <v>5945.27</v>
      </c>
      <c r="C1626" s="2">
        <v>59126</v>
      </c>
      <c r="D1626" s="2">
        <v>5954</v>
      </c>
      <c r="E1626" s="2">
        <v>5965</v>
      </c>
      <c r="F1626" s="10">
        <f t="shared" si="410"/>
        <v>1.4683942024500407E-3</v>
      </c>
      <c r="G1626" s="2">
        <f t="shared" ca="1" si="411"/>
        <v>60484.275000000001</v>
      </c>
      <c r="H1626">
        <f t="shared" ca="1" si="412"/>
        <v>-1</v>
      </c>
      <c r="I1626">
        <f t="shared" si="413"/>
        <v>-1</v>
      </c>
      <c r="J1626">
        <f t="shared" si="416"/>
        <v>55.75</v>
      </c>
      <c r="K1626">
        <f t="shared" si="414"/>
        <v>-1</v>
      </c>
      <c r="L1626" s="11">
        <f t="shared" ca="1" si="408"/>
        <v>16353.47999999996</v>
      </c>
      <c r="M1626">
        <f t="shared" ca="1" si="415"/>
        <v>-2</v>
      </c>
      <c r="N1626">
        <f t="shared" ca="1" si="409"/>
        <v>0</v>
      </c>
      <c r="O1626">
        <f>COUNTIF(結算日!$A$3:$A$249,A1626)</f>
        <v>0</v>
      </c>
      <c r="Q1626" s="7">
        <f t="shared" si="417"/>
        <v>61</v>
      </c>
      <c r="R1626" s="8">
        <f t="shared" ca="1" si="421"/>
        <v>-2440</v>
      </c>
      <c r="S1626" s="8">
        <f t="shared" ca="1" si="422"/>
        <v>236690</v>
      </c>
      <c r="T1626" s="8">
        <f t="shared" ca="1" si="418"/>
        <v>-39</v>
      </c>
      <c r="U1626" s="9">
        <f t="shared" ca="1" si="423"/>
        <v>1</v>
      </c>
      <c r="V1626">
        <f t="shared" si="419"/>
        <v>2005</v>
      </c>
      <c r="W1626">
        <f t="shared" si="420"/>
        <v>1</v>
      </c>
    </row>
    <row r="1627" spans="1:23" x14ac:dyDescent="0.25">
      <c r="A1627" s="1">
        <v>38370</v>
      </c>
      <c r="B1627" s="2">
        <v>5933.57</v>
      </c>
      <c r="C1627" s="2">
        <v>44532</v>
      </c>
      <c r="D1627" s="2">
        <v>5945</v>
      </c>
      <c r="E1627" s="2">
        <v>5957</v>
      </c>
      <c r="F1627" s="10">
        <f t="shared" si="410"/>
        <v>1.9263276577170529E-3</v>
      </c>
      <c r="G1627" s="2">
        <f t="shared" ca="1" si="411"/>
        <v>60106.474999999999</v>
      </c>
      <c r="H1627">
        <f t="shared" ca="1" si="412"/>
        <v>-1</v>
      </c>
      <c r="I1627">
        <f t="shared" si="413"/>
        <v>-1</v>
      </c>
      <c r="J1627">
        <f t="shared" si="416"/>
        <v>-11.700000000000728</v>
      </c>
      <c r="K1627">
        <f t="shared" si="414"/>
        <v>-1</v>
      </c>
      <c r="L1627" s="11">
        <f t="shared" ca="1" si="408"/>
        <v>16376.879999999961</v>
      </c>
      <c r="M1627">
        <f t="shared" ca="1" si="415"/>
        <v>-2</v>
      </c>
      <c r="N1627">
        <f t="shared" ca="1" si="409"/>
        <v>0</v>
      </c>
      <c r="O1627">
        <f>COUNTIF(結算日!$A$3:$A$249,A1627)</f>
        <v>0</v>
      </c>
      <c r="Q1627" s="7">
        <f t="shared" si="417"/>
        <v>-9</v>
      </c>
      <c r="R1627" s="8">
        <f t="shared" ca="1" si="421"/>
        <v>351</v>
      </c>
      <c r="S1627" s="8">
        <f t="shared" ca="1" si="422"/>
        <v>237040</v>
      </c>
      <c r="T1627" s="8">
        <f t="shared" ca="1" si="418"/>
        <v>-39</v>
      </c>
      <c r="U1627" s="9">
        <f t="shared" ca="1" si="423"/>
        <v>0</v>
      </c>
      <c r="V1627">
        <f t="shared" si="419"/>
        <v>2005</v>
      </c>
      <c r="W1627">
        <f t="shared" si="420"/>
        <v>1</v>
      </c>
    </row>
    <row r="1628" spans="1:23" x14ac:dyDescent="0.25">
      <c r="A1628" s="1">
        <v>38371</v>
      </c>
      <c r="B1628" s="2">
        <v>5895.35</v>
      </c>
      <c r="C1628" s="2">
        <v>50322</v>
      </c>
      <c r="D1628" s="2">
        <v>5885</v>
      </c>
      <c r="E1628" s="2">
        <v>5904</v>
      </c>
      <c r="F1628" s="10">
        <f t="shared" si="410"/>
        <v>1.4672580932428847E-3</v>
      </c>
      <c r="G1628" s="2">
        <f t="shared" ca="1" si="411"/>
        <v>59587.9</v>
      </c>
      <c r="H1628">
        <f t="shared" ca="1" si="412"/>
        <v>-1</v>
      </c>
      <c r="I1628">
        <f t="shared" si="413"/>
        <v>-1</v>
      </c>
      <c r="J1628">
        <f t="shared" si="416"/>
        <v>-38.219999999999345</v>
      </c>
      <c r="K1628">
        <f t="shared" si="414"/>
        <v>-1</v>
      </c>
      <c r="L1628" s="11">
        <f t="shared" ca="1" si="408"/>
        <v>16453.31999999996</v>
      </c>
      <c r="M1628">
        <f t="shared" ca="1" si="415"/>
        <v>-2</v>
      </c>
      <c r="N1628">
        <f t="shared" ca="1" si="409"/>
        <v>0</v>
      </c>
      <c r="O1628">
        <f>COUNTIF(結算日!$A$3:$A$249,A1628)</f>
        <v>1</v>
      </c>
      <c r="Q1628" s="7">
        <f t="shared" si="417"/>
        <v>-60</v>
      </c>
      <c r="R1628" s="8">
        <f t="shared" ca="1" si="421"/>
        <v>2340</v>
      </c>
      <c r="S1628" s="8">
        <f t="shared" ca="1" si="422"/>
        <v>239380</v>
      </c>
      <c r="T1628" s="8">
        <f t="shared" ca="1" si="418"/>
        <v>-40</v>
      </c>
      <c r="U1628" s="9">
        <f t="shared" ca="1" si="423"/>
        <v>79</v>
      </c>
      <c r="V1628">
        <f t="shared" si="419"/>
        <v>2005</v>
      </c>
      <c r="W1628">
        <f t="shared" si="420"/>
        <v>1</v>
      </c>
    </row>
    <row r="1629" spans="1:23" x14ac:dyDescent="0.25">
      <c r="A1629" s="1">
        <v>38372</v>
      </c>
      <c r="B1629" s="2">
        <v>5888.1</v>
      </c>
      <c r="C1629" s="2">
        <v>64480</v>
      </c>
      <c r="D1629" s="2">
        <v>5879</v>
      </c>
      <c r="E1629" s="2">
        <v>5871</v>
      </c>
      <c r="F1629" s="10">
        <f t="shared" si="410"/>
        <v>-1.5454900562151819E-3</v>
      </c>
      <c r="G1629" s="2">
        <f t="shared" ca="1" si="411"/>
        <v>59762.974999999999</v>
      </c>
      <c r="H1629">
        <f t="shared" ca="1" si="412"/>
        <v>1</v>
      </c>
      <c r="I1629">
        <f t="shared" si="413"/>
        <v>1</v>
      </c>
      <c r="J1629">
        <f t="shared" si="416"/>
        <v>-7.25</v>
      </c>
      <c r="K1629">
        <f t="shared" si="414"/>
        <v>1</v>
      </c>
      <c r="L1629" s="11">
        <f t="shared" ca="1" si="408"/>
        <v>16467.81999999996</v>
      </c>
      <c r="M1629">
        <f t="shared" ca="1" si="415"/>
        <v>2</v>
      </c>
      <c r="N1629">
        <f t="shared" ca="1" si="409"/>
        <v>4</v>
      </c>
      <c r="O1629">
        <f>COUNTIF(結算日!$A$3:$A$249,A1629)</f>
        <v>0</v>
      </c>
      <c r="Q1629" s="7">
        <f t="shared" si="417"/>
        <v>-25</v>
      </c>
      <c r="R1629" s="8">
        <f t="shared" ca="1" si="421"/>
        <v>1000</v>
      </c>
      <c r="S1629" s="8">
        <f t="shared" ca="1" si="422"/>
        <v>240301</v>
      </c>
      <c r="T1629" s="8">
        <f t="shared" ca="1" si="418"/>
        <v>40</v>
      </c>
      <c r="U1629" s="9">
        <f t="shared" ca="1" si="423"/>
        <v>80</v>
      </c>
      <c r="V1629">
        <f t="shared" si="419"/>
        <v>2005</v>
      </c>
      <c r="W1629">
        <f t="shared" si="420"/>
        <v>1</v>
      </c>
    </row>
    <row r="1630" spans="1:23" x14ac:dyDescent="0.25">
      <c r="A1630" s="1">
        <v>38373</v>
      </c>
      <c r="B1630" s="2">
        <v>5848.91</v>
      </c>
      <c r="C1630" s="2">
        <v>46079</v>
      </c>
      <c r="D1630" s="2">
        <v>5869</v>
      </c>
      <c r="E1630" s="2">
        <v>5860</v>
      </c>
      <c r="F1630" s="10">
        <f t="shared" si="410"/>
        <v>3.4348280277864962E-3</v>
      </c>
      <c r="G1630" s="2">
        <f t="shared" ca="1" si="411"/>
        <v>58737.55</v>
      </c>
      <c r="H1630">
        <f t="shared" ca="1" si="412"/>
        <v>-1</v>
      </c>
      <c r="I1630">
        <f t="shared" si="413"/>
        <v>-1</v>
      </c>
      <c r="J1630">
        <f t="shared" si="416"/>
        <v>-39.190000000000509</v>
      </c>
      <c r="K1630">
        <f t="shared" si="414"/>
        <v>-1</v>
      </c>
      <c r="L1630" s="11">
        <f t="shared" ca="1" si="408"/>
        <v>16389.439999999959</v>
      </c>
      <c r="M1630">
        <f t="shared" ca="1" si="415"/>
        <v>-2</v>
      </c>
      <c r="N1630">
        <f t="shared" ca="1" si="409"/>
        <v>4</v>
      </c>
      <c r="O1630">
        <f>COUNTIF(結算日!$A$3:$A$249,A1630)</f>
        <v>0</v>
      </c>
      <c r="Q1630" s="7">
        <f t="shared" si="417"/>
        <v>-10</v>
      </c>
      <c r="R1630" s="8">
        <f t="shared" ca="1" si="421"/>
        <v>-400</v>
      </c>
      <c r="S1630" s="8">
        <f t="shared" ca="1" si="422"/>
        <v>239821</v>
      </c>
      <c r="T1630" s="8">
        <f t="shared" ca="1" si="418"/>
        <v>-40</v>
      </c>
      <c r="U1630" s="9">
        <f t="shared" ca="1" si="423"/>
        <v>80</v>
      </c>
      <c r="V1630">
        <f t="shared" si="419"/>
        <v>2005</v>
      </c>
      <c r="W1630">
        <f t="shared" si="420"/>
        <v>1</v>
      </c>
    </row>
    <row r="1631" spans="1:23" x14ac:dyDescent="0.25">
      <c r="A1631" s="1">
        <v>38376</v>
      </c>
      <c r="B1631" s="2">
        <v>5771.48</v>
      </c>
      <c r="C1631" s="2">
        <v>47071</v>
      </c>
      <c r="D1631" s="2">
        <v>5805</v>
      </c>
      <c r="E1631" s="2">
        <v>5805</v>
      </c>
      <c r="F1631" s="10">
        <f t="shared" si="410"/>
        <v>5.8078690387908249E-3</v>
      </c>
      <c r="G1631" s="2">
        <f t="shared" ca="1" si="411"/>
        <v>58417.1</v>
      </c>
      <c r="H1631">
        <f t="shared" ca="1" si="412"/>
        <v>-1</v>
      </c>
      <c r="I1631">
        <f t="shared" si="413"/>
        <v>-1</v>
      </c>
      <c r="J1631">
        <f t="shared" si="416"/>
        <v>-77.430000000000291</v>
      </c>
      <c r="K1631">
        <f t="shared" si="414"/>
        <v>-1</v>
      </c>
      <c r="L1631" s="11">
        <f t="shared" ca="1" si="408"/>
        <v>16544.299999999959</v>
      </c>
      <c r="M1631">
        <f t="shared" ca="1" si="415"/>
        <v>-2</v>
      </c>
      <c r="N1631">
        <f t="shared" ca="1" si="409"/>
        <v>0</v>
      </c>
      <c r="O1631">
        <f>COUNTIF(結算日!$A$3:$A$249,A1631)</f>
        <v>0</v>
      </c>
      <c r="Q1631" s="7">
        <f t="shared" si="417"/>
        <v>-64</v>
      </c>
      <c r="R1631" s="8">
        <f t="shared" ca="1" si="421"/>
        <v>2560</v>
      </c>
      <c r="S1631" s="8">
        <f t="shared" ca="1" si="422"/>
        <v>242301</v>
      </c>
      <c r="T1631" s="8">
        <f t="shared" ca="1" si="418"/>
        <v>-41</v>
      </c>
      <c r="U1631" s="9">
        <f t="shared" ca="1" si="423"/>
        <v>1</v>
      </c>
      <c r="V1631">
        <f t="shared" si="419"/>
        <v>2005</v>
      </c>
      <c r="W1631">
        <f t="shared" si="420"/>
        <v>1</v>
      </c>
    </row>
    <row r="1632" spans="1:23" x14ac:dyDescent="0.25">
      <c r="A1632" s="1">
        <v>38377</v>
      </c>
      <c r="B1632" s="2">
        <v>5782.75</v>
      </c>
      <c r="C1632" s="2">
        <v>47210</v>
      </c>
      <c r="D1632" s="2">
        <v>5810</v>
      </c>
      <c r="E1632" s="2">
        <v>5815</v>
      </c>
      <c r="F1632" s="10">
        <f t="shared" si="410"/>
        <v>4.7122908650727435E-3</v>
      </c>
      <c r="G1632" s="2">
        <f t="shared" ca="1" si="411"/>
        <v>57950.400000000001</v>
      </c>
      <c r="H1632">
        <f t="shared" ca="1" si="412"/>
        <v>-1</v>
      </c>
      <c r="I1632">
        <f t="shared" si="413"/>
        <v>-1</v>
      </c>
      <c r="J1632">
        <f t="shared" si="416"/>
        <v>11.270000000000437</v>
      </c>
      <c r="K1632">
        <f t="shared" si="414"/>
        <v>-1</v>
      </c>
      <c r="L1632" s="11">
        <f t="shared" ca="1" si="408"/>
        <v>16521.759999999958</v>
      </c>
      <c r="M1632">
        <f t="shared" ca="1" si="415"/>
        <v>-2</v>
      </c>
      <c r="N1632">
        <f t="shared" ca="1" si="409"/>
        <v>0</v>
      </c>
      <c r="O1632">
        <f>COUNTIF(結算日!$A$3:$A$249,A1632)</f>
        <v>0</v>
      </c>
      <c r="Q1632" s="7">
        <f t="shared" si="417"/>
        <v>5</v>
      </c>
      <c r="R1632" s="8">
        <f t="shared" ca="1" si="421"/>
        <v>-205</v>
      </c>
      <c r="S1632" s="8">
        <f t="shared" ca="1" si="422"/>
        <v>242095</v>
      </c>
      <c r="T1632" s="8">
        <f t="shared" ca="1" si="418"/>
        <v>-41</v>
      </c>
      <c r="U1632" s="9">
        <f t="shared" ca="1" si="423"/>
        <v>0</v>
      </c>
      <c r="V1632">
        <f t="shared" si="419"/>
        <v>2005</v>
      </c>
      <c r="W1632">
        <f t="shared" si="420"/>
        <v>1</v>
      </c>
    </row>
    <row r="1633" spans="1:23" x14ac:dyDescent="0.25">
      <c r="A1633" s="1">
        <v>38378</v>
      </c>
      <c r="B1633" s="2">
        <v>5835.37</v>
      </c>
      <c r="C1633" s="2">
        <v>45169</v>
      </c>
      <c r="D1633" s="2">
        <v>5840</v>
      </c>
      <c r="E1633" s="2">
        <v>5845</v>
      </c>
      <c r="F1633" s="10">
        <f t="shared" si="410"/>
        <v>7.9343726276137616E-4</v>
      </c>
      <c r="G1633" s="2">
        <f t="shared" ca="1" si="411"/>
        <v>57757.4</v>
      </c>
      <c r="H1633">
        <f t="shared" ca="1" si="412"/>
        <v>-1</v>
      </c>
      <c r="I1633">
        <f t="shared" si="413"/>
        <v>-1</v>
      </c>
      <c r="J1633">
        <f t="shared" si="416"/>
        <v>52.619999999999891</v>
      </c>
      <c r="K1633">
        <f t="shared" ca="1" si="414"/>
        <v>-1</v>
      </c>
      <c r="L1633" s="11">
        <f t="shared" ca="1" si="408"/>
        <v>16416.51999999996</v>
      </c>
      <c r="M1633">
        <f t="shared" ca="1" si="415"/>
        <v>-2</v>
      </c>
      <c r="N1633">
        <f t="shared" ca="1" si="409"/>
        <v>0</v>
      </c>
      <c r="O1633">
        <f>COUNTIF(結算日!$A$3:$A$249,A1633)</f>
        <v>0</v>
      </c>
      <c r="Q1633" s="7">
        <f t="shared" si="417"/>
        <v>30</v>
      </c>
      <c r="R1633" s="8">
        <f t="shared" ca="1" si="421"/>
        <v>-1230</v>
      </c>
      <c r="S1633" s="8">
        <f t="shared" ca="1" si="422"/>
        <v>240865</v>
      </c>
      <c r="T1633" s="8">
        <f t="shared" ca="1" si="418"/>
        <v>-41</v>
      </c>
      <c r="U1633" s="9">
        <f t="shared" ca="1" si="423"/>
        <v>0</v>
      </c>
      <c r="V1633">
        <f t="shared" si="419"/>
        <v>2005</v>
      </c>
      <c r="W1633">
        <f t="shared" si="420"/>
        <v>1</v>
      </c>
    </row>
    <row r="1634" spans="1:23" x14ac:dyDescent="0.25">
      <c r="A1634" s="1">
        <v>38379</v>
      </c>
      <c r="B1634" s="2">
        <v>5842.76</v>
      </c>
      <c r="C1634" s="2">
        <v>48011</v>
      </c>
      <c r="D1634" s="2">
        <v>5834</v>
      </c>
      <c r="E1634" s="2">
        <v>5833</v>
      </c>
      <c r="F1634" s="10">
        <f t="shared" si="410"/>
        <v>-1.4992914307622174E-3</v>
      </c>
      <c r="G1634" s="2">
        <f t="shared" ca="1" si="411"/>
        <v>57448.875</v>
      </c>
      <c r="H1634">
        <f t="shared" ca="1" si="412"/>
        <v>-1</v>
      </c>
      <c r="I1634">
        <f t="shared" si="413"/>
        <v>1</v>
      </c>
      <c r="J1634">
        <f t="shared" si="416"/>
        <v>7.3900000000003274</v>
      </c>
      <c r="K1634">
        <f t="shared" si="414"/>
        <v>1</v>
      </c>
      <c r="L1634" s="11">
        <f t="shared" ca="1" si="408"/>
        <v>16401.739999999962</v>
      </c>
      <c r="M1634">
        <f t="shared" ca="1" si="415"/>
        <v>2</v>
      </c>
      <c r="N1634">
        <f t="shared" ca="1" si="409"/>
        <v>4</v>
      </c>
      <c r="O1634">
        <f>COUNTIF(結算日!$A$3:$A$249,A1634)</f>
        <v>0</v>
      </c>
      <c r="Q1634" s="7">
        <f t="shared" si="417"/>
        <v>-6</v>
      </c>
      <c r="R1634" s="8">
        <f t="shared" ca="1" si="421"/>
        <v>246</v>
      </c>
      <c r="S1634" s="8">
        <f t="shared" ca="1" si="422"/>
        <v>241111</v>
      </c>
      <c r="T1634" s="8">
        <f t="shared" ca="1" si="418"/>
        <v>41</v>
      </c>
      <c r="U1634" s="9">
        <f t="shared" ca="1" si="423"/>
        <v>82</v>
      </c>
      <c r="V1634">
        <f t="shared" si="419"/>
        <v>2005</v>
      </c>
      <c r="W1634">
        <f t="shared" si="420"/>
        <v>1</v>
      </c>
    </row>
    <row r="1635" spans="1:23" x14ac:dyDescent="0.25">
      <c r="A1635" s="1">
        <v>38380</v>
      </c>
      <c r="B1635" s="2">
        <v>5879.93</v>
      </c>
      <c r="C1635" s="2">
        <v>63584</v>
      </c>
      <c r="D1635" s="2">
        <v>5874</v>
      </c>
      <c r="E1635" s="2">
        <v>5885</v>
      </c>
      <c r="F1635" s="10">
        <f t="shared" si="410"/>
        <v>-1.0085154074963576E-3</v>
      </c>
      <c r="G1635" s="2">
        <f t="shared" ca="1" si="411"/>
        <v>57734.375</v>
      </c>
      <c r="H1635">
        <f t="shared" ca="1" si="412"/>
        <v>1</v>
      </c>
      <c r="I1635">
        <f t="shared" si="413"/>
        <v>1</v>
      </c>
      <c r="J1635">
        <f t="shared" si="416"/>
        <v>37.170000000000073</v>
      </c>
      <c r="K1635">
        <f t="shared" si="414"/>
        <v>1</v>
      </c>
      <c r="L1635" s="11">
        <f t="shared" ca="1" si="408"/>
        <v>16476.079999999962</v>
      </c>
      <c r="M1635">
        <f t="shared" ca="1" si="415"/>
        <v>2</v>
      </c>
      <c r="N1635">
        <f t="shared" ca="1" si="409"/>
        <v>0</v>
      </c>
      <c r="O1635">
        <f>COUNTIF(結算日!$A$3:$A$249,A1635)</f>
        <v>0</v>
      </c>
      <c r="Q1635" s="7">
        <f t="shared" si="417"/>
        <v>40</v>
      </c>
      <c r="R1635" s="8">
        <f t="shared" ca="1" si="421"/>
        <v>1640</v>
      </c>
      <c r="S1635" s="8">
        <f t="shared" ca="1" si="422"/>
        <v>242669</v>
      </c>
      <c r="T1635" s="8">
        <f t="shared" ca="1" si="418"/>
        <v>41</v>
      </c>
      <c r="U1635" s="9">
        <f t="shared" ca="1" si="423"/>
        <v>0</v>
      </c>
      <c r="V1635">
        <f t="shared" si="419"/>
        <v>2005</v>
      </c>
      <c r="W1635">
        <f t="shared" si="420"/>
        <v>1</v>
      </c>
    </row>
    <row r="1636" spans="1:23" x14ac:dyDescent="0.25">
      <c r="A1636" s="1">
        <v>38383</v>
      </c>
      <c r="B1636" s="2">
        <v>5994.23</v>
      </c>
      <c r="C1636" s="2">
        <v>99737</v>
      </c>
      <c r="D1636" s="2">
        <v>5982</v>
      </c>
      <c r="E1636" s="2">
        <v>5988</v>
      </c>
      <c r="F1636" s="10">
        <f t="shared" si="410"/>
        <v>-2.040295417426341E-3</v>
      </c>
      <c r="G1636" s="2">
        <f t="shared" ca="1" si="411"/>
        <v>58822.75</v>
      </c>
      <c r="H1636">
        <f t="shared" ca="1" si="412"/>
        <v>1</v>
      </c>
      <c r="I1636">
        <f t="shared" si="413"/>
        <v>1</v>
      </c>
      <c r="J1636">
        <f t="shared" si="416"/>
        <v>114.29999999999927</v>
      </c>
      <c r="K1636">
        <f t="shared" si="414"/>
        <v>1</v>
      </c>
      <c r="L1636" s="11">
        <f t="shared" ca="1" si="408"/>
        <v>16704.67999999996</v>
      </c>
      <c r="M1636">
        <f t="shared" ca="1" si="415"/>
        <v>2</v>
      </c>
      <c r="N1636">
        <f t="shared" ca="1" si="409"/>
        <v>0</v>
      </c>
      <c r="O1636">
        <f>COUNTIF(結算日!$A$3:$A$249,A1636)</f>
        <v>0</v>
      </c>
      <c r="Q1636" s="7">
        <f t="shared" si="417"/>
        <v>108</v>
      </c>
      <c r="R1636" s="8">
        <f t="shared" ca="1" si="421"/>
        <v>4428</v>
      </c>
      <c r="S1636" s="8">
        <f t="shared" ca="1" si="422"/>
        <v>247097</v>
      </c>
      <c r="T1636" s="8">
        <f t="shared" ca="1" si="418"/>
        <v>41</v>
      </c>
      <c r="U1636" s="9">
        <f t="shared" ca="1" si="423"/>
        <v>0</v>
      </c>
      <c r="V1636">
        <f t="shared" si="419"/>
        <v>2005</v>
      </c>
      <c r="W1636">
        <f t="shared" si="420"/>
        <v>1</v>
      </c>
    </row>
    <row r="1637" spans="1:23" x14ac:dyDescent="0.25">
      <c r="A1637" s="1">
        <v>38384</v>
      </c>
      <c r="B1637" s="2">
        <v>5981.54</v>
      </c>
      <c r="C1637" s="2">
        <v>74545</v>
      </c>
      <c r="D1637" s="2">
        <v>5980</v>
      </c>
      <c r="E1637" s="2">
        <v>5985</v>
      </c>
      <c r="F1637" s="10">
        <f t="shared" si="410"/>
        <v>-2.5745878151783863E-4</v>
      </c>
      <c r="G1637" s="2">
        <f t="shared" ca="1" si="411"/>
        <v>59387.199999999997</v>
      </c>
      <c r="H1637">
        <f t="shared" ca="1" si="412"/>
        <v>1</v>
      </c>
      <c r="I1637">
        <f t="shared" si="413"/>
        <v>1</v>
      </c>
      <c r="J1637">
        <f t="shared" si="416"/>
        <v>-12.6899999999996</v>
      </c>
      <c r="K1637">
        <f t="shared" ca="1" si="414"/>
        <v>1</v>
      </c>
      <c r="L1637" s="11">
        <f t="shared" ca="1" si="408"/>
        <v>16679.299999999959</v>
      </c>
      <c r="M1637">
        <f t="shared" ca="1" si="415"/>
        <v>2</v>
      </c>
      <c r="N1637">
        <f t="shared" ca="1" si="409"/>
        <v>0</v>
      </c>
      <c r="O1637">
        <f>COUNTIF(結算日!$A$3:$A$249,A1637)</f>
        <v>0</v>
      </c>
      <c r="Q1637" s="7">
        <f t="shared" si="417"/>
        <v>-2</v>
      </c>
      <c r="R1637" s="8">
        <f t="shared" ca="1" si="421"/>
        <v>-82</v>
      </c>
      <c r="S1637" s="8">
        <f t="shared" ca="1" si="422"/>
        <v>247015</v>
      </c>
      <c r="T1637" s="8">
        <f t="shared" ca="1" si="418"/>
        <v>41</v>
      </c>
      <c r="U1637" s="9">
        <f t="shared" ca="1" si="423"/>
        <v>0</v>
      </c>
      <c r="V1637">
        <f t="shared" si="419"/>
        <v>2005</v>
      </c>
      <c r="W1637">
        <f t="shared" si="420"/>
        <v>2</v>
      </c>
    </row>
    <row r="1638" spans="1:23" x14ac:dyDescent="0.25">
      <c r="A1638" s="1">
        <v>38385</v>
      </c>
      <c r="B1638" s="2">
        <v>6018.69</v>
      </c>
      <c r="C1638" s="2">
        <v>93717</v>
      </c>
      <c r="D1638" s="2">
        <v>6023</v>
      </c>
      <c r="E1638" s="2">
        <v>6027</v>
      </c>
      <c r="F1638" s="10">
        <f t="shared" si="410"/>
        <v>7.1610267350541434E-4</v>
      </c>
      <c r="G1638" s="2">
        <f t="shared" ca="1" si="411"/>
        <v>60500.775000000001</v>
      </c>
      <c r="H1638">
        <f t="shared" ca="1" si="412"/>
        <v>1</v>
      </c>
      <c r="I1638">
        <f t="shared" si="413"/>
        <v>-1</v>
      </c>
      <c r="J1638">
        <f t="shared" si="416"/>
        <v>37.149999999999636</v>
      </c>
      <c r="K1638">
        <f t="shared" ca="1" si="414"/>
        <v>1</v>
      </c>
      <c r="L1638" s="11">
        <f t="shared" ca="1" si="408"/>
        <v>16753.599999999959</v>
      </c>
      <c r="M1638">
        <f t="shared" ca="1" si="415"/>
        <v>2</v>
      </c>
      <c r="N1638">
        <f t="shared" ca="1" si="409"/>
        <v>0</v>
      </c>
      <c r="O1638">
        <f>COUNTIF(結算日!$A$3:$A$249,A1638)</f>
        <v>0</v>
      </c>
      <c r="Q1638" s="7">
        <f t="shared" si="417"/>
        <v>43</v>
      </c>
      <c r="R1638" s="8">
        <f t="shared" ca="1" si="421"/>
        <v>1763</v>
      </c>
      <c r="S1638" s="8">
        <f t="shared" ca="1" si="422"/>
        <v>248778</v>
      </c>
      <c r="T1638" s="8">
        <f t="shared" ca="1" si="418"/>
        <v>41</v>
      </c>
      <c r="U1638" s="9">
        <f t="shared" ca="1" si="423"/>
        <v>0</v>
      </c>
      <c r="V1638">
        <f t="shared" si="419"/>
        <v>2005</v>
      </c>
      <c r="W1638">
        <f t="shared" si="420"/>
        <v>2</v>
      </c>
    </row>
    <row r="1639" spans="1:23" x14ac:dyDescent="0.25">
      <c r="A1639" s="1">
        <v>38386</v>
      </c>
      <c r="B1639" s="2">
        <v>6034.6</v>
      </c>
      <c r="C1639" s="2">
        <v>73256</v>
      </c>
      <c r="D1639" s="2">
        <v>6045</v>
      </c>
      <c r="E1639" s="2">
        <v>6044</v>
      </c>
      <c r="F1639" s="10">
        <f t="shared" si="410"/>
        <v>1.7233950883239757E-3</v>
      </c>
      <c r="G1639" s="2">
        <f t="shared" ca="1" si="411"/>
        <v>60736.824999999997</v>
      </c>
      <c r="H1639">
        <f t="shared" ca="1" si="412"/>
        <v>1</v>
      </c>
      <c r="I1639">
        <f t="shared" si="413"/>
        <v>-1</v>
      </c>
      <c r="J1639">
        <f t="shared" si="416"/>
        <v>15.910000000000764</v>
      </c>
      <c r="K1639">
        <f t="shared" si="414"/>
        <v>-1</v>
      </c>
      <c r="L1639" s="11">
        <f t="shared" ca="1" si="408"/>
        <v>16785.419999999962</v>
      </c>
      <c r="M1639">
        <f t="shared" ca="1" si="415"/>
        <v>-2</v>
      </c>
      <c r="N1639">
        <f t="shared" ca="1" si="409"/>
        <v>4</v>
      </c>
      <c r="O1639">
        <f>COUNTIF(結算日!$A$3:$A$249,A1639)</f>
        <v>0</v>
      </c>
      <c r="Q1639" s="7">
        <f t="shared" si="417"/>
        <v>22</v>
      </c>
      <c r="R1639" s="8">
        <f t="shared" ca="1" si="421"/>
        <v>902</v>
      </c>
      <c r="S1639" s="8">
        <f t="shared" ca="1" si="422"/>
        <v>249680</v>
      </c>
      <c r="T1639" s="8">
        <f t="shared" ca="1" si="418"/>
        <v>-41</v>
      </c>
      <c r="U1639" s="9">
        <f t="shared" ca="1" si="423"/>
        <v>82</v>
      </c>
      <c r="V1639">
        <f t="shared" si="419"/>
        <v>2005</v>
      </c>
      <c r="W1639">
        <f t="shared" si="420"/>
        <v>2</v>
      </c>
    </row>
    <row r="1640" spans="1:23" x14ac:dyDescent="0.25">
      <c r="A1640" s="1">
        <v>38397</v>
      </c>
      <c r="B1640" s="2">
        <v>6112.4</v>
      </c>
      <c r="C1640" s="2">
        <v>92708</v>
      </c>
      <c r="D1640" s="2">
        <v>6129</v>
      </c>
      <c r="E1640" s="2">
        <v>6140</v>
      </c>
      <c r="F1640" s="10">
        <f t="shared" si="410"/>
        <v>2.7157908513841811E-3</v>
      </c>
      <c r="G1640" s="2">
        <f t="shared" ca="1" si="411"/>
        <v>61550.775000000001</v>
      </c>
      <c r="H1640">
        <f t="shared" ca="1" si="412"/>
        <v>1</v>
      </c>
      <c r="I1640">
        <f t="shared" si="413"/>
        <v>-1</v>
      </c>
      <c r="J1640">
        <f t="shared" si="416"/>
        <v>77.799999999999272</v>
      </c>
      <c r="K1640">
        <f t="shared" si="414"/>
        <v>-1</v>
      </c>
      <c r="L1640" s="11">
        <f t="shared" ca="1" si="408"/>
        <v>16629.819999999963</v>
      </c>
      <c r="M1640">
        <f t="shared" ca="1" si="415"/>
        <v>-2</v>
      </c>
      <c r="N1640">
        <f t="shared" ca="1" si="409"/>
        <v>0</v>
      </c>
      <c r="O1640">
        <f>COUNTIF(結算日!$A$3:$A$249,A1640)</f>
        <v>0</v>
      </c>
      <c r="Q1640" s="7">
        <f t="shared" si="417"/>
        <v>84</v>
      </c>
      <c r="R1640" s="8">
        <f t="shared" ca="1" si="421"/>
        <v>-3444</v>
      </c>
      <c r="S1640" s="8">
        <f t="shared" ca="1" si="422"/>
        <v>246154</v>
      </c>
      <c r="T1640" s="8">
        <f t="shared" ca="1" si="418"/>
        <v>-40</v>
      </c>
      <c r="U1640" s="9">
        <f t="shared" ca="1" si="423"/>
        <v>1</v>
      </c>
      <c r="V1640">
        <f t="shared" si="419"/>
        <v>2005</v>
      </c>
      <c r="W1640">
        <f t="shared" si="420"/>
        <v>2</v>
      </c>
    </row>
    <row r="1641" spans="1:23" x14ac:dyDescent="0.25">
      <c r="A1641" s="1">
        <v>38398</v>
      </c>
      <c r="B1641" s="2">
        <v>6122.39</v>
      </c>
      <c r="C1641" s="2">
        <v>71987</v>
      </c>
      <c r="D1641" s="2">
        <v>6123</v>
      </c>
      <c r="E1641" s="2">
        <v>6132</v>
      </c>
      <c r="F1641" s="10">
        <f t="shared" si="410"/>
        <v>9.9634293143635588E-5</v>
      </c>
      <c r="G1641" s="2">
        <f t="shared" ca="1" si="411"/>
        <v>61216.675000000003</v>
      </c>
      <c r="H1641">
        <f t="shared" ca="1" si="412"/>
        <v>1</v>
      </c>
      <c r="I1641">
        <f t="shared" si="413"/>
        <v>-1</v>
      </c>
      <c r="J1641">
        <f t="shared" si="416"/>
        <v>9.9900000000006912</v>
      </c>
      <c r="K1641">
        <f t="shared" ca="1" si="414"/>
        <v>1</v>
      </c>
      <c r="L1641" s="11">
        <f t="shared" ca="1" si="408"/>
        <v>16609.83999999996</v>
      </c>
      <c r="M1641">
        <f t="shared" ca="1" si="415"/>
        <v>2</v>
      </c>
      <c r="N1641">
        <f t="shared" ca="1" si="409"/>
        <v>4</v>
      </c>
      <c r="O1641">
        <f>COUNTIF(結算日!$A$3:$A$249,A1641)</f>
        <v>0</v>
      </c>
      <c r="Q1641" s="7">
        <f t="shared" si="417"/>
        <v>-6</v>
      </c>
      <c r="R1641" s="8">
        <f t="shared" ca="1" si="421"/>
        <v>240</v>
      </c>
      <c r="S1641" s="8">
        <f t="shared" ca="1" si="422"/>
        <v>246393</v>
      </c>
      <c r="T1641" s="8">
        <f t="shared" ca="1" si="418"/>
        <v>40</v>
      </c>
      <c r="U1641" s="9">
        <f t="shared" ca="1" si="423"/>
        <v>80</v>
      </c>
      <c r="V1641">
        <f t="shared" si="419"/>
        <v>2005</v>
      </c>
      <c r="W1641">
        <f t="shared" si="420"/>
        <v>2</v>
      </c>
    </row>
    <row r="1642" spans="1:23" x14ac:dyDescent="0.25">
      <c r="A1642" s="1">
        <v>38399</v>
      </c>
      <c r="B1642" s="2">
        <v>6143.49</v>
      </c>
      <c r="C1642" s="2">
        <v>85232</v>
      </c>
      <c r="D1642" s="2">
        <v>6128</v>
      </c>
      <c r="E1642" s="2">
        <v>6128</v>
      </c>
      <c r="F1642" s="10">
        <f t="shared" si="410"/>
        <v>-2.5213681474210992E-3</v>
      </c>
      <c r="G1642" s="2">
        <f t="shared" ca="1" si="411"/>
        <v>62163.8</v>
      </c>
      <c r="H1642">
        <f t="shared" ca="1" si="412"/>
        <v>1</v>
      </c>
      <c r="I1642">
        <f t="shared" si="413"/>
        <v>1</v>
      </c>
      <c r="J1642">
        <f t="shared" si="416"/>
        <v>21.099999999999454</v>
      </c>
      <c r="K1642">
        <f t="shared" si="414"/>
        <v>1</v>
      </c>
      <c r="L1642" s="11">
        <f t="shared" ca="1" si="408"/>
        <v>16652.039999999957</v>
      </c>
      <c r="M1642">
        <f t="shared" ca="1" si="415"/>
        <v>2</v>
      </c>
      <c r="N1642">
        <f t="shared" ca="1" si="409"/>
        <v>0</v>
      </c>
      <c r="O1642">
        <f>COUNTIF(結算日!$A$3:$A$249,A1642)</f>
        <v>1</v>
      </c>
      <c r="Q1642" s="7">
        <f t="shared" si="417"/>
        <v>5</v>
      </c>
      <c r="R1642" s="8">
        <f t="shared" ca="1" si="421"/>
        <v>200</v>
      </c>
      <c r="S1642" s="8">
        <f t="shared" ca="1" si="422"/>
        <v>246513</v>
      </c>
      <c r="T1642" s="8">
        <f t="shared" ca="1" si="418"/>
        <v>40</v>
      </c>
      <c r="U1642" s="9">
        <f t="shared" ca="1" si="423"/>
        <v>80</v>
      </c>
      <c r="V1642">
        <f t="shared" si="419"/>
        <v>2005</v>
      </c>
      <c r="W1642">
        <f t="shared" si="420"/>
        <v>2</v>
      </c>
    </row>
    <row r="1643" spans="1:23" x14ac:dyDescent="0.25">
      <c r="A1643" s="1">
        <v>38400</v>
      </c>
      <c r="B1643" s="2">
        <v>6072.16</v>
      </c>
      <c r="C1643" s="2">
        <v>85284</v>
      </c>
      <c r="D1643" s="2">
        <v>6078</v>
      </c>
      <c r="E1643" s="2">
        <v>6071</v>
      </c>
      <c r="F1643" s="10">
        <f t="shared" si="410"/>
        <v>9.6176648836654444E-4</v>
      </c>
      <c r="G1643" s="2">
        <f t="shared" ca="1" si="411"/>
        <v>61754.275000000001</v>
      </c>
      <c r="H1643">
        <f t="shared" ca="1" si="412"/>
        <v>1</v>
      </c>
      <c r="I1643">
        <f t="shared" si="413"/>
        <v>-1</v>
      </c>
      <c r="J1643">
        <f t="shared" si="416"/>
        <v>-71.329999999999927</v>
      </c>
      <c r="K1643">
        <f t="shared" ca="1" si="414"/>
        <v>1</v>
      </c>
      <c r="L1643" s="11">
        <f t="shared" ca="1" si="408"/>
        <v>16509.379999999957</v>
      </c>
      <c r="M1643">
        <f t="shared" ca="1" si="415"/>
        <v>2</v>
      </c>
      <c r="N1643">
        <f t="shared" ca="1" si="409"/>
        <v>0</v>
      </c>
      <c r="O1643">
        <f>COUNTIF(結算日!$A$3:$A$249,A1643)</f>
        <v>0</v>
      </c>
      <c r="Q1643" s="7">
        <f t="shared" si="417"/>
        <v>-50</v>
      </c>
      <c r="R1643" s="8">
        <f t="shared" ca="1" si="421"/>
        <v>-2000</v>
      </c>
      <c r="S1643" s="8">
        <f t="shared" ca="1" si="422"/>
        <v>244433</v>
      </c>
      <c r="T1643" s="8">
        <f t="shared" ca="1" si="418"/>
        <v>40</v>
      </c>
      <c r="U1643" s="9">
        <f t="shared" ca="1" si="423"/>
        <v>0</v>
      </c>
      <c r="V1643">
        <f t="shared" si="419"/>
        <v>2005</v>
      </c>
      <c r="W1643">
        <f t="shared" si="420"/>
        <v>2</v>
      </c>
    </row>
    <row r="1644" spans="1:23" x14ac:dyDescent="0.25">
      <c r="A1644" s="1">
        <v>38401</v>
      </c>
      <c r="B1644" s="2">
        <v>6115.43</v>
      </c>
      <c r="C1644" s="2">
        <v>86401</v>
      </c>
      <c r="D1644" s="2">
        <v>6120</v>
      </c>
      <c r="E1644" s="2">
        <v>6112</v>
      </c>
      <c r="F1644" s="10">
        <f t="shared" si="410"/>
        <v>7.472900515581582E-4</v>
      </c>
      <c r="G1644" s="2">
        <f t="shared" ca="1" si="411"/>
        <v>61806.574999999997</v>
      </c>
      <c r="H1644">
        <f t="shared" ca="1" si="412"/>
        <v>1</v>
      </c>
      <c r="I1644">
        <f t="shared" si="413"/>
        <v>-1</v>
      </c>
      <c r="J1644">
        <f t="shared" si="416"/>
        <v>43.270000000000437</v>
      </c>
      <c r="K1644">
        <f t="shared" ca="1" si="414"/>
        <v>1</v>
      </c>
      <c r="L1644" s="11">
        <f t="shared" ca="1" si="408"/>
        <v>16595.919999999958</v>
      </c>
      <c r="M1644">
        <f t="shared" ca="1" si="415"/>
        <v>2</v>
      </c>
      <c r="N1644">
        <f t="shared" ca="1" si="409"/>
        <v>0</v>
      </c>
      <c r="O1644">
        <f>COUNTIF(結算日!$A$3:$A$249,A1644)</f>
        <v>0</v>
      </c>
      <c r="Q1644" s="7">
        <f t="shared" si="417"/>
        <v>42</v>
      </c>
      <c r="R1644" s="8">
        <f t="shared" ca="1" si="421"/>
        <v>1680</v>
      </c>
      <c r="S1644" s="8">
        <f t="shared" ca="1" si="422"/>
        <v>246113</v>
      </c>
      <c r="T1644" s="8">
        <f t="shared" ca="1" si="418"/>
        <v>40</v>
      </c>
      <c r="U1644" s="9">
        <f t="shared" ca="1" si="423"/>
        <v>0</v>
      </c>
      <c r="V1644">
        <f t="shared" si="419"/>
        <v>2005</v>
      </c>
      <c r="W1644">
        <f t="shared" si="420"/>
        <v>2</v>
      </c>
    </row>
    <row r="1645" spans="1:23" x14ac:dyDescent="0.25">
      <c r="A1645" s="1">
        <v>38404</v>
      </c>
      <c r="B1645" s="2">
        <v>6142.78</v>
      </c>
      <c r="C1645" s="2">
        <v>99023</v>
      </c>
      <c r="D1645" s="2">
        <v>6144</v>
      </c>
      <c r="E1645" s="2">
        <v>6145</v>
      </c>
      <c r="F1645" s="10">
        <f t="shared" si="410"/>
        <v>1.9860714529906787E-4</v>
      </c>
      <c r="G1645" s="2">
        <f t="shared" ca="1" si="411"/>
        <v>62776.775000000001</v>
      </c>
      <c r="H1645">
        <f t="shared" ca="1" si="412"/>
        <v>1</v>
      </c>
      <c r="I1645">
        <f t="shared" si="413"/>
        <v>-1</v>
      </c>
      <c r="J1645">
        <f t="shared" si="416"/>
        <v>27.349999999999454</v>
      </c>
      <c r="K1645">
        <f t="shared" ca="1" si="414"/>
        <v>1</v>
      </c>
      <c r="L1645" s="11">
        <f t="shared" ca="1" si="408"/>
        <v>16650.619999999959</v>
      </c>
      <c r="M1645">
        <f t="shared" ca="1" si="415"/>
        <v>2</v>
      </c>
      <c r="N1645">
        <f t="shared" ca="1" si="409"/>
        <v>0</v>
      </c>
      <c r="O1645">
        <f>COUNTIF(結算日!$A$3:$A$249,A1645)</f>
        <v>0</v>
      </c>
      <c r="Q1645" s="7">
        <f t="shared" si="417"/>
        <v>24</v>
      </c>
      <c r="R1645" s="8">
        <f t="shared" ca="1" si="421"/>
        <v>960</v>
      </c>
      <c r="S1645" s="8">
        <f t="shared" ca="1" si="422"/>
        <v>247073</v>
      </c>
      <c r="T1645" s="8">
        <f t="shared" ca="1" si="418"/>
        <v>40</v>
      </c>
      <c r="U1645" s="9">
        <f t="shared" ca="1" si="423"/>
        <v>0</v>
      </c>
      <c r="V1645">
        <f t="shared" si="419"/>
        <v>2005</v>
      </c>
      <c r="W1645">
        <f t="shared" si="420"/>
        <v>2</v>
      </c>
    </row>
    <row r="1646" spans="1:23" x14ac:dyDescent="0.25">
      <c r="A1646" s="1">
        <v>38405</v>
      </c>
      <c r="B1646" s="2">
        <v>6107.17</v>
      </c>
      <c r="C1646" s="2">
        <v>70932</v>
      </c>
      <c r="D1646" s="2">
        <v>6097</v>
      </c>
      <c r="E1646" s="2">
        <v>6096</v>
      </c>
      <c r="F1646" s="10">
        <f t="shared" si="410"/>
        <v>-1.6652557567580217E-3</v>
      </c>
      <c r="G1646" s="2">
        <f t="shared" ca="1" si="411"/>
        <v>63133.375</v>
      </c>
      <c r="H1646">
        <f t="shared" ca="1" si="412"/>
        <v>1</v>
      </c>
      <c r="I1646">
        <f t="shared" si="413"/>
        <v>1</v>
      </c>
      <c r="J1646">
        <f t="shared" si="416"/>
        <v>-35.609999999999673</v>
      </c>
      <c r="K1646">
        <f t="shared" si="414"/>
        <v>1</v>
      </c>
      <c r="L1646" s="11">
        <f t="shared" ca="1" si="408"/>
        <v>16579.399999999958</v>
      </c>
      <c r="M1646">
        <f t="shared" ca="1" si="415"/>
        <v>2</v>
      </c>
      <c r="N1646">
        <f t="shared" ca="1" si="409"/>
        <v>0</v>
      </c>
      <c r="O1646">
        <f>COUNTIF(結算日!$A$3:$A$249,A1646)</f>
        <v>0</v>
      </c>
      <c r="Q1646" s="7">
        <f t="shared" si="417"/>
        <v>-47</v>
      </c>
      <c r="R1646" s="8">
        <f t="shared" ca="1" si="421"/>
        <v>-1880</v>
      </c>
      <c r="S1646" s="8">
        <f t="shared" ca="1" si="422"/>
        <v>245193</v>
      </c>
      <c r="T1646" s="8">
        <f t="shared" ca="1" si="418"/>
        <v>40</v>
      </c>
      <c r="U1646" s="9">
        <f t="shared" ca="1" si="423"/>
        <v>0</v>
      </c>
      <c r="V1646">
        <f t="shared" si="419"/>
        <v>2005</v>
      </c>
      <c r="W1646">
        <f t="shared" si="420"/>
        <v>2</v>
      </c>
    </row>
    <row r="1647" spans="1:23" x14ac:dyDescent="0.25">
      <c r="A1647" s="1">
        <v>38406</v>
      </c>
      <c r="B1647" s="2">
        <v>6121.52</v>
      </c>
      <c r="C1647" s="2">
        <v>76667</v>
      </c>
      <c r="D1647" s="2">
        <v>6114</v>
      </c>
      <c r="E1647" s="2">
        <v>6119</v>
      </c>
      <c r="F1647" s="10">
        <f t="shared" si="410"/>
        <v>-1.2284530639449232E-3</v>
      </c>
      <c r="G1647" s="2">
        <f t="shared" ca="1" si="411"/>
        <v>63704.2</v>
      </c>
      <c r="H1647">
        <f t="shared" ca="1" si="412"/>
        <v>1</v>
      </c>
      <c r="I1647">
        <f t="shared" si="413"/>
        <v>1</v>
      </c>
      <c r="J1647">
        <f t="shared" si="416"/>
        <v>14.350000000000364</v>
      </c>
      <c r="K1647">
        <f t="shared" si="414"/>
        <v>1</v>
      </c>
      <c r="L1647" s="11">
        <f t="shared" ca="1" si="408"/>
        <v>16608.099999999959</v>
      </c>
      <c r="M1647">
        <f t="shared" ca="1" si="415"/>
        <v>2</v>
      </c>
      <c r="N1647">
        <f t="shared" ca="1" si="409"/>
        <v>0</v>
      </c>
      <c r="O1647">
        <f>COUNTIF(結算日!$A$3:$A$249,A1647)</f>
        <v>0</v>
      </c>
      <c r="Q1647" s="7">
        <f t="shared" si="417"/>
        <v>17</v>
      </c>
      <c r="R1647" s="8">
        <f t="shared" ca="1" si="421"/>
        <v>680</v>
      </c>
      <c r="S1647" s="8">
        <f t="shared" ca="1" si="422"/>
        <v>245873</v>
      </c>
      <c r="T1647" s="8">
        <f t="shared" ca="1" si="418"/>
        <v>40</v>
      </c>
      <c r="U1647" s="9">
        <f t="shared" ca="1" si="423"/>
        <v>0</v>
      </c>
      <c r="V1647">
        <f t="shared" si="419"/>
        <v>2005</v>
      </c>
      <c r="W1647">
        <f t="shared" si="420"/>
        <v>2</v>
      </c>
    </row>
    <row r="1648" spans="1:23" x14ac:dyDescent="0.25">
      <c r="A1648" s="1">
        <v>38407</v>
      </c>
      <c r="B1648" s="2">
        <v>6128.34</v>
      </c>
      <c r="C1648" s="2">
        <v>98357</v>
      </c>
      <c r="D1648" s="2">
        <v>6120</v>
      </c>
      <c r="E1648" s="2">
        <v>6123</v>
      </c>
      <c r="F1648" s="10">
        <f t="shared" si="410"/>
        <v>-1.3608905511117708E-3</v>
      </c>
      <c r="G1648" s="2">
        <f t="shared" ca="1" si="411"/>
        <v>64443.9</v>
      </c>
      <c r="H1648">
        <f t="shared" ca="1" si="412"/>
        <v>1</v>
      </c>
      <c r="I1648">
        <f t="shared" si="413"/>
        <v>1</v>
      </c>
      <c r="J1648">
        <f t="shared" si="416"/>
        <v>6.819999999999709</v>
      </c>
      <c r="K1648">
        <f t="shared" si="414"/>
        <v>1</v>
      </c>
      <c r="L1648" s="11">
        <f t="shared" ca="1" si="408"/>
        <v>16621.739999999958</v>
      </c>
      <c r="M1648">
        <f t="shared" ca="1" si="415"/>
        <v>2</v>
      </c>
      <c r="N1648">
        <f t="shared" ca="1" si="409"/>
        <v>0</v>
      </c>
      <c r="O1648">
        <f>COUNTIF(結算日!$A$3:$A$249,A1648)</f>
        <v>0</v>
      </c>
      <c r="Q1648" s="7">
        <f t="shared" si="417"/>
        <v>6</v>
      </c>
      <c r="R1648" s="8">
        <f t="shared" ca="1" si="421"/>
        <v>240</v>
      </c>
      <c r="S1648" s="8">
        <f t="shared" ca="1" si="422"/>
        <v>246113</v>
      </c>
      <c r="T1648" s="8">
        <f t="shared" ca="1" si="418"/>
        <v>40</v>
      </c>
      <c r="U1648" s="9">
        <f t="shared" ca="1" si="423"/>
        <v>0</v>
      </c>
      <c r="V1648">
        <f t="shared" si="419"/>
        <v>2005</v>
      </c>
      <c r="W1648">
        <f t="shared" si="420"/>
        <v>2</v>
      </c>
    </row>
    <row r="1649" spans="1:23" x14ac:dyDescent="0.25">
      <c r="A1649" s="1">
        <v>38408</v>
      </c>
      <c r="B1649" s="2">
        <v>6207.83</v>
      </c>
      <c r="C1649" s="2">
        <v>120954</v>
      </c>
      <c r="D1649" s="2">
        <v>6219</v>
      </c>
      <c r="E1649" s="2">
        <v>6220</v>
      </c>
      <c r="F1649" s="10">
        <f t="shared" si="410"/>
        <v>1.7993405102909588E-3</v>
      </c>
      <c r="G1649" s="2">
        <f t="shared" ca="1" si="411"/>
        <v>66355.425000000003</v>
      </c>
      <c r="H1649">
        <f t="shared" ca="1" si="412"/>
        <v>1</v>
      </c>
      <c r="I1649">
        <f t="shared" si="413"/>
        <v>-1</v>
      </c>
      <c r="J1649">
        <f t="shared" si="416"/>
        <v>79.489999999999782</v>
      </c>
      <c r="K1649">
        <f t="shared" si="414"/>
        <v>-1</v>
      </c>
      <c r="L1649" s="11">
        <f t="shared" ca="1" si="408"/>
        <v>16780.719999999958</v>
      </c>
      <c r="M1649">
        <f t="shared" ca="1" si="415"/>
        <v>-2</v>
      </c>
      <c r="N1649">
        <f t="shared" ca="1" si="409"/>
        <v>4</v>
      </c>
      <c r="O1649">
        <f>COUNTIF(結算日!$A$3:$A$249,A1649)</f>
        <v>0</v>
      </c>
      <c r="Q1649" s="7">
        <f t="shared" si="417"/>
        <v>99</v>
      </c>
      <c r="R1649" s="8">
        <f t="shared" ca="1" si="421"/>
        <v>3960</v>
      </c>
      <c r="S1649" s="8">
        <f t="shared" ca="1" si="422"/>
        <v>250073</v>
      </c>
      <c r="T1649" s="8">
        <f t="shared" ca="1" si="418"/>
        <v>-40</v>
      </c>
      <c r="U1649" s="9">
        <f t="shared" ca="1" si="423"/>
        <v>80</v>
      </c>
      <c r="V1649">
        <f t="shared" si="419"/>
        <v>2005</v>
      </c>
      <c r="W1649">
        <f t="shared" si="420"/>
        <v>2</v>
      </c>
    </row>
    <row r="1650" spans="1:23" x14ac:dyDescent="0.25">
      <c r="A1650" s="1">
        <v>38412</v>
      </c>
      <c r="B1650" s="2">
        <v>6259.69</v>
      </c>
      <c r="C1650" s="2">
        <v>103472</v>
      </c>
      <c r="D1650" s="2">
        <v>6250</v>
      </c>
      <c r="E1650" s="2">
        <v>6248</v>
      </c>
      <c r="F1650" s="10">
        <f t="shared" si="410"/>
        <v>-1.5479999808296618E-3</v>
      </c>
      <c r="G1650" s="2">
        <f t="shared" ca="1" si="411"/>
        <v>67758.399999999994</v>
      </c>
      <c r="H1650">
        <f t="shared" ca="1" si="412"/>
        <v>1</v>
      </c>
      <c r="I1650">
        <f t="shared" si="413"/>
        <v>1</v>
      </c>
      <c r="J1650">
        <f t="shared" si="416"/>
        <v>51.859999999999673</v>
      </c>
      <c r="K1650">
        <f t="shared" si="414"/>
        <v>1</v>
      </c>
      <c r="L1650" s="11">
        <f t="shared" ca="1" si="408"/>
        <v>16676.999999999956</v>
      </c>
      <c r="M1650">
        <f t="shared" ca="1" si="415"/>
        <v>2</v>
      </c>
      <c r="N1650">
        <f t="shared" ca="1" si="409"/>
        <v>4</v>
      </c>
      <c r="O1650">
        <f>COUNTIF(結算日!$A$3:$A$249,A1650)</f>
        <v>0</v>
      </c>
      <c r="Q1650" s="7">
        <f t="shared" si="417"/>
        <v>31</v>
      </c>
      <c r="R1650" s="8">
        <f t="shared" ca="1" si="421"/>
        <v>-1240</v>
      </c>
      <c r="S1650" s="8">
        <f t="shared" ca="1" si="422"/>
        <v>248753</v>
      </c>
      <c r="T1650" s="8">
        <f t="shared" ca="1" si="418"/>
        <v>39</v>
      </c>
      <c r="U1650" s="9">
        <f t="shared" ca="1" si="423"/>
        <v>79</v>
      </c>
      <c r="V1650">
        <f t="shared" si="419"/>
        <v>2005</v>
      </c>
      <c r="W1650">
        <f t="shared" si="420"/>
        <v>3</v>
      </c>
    </row>
    <row r="1651" spans="1:23" x14ac:dyDescent="0.25">
      <c r="A1651" s="1">
        <v>38413</v>
      </c>
      <c r="B1651" s="2">
        <v>6225.25</v>
      </c>
      <c r="C1651" s="2">
        <v>84027</v>
      </c>
      <c r="D1651" s="2">
        <v>6200</v>
      </c>
      <c r="E1651" s="2">
        <v>6205</v>
      </c>
      <c r="F1651" s="10">
        <f t="shared" si="410"/>
        <v>-4.0560620055419827E-3</v>
      </c>
      <c r="G1651" s="2">
        <f t="shared" ca="1" si="411"/>
        <v>68915.375</v>
      </c>
      <c r="H1651">
        <f t="shared" ca="1" si="412"/>
        <v>1</v>
      </c>
      <c r="I1651">
        <f t="shared" si="413"/>
        <v>1</v>
      </c>
      <c r="J1651">
        <f t="shared" si="416"/>
        <v>-34.4399999999996</v>
      </c>
      <c r="K1651">
        <f t="shared" si="414"/>
        <v>1</v>
      </c>
      <c r="L1651" s="11">
        <f t="shared" ca="1" si="408"/>
        <v>16608.119999999959</v>
      </c>
      <c r="M1651">
        <f t="shared" ca="1" si="415"/>
        <v>2</v>
      </c>
      <c r="N1651">
        <f t="shared" ca="1" si="409"/>
        <v>0</v>
      </c>
      <c r="O1651">
        <f>COUNTIF(結算日!$A$3:$A$249,A1651)</f>
        <v>0</v>
      </c>
      <c r="Q1651" s="7">
        <f t="shared" si="417"/>
        <v>-50</v>
      </c>
      <c r="R1651" s="8">
        <f t="shared" ca="1" si="421"/>
        <v>-1950</v>
      </c>
      <c r="S1651" s="8">
        <f t="shared" ca="1" si="422"/>
        <v>246724</v>
      </c>
      <c r="T1651" s="8">
        <f t="shared" ca="1" si="418"/>
        <v>39</v>
      </c>
      <c r="U1651" s="9">
        <f t="shared" ca="1" si="423"/>
        <v>0</v>
      </c>
      <c r="V1651">
        <f t="shared" si="419"/>
        <v>2005</v>
      </c>
      <c r="W1651">
        <f t="shared" si="420"/>
        <v>3</v>
      </c>
    </row>
    <row r="1652" spans="1:23" x14ac:dyDescent="0.25">
      <c r="A1652" s="1">
        <v>38414</v>
      </c>
      <c r="B1652" s="2">
        <v>6202.38</v>
      </c>
      <c r="C1652" s="2">
        <v>78438</v>
      </c>
      <c r="D1652" s="2">
        <v>6204</v>
      </c>
      <c r="E1652" s="2">
        <v>6211</v>
      </c>
      <c r="F1652" s="10">
        <f t="shared" si="410"/>
        <v>2.6119005929969852E-4</v>
      </c>
      <c r="G1652" s="2">
        <f t="shared" ca="1" si="411"/>
        <v>69950.125</v>
      </c>
      <c r="H1652">
        <f t="shared" ca="1" si="412"/>
        <v>1</v>
      </c>
      <c r="I1652">
        <f t="shared" si="413"/>
        <v>-1</v>
      </c>
      <c r="J1652">
        <f t="shared" si="416"/>
        <v>-22.869999999999891</v>
      </c>
      <c r="K1652">
        <f t="shared" ca="1" si="414"/>
        <v>1</v>
      </c>
      <c r="L1652" s="11">
        <f t="shared" ca="1" si="408"/>
        <v>16562.379999999961</v>
      </c>
      <c r="M1652">
        <f t="shared" ca="1" si="415"/>
        <v>2</v>
      </c>
      <c r="N1652">
        <f t="shared" ca="1" si="409"/>
        <v>0</v>
      </c>
      <c r="O1652">
        <f>COUNTIF(結算日!$A$3:$A$249,A1652)</f>
        <v>0</v>
      </c>
      <c r="Q1652" s="7">
        <f t="shared" si="417"/>
        <v>4</v>
      </c>
      <c r="R1652" s="8">
        <f t="shared" ca="1" si="421"/>
        <v>156</v>
      </c>
      <c r="S1652" s="8">
        <f t="shared" ca="1" si="422"/>
        <v>246880</v>
      </c>
      <c r="T1652" s="8">
        <f t="shared" ca="1" si="418"/>
        <v>39</v>
      </c>
      <c r="U1652" s="9">
        <f t="shared" ca="1" si="423"/>
        <v>0</v>
      </c>
      <c r="V1652">
        <f t="shared" si="419"/>
        <v>2005</v>
      </c>
      <c r="W1652">
        <f t="shared" si="420"/>
        <v>3</v>
      </c>
    </row>
    <row r="1653" spans="1:23" x14ac:dyDescent="0.25">
      <c r="A1653" s="1">
        <v>38415</v>
      </c>
      <c r="B1653" s="2">
        <v>6193.62</v>
      </c>
      <c r="C1653" s="2">
        <v>81294</v>
      </c>
      <c r="D1653" s="2">
        <v>6198</v>
      </c>
      <c r="E1653" s="2">
        <v>6200</v>
      </c>
      <c r="F1653" s="10">
        <f t="shared" si="410"/>
        <v>7.0717932323915988E-4</v>
      </c>
      <c r="G1653" s="2">
        <f t="shared" ca="1" si="411"/>
        <v>69807.375</v>
      </c>
      <c r="H1653">
        <f t="shared" ca="1" si="412"/>
        <v>1</v>
      </c>
      <c r="I1653">
        <f t="shared" si="413"/>
        <v>-1</v>
      </c>
      <c r="J1653">
        <f t="shared" si="416"/>
        <v>-8.7600000000002183</v>
      </c>
      <c r="K1653">
        <f t="shared" ca="1" si="414"/>
        <v>1</v>
      </c>
      <c r="L1653" s="11">
        <f t="shared" ca="1" si="408"/>
        <v>16544.859999999961</v>
      </c>
      <c r="M1653">
        <f t="shared" ca="1" si="415"/>
        <v>2</v>
      </c>
      <c r="N1653">
        <f t="shared" ca="1" si="409"/>
        <v>0</v>
      </c>
      <c r="O1653">
        <f>COUNTIF(結算日!$A$3:$A$249,A1653)</f>
        <v>0</v>
      </c>
      <c r="Q1653" s="7">
        <f t="shared" si="417"/>
        <v>-6</v>
      </c>
      <c r="R1653" s="8">
        <f t="shared" ca="1" si="421"/>
        <v>-234</v>
      </c>
      <c r="S1653" s="8">
        <f t="shared" ca="1" si="422"/>
        <v>246646</v>
      </c>
      <c r="T1653" s="8">
        <f t="shared" ca="1" si="418"/>
        <v>39</v>
      </c>
      <c r="U1653" s="9">
        <f t="shared" ca="1" si="423"/>
        <v>0</v>
      </c>
      <c r="V1653">
        <f t="shared" si="419"/>
        <v>2005</v>
      </c>
      <c r="W1653">
        <f t="shared" si="420"/>
        <v>3</v>
      </c>
    </row>
    <row r="1654" spans="1:23" x14ac:dyDescent="0.25">
      <c r="A1654" s="1">
        <v>38418</v>
      </c>
      <c r="B1654" s="2">
        <v>6220.52</v>
      </c>
      <c r="C1654" s="2">
        <v>86601</v>
      </c>
      <c r="D1654" s="2">
        <v>6231</v>
      </c>
      <c r="E1654" s="2">
        <v>6230</v>
      </c>
      <c r="F1654" s="10">
        <f t="shared" si="410"/>
        <v>1.6847466128233624E-3</v>
      </c>
      <c r="G1654" s="2">
        <f t="shared" ca="1" si="411"/>
        <v>70300.024999999994</v>
      </c>
      <c r="H1654">
        <f t="shared" ca="1" si="412"/>
        <v>1</v>
      </c>
      <c r="I1654">
        <f t="shared" si="413"/>
        <v>-1</v>
      </c>
      <c r="J1654">
        <f t="shared" si="416"/>
        <v>26.900000000000546</v>
      </c>
      <c r="K1654">
        <f t="shared" si="414"/>
        <v>-1</v>
      </c>
      <c r="L1654" s="11">
        <f t="shared" ca="1" si="408"/>
        <v>16598.65999999996</v>
      </c>
      <c r="M1654">
        <f t="shared" ca="1" si="415"/>
        <v>-2</v>
      </c>
      <c r="N1654">
        <f t="shared" ca="1" si="409"/>
        <v>4</v>
      </c>
      <c r="O1654">
        <f>COUNTIF(結算日!$A$3:$A$249,A1654)</f>
        <v>0</v>
      </c>
      <c r="Q1654" s="7">
        <f t="shared" si="417"/>
        <v>33</v>
      </c>
      <c r="R1654" s="8">
        <f t="shared" ca="1" si="421"/>
        <v>1287</v>
      </c>
      <c r="S1654" s="8">
        <f t="shared" ca="1" si="422"/>
        <v>247933</v>
      </c>
      <c r="T1654" s="8">
        <f t="shared" ca="1" si="418"/>
        <v>-39</v>
      </c>
      <c r="U1654" s="9">
        <f t="shared" ca="1" si="423"/>
        <v>78</v>
      </c>
      <c r="V1654">
        <f t="shared" si="419"/>
        <v>2005</v>
      </c>
      <c r="W1654">
        <f t="shared" si="420"/>
        <v>3</v>
      </c>
    </row>
    <row r="1655" spans="1:23" x14ac:dyDescent="0.25">
      <c r="A1655" s="1">
        <v>38419</v>
      </c>
      <c r="B1655" s="2">
        <v>6173.34</v>
      </c>
      <c r="C1655" s="2">
        <v>93239</v>
      </c>
      <c r="D1655" s="2">
        <v>6155</v>
      </c>
      <c r="E1655" s="2">
        <v>6165</v>
      </c>
      <c r="F1655" s="10">
        <f t="shared" si="410"/>
        <v>-2.9708391243637999E-3</v>
      </c>
      <c r="G1655" s="2">
        <f t="shared" ca="1" si="411"/>
        <v>70523.475000000006</v>
      </c>
      <c r="H1655">
        <f t="shared" ca="1" si="412"/>
        <v>1</v>
      </c>
      <c r="I1655">
        <f t="shared" si="413"/>
        <v>1</v>
      </c>
      <c r="J1655">
        <f t="shared" si="416"/>
        <v>-47.180000000000291</v>
      </c>
      <c r="K1655">
        <f t="shared" si="414"/>
        <v>1</v>
      </c>
      <c r="L1655" s="11">
        <f t="shared" ca="1" si="408"/>
        <v>16693.01999999996</v>
      </c>
      <c r="M1655">
        <f t="shared" ca="1" si="415"/>
        <v>2</v>
      </c>
      <c r="N1655">
        <f t="shared" ca="1" si="409"/>
        <v>4</v>
      </c>
      <c r="O1655">
        <f>COUNTIF(結算日!$A$3:$A$249,A1655)</f>
        <v>0</v>
      </c>
      <c r="Q1655" s="7">
        <f t="shared" si="417"/>
        <v>-76</v>
      </c>
      <c r="R1655" s="8">
        <f t="shared" ca="1" si="421"/>
        <v>2964</v>
      </c>
      <c r="S1655" s="8">
        <f t="shared" ca="1" si="422"/>
        <v>250819</v>
      </c>
      <c r="T1655" s="8">
        <f t="shared" ca="1" si="418"/>
        <v>40</v>
      </c>
      <c r="U1655" s="9">
        <f t="shared" ca="1" si="423"/>
        <v>79</v>
      </c>
      <c r="V1655">
        <f t="shared" si="419"/>
        <v>2005</v>
      </c>
      <c r="W1655">
        <f t="shared" si="420"/>
        <v>3</v>
      </c>
    </row>
    <row r="1656" spans="1:23" x14ac:dyDescent="0.25">
      <c r="A1656" s="1">
        <v>38420</v>
      </c>
      <c r="B1656" s="2">
        <v>6213.28</v>
      </c>
      <c r="C1656" s="2">
        <v>84014</v>
      </c>
      <c r="D1656" s="2">
        <v>6198</v>
      </c>
      <c r="E1656" s="2">
        <v>6196</v>
      </c>
      <c r="F1656" s="10">
        <f t="shared" si="410"/>
        <v>-2.4592485772410022E-3</v>
      </c>
      <c r="G1656" s="2">
        <f t="shared" ca="1" si="411"/>
        <v>70744.875</v>
      </c>
      <c r="H1656">
        <f t="shared" ca="1" si="412"/>
        <v>1</v>
      </c>
      <c r="I1656">
        <f t="shared" si="413"/>
        <v>1</v>
      </c>
      <c r="J1656">
        <f t="shared" si="416"/>
        <v>39.9399999999996</v>
      </c>
      <c r="K1656">
        <f t="shared" si="414"/>
        <v>1</v>
      </c>
      <c r="L1656" s="11">
        <f t="shared" ca="1" si="408"/>
        <v>16772.899999999958</v>
      </c>
      <c r="M1656">
        <f t="shared" ca="1" si="415"/>
        <v>2</v>
      </c>
      <c r="N1656">
        <f t="shared" ca="1" si="409"/>
        <v>0</v>
      </c>
      <c r="O1656">
        <f>COUNTIF(結算日!$A$3:$A$249,A1656)</f>
        <v>0</v>
      </c>
      <c r="Q1656" s="7">
        <f t="shared" si="417"/>
        <v>43</v>
      </c>
      <c r="R1656" s="8">
        <f t="shared" ca="1" si="421"/>
        <v>1720</v>
      </c>
      <c r="S1656" s="8">
        <f t="shared" ca="1" si="422"/>
        <v>252460</v>
      </c>
      <c r="T1656" s="8">
        <f t="shared" ca="1" si="418"/>
        <v>40</v>
      </c>
      <c r="U1656" s="9">
        <f t="shared" ca="1" si="423"/>
        <v>0</v>
      </c>
      <c r="V1656">
        <f t="shared" si="419"/>
        <v>2005</v>
      </c>
      <c r="W1656">
        <f t="shared" si="420"/>
        <v>3</v>
      </c>
    </row>
    <row r="1657" spans="1:23" x14ac:dyDescent="0.25">
      <c r="A1657" s="1">
        <v>38421</v>
      </c>
      <c r="B1657" s="2">
        <v>6192.53</v>
      </c>
      <c r="C1657" s="2">
        <v>88920</v>
      </c>
      <c r="D1657" s="2">
        <v>6167</v>
      </c>
      <c r="E1657" s="2">
        <v>6170</v>
      </c>
      <c r="F1657" s="10">
        <f t="shared" si="410"/>
        <v>-4.1227091350384271E-3</v>
      </c>
      <c r="G1657" s="2">
        <f t="shared" ca="1" si="411"/>
        <v>71509.375</v>
      </c>
      <c r="H1657">
        <f t="shared" ca="1" si="412"/>
        <v>1</v>
      </c>
      <c r="I1657">
        <f t="shared" si="413"/>
        <v>1</v>
      </c>
      <c r="J1657">
        <f t="shared" si="416"/>
        <v>-20.75</v>
      </c>
      <c r="K1657">
        <f t="shared" si="414"/>
        <v>1</v>
      </c>
      <c r="L1657" s="11">
        <f t="shared" ca="1" si="408"/>
        <v>16731.399999999958</v>
      </c>
      <c r="M1657">
        <f t="shared" ca="1" si="415"/>
        <v>2</v>
      </c>
      <c r="N1657">
        <f t="shared" ca="1" si="409"/>
        <v>0</v>
      </c>
      <c r="O1657">
        <f>COUNTIF(結算日!$A$3:$A$249,A1657)</f>
        <v>0</v>
      </c>
      <c r="Q1657" s="7">
        <f t="shared" si="417"/>
        <v>-31</v>
      </c>
      <c r="R1657" s="8">
        <f t="shared" ca="1" si="421"/>
        <v>-1240</v>
      </c>
      <c r="S1657" s="8">
        <f t="shared" ca="1" si="422"/>
        <v>251220</v>
      </c>
      <c r="T1657" s="8">
        <f t="shared" ca="1" si="418"/>
        <v>40</v>
      </c>
      <c r="U1657" s="9">
        <f t="shared" ca="1" si="423"/>
        <v>0</v>
      </c>
      <c r="V1657">
        <f t="shared" si="419"/>
        <v>2005</v>
      </c>
      <c r="W1657">
        <f t="shared" si="420"/>
        <v>3</v>
      </c>
    </row>
    <row r="1658" spans="1:23" x14ac:dyDescent="0.25">
      <c r="A1658" s="1">
        <v>38422</v>
      </c>
      <c r="B1658" s="2">
        <v>6204.23</v>
      </c>
      <c r="C1658" s="2">
        <v>80228</v>
      </c>
      <c r="D1658" s="2">
        <v>6207</v>
      </c>
      <c r="E1658" s="2">
        <v>6203</v>
      </c>
      <c r="F1658" s="10">
        <f t="shared" si="410"/>
        <v>4.464695860728618E-4</v>
      </c>
      <c r="G1658" s="2">
        <f t="shared" ca="1" si="411"/>
        <v>72215.8</v>
      </c>
      <c r="H1658">
        <f t="shared" ca="1" si="412"/>
        <v>1</v>
      </c>
      <c r="I1658">
        <f t="shared" si="413"/>
        <v>-1</v>
      </c>
      <c r="J1658">
        <f t="shared" si="416"/>
        <v>11.699999999999818</v>
      </c>
      <c r="K1658">
        <f t="shared" ca="1" si="414"/>
        <v>1</v>
      </c>
      <c r="L1658" s="11">
        <f t="shared" ca="1" si="408"/>
        <v>16754.799999999959</v>
      </c>
      <c r="M1658">
        <f t="shared" ca="1" si="415"/>
        <v>2</v>
      </c>
      <c r="N1658">
        <f t="shared" ca="1" si="409"/>
        <v>0</v>
      </c>
      <c r="O1658">
        <f>COUNTIF(結算日!$A$3:$A$249,A1658)</f>
        <v>0</v>
      </c>
      <c r="Q1658" s="7">
        <f t="shared" si="417"/>
        <v>40</v>
      </c>
      <c r="R1658" s="8">
        <f t="shared" ca="1" si="421"/>
        <v>1600</v>
      </c>
      <c r="S1658" s="8">
        <f t="shared" ca="1" si="422"/>
        <v>252820</v>
      </c>
      <c r="T1658" s="8">
        <f t="shared" ca="1" si="418"/>
        <v>40</v>
      </c>
      <c r="U1658" s="9">
        <f t="shared" ca="1" si="423"/>
        <v>0</v>
      </c>
      <c r="V1658">
        <f t="shared" si="419"/>
        <v>2005</v>
      </c>
      <c r="W1658">
        <f t="shared" si="420"/>
        <v>3</v>
      </c>
    </row>
    <row r="1659" spans="1:23" x14ac:dyDescent="0.25">
      <c r="A1659" s="1">
        <v>38425</v>
      </c>
      <c r="B1659" s="2">
        <v>6155.51</v>
      </c>
      <c r="C1659" s="2">
        <v>79486</v>
      </c>
      <c r="D1659" s="2">
        <v>6160</v>
      </c>
      <c r="E1659" s="2">
        <v>6159</v>
      </c>
      <c r="F1659" s="10">
        <f t="shared" si="410"/>
        <v>7.2942778096374283E-4</v>
      </c>
      <c r="G1659" s="2">
        <f t="shared" ca="1" si="411"/>
        <v>73076.899999999994</v>
      </c>
      <c r="H1659">
        <f t="shared" ca="1" si="412"/>
        <v>1</v>
      </c>
      <c r="I1659">
        <f t="shared" si="413"/>
        <v>-1</v>
      </c>
      <c r="J1659">
        <f t="shared" si="416"/>
        <v>-48.719999999999345</v>
      </c>
      <c r="K1659">
        <f t="shared" ca="1" si="414"/>
        <v>1</v>
      </c>
      <c r="L1659" s="11">
        <f t="shared" ca="1" si="408"/>
        <v>16657.359999999961</v>
      </c>
      <c r="M1659">
        <f t="shared" ca="1" si="415"/>
        <v>2</v>
      </c>
      <c r="N1659">
        <f t="shared" ca="1" si="409"/>
        <v>0</v>
      </c>
      <c r="O1659">
        <f>COUNTIF(結算日!$A$3:$A$249,A1659)</f>
        <v>0</v>
      </c>
      <c r="Q1659" s="7">
        <f t="shared" si="417"/>
        <v>-47</v>
      </c>
      <c r="R1659" s="8">
        <f t="shared" ca="1" si="421"/>
        <v>-1880</v>
      </c>
      <c r="S1659" s="8">
        <f t="shared" ca="1" si="422"/>
        <v>250940</v>
      </c>
      <c r="T1659" s="8">
        <f t="shared" ca="1" si="418"/>
        <v>40</v>
      </c>
      <c r="U1659" s="9">
        <f t="shared" ca="1" si="423"/>
        <v>0</v>
      </c>
      <c r="V1659">
        <f t="shared" si="419"/>
        <v>2005</v>
      </c>
      <c r="W1659">
        <f t="shared" si="420"/>
        <v>3</v>
      </c>
    </row>
    <row r="1660" spans="1:23" x14ac:dyDescent="0.25">
      <c r="A1660" s="1">
        <v>38426</v>
      </c>
      <c r="B1660" s="2">
        <v>6063.48</v>
      </c>
      <c r="C1660" s="2">
        <v>85376</v>
      </c>
      <c r="D1660" s="2">
        <v>6076</v>
      </c>
      <c r="E1660" s="2">
        <v>6065</v>
      </c>
      <c r="F1660" s="10">
        <f t="shared" si="410"/>
        <v>2.0648208619473696E-3</v>
      </c>
      <c r="G1660" s="2">
        <f t="shared" ca="1" si="411"/>
        <v>73779.425000000003</v>
      </c>
      <c r="H1660">
        <f t="shared" ca="1" si="412"/>
        <v>1</v>
      </c>
      <c r="I1660">
        <f t="shared" si="413"/>
        <v>-1</v>
      </c>
      <c r="J1660">
        <f t="shared" si="416"/>
        <v>-92.030000000000655</v>
      </c>
      <c r="K1660">
        <f t="shared" si="414"/>
        <v>-1</v>
      </c>
      <c r="L1660" s="11">
        <f t="shared" ca="1" si="408"/>
        <v>16473.299999999959</v>
      </c>
      <c r="M1660">
        <f t="shared" ca="1" si="415"/>
        <v>-2</v>
      </c>
      <c r="N1660">
        <f t="shared" ca="1" si="409"/>
        <v>4</v>
      </c>
      <c r="O1660">
        <f>COUNTIF(結算日!$A$3:$A$249,A1660)</f>
        <v>0</v>
      </c>
      <c r="Q1660" s="7">
        <f t="shared" si="417"/>
        <v>-84</v>
      </c>
      <c r="R1660" s="8">
        <f t="shared" ca="1" si="421"/>
        <v>-3360</v>
      </c>
      <c r="S1660" s="8">
        <f t="shared" ca="1" si="422"/>
        <v>247580</v>
      </c>
      <c r="T1660" s="8">
        <f t="shared" ca="1" si="418"/>
        <v>-40</v>
      </c>
      <c r="U1660" s="9">
        <f t="shared" ca="1" si="423"/>
        <v>80</v>
      </c>
      <c r="V1660">
        <f t="shared" si="419"/>
        <v>2005</v>
      </c>
      <c r="W1660">
        <f t="shared" si="420"/>
        <v>3</v>
      </c>
    </row>
    <row r="1661" spans="1:23" x14ac:dyDescent="0.25">
      <c r="A1661" s="1">
        <v>38427</v>
      </c>
      <c r="B1661" s="2">
        <v>6072.36</v>
      </c>
      <c r="C1661" s="2">
        <v>59456</v>
      </c>
      <c r="D1661" s="2">
        <v>6068</v>
      </c>
      <c r="E1661" s="2">
        <v>6065</v>
      </c>
      <c r="F1661" s="10">
        <f t="shared" si="410"/>
        <v>-1.2120493514876651E-3</v>
      </c>
      <c r="G1661" s="2">
        <f t="shared" ca="1" si="411"/>
        <v>74165.675000000003</v>
      </c>
      <c r="H1661">
        <f t="shared" ca="1" si="412"/>
        <v>-1</v>
      </c>
      <c r="I1661">
        <f t="shared" si="413"/>
        <v>1</v>
      </c>
      <c r="J1661">
        <f t="shared" si="416"/>
        <v>8.8800000000001091</v>
      </c>
      <c r="K1661">
        <f t="shared" si="414"/>
        <v>1</v>
      </c>
      <c r="L1661" s="11">
        <f t="shared" ca="1" si="408"/>
        <v>16455.539999999957</v>
      </c>
      <c r="M1661">
        <f t="shared" ca="1" si="415"/>
        <v>2</v>
      </c>
      <c r="N1661">
        <f t="shared" ca="1" si="409"/>
        <v>4</v>
      </c>
      <c r="O1661">
        <f>COUNTIF(結算日!$A$3:$A$249,A1661)</f>
        <v>1</v>
      </c>
      <c r="Q1661" s="7">
        <f t="shared" si="417"/>
        <v>-8</v>
      </c>
      <c r="R1661" s="8">
        <f t="shared" ca="1" si="421"/>
        <v>320</v>
      </c>
      <c r="S1661" s="8">
        <f t="shared" ca="1" si="422"/>
        <v>247820</v>
      </c>
      <c r="T1661" s="8">
        <f t="shared" ca="1" si="418"/>
        <v>40</v>
      </c>
      <c r="U1661" s="9">
        <f t="shared" ca="1" si="423"/>
        <v>80</v>
      </c>
      <c r="V1661">
        <f t="shared" si="419"/>
        <v>2005</v>
      </c>
      <c r="W1661">
        <f t="shared" si="420"/>
        <v>3</v>
      </c>
    </row>
    <row r="1662" spans="1:23" x14ac:dyDescent="0.25">
      <c r="A1662" s="1">
        <v>38428</v>
      </c>
      <c r="B1662" s="2">
        <v>6032.47</v>
      </c>
      <c r="C1662" s="2">
        <v>59050</v>
      </c>
      <c r="D1662" s="2">
        <v>6015</v>
      </c>
      <c r="E1662" s="2">
        <v>6015</v>
      </c>
      <c r="F1662" s="10">
        <f t="shared" si="410"/>
        <v>-2.8959945097116746E-3</v>
      </c>
      <c r="G1662" s="2">
        <f t="shared" ca="1" si="411"/>
        <v>74411.524999999994</v>
      </c>
      <c r="H1662">
        <f t="shared" ca="1" si="412"/>
        <v>-1</v>
      </c>
      <c r="I1662">
        <f t="shared" si="413"/>
        <v>1</v>
      </c>
      <c r="J1662">
        <f t="shared" si="416"/>
        <v>-39.889999999999418</v>
      </c>
      <c r="K1662">
        <f t="shared" si="414"/>
        <v>1</v>
      </c>
      <c r="L1662" s="11">
        <f t="shared" ref="L1662:L1725" ca="1" si="424">L1661+J1662*M1661</f>
        <v>16375.759999999958</v>
      </c>
      <c r="M1662">
        <f t="shared" ca="1" si="415"/>
        <v>2</v>
      </c>
      <c r="N1662">
        <f t="shared" ref="N1662:N1725" ca="1" si="425">ABS(M1662-M1661)</f>
        <v>0</v>
      </c>
      <c r="O1662">
        <f>COUNTIF(結算日!$A$3:$A$249,A1662)</f>
        <v>0</v>
      </c>
      <c r="Q1662" s="7">
        <f t="shared" si="417"/>
        <v>-50</v>
      </c>
      <c r="R1662" s="8">
        <f t="shared" ca="1" si="421"/>
        <v>-2000</v>
      </c>
      <c r="S1662" s="8">
        <f t="shared" ca="1" si="422"/>
        <v>245740</v>
      </c>
      <c r="T1662" s="8">
        <f t="shared" ca="1" si="418"/>
        <v>40</v>
      </c>
      <c r="U1662" s="9">
        <f t="shared" ca="1" si="423"/>
        <v>0</v>
      </c>
      <c r="V1662">
        <f t="shared" si="419"/>
        <v>2005</v>
      </c>
      <c r="W1662">
        <f t="shared" si="420"/>
        <v>3</v>
      </c>
    </row>
    <row r="1663" spans="1:23" x14ac:dyDescent="0.25">
      <c r="A1663" s="1">
        <v>38429</v>
      </c>
      <c r="B1663" s="2">
        <v>6043.95</v>
      </c>
      <c r="C1663" s="2">
        <v>56603</v>
      </c>
      <c r="D1663" s="2">
        <v>6027</v>
      </c>
      <c r="E1663" s="2">
        <v>6024</v>
      </c>
      <c r="F1663" s="10">
        <f t="shared" si="410"/>
        <v>-2.8044573499118597E-3</v>
      </c>
      <c r="G1663" s="2">
        <f t="shared" ca="1" si="411"/>
        <v>74532.975000000006</v>
      </c>
      <c r="H1663">
        <f t="shared" ca="1" si="412"/>
        <v>-1</v>
      </c>
      <c r="I1663">
        <f t="shared" si="413"/>
        <v>1</v>
      </c>
      <c r="J1663">
        <f t="shared" si="416"/>
        <v>11.479999999999563</v>
      </c>
      <c r="K1663">
        <f t="shared" si="414"/>
        <v>1</v>
      </c>
      <c r="L1663" s="11">
        <f t="shared" ca="1" si="424"/>
        <v>16398.719999999958</v>
      </c>
      <c r="M1663">
        <f t="shared" ca="1" si="415"/>
        <v>2</v>
      </c>
      <c r="N1663">
        <f t="shared" ca="1" si="425"/>
        <v>0</v>
      </c>
      <c r="O1663">
        <f>COUNTIF(結算日!$A$3:$A$249,A1663)</f>
        <v>0</v>
      </c>
      <c r="Q1663" s="7">
        <f t="shared" si="417"/>
        <v>12</v>
      </c>
      <c r="R1663" s="8">
        <f t="shared" ca="1" si="421"/>
        <v>480</v>
      </c>
      <c r="S1663" s="8">
        <f t="shared" ca="1" si="422"/>
        <v>246220</v>
      </c>
      <c r="T1663" s="8">
        <f t="shared" ca="1" si="418"/>
        <v>40</v>
      </c>
      <c r="U1663" s="9">
        <f t="shared" ca="1" si="423"/>
        <v>0</v>
      </c>
      <c r="V1663">
        <f t="shared" si="419"/>
        <v>2005</v>
      </c>
      <c r="W1663">
        <f t="shared" si="420"/>
        <v>3</v>
      </c>
    </row>
    <row r="1664" spans="1:23" x14ac:dyDescent="0.25">
      <c r="A1664" s="1">
        <v>38432</v>
      </c>
      <c r="B1664" s="2">
        <v>6058.96</v>
      </c>
      <c r="C1664" s="2">
        <v>63620</v>
      </c>
      <c r="D1664" s="2">
        <v>6040</v>
      </c>
      <c r="E1664" s="2">
        <v>6042</v>
      </c>
      <c r="F1664" s="10">
        <f t="shared" si="410"/>
        <v>-3.1292499042739896E-3</v>
      </c>
      <c r="G1664" s="2">
        <f t="shared" ca="1" si="411"/>
        <v>74626.45</v>
      </c>
      <c r="H1664">
        <f t="shared" ca="1" si="412"/>
        <v>-1</v>
      </c>
      <c r="I1664">
        <f t="shared" si="413"/>
        <v>1</v>
      </c>
      <c r="J1664">
        <f t="shared" si="416"/>
        <v>15.010000000000218</v>
      </c>
      <c r="K1664">
        <f t="shared" si="414"/>
        <v>1</v>
      </c>
      <c r="L1664" s="11">
        <f t="shared" ca="1" si="424"/>
        <v>16428.739999999958</v>
      </c>
      <c r="M1664">
        <f t="shared" ca="1" si="415"/>
        <v>2</v>
      </c>
      <c r="N1664">
        <f t="shared" ca="1" si="425"/>
        <v>0</v>
      </c>
      <c r="O1664">
        <f>COUNTIF(結算日!$A$3:$A$249,A1664)</f>
        <v>0</v>
      </c>
      <c r="Q1664" s="7">
        <f t="shared" si="417"/>
        <v>13</v>
      </c>
      <c r="R1664" s="8">
        <f t="shared" ca="1" si="421"/>
        <v>520</v>
      </c>
      <c r="S1664" s="8">
        <f t="shared" ca="1" si="422"/>
        <v>246740</v>
      </c>
      <c r="T1664" s="8">
        <f t="shared" ca="1" si="418"/>
        <v>40</v>
      </c>
      <c r="U1664" s="9">
        <f t="shared" ca="1" si="423"/>
        <v>0</v>
      </c>
      <c r="V1664">
        <f t="shared" si="419"/>
        <v>2005</v>
      </c>
      <c r="W1664">
        <f t="shared" si="420"/>
        <v>3</v>
      </c>
    </row>
    <row r="1665" spans="1:23" x14ac:dyDescent="0.25">
      <c r="A1665" s="1">
        <v>38433</v>
      </c>
      <c r="B1665" s="2">
        <v>6018.79</v>
      </c>
      <c r="C1665" s="2">
        <v>65729</v>
      </c>
      <c r="D1665" s="2">
        <v>6008</v>
      </c>
      <c r="E1665" s="2">
        <v>6010</v>
      </c>
      <c r="F1665" s="10">
        <f t="shared" si="410"/>
        <v>-1.7927191345769034E-3</v>
      </c>
      <c r="G1665" s="2">
        <f t="shared" ca="1" si="411"/>
        <v>74848.425000000003</v>
      </c>
      <c r="H1665">
        <f t="shared" ca="1" si="412"/>
        <v>-1</v>
      </c>
      <c r="I1665">
        <f t="shared" si="413"/>
        <v>1</v>
      </c>
      <c r="J1665">
        <f t="shared" si="416"/>
        <v>-40.170000000000073</v>
      </c>
      <c r="K1665">
        <f t="shared" si="414"/>
        <v>1</v>
      </c>
      <c r="L1665" s="11">
        <f t="shared" ca="1" si="424"/>
        <v>16348.399999999958</v>
      </c>
      <c r="M1665">
        <f t="shared" ca="1" si="415"/>
        <v>2</v>
      </c>
      <c r="N1665">
        <f t="shared" ca="1" si="425"/>
        <v>0</v>
      </c>
      <c r="O1665">
        <f>COUNTIF(結算日!$A$3:$A$249,A1665)</f>
        <v>0</v>
      </c>
      <c r="Q1665" s="7">
        <f t="shared" si="417"/>
        <v>-32</v>
      </c>
      <c r="R1665" s="8">
        <f t="shared" ca="1" si="421"/>
        <v>-1280</v>
      </c>
      <c r="S1665" s="8">
        <f t="shared" ca="1" si="422"/>
        <v>245460</v>
      </c>
      <c r="T1665" s="8">
        <f t="shared" ca="1" si="418"/>
        <v>40</v>
      </c>
      <c r="U1665" s="9">
        <f t="shared" ca="1" si="423"/>
        <v>0</v>
      </c>
      <c r="V1665">
        <f t="shared" si="419"/>
        <v>2005</v>
      </c>
      <c r="W1665">
        <f t="shared" si="420"/>
        <v>3</v>
      </c>
    </row>
    <row r="1666" spans="1:23" x14ac:dyDescent="0.25">
      <c r="A1666" s="1">
        <v>38434</v>
      </c>
      <c r="B1666" s="2">
        <v>6019.49</v>
      </c>
      <c r="C1666" s="2">
        <v>62863</v>
      </c>
      <c r="D1666" s="2">
        <v>6010</v>
      </c>
      <c r="E1666" s="2">
        <v>6008</v>
      </c>
      <c r="F1666" s="10">
        <f t="shared" ref="F1666:F1729" si="426">IF(O1666=1,E1666,D1666)/B1666-1</f>
        <v>-1.5765455212982671E-3</v>
      </c>
      <c r="G1666" s="2">
        <f t="shared" ref="G1666:G1729" ca="1" si="427">IF(ROW()&gt;$G$1,AVERAGE(OFFSET(C1666,-$G$1+1,,$G$1)),"")</f>
        <v>74941.850000000006</v>
      </c>
      <c r="H1666">
        <f t="shared" ref="H1666:H1729" ca="1" si="428">IF(G1666="",0,SIGN(C1666-G1666))</f>
        <v>-1</v>
      </c>
      <c r="I1666">
        <f t="shared" ref="I1666:I1729" si="429">-SIGN(F1666)</f>
        <v>1</v>
      </c>
      <c r="J1666">
        <f t="shared" si="416"/>
        <v>0.6999999999998181</v>
      </c>
      <c r="K1666">
        <f t="shared" ref="K1666:K1729" si="430">CHOOSE($K$1,H1666*(2-$K$1)+I1666*($K$1-1),IF(ABS(F1666)&gt;($K$1-2)/100,I1666,H1666))</f>
        <v>1</v>
      </c>
      <c r="L1666" s="11">
        <f t="shared" ca="1" si="424"/>
        <v>16349.799999999957</v>
      </c>
      <c r="M1666">
        <f t="shared" ref="M1666:M1729" ca="1" si="431">INT(L1666*$P$1/B1666)*K1666</f>
        <v>2</v>
      </c>
      <c r="N1666">
        <f t="shared" ca="1" si="425"/>
        <v>0</v>
      </c>
      <c r="O1666">
        <f>COUNTIF(結算日!$A$3:$A$249,A1666)</f>
        <v>0</v>
      </c>
      <c r="Q1666" s="7">
        <f t="shared" si="417"/>
        <v>2</v>
      </c>
      <c r="R1666" s="8">
        <f t="shared" ca="1" si="421"/>
        <v>80</v>
      </c>
      <c r="S1666" s="8">
        <f t="shared" ca="1" si="422"/>
        <v>245540</v>
      </c>
      <c r="T1666" s="8">
        <f t="shared" ca="1" si="418"/>
        <v>40</v>
      </c>
      <c r="U1666" s="9">
        <f t="shared" ca="1" si="423"/>
        <v>0</v>
      </c>
      <c r="V1666">
        <f t="shared" si="419"/>
        <v>2005</v>
      </c>
      <c r="W1666">
        <f t="shared" si="420"/>
        <v>3</v>
      </c>
    </row>
    <row r="1667" spans="1:23" x14ac:dyDescent="0.25">
      <c r="A1667" s="1">
        <v>38435</v>
      </c>
      <c r="B1667" s="2">
        <v>6001</v>
      </c>
      <c r="C1667" s="2">
        <v>72172</v>
      </c>
      <c r="D1667" s="2">
        <v>6012</v>
      </c>
      <c r="E1667" s="2">
        <v>6010</v>
      </c>
      <c r="F1667" s="10">
        <f t="shared" si="426"/>
        <v>1.8330278286953217E-3</v>
      </c>
      <c r="G1667" s="2">
        <f t="shared" ca="1" si="427"/>
        <v>75632.850000000006</v>
      </c>
      <c r="H1667">
        <f t="shared" ca="1" si="428"/>
        <v>-1</v>
      </c>
      <c r="I1667">
        <f t="shared" si="429"/>
        <v>-1</v>
      </c>
      <c r="J1667">
        <f t="shared" ref="J1667:J1730" si="432">B1667-B1666</f>
        <v>-18.489999999999782</v>
      </c>
      <c r="K1667">
        <f t="shared" si="430"/>
        <v>-1</v>
      </c>
      <c r="L1667" s="11">
        <f t="shared" ca="1" si="424"/>
        <v>16312.819999999958</v>
      </c>
      <c r="M1667">
        <f t="shared" ca="1" si="431"/>
        <v>-2</v>
      </c>
      <c r="N1667">
        <f t="shared" ca="1" si="425"/>
        <v>4</v>
      </c>
      <c r="O1667">
        <f>COUNTIF(結算日!$A$3:$A$249,A1667)</f>
        <v>0</v>
      </c>
      <c r="Q1667" s="7">
        <f t="shared" ref="Q1667:Q1730" si="433">D1667-IF(O1666=1,E1666,D1666)</f>
        <v>2</v>
      </c>
      <c r="R1667" s="8">
        <f t="shared" ca="1" si="421"/>
        <v>80</v>
      </c>
      <c r="S1667" s="8">
        <f t="shared" ca="1" si="422"/>
        <v>245620</v>
      </c>
      <c r="T1667" s="8">
        <f t="shared" ref="T1667:T1730" ca="1" si="434">INT(S1667*$P$1/IF(O1667=1,E1667,D1667))*K1667</f>
        <v>-40</v>
      </c>
      <c r="U1667" s="9">
        <f t="shared" ca="1" si="423"/>
        <v>80</v>
      </c>
      <c r="V1667">
        <f t="shared" ref="V1667:V1730" si="435">YEAR(A1667)</f>
        <v>2005</v>
      </c>
      <c r="W1667">
        <f t="shared" ref="W1667:W1730" si="436">MONTH(A1667)</f>
        <v>3</v>
      </c>
    </row>
    <row r="1668" spans="1:23" x14ac:dyDescent="0.25">
      <c r="A1668" s="1">
        <v>38436</v>
      </c>
      <c r="B1668" s="2">
        <v>6065.91</v>
      </c>
      <c r="C1668" s="2">
        <v>58660</v>
      </c>
      <c r="D1668" s="2">
        <v>6050</v>
      </c>
      <c r="E1668" s="2">
        <v>6048</v>
      </c>
      <c r="F1668" s="10">
        <f t="shared" si="426"/>
        <v>-2.6228546087890825E-3</v>
      </c>
      <c r="G1668" s="2">
        <f t="shared" ca="1" si="427"/>
        <v>75841.3</v>
      </c>
      <c r="H1668">
        <f t="shared" ca="1" si="428"/>
        <v>-1</v>
      </c>
      <c r="I1668">
        <f t="shared" si="429"/>
        <v>1</v>
      </c>
      <c r="J1668">
        <f t="shared" si="432"/>
        <v>64.909999999999854</v>
      </c>
      <c r="K1668">
        <f t="shared" si="430"/>
        <v>1</v>
      </c>
      <c r="L1668" s="11">
        <f t="shared" ca="1" si="424"/>
        <v>16182.999999999958</v>
      </c>
      <c r="M1668">
        <f t="shared" ca="1" si="431"/>
        <v>2</v>
      </c>
      <c r="N1668">
        <f t="shared" ca="1" si="425"/>
        <v>4</v>
      </c>
      <c r="O1668">
        <f>COUNTIF(結算日!$A$3:$A$249,A1668)</f>
        <v>0</v>
      </c>
      <c r="Q1668" s="7">
        <f t="shared" si="433"/>
        <v>38</v>
      </c>
      <c r="R1668" s="8">
        <f t="shared" ref="R1668:R1731" ca="1" si="437">Q1668*T1667</f>
        <v>-1520</v>
      </c>
      <c r="S1668" s="8">
        <f t="shared" ref="S1668:S1731" ca="1" si="438">S1667+Q1668*T1667-U1667*$U$1</f>
        <v>244020</v>
      </c>
      <c r="T1668" s="8">
        <f t="shared" ca="1" si="434"/>
        <v>40</v>
      </c>
      <c r="U1668" s="9">
        <f t="shared" ref="U1668:U1731" ca="1" si="439">IF(O1668=1,ABS(T1668)+ABS(T1667),ABS(T1668-T1667))</f>
        <v>80</v>
      </c>
      <c r="V1668">
        <f t="shared" si="435"/>
        <v>2005</v>
      </c>
      <c r="W1668">
        <f t="shared" si="436"/>
        <v>3</v>
      </c>
    </row>
    <row r="1669" spans="1:23" x14ac:dyDescent="0.25">
      <c r="A1669" s="1">
        <v>38439</v>
      </c>
      <c r="B1669" s="2">
        <v>6048.74</v>
      </c>
      <c r="C1669" s="2">
        <v>55215</v>
      </c>
      <c r="D1669" s="2">
        <v>6054</v>
      </c>
      <c r="E1669" s="2">
        <v>6049</v>
      </c>
      <c r="F1669" s="10">
        <f t="shared" si="426"/>
        <v>8.6960259492063763E-4</v>
      </c>
      <c r="G1669" s="2">
        <f t="shared" ca="1" si="427"/>
        <v>75609.675000000003</v>
      </c>
      <c r="H1669">
        <f t="shared" ca="1" si="428"/>
        <v>-1</v>
      </c>
      <c r="I1669">
        <f t="shared" si="429"/>
        <v>-1</v>
      </c>
      <c r="J1669">
        <f t="shared" si="432"/>
        <v>-17.170000000000073</v>
      </c>
      <c r="K1669">
        <f t="shared" ca="1" si="430"/>
        <v>-1</v>
      </c>
      <c r="L1669" s="11">
        <f t="shared" ca="1" si="424"/>
        <v>16148.659999999958</v>
      </c>
      <c r="M1669">
        <f t="shared" ca="1" si="431"/>
        <v>-2</v>
      </c>
      <c r="N1669">
        <f t="shared" ca="1" si="425"/>
        <v>4</v>
      </c>
      <c r="O1669">
        <f>COUNTIF(結算日!$A$3:$A$249,A1669)</f>
        <v>0</v>
      </c>
      <c r="Q1669" s="7">
        <f t="shared" si="433"/>
        <v>4</v>
      </c>
      <c r="R1669" s="8">
        <f t="shared" ca="1" si="437"/>
        <v>160</v>
      </c>
      <c r="S1669" s="8">
        <f t="shared" ca="1" si="438"/>
        <v>244100</v>
      </c>
      <c r="T1669" s="8">
        <f t="shared" ca="1" si="434"/>
        <v>-40</v>
      </c>
      <c r="U1669" s="9">
        <f t="shared" ca="1" si="439"/>
        <v>80</v>
      </c>
      <c r="V1669">
        <f t="shared" si="435"/>
        <v>2005</v>
      </c>
      <c r="W1669">
        <f t="shared" si="436"/>
        <v>3</v>
      </c>
    </row>
    <row r="1670" spans="1:23" x14ac:dyDescent="0.25">
      <c r="A1670" s="1">
        <v>38440</v>
      </c>
      <c r="B1670" s="2">
        <v>5961.24</v>
      </c>
      <c r="C1670" s="2">
        <v>61931</v>
      </c>
      <c r="D1670" s="2">
        <v>5973</v>
      </c>
      <c r="E1670" s="2">
        <v>5981</v>
      </c>
      <c r="F1670" s="10">
        <f t="shared" si="426"/>
        <v>1.9727439257604118E-3</v>
      </c>
      <c r="G1670" s="2">
        <f t="shared" ca="1" si="427"/>
        <v>76005.975000000006</v>
      </c>
      <c r="H1670">
        <f t="shared" ca="1" si="428"/>
        <v>-1</v>
      </c>
      <c r="I1670">
        <f t="shared" si="429"/>
        <v>-1</v>
      </c>
      <c r="J1670">
        <f t="shared" si="432"/>
        <v>-87.5</v>
      </c>
      <c r="K1670">
        <f t="shared" si="430"/>
        <v>-1</v>
      </c>
      <c r="L1670" s="11">
        <f t="shared" ca="1" si="424"/>
        <v>16323.659999999958</v>
      </c>
      <c r="M1670">
        <f t="shared" ca="1" si="431"/>
        <v>-2</v>
      </c>
      <c r="N1670">
        <f t="shared" ca="1" si="425"/>
        <v>0</v>
      </c>
      <c r="O1670">
        <f>COUNTIF(結算日!$A$3:$A$249,A1670)</f>
        <v>0</v>
      </c>
      <c r="Q1670" s="7">
        <f t="shared" si="433"/>
        <v>-81</v>
      </c>
      <c r="R1670" s="8">
        <f t="shared" ca="1" si="437"/>
        <v>3240</v>
      </c>
      <c r="S1670" s="8">
        <f t="shared" ca="1" si="438"/>
        <v>247260</v>
      </c>
      <c r="T1670" s="8">
        <f t="shared" ca="1" si="434"/>
        <v>-41</v>
      </c>
      <c r="U1670" s="9">
        <f t="shared" ca="1" si="439"/>
        <v>1</v>
      </c>
      <c r="V1670">
        <f t="shared" si="435"/>
        <v>2005</v>
      </c>
      <c r="W1670">
        <f t="shared" si="436"/>
        <v>3</v>
      </c>
    </row>
    <row r="1671" spans="1:23" x14ac:dyDescent="0.25">
      <c r="A1671" s="1">
        <v>38441</v>
      </c>
      <c r="B1671" s="2">
        <v>5957.98</v>
      </c>
      <c r="C1671" s="2">
        <v>56628</v>
      </c>
      <c r="D1671" s="2">
        <v>5975</v>
      </c>
      <c r="E1671" s="2">
        <v>5974</v>
      </c>
      <c r="F1671" s="10">
        <f t="shared" si="426"/>
        <v>2.8566728992041046E-3</v>
      </c>
      <c r="G1671" s="2">
        <f t="shared" ca="1" si="427"/>
        <v>76244.899999999994</v>
      </c>
      <c r="H1671">
        <f t="shared" ca="1" si="428"/>
        <v>-1</v>
      </c>
      <c r="I1671">
        <f t="shared" si="429"/>
        <v>-1</v>
      </c>
      <c r="J1671">
        <f t="shared" si="432"/>
        <v>-3.2600000000002183</v>
      </c>
      <c r="K1671">
        <f t="shared" si="430"/>
        <v>-1</v>
      </c>
      <c r="L1671" s="11">
        <f t="shared" ca="1" si="424"/>
        <v>16330.179999999958</v>
      </c>
      <c r="M1671">
        <f t="shared" ca="1" si="431"/>
        <v>-2</v>
      </c>
      <c r="N1671">
        <f t="shared" ca="1" si="425"/>
        <v>0</v>
      </c>
      <c r="O1671">
        <f>COUNTIF(結算日!$A$3:$A$249,A1671)</f>
        <v>0</v>
      </c>
      <c r="Q1671" s="7">
        <f t="shared" si="433"/>
        <v>2</v>
      </c>
      <c r="R1671" s="8">
        <f t="shared" ca="1" si="437"/>
        <v>-82</v>
      </c>
      <c r="S1671" s="8">
        <f t="shared" ca="1" si="438"/>
        <v>247177</v>
      </c>
      <c r="T1671" s="8">
        <f t="shared" ca="1" si="434"/>
        <v>-41</v>
      </c>
      <c r="U1671" s="9">
        <f t="shared" ca="1" si="439"/>
        <v>0</v>
      </c>
      <c r="V1671">
        <f t="shared" si="435"/>
        <v>2005</v>
      </c>
      <c r="W1671">
        <f t="shared" si="436"/>
        <v>3</v>
      </c>
    </row>
    <row r="1672" spans="1:23" x14ac:dyDescent="0.25">
      <c r="A1672" s="1">
        <v>38442</v>
      </c>
      <c r="B1672" s="2">
        <v>6005.88</v>
      </c>
      <c r="C1672" s="2">
        <v>70843</v>
      </c>
      <c r="D1672" s="2">
        <v>6010</v>
      </c>
      <c r="E1672" s="2">
        <v>6012</v>
      </c>
      <c r="F1672" s="10">
        <f t="shared" si="426"/>
        <v>6.8599439216243674E-4</v>
      </c>
      <c r="G1672" s="2">
        <f t="shared" ca="1" si="427"/>
        <v>76835.725000000006</v>
      </c>
      <c r="H1672">
        <f t="shared" ca="1" si="428"/>
        <v>-1</v>
      </c>
      <c r="I1672">
        <f t="shared" si="429"/>
        <v>-1</v>
      </c>
      <c r="J1672">
        <f t="shared" si="432"/>
        <v>47.900000000000546</v>
      </c>
      <c r="K1672">
        <f t="shared" ca="1" si="430"/>
        <v>-1</v>
      </c>
      <c r="L1672" s="11">
        <f t="shared" ca="1" si="424"/>
        <v>16234.379999999957</v>
      </c>
      <c r="M1672">
        <f t="shared" ca="1" si="431"/>
        <v>-2</v>
      </c>
      <c r="N1672">
        <f t="shared" ca="1" si="425"/>
        <v>0</v>
      </c>
      <c r="O1672">
        <f>COUNTIF(結算日!$A$3:$A$249,A1672)</f>
        <v>0</v>
      </c>
      <c r="Q1672" s="7">
        <f t="shared" si="433"/>
        <v>35</v>
      </c>
      <c r="R1672" s="8">
        <f t="shared" ca="1" si="437"/>
        <v>-1435</v>
      </c>
      <c r="S1672" s="8">
        <f t="shared" ca="1" si="438"/>
        <v>245742</v>
      </c>
      <c r="T1672" s="8">
        <f t="shared" ca="1" si="434"/>
        <v>-40</v>
      </c>
      <c r="U1672" s="9">
        <f t="shared" ca="1" si="439"/>
        <v>1</v>
      </c>
      <c r="V1672">
        <f t="shared" si="435"/>
        <v>2005</v>
      </c>
      <c r="W1672">
        <f t="shared" si="436"/>
        <v>3</v>
      </c>
    </row>
    <row r="1673" spans="1:23" x14ac:dyDescent="0.25">
      <c r="A1673" s="1">
        <v>38443</v>
      </c>
      <c r="B1673" s="2">
        <v>6028.75</v>
      </c>
      <c r="C1673" s="2">
        <v>74430</v>
      </c>
      <c r="D1673" s="2">
        <v>6045</v>
      </c>
      <c r="E1673" s="2">
        <v>6040</v>
      </c>
      <c r="F1673" s="10">
        <f t="shared" si="426"/>
        <v>2.6954177897573484E-3</v>
      </c>
      <c r="G1673" s="2">
        <f t="shared" ca="1" si="427"/>
        <v>77567.25</v>
      </c>
      <c r="H1673">
        <f t="shared" ca="1" si="428"/>
        <v>-1</v>
      </c>
      <c r="I1673">
        <f t="shared" si="429"/>
        <v>-1</v>
      </c>
      <c r="J1673">
        <f t="shared" si="432"/>
        <v>22.869999999999891</v>
      </c>
      <c r="K1673">
        <f t="shared" si="430"/>
        <v>-1</v>
      </c>
      <c r="L1673" s="11">
        <f t="shared" ca="1" si="424"/>
        <v>16188.639999999958</v>
      </c>
      <c r="M1673">
        <f t="shared" ca="1" si="431"/>
        <v>-2</v>
      </c>
      <c r="N1673">
        <f t="shared" ca="1" si="425"/>
        <v>0</v>
      </c>
      <c r="O1673">
        <f>COUNTIF(結算日!$A$3:$A$249,A1673)</f>
        <v>0</v>
      </c>
      <c r="Q1673" s="7">
        <f t="shared" si="433"/>
        <v>35</v>
      </c>
      <c r="R1673" s="8">
        <f t="shared" ca="1" si="437"/>
        <v>-1400</v>
      </c>
      <c r="S1673" s="8">
        <f t="shared" ca="1" si="438"/>
        <v>244341</v>
      </c>
      <c r="T1673" s="8">
        <f t="shared" ca="1" si="434"/>
        <v>-40</v>
      </c>
      <c r="U1673" s="9">
        <f t="shared" ca="1" si="439"/>
        <v>0</v>
      </c>
      <c r="V1673">
        <f t="shared" si="435"/>
        <v>2005</v>
      </c>
      <c r="W1673">
        <f t="shared" si="436"/>
        <v>4</v>
      </c>
    </row>
    <row r="1674" spans="1:23" x14ac:dyDescent="0.25">
      <c r="A1674" s="1">
        <v>38446</v>
      </c>
      <c r="B1674" s="2">
        <v>6019.93</v>
      </c>
      <c r="C1674" s="2">
        <v>76225</v>
      </c>
      <c r="D1674" s="2">
        <v>6025</v>
      </c>
      <c r="E1674" s="2">
        <v>6022</v>
      </c>
      <c r="F1674" s="10">
        <f t="shared" si="426"/>
        <v>8.422024840819553E-4</v>
      </c>
      <c r="G1674" s="2">
        <f t="shared" ca="1" si="427"/>
        <v>78272.600000000006</v>
      </c>
      <c r="H1674">
        <f t="shared" ca="1" si="428"/>
        <v>-1</v>
      </c>
      <c r="I1674">
        <f t="shared" si="429"/>
        <v>-1</v>
      </c>
      <c r="J1674">
        <f t="shared" si="432"/>
        <v>-8.819999999999709</v>
      </c>
      <c r="K1674">
        <f t="shared" ca="1" si="430"/>
        <v>-1</v>
      </c>
      <c r="L1674" s="11">
        <f t="shared" ca="1" si="424"/>
        <v>16206.279999999957</v>
      </c>
      <c r="M1674">
        <f t="shared" ca="1" si="431"/>
        <v>-2</v>
      </c>
      <c r="N1674">
        <f t="shared" ca="1" si="425"/>
        <v>0</v>
      </c>
      <c r="O1674">
        <f>COUNTIF(結算日!$A$3:$A$249,A1674)</f>
        <v>0</v>
      </c>
      <c r="Q1674" s="7">
        <f t="shared" si="433"/>
        <v>-20</v>
      </c>
      <c r="R1674" s="8">
        <f t="shared" ca="1" si="437"/>
        <v>800</v>
      </c>
      <c r="S1674" s="8">
        <f t="shared" ca="1" si="438"/>
        <v>245141</v>
      </c>
      <c r="T1674" s="8">
        <f t="shared" ca="1" si="434"/>
        <v>-40</v>
      </c>
      <c r="U1674" s="9">
        <f t="shared" ca="1" si="439"/>
        <v>0</v>
      </c>
      <c r="V1674">
        <f t="shared" si="435"/>
        <v>2005</v>
      </c>
      <c r="W1674">
        <f t="shared" si="436"/>
        <v>4</v>
      </c>
    </row>
    <row r="1675" spans="1:23" x14ac:dyDescent="0.25">
      <c r="A1675" s="1">
        <v>38448</v>
      </c>
      <c r="B1675" s="2">
        <v>6013.49</v>
      </c>
      <c r="C1675" s="2">
        <v>63486</v>
      </c>
      <c r="D1675" s="2">
        <v>6011</v>
      </c>
      <c r="E1675" s="2">
        <v>6015</v>
      </c>
      <c r="F1675" s="10">
        <f t="shared" si="426"/>
        <v>-4.1406903478680146E-4</v>
      </c>
      <c r="G1675" s="2">
        <f t="shared" ca="1" si="427"/>
        <v>78270.149999999994</v>
      </c>
      <c r="H1675">
        <f t="shared" ca="1" si="428"/>
        <v>-1</v>
      </c>
      <c r="I1675">
        <f t="shared" si="429"/>
        <v>1</v>
      </c>
      <c r="J1675">
        <f t="shared" si="432"/>
        <v>-6.4400000000005093</v>
      </c>
      <c r="K1675">
        <f t="shared" ca="1" si="430"/>
        <v>-1</v>
      </c>
      <c r="L1675" s="11">
        <f t="shared" ca="1" si="424"/>
        <v>16219.159999999958</v>
      </c>
      <c r="M1675">
        <f t="shared" ca="1" si="431"/>
        <v>-2</v>
      </c>
      <c r="N1675">
        <f t="shared" ca="1" si="425"/>
        <v>0</v>
      </c>
      <c r="O1675">
        <f>COUNTIF(結算日!$A$3:$A$249,A1675)</f>
        <v>0</v>
      </c>
      <c r="Q1675" s="7">
        <f t="shared" si="433"/>
        <v>-14</v>
      </c>
      <c r="R1675" s="8">
        <f t="shared" ca="1" si="437"/>
        <v>560</v>
      </c>
      <c r="S1675" s="8">
        <f t="shared" ca="1" si="438"/>
        <v>245701</v>
      </c>
      <c r="T1675" s="8">
        <f t="shared" ca="1" si="434"/>
        <v>-40</v>
      </c>
      <c r="U1675" s="9">
        <f t="shared" ca="1" si="439"/>
        <v>0</v>
      </c>
      <c r="V1675">
        <f t="shared" si="435"/>
        <v>2005</v>
      </c>
      <c r="W1675">
        <f t="shared" si="436"/>
        <v>4</v>
      </c>
    </row>
    <row r="1676" spans="1:23" x14ac:dyDescent="0.25">
      <c r="A1676" s="1">
        <v>38449</v>
      </c>
      <c r="B1676" s="2">
        <v>5971.76</v>
      </c>
      <c r="C1676" s="2">
        <v>78694</v>
      </c>
      <c r="D1676" s="2">
        <v>5985</v>
      </c>
      <c r="E1676" s="2">
        <v>5983</v>
      </c>
      <c r="F1676" s="10">
        <f t="shared" si="426"/>
        <v>2.2171018259273811E-3</v>
      </c>
      <c r="G1676" s="2">
        <f t="shared" ca="1" si="427"/>
        <v>77744.074999999997</v>
      </c>
      <c r="H1676">
        <f t="shared" ca="1" si="428"/>
        <v>1</v>
      </c>
      <c r="I1676">
        <f t="shared" si="429"/>
        <v>-1</v>
      </c>
      <c r="J1676">
        <f t="shared" si="432"/>
        <v>-41.729999999999563</v>
      </c>
      <c r="K1676">
        <f t="shared" si="430"/>
        <v>-1</v>
      </c>
      <c r="L1676" s="11">
        <f t="shared" ca="1" si="424"/>
        <v>16302.619999999957</v>
      </c>
      <c r="M1676">
        <f t="shared" ca="1" si="431"/>
        <v>-2</v>
      </c>
      <c r="N1676">
        <f t="shared" ca="1" si="425"/>
        <v>0</v>
      </c>
      <c r="O1676">
        <f>COUNTIF(結算日!$A$3:$A$249,A1676)</f>
        <v>0</v>
      </c>
      <c r="Q1676" s="7">
        <f t="shared" si="433"/>
        <v>-26</v>
      </c>
      <c r="R1676" s="8">
        <f t="shared" ca="1" si="437"/>
        <v>1040</v>
      </c>
      <c r="S1676" s="8">
        <f t="shared" ca="1" si="438"/>
        <v>246741</v>
      </c>
      <c r="T1676" s="8">
        <f t="shared" ca="1" si="434"/>
        <v>-41</v>
      </c>
      <c r="U1676" s="9">
        <f t="shared" ca="1" si="439"/>
        <v>1</v>
      </c>
      <c r="V1676">
        <f t="shared" si="435"/>
        <v>2005</v>
      </c>
      <c r="W1676">
        <f t="shared" si="436"/>
        <v>4</v>
      </c>
    </row>
    <row r="1677" spans="1:23" x14ac:dyDescent="0.25">
      <c r="A1677" s="1">
        <v>38450</v>
      </c>
      <c r="B1677" s="2">
        <v>6024.07</v>
      </c>
      <c r="C1677" s="2">
        <v>62002</v>
      </c>
      <c r="D1677" s="2">
        <v>6010</v>
      </c>
      <c r="E1677" s="2">
        <v>6012</v>
      </c>
      <c r="F1677" s="10">
        <f t="shared" si="426"/>
        <v>-2.3356302300603371E-3</v>
      </c>
      <c r="G1677" s="2">
        <f t="shared" ca="1" si="427"/>
        <v>77430.5</v>
      </c>
      <c r="H1677">
        <f t="shared" ca="1" si="428"/>
        <v>-1</v>
      </c>
      <c r="I1677">
        <f t="shared" si="429"/>
        <v>1</v>
      </c>
      <c r="J1677">
        <f t="shared" si="432"/>
        <v>52.309999999999491</v>
      </c>
      <c r="K1677">
        <f t="shared" si="430"/>
        <v>1</v>
      </c>
      <c r="L1677" s="11">
        <f t="shared" ca="1" si="424"/>
        <v>16197.999999999958</v>
      </c>
      <c r="M1677">
        <f t="shared" ca="1" si="431"/>
        <v>2</v>
      </c>
      <c r="N1677">
        <f t="shared" ca="1" si="425"/>
        <v>4</v>
      </c>
      <c r="O1677">
        <f>COUNTIF(結算日!$A$3:$A$249,A1677)</f>
        <v>0</v>
      </c>
      <c r="Q1677" s="7">
        <f t="shared" si="433"/>
        <v>25</v>
      </c>
      <c r="R1677" s="8">
        <f t="shared" ca="1" si="437"/>
        <v>-1025</v>
      </c>
      <c r="S1677" s="8">
        <f t="shared" ca="1" si="438"/>
        <v>245715</v>
      </c>
      <c r="T1677" s="8">
        <f t="shared" ca="1" si="434"/>
        <v>40</v>
      </c>
      <c r="U1677" s="9">
        <f t="shared" ca="1" si="439"/>
        <v>81</v>
      </c>
      <c r="V1677">
        <f t="shared" si="435"/>
        <v>2005</v>
      </c>
      <c r="W1677">
        <f t="shared" si="436"/>
        <v>4</v>
      </c>
    </row>
    <row r="1678" spans="1:23" x14ac:dyDescent="0.25">
      <c r="A1678" s="1">
        <v>38453</v>
      </c>
      <c r="B1678" s="2">
        <v>5979.42</v>
      </c>
      <c r="C1678" s="2">
        <v>51004</v>
      </c>
      <c r="D1678" s="2">
        <v>5980</v>
      </c>
      <c r="E1678" s="2">
        <v>5985</v>
      </c>
      <c r="F1678" s="10">
        <f t="shared" si="426"/>
        <v>9.6999374521233861E-5</v>
      </c>
      <c r="G1678" s="2">
        <f t="shared" ca="1" si="427"/>
        <v>76362.675000000003</v>
      </c>
      <c r="H1678">
        <f t="shared" ca="1" si="428"/>
        <v>-1</v>
      </c>
      <c r="I1678">
        <f t="shared" si="429"/>
        <v>-1</v>
      </c>
      <c r="J1678">
        <f t="shared" si="432"/>
        <v>-44.649999999999636</v>
      </c>
      <c r="K1678">
        <f t="shared" ca="1" si="430"/>
        <v>-1</v>
      </c>
      <c r="L1678" s="11">
        <f t="shared" ca="1" si="424"/>
        <v>16108.699999999959</v>
      </c>
      <c r="M1678">
        <f t="shared" ca="1" si="431"/>
        <v>-2</v>
      </c>
      <c r="N1678">
        <f t="shared" ca="1" si="425"/>
        <v>4</v>
      </c>
      <c r="O1678">
        <f>COUNTIF(結算日!$A$3:$A$249,A1678)</f>
        <v>0</v>
      </c>
      <c r="Q1678" s="7">
        <f t="shared" si="433"/>
        <v>-30</v>
      </c>
      <c r="R1678" s="8">
        <f t="shared" ca="1" si="437"/>
        <v>-1200</v>
      </c>
      <c r="S1678" s="8">
        <f t="shared" ca="1" si="438"/>
        <v>244434</v>
      </c>
      <c r="T1678" s="8">
        <f t="shared" ca="1" si="434"/>
        <v>-40</v>
      </c>
      <c r="U1678" s="9">
        <f t="shared" ca="1" si="439"/>
        <v>80</v>
      </c>
      <c r="V1678">
        <f t="shared" si="435"/>
        <v>2005</v>
      </c>
      <c r="W1678">
        <f t="shared" si="436"/>
        <v>4</v>
      </c>
    </row>
    <row r="1679" spans="1:23" x14ac:dyDescent="0.25">
      <c r="A1679" s="1">
        <v>38454</v>
      </c>
      <c r="B1679" s="2">
        <v>5993.89</v>
      </c>
      <c r="C1679" s="2">
        <v>43598</v>
      </c>
      <c r="D1679" s="2">
        <v>5990</v>
      </c>
      <c r="E1679" s="2">
        <v>5995</v>
      </c>
      <c r="F1679" s="10">
        <f t="shared" si="426"/>
        <v>-6.4899422578668098E-4</v>
      </c>
      <c r="G1679" s="2">
        <f t="shared" ca="1" si="427"/>
        <v>75621.225000000006</v>
      </c>
      <c r="H1679">
        <f t="shared" ca="1" si="428"/>
        <v>-1</v>
      </c>
      <c r="I1679">
        <f t="shared" si="429"/>
        <v>1</v>
      </c>
      <c r="J1679">
        <f t="shared" si="432"/>
        <v>14.470000000000255</v>
      </c>
      <c r="K1679">
        <f t="shared" ca="1" si="430"/>
        <v>-1</v>
      </c>
      <c r="L1679" s="11">
        <f t="shared" ca="1" si="424"/>
        <v>16079.759999999958</v>
      </c>
      <c r="M1679">
        <f t="shared" ca="1" si="431"/>
        <v>-2</v>
      </c>
      <c r="N1679">
        <f t="shared" ca="1" si="425"/>
        <v>0</v>
      </c>
      <c r="O1679">
        <f>COUNTIF(結算日!$A$3:$A$249,A1679)</f>
        <v>0</v>
      </c>
      <c r="Q1679" s="7">
        <f t="shared" si="433"/>
        <v>10</v>
      </c>
      <c r="R1679" s="8">
        <f t="shared" ca="1" si="437"/>
        <v>-400</v>
      </c>
      <c r="S1679" s="8">
        <f t="shared" ca="1" si="438"/>
        <v>243954</v>
      </c>
      <c r="T1679" s="8">
        <f t="shared" ca="1" si="434"/>
        <v>-40</v>
      </c>
      <c r="U1679" s="9">
        <f t="shared" ca="1" si="439"/>
        <v>0</v>
      </c>
      <c r="V1679">
        <f t="shared" si="435"/>
        <v>2005</v>
      </c>
      <c r="W1679">
        <f t="shared" si="436"/>
        <v>4</v>
      </c>
    </row>
    <row r="1680" spans="1:23" x14ac:dyDescent="0.25">
      <c r="A1680" s="1">
        <v>38455</v>
      </c>
      <c r="B1680" s="2">
        <v>5998.08</v>
      </c>
      <c r="C1680" s="2">
        <v>47655</v>
      </c>
      <c r="D1680" s="2">
        <v>6007</v>
      </c>
      <c r="E1680" s="2">
        <v>6004</v>
      </c>
      <c r="F1680" s="10">
        <f t="shared" si="426"/>
        <v>1.487142552283327E-3</v>
      </c>
      <c r="G1680" s="2">
        <f t="shared" ca="1" si="427"/>
        <v>74494.899999999994</v>
      </c>
      <c r="H1680">
        <f t="shared" ca="1" si="428"/>
        <v>-1</v>
      </c>
      <c r="I1680">
        <f t="shared" si="429"/>
        <v>-1</v>
      </c>
      <c r="J1680">
        <f t="shared" si="432"/>
        <v>4.1899999999995998</v>
      </c>
      <c r="K1680">
        <f t="shared" si="430"/>
        <v>-1</v>
      </c>
      <c r="L1680" s="11">
        <f t="shared" ca="1" si="424"/>
        <v>16071.379999999959</v>
      </c>
      <c r="M1680">
        <f t="shared" ca="1" si="431"/>
        <v>-2</v>
      </c>
      <c r="N1680">
        <f t="shared" ca="1" si="425"/>
        <v>0</v>
      </c>
      <c r="O1680">
        <f>COUNTIF(結算日!$A$3:$A$249,A1680)</f>
        <v>0</v>
      </c>
      <c r="Q1680" s="7">
        <f t="shared" si="433"/>
        <v>17</v>
      </c>
      <c r="R1680" s="8">
        <f t="shared" ca="1" si="437"/>
        <v>-680</v>
      </c>
      <c r="S1680" s="8">
        <f t="shared" ca="1" si="438"/>
        <v>243274</v>
      </c>
      <c r="T1680" s="8">
        <f t="shared" ca="1" si="434"/>
        <v>-40</v>
      </c>
      <c r="U1680" s="9">
        <f t="shared" ca="1" si="439"/>
        <v>0</v>
      </c>
      <c r="V1680">
        <f t="shared" si="435"/>
        <v>2005</v>
      </c>
      <c r="W1680">
        <f t="shared" si="436"/>
        <v>4</v>
      </c>
    </row>
    <row r="1681" spans="1:23" x14ac:dyDescent="0.25">
      <c r="A1681" s="1">
        <v>38456</v>
      </c>
      <c r="B1681" s="2">
        <v>5976.68</v>
      </c>
      <c r="C1681" s="2">
        <v>60410</v>
      </c>
      <c r="D1681" s="2">
        <v>5975</v>
      </c>
      <c r="E1681" s="2">
        <v>5970</v>
      </c>
      <c r="F1681" s="10">
        <f t="shared" si="426"/>
        <v>-2.8109251290020509E-4</v>
      </c>
      <c r="G1681" s="2">
        <f t="shared" ca="1" si="427"/>
        <v>74205.475000000006</v>
      </c>
      <c r="H1681">
        <f t="shared" ca="1" si="428"/>
        <v>-1</v>
      </c>
      <c r="I1681">
        <f t="shared" si="429"/>
        <v>1</v>
      </c>
      <c r="J1681">
        <f t="shared" si="432"/>
        <v>-21.399999999999636</v>
      </c>
      <c r="K1681">
        <f t="shared" ca="1" si="430"/>
        <v>-1</v>
      </c>
      <c r="L1681" s="11">
        <f t="shared" ca="1" si="424"/>
        <v>16114.179999999958</v>
      </c>
      <c r="M1681">
        <f t="shared" ca="1" si="431"/>
        <v>-2</v>
      </c>
      <c r="N1681">
        <f t="shared" ca="1" si="425"/>
        <v>0</v>
      </c>
      <c r="O1681">
        <f>COUNTIF(結算日!$A$3:$A$249,A1681)</f>
        <v>0</v>
      </c>
      <c r="Q1681" s="7">
        <f t="shared" si="433"/>
        <v>-32</v>
      </c>
      <c r="R1681" s="8">
        <f t="shared" ca="1" si="437"/>
        <v>1280</v>
      </c>
      <c r="S1681" s="8">
        <f t="shared" ca="1" si="438"/>
        <v>244554</v>
      </c>
      <c r="T1681" s="8">
        <f t="shared" ca="1" si="434"/>
        <v>-40</v>
      </c>
      <c r="U1681" s="9">
        <f t="shared" ca="1" si="439"/>
        <v>0</v>
      </c>
      <c r="V1681">
        <f t="shared" si="435"/>
        <v>2005</v>
      </c>
      <c r="W1681">
        <f t="shared" si="436"/>
        <v>4</v>
      </c>
    </row>
    <row r="1682" spans="1:23" x14ac:dyDescent="0.25">
      <c r="A1682" s="1">
        <v>38457</v>
      </c>
      <c r="B1682" s="2">
        <v>5888.37</v>
      </c>
      <c r="C1682" s="2">
        <v>79058</v>
      </c>
      <c r="D1682" s="2">
        <v>5892</v>
      </c>
      <c r="E1682" s="2">
        <v>5885</v>
      </c>
      <c r="F1682" s="10">
        <f t="shared" si="426"/>
        <v>6.1646941343695971E-4</v>
      </c>
      <c r="G1682" s="2">
        <f t="shared" ca="1" si="427"/>
        <v>74051.125</v>
      </c>
      <c r="H1682">
        <f t="shared" ca="1" si="428"/>
        <v>1</v>
      </c>
      <c r="I1682">
        <f t="shared" si="429"/>
        <v>-1</v>
      </c>
      <c r="J1682">
        <f t="shared" si="432"/>
        <v>-88.3100000000004</v>
      </c>
      <c r="K1682">
        <f t="shared" ca="1" si="430"/>
        <v>1</v>
      </c>
      <c r="L1682" s="11">
        <f t="shared" ca="1" si="424"/>
        <v>16290.799999999959</v>
      </c>
      <c r="M1682">
        <f t="shared" ca="1" si="431"/>
        <v>2</v>
      </c>
      <c r="N1682">
        <f t="shared" ca="1" si="425"/>
        <v>4</v>
      </c>
      <c r="O1682">
        <f>COUNTIF(結算日!$A$3:$A$249,A1682)</f>
        <v>0</v>
      </c>
      <c r="Q1682" s="7">
        <f t="shared" si="433"/>
        <v>-83</v>
      </c>
      <c r="R1682" s="8">
        <f t="shared" ca="1" si="437"/>
        <v>3320</v>
      </c>
      <c r="S1682" s="8">
        <f t="shared" ca="1" si="438"/>
        <v>247874</v>
      </c>
      <c r="T1682" s="8">
        <f t="shared" ca="1" si="434"/>
        <v>42</v>
      </c>
      <c r="U1682" s="9">
        <f t="shared" ca="1" si="439"/>
        <v>82</v>
      </c>
      <c r="V1682">
        <f t="shared" si="435"/>
        <v>2005</v>
      </c>
      <c r="W1682">
        <f t="shared" si="436"/>
        <v>4</v>
      </c>
    </row>
    <row r="1683" spans="1:23" x14ac:dyDescent="0.25">
      <c r="A1683" s="1">
        <v>38460</v>
      </c>
      <c r="B1683" s="2">
        <v>5715.16</v>
      </c>
      <c r="C1683" s="2">
        <v>72663</v>
      </c>
      <c r="D1683" s="2">
        <v>5707</v>
      </c>
      <c r="E1683" s="2">
        <v>5700</v>
      </c>
      <c r="F1683" s="10">
        <f t="shared" si="426"/>
        <v>-1.4277815494229129E-3</v>
      </c>
      <c r="G1683" s="2">
        <f t="shared" ca="1" si="427"/>
        <v>73735.600000000006</v>
      </c>
      <c r="H1683">
        <f t="shared" ca="1" si="428"/>
        <v>-1</v>
      </c>
      <c r="I1683">
        <f t="shared" si="429"/>
        <v>1</v>
      </c>
      <c r="J1683">
        <f t="shared" si="432"/>
        <v>-173.21000000000004</v>
      </c>
      <c r="K1683">
        <f t="shared" si="430"/>
        <v>1</v>
      </c>
      <c r="L1683" s="11">
        <f t="shared" ca="1" si="424"/>
        <v>15944.379999999959</v>
      </c>
      <c r="M1683">
        <f t="shared" ca="1" si="431"/>
        <v>2</v>
      </c>
      <c r="N1683">
        <f t="shared" ca="1" si="425"/>
        <v>0</v>
      </c>
      <c r="O1683">
        <f>COUNTIF(結算日!$A$3:$A$249,A1683)</f>
        <v>0</v>
      </c>
      <c r="Q1683" s="7">
        <f t="shared" si="433"/>
        <v>-185</v>
      </c>
      <c r="R1683" s="8">
        <f t="shared" ca="1" si="437"/>
        <v>-7770</v>
      </c>
      <c r="S1683" s="8">
        <f t="shared" ca="1" si="438"/>
        <v>240022</v>
      </c>
      <c r="T1683" s="8">
        <f t="shared" ca="1" si="434"/>
        <v>42</v>
      </c>
      <c r="U1683" s="9">
        <f t="shared" ca="1" si="439"/>
        <v>0</v>
      </c>
      <c r="V1683">
        <f t="shared" si="435"/>
        <v>2005</v>
      </c>
      <c r="W1683">
        <f t="shared" si="436"/>
        <v>4</v>
      </c>
    </row>
    <row r="1684" spans="1:23" x14ac:dyDescent="0.25">
      <c r="A1684" s="1">
        <v>38461</v>
      </c>
      <c r="B1684" s="2">
        <v>5748.35</v>
      </c>
      <c r="C1684" s="2">
        <v>57734</v>
      </c>
      <c r="D1684" s="2">
        <v>5754</v>
      </c>
      <c r="E1684" s="2">
        <v>5735</v>
      </c>
      <c r="F1684" s="10">
        <f t="shared" si="426"/>
        <v>9.8289074256086018E-4</v>
      </c>
      <c r="G1684" s="2">
        <f t="shared" ca="1" si="427"/>
        <v>73018.925000000003</v>
      </c>
      <c r="H1684">
        <f t="shared" ca="1" si="428"/>
        <v>-1</v>
      </c>
      <c r="I1684">
        <f t="shared" si="429"/>
        <v>-1</v>
      </c>
      <c r="J1684">
        <f t="shared" si="432"/>
        <v>33.190000000000509</v>
      </c>
      <c r="K1684">
        <f t="shared" ca="1" si="430"/>
        <v>-1</v>
      </c>
      <c r="L1684" s="11">
        <f t="shared" ca="1" si="424"/>
        <v>16010.75999999996</v>
      </c>
      <c r="M1684">
        <f t="shared" ca="1" si="431"/>
        <v>-2</v>
      </c>
      <c r="N1684">
        <f t="shared" ca="1" si="425"/>
        <v>4</v>
      </c>
      <c r="O1684">
        <f>COUNTIF(結算日!$A$3:$A$249,A1684)</f>
        <v>0</v>
      </c>
      <c r="Q1684" s="7">
        <f t="shared" si="433"/>
        <v>47</v>
      </c>
      <c r="R1684" s="8">
        <f t="shared" ca="1" si="437"/>
        <v>1974</v>
      </c>
      <c r="S1684" s="8">
        <f t="shared" ca="1" si="438"/>
        <v>241996</v>
      </c>
      <c r="T1684" s="8">
        <f t="shared" ca="1" si="434"/>
        <v>-42</v>
      </c>
      <c r="U1684" s="9">
        <f t="shared" ca="1" si="439"/>
        <v>84</v>
      </c>
      <c r="V1684">
        <f t="shared" si="435"/>
        <v>2005</v>
      </c>
      <c r="W1684">
        <f t="shared" si="436"/>
        <v>4</v>
      </c>
    </row>
    <row r="1685" spans="1:23" x14ac:dyDescent="0.25">
      <c r="A1685" s="1">
        <v>38462</v>
      </c>
      <c r="B1685" s="2">
        <v>5693.01</v>
      </c>
      <c r="C1685" s="2">
        <v>63718</v>
      </c>
      <c r="D1685" s="2">
        <v>5701</v>
      </c>
      <c r="E1685" s="2">
        <v>5679</v>
      </c>
      <c r="F1685" s="10">
        <f t="shared" si="426"/>
        <v>-2.4609125928112263E-3</v>
      </c>
      <c r="G1685" s="2">
        <f t="shared" ca="1" si="427"/>
        <v>72136.3</v>
      </c>
      <c r="H1685">
        <f t="shared" ca="1" si="428"/>
        <v>-1</v>
      </c>
      <c r="I1685">
        <f t="shared" si="429"/>
        <v>1</v>
      </c>
      <c r="J1685">
        <f t="shared" si="432"/>
        <v>-55.340000000000146</v>
      </c>
      <c r="K1685">
        <f t="shared" si="430"/>
        <v>1</v>
      </c>
      <c r="L1685" s="11">
        <f t="shared" ca="1" si="424"/>
        <v>16121.43999999996</v>
      </c>
      <c r="M1685">
        <f t="shared" ca="1" si="431"/>
        <v>2</v>
      </c>
      <c r="N1685">
        <f t="shared" ca="1" si="425"/>
        <v>4</v>
      </c>
      <c r="O1685">
        <f>COUNTIF(結算日!$A$3:$A$249,A1685)</f>
        <v>1</v>
      </c>
      <c r="Q1685" s="7">
        <f t="shared" si="433"/>
        <v>-53</v>
      </c>
      <c r="R1685" s="8">
        <f t="shared" ca="1" si="437"/>
        <v>2226</v>
      </c>
      <c r="S1685" s="8">
        <f t="shared" ca="1" si="438"/>
        <v>244138</v>
      </c>
      <c r="T1685" s="8">
        <f t="shared" ca="1" si="434"/>
        <v>42</v>
      </c>
      <c r="U1685" s="9">
        <f t="shared" ca="1" si="439"/>
        <v>84</v>
      </c>
      <c r="V1685">
        <f t="shared" si="435"/>
        <v>2005</v>
      </c>
      <c r="W1685">
        <f t="shared" si="436"/>
        <v>4</v>
      </c>
    </row>
    <row r="1686" spans="1:23" x14ac:dyDescent="0.25">
      <c r="A1686" s="1">
        <v>38463</v>
      </c>
      <c r="B1686" s="2">
        <v>5721.99</v>
      </c>
      <c r="C1686" s="2">
        <v>63640</v>
      </c>
      <c r="D1686" s="2">
        <v>5688</v>
      </c>
      <c r="E1686" s="2">
        <v>5680</v>
      </c>
      <c r="F1686" s="10">
        <f t="shared" si="426"/>
        <v>-5.94024106997737E-3</v>
      </c>
      <c r="G1686" s="2">
        <f t="shared" ca="1" si="427"/>
        <v>71954</v>
      </c>
      <c r="H1686">
        <f t="shared" ca="1" si="428"/>
        <v>-1</v>
      </c>
      <c r="I1686">
        <f t="shared" si="429"/>
        <v>1</v>
      </c>
      <c r="J1686">
        <f t="shared" si="432"/>
        <v>28.979999999999563</v>
      </c>
      <c r="K1686">
        <f t="shared" si="430"/>
        <v>1</v>
      </c>
      <c r="L1686" s="11">
        <f t="shared" ca="1" si="424"/>
        <v>16179.39999999996</v>
      </c>
      <c r="M1686">
        <f t="shared" ca="1" si="431"/>
        <v>2</v>
      </c>
      <c r="N1686">
        <f t="shared" ca="1" si="425"/>
        <v>0</v>
      </c>
      <c r="O1686">
        <f>COUNTIF(結算日!$A$3:$A$249,A1686)</f>
        <v>0</v>
      </c>
      <c r="Q1686" s="7">
        <f t="shared" si="433"/>
        <v>9</v>
      </c>
      <c r="R1686" s="8">
        <f t="shared" ca="1" si="437"/>
        <v>378</v>
      </c>
      <c r="S1686" s="8">
        <f t="shared" ca="1" si="438"/>
        <v>244432</v>
      </c>
      <c r="T1686" s="8">
        <f t="shared" ca="1" si="434"/>
        <v>42</v>
      </c>
      <c r="U1686" s="9">
        <f t="shared" ca="1" si="439"/>
        <v>0</v>
      </c>
      <c r="V1686">
        <f t="shared" si="435"/>
        <v>2005</v>
      </c>
      <c r="W1686">
        <f t="shared" si="436"/>
        <v>4</v>
      </c>
    </row>
    <row r="1687" spans="1:23" x14ac:dyDescent="0.25">
      <c r="A1687" s="1">
        <v>38464</v>
      </c>
      <c r="B1687" s="2">
        <v>5747.09</v>
      </c>
      <c r="C1687" s="2">
        <v>64459</v>
      </c>
      <c r="D1687" s="2">
        <v>5725</v>
      </c>
      <c r="E1687" s="2">
        <v>5711</v>
      </c>
      <c r="F1687" s="10">
        <f t="shared" si="426"/>
        <v>-3.8436843689588773E-3</v>
      </c>
      <c r="G1687" s="2">
        <f t="shared" ca="1" si="427"/>
        <v>71648.800000000003</v>
      </c>
      <c r="H1687">
        <f t="shared" ca="1" si="428"/>
        <v>-1</v>
      </c>
      <c r="I1687">
        <f t="shared" si="429"/>
        <v>1</v>
      </c>
      <c r="J1687">
        <f t="shared" si="432"/>
        <v>25.100000000000364</v>
      </c>
      <c r="K1687">
        <f t="shared" si="430"/>
        <v>1</v>
      </c>
      <c r="L1687" s="11">
        <f t="shared" ca="1" si="424"/>
        <v>16229.59999999996</v>
      </c>
      <c r="M1687">
        <f t="shared" ca="1" si="431"/>
        <v>2</v>
      </c>
      <c r="N1687">
        <f t="shared" ca="1" si="425"/>
        <v>0</v>
      </c>
      <c r="O1687">
        <f>COUNTIF(結算日!$A$3:$A$249,A1687)</f>
        <v>0</v>
      </c>
      <c r="Q1687" s="7">
        <f t="shared" si="433"/>
        <v>37</v>
      </c>
      <c r="R1687" s="8">
        <f t="shared" ca="1" si="437"/>
        <v>1554</v>
      </c>
      <c r="S1687" s="8">
        <f t="shared" ca="1" si="438"/>
        <v>245986</v>
      </c>
      <c r="T1687" s="8">
        <f t="shared" ca="1" si="434"/>
        <v>42</v>
      </c>
      <c r="U1687" s="9">
        <f t="shared" ca="1" si="439"/>
        <v>0</v>
      </c>
      <c r="V1687">
        <f t="shared" si="435"/>
        <v>2005</v>
      </c>
      <c r="W1687">
        <f t="shared" si="436"/>
        <v>4</v>
      </c>
    </row>
    <row r="1688" spans="1:23" x14ac:dyDescent="0.25">
      <c r="A1688" s="1">
        <v>38467</v>
      </c>
      <c r="B1688" s="2">
        <v>5758.31</v>
      </c>
      <c r="C1688" s="2">
        <v>40754</v>
      </c>
      <c r="D1688" s="2">
        <v>5728</v>
      </c>
      <c r="E1688" s="2">
        <v>5711</v>
      </c>
      <c r="F1688" s="10">
        <f t="shared" si="426"/>
        <v>-5.2636971611462746E-3</v>
      </c>
      <c r="G1688" s="2">
        <f t="shared" ca="1" si="427"/>
        <v>70208.725000000006</v>
      </c>
      <c r="H1688">
        <f t="shared" ca="1" si="428"/>
        <v>-1</v>
      </c>
      <c r="I1688">
        <f t="shared" si="429"/>
        <v>1</v>
      </c>
      <c r="J1688">
        <f t="shared" si="432"/>
        <v>11.220000000000255</v>
      </c>
      <c r="K1688">
        <f t="shared" si="430"/>
        <v>1</v>
      </c>
      <c r="L1688" s="11">
        <f t="shared" ca="1" si="424"/>
        <v>16252.039999999961</v>
      </c>
      <c r="M1688">
        <f t="shared" ca="1" si="431"/>
        <v>2</v>
      </c>
      <c r="N1688">
        <f t="shared" ca="1" si="425"/>
        <v>0</v>
      </c>
      <c r="O1688">
        <f>COUNTIF(結算日!$A$3:$A$249,A1688)</f>
        <v>0</v>
      </c>
      <c r="Q1688" s="7">
        <f t="shared" si="433"/>
        <v>3</v>
      </c>
      <c r="R1688" s="8">
        <f t="shared" ca="1" si="437"/>
        <v>126</v>
      </c>
      <c r="S1688" s="8">
        <f t="shared" ca="1" si="438"/>
        <v>246112</v>
      </c>
      <c r="T1688" s="8">
        <f t="shared" ca="1" si="434"/>
        <v>42</v>
      </c>
      <c r="U1688" s="9">
        <f t="shared" ca="1" si="439"/>
        <v>0</v>
      </c>
      <c r="V1688">
        <f t="shared" si="435"/>
        <v>2005</v>
      </c>
      <c r="W1688">
        <f t="shared" si="436"/>
        <v>4</v>
      </c>
    </row>
    <row r="1689" spans="1:23" x14ac:dyDescent="0.25">
      <c r="A1689" s="1">
        <v>38468</v>
      </c>
      <c r="B1689" s="2">
        <v>5805.25</v>
      </c>
      <c r="C1689" s="2">
        <v>53293</v>
      </c>
      <c r="D1689" s="2">
        <v>5765</v>
      </c>
      <c r="E1689" s="2">
        <v>5745</v>
      </c>
      <c r="F1689" s="10">
        <f t="shared" si="426"/>
        <v>-6.9333792687653606E-3</v>
      </c>
      <c r="G1689" s="2">
        <f t="shared" ca="1" si="427"/>
        <v>68517.2</v>
      </c>
      <c r="H1689">
        <f t="shared" ca="1" si="428"/>
        <v>-1</v>
      </c>
      <c r="I1689">
        <f t="shared" si="429"/>
        <v>1</v>
      </c>
      <c r="J1689">
        <f t="shared" si="432"/>
        <v>46.9399999999996</v>
      </c>
      <c r="K1689">
        <f t="shared" si="430"/>
        <v>1</v>
      </c>
      <c r="L1689" s="11">
        <f t="shared" ca="1" si="424"/>
        <v>16345.91999999996</v>
      </c>
      <c r="M1689">
        <f t="shared" ca="1" si="431"/>
        <v>2</v>
      </c>
      <c r="N1689">
        <f t="shared" ca="1" si="425"/>
        <v>0</v>
      </c>
      <c r="O1689">
        <f>COUNTIF(結算日!$A$3:$A$249,A1689)</f>
        <v>0</v>
      </c>
      <c r="Q1689" s="7">
        <f t="shared" si="433"/>
        <v>37</v>
      </c>
      <c r="R1689" s="8">
        <f t="shared" ca="1" si="437"/>
        <v>1554</v>
      </c>
      <c r="S1689" s="8">
        <f t="shared" ca="1" si="438"/>
        <v>247666</v>
      </c>
      <c r="T1689" s="8">
        <f t="shared" ca="1" si="434"/>
        <v>42</v>
      </c>
      <c r="U1689" s="9">
        <f t="shared" ca="1" si="439"/>
        <v>0</v>
      </c>
      <c r="V1689">
        <f t="shared" si="435"/>
        <v>2005</v>
      </c>
      <c r="W1689">
        <f t="shared" si="436"/>
        <v>4</v>
      </c>
    </row>
    <row r="1690" spans="1:23" x14ac:dyDescent="0.25">
      <c r="A1690" s="1">
        <v>38469</v>
      </c>
      <c r="B1690" s="2">
        <v>5778.27</v>
      </c>
      <c r="C1690" s="2">
        <v>46681</v>
      </c>
      <c r="D1690" s="2">
        <v>5745</v>
      </c>
      <c r="E1690" s="2">
        <v>5732</v>
      </c>
      <c r="F1690" s="10">
        <f t="shared" si="426"/>
        <v>-5.7577787123136437E-3</v>
      </c>
      <c r="G1690" s="2">
        <f t="shared" ca="1" si="427"/>
        <v>67097.425000000003</v>
      </c>
      <c r="H1690">
        <f t="shared" ca="1" si="428"/>
        <v>-1</v>
      </c>
      <c r="I1690">
        <f t="shared" si="429"/>
        <v>1</v>
      </c>
      <c r="J1690">
        <f t="shared" si="432"/>
        <v>-26.979999999999563</v>
      </c>
      <c r="K1690">
        <f t="shared" si="430"/>
        <v>1</v>
      </c>
      <c r="L1690" s="11">
        <f t="shared" ca="1" si="424"/>
        <v>16291.959999999961</v>
      </c>
      <c r="M1690">
        <f t="shared" ca="1" si="431"/>
        <v>2</v>
      </c>
      <c r="N1690">
        <f t="shared" ca="1" si="425"/>
        <v>0</v>
      </c>
      <c r="O1690">
        <f>COUNTIF(結算日!$A$3:$A$249,A1690)</f>
        <v>0</v>
      </c>
      <c r="Q1690" s="7">
        <f t="shared" si="433"/>
        <v>-20</v>
      </c>
      <c r="R1690" s="8">
        <f t="shared" ca="1" si="437"/>
        <v>-840</v>
      </c>
      <c r="S1690" s="8">
        <f t="shared" ca="1" si="438"/>
        <v>246826</v>
      </c>
      <c r="T1690" s="8">
        <f t="shared" ca="1" si="434"/>
        <v>42</v>
      </c>
      <c r="U1690" s="9">
        <f t="shared" ca="1" si="439"/>
        <v>0</v>
      </c>
      <c r="V1690">
        <f t="shared" si="435"/>
        <v>2005</v>
      </c>
      <c r="W1690">
        <f t="shared" si="436"/>
        <v>4</v>
      </c>
    </row>
    <row r="1691" spans="1:23" x14ac:dyDescent="0.25">
      <c r="A1691" s="1">
        <v>38470</v>
      </c>
      <c r="B1691" s="2">
        <v>5842.27</v>
      </c>
      <c r="C1691" s="2">
        <v>50209</v>
      </c>
      <c r="D1691" s="2">
        <v>5780</v>
      </c>
      <c r="E1691" s="2">
        <v>5764</v>
      </c>
      <c r="F1691" s="10">
        <f t="shared" si="426"/>
        <v>-1.0658528277535995E-2</v>
      </c>
      <c r="G1691" s="2">
        <f t="shared" ca="1" si="427"/>
        <v>66251.975000000006</v>
      </c>
      <c r="H1691">
        <f t="shared" ca="1" si="428"/>
        <v>-1</v>
      </c>
      <c r="I1691">
        <f t="shared" si="429"/>
        <v>1</v>
      </c>
      <c r="J1691">
        <f t="shared" si="432"/>
        <v>64</v>
      </c>
      <c r="K1691">
        <f t="shared" si="430"/>
        <v>1</v>
      </c>
      <c r="L1691" s="11">
        <f t="shared" ca="1" si="424"/>
        <v>16419.959999999963</v>
      </c>
      <c r="M1691">
        <f t="shared" ca="1" si="431"/>
        <v>2</v>
      </c>
      <c r="N1691">
        <f t="shared" ca="1" si="425"/>
        <v>0</v>
      </c>
      <c r="O1691">
        <f>COUNTIF(結算日!$A$3:$A$249,A1691)</f>
        <v>0</v>
      </c>
      <c r="Q1691" s="7">
        <f t="shared" si="433"/>
        <v>35</v>
      </c>
      <c r="R1691" s="8">
        <f t="shared" ca="1" si="437"/>
        <v>1470</v>
      </c>
      <c r="S1691" s="8">
        <f t="shared" ca="1" si="438"/>
        <v>248296</v>
      </c>
      <c r="T1691" s="8">
        <f t="shared" ca="1" si="434"/>
        <v>42</v>
      </c>
      <c r="U1691" s="9">
        <f t="shared" ca="1" si="439"/>
        <v>0</v>
      </c>
      <c r="V1691">
        <f t="shared" si="435"/>
        <v>2005</v>
      </c>
      <c r="W1691">
        <f t="shared" si="436"/>
        <v>4</v>
      </c>
    </row>
    <row r="1692" spans="1:23" x14ac:dyDescent="0.25">
      <c r="A1692" s="1">
        <v>38471</v>
      </c>
      <c r="B1692" s="2">
        <v>5818.07</v>
      </c>
      <c r="C1692" s="2">
        <v>48860</v>
      </c>
      <c r="D1692" s="2">
        <v>5770</v>
      </c>
      <c r="E1692" s="2">
        <v>5748</v>
      </c>
      <c r="F1692" s="10">
        <f t="shared" si="426"/>
        <v>-8.2621900389647784E-3</v>
      </c>
      <c r="G1692" s="2">
        <f t="shared" ca="1" si="427"/>
        <v>65512.525000000001</v>
      </c>
      <c r="H1692">
        <f t="shared" ca="1" si="428"/>
        <v>-1</v>
      </c>
      <c r="I1692">
        <f t="shared" si="429"/>
        <v>1</v>
      </c>
      <c r="J1692">
        <f t="shared" si="432"/>
        <v>-24.200000000000728</v>
      </c>
      <c r="K1692">
        <f t="shared" si="430"/>
        <v>1</v>
      </c>
      <c r="L1692" s="11">
        <f t="shared" ca="1" si="424"/>
        <v>16371.559999999961</v>
      </c>
      <c r="M1692">
        <f t="shared" ca="1" si="431"/>
        <v>2</v>
      </c>
      <c r="N1692">
        <f t="shared" ca="1" si="425"/>
        <v>0</v>
      </c>
      <c r="O1692">
        <f>COUNTIF(結算日!$A$3:$A$249,A1692)</f>
        <v>0</v>
      </c>
      <c r="Q1692" s="7">
        <f t="shared" si="433"/>
        <v>-10</v>
      </c>
      <c r="R1692" s="8">
        <f t="shared" ca="1" si="437"/>
        <v>-420</v>
      </c>
      <c r="S1692" s="8">
        <f t="shared" ca="1" si="438"/>
        <v>247876</v>
      </c>
      <c r="T1692" s="8">
        <f t="shared" ca="1" si="434"/>
        <v>42</v>
      </c>
      <c r="U1692" s="9">
        <f t="shared" ca="1" si="439"/>
        <v>0</v>
      </c>
      <c r="V1692">
        <f t="shared" si="435"/>
        <v>2005</v>
      </c>
      <c r="W1692">
        <f t="shared" si="436"/>
        <v>4</v>
      </c>
    </row>
    <row r="1693" spans="1:23" x14ac:dyDescent="0.25">
      <c r="A1693" s="1">
        <v>38475</v>
      </c>
      <c r="B1693" s="2">
        <v>5818.22</v>
      </c>
      <c r="C1693" s="2">
        <v>58379</v>
      </c>
      <c r="D1693" s="2">
        <v>5800</v>
      </c>
      <c r="E1693" s="2">
        <v>5786</v>
      </c>
      <c r="F1693" s="10">
        <f t="shared" si="426"/>
        <v>-3.1315419492560226E-3</v>
      </c>
      <c r="G1693" s="2">
        <f t="shared" ca="1" si="427"/>
        <v>64939.65</v>
      </c>
      <c r="H1693">
        <f t="shared" ca="1" si="428"/>
        <v>-1</v>
      </c>
      <c r="I1693">
        <f t="shared" si="429"/>
        <v>1</v>
      </c>
      <c r="J1693">
        <f t="shared" si="432"/>
        <v>0.1500000000005457</v>
      </c>
      <c r="K1693">
        <f t="shared" si="430"/>
        <v>1</v>
      </c>
      <c r="L1693" s="11">
        <f t="shared" ca="1" si="424"/>
        <v>16371.859999999962</v>
      </c>
      <c r="M1693">
        <f t="shared" ca="1" si="431"/>
        <v>2</v>
      </c>
      <c r="N1693">
        <f t="shared" ca="1" si="425"/>
        <v>0</v>
      </c>
      <c r="O1693">
        <f>COUNTIF(結算日!$A$3:$A$249,A1693)</f>
        <v>0</v>
      </c>
      <c r="Q1693" s="7">
        <f t="shared" si="433"/>
        <v>30</v>
      </c>
      <c r="R1693" s="8">
        <f t="shared" ca="1" si="437"/>
        <v>1260</v>
      </c>
      <c r="S1693" s="8">
        <f t="shared" ca="1" si="438"/>
        <v>249136</v>
      </c>
      <c r="T1693" s="8">
        <f t="shared" ca="1" si="434"/>
        <v>42</v>
      </c>
      <c r="U1693" s="9">
        <f t="shared" ca="1" si="439"/>
        <v>0</v>
      </c>
      <c r="V1693">
        <f t="shared" si="435"/>
        <v>2005</v>
      </c>
      <c r="W1693">
        <f t="shared" si="436"/>
        <v>5</v>
      </c>
    </row>
    <row r="1694" spans="1:23" x14ac:dyDescent="0.25">
      <c r="A1694" s="1">
        <v>38476</v>
      </c>
      <c r="B1694" s="2">
        <v>5803.68</v>
      </c>
      <c r="C1694" s="2">
        <v>52596</v>
      </c>
      <c r="D1694" s="2">
        <v>5806</v>
      </c>
      <c r="E1694" s="2">
        <v>5780</v>
      </c>
      <c r="F1694" s="10">
        <f t="shared" si="426"/>
        <v>3.9974636782180717E-4</v>
      </c>
      <c r="G1694" s="2">
        <f t="shared" ca="1" si="427"/>
        <v>64089.525000000001</v>
      </c>
      <c r="H1694">
        <f t="shared" ca="1" si="428"/>
        <v>-1</v>
      </c>
      <c r="I1694">
        <f t="shared" si="429"/>
        <v>-1</v>
      </c>
      <c r="J1694">
        <f t="shared" si="432"/>
        <v>-14.539999999999964</v>
      </c>
      <c r="K1694">
        <f t="shared" ca="1" si="430"/>
        <v>-1</v>
      </c>
      <c r="L1694" s="11">
        <f t="shared" ca="1" si="424"/>
        <v>16342.779999999962</v>
      </c>
      <c r="M1694">
        <f t="shared" ca="1" si="431"/>
        <v>-2</v>
      </c>
      <c r="N1694">
        <f t="shared" ca="1" si="425"/>
        <v>4</v>
      </c>
      <c r="O1694">
        <f>COUNTIF(結算日!$A$3:$A$249,A1694)</f>
        <v>0</v>
      </c>
      <c r="Q1694" s="7">
        <f t="shared" si="433"/>
        <v>6</v>
      </c>
      <c r="R1694" s="8">
        <f t="shared" ca="1" si="437"/>
        <v>252</v>
      </c>
      <c r="S1694" s="8">
        <f t="shared" ca="1" si="438"/>
        <v>249388</v>
      </c>
      <c r="T1694" s="8">
        <f t="shared" ca="1" si="434"/>
        <v>-42</v>
      </c>
      <c r="U1694" s="9">
        <f t="shared" ca="1" si="439"/>
        <v>84</v>
      </c>
      <c r="V1694">
        <f t="shared" si="435"/>
        <v>2005</v>
      </c>
      <c r="W1694">
        <f t="shared" si="436"/>
        <v>5</v>
      </c>
    </row>
    <row r="1695" spans="1:23" x14ac:dyDescent="0.25">
      <c r="A1695" s="1">
        <v>38477</v>
      </c>
      <c r="B1695" s="2">
        <v>5927.5</v>
      </c>
      <c r="C1695" s="2">
        <v>90654</v>
      </c>
      <c r="D1695" s="2">
        <v>5902</v>
      </c>
      <c r="E1695" s="2">
        <v>5886</v>
      </c>
      <c r="F1695" s="10">
        <f t="shared" si="426"/>
        <v>-4.3019822859552415E-3</v>
      </c>
      <c r="G1695" s="2">
        <f t="shared" ca="1" si="427"/>
        <v>64024.9</v>
      </c>
      <c r="H1695">
        <f t="shared" ca="1" si="428"/>
        <v>1</v>
      </c>
      <c r="I1695">
        <f t="shared" si="429"/>
        <v>1</v>
      </c>
      <c r="J1695">
        <f t="shared" si="432"/>
        <v>123.81999999999971</v>
      </c>
      <c r="K1695">
        <f t="shared" si="430"/>
        <v>1</v>
      </c>
      <c r="L1695" s="11">
        <f t="shared" ca="1" si="424"/>
        <v>16095.139999999963</v>
      </c>
      <c r="M1695">
        <f t="shared" ca="1" si="431"/>
        <v>2</v>
      </c>
      <c r="N1695">
        <f t="shared" ca="1" si="425"/>
        <v>4</v>
      </c>
      <c r="O1695">
        <f>COUNTIF(結算日!$A$3:$A$249,A1695)</f>
        <v>0</v>
      </c>
      <c r="Q1695" s="7">
        <f t="shared" si="433"/>
        <v>96</v>
      </c>
      <c r="R1695" s="8">
        <f t="shared" ca="1" si="437"/>
        <v>-4032</v>
      </c>
      <c r="S1695" s="8">
        <f t="shared" ca="1" si="438"/>
        <v>245272</v>
      </c>
      <c r="T1695" s="8">
        <f t="shared" ca="1" si="434"/>
        <v>41</v>
      </c>
      <c r="U1695" s="9">
        <f t="shared" ca="1" si="439"/>
        <v>83</v>
      </c>
      <c r="V1695">
        <f t="shared" si="435"/>
        <v>2005</v>
      </c>
      <c r="W1695">
        <f t="shared" si="436"/>
        <v>5</v>
      </c>
    </row>
    <row r="1696" spans="1:23" x14ac:dyDescent="0.25">
      <c r="A1696" s="1">
        <v>38478</v>
      </c>
      <c r="B1696" s="2">
        <v>5967.96</v>
      </c>
      <c r="C1696" s="2">
        <v>80277</v>
      </c>
      <c r="D1696" s="2">
        <v>5948</v>
      </c>
      <c r="E1696" s="2">
        <v>5920</v>
      </c>
      <c r="F1696" s="10">
        <f t="shared" si="426"/>
        <v>-3.3445264378447748E-3</v>
      </c>
      <c r="G1696" s="2">
        <f t="shared" ca="1" si="427"/>
        <v>63931.474999999999</v>
      </c>
      <c r="H1696">
        <f t="shared" ca="1" si="428"/>
        <v>1</v>
      </c>
      <c r="I1696">
        <f t="shared" si="429"/>
        <v>1</v>
      </c>
      <c r="J1696">
        <f t="shared" si="432"/>
        <v>40.460000000000036</v>
      </c>
      <c r="K1696">
        <f t="shared" si="430"/>
        <v>1</v>
      </c>
      <c r="L1696" s="11">
        <f t="shared" ca="1" si="424"/>
        <v>16176.059999999963</v>
      </c>
      <c r="M1696">
        <f t="shared" ca="1" si="431"/>
        <v>2</v>
      </c>
      <c r="N1696">
        <f t="shared" ca="1" si="425"/>
        <v>0</v>
      </c>
      <c r="O1696">
        <f>COUNTIF(結算日!$A$3:$A$249,A1696)</f>
        <v>0</v>
      </c>
      <c r="Q1696" s="7">
        <f t="shared" si="433"/>
        <v>46</v>
      </c>
      <c r="R1696" s="8">
        <f t="shared" ca="1" si="437"/>
        <v>1886</v>
      </c>
      <c r="S1696" s="8">
        <f t="shared" ca="1" si="438"/>
        <v>247075</v>
      </c>
      <c r="T1696" s="8">
        <f t="shared" ca="1" si="434"/>
        <v>41</v>
      </c>
      <c r="U1696" s="9">
        <f t="shared" ca="1" si="439"/>
        <v>0</v>
      </c>
      <c r="V1696">
        <f t="shared" si="435"/>
        <v>2005</v>
      </c>
      <c r="W1696">
        <f t="shared" si="436"/>
        <v>5</v>
      </c>
    </row>
    <row r="1697" spans="1:23" x14ac:dyDescent="0.25">
      <c r="A1697" s="1">
        <v>38481</v>
      </c>
      <c r="B1697" s="2">
        <v>5966.85</v>
      </c>
      <c r="C1697" s="2">
        <v>63979</v>
      </c>
      <c r="D1697" s="2">
        <v>5947</v>
      </c>
      <c r="E1697" s="2">
        <v>5932</v>
      </c>
      <c r="F1697" s="10">
        <f t="shared" si="426"/>
        <v>-3.3267134250065666E-3</v>
      </c>
      <c r="G1697" s="2">
        <f t="shared" ca="1" si="427"/>
        <v>63307.95</v>
      </c>
      <c r="H1697">
        <f t="shared" ca="1" si="428"/>
        <v>1</v>
      </c>
      <c r="I1697">
        <f t="shared" si="429"/>
        <v>1</v>
      </c>
      <c r="J1697">
        <f t="shared" si="432"/>
        <v>-1.1099999999996726</v>
      </c>
      <c r="K1697">
        <f t="shared" si="430"/>
        <v>1</v>
      </c>
      <c r="L1697" s="11">
        <f t="shared" ca="1" si="424"/>
        <v>16173.839999999964</v>
      </c>
      <c r="M1697">
        <f t="shared" ca="1" si="431"/>
        <v>2</v>
      </c>
      <c r="N1697">
        <f t="shared" ca="1" si="425"/>
        <v>0</v>
      </c>
      <c r="O1697">
        <f>COUNTIF(結算日!$A$3:$A$249,A1697)</f>
        <v>0</v>
      </c>
      <c r="Q1697" s="7">
        <f t="shared" si="433"/>
        <v>-1</v>
      </c>
      <c r="R1697" s="8">
        <f t="shared" ca="1" si="437"/>
        <v>-41</v>
      </c>
      <c r="S1697" s="8">
        <f t="shared" ca="1" si="438"/>
        <v>247034</v>
      </c>
      <c r="T1697" s="8">
        <f t="shared" ca="1" si="434"/>
        <v>41</v>
      </c>
      <c r="U1697" s="9">
        <f t="shared" ca="1" si="439"/>
        <v>0</v>
      </c>
      <c r="V1697">
        <f t="shared" si="435"/>
        <v>2005</v>
      </c>
      <c r="W1697">
        <f t="shared" si="436"/>
        <v>5</v>
      </c>
    </row>
    <row r="1698" spans="1:23" x14ac:dyDescent="0.25">
      <c r="A1698" s="1">
        <v>38482</v>
      </c>
      <c r="B1698" s="2">
        <v>5949.8</v>
      </c>
      <c r="C1698" s="2">
        <v>58234</v>
      </c>
      <c r="D1698" s="2">
        <v>5925</v>
      </c>
      <c r="E1698" s="2">
        <v>5910</v>
      </c>
      <c r="F1698" s="10">
        <f t="shared" si="426"/>
        <v>-4.1682073347003579E-3</v>
      </c>
      <c r="G1698" s="2">
        <f t="shared" ca="1" si="427"/>
        <v>62758.1</v>
      </c>
      <c r="H1698">
        <f t="shared" ca="1" si="428"/>
        <v>-1</v>
      </c>
      <c r="I1698">
        <f t="shared" si="429"/>
        <v>1</v>
      </c>
      <c r="J1698">
        <f t="shared" si="432"/>
        <v>-17.050000000000182</v>
      </c>
      <c r="K1698">
        <f t="shared" si="430"/>
        <v>1</v>
      </c>
      <c r="L1698" s="11">
        <f t="shared" ca="1" si="424"/>
        <v>16139.739999999963</v>
      </c>
      <c r="M1698">
        <f t="shared" ca="1" si="431"/>
        <v>2</v>
      </c>
      <c r="N1698">
        <f t="shared" ca="1" si="425"/>
        <v>0</v>
      </c>
      <c r="O1698">
        <f>COUNTIF(結算日!$A$3:$A$249,A1698)</f>
        <v>0</v>
      </c>
      <c r="Q1698" s="7">
        <f t="shared" si="433"/>
        <v>-22</v>
      </c>
      <c r="R1698" s="8">
        <f t="shared" ca="1" si="437"/>
        <v>-902</v>
      </c>
      <c r="S1698" s="8">
        <f t="shared" ca="1" si="438"/>
        <v>246132</v>
      </c>
      <c r="T1698" s="8">
        <f t="shared" ca="1" si="434"/>
        <v>41</v>
      </c>
      <c r="U1698" s="9">
        <f t="shared" ca="1" si="439"/>
        <v>0</v>
      </c>
      <c r="V1698">
        <f t="shared" si="435"/>
        <v>2005</v>
      </c>
      <c r="W1698">
        <f t="shared" si="436"/>
        <v>5</v>
      </c>
    </row>
    <row r="1699" spans="1:23" x14ac:dyDescent="0.25">
      <c r="A1699" s="1">
        <v>38483</v>
      </c>
      <c r="B1699" s="2">
        <v>5917.13</v>
      </c>
      <c r="C1699" s="2">
        <v>54504</v>
      </c>
      <c r="D1699" s="2">
        <v>5898</v>
      </c>
      <c r="E1699" s="2">
        <v>5880</v>
      </c>
      <c r="F1699" s="10">
        <f t="shared" si="426"/>
        <v>-3.2329862619209226E-3</v>
      </c>
      <c r="G1699" s="2">
        <f t="shared" ca="1" si="427"/>
        <v>62133.55</v>
      </c>
      <c r="H1699">
        <f t="shared" ca="1" si="428"/>
        <v>-1</v>
      </c>
      <c r="I1699">
        <f t="shared" si="429"/>
        <v>1</v>
      </c>
      <c r="J1699">
        <f t="shared" si="432"/>
        <v>-32.670000000000073</v>
      </c>
      <c r="K1699">
        <f t="shared" si="430"/>
        <v>1</v>
      </c>
      <c r="L1699" s="11">
        <f t="shared" ca="1" si="424"/>
        <v>16074.399999999963</v>
      </c>
      <c r="M1699">
        <f t="shared" ca="1" si="431"/>
        <v>2</v>
      </c>
      <c r="N1699">
        <f t="shared" ca="1" si="425"/>
        <v>0</v>
      </c>
      <c r="O1699">
        <f>COUNTIF(結算日!$A$3:$A$249,A1699)</f>
        <v>0</v>
      </c>
      <c r="Q1699" s="7">
        <f t="shared" si="433"/>
        <v>-27</v>
      </c>
      <c r="R1699" s="8">
        <f t="shared" ca="1" si="437"/>
        <v>-1107</v>
      </c>
      <c r="S1699" s="8">
        <f t="shared" ca="1" si="438"/>
        <v>245025</v>
      </c>
      <c r="T1699" s="8">
        <f t="shared" ca="1" si="434"/>
        <v>41</v>
      </c>
      <c r="U1699" s="9">
        <f t="shared" ca="1" si="439"/>
        <v>0</v>
      </c>
      <c r="V1699">
        <f t="shared" si="435"/>
        <v>2005</v>
      </c>
      <c r="W1699">
        <f t="shared" si="436"/>
        <v>5</v>
      </c>
    </row>
    <row r="1700" spans="1:23" x14ac:dyDescent="0.25">
      <c r="A1700" s="1">
        <v>38484</v>
      </c>
      <c r="B1700" s="2">
        <v>5934.6</v>
      </c>
      <c r="C1700" s="2">
        <v>56101</v>
      </c>
      <c r="D1700" s="2">
        <v>5929</v>
      </c>
      <c r="E1700" s="2">
        <v>5909</v>
      </c>
      <c r="F1700" s="10">
        <f t="shared" si="426"/>
        <v>-9.4361877801374394E-4</v>
      </c>
      <c r="G1700" s="2">
        <f t="shared" ca="1" si="427"/>
        <v>61401.675000000003</v>
      </c>
      <c r="H1700">
        <f t="shared" ca="1" si="428"/>
        <v>-1</v>
      </c>
      <c r="I1700">
        <f t="shared" si="429"/>
        <v>1</v>
      </c>
      <c r="J1700">
        <f t="shared" si="432"/>
        <v>17.470000000000255</v>
      </c>
      <c r="K1700">
        <f t="shared" ca="1" si="430"/>
        <v>-1</v>
      </c>
      <c r="L1700" s="11">
        <f t="shared" ca="1" si="424"/>
        <v>16109.339999999964</v>
      </c>
      <c r="M1700">
        <f t="shared" ca="1" si="431"/>
        <v>-2</v>
      </c>
      <c r="N1700">
        <f t="shared" ca="1" si="425"/>
        <v>4</v>
      </c>
      <c r="O1700">
        <f>COUNTIF(結算日!$A$3:$A$249,A1700)</f>
        <v>0</v>
      </c>
      <c r="Q1700" s="7">
        <f t="shared" si="433"/>
        <v>31</v>
      </c>
      <c r="R1700" s="8">
        <f t="shared" ca="1" si="437"/>
        <v>1271</v>
      </c>
      <c r="S1700" s="8">
        <f t="shared" ca="1" si="438"/>
        <v>246296</v>
      </c>
      <c r="T1700" s="8">
        <f t="shared" ca="1" si="434"/>
        <v>-41</v>
      </c>
      <c r="U1700" s="9">
        <f t="shared" ca="1" si="439"/>
        <v>82</v>
      </c>
      <c r="V1700">
        <f t="shared" si="435"/>
        <v>2005</v>
      </c>
      <c r="W1700">
        <f t="shared" si="436"/>
        <v>5</v>
      </c>
    </row>
    <row r="1701" spans="1:23" x14ac:dyDescent="0.25">
      <c r="A1701" s="1">
        <v>38485</v>
      </c>
      <c r="B1701" s="2">
        <v>5981.48</v>
      </c>
      <c r="C1701" s="2">
        <v>77345</v>
      </c>
      <c r="D1701" s="2">
        <v>5986</v>
      </c>
      <c r="E1701" s="2">
        <v>5972</v>
      </c>
      <c r="F1701" s="10">
        <f t="shared" si="426"/>
        <v>7.5566582183683728E-4</v>
      </c>
      <c r="G1701" s="2">
        <f t="shared" ca="1" si="427"/>
        <v>61848.9</v>
      </c>
      <c r="H1701">
        <f t="shared" ca="1" si="428"/>
        <v>1</v>
      </c>
      <c r="I1701">
        <f t="shared" si="429"/>
        <v>-1</v>
      </c>
      <c r="J1701">
        <f t="shared" si="432"/>
        <v>46.8799999999992</v>
      </c>
      <c r="K1701">
        <f t="shared" ca="1" si="430"/>
        <v>1</v>
      </c>
      <c r="L1701" s="11">
        <f t="shared" ca="1" si="424"/>
        <v>16015.579999999965</v>
      </c>
      <c r="M1701">
        <f t="shared" ca="1" si="431"/>
        <v>2</v>
      </c>
      <c r="N1701">
        <f t="shared" ca="1" si="425"/>
        <v>4</v>
      </c>
      <c r="O1701">
        <f>COUNTIF(結算日!$A$3:$A$249,A1701)</f>
        <v>0</v>
      </c>
      <c r="Q1701" s="7">
        <f t="shared" si="433"/>
        <v>57</v>
      </c>
      <c r="R1701" s="8">
        <f t="shared" ca="1" si="437"/>
        <v>-2337</v>
      </c>
      <c r="S1701" s="8">
        <f t="shared" ca="1" si="438"/>
        <v>243877</v>
      </c>
      <c r="T1701" s="8">
        <f t="shared" ca="1" si="434"/>
        <v>40</v>
      </c>
      <c r="U1701" s="9">
        <f t="shared" ca="1" si="439"/>
        <v>81</v>
      </c>
      <c r="V1701">
        <f t="shared" si="435"/>
        <v>2005</v>
      </c>
      <c r="W1701">
        <f t="shared" si="436"/>
        <v>5</v>
      </c>
    </row>
    <row r="1702" spans="1:23" x14ac:dyDescent="0.25">
      <c r="A1702" s="1">
        <v>38488</v>
      </c>
      <c r="B1702" s="2">
        <v>5925.88</v>
      </c>
      <c r="C1702" s="2">
        <v>65925</v>
      </c>
      <c r="D1702" s="2">
        <v>5931</v>
      </c>
      <c r="E1702" s="2">
        <v>5912</v>
      </c>
      <c r="F1702" s="10">
        <f t="shared" si="426"/>
        <v>8.6400669605191105E-4</v>
      </c>
      <c r="G1702" s="2">
        <f t="shared" ca="1" si="427"/>
        <v>62020.775000000001</v>
      </c>
      <c r="H1702">
        <f t="shared" ca="1" si="428"/>
        <v>1</v>
      </c>
      <c r="I1702">
        <f t="shared" si="429"/>
        <v>-1</v>
      </c>
      <c r="J1702">
        <f t="shared" si="432"/>
        <v>-55.599999999999454</v>
      </c>
      <c r="K1702">
        <f t="shared" ca="1" si="430"/>
        <v>1</v>
      </c>
      <c r="L1702" s="11">
        <f t="shared" ca="1" si="424"/>
        <v>15904.379999999966</v>
      </c>
      <c r="M1702">
        <f t="shared" ca="1" si="431"/>
        <v>2</v>
      </c>
      <c r="N1702">
        <f t="shared" ca="1" si="425"/>
        <v>0</v>
      </c>
      <c r="O1702">
        <f>COUNTIF(結算日!$A$3:$A$249,A1702)</f>
        <v>0</v>
      </c>
      <c r="Q1702" s="7">
        <f t="shared" si="433"/>
        <v>-55</v>
      </c>
      <c r="R1702" s="8">
        <f t="shared" ca="1" si="437"/>
        <v>-2200</v>
      </c>
      <c r="S1702" s="8">
        <f t="shared" ca="1" si="438"/>
        <v>241596</v>
      </c>
      <c r="T1702" s="8">
        <f t="shared" ca="1" si="434"/>
        <v>40</v>
      </c>
      <c r="U1702" s="9">
        <f t="shared" ca="1" si="439"/>
        <v>0</v>
      </c>
      <c r="V1702">
        <f t="shared" si="435"/>
        <v>2005</v>
      </c>
      <c r="W1702">
        <f t="shared" si="436"/>
        <v>5</v>
      </c>
    </row>
    <row r="1703" spans="1:23" x14ac:dyDescent="0.25">
      <c r="A1703" s="1">
        <v>38489</v>
      </c>
      <c r="B1703" s="2">
        <v>5894.01</v>
      </c>
      <c r="C1703" s="2">
        <v>56513</v>
      </c>
      <c r="D1703" s="2">
        <v>5877</v>
      </c>
      <c r="E1703" s="2">
        <v>5855</v>
      </c>
      <c r="F1703" s="10">
        <f t="shared" si="426"/>
        <v>-2.8859808517461838E-3</v>
      </c>
      <c r="G1703" s="2">
        <f t="shared" ca="1" si="427"/>
        <v>62018.525000000001</v>
      </c>
      <c r="H1703">
        <f t="shared" ca="1" si="428"/>
        <v>-1</v>
      </c>
      <c r="I1703">
        <f t="shared" si="429"/>
        <v>1</v>
      </c>
      <c r="J1703">
        <f t="shared" si="432"/>
        <v>-31.869999999999891</v>
      </c>
      <c r="K1703">
        <f t="shared" si="430"/>
        <v>1</v>
      </c>
      <c r="L1703" s="11">
        <f t="shared" ca="1" si="424"/>
        <v>15840.639999999967</v>
      </c>
      <c r="M1703">
        <f t="shared" ca="1" si="431"/>
        <v>2</v>
      </c>
      <c r="N1703">
        <f t="shared" ca="1" si="425"/>
        <v>0</v>
      </c>
      <c r="O1703">
        <f>COUNTIF(結算日!$A$3:$A$249,A1703)</f>
        <v>0</v>
      </c>
      <c r="Q1703" s="7">
        <f t="shared" si="433"/>
        <v>-54</v>
      </c>
      <c r="R1703" s="8">
        <f t="shared" ca="1" si="437"/>
        <v>-2160</v>
      </c>
      <c r="S1703" s="8">
        <f t="shared" ca="1" si="438"/>
        <v>239436</v>
      </c>
      <c r="T1703" s="8">
        <f t="shared" ca="1" si="434"/>
        <v>40</v>
      </c>
      <c r="U1703" s="9">
        <f t="shared" ca="1" si="439"/>
        <v>0</v>
      </c>
      <c r="V1703">
        <f t="shared" si="435"/>
        <v>2005</v>
      </c>
      <c r="W1703">
        <f t="shared" si="436"/>
        <v>5</v>
      </c>
    </row>
    <row r="1704" spans="1:23" x14ac:dyDescent="0.25">
      <c r="A1704" s="1">
        <v>38490</v>
      </c>
      <c r="B1704" s="2">
        <v>5890.83</v>
      </c>
      <c r="C1704" s="2">
        <v>53061</v>
      </c>
      <c r="D1704" s="2">
        <v>5880</v>
      </c>
      <c r="E1704" s="2">
        <v>5870</v>
      </c>
      <c r="F1704" s="10">
        <f t="shared" si="426"/>
        <v>-3.5360042642548217E-3</v>
      </c>
      <c r="G1704" s="2">
        <f t="shared" ca="1" si="427"/>
        <v>61754.55</v>
      </c>
      <c r="H1704">
        <f t="shared" ca="1" si="428"/>
        <v>-1</v>
      </c>
      <c r="I1704">
        <f t="shared" si="429"/>
        <v>1</v>
      </c>
      <c r="J1704">
        <f t="shared" si="432"/>
        <v>-3.180000000000291</v>
      </c>
      <c r="K1704">
        <f t="shared" si="430"/>
        <v>1</v>
      </c>
      <c r="L1704" s="11">
        <f t="shared" ca="1" si="424"/>
        <v>15834.279999999966</v>
      </c>
      <c r="M1704">
        <f t="shared" ca="1" si="431"/>
        <v>2</v>
      </c>
      <c r="N1704">
        <f t="shared" ca="1" si="425"/>
        <v>0</v>
      </c>
      <c r="O1704">
        <f>COUNTIF(結算日!$A$3:$A$249,A1704)</f>
        <v>1</v>
      </c>
      <c r="Q1704" s="7">
        <f t="shared" si="433"/>
        <v>3</v>
      </c>
      <c r="R1704" s="8">
        <f t="shared" ca="1" si="437"/>
        <v>120</v>
      </c>
      <c r="S1704" s="8">
        <f t="shared" ca="1" si="438"/>
        <v>239556</v>
      </c>
      <c r="T1704" s="8">
        <f t="shared" ca="1" si="434"/>
        <v>40</v>
      </c>
      <c r="U1704" s="9">
        <f t="shared" ca="1" si="439"/>
        <v>80</v>
      </c>
      <c r="V1704">
        <f t="shared" si="435"/>
        <v>2005</v>
      </c>
      <c r="W1704">
        <f t="shared" si="436"/>
        <v>5</v>
      </c>
    </row>
    <row r="1705" spans="1:23" x14ac:dyDescent="0.25">
      <c r="A1705" s="1">
        <v>38491</v>
      </c>
      <c r="B1705" s="2">
        <v>5970.71</v>
      </c>
      <c r="C1705" s="2">
        <v>74635</v>
      </c>
      <c r="D1705" s="2">
        <v>5947</v>
      </c>
      <c r="E1705" s="2">
        <v>5860</v>
      </c>
      <c r="F1705" s="10">
        <f t="shared" si="426"/>
        <v>-3.971052018939103E-3</v>
      </c>
      <c r="G1705" s="2">
        <f t="shared" ca="1" si="427"/>
        <v>61977.2</v>
      </c>
      <c r="H1705">
        <f t="shared" ca="1" si="428"/>
        <v>1</v>
      </c>
      <c r="I1705">
        <f t="shared" si="429"/>
        <v>1</v>
      </c>
      <c r="J1705">
        <f t="shared" si="432"/>
        <v>79.880000000000109</v>
      </c>
      <c r="K1705">
        <f t="shared" si="430"/>
        <v>1</v>
      </c>
      <c r="L1705" s="11">
        <f t="shared" ca="1" si="424"/>
        <v>15994.039999999966</v>
      </c>
      <c r="M1705">
        <f t="shared" ca="1" si="431"/>
        <v>2</v>
      </c>
      <c r="N1705">
        <f t="shared" ca="1" si="425"/>
        <v>0</v>
      </c>
      <c r="O1705">
        <f>COUNTIF(結算日!$A$3:$A$249,A1705)</f>
        <v>0</v>
      </c>
      <c r="Q1705" s="7">
        <f t="shared" si="433"/>
        <v>77</v>
      </c>
      <c r="R1705" s="8">
        <f t="shared" ca="1" si="437"/>
        <v>3080</v>
      </c>
      <c r="S1705" s="8">
        <f t="shared" ca="1" si="438"/>
        <v>242556</v>
      </c>
      <c r="T1705" s="8">
        <f t="shared" ca="1" si="434"/>
        <v>40</v>
      </c>
      <c r="U1705" s="9">
        <f t="shared" ca="1" si="439"/>
        <v>0</v>
      </c>
      <c r="V1705">
        <f t="shared" si="435"/>
        <v>2005</v>
      </c>
      <c r="W1705">
        <f t="shared" si="436"/>
        <v>5</v>
      </c>
    </row>
    <row r="1706" spans="1:23" x14ac:dyDescent="0.25">
      <c r="A1706" s="1">
        <v>38492</v>
      </c>
      <c r="B1706" s="2">
        <v>5954.69</v>
      </c>
      <c r="C1706" s="2">
        <v>60233</v>
      </c>
      <c r="D1706" s="2">
        <v>5920</v>
      </c>
      <c r="E1706" s="2">
        <v>5840</v>
      </c>
      <c r="F1706" s="10">
        <f t="shared" si="426"/>
        <v>-5.8256601099301308E-3</v>
      </c>
      <c r="G1706" s="2">
        <f t="shared" ca="1" si="427"/>
        <v>61911.45</v>
      </c>
      <c r="H1706">
        <f t="shared" ca="1" si="428"/>
        <v>-1</v>
      </c>
      <c r="I1706">
        <f t="shared" si="429"/>
        <v>1</v>
      </c>
      <c r="J1706">
        <f t="shared" si="432"/>
        <v>-16.020000000000437</v>
      </c>
      <c r="K1706">
        <f t="shared" si="430"/>
        <v>1</v>
      </c>
      <c r="L1706" s="11">
        <f t="shared" ca="1" si="424"/>
        <v>15961.999999999965</v>
      </c>
      <c r="M1706">
        <f t="shared" ca="1" si="431"/>
        <v>2</v>
      </c>
      <c r="N1706">
        <f t="shared" ca="1" si="425"/>
        <v>0</v>
      </c>
      <c r="O1706">
        <f>COUNTIF(結算日!$A$3:$A$249,A1706)</f>
        <v>0</v>
      </c>
      <c r="Q1706" s="7">
        <f t="shared" si="433"/>
        <v>-27</v>
      </c>
      <c r="R1706" s="8">
        <f t="shared" ca="1" si="437"/>
        <v>-1080</v>
      </c>
      <c r="S1706" s="8">
        <f t="shared" ca="1" si="438"/>
        <v>241476</v>
      </c>
      <c r="T1706" s="8">
        <f t="shared" ca="1" si="434"/>
        <v>40</v>
      </c>
      <c r="U1706" s="9">
        <f t="shared" ca="1" si="439"/>
        <v>0</v>
      </c>
      <c r="V1706">
        <f t="shared" si="435"/>
        <v>2005</v>
      </c>
      <c r="W1706">
        <f t="shared" si="436"/>
        <v>5</v>
      </c>
    </row>
    <row r="1707" spans="1:23" x14ac:dyDescent="0.25">
      <c r="A1707" s="1">
        <v>38495</v>
      </c>
      <c r="B1707" s="2">
        <v>5885.45</v>
      </c>
      <c r="C1707" s="2">
        <v>42657</v>
      </c>
      <c r="D1707" s="2">
        <v>5878</v>
      </c>
      <c r="E1707" s="2">
        <v>5791</v>
      </c>
      <c r="F1707" s="10">
        <f t="shared" si="426"/>
        <v>-1.2658335386418473E-3</v>
      </c>
      <c r="G1707" s="2">
        <f t="shared" ca="1" si="427"/>
        <v>61173.574999999997</v>
      </c>
      <c r="H1707">
        <f t="shared" ca="1" si="428"/>
        <v>-1</v>
      </c>
      <c r="I1707">
        <f t="shared" si="429"/>
        <v>1</v>
      </c>
      <c r="J1707">
        <f t="shared" si="432"/>
        <v>-69.239999999999782</v>
      </c>
      <c r="K1707">
        <f t="shared" si="430"/>
        <v>1</v>
      </c>
      <c r="L1707" s="11">
        <f t="shared" ca="1" si="424"/>
        <v>15823.519999999966</v>
      </c>
      <c r="M1707">
        <f t="shared" ca="1" si="431"/>
        <v>2</v>
      </c>
      <c r="N1707">
        <f t="shared" ca="1" si="425"/>
        <v>0</v>
      </c>
      <c r="O1707">
        <f>COUNTIF(結算日!$A$3:$A$249,A1707)</f>
        <v>0</v>
      </c>
      <c r="Q1707" s="7">
        <f t="shared" si="433"/>
        <v>-42</v>
      </c>
      <c r="R1707" s="8">
        <f t="shared" ca="1" si="437"/>
        <v>-1680</v>
      </c>
      <c r="S1707" s="8">
        <f t="shared" ca="1" si="438"/>
        <v>239796</v>
      </c>
      <c r="T1707" s="8">
        <f t="shared" ca="1" si="434"/>
        <v>40</v>
      </c>
      <c r="U1707" s="9">
        <f t="shared" ca="1" si="439"/>
        <v>0</v>
      </c>
      <c r="V1707">
        <f t="shared" si="435"/>
        <v>2005</v>
      </c>
      <c r="W1707">
        <f t="shared" si="436"/>
        <v>5</v>
      </c>
    </row>
    <row r="1708" spans="1:23" x14ac:dyDescent="0.25">
      <c r="A1708" s="1">
        <v>38496</v>
      </c>
      <c r="B1708" s="2">
        <v>5909.1</v>
      </c>
      <c r="C1708" s="2">
        <v>48930</v>
      </c>
      <c r="D1708" s="2">
        <v>5875</v>
      </c>
      <c r="E1708" s="2">
        <v>5794</v>
      </c>
      <c r="F1708" s="10">
        <f t="shared" si="426"/>
        <v>-5.7707603526764295E-3</v>
      </c>
      <c r="G1708" s="2">
        <f t="shared" ca="1" si="427"/>
        <v>60930.324999999997</v>
      </c>
      <c r="H1708">
        <f t="shared" ca="1" si="428"/>
        <v>-1</v>
      </c>
      <c r="I1708">
        <f t="shared" si="429"/>
        <v>1</v>
      </c>
      <c r="J1708">
        <f t="shared" si="432"/>
        <v>23.650000000000546</v>
      </c>
      <c r="K1708">
        <f t="shared" si="430"/>
        <v>1</v>
      </c>
      <c r="L1708" s="11">
        <f t="shared" ca="1" si="424"/>
        <v>15870.819999999967</v>
      </c>
      <c r="M1708">
        <f t="shared" ca="1" si="431"/>
        <v>2</v>
      </c>
      <c r="N1708">
        <f t="shared" ca="1" si="425"/>
        <v>0</v>
      </c>
      <c r="O1708">
        <f>COUNTIF(結算日!$A$3:$A$249,A1708)</f>
        <v>0</v>
      </c>
      <c r="Q1708" s="7">
        <f t="shared" si="433"/>
        <v>-3</v>
      </c>
      <c r="R1708" s="8">
        <f t="shared" ca="1" si="437"/>
        <v>-120</v>
      </c>
      <c r="S1708" s="8">
        <f t="shared" ca="1" si="438"/>
        <v>239676</v>
      </c>
      <c r="T1708" s="8">
        <f t="shared" ca="1" si="434"/>
        <v>40</v>
      </c>
      <c r="U1708" s="9">
        <f t="shared" ca="1" si="439"/>
        <v>0</v>
      </c>
      <c r="V1708">
        <f t="shared" si="435"/>
        <v>2005</v>
      </c>
      <c r="W1708">
        <f t="shared" si="436"/>
        <v>5</v>
      </c>
    </row>
    <row r="1709" spans="1:23" x14ac:dyDescent="0.25">
      <c r="A1709" s="1">
        <v>38497</v>
      </c>
      <c r="B1709" s="2">
        <v>5888.53</v>
      </c>
      <c r="C1709" s="2">
        <v>63787</v>
      </c>
      <c r="D1709" s="2">
        <v>5849</v>
      </c>
      <c r="E1709" s="2">
        <v>5763</v>
      </c>
      <c r="F1709" s="10">
        <f t="shared" si="426"/>
        <v>-6.713050625538064E-3</v>
      </c>
      <c r="G1709" s="2">
        <f t="shared" ca="1" si="427"/>
        <v>61144.625</v>
      </c>
      <c r="H1709">
        <f t="shared" ca="1" si="428"/>
        <v>1</v>
      </c>
      <c r="I1709">
        <f t="shared" si="429"/>
        <v>1</v>
      </c>
      <c r="J1709">
        <f t="shared" si="432"/>
        <v>-20.570000000000618</v>
      </c>
      <c r="K1709">
        <f t="shared" si="430"/>
        <v>1</v>
      </c>
      <c r="L1709" s="11">
        <f t="shared" ca="1" si="424"/>
        <v>15829.679999999966</v>
      </c>
      <c r="M1709">
        <f t="shared" ca="1" si="431"/>
        <v>2</v>
      </c>
      <c r="N1709">
        <f t="shared" ca="1" si="425"/>
        <v>0</v>
      </c>
      <c r="O1709">
        <f>COUNTIF(結算日!$A$3:$A$249,A1709)</f>
        <v>0</v>
      </c>
      <c r="Q1709" s="7">
        <f t="shared" si="433"/>
        <v>-26</v>
      </c>
      <c r="R1709" s="8">
        <f t="shared" ca="1" si="437"/>
        <v>-1040</v>
      </c>
      <c r="S1709" s="8">
        <f t="shared" ca="1" si="438"/>
        <v>238636</v>
      </c>
      <c r="T1709" s="8">
        <f t="shared" ca="1" si="434"/>
        <v>40</v>
      </c>
      <c r="U1709" s="9">
        <f t="shared" ca="1" si="439"/>
        <v>0</v>
      </c>
      <c r="V1709">
        <f t="shared" si="435"/>
        <v>2005</v>
      </c>
      <c r="W1709">
        <f t="shared" si="436"/>
        <v>5</v>
      </c>
    </row>
    <row r="1710" spans="1:23" x14ac:dyDescent="0.25">
      <c r="A1710" s="1">
        <v>38498</v>
      </c>
      <c r="B1710" s="2">
        <v>5939.42</v>
      </c>
      <c r="C1710" s="2">
        <v>52246</v>
      </c>
      <c r="D1710" s="2">
        <v>5899</v>
      </c>
      <c r="E1710" s="2">
        <v>5810</v>
      </c>
      <c r="F1710" s="10">
        <f t="shared" si="426"/>
        <v>-6.8053783029319304E-3</v>
      </c>
      <c r="G1710" s="2">
        <f t="shared" ca="1" si="427"/>
        <v>60902.5</v>
      </c>
      <c r="H1710">
        <f t="shared" ca="1" si="428"/>
        <v>-1</v>
      </c>
      <c r="I1710">
        <f t="shared" si="429"/>
        <v>1</v>
      </c>
      <c r="J1710">
        <f t="shared" si="432"/>
        <v>50.890000000000327</v>
      </c>
      <c r="K1710">
        <f t="shared" si="430"/>
        <v>1</v>
      </c>
      <c r="L1710" s="11">
        <f t="shared" ca="1" si="424"/>
        <v>15931.459999999966</v>
      </c>
      <c r="M1710">
        <f t="shared" ca="1" si="431"/>
        <v>2</v>
      </c>
      <c r="N1710">
        <f t="shared" ca="1" si="425"/>
        <v>0</v>
      </c>
      <c r="O1710">
        <f>COUNTIF(結算日!$A$3:$A$249,A1710)</f>
        <v>0</v>
      </c>
      <c r="Q1710" s="7">
        <f t="shared" si="433"/>
        <v>50</v>
      </c>
      <c r="R1710" s="8">
        <f t="shared" ca="1" si="437"/>
        <v>2000</v>
      </c>
      <c r="S1710" s="8">
        <f t="shared" ca="1" si="438"/>
        <v>240636</v>
      </c>
      <c r="T1710" s="8">
        <f t="shared" ca="1" si="434"/>
        <v>40</v>
      </c>
      <c r="U1710" s="9">
        <f t="shared" ca="1" si="439"/>
        <v>0</v>
      </c>
      <c r="V1710">
        <f t="shared" si="435"/>
        <v>2005</v>
      </c>
      <c r="W1710">
        <f t="shared" si="436"/>
        <v>5</v>
      </c>
    </row>
    <row r="1711" spans="1:23" x14ac:dyDescent="0.25">
      <c r="A1711" s="1">
        <v>38499</v>
      </c>
      <c r="B1711" s="2">
        <v>5991.55</v>
      </c>
      <c r="C1711" s="2">
        <v>71967</v>
      </c>
      <c r="D1711" s="2">
        <v>5950</v>
      </c>
      <c r="E1711" s="2">
        <v>5860</v>
      </c>
      <c r="F1711" s="10">
        <f t="shared" si="426"/>
        <v>-6.9347664627684713E-3</v>
      </c>
      <c r="G1711" s="2">
        <f t="shared" ca="1" si="427"/>
        <v>61285.974999999999</v>
      </c>
      <c r="H1711">
        <f t="shared" ca="1" si="428"/>
        <v>1</v>
      </c>
      <c r="I1711">
        <f t="shared" si="429"/>
        <v>1</v>
      </c>
      <c r="J1711">
        <f t="shared" si="432"/>
        <v>52.130000000000109</v>
      </c>
      <c r="K1711">
        <f t="shared" si="430"/>
        <v>1</v>
      </c>
      <c r="L1711" s="11">
        <f t="shared" ca="1" si="424"/>
        <v>16035.719999999967</v>
      </c>
      <c r="M1711">
        <f t="shared" ca="1" si="431"/>
        <v>2</v>
      </c>
      <c r="N1711">
        <f t="shared" ca="1" si="425"/>
        <v>0</v>
      </c>
      <c r="O1711">
        <f>COUNTIF(結算日!$A$3:$A$249,A1711)</f>
        <v>0</v>
      </c>
      <c r="Q1711" s="7">
        <f t="shared" si="433"/>
        <v>51</v>
      </c>
      <c r="R1711" s="8">
        <f t="shared" ca="1" si="437"/>
        <v>2040</v>
      </c>
      <c r="S1711" s="8">
        <f t="shared" ca="1" si="438"/>
        <v>242676</v>
      </c>
      <c r="T1711" s="8">
        <f t="shared" ca="1" si="434"/>
        <v>40</v>
      </c>
      <c r="U1711" s="9">
        <f t="shared" ca="1" si="439"/>
        <v>0</v>
      </c>
      <c r="V1711">
        <f t="shared" si="435"/>
        <v>2005</v>
      </c>
      <c r="W1711">
        <f t="shared" si="436"/>
        <v>5</v>
      </c>
    </row>
    <row r="1712" spans="1:23" x14ac:dyDescent="0.25">
      <c r="A1712" s="1">
        <v>38502</v>
      </c>
      <c r="B1712" s="2">
        <v>6009.52</v>
      </c>
      <c r="C1712" s="2">
        <v>57524</v>
      </c>
      <c r="D1712" s="2">
        <v>5952</v>
      </c>
      <c r="E1712" s="2">
        <v>5869</v>
      </c>
      <c r="F1712" s="10">
        <f t="shared" si="426"/>
        <v>-9.5714799185293575E-3</v>
      </c>
      <c r="G1712" s="2">
        <f t="shared" ca="1" si="427"/>
        <v>60953</v>
      </c>
      <c r="H1712">
        <f t="shared" ca="1" si="428"/>
        <v>-1</v>
      </c>
      <c r="I1712">
        <f t="shared" si="429"/>
        <v>1</v>
      </c>
      <c r="J1712">
        <f t="shared" si="432"/>
        <v>17.970000000000255</v>
      </c>
      <c r="K1712">
        <f t="shared" si="430"/>
        <v>1</v>
      </c>
      <c r="L1712" s="11">
        <f t="shared" ca="1" si="424"/>
        <v>16071.659999999967</v>
      </c>
      <c r="M1712">
        <f t="shared" ca="1" si="431"/>
        <v>2</v>
      </c>
      <c r="N1712">
        <f t="shared" ca="1" si="425"/>
        <v>0</v>
      </c>
      <c r="O1712">
        <f>COUNTIF(結算日!$A$3:$A$249,A1712)</f>
        <v>0</v>
      </c>
      <c r="Q1712" s="7">
        <f t="shared" si="433"/>
        <v>2</v>
      </c>
      <c r="R1712" s="8">
        <f t="shared" ca="1" si="437"/>
        <v>80</v>
      </c>
      <c r="S1712" s="8">
        <f t="shared" ca="1" si="438"/>
        <v>242756</v>
      </c>
      <c r="T1712" s="8">
        <f t="shared" ca="1" si="434"/>
        <v>40</v>
      </c>
      <c r="U1712" s="9">
        <f t="shared" ca="1" si="439"/>
        <v>0</v>
      </c>
      <c r="V1712">
        <f t="shared" si="435"/>
        <v>2005</v>
      </c>
      <c r="W1712">
        <f t="shared" si="436"/>
        <v>5</v>
      </c>
    </row>
    <row r="1713" spans="1:23" x14ac:dyDescent="0.25">
      <c r="A1713" s="1">
        <v>38503</v>
      </c>
      <c r="B1713" s="2">
        <v>6011.56</v>
      </c>
      <c r="C1713" s="2">
        <v>73757</v>
      </c>
      <c r="D1713" s="2">
        <v>5943</v>
      </c>
      <c r="E1713" s="2">
        <v>5852</v>
      </c>
      <c r="F1713" s="10">
        <f t="shared" si="426"/>
        <v>-1.1404693623618511E-2</v>
      </c>
      <c r="G1713" s="2">
        <f t="shared" ca="1" si="427"/>
        <v>60936.175000000003</v>
      </c>
      <c r="H1713">
        <f t="shared" ca="1" si="428"/>
        <v>1</v>
      </c>
      <c r="I1713">
        <f t="shared" si="429"/>
        <v>1</v>
      </c>
      <c r="J1713">
        <f t="shared" si="432"/>
        <v>2.0399999999999636</v>
      </c>
      <c r="K1713">
        <f t="shared" si="430"/>
        <v>1</v>
      </c>
      <c r="L1713" s="11">
        <f t="shared" ca="1" si="424"/>
        <v>16075.739999999967</v>
      </c>
      <c r="M1713">
        <f t="shared" ca="1" si="431"/>
        <v>2</v>
      </c>
      <c r="N1713">
        <f t="shared" ca="1" si="425"/>
        <v>0</v>
      </c>
      <c r="O1713">
        <f>COUNTIF(結算日!$A$3:$A$249,A1713)</f>
        <v>0</v>
      </c>
      <c r="Q1713" s="7">
        <f t="shared" si="433"/>
        <v>-9</v>
      </c>
      <c r="R1713" s="8">
        <f t="shared" ca="1" si="437"/>
        <v>-360</v>
      </c>
      <c r="S1713" s="8">
        <f t="shared" ca="1" si="438"/>
        <v>242396</v>
      </c>
      <c r="T1713" s="8">
        <f t="shared" ca="1" si="434"/>
        <v>40</v>
      </c>
      <c r="U1713" s="9">
        <f t="shared" ca="1" si="439"/>
        <v>0</v>
      </c>
      <c r="V1713">
        <f t="shared" si="435"/>
        <v>2005</v>
      </c>
      <c r="W1713">
        <f t="shared" si="436"/>
        <v>5</v>
      </c>
    </row>
    <row r="1714" spans="1:23" x14ac:dyDescent="0.25">
      <c r="A1714" s="1">
        <v>38504</v>
      </c>
      <c r="B1714" s="2">
        <v>5971.62</v>
      </c>
      <c r="C1714" s="2">
        <v>79251</v>
      </c>
      <c r="D1714" s="2">
        <v>5935</v>
      </c>
      <c r="E1714" s="2">
        <v>5838</v>
      </c>
      <c r="F1714" s="10">
        <f t="shared" si="426"/>
        <v>-6.1323392982138847E-3</v>
      </c>
      <c r="G1714" s="2">
        <f t="shared" ca="1" si="427"/>
        <v>61011.824999999997</v>
      </c>
      <c r="H1714">
        <f t="shared" ca="1" si="428"/>
        <v>1</v>
      </c>
      <c r="I1714">
        <f t="shared" si="429"/>
        <v>1</v>
      </c>
      <c r="J1714">
        <f t="shared" si="432"/>
        <v>-39.940000000000509</v>
      </c>
      <c r="K1714">
        <f t="shared" si="430"/>
        <v>1</v>
      </c>
      <c r="L1714" s="11">
        <f t="shared" ca="1" si="424"/>
        <v>15995.859999999966</v>
      </c>
      <c r="M1714">
        <f t="shared" ca="1" si="431"/>
        <v>2</v>
      </c>
      <c r="N1714">
        <f t="shared" ca="1" si="425"/>
        <v>0</v>
      </c>
      <c r="O1714">
        <f>COUNTIF(結算日!$A$3:$A$249,A1714)</f>
        <v>0</v>
      </c>
      <c r="Q1714" s="7">
        <f t="shared" si="433"/>
        <v>-8</v>
      </c>
      <c r="R1714" s="8">
        <f t="shared" ca="1" si="437"/>
        <v>-320</v>
      </c>
      <c r="S1714" s="8">
        <f t="shared" ca="1" si="438"/>
        <v>242076</v>
      </c>
      <c r="T1714" s="8">
        <f t="shared" ca="1" si="434"/>
        <v>40</v>
      </c>
      <c r="U1714" s="9">
        <f t="shared" ca="1" si="439"/>
        <v>0</v>
      </c>
      <c r="V1714">
        <f t="shared" si="435"/>
        <v>2005</v>
      </c>
      <c r="W1714">
        <f t="shared" si="436"/>
        <v>6</v>
      </c>
    </row>
    <row r="1715" spans="1:23" x14ac:dyDescent="0.25">
      <c r="A1715" s="1">
        <v>38505</v>
      </c>
      <c r="B1715" s="2">
        <v>6039.48</v>
      </c>
      <c r="C1715" s="2">
        <v>92347</v>
      </c>
      <c r="D1715" s="2">
        <v>5973</v>
      </c>
      <c r="E1715" s="2">
        <v>5870</v>
      </c>
      <c r="F1715" s="10">
        <f t="shared" si="426"/>
        <v>-1.1007570188161786E-2</v>
      </c>
      <c r="G1715" s="2">
        <f t="shared" ca="1" si="427"/>
        <v>61733.35</v>
      </c>
      <c r="H1715">
        <f t="shared" ca="1" si="428"/>
        <v>1</v>
      </c>
      <c r="I1715">
        <f t="shared" si="429"/>
        <v>1</v>
      </c>
      <c r="J1715">
        <f t="shared" si="432"/>
        <v>67.859999999999673</v>
      </c>
      <c r="K1715">
        <f t="shared" si="430"/>
        <v>1</v>
      </c>
      <c r="L1715" s="11">
        <f t="shared" ca="1" si="424"/>
        <v>16131.579999999965</v>
      </c>
      <c r="M1715">
        <f t="shared" ca="1" si="431"/>
        <v>2</v>
      </c>
      <c r="N1715">
        <f t="shared" ca="1" si="425"/>
        <v>0</v>
      </c>
      <c r="O1715">
        <f>COUNTIF(結算日!$A$3:$A$249,A1715)</f>
        <v>0</v>
      </c>
      <c r="Q1715" s="7">
        <f t="shared" si="433"/>
        <v>38</v>
      </c>
      <c r="R1715" s="8">
        <f t="shared" ca="1" si="437"/>
        <v>1520</v>
      </c>
      <c r="S1715" s="8">
        <f t="shared" ca="1" si="438"/>
        <v>243596</v>
      </c>
      <c r="T1715" s="8">
        <f t="shared" ca="1" si="434"/>
        <v>40</v>
      </c>
      <c r="U1715" s="9">
        <f t="shared" ca="1" si="439"/>
        <v>0</v>
      </c>
      <c r="V1715">
        <f t="shared" si="435"/>
        <v>2005</v>
      </c>
      <c r="W1715">
        <f t="shared" si="436"/>
        <v>6</v>
      </c>
    </row>
    <row r="1716" spans="1:23" x14ac:dyDescent="0.25">
      <c r="A1716" s="1">
        <v>38506</v>
      </c>
      <c r="B1716" s="2">
        <v>6107.95</v>
      </c>
      <c r="C1716" s="2">
        <v>102530</v>
      </c>
      <c r="D1716" s="2">
        <v>6038</v>
      </c>
      <c r="E1716" s="2">
        <v>5933</v>
      </c>
      <c r="F1716" s="10">
        <f t="shared" si="426"/>
        <v>-1.1452287592400023E-2</v>
      </c>
      <c r="G1716" s="2">
        <f t="shared" ca="1" si="427"/>
        <v>62329.25</v>
      </c>
      <c r="H1716">
        <f t="shared" ca="1" si="428"/>
        <v>1</v>
      </c>
      <c r="I1716">
        <f t="shared" si="429"/>
        <v>1</v>
      </c>
      <c r="J1716">
        <f t="shared" si="432"/>
        <v>68.470000000000255</v>
      </c>
      <c r="K1716">
        <f t="shared" si="430"/>
        <v>1</v>
      </c>
      <c r="L1716" s="11">
        <f t="shared" ca="1" si="424"/>
        <v>16268.519999999966</v>
      </c>
      <c r="M1716">
        <f t="shared" ca="1" si="431"/>
        <v>2</v>
      </c>
      <c r="N1716">
        <f t="shared" ca="1" si="425"/>
        <v>0</v>
      </c>
      <c r="O1716">
        <f>COUNTIF(結算日!$A$3:$A$249,A1716)</f>
        <v>0</v>
      </c>
      <c r="Q1716" s="7">
        <f t="shared" si="433"/>
        <v>65</v>
      </c>
      <c r="R1716" s="8">
        <f t="shared" ca="1" si="437"/>
        <v>2600</v>
      </c>
      <c r="S1716" s="8">
        <f t="shared" ca="1" si="438"/>
        <v>246196</v>
      </c>
      <c r="T1716" s="8">
        <f t="shared" ca="1" si="434"/>
        <v>40</v>
      </c>
      <c r="U1716" s="9">
        <f t="shared" ca="1" si="439"/>
        <v>0</v>
      </c>
      <c r="V1716">
        <f t="shared" si="435"/>
        <v>2005</v>
      </c>
      <c r="W1716">
        <f t="shared" si="436"/>
        <v>6</v>
      </c>
    </row>
    <row r="1717" spans="1:23" x14ac:dyDescent="0.25">
      <c r="A1717" s="1">
        <v>38509</v>
      </c>
      <c r="B1717" s="2">
        <v>6137.57</v>
      </c>
      <c r="C1717" s="2">
        <v>80422</v>
      </c>
      <c r="D1717" s="2">
        <v>6069</v>
      </c>
      <c r="E1717" s="2">
        <v>5957</v>
      </c>
      <c r="F1717" s="10">
        <f t="shared" si="426"/>
        <v>-1.1172174003718061E-2</v>
      </c>
      <c r="G1717" s="2">
        <f t="shared" ca="1" si="427"/>
        <v>62789.75</v>
      </c>
      <c r="H1717">
        <f t="shared" ca="1" si="428"/>
        <v>1</v>
      </c>
      <c r="I1717">
        <f t="shared" si="429"/>
        <v>1</v>
      </c>
      <c r="J1717">
        <f t="shared" si="432"/>
        <v>29.619999999999891</v>
      </c>
      <c r="K1717">
        <f t="shared" si="430"/>
        <v>1</v>
      </c>
      <c r="L1717" s="11">
        <f t="shared" ca="1" si="424"/>
        <v>16327.759999999966</v>
      </c>
      <c r="M1717">
        <f t="shared" ca="1" si="431"/>
        <v>2</v>
      </c>
      <c r="N1717">
        <f t="shared" ca="1" si="425"/>
        <v>0</v>
      </c>
      <c r="O1717">
        <f>COUNTIF(結算日!$A$3:$A$249,A1717)</f>
        <v>0</v>
      </c>
      <c r="Q1717" s="7">
        <f t="shared" si="433"/>
        <v>31</v>
      </c>
      <c r="R1717" s="8">
        <f t="shared" ca="1" si="437"/>
        <v>1240</v>
      </c>
      <c r="S1717" s="8">
        <f t="shared" ca="1" si="438"/>
        <v>247436</v>
      </c>
      <c r="T1717" s="8">
        <f t="shared" ca="1" si="434"/>
        <v>40</v>
      </c>
      <c r="U1717" s="9">
        <f t="shared" ca="1" si="439"/>
        <v>0</v>
      </c>
      <c r="V1717">
        <f t="shared" si="435"/>
        <v>2005</v>
      </c>
      <c r="W1717">
        <f t="shared" si="436"/>
        <v>6</v>
      </c>
    </row>
    <row r="1718" spans="1:23" x14ac:dyDescent="0.25">
      <c r="A1718" s="1">
        <v>38510</v>
      </c>
      <c r="B1718" s="2">
        <v>6105.79</v>
      </c>
      <c r="C1718" s="2">
        <v>76468</v>
      </c>
      <c r="D1718" s="2">
        <v>6060</v>
      </c>
      <c r="E1718" s="2">
        <v>5953</v>
      </c>
      <c r="F1718" s="10">
        <f t="shared" si="426"/>
        <v>-7.4994390570262137E-3</v>
      </c>
      <c r="G1718" s="2">
        <f t="shared" ca="1" si="427"/>
        <v>63426.35</v>
      </c>
      <c r="H1718">
        <f t="shared" ca="1" si="428"/>
        <v>1</v>
      </c>
      <c r="I1718">
        <f t="shared" si="429"/>
        <v>1</v>
      </c>
      <c r="J1718">
        <f t="shared" si="432"/>
        <v>-31.779999999999745</v>
      </c>
      <c r="K1718">
        <f t="shared" si="430"/>
        <v>1</v>
      </c>
      <c r="L1718" s="11">
        <f t="shared" ca="1" si="424"/>
        <v>16264.199999999966</v>
      </c>
      <c r="M1718">
        <f t="shared" ca="1" si="431"/>
        <v>2</v>
      </c>
      <c r="N1718">
        <f t="shared" ca="1" si="425"/>
        <v>0</v>
      </c>
      <c r="O1718">
        <f>COUNTIF(結算日!$A$3:$A$249,A1718)</f>
        <v>0</v>
      </c>
      <c r="Q1718" s="7">
        <f t="shared" si="433"/>
        <v>-9</v>
      </c>
      <c r="R1718" s="8">
        <f t="shared" ca="1" si="437"/>
        <v>-360</v>
      </c>
      <c r="S1718" s="8">
        <f t="shared" ca="1" si="438"/>
        <v>247076</v>
      </c>
      <c r="T1718" s="8">
        <f t="shared" ca="1" si="434"/>
        <v>40</v>
      </c>
      <c r="U1718" s="9">
        <f t="shared" ca="1" si="439"/>
        <v>0</v>
      </c>
      <c r="V1718">
        <f t="shared" si="435"/>
        <v>2005</v>
      </c>
      <c r="W1718">
        <f t="shared" si="436"/>
        <v>6</v>
      </c>
    </row>
    <row r="1719" spans="1:23" x14ac:dyDescent="0.25">
      <c r="A1719" s="1">
        <v>38511</v>
      </c>
      <c r="B1719" s="2">
        <v>6161.66</v>
      </c>
      <c r="C1719" s="2">
        <v>82457</v>
      </c>
      <c r="D1719" s="2">
        <v>6131</v>
      </c>
      <c r="E1719" s="2">
        <v>6027</v>
      </c>
      <c r="F1719" s="10">
        <f t="shared" si="426"/>
        <v>-4.9759318105835337E-3</v>
      </c>
      <c r="G1719" s="2">
        <f t="shared" ca="1" si="427"/>
        <v>64397.824999999997</v>
      </c>
      <c r="H1719">
        <f t="shared" ca="1" si="428"/>
        <v>1</v>
      </c>
      <c r="I1719">
        <f t="shared" si="429"/>
        <v>1</v>
      </c>
      <c r="J1719">
        <f t="shared" si="432"/>
        <v>55.869999999999891</v>
      </c>
      <c r="K1719">
        <f t="shared" si="430"/>
        <v>1</v>
      </c>
      <c r="L1719" s="11">
        <f t="shared" ca="1" si="424"/>
        <v>16375.939999999966</v>
      </c>
      <c r="M1719">
        <f t="shared" ca="1" si="431"/>
        <v>2</v>
      </c>
      <c r="N1719">
        <f t="shared" ca="1" si="425"/>
        <v>0</v>
      </c>
      <c r="O1719">
        <f>COUNTIF(結算日!$A$3:$A$249,A1719)</f>
        <v>0</v>
      </c>
      <c r="Q1719" s="7">
        <f t="shared" si="433"/>
        <v>71</v>
      </c>
      <c r="R1719" s="8">
        <f t="shared" ca="1" si="437"/>
        <v>2840</v>
      </c>
      <c r="S1719" s="8">
        <f t="shared" ca="1" si="438"/>
        <v>249916</v>
      </c>
      <c r="T1719" s="8">
        <f t="shared" ca="1" si="434"/>
        <v>40</v>
      </c>
      <c r="U1719" s="9">
        <f t="shared" ca="1" si="439"/>
        <v>0</v>
      </c>
      <c r="V1719">
        <f t="shared" si="435"/>
        <v>2005</v>
      </c>
      <c r="W1719">
        <f t="shared" si="436"/>
        <v>6</v>
      </c>
    </row>
    <row r="1720" spans="1:23" x14ac:dyDescent="0.25">
      <c r="A1720" s="1">
        <v>38512</v>
      </c>
      <c r="B1720" s="2">
        <v>6145.92</v>
      </c>
      <c r="C1720" s="2">
        <v>101906</v>
      </c>
      <c r="D1720" s="2">
        <v>6125</v>
      </c>
      <c r="E1720" s="2">
        <v>6012</v>
      </c>
      <c r="F1720" s="10">
        <f t="shared" si="426"/>
        <v>-3.4038842028533134E-3</v>
      </c>
      <c r="G1720" s="2">
        <f t="shared" ca="1" si="427"/>
        <v>65754.100000000006</v>
      </c>
      <c r="H1720">
        <f t="shared" ca="1" si="428"/>
        <v>1</v>
      </c>
      <c r="I1720">
        <f t="shared" si="429"/>
        <v>1</v>
      </c>
      <c r="J1720">
        <f t="shared" si="432"/>
        <v>-15.739999999999782</v>
      </c>
      <c r="K1720">
        <f t="shared" si="430"/>
        <v>1</v>
      </c>
      <c r="L1720" s="11">
        <f t="shared" ca="1" si="424"/>
        <v>16344.459999999966</v>
      </c>
      <c r="M1720">
        <f t="shared" ca="1" si="431"/>
        <v>2</v>
      </c>
      <c r="N1720">
        <f t="shared" ca="1" si="425"/>
        <v>0</v>
      </c>
      <c r="O1720">
        <f>COUNTIF(結算日!$A$3:$A$249,A1720)</f>
        <v>0</v>
      </c>
      <c r="Q1720" s="7">
        <f t="shared" si="433"/>
        <v>-6</v>
      </c>
      <c r="R1720" s="8">
        <f t="shared" ca="1" si="437"/>
        <v>-240</v>
      </c>
      <c r="S1720" s="8">
        <f t="shared" ca="1" si="438"/>
        <v>249676</v>
      </c>
      <c r="T1720" s="8">
        <f t="shared" ca="1" si="434"/>
        <v>40</v>
      </c>
      <c r="U1720" s="9">
        <f t="shared" ca="1" si="439"/>
        <v>0</v>
      </c>
      <c r="V1720">
        <f t="shared" si="435"/>
        <v>2005</v>
      </c>
      <c r="W1720">
        <f t="shared" si="436"/>
        <v>6</v>
      </c>
    </row>
    <row r="1721" spans="1:23" x14ac:dyDescent="0.25">
      <c r="A1721" s="1">
        <v>38513</v>
      </c>
      <c r="B1721" s="2">
        <v>6192.35</v>
      </c>
      <c r="C1721" s="2">
        <v>88617</v>
      </c>
      <c r="D1721" s="2">
        <v>6175</v>
      </c>
      <c r="E1721" s="2">
        <v>6065</v>
      </c>
      <c r="F1721" s="10">
        <f t="shared" si="426"/>
        <v>-2.80184421100238E-3</v>
      </c>
      <c r="G1721" s="2">
        <f t="shared" ca="1" si="427"/>
        <v>66459.274999999994</v>
      </c>
      <c r="H1721">
        <f t="shared" ca="1" si="428"/>
        <v>1</v>
      </c>
      <c r="I1721">
        <f t="shared" si="429"/>
        <v>1</v>
      </c>
      <c r="J1721">
        <f t="shared" si="432"/>
        <v>46.430000000000291</v>
      </c>
      <c r="K1721">
        <f t="shared" si="430"/>
        <v>1</v>
      </c>
      <c r="L1721" s="11">
        <f t="shared" ca="1" si="424"/>
        <v>16437.319999999967</v>
      </c>
      <c r="M1721">
        <f t="shared" ca="1" si="431"/>
        <v>2</v>
      </c>
      <c r="N1721">
        <f t="shared" ca="1" si="425"/>
        <v>0</v>
      </c>
      <c r="O1721">
        <f>COUNTIF(結算日!$A$3:$A$249,A1721)</f>
        <v>0</v>
      </c>
      <c r="Q1721" s="7">
        <f t="shared" si="433"/>
        <v>50</v>
      </c>
      <c r="R1721" s="8">
        <f t="shared" ca="1" si="437"/>
        <v>2000</v>
      </c>
      <c r="S1721" s="8">
        <f t="shared" ca="1" si="438"/>
        <v>251676</v>
      </c>
      <c r="T1721" s="8">
        <f t="shared" ca="1" si="434"/>
        <v>40</v>
      </c>
      <c r="U1721" s="9">
        <f t="shared" ca="1" si="439"/>
        <v>0</v>
      </c>
      <c r="V1721">
        <f t="shared" si="435"/>
        <v>2005</v>
      </c>
      <c r="W1721">
        <f t="shared" si="436"/>
        <v>6</v>
      </c>
    </row>
    <row r="1722" spans="1:23" x14ac:dyDescent="0.25">
      <c r="A1722" s="1">
        <v>38516</v>
      </c>
      <c r="B1722" s="2">
        <v>6231.05</v>
      </c>
      <c r="C1722" s="2">
        <v>76315</v>
      </c>
      <c r="D1722" s="2">
        <v>6240</v>
      </c>
      <c r="E1722" s="2">
        <v>6130</v>
      </c>
      <c r="F1722" s="10">
        <f t="shared" si="426"/>
        <v>1.4363550284461901E-3</v>
      </c>
      <c r="G1722" s="2">
        <f t="shared" ca="1" si="427"/>
        <v>66390.7</v>
      </c>
      <c r="H1722">
        <f t="shared" ca="1" si="428"/>
        <v>1</v>
      </c>
      <c r="I1722">
        <f t="shared" si="429"/>
        <v>-1</v>
      </c>
      <c r="J1722">
        <f t="shared" si="432"/>
        <v>38.699999999999818</v>
      </c>
      <c r="K1722">
        <f t="shared" si="430"/>
        <v>-1</v>
      </c>
      <c r="L1722" s="11">
        <f t="shared" ca="1" si="424"/>
        <v>16514.719999999965</v>
      </c>
      <c r="M1722">
        <f t="shared" ca="1" si="431"/>
        <v>-2</v>
      </c>
      <c r="N1722">
        <f t="shared" ca="1" si="425"/>
        <v>4</v>
      </c>
      <c r="O1722">
        <f>COUNTIF(結算日!$A$3:$A$249,A1722)</f>
        <v>0</v>
      </c>
      <c r="Q1722" s="7">
        <f t="shared" si="433"/>
        <v>65</v>
      </c>
      <c r="R1722" s="8">
        <f t="shared" ca="1" si="437"/>
        <v>2600</v>
      </c>
      <c r="S1722" s="8">
        <f t="shared" ca="1" si="438"/>
        <v>254276</v>
      </c>
      <c r="T1722" s="8">
        <f t="shared" ca="1" si="434"/>
        <v>-40</v>
      </c>
      <c r="U1722" s="9">
        <f t="shared" ca="1" si="439"/>
        <v>80</v>
      </c>
      <c r="V1722">
        <f t="shared" si="435"/>
        <v>2005</v>
      </c>
      <c r="W1722">
        <f t="shared" si="436"/>
        <v>6</v>
      </c>
    </row>
    <row r="1723" spans="1:23" x14ac:dyDescent="0.25">
      <c r="A1723" s="1">
        <v>38517</v>
      </c>
      <c r="B1723" s="2">
        <v>6205.76</v>
      </c>
      <c r="C1723" s="2">
        <v>91039</v>
      </c>
      <c r="D1723" s="2">
        <v>6221</v>
      </c>
      <c r="E1723" s="2">
        <v>6120</v>
      </c>
      <c r="F1723" s="10">
        <f t="shared" si="426"/>
        <v>2.4557830144897874E-3</v>
      </c>
      <c r="G1723" s="2">
        <f t="shared" ca="1" si="427"/>
        <v>66850.100000000006</v>
      </c>
      <c r="H1723">
        <f t="shared" ca="1" si="428"/>
        <v>1</v>
      </c>
      <c r="I1723">
        <f t="shared" si="429"/>
        <v>-1</v>
      </c>
      <c r="J1723">
        <f t="shared" si="432"/>
        <v>-25.289999999999964</v>
      </c>
      <c r="K1723">
        <f t="shared" si="430"/>
        <v>-1</v>
      </c>
      <c r="L1723" s="11">
        <f t="shared" ca="1" si="424"/>
        <v>16565.299999999967</v>
      </c>
      <c r="M1723">
        <f t="shared" ca="1" si="431"/>
        <v>-2</v>
      </c>
      <c r="N1723">
        <f t="shared" ca="1" si="425"/>
        <v>0</v>
      </c>
      <c r="O1723">
        <f>COUNTIF(結算日!$A$3:$A$249,A1723)</f>
        <v>0</v>
      </c>
      <c r="Q1723" s="7">
        <f t="shared" si="433"/>
        <v>-19</v>
      </c>
      <c r="R1723" s="8">
        <f t="shared" ca="1" si="437"/>
        <v>760</v>
      </c>
      <c r="S1723" s="8">
        <f t="shared" ca="1" si="438"/>
        <v>254956</v>
      </c>
      <c r="T1723" s="8">
        <f t="shared" ca="1" si="434"/>
        <v>-40</v>
      </c>
      <c r="U1723" s="9">
        <f t="shared" ca="1" si="439"/>
        <v>0</v>
      </c>
      <c r="V1723">
        <f t="shared" si="435"/>
        <v>2005</v>
      </c>
      <c r="W1723">
        <f t="shared" si="436"/>
        <v>6</v>
      </c>
    </row>
    <row r="1724" spans="1:23" x14ac:dyDescent="0.25">
      <c r="A1724" s="1">
        <v>38518</v>
      </c>
      <c r="B1724" s="2">
        <v>6252.1</v>
      </c>
      <c r="C1724" s="2">
        <v>76305</v>
      </c>
      <c r="D1724" s="2">
        <v>6266</v>
      </c>
      <c r="E1724" s="2">
        <v>6148</v>
      </c>
      <c r="F1724" s="10">
        <f t="shared" si="426"/>
        <v>-1.6650405463764284E-2</v>
      </c>
      <c r="G1724" s="2">
        <f t="shared" ca="1" si="427"/>
        <v>67314.375</v>
      </c>
      <c r="H1724">
        <f t="shared" ca="1" si="428"/>
        <v>1</v>
      </c>
      <c r="I1724">
        <f t="shared" si="429"/>
        <v>1</v>
      </c>
      <c r="J1724">
        <f t="shared" si="432"/>
        <v>46.340000000000146</v>
      </c>
      <c r="K1724">
        <f t="shared" si="430"/>
        <v>1</v>
      </c>
      <c r="L1724" s="11">
        <f t="shared" ca="1" si="424"/>
        <v>16472.619999999966</v>
      </c>
      <c r="M1724">
        <f t="shared" ca="1" si="431"/>
        <v>2</v>
      </c>
      <c r="N1724">
        <f t="shared" ca="1" si="425"/>
        <v>4</v>
      </c>
      <c r="O1724">
        <f>COUNTIF(結算日!$A$3:$A$249,A1724)</f>
        <v>1</v>
      </c>
      <c r="Q1724" s="7">
        <f t="shared" si="433"/>
        <v>45</v>
      </c>
      <c r="R1724" s="8">
        <f t="shared" ca="1" si="437"/>
        <v>-1800</v>
      </c>
      <c r="S1724" s="8">
        <f t="shared" ca="1" si="438"/>
        <v>253156</v>
      </c>
      <c r="T1724" s="8">
        <f t="shared" ca="1" si="434"/>
        <v>41</v>
      </c>
      <c r="U1724" s="9">
        <f t="shared" ca="1" si="439"/>
        <v>81</v>
      </c>
      <c r="V1724">
        <f t="shared" si="435"/>
        <v>2005</v>
      </c>
      <c r="W1724">
        <f t="shared" si="436"/>
        <v>6</v>
      </c>
    </row>
    <row r="1725" spans="1:23" x14ac:dyDescent="0.25">
      <c r="A1725" s="1">
        <v>38519</v>
      </c>
      <c r="B1725" s="2">
        <v>6282.41</v>
      </c>
      <c r="C1725" s="2">
        <v>82161</v>
      </c>
      <c r="D1725" s="2">
        <v>6180</v>
      </c>
      <c r="E1725" s="2">
        <v>6120</v>
      </c>
      <c r="F1725" s="10">
        <f t="shared" si="426"/>
        <v>-1.6301069175682525E-2</v>
      </c>
      <c r="G1725" s="2">
        <f t="shared" ca="1" si="427"/>
        <v>67775.45</v>
      </c>
      <c r="H1725">
        <f t="shared" ca="1" si="428"/>
        <v>1</v>
      </c>
      <c r="I1725">
        <f t="shared" si="429"/>
        <v>1</v>
      </c>
      <c r="J1725">
        <f t="shared" si="432"/>
        <v>30.309999999999491</v>
      </c>
      <c r="K1725">
        <f t="shared" si="430"/>
        <v>1</v>
      </c>
      <c r="L1725" s="11">
        <f t="shared" ca="1" si="424"/>
        <v>16533.239999999965</v>
      </c>
      <c r="M1725">
        <f t="shared" ca="1" si="431"/>
        <v>2</v>
      </c>
      <c r="N1725">
        <f t="shared" ca="1" si="425"/>
        <v>0</v>
      </c>
      <c r="O1725">
        <f>COUNTIF(結算日!$A$3:$A$249,A1725)</f>
        <v>0</v>
      </c>
      <c r="Q1725" s="7">
        <f t="shared" si="433"/>
        <v>32</v>
      </c>
      <c r="R1725" s="8">
        <f t="shared" ca="1" si="437"/>
        <v>1312</v>
      </c>
      <c r="S1725" s="8">
        <f t="shared" ca="1" si="438"/>
        <v>254387</v>
      </c>
      <c r="T1725" s="8">
        <f t="shared" ca="1" si="434"/>
        <v>41</v>
      </c>
      <c r="U1725" s="9">
        <f t="shared" ca="1" si="439"/>
        <v>0</v>
      </c>
      <c r="V1725">
        <f t="shared" si="435"/>
        <v>2005</v>
      </c>
      <c r="W1725">
        <f t="shared" si="436"/>
        <v>6</v>
      </c>
    </row>
    <row r="1726" spans="1:23" x14ac:dyDescent="0.25">
      <c r="A1726" s="1">
        <v>38520</v>
      </c>
      <c r="B1726" s="2">
        <v>6293.56</v>
      </c>
      <c r="C1726" s="2">
        <v>111056</v>
      </c>
      <c r="D1726" s="2">
        <v>6189</v>
      </c>
      <c r="E1726" s="2">
        <v>6130</v>
      </c>
      <c r="F1726" s="10">
        <f t="shared" si="426"/>
        <v>-1.661380840096871E-2</v>
      </c>
      <c r="G1726" s="2">
        <f t="shared" ca="1" si="427"/>
        <v>68960.850000000006</v>
      </c>
      <c r="H1726">
        <f t="shared" ca="1" si="428"/>
        <v>1</v>
      </c>
      <c r="I1726">
        <f t="shared" si="429"/>
        <v>1</v>
      </c>
      <c r="J1726">
        <f t="shared" si="432"/>
        <v>11.150000000000546</v>
      </c>
      <c r="K1726">
        <f t="shared" si="430"/>
        <v>1</v>
      </c>
      <c r="L1726" s="11">
        <f t="shared" ref="L1726:L1789" ca="1" si="440">L1725+J1726*M1725</f>
        <v>16555.539999999964</v>
      </c>
      <c r="M1726">
        <f t="shared" ca="1" si="431"/>
        <v>2</v>
      </c>
      <c r="N1726">
        <f t="shared" ref="N1726:N1789" ca="1" si="441">ABS(M1726-M1725)</f>
        <v>0</v>
      </c>
      <c r="O1726">
        <f>COUNTIF(結算日!$A$3:$A$249,A1726)</f>
        <v>0</v>
      </c>
      <c r="Q1726" s="7">
        <f t="shared" si="433"/>
        <v>9</v>
      </c>
      <c r="R1726" s="8">
        <f t="shared" ca="1" si="437"/>
        <v>369</v>
      </c>
      <c r="S1726" s="8">
        <f t="shared" ca="1" si="438"/>
        <v>254756</v>
      </c>
      <c r="T1726" s="8">
        <f t="shared" ca="1" si="434"/>
        <v>41</v>
      </c>
      <c r="U1726" s="9">
        <f t="shared" ca="1" si="439"/>
        <v>0</v>
      </c>
      <c r="V1726">
        <f t="shared" si="435"/>
        <v>2005</v>
      </c>
      <c r="W1726">
        <f t="shared" si="436"/>
        <v>6</v>
      </c>
    </row>
    <row r="1727" spans="1:23" x14ac:dyDescent="0.25">
      <c r="A1727" s="1">
        <v>38523</v>
      </c>
      <c r="B1727" s="2">
        <v>6296.89</v>
      </c>
      <c r="C1727" s="2">
        <v>65241</v>
      </c>
      <c r="D1727" s="2">
        <v>6188</v>
      </c>
      <c r="E1727" s="2">
        <v>6128</v>
      </c>
      <c r="F1727" s="10">
        <f t="shared" si="426"/>
        <v>-1.7292663521198626E-2</v>
      </c>
      <c r="G1727" s="2">
        <f t="shared" ca="1" si="427"/>
        <v>68980.399999999994</v>
      </c>
      <c r="H1727">
        <f t="shared" ca="1" si="428"/>
        <v>-1</v>
      </c>
      <c r="I1727">
        <f t="shared" si="429"/>
        <v>1</v>
      </c>
      <c r="J1727">
        <f t="shared" si="432"/>
        <v>3.3299999999999272</v>
      </c>
      <c r="K1727">
        <f t="shared" si="430"/>
        <v>1</v>
      </c>
      <c r="L1727" s="11">
        <f t="shared" ca="1" si="440"/>
        <v>16562.199999999964</v>
      </c>
      <c r="M1727">
        <f t="shared" ca="1" si="431"/>
        <v>2</v>
      </c>
      <c r="N1727">
        <f t="shared" ca="1" si="441"/>
        <v>0</v>
      </c>
      <c r="O1727">
        <f>COUNTIF(結算日!$A$3:$A$249,A1727)</f>
        <v>0</v>
      </c>
      <c r="Q1727" s="7">
        <f t="shared" si="433"/>
        <v>-1</v>
      </c>
      <c r="R1727" s="8">
        <f t="shared" ca="1" si="437"/>
        <v>-41</v>
      </c>
      <c r="S1727" s="8">
        <f t="shared" ca="1" si="438"/>
        <v>254715</v>
      </c>
      <c r="T1727" s="8">
        <f t="shared" ca="1" si="434"/>
        <v>41</v>
      </c>
      <c r="U1727" s="9">
        <f t="shared" ca="1" si="439"/>
        <v>0</v>
      </c>
      <c r="V1727">
        <f t="shared" si="435"/>
        <v>2005</v>
      </c>
      <c r="W1727">
        <f t="shared" si="436"/>
        <v>6</v>
      </c>
    </row>
    <row r="1728" spans="1:23" x14ac:dyDescent="0.25">
      <c r="A1728" s="1">
        <v>38524</v>
      </c>
      <c r="B1728" s="2">
        <v>6278.46</v>
      </c>
      <c r="C1728" s="2">
        <v>74433</v>
      </c>
      <c r="D1728" s="2">
        <v>6197</v>
      </c>
      <c r="E1728" s="2">
        <v>6134</v>
      </c>
      <c r="F1728" s="10">
        <f t="shared" si="426"/>
        <v>-1.2974519229237758E-2</v>
      </c>
      <c r="G1728" s="2">
        <f t="shared" ca="1" si="427"/>
        <v>69822.375</v>
      </c>
      <c r="H1728">
        <f t="shared" ca="1" si="428"/>
        <v>1</v>
      </c>
      <c r="I1728">
        <f t="shared" si="429"/>
        <v>1</v>
      </c>
      <c r="J1728">
        <f t="shared" si="432"/>
        <v>-18.430000000000291</v>
      </c>
      <c r="K1728">
        <f t="shared" si="430"/>
        <v>1</v>
      </c>
      <c r="L1728" s="11">
        <f t="shared" ca="1" si="440"/>
        <v>16525.339999999964</v>
      </c>
      <c r="M1728">
        <f t="shared" ca="1" si="431"/>
        <v>2</v>
      </c>
      <c r="N1728">
        <f t="shared" ca="1" si="441"/>
        <v>0</v>
      </c>
      <c r="O1728">
        <f>COUNTIF(結算日!$A$3:$A$249,A1728)</f>
        <v>0</v>
      </c>
      <c r="Q1728" s="7">
        <f t="shared" si="433"/>
        <v>9</v>
      </c>
      <c r="R1728" s="8">
        <f t="shared" ca="1" si="437"/>
        <v>369</v>
      </c>
      <c r="S1728" s="8">
        <f t="shared" ca="1" si="438"/>
        <v>255084</v>
      </c>
      <c r="T1728" s="8">
        <f t="shared" ca="1" si="434"/>
        <v>41</v>
      </c>
      <c r="U1728" s="9">
        <f t="shared" ca="1" si="439"/>
        <v>0</v>
      </c>
      <c r="V1728">
        <f t="shared" si="435"/>
        <v>2005</v>
      </c>
      <c r="W1728">
        <f t="shared" si="436"/>
        <v>6</v>
      </c>
    </row>
    <row r="1729" spans="1:23" x14ac:dyDescent="0.25">
      <c r="A1729" s="1">
        <v>38525</v>
      </c>
      <c r="B1729" s="2">
        <v>6357.83</v>
      </c>
      <c r="C1729" s="2">
        <v>97003</v>
      </c>
      <c r="D1729" s="2">
        <v>6330</v>
      </c>
      <c r="E1729" s="2">
        <v>6250</v>
      </c>
      <c r="F1729" s="10">
        <f t="shared" si="426"/>
        <v>-4.3772796693211102E-3</v>
      </c>
      <c r="G1729" s="2">
        <f t="shared" ca="1" si="427"/>
        <v>70915.125</v>
      </c>
      <c r="H1729">
        <f t="shared" ca="1" si="428"/>
        <v>1</v>
      </c>
      <c r="I1729">
        <f t="shared" si="429"/>
        <v>1</v>
      </c>
      <c r="J1729">
        <f t="shared" si="432"/>
        <v>79.369999999999891</v>
      </c>
      <c r="K1729">
        <f t="shared" si="430"/>
        <v>1</v>
      </c>
      <c r="L1729" s="11">
        <f t="shared" ca="1" si="440"/>
        <v>16684.079999999965</v>
      </c>
      <c r="M1729">
        <f t="shared" ca="1" si="431"/>
        <v>2</v>
      </c>
      <c r="N1729">
        <f t="shared" ca="1" si="441"/>
        <v>0</v>
      </c>
      <c r="O1729">
        <f>COUNTIF(結算日!$A$3:$A$249,A1729)</f>
        <v>0</v>
      </c>
      <c r="Q1729" s="7">
        <f t="shared" si="433"/>
        <v>133</v>
      </c>
      <c r="R1729" s="8">
        <f t="shared" ca="1" si="437"/>
        <v>5453</v>
      </c>
      <c r="S1729" s="8">
        <f t="shared" ca="1" si="438"/>
        <v>260537</v>
      </c>
      <c r="T1729" s="8">
        <f t="shared" ca="1" si="434"/>
        <v>41</v>
      </c>
      <c r="U1729" s="9">
        <f t="shared" ca="1" si="439"/>
        <v>0</v>
      </c>
      <c r="V1729">
        <f t="shared" si="435"/>
        <v>2005</v>
      </c>
      <c r="W1729">
        <f t="shared" si="436"/>
        <v>6</v>
      </c>
    </row>
    <row r="1730" spans="1:23" x14ac:dyDescent="0.25">
      <c r="A1730" s="1">
        <v>38526</v>
      </c>
      <c r="B1730" s="2">
        <v>6373.86</v>
      </c>
      <c r="C1730" s="2">
        <v>100793</v>
      </c>
      <c r="D1730" s="2">
        <v>6350</v>
      </c>
      <c r="E1730" s="2">
        <v>6280</v>
      </c>
      <c r="F1730" s="10">
        <f t="shared" ref="F1730:F1793" si="442">IF(O1730=1,E1730,D1730)/B1730-1</f>
        <v>-3.7434145086336912E-3</v>
      </c>
      <c r="G1730" s="2">
        <f t="shared" ref="G1730:G1793" ca="1" si="443">IF(ROW()&gt;$G$1,AVERAGE(OFFSET(C1730,-$G$1+1,,$G$1)),"")</f>
        <v>72267.925000000003</v>
      </c>
      <c r="H1730">
        <f t="shared" ref="H1730:H1793" ca="1" si="444">IF(G1730="",0,SIGN(C1730-G1730))</f>
        <v>1</v>
      </c>
      <c r="I1730">
        <f t="shared" ref="I1730:I1793" si="445">-SIGN(F1730)</f>
        <v>1</v>
      </c>
      <c r="J1730">
        <f t="shared" si="432"/>
        <v>16.029999999999745</v>
      </c>
      <c r="K1730">
        <f t="shared" ref="K1730:K1793" si="446">CHOOSE($K$1,H1730*(2-$K$1)+I1730*($K$1-1),IF(ABS(F1730)&gt;($K$1-2)/100,I1730,H1730))</f>
        <v>1</v>
      </c>
      <c r="L1730" s="11">
        <f t="shared" ca="1" si="440"/>
        <v>16716.139999999963</v>
      </c>
      <c r="M1730">
        <f t="shared" ref="M1730:M1793" ca="1" si="447">INT(L1730*$P$1/B1730)*K1730</f>
        <v>2</v>
      </c>
      <c r="N1730">
        <f t="shared" ca="1" si="441"/>
        <v>0</v>
      </c>
      <c r="O1730">
        <f>COUNTIF(結算日!$A$3:$A$249,A1730)</f>
        <v>0</v>
      </c>
      <c r="Q1730" s="7">
        <f t="shared" si="433"/>
        <v>20</v>
      </c>
      <c r="R1730" s="8">
        <f t="shared" ca="1" si="437"/>
        <v>820</v>
      </c>
      <c r="S1730" s="8">
        <f t="shared" ca="1" si="438"/>
        <v>261357</v>
      </c>
      <c r="T1730" s="8">
        <f t="shared" ca="1" si="434"/>
        <v>41</v>
      </c>
      <c r="U1730" s="9">
        <f t="shared" ca="1" si="439"/>
        <v>0</v>
      </c>
      <c r="V1730">
        <f t="shared" si="435"/>
        <v>2005</v>
      </c>
      <c r="W1730">
        <f t="shared" si="436"/>
        <v>6</v>
      </c>
    </row>
    <row r="1731" spans="1:23" x14ac:dyDescent="0.25">
      <c r="A1731" s="1">
        <v>38527</v>
      </c>
      <c r="B1731" s="2">
        <v>6340.69</v>
      </c>
      <c r="C1731" s="2">
        <v>69542</v>
      </c>
      <c r="D1731" s="2">
        <v>6297</v>
      </c>
      <c r="E1731" s="2">
        <v>6230</v>
      </c>
      <c r="F1731" s="10">
        <f t="shared" si="442"/>
        <v>-6.8904172889701076E-3</v>
      </c>
      <c r="G1731" s="2">
        <f t="shared" ca="1" si="443"/>
        <v>72751.25</v>
      </c>
      <c r="H1731">
        <f t="shared" ca="1" si="444"/>
        <v>-1</v>
      </c>
      <c r="I1731">
        <f t="shared" si="445"/>
        <v>1</v>
      </c>
      <c r="J1731">
        <f t="shared" ref="J1731:J1794" si="448">B1731-B1730</f>
        <v>-33.170000000000073</v>
      </c>
      <c r="K1731">
        <f t="shared" si="446"/>
        <v>1</v>
      </c>
      <c r="L1731" s="11">
        <f t="shared" ca="1" si="440"/>
        <v>16649.799999999963</v>
      </c>
      <c r="M1731">
        <f t="shared" ca="1" si="447"/>
        <v>2</v>
      </c>
      <c r="N1731">
        <f t="shared" ca="1" si="441"/>
        <v>0</v>
      </c>
      <c r="O1731">
        <f>COUNTIF(結算日!$A$3:$A$249,A1731)</f>
        <v>0</v>
      </c>
      <c r="Q1731" s="7">
        <f t="shared" ref="Q1731:Q1794" si="449">D1731-IF(O1730=1,E1730,D1730)</f>
        <v>-53</v>
      </c>
      <c r="R1731" s="8">
        <f t="shared" ca="1" si="437"/>
        <v>-2173</v>
      </c>
      <c r="S1731" s="8">
        <f t="shared" ca="1" si="438"/>
        <v>259184</v>
      </c>
      <c r="T1731" s="8">
        <f t="shared" ref="T1731:T1794" ca="1" si="450">INT(S1731*$P$1/IF(O1731=1,E1731,D1731))*K1731</f>
        <v>41</v>
      </c>
      <c r="U1731" s="9">
        <f t="shared" ca="1" si="439"/>
        <v>0</v>
      </c>
      <c r="V1731">
        <f t="shared" ref="V1731:V1794" si="451">YEAR(A1731)</f>
        <v>2005</v>
      </c>
      <c r="W1731">
        <f t="shared" ref="W1731:W1794" si="452">MONTH(A1731)</f>
        <v>6</v>
      </c>
    </row>
    <row r="1732" spans="1:23" x14ac:dyDescent="0.25">
      <c r="A1732" s="1">
        <v>38530</v>
      </c>
      <c r="B1732" s="2">
        <v>6302.99</v>
      </c>
      <c r="C1732" s="2">
        <v>69047</v>
      </c>
      <c r="D1732" s="2">
        <v>6257</v>
      </c>
      <c r="E1732" s="2">
        <v>6180</v>
      </c>
      <c r="F1732" s="10">
        <f t="shared" si="442"/>
        <v>-7.2965370403570429E-3</v>
      </c>
      <c r="G1732" s="2">
        <f t="shared" ca="1" si="443"/>
        <v>73255.925000000003</v>
      </c>
      <c r="H1732">
        <f t="shared" ca="1" si="444"/>
        <v>-1</v>
      </c>
      <c r="I1732">
        <f t="shared" si="445"/>
        <v>1</v>
      </c>
      <c r="J1732">
        <f t="shared" si="448"/>
        <v>-37.699999999999818</v>
      </c>
      <c r="K1732">
        <f t="shared" si="446"/>
        <v>1</v>
      </c>
      <c r="L1732" s="11">
        <f t="shared" ca="1" si="440"/>
        <v>16574.399999999965</v>
      </c>
      <c r="M1732">
        <f t="shared" ca="1" si="447"/>
        <v>2</v>
      </c>
      <c r="N1732">
        <f t="shared" ca="1" si="441"/>
        <v>0</v>
      </c>
      <c r="O1732">
        <f>COUNTIF(結算日!$A$3:$A$249,A1732)</f>
        <v>0</v>
      </c>
      <c r="Q1732" s="7">
        <f t="shared" si="449"/>
        <v>-40</v>
      </c>
      <c r="R1732" s="8">
        <f t="shared" ref="R1732:R1795" ca="1" si="453">Q1732*T1731</f>
        <v>-1640</v>
      </c>
      <c r="S1732" s="8">
        <f t="shared" ref="S1732:S1795" ca="1" si="454">S1731+Q1732*T1731-U1731*$U$1</f>
        <v>257544</v>
      </c>
      <c r="T1732" s="8">
        <f t="shared" ca="1" si="450"/>
        <v>41</v>
      </c>
      <c r="U1732" s="9">
        <f t="shared" ref="U1732:U1795" ca="1" si="455">IF(O1732=1,ABS(T1732)+ABS(T1731),ABS(T1732-T1731))</f>
        <v>0</v>
      </c>
      <c r="V1732">
        <f t="shared" si="451"/>
        <v>2005</v>
      </c>
      <c r="W1732">
        <f t="shared" si="452"/>
        <v>6</v>
      </c>
    </row>
    <row r="1733" spans="1:23" x14ac:dyDescent="0.25">
      <c r="A1733" s="1">
        <v>38531</v>
      </c>
      <c r="B1733" s="2">
        <v>6316.84</v>
      </c>
      <c r="C1733" s="2">
        <v>62003</v>
      </c>
      <c r="D1733" s="2">
        <v>6284</v>
      </c>
      <c r="E1733" s="2">
        <v>6207</v>
      </c>
      <c r="F1733" s="10">
        <f t="shared" si="442"/>
        <v>-5.1988019326119073E-3</v>
      </c>
      <c r="G1733" s="2">
        <f t="shared" ca="1" si="443"/>
        <v>73346.524999999994</v>
      </c>
      <c r="H1733">
        <f t="shared" ca="1" si="444"/>
        <v>-1</v>
      </c>
      <c r="I1733">
        <f t="shared" si="445"/>
        <v>1</v>
      </c>
      <c r="J1733">
        <f t="shared" si="448"/>
        <v>13.850000000000364</v>
      </c>
      <c r="K1733">
        <f t="shared" si="446"/>
        <v>1</v>
      </c>
      <c r="L1733" s="11">
        <f t="shared" ca="1" si="440"/>
        <v>16602.099999999966</v>
      </c>
      <c r="M1733">
        <f t="shared" ca="1" si="447"/>
        <v>2</v>
      </c>
      <c r="N1733">
        <f t="shared" ca="1" si="441"/>
        <v>0</v>
      </c>
      <c r="O1733">
        <f>COUNTIF(結算日!$A$3:$A$249,A1733)</f>
        <v>0</v>
      </c>
      <c r="Q1733" s="7">
        <f t="shared" si="449"/>
        <v>27</v>
      </c>
      <c r="R1733" s="8">
        <f t="shared" ca="1" si="453"/>
        <v>1107</v>
      </c>
      <c r="S1733" s="8">
        <f t="shared" ca="1" si="454"/>
        <v>258651</v>
      </c>
      <c r="T1733" s="8">
        <f t="shared" ca="1" si="450"/>
        <v>41</v>
      </c>
      <c r="U1733" s="9">
        <f t="shared" ca="1" si="455"/>
        <v>0</v>
      </c>
      <c r="V1733">
        <f t="shared" si="451"/>
        <v>2005</v>
      </c>
      <c r="W1733">
        <f t="shared" si="452"/>
        <v>6</v>
      </c>
    </row>
    <row r="1734" spans="1:23" x14ac:dyDescent="0.25">
      <c r="A1734" s="1">
        <v>38532</v>
      </c>
      <c r="B1734" s="2">
        <v>6231.65</v>
      </c>
      <c r="C1734" s="2">
        <v>90879</v>
      </c>
      <c r="D1734" s="2">
        <v>6199</v>
      </c>
      <c r="E1734" s="2">
        <v>6120</v>
      </c>
      <c r="F1734" s="10">
        <f t="shared" si="442"/>
        <v>-5.2393828279828636E-3</v>
      </c>
      <c r="G1734" s="2">
        <f t="shared" ca="1" si="443"/>
        <v>74303.600000000006</v>
      </c>
      <c r="H1734">
        <f t="shared" ca="1" si="444"/>
        <v>1</v>
      </c>
      <c r="I1734">
        <f t="shared" si="445"/>
        <v>1</v>
      </c>
      <c r="J1734">
        <f t="shared" si="448"/>
        <v>-85.190000000000509</v>
      </c>
      <c r="K1734">
        <f t="shared" si="446"/>
        <v>1</v>
      </c>
      <c r="L1734" s="11">
        <f t="shared" ca="1" si="440"/>
        <v>16431.719999999965</v>
      </c>
      <c r="M1734">
        <f t="shared" ca="1" si="447"/>
        <v>2</v>
      </c>
      <c r="N1734">
        <f t="shared" ca="1" si="441"/>
        <v>0</v>
      </c>
      <c r="O1734">
        <f>COUNTIF(結算日!$A$3:$A$249,A1734)</f>
        <v>0</v>
      </c>
      <c r="Q1734" s="7">
        <f t="shared" si="449"/>
        <v>-85</v>
      </c>
      <c r="R1734" s="8">
        <f t="shared" ca="1" si="453"/>
        <v>-3485</v>
      </c>
      <c r="S1734" s="8">
        <f t="shared" ca="1" si="454"/>
        <v>255166</v>
      </c>
      <c r="T1734" s="8">
        <f t="shared" ca="1" si="450"/>
        <v>41</v>
      </c>
      <c r="U1734" s="9">
        <f t="shared" ca="1" si="455"/>
        <v>0</v>
      </c>
      <c r="V1734">
        <f t="shared" si="451"/>
        <v>2005</v>
      </c>
      <c r="W1734">
        <f t="shared" si="452"/>
        <v>6</v>
      </c>
    </row>
    <row r="1735" spans="1:23" x14ac:dyDescent="0.25">
      <c r="A1735" s="1">
        <v>38533</v>
      </c>
      <c r="B1735" s="2">
        <v>6241.94</v>
      </c>
      <c r="C1735" s="2">
        <v>56475</v>
      </c>
      <c r="D1735" s="2">
        <v>6199</v>
      </c>
      <c r="E1735" s="2">
        <v>6120</v>
      </c>
      <c r="F1735" s="10">
        <f t="shared" si="442"/>
        <v>-6.879271508537399E-3</v>
      </c>
      <c r="G1735" s="2">
        <f t="shared" ca="1" si="443"/>
        <v>73449.125</v>
      </c>
      <c r="H1735">
        <f t="shared" ca="1" si="444"/>
        <v>-1</v>
      </c>
      <c r="I1735">
        <f t="shared" si="445"/>
        <v>1</v>
      </c>
      <c r="J1735">
        <f t="shared" si="448"/>
        <v>10.289999999999964</v>
      </c>
      <c r="K1735">
        <f t="shared" si="446"/>
        <v>1</v>
      </c>
      <c r="L1735" s="11">
        <f t="shared" ca="1" si="440"/>
        <v>16452.299999999967</v>
      </c>
      <c r="M1735">
        <f t="shared" ca="1" si="447"/>
        <v>2</v>
      </c>
      <c r="N1735">
        <f t="shared" ca="1" si="441"/>
        <v>0</v>
      </c>
      <c r="O1735">
        <f>COUNTIF(結算日!$A$3:$A$249,A1735)</f>
        <v>0</v>
      </c>
      <c r="Q1735" s="7">
        <f t="shared" si="449"/>
        <v>0</v>
      </c>
      <c r="R1735" s="8">
        <f t="shared" ca="1" si="453"/>
        <v>0</v>
      </c>
      <c r="S1735" s="8">
        <f t="shared" ca="1" si="454"/>
        <v>255166</v>
      </c>
      <c r="T1735" s="8">
        <f t="shared" ca="1" si="450"/>
        <v>41</v>
      </c>
      <c r="U1735" s="9">
        <f t="shared" ca="1" si="455"/>
        <v>0</v>
      </c>
      <c r="V1735">
        <f t="shared" si="451"/>
        <v>2005</v>
      </c>
      <c r="W1735">
        <f t="shared" si="452"/>
        <v>6</v>
      </c>
    </row>
    <row r="1736" spans="1:23" x14ac:dyDescent="0.25">
      <c r="A1736" s="1">
        <v>38534</v>
      </c>
      <c r="B1736" s="2">
        <v>6272.14</v>
      </c>
      <c r="C1736" s="2">
        <v>57827</v>
      </c>
      <c r="D1736" s="2">
        <v>6227</v>
      </c>
      <c r="E1736" s="2">
        <v>6153</v>
      </c>
      <c r="F1736" s="10">
        <f t="shared" si="442"/>
        <v>-7.1969056813145915E-3</v>
      </c>
      <c r="G1736" s="2">
        <f t="shared" ca="1" si="443"/>
        <v>72887.875</v>
      </c>
      <c r="H1736">
        <f t="shared" ca="1" si="444"/>
        <v>-1</v>
      </c>
      <c r="I1736">
        <f t="shared" si="445"/>
        <v>1</v>
      </c>
      <c r="J1736">
        <f t="shared" si="448"/>
        <v>30.200000000000728</v>
      </c>
      <c r="K1736">
        <f t="shared" si="446"/>
        <v>1</v>
      </c>
      <c r="L1736" s="11">
        <f t="shared" ca="1" si="440"/>
        <v>16512.699999999968</v>
      </c>
      <c r="M1736">
        <f t="shared" ca="1" si="447"/>
        <v>2</v>
      </c>
      <c r="N1736">
        <f t="shared" ca="1" si="441"/>
        <v>0</v>
      </c>
      <c r="O1736">
        <f>COUNTIF(結算日!$A$3:$A$249,A1736)</f>
        <v>0</v>
      </c>
      <c r="Q1736" s="7">
        <f t="shared" si="449"/>
        <v>28</v>
      </c>
      <c r="R1736" s="8">
        <f t="shared" ca="1" si="453"/>
        <v>1148</v>
      </c>
      <c r="S1736" s="8">
        <f t="shared" ca="1" si="454"/>
        <v>256314</v>
      </c>
      <c r="T1736" s="8">
        <f t="shared" ca="1" si="450"/>
        <v>41</v>
      </c>
      <c r="U1736" s="9">
        <f t="shared" ca="1" si="455"/>
        <v>0</v>
      </c>
      <c r="V1736">
        <f t="shared" si="451"/>
        <v>2005</v>
      </c>
      <c r="W1736">
        <f t="shared" si="452"/>
        <v>7</v>
      </c>
    </row>
    <row r="1737" spans="1:23" x14ac:dyDescent="0.25">
      <c r="A1737" s="1">
        <v>38537</v>
      </c>
      <c r="B1737" s="2">
        <v>6271.2</v>
      </c>
      <c r="C1737" s="2">
        <v>63384</v>
      </c>
      <c r="D1737" s="2">
        <v>6211</v>
      </c>
      <c r="E1737" s="2">
        <v>6129</v>
      </c>
      <c r="F1737" s="10">
        <f t="shared" si="442"/>
        <v>-9.5994387039163298E-3</v>
      </c>
      <c r="G1737" s="2">
        <f t="shared" ca="1" si="443"/>
        <v>72873</v>
      </c>
      <c r="H1737">
        <f t="shared" ca="1" si="444"/>
        <v>-1</v>
      </c>
      <c r="I1737">
        <f t="shared" si="445"/>
        <v>1</v>
      </c>
      <c r="J1737">
        <f t="shared" si="448"/>
        <v>-0.94000000000050932</v>
      </c>
      <c r="K1737">
        <f t="shared" si="446"/>
        <v>1</v>
      </c>
      <c r="L1737" s="11">
        <f t="shared" ca="1" si="440"/>
        <v>16510.819999999967</v>
      </c>
      <c r="M1737">
        <f t="shared" ca="1" si="447"/>
        <v>2</v>
      </c>
      <c r="N1737">
        <f t="shared" ca="1" si="441"/>
        <v>0</v>
      </c>
      <c r="O1737">
        <f>COUNTIF(結算日!$A$3:$A$249,A1737)</f>
        <v>0</v>
      </c>
      <c r="Q1737" s="7">
        <f t="shared" si="449"/>
        <v>-16</v>
      </c>
      <c r="R1737" s="8">
        <f t="shared" ca="1" si="453"/>
        <v>-656</v>
      </c>
      <c r="S1737" s="8">
        <f t="shared" ca="1" si="454"/>
        <v>255658</v>
      </c>
      <c r="T1737" s="8">
        <f t="shared" ca="1" si="450"/>
        <v>41</v>
      </c>
      <c r="U1737" s="9">
        <f t="shared" ca="1" si="455"/>
        <v>0</v>
      </c>
      <c r="V1737">
        <f t="shared" si="451"/>
        <v>2005</v>
      </c>
      <c r="W1737">
        <f t="shared" si="452"/>
        <v>7</v>
      </c>
    </row>
    <row r="1738" spans="1:23" x14ac:dyDescent="0.25">
      <c r="A1738" s="1">
        <v>38538</v>
      </c>
      <c r="B1738" s="2">
        <v>6232.04</v>
      </c>
      <c r="C1738" s="2">
        <v>68182</v>
      </c>
      <c r="D1738" s="2">
        <v>6163</v>
      </c>
      <c r="E1738" s="2">
        <v>6120</v>
      </c>
      <c r="F1738" s="10">
        <f t="shared" si="442"/>
        <v>-1.1078234414413246E-2</v>
      </c>
      <c r="G1738" s="2">
        <f t="shared" ca="1" si="443"/>
        <v>73121.7</v>
      </c>
      <c r="H1738">
        <f t="shared" ca="1" si="444"/>
        <v>-1</v>
      </c>
      <c r="I1738">
        <f t="shared" si="445"/>
        <v>1</v>
      </c>
      <c r="J1738">
        <f t="shared" si="448"/>
        <v>-39.159999999999854</v>
      </c>
      <c r="K1738">
        <f t="shared" si="446"/>
        <v>1</v>
      </c>
      <c r="L1738" s="11">
        <f t="shared" ca="1" si="440"/>
        <v>16432.499999999967</v>
      </c>
      <c r="M1738">
        <f t="shared" ca="1" si="447"/>
        <v>2</v>
      </c>
      <c r="N1738">
        <f t="shared" ca="1" si="441"/>
        <v>0</v>
      </c>
      <c r="O1738">
        <f>COUNTIF(結算日!$A$3:$A$249,A1738)</f>
        <v>0</v>
      </c>
      <c r="Q1738" s="7">
        <f t="shared" si="449"/>
        <v>-48</v>
      </c>
      <c r="R1738" s="8">
        <f t="shared" ca="1" si="453"/>
        <v>-1968</v>
      </c>
      <c r="S1738" s="8">
        <f t="shared" ca="1" si="454"/>
        <v>253690</v>
      </c>
      <c r="T1738" s="8">
        <f t="shared" ca="1" si="450"/>
        <v>41</v>
      </c>
      <c r="U1738" s="9">
        <f t="shared" ca="1" si="455"/>
        <v>0</v>
      </c>
      <c r="V1738">
        <f t="shared" si="451"/>
        <v>2005</v>
      </c>
      <c r="W1738">
        <f t="shared" si="452"/>
        <v>7</v>
      </c>
    </row>
    <row r="1739" spans="1:23" x14ac:dyDescent="0.25">
      <c r="A1739" s="1">
        <v>38539</v>
      </c>
      <c r="B1739" s="2">
        <v>6222.05</v>
      </c>
      <c r="C1739" s="2">
        <v>80479</v>
      </c>
      <c r="D1739" s="2">
        <v>6182</v>
      </c>
      <c r="E1739" s="2">
        <v>6109</v>
      </c>
      <c r="F1739" s="10">
        <f t="shared" si="442"/>
        <v>-6.4367853038789224E-3</v>
      </c>
      <c r="G1739" s="2">
        <f t="shared" ca="1" si="443"/>
        <v>73771.074999999997</v>
      </c>
      <c r="H1739">
        <f t="shared" ca="1" si="444"/>
        <v>1</v>
      </c>
      <c r="I1739">
        <f t="shared" si="445"/>
        <v>1</v>
      </c>
      <c r="J1739">
        <f t="shared" si="448"/>
        <v>-9.9899999999997817</v>
      </c>
      <c r="K1739">
        <f t="shared" si="446"/>
        <v>1</v>
      </c>
      <c r="L1739" s="11">
        <f t="shared" ca="1" si="440"/>
        <v>16412.519999999968</v>
      </c>
      <c r="M1739">
        <f t="shared" ca="1" si="447"/>
        <v>2</v>
      </c>
      <c r="N1739">
        <f t="shared" ca="1" si="441"/>
        <v>0</v>
      </c>
      <c r="O1739">
        <f>COUNTIF(結算日!$A$3:$A$249,A1739)</f>
        <v>0</v>
      </c>
      <c r="Q1739" s="7">
        <f t="shared" si="449"/>
        <v>19</v>
      </c>
      <c r="R1739" s="8">
        <f t="shared" ca="1" si="453"/>
        <v>779</v>
      </c>
      <c r="S1739" s="8">
        <f t="shared" ca="1" si="454"/>
        <v>254469</v>
      </c>
      <c r="T1739" s="8">
        <f t="shared" ca="1" si="450"/>
        <v>41</v>
      </c>
      <c r="U1739" s="9">
        <f t="shared" ca="1" si="455"/>
        <v>0</v>
      </c>
      <c r="V1739">
        <f t="shared" si="451"/>
        <v>2005</v>
      </c>
      <c r="W1739">
        <f t="shared" si="452"/>
        <v>7</v>
      </c>
    </row>
    <row r="1740" spans="1:23" x14ac:dyDescent="0.25">
      <c r="A1740" s="1">
        <v>38540</v>
      </c>
      <c r="B1740" s="2">
        <v>6212.6</v>
      </c>
      <c r="C1740" s="2">
        <v>76083</v>
      </c>
      <c r="D1740" s="2">
        <v>6166</v>
      </c>
      <c r="E1740" s="2">
        <v>6100</v>
      </c>
      <c r="F1740" s="10">
        <f t="shared" si="442"/>
        <v>-7.5008852976210516E-3</v>
      </c>
      <c r="G1740" s="2">
        <f t="shared" ca="1" si="443"/>
        <v>74270.625</v>
      </c>
      <c r="H1740">
        <f t="shared" ca="1" si="444"/>
        <v>1</v>
      </c>
      <c r="I1740">
        <f t="shared" si="445"/>
        <v>1</v>
      </c>
      <c r="J1740">
        <f t="shared" si="448"/>
        <v>-9.4499999999998181</v>
      </c>
      <c r="K1740">
        <f t="shared" si="446"/>
        <v>1</v>
      </c>
      <c r="L1740" s="11">
        <f t="shared" ca="1" si="440"/>
        <v>16393.619999999966</v>
      </c>
      <c r="M1740">
        <f t="shared" ca="1" si="447"/>
        <v>2</v>
      </c>
      <c r="N1740">
        <f t="shared" ca="1" si="441"/>
        <v>0</v>
      </c>
      <c r="O1740">
        <f>COUNTIF(結算日!$A$3:$A$249,A1740)</f>
        <v>0</v>
      </c>
      <c r="Q1740" s="7">
        <f t="shared" si="449"/>
        <v>-16</v>
      </c>
      <c r="R1740" s="8">
        <f t="shared" ca="1" si="453"/>
        <v>-656</v>
      </c>
      <c r="S1740" s="8">
        <f t="shared" ca="1" si="454"/>
        <v>253813</v>
      </c>
      <c r="T1740" s="8">
        <f t="shared" ca="1" si="450"/>
        <v>41</v>
      </c>
      <c r="U1740" s="9">
        <f t="shared" ca="1" si="455"/>
        <v>0</v>
      </c>
      <c r="V1740">
        <f t="shared" si="451"/>
        <v>2005</v>
      </c>
      <c r="W1740">
        <f t="shared" si="452"/>
        <v>7</v>
      </c>
    </row>
    <row r="1741" spans="1:23" x14ac:dyDescent="0.25">
      <c r="A1741" s="1">
        <v>38541</v>
      </c>
      <c r="B1741" s="2">
        <v>6201.4</v>
      </c>
      <c r="C1741" s="2">
        <v>72434</v>
      </c>
      <c r="D1741" s="2">
        <v>6181</v>
      </c>
      <c r="E1741" s="2">
        <v>6112</v>
      </c>
      <c r="F1741" s="10">
        <f t="shared" si="442"/>
        <v>-3.28957977230937E-3</v>
      </c>
      <c r="G1741" s="2">
        <f t="shared" ca="1" si="443"/>
        <v>74147.850000000006</v>
      </c>
      <c r="H1741">
        <f t="shared" ca="1" si="444"/>
        <v>-1</v>
      </c>
      <c r="I1741">
        <f t="shared" si="445"/>
        <v>1</v>
      </c>
      <c r="J1741">
        <f t="shared" si="448"/>
        <v>-11.200000000000728</v>
      </c>
      <c r="K1741">
        <f t="shared" si="446"/>
        <v>1</v>
      </c>
      <c r="L1741" s="11">
        <f t="shared" ca="1" si="440"/>
        <v>16371.219999999965</v>
      </c>
      <c r="M1741">
        <f t="shared" ca="1" si="447"/>
        <v>2</v>
      </c>
      <c r="N1741">
        <f t="shared" ca="1" si="441"/>
        <v>0</v>
      </c>
      <c r="O1741">
        <f>COUNTIF(結算日!$A$3:$A$249,A1741)</f>
        <v>0</v>
      </c>
      <c r="Q1741" s="7">
        <f t="shared" si="449"/>
        <v>15</v>
      </c>
      <c r="R1741" s="8">
        <f t="shared" ca="1" si="453"/>
        <v>615</v>
      </c>
      <c r="S1741" s="8">
        <f t="shared" ca="1" si="454"/>
        <v>254428</v>
      </c>
      <c r="T1741" s="8">
        <f t="shared" ca="1" si="450"/>
        <v>41</v>
      </c>
      <c r="U1741" s="9">
        <f t="shared" ca="1" si="455"/>
        <v>0</v>
      </c>
      <c r="V1741">
        <f t="shared" si="451"/>
        <v>2005</v>
      </c>
      <c r="W1741">
        <f t="shared" si="452"/>
        <v>7</v>
      </c>
    </row>
    <row r="1742" spans="1:23" x14ac:dyDescent="0.25">
      <c r="A1742" s="1">
        <v>38544</v>
      </c>
      <c r="B1742" s="2">
        <v>6298.86</v>
      </c>
      <c r="C1742" s="2">
        <v>93877</v>
      </c>
      <c r="D1742" s="2">
        <v>6302</v>
      </c>
      <c r="E1742" s="2">
        <v>6240</v>
      </c>
      <c r="F1742" s="10">
        <f t="shared" si="442"/>
        <v>4.9850290370012651E-4</v>
      </c>
      <c r="G1742" s="2">
        <f t="shared" ca="1" si="443"/>
        <v>74846.649999999994</v>
      </c>
      <c r="H1742">
        <f t="shared" ca="1" si="444"/>
        <v>1</v>
      </c>
      <c r="I1742">
        <f t="shared" si="445"/>
        <v>-1</v>
      </c>
      <c r="J1742">
        <f t="shared" si="448"/>
        <v>97.460000000000036</v>
      </c>
      <c r="K1742">
        <f t="shared" ca="1" si="446"/>
        <v>1</v>
      </c>
      <c r="L1742" s="11">
        <f t="shared" ca="1" si="440"/>
        <v>16566.139999999963</v>
      </c>
      <c r="M1742">
        <f t="shared" ca="1" si="447"/>
        <v>2</v>
      </c>
      <c r="N1742">
        <f t="shared" ca="1" si="441"/>
        <v>0</v>
      </c>
      <c r="O1742">
        <f>COUNTIF(結算日!$A$3:$A$249,A1742)</f>
        <v>0</v>
      </c>
      <c r="Q1742" s="7">
        <f t="shared" si="449"/>
        <v>121</v>
      </c>
      <c r="R1742" s="8">
        <f t="shared" ca="1" si="453"/>
        <v>4961</v>
      </c>
      <c r="S1742" s="8">
        <f t="shared" ca="1" si="454"/>
        <v>259389</v>
      </c>
      <c r="T1742" s="8">
        <f t="shared" ca="1" si="450"/>
        <v>41</v>
      </c>
      <c r="U1742" s="9">
        <f t="shared" ca="1" si="455"/>
        <v>0</v>
      </c>
      <c r="V1742">
        <f t="shared" si="451"/>
        <v>2005</v>
      </c>
      <c r="W1742">
        <f t="shared" si="452"/>
        <v>7</v>
      </c>
    </row>
    <row r="1743" spans="1:23" x14ac:dyDescent="0.25">
      <c r="A1743" s="1">
        <v>38545</v>
      </c>
      <c r="B1743" s="2">
        <v>6358.81</v>
      </c>
      <c r="C1743" s="2">
        <v>101703</v>
      </c>
      <c r="D1743" s="2">
        <v>6340</v>
      </c>
      <c r="E1743" s="2">
        <v>6283</v>
      </c>
      <c r="F1743" s="10">
        <f t="shared" si="442"/>
        <v>-2.9581006509080687E-3</v>
      </c>
      <c r="G1743" s="2">
        <f t="shared" ca="1" si="443"/>
        <v>75976.399999999994</v>
      </c>
      <c r="H1743">
        <f t="shared" ca="1" si="444"/>
        <v>1</v>
      </c>
      <c r="I1743">
        <f t="shared" si="445"/>
        <v>1</v>
      </c>
      <c r="J1743">
        <f t="shared" si="448"/>
        <v>59.950000000000728</v>
      </c>
      <c r="K1743">
        <f t="shared" si="446"/>
        <v>1</v>
      </c>
      <c r="L1743" s="11">
        <f t="shared" ca="1" si="440"/>
        <v>16686.039999999964</v>
      </c>
      <c r="M1743">
        <f t="shared" ca="1" si="447"/>
        <v>2</v>
      </c>
      <c r="N1743">
        <f t="shared" ca="1" si="441"/>
        <v>0</v>
      </c>
      <c r="O1743">
        <f>COUNTIF(結算日!$A$3:$A$249,A1743)</f>
        <v>0</v>
      </c>
      <c r="Q1743" s="7">
        <f t="shared" si="449"/>
        <v>38</v>
      </c>
      <c r="R1743" s="8">
        <f t="shared" ca="1" si="453"/>
        <v>1558</v>
      </c>
      <c r="S1743" s="8">
        <f t="shared" ca="1" si="454"/>
        <v>260947</v>
      </c>
      <c r="T1743" s="8">
        <f t="shared" ca="1" si="450"/>
        <v>41</v>
      </c>
      <c r="U1743" s="9">
        <f t="shared" ca="1" si="455"/>
        <v>0</v>
      </c>
      <c r="V1743">
        <f t="shared" si="451"/>
        <v>2005</v>
      </c>
      <c r="W1743">
        <f t="shared" si="452"/>
        <v>7</v>
      </c>
    </row>
    <row r="1744" spans="1:23" x14ac:dyDescent="0.25">
      <c r="A1744" s="1">
        <v>38546</v>
      </c>
      <c r="B1744" s="2">
        <v>6377.09</v>
      </c>
      <c r="C1744" s="2">
        <v>106134</v>
      </c>
      <c r="D1744" s="2">
        <v>6376</v>
      </c>
      <c r="E1744" s="2">
        <v>6319</v>
      </c>
      <c r="F1744" s="10">
        <f t="shared" si="442"/>
        <v>-1.7092435577981124E-4</v>
      </c>
      <c r="G1744" s="2">
        <f t="shared" ca="1" si="443"/>
        <v>77303.225000000006</v>
      </c>
      <c r="H1744">
        <f t="shared" ca="1" si="444"/>
        <v>1</v>
      </c>
      <c r="I1744">
        <f t="shared" si="445"/>
        <v>1</v>
      </c>
      <c r="J1744">
        <f t="shared" si="448"/>
        <v>18.279999999999745</v>
      </c>
      <c r="K1744">
        <f t="shared" ca="1" si="446"/>
        <v>1</v>
      </c>
      <c r="L1744" s="11">
        <f t="shared" ca="1" si="440"/>
        <v>16722.599999999962</v>
      </c>
      <c r="M1744">
        <f t="shared" ca="1" si="447"/>
        <v>2</v>
      </c>
      <c r="N1744">
        <f t="shared" ca="1" si="441"/>
        <v>0</v>
      </c>
      <c r="O1744">
        <f>COUNTIF(結算日!$A$3:$A$249,A1744)</f>
        <v>0</v>
      </c>
      <c r="Q1744" s="7">
        <f t="shared" si="449"/>
        <v>36</v>
      </c>
      <c r="R1744" s="8">
        <f t="shared" ca="1" si="453"/>
        <v>1476</v>
      </c>
      <c r="S1744" s="8">
        <f t="shared" ca="1" si="454"/>
        <v>262423</v>
      </c>
      <c r="T1744" s="8">
        <f t="shared" ca="1" si="450"/>
        <v>41</v>
      </c>
      <c r="U1744" s="9">
        <f t="shared" ca="1" si="455"/>
        <v>0</v>
      </c>
      <c r="V1744">
        <f t="shared" si="451"/>
        <v>2005</v>
      </c>
      <c r="W1744">
        <f t="shared" si="452"/>
        <v>7</v>
      </c>
    </row>
    <row r="1745" spans="1:23" x14ac:dyDescent="0.25">
      <c r="A1745" s="1">
        <v>38547</v>
      </c>
      <c r="B1745" s="2">
        <v>6418.35</v>
      </c>
      <c r="C1745" s="2">
        <v>106806</v>
      </c>
      <c r="D1745" s="2">
        <v>6435</v>
      </c>
      <c r="E1745" s="2">
        <v>6382</v>
      </c>
      <c r="F1745" s="10">
        <f t="shared" si="442"/>
        <v>2.5941246582064093E-3</v>
      </c>
      <c r="G1745" s="2">
        <f t="shared" ca="1" si="443"/>
        <v>78107.5</v>
      </c>
      <c r="H1745">
        <f t="shared" ca="1" si="444"/>
        <v>1</v>
      </c>
      <c r="I1745">
        <f t="shared" si="445"/>
        <v>-1</v>
      </c>
      <c r="J1745">
        <f t="shared" si="448"/>
        <v>41.260000000000218</v>
      </c>
      <c r="K1745">
        <f t="shared" si="446"/>
        <v>-1</v>
      </c>
      <c r="L1745" s="11">
        <f t="shared" ca="1" si="440"/>
        <v>16805.119999999963</v>
      </c>
      <c r="M1745">
        <f t="shared" ca="1" si="447"/>
        <v>-2</v>
      </c>
      <c r="N1745">
        <f t="shared" ca="1" si="441"/>
        <v>4</v>
      </c>
      <c r="O1745">
        <f>COUNTIF(結算日!$A$3:$A$249,A1745)</f>
        <v>0</v>
      </c>
      <c r="Q1745" s="7">
        <f t="shared" si="449"/>
        <v>59</v>
      </c>
      <c r="R1745" s="8">
        <f t="shared" ca="1" si="453"/>
        <v>2419</v>
      </c>
      <c r="S1745" s="8">
        <f t="shared" ca="1" si="454"/>
        <v>264842</v>
      </c>
      <c r="T1745" s="8">
        <f t="shared" ca="1" si="450"/>
        <v>-41</v>
      </c>
      <c r="U1745" s="9">
        <f t="shared" ca="1" si="455"/>
        <v>82</v>
      </c>
      <c r="V1745">
        <f t="shared" si="451"/>
        <v>2005</v>
      </c>
      <c r="W1745">
        <f t="shared" si="452"/>
        <v>7</v>
      </c>
    </row>
    <row r="1746" spans="1:23" x14ac:dyDescent="0.25">
      <c r="A1746" s="1">
        <v>38548</v>
      </c>
      <c r="B1746" s="2">
        <v>6410.59</v>
      </c>
      <c r="C1746" s="2">
        <v>106727</v>
      </c>
      <c r="D1746" s="2">
        <v>6411</v>
      </c>
      <c r="E1746" s="2">
        <v>6369</v>
      </c>
      <c r="F1746" s="10">
        <f t="shared" si="442"/>
        <v>6.3956671694676004E-5</v>
      </c>
      <c r="G1746" s="2">
        <f t="shared" ca="1" si="443"/>
        <v>79269.850000000006</v>
      </c>
      <c r="H1746">
        <f t="shared" ca="1" si="444"/>
        <v>1</v>
      </c>
      <c r="I1746">
        <f t="shared" si="445"/>
        <v>-1</v>
      </c>
      <c r="J1746">
        <f t="shared" si="448"/>
        <v>-7.7600000000002183</v>
      </c>
      <c r="K1746">
        <f t="shared" ca="1" si="446"/>
        <v>1</v>
      </c>
      <c r="L1746" s="11">
        <f t="shared" ca="1" si="440"/>
        <v>16820.639999999963</v>
      </c>
      <c r="M1746">
        <f t="shared" ca="1" si="447"/>
        <v>2</v>
      </c>
      <c r="N1746">
        <f t="shared" ca="1" si="441"/>
        <v>4</v>
      </c>
      <c r="O1746">
        <f>COUNTIF(結算日!$A$3:$A$249,A1746)</f>
        <v>0</v>
      </c>
      <c r="Q1746" s="7">
        <f t="shared" si="449"/>
        <v>-24</v>
      </c>
      <c r="R1746" s="8">
        <f t="shared" ca="1" si="453"/>
        <v>984</v>
      </c>
      <c r="S1746" s="8">
        <f t="shared" ca="1" si="454"/>
        <v>265744</v>
      </c>
      <c r="T1746" s="8">
        <f t="shared" ca="1" si="450"/>
        <v>41</v>
      </c>
      <c r="U1746" s="9">
        <f t="shared" ca="1" si="455"/>
        <v>82</v>
      </c>
      <c r="V1746">
        <f t="shared" si="451"/>
        <v>2005</v>
      </c>
      <c r="W1746">
        <f t="shared" si="452"/>
        <v>7</v>
      </c>
    </row>
    <row r="1747" spans="1:23" x14ac:dyDescent="0.25">
      <c r="A1747" s="1">
        <v>38552</v>
      </c>
      <c r="B1747" s="2">
        <v>6416.34</v>
      </c>
      <c r="C1747" s="2">
        <v>93459</v>
      </c>
      <c r="D1747" s="2">
        <v>6430</v>
      </c>
      <c r="E1747" s="2">
        <v>6390</v>
      </c>
      <c r="F1747" s="10">
        <f t="shared" si="442"/>
        <v>2.1289395512082976E-3</v>
      </c>
      <c r="G1747" s="2">
        <f t="shared" ca="1" si="443"/>
        <v>80539.899999999994</v>
      </c>
      <c r="H1747">
        <f t="shared" ca="1" si="444"/>
        <v>1</v>
      </c>
      <c r="I1747">
        <f t="shared" si="445"/>
        <v>-1</v>
      </c>
      <c r="J1747">
        <f t="shared" si="448"/>
        <v>5.75</v>
      </c>
      <c r="K1747">
        <f t="shared" si="446"/>
        <v>-1</v>
      </c>
      <c r="L1747" s="11">
        <f t="shared" ca="1" si="440"/>
        <v>16832.139999999963</v>
      </c>
      <c r="M1747">
        <f t="shared" ca="1" si="447"/>
        <v>-2</v>
      </c>
      <c r="N1747">
        <f t="shared" ca="1" si="441"/>
        <v>4</v>
      </c>
      <c r="O1747">
        <f>COUNTIF(結算日!$A$3:$A$249,A1747)</f>
        <v>0</v>
      </c>
      <c r="Q1747" s="7">
        <f t="shared" si="449"/>
        <v>19</v>
      </c>
      <c r="R1747" s="8">
        <f t="shared" ca="1" si="453"/>
        <v>779</v>
      </c>
      <c r="S1747" s="8">
        <f t="shared" ca="1" si="454"/>
        <v>266441</v>
      </c>
      <c r="T1747" s="8">
        <f t="shared" ca="1" si="450"/>
        <v>-41</v>
      </c>
      <c r="U1747" s="9">
        <f t="shared" ca="1" si="455"/>
        <v>82</v>
      </c>
      <c r="V1747">
        <f t="shared" si="451"/>
        <v>2005</v>
      </c>
      <c r="W1747">
        <f t="shared" si="452"/>
        <v>7</v>
      </c>
    </row>
    <row r="1748" spans="1:23" x14ac:dyDescent="0.25">
      <c r="A1748" s="1">
        <v>38553</v>
      </c>
      <c r="B1748" s="2">
        <v>6423.81</v>
      </c>
      <c r="C1748" s="2">
        <v>123609</v>
      </c>
      <c r="D1748" s="2">
        <v>6413</v>
      </c>
      <c r="E1748" s="2">
        <v>6384</v>
      </c>
      <c r="F1748" s="10">
        <f t="shared" si="442"/>
        <v>-6.1972567681797264E-3</v>
      </c>
      <c r="G1748" s="2">
        <f t="shared" ca="1" si="443"/>
        <v>82406.875</v>
      </c>
      <c r="H1748">
        <f t="shared" ca="1" si="444"/>
        <v>1</v>
      </c>
      <c r="I1748">
        <f t="shared" si="445"/>
        <v>1</v>
      </c>
      <c r="J1748">
        <f t="shared" si="448"/>
        <v>7.4700000000002547</v>
      </c>
      <c r="K1748">
        <f t="shared" si="446"/>
        <v>1</v>
      </c>
      <c r="L1748" s="11">
        <f t="shared" ca="1" si="440"/>
        <v>16817.199999999961</v>
      </c>
      <c r="M1748">
        <f t="shared" ca="1" si="447"/>
        <v>2</v>
      </c>
      <c r="N1748">
        <f t="shared" ca="1" si="441"/>
        <v>4</v>
      </c>
      <c r="O1748">
        <f>COUNTIF(結算日!$A$3:$A$249,A1748)</f>
        <v>1</v>
      </c>
      <c r="Q1748" s="7">
        <f t="shared" si="449"/>
        <v>-17</v>
      </c>
      <c r="R1748" s="8">
        <f t="shared" ca="1" si="453"/>
        <v>697</v>
      </c>
      <c r="S1748" s="8">
        <f t="shared" ca="1" si="454"/>
        <v>267056</v>
      </c>
      <c r="T1748" s="8">
        <f t="shared" ca="1" si="450"/>
        <v>41</v>
      </c>
      <c r="U1748" s="9">
        <f t="shared" ca="1" si="455"/>
        <v>82</v>
      </c>
      <c r="V1748">
        <f t="shared" si="451"/>
        <v>2005</v>
      </c>
      <c r="W1748">
        <f t="shared" si="452"/>
        <v>7</v>
      </c>
    </row>
    <row r="1749" spans="1:23" x14ac:dyDescent="0.25">
      <c r="A1749" s="1">
        <v>38554</v>
      </c>
      <c r="B1749" s="2">
        <v>6394.03</v>
      </c>
      <c r="C1749" s="2">
        <v>113587</v>
      </c>
      <c r="D1749" s="2">
        <v>6365</v>
      </c>
      <c r="E1749" s="2">
        <v>6357</v>
      </c>
      <c r="F1749" s="10">
        <f t="shared" si="442"/>
        <v>-4.5401726297811251E-3</v>
      </c>
      <c r="G1749" s="2">
        <f t="shared" ca="1" si="443"/>
        <v>83651.875</v>
      </c>
      <c r="H1749">
        <f t="shared" ca="1" si="444"/>
        <v>1</v>
      </c>
      <c r="I1749">
        <f t="shared" si="445"/>
        <v>1</v>
      </c>
      <c r="J1749">
        <f t="shared" si="448"/>
        <v>-29.780000000000655</v>
      </c>
      <c r="K1749">
        <f t="shared" si="446"/>
        <v>1</v>
      </c>
      <c r="L1749" s="11">
        <f t="shared" ca="1" si="440"/>
        <v>16757.639999999959</v>
      </c>
      <c r="M1749">
        <f t="shared" ca="1" si="447"/>
        <v>2</v>
      </c>
      <c r="N1749">
        <f t="shared" ca="1" si="441"/>
        <v>0</v>
      </c>
      <c r="O1749">
        <f>COUNTIF(結算日!$A$3:$A$249,A1749)</f>
        <v>0</v>
      </c>
      <c r="Q1749" s="7">
        <f t="shared" si="449"/>
        <v>-19</v>
      </c>
      <c r="R1749" s="8">
        <f t="shared" ca="1" si="453"/>
        <v>-779</v>
      </c>
      <c r="S1749" s="8">
        <f t="shared" ca="1" si="454"/>
        <v>266195</v>
      </c>
      <c r="T1749" s="8">
        <f t="shared" ca="1" si="450"/>
        <v>41</v>
      </c>
      <c r="U1749" s="9">
        <f t="shared" ca="1" si="455"/>
        <v>0</v>
      </c>
      <c r="V1749">
        <f t="shared" si="451"/>
        <v>2005</v>
      </c>
      <c r="W1749">
        <f t="shared" si="452"/>
        <v>7</v>
      </c>
    </row>
    <row r="1750" spans="1:23" x14ac:dyDescent="0.25">
      <c r="A1750" s="1">
        <v>38555</v>
      </c>
      <c r="B1750" s="2">
        <v>6380.73</v>
      </c>
      <c r="C1750" s="2">
        <v>97947</v>
      </c>
      <c r="D1750" s="2">
        <v>6342</v>
      </c>
      <c r="E1750" s="2">
        <v>6325</v>
      </c>
      <c r="F1750" s="10">
        <f t="shared" si="442"/>
        <v>-6.0698384040697162E-3</v>
      </c>
      <c r="G1750" s="2">
        <f t="shared" ca="1" si="443"/>
        <v>84794.4</v>
      </c>
      <c r="H1750">
        <f t="shared" ca="1" si="444"/>
        <v>1</v>
      </c>
      <c r="I1750">
        <f t="shared" si="445"/>
        <v>1</v>
      </c>
      <c r="J1750">
        <f t="shared" si="448"/>
        <v>-13.300000000000182</v>
      </c>
      <c r="K1750">
        <f t="shared" si="446"/>
        <v>1</v>
      </c>
      <c r="L1750" s="11">
        <f t="shared" ca="1" si="440"/>
        <v>16731.039999999957</v>
      </c>
      <c r="M1750">
        <f t="shared" ca="1" si="447"/>
        <v>2</v>
      </c>
      <c r="N1750">
        <f t="shared" ca="1" si="441"/>
        <v>0</v>
      </c>
      <c r="O1750">
        <f>COUNTIF(結算日!$A$3:$A$249,A1750)</f>
        <v>0</v>
      </c>
      <c r="Q1750" s="7">
        <f t="shared" si="449"/>
        <v>-23</v>
      </c>
      <c r="R1750" s="8">
        <f t="shared" ca="1" si="453"/>
        <v>-943</v>
      </c>
      <c r="S1750" s="8">
        <f t="shared" ca="1" si="454"/>
        <v>265252</v>
      </c>
      <c r="T1750" s="8">
        <f t="shared" ca="1" si="450"/>
        <v>41</v>
      </c>
      <c r="U1750" s="9">
        <f t="shared" ca="1" si="455"/>
        <v>0</v>
      </c>
      <c r="V1750">
        <f t="shared" si="451"/>
        <v>2005</v>
      </c>
      <c r="W1750">
        <f t="shared" si="452"/>
        <v>7</v>
      </c>
    </row>
    <row r="1751" spans="1:23" x14ac:dyDescent="0.25">
      <c r="A1751" s="1">
        <v>38558</v>
      </c>
      <c r="B1751" s="2">
        <v>6420.45</v>
      </c>
      <c r="C1751" s="2">
        <v>92566</v>
      </c>
      <c r="D1751" s="2">
        <v>6406</v>
      </c>
      <c r="E1751" s="2">
        <v>6380</v>
      </c>
      <c r="F1751" s="10">
        <f t="shared" si="442"/>
        <v>-2.2506210623866041E-3</v>
      </c>
      <c r="G1751" s="2">
        <f t="shared" ca="1" si="443"/>
        <v>85309.375</v>
      </c>
      <c r="H1751">
        <f t="shared" ca="1" si="444"/>
        <v>1</v>
      </c>
      <c r="I1751">
        <f t="shared" si="445"/>
        <v>1</v>
      </c>
      <c r="J1751">
        <f t="shared" si="448"/>
        <v>39.720000000000255</v>
      </c>
      <c r="K1751">
        <f t="shared" si="446"/>
        <v>1</v>
      </c>
      <c r="L1751" s="11">
        <f t="shared" ca="1" si="440"/>
        <v>16810.47999999996</v>
      </c>
      <c r="M1751">
        <f t="shared" ca="1" si="447"/>
        <v>2</v>
      </c>
      <c r="N1751">
        <f t="shared" ca="1" si="441"/>
        <v>0</v>
      </c>
      <c r="O1751">
        <f>COUNTIF(結算日!$A$3:$A$249,A1751)</f>
        <v>0</v>
      </c>
      <c r="Q1751" s="7">
        <f t="shared" si="449"/>
        <v>64</v>
      </c>
      <c r="R1751" s="8">
        <f t="shared" ca="1" si="453"/>
        <v>2624</v>
      </c>
      <c r="S1751" s="8">
        <f t="shared" ca="1" si="454"/>
        <v>267876</v>
      </c>
      <c r="T1751" s="8">
        <f t="shared" ca="1" si="450"/>
        <v>41</v>
      </c>
      <c r="U1751" s="9">
        <f t="shared" ca="1" si="455"/>
        <v>0</v>
      </c>
      <c r="V1751">
        <f t="shared" si="451"/>
        <v>2005</v>
      </c>
      <c r="W1751">
        <f t="shared" si="452"/>
        <v>7</v>
      </c>
    </row>
    <row r="1752" spans="1:23" x14ac:dyDescent="0.25">
      <c r="A1752" s="1">
        <v>38559</v>
      </c>
      <c r="B1752" s="2">
        <v>6366.16</v>
      </c>
      <c r="C1752" s="2">
        <v>103605</v>
      </c>
      <c r="D1752" s="2">
        <v>6330</v>
      </c>
      <c r="E1752" s="2">
        <v>6293</v>
      </c>
      <c r="F1752" s="10">
        <f t="shared" si="442"/>
        <v>-5.6800331754149891E-3</v>
      </c>
      <c r="G1752" s="2">
        <f t="shared" ca="1" si="443"/>
        <v>86461.4</v>
      </c>
      <c r="H1752">
        <f t="shared" ca="1" si="444"/>
        <v>1</v>
      </c>
      <c r="I1752">
        <f t="shared" si="445"/>
        <v>1</v>
      </c>
      <c r="J1752">
        <f t="shared" si="448"/>
        <v>-54.289999999999964</v>
      </c>
      <c r="K1752">
        <f t="shared" si="446"/>
        <v>1</v>
      </c>
      <c r="L1752" s="11">
        <f t="shared" ca="1" si="440"/>
        <v>16701.899999999958</v>
      </c>
      <c r="M1752">
        <f t="shared" ca="1" si="447"/>
        <v>2</v>
      </c>
      <c r="N1752">
        <f t="shared" ca="1" si="441"/>
        <v>0</v>
      </c>
      <c r="O1752">
        <f>COUNTIF(結算日!$A$3:$A$249,A1752)</f>
        <v>0</v>
      </c>
      <c r="Q1752" s="7">
        <f t="shared" si="449"/>
        <v>-76</v>
      </c>
      <c r="R1752" s="8">
        <f t="shared" ca="1" si="453"/>
        <v>-3116</v>
      </c>
      <c r="S1752" s="8">
        <f t="shared" ca="1" si="454"/>
        <v>264760</v>
      </c>
      <c r="T1752" s="8">
        <f t="shared" ca="1" si="450"/>
        <v>41</v>
      </c>
      <c r="U1752" s="9">
        <f t="shared" ca="1" si="455"/>
        <v>0</v>
      </c>
      <c r="V1752">
        <f t="shared" si="451"/>
        <v>2005</v>
      </c>
      <c r="W1752">
        <f t="shared" si="452"/>
        <v>7</v>
      </c>
    </row>
    <row r="1753" spans="1:23" x14ac:dyDescent="0.25">
      <c r="A1753" s="1">
        <v>38560</v>
      </c>
      <c r="B1753" s="2">
        <v>6327.25</v>
      </c>
      <c r="C1753" s="2">
        <v>96148</v>
      </c>
      <c r="D1753" s="2">
        <v>6310</v>
      </c>
      <c r="E1753" s="2">
        <v>6298</v>
      </c>
      <c r="F1753" s="10">
        <f t="shared" si="442"/>
        <v>-2.7263028962029034E-3</v>
      </c>
      <c r="G1753" s="2">
        <f t="shared" ca="1" si="443"/>
        <v>87021.175000000003</v>
      </c>
      <c r="H1753">
        <f t="shared" ca="1" si="444"/>
        <v>1</v>
      </c>
      <c r="I1753">
        <f t="shared" si="445"/>
        <v>1</v>
      </c>
      <c r="J1753">
        <f t="shared" si="448"/>
        <v>-38.909999999999854</v>
      </c>
      <c r="K1753">
        <f t="shared" si="446"/>
        <v>1</v>
      </c>
      <c r="L1753" s="11">
        <f t="shared" ca="1" si="440"/>
        <v>16624.079999999958</v>
      </c>
      <c r="M1753">
        <f t="shared" ca="1" si="447"/>
        <v>2</v>
      </c>
      <c r="N1753">
        <f t="shared" ca="1" si="441"/>
        <v>0</v>
      </c>
      <c r="O1753">
        <f>COUNTIF(結算日!$A$3:$A$249,A1753)</f>
        <v>0</v>
      </c>
      <c r="Q1753" s="7">
        <f t="shared" si="449"/>
        <v>-20</v>
      </c>
      <c r="R1753" s="8">
        <f t="shared" ca="1" si="453"/>
        <v>-820</v>
      </c>
      <c r="S1753" s="8">
        <f t="shared" ca="1" si="454"/>
        <v>263940</v>
      </c>
      <c r="T1753" s="8">
        <f t="shared" ca="1" si="450"/>
        <v>41</v>
      </c>
      <c r="U1753" s="9">
        <f t="shared" ca="1" si="455"/>
        <v>0</v>
      </c>
      <c r="V1753">
        <f t="shared" si="451"/>
        <v>2005</v>
      </c>
      <c r="W1753">
        <f t="shared" si="452"/>
        <v>7</v>
      </c>
    </row>
    <row r="1754" spans="1:23" x14ac:dyDescent="0.25">
      <c r="A1754" s="1">
        <v>38561</v>
      </c>
      <c r="B1754" s="2">
        <v>6375.64</v>
      </c>
      <c r="C1754" s="2">
        <v>114911</v>
      </c>
      <c r="D1754" s="2">
        <v>6350</v>
      </c>
      <c r="E1754" s="2">
        <v>6320</v>
      </c>
      <c r="F1754" s="10">
        <f t="shared" si="442"/>
        <v>-4.0215570515274024E-3</v>
      </c>
      <c r="G1754" s="2">
        <f t="shared" ca="1" si="443"/>
        <v>87912.675000000003</v>
      </c>
      <c r="H1754">
        <f t="shared" ca="1" si="444"/>
        <v>1</v>
      </c>
      <c r="I1754">
        <f t="shared" si="445"/>
        <v>1</v>
      </c>
      <c r="J1754">
        <f t="shared" si="448"/>
        <v>48.390000000000327</v>
      </c>
      <c r="K1754">
        <f t="shared" si="446"/>
        <v>1</v>
      </c>
      <c r="L1754" s="11">
        <f t="shared" ca="1" si="440"/>
        <v>16720.859999999957</v>
      </c>
      <c r="M1754">
        <f t="shared" ca="1" si="447"/>
        <v>2</v>
      </c>
      <c r="N1754">
        <f t="shared" ca="1" si="441"/>
        <v>0</v>
      </c>
      <c r="O1754">
        <f>COUNTIF(結算日!$A$3:$A$249,A1754)</f>
        <v>0</v>
      </c>
      <c r="Q1754" s="7">
        <f t="shared" si="449"/>
        <v>40</v>
      </c>
      <c r="R1754" s="8">
        <f t="shared" ca="1" si="453"/>
        <v>1640</v>
      </c>
      <c r="S1754" s="8">
        <f t="shared" ca="1" si="454"/>
        <v>265580</v>
      </c>
      <c r="T1754" s="8">
        <f t="shared" ca="1" si="450"/>
        <v>41</v>
      </c>
      <c r="U1754" s="9">
        <f t="shared" ca="1" si="455"/>
        <v>0</v>
      </c>
      <c r="V1754">
        <f t="shared" si="451"/>
        <v>2005</v>
      </c>
      <c r="W1754">
        <f t="shared" si="452"/>
        <v>7</v>
      </c>
    </row>
    <row r="1755" spans="1:23" x14ac:dyDescent="0.25">
      <c r="A1755" s="1">
        <v>38562</v>
      </c>
      <c r="B1755" s="2">
        <v>6311.98</v>
      </c>
      <c r="C1755" s="2">
        <v>127809</v>
      </c>
      <c r="D1755" s="2">
        <v>6277</v>
      </c>
      <c r="E1755" s="2">
        <v>6265</v>
      </c>
      <c r="F1755" s="10">
        <f t="shared" si="442"/>
        <v>-5.5418426547612087E-3</v>
      </c>
      <c r="G1755" s="2">
        <f t="shared" ca="1" si="443"/>
        <v>88799.225000000006</v>
      </c>
      <c r="H1755">
        <f t="shared" ca="1" si="444"/>
        <v>1</v>
      </c>
      <c r="I1755">
        <f t="shared" si="445"/>
        <v>1</v>
      </c>
      <c r="J1755">
        <f t="shared" si="448"/>
        <v>-63.660000000000764</v>
      </c>
      <c r="K1755">
        <f t="shared" si="446"/>
        <v>1</v>
      </c>
      <c r="L1755" s="11">
        <f t="shared" ca="1" si="440"/>
        <v>16593.539999999957</v>
      </c>
      <c r="M1755">
        <f t="shared" ca="1" si="447"/>
        <v>2</v>
      </c>
      <c r="N1755">
        <f t="shared" ca="1" si="441"/>
        <v>0</v>
      </c>
      <c r="O1755">
        <f>COUNTIF(結算日!$A$3:$A$249,A1755)</f>
        <v>0</v>
      </c>
      <c r="Q1755" s="7">
        <f t="shared" si="449"/>
        <v>-73</v>
      </c>
      <c r="R1755" s="8">
        <f t="shared" ca="1" si="453"/>
        <v>-2993</v>
      </c>
      <c r="S1755" s="8">
        <f t="shared" ca="1" si="454"/>
        <v>262587</v>
      </c>
      <c r="T1755" s="8">
        <f t="shared" ca="1" si="450"/>
        <v>41</v>
      </c>
      <c r="U1755" s="9">
        <f t="shared" ca="1" si="455"/>
        <v>0</v>
      </c>
      <c r="V1755">
        <f t="shared" si="451"/>
        <v>2005</v>
      </c>
      <c r="W1755">
        <f t="shared" si="452"/>
        <v>7</v>
      </c>
    </row>
    <row r="1756" spans="1:23" x14ac:dyDescent="0.25">
      <c r="A1756" s="1">
        <v>38565</v>
      </c>
      <c r="B1756" s="2">
        <v>6307.93</v>
      </c>
      <c r="C1756" s="2">
        <v>76726</v>
      </c>
      <c r="D1756" s="2">
        <v>6297</v>
      </c>
      <c r="E1756" s="2">
        <v>6280</v>
      </c>
      <c r="F1756" s="10">
        <f t="shared" si="442"/>
        <v>-1.7327395833498516E-3</v>
      </c>
      <c r="G1756" s="2">
        <f t="shared" ca="1" si="443"/>
        <v>88154.125</v>
      </c>
      <c r="H1756">
        <f t="shared" ca="1" si="444"/>
        <v>-1</v>
      </c>
      <c r="I1756">
        <f t="shared" si="445"/>
        <v>1</v>
      </c>
      <c r="J1756">
        <f t="shared" si="448"/>
        <v>-4.0499999999992724</v>
      </c>
      <c r="K1756">
        <f t="shared" si="446"/>
        <v>1</v>
      </c>
      <c r="L1756" s="11">
        <f t="shared" ca="1" si="440"/>
        <v>16585.439999999959</v>
      </c>
      <c r="M1756">
        <f t="shared" ca="1" si="447"/>
        <v>2</v>
      </c>
      <c r="N1756">
        <f t="shared" ca="1" si="441"/>
        <v>0</v>
      </c>
      <c r="O1756">
        <f>COUNTIF(結算日!$A$3:$A$249,A1756)</f>
        <v>0</v>
      </c>
      <c r="Q1756" s="7">
        <f t="shared" si="449"/>
        <v>20</v>
      </c>
      <c r="R1756" s="8">
        <f t="shared" ca="1" si="453"/>
        <v>820</v>
      </c>
      <c r="S1756" s="8">
        <f t="shared" ca="1" si="454"/>
        <v>263407</v>
      </c>
      <c r="T1756" s="8">
        <f t="shared" ca="1" si="450"/>
        <v>41</v>
      </c>
      <c r="U1756" s="9">
        <f t="shared" ca="1" si="455"/>
        <v>0</v>
      </c>
      <c r="V1756">
        <f t="shared" si="451"/>
        <v>2005</v>
      </c>
      <c r="W1756">
        <f t="shared" si="452"/>
        <v>8</v>
      </c>
    </row>
    <row r="1757" spans="1:23" x14ac:dyDescent="0.25">
      <c r="A1757" s="1">
        <v>38566</v>
      </c>
      <c r="B1757" s="2">
        <v>6343.54</v>
      </c>
      <c r="C1757" s="2">
        <v>89486</v>
      </c>
      <c r="D1757" s="2">
        <v>6340</v>
      </c>
      <c r="E1757" s="2">
        <v>6325</v>
      </c>
      <c r="F1757" s="10">
        <f t="shared" si="442"/>
        <v>-5.5804802996428648E-4</v>
      </c>
      <c r="G1757" s="2">
        <f t="shared" ca="1" si="443"/>
        <v>88380.725000000006</v>
      </c>
      <c r="H1757">
        <f t="shared" ca="1" si="444"/>
        <v>1</v>
      </c>
      <c r="I1757">
        <f t="shared" si="445"/>
        <v>1</v>
      </c>
      <c r="J1757">
        <f t="shared" si="448"/>
        <v>35.609999999999673</v>
      </c>
      <c r="K1757">
        <f t="shared" ca="1" si="446"/>
        <v>1</v>
      </c>
      <c r="L1757" s="11">
        <f t="shared" ca="1" si="440"/>
        <v>16656.65999999996</v>
      </c>
      <c r="M1757">
        <f t="shared" ca="1" si="447"/>
        <v>2</v>
      </c>
      <c r="N1757">
        <f t="shared" ca="1" si="441"/>
        <v>0</v>
      </c>
      <c r="O1757">
        <f>COUNTIF(結算日!$A$3:$A$249,A1757)</f>
        <v>0</v>
      </c>
      <c r="Q1757" s="7">
        <f t="shared" si="449"/>
        <v>43</v>
      </c>
      <c r="R1757" s="8">
        <f t="shared" ca="1" si="453"/>
        <v>1763</v>
      </c>
      <c r="S1757" s="8">
        <f t="shared" ca="1" si="454"/>
        <v>265170</v>
      </c>
      <c r="T1757" s="8">
        <f t="shared" ca="1" si="450"/>
        <v>41</v>
      </c>
      <c r="U1757" s="9">
        <f t="shared" ca="1" si="455"/>
        <v>0</v>
      </c>
      <c r="V1757">
        <f t="shared" si="451"/>
        <v>2005</v>
      </c>
      <c r="W1757">
        <f t="shared" si="452"/>
        <v>8</v>
      </c>
    </row>
    <row r="1758" spans="1:23" x14ac:dyDescent="0.25">
      <c r="A1758" s="1">
        <v>38567</v>
      </c>
      <c r="B1758" s="2">
        <v>6455.57</v>
      </c>
      <c r="C1758" s="2">
        <v>107057</v>
      </c>
      <c r="D1758" s="2">
        <v>6431</v>
      </c>
      <c r="E1758" s="2">
        <v>6438</v>
      </c>
      <c r="F1758" s="10">
        <f t="shared" si="442"/>
        <v>-3.806015580343769E-3</v>
      </c>
      <c r="G1758" s="2">
        <f t="shared" ca="1" si="443"/>
        <v>89145.45</v>
      </c>
      <c r="H1758">
        <f t="shared" ca="1" si="444"/>
        <v>1</v>
      </c>
      <c r="I1758">
        <f t="shared" si="445"/>
        <v>1</v>
      </c>
      <c r="J1758">
        <f t="shared" si="448"/>
        <v>112.02999999999975</v>
      </c>
      <c r="K1758">
        <f t="shared" si="446"/>
        <v>1</v>
      </c>
      <c r="L1758" s="11">
        <f t="shared" ca="1" si="440"/>
        <v>16880.719999999958</v>
      </c>
      <c r="M1758">
        <f t="shared" ca="1" si="447"/>
        <v>2</v>
      </c>
      <c r="N1758">
        <f t="shared" ca="1" si="441"/>
        <v>0</v>
      </c>
      <c r="O1758">
        <f>COUNTIF(結算日!$A$3:$A$249,A1758)</f>
        <v>0</v>
      </c>
      <c r="Q1758" s="7">
        <f t="shared" si="449"/>
        <v>91</v>
      </c>
      <c r="R1758" s="8">
        <f t="shared" ca="1" si="453"/>
        <v>3731</v>
      </c>
      <c r="S1758" s="8">
        <f t="shared" ca="1" si="454"/>
        <v>268901</v>
      </c>
      <c r="T1758" s="8">
        <f t="shared" ca="1" si="450"/>
        <v>41</v>
      </c>
      <c r="U1758" s="9">
        <f t="shared" ca="1" si="455"/>
        <v>0</v>
      </c>
      <c r="V1758">
        <f t="shared" si="451"/>
        <v>2005</v>
      </c>
      <c r="W1758">
        <f t="shared" si="452"/>
        <v>8</v>
      </c>
    </row>
    <row r="1759" spans="1:23" x14ac:dyDescent="0.25">
      <c r="A1759" s="1">
        <v>38568</v>
      </c>
      <c r="B1759" s="2">
        <v>6446.01</v>
      </c>
      <c r="C1759" s="2">
        <v>108961</v>
      </c>
      <c r="D1759" s="2">
        <v>6445</v>
      </c>
      <c r="E1759" s="2">
        <v>6433</v>
      </c>
      <c r="F1759" s="10">
        <f t="shared" si="442"/>
        <v>-1.5668607402097301E-4</v>
      </c>
      <c r="G1759" s="2">
        <f t="shared" ca="1" si="443"/>
        <v>89808.05</v>
      </c>
      <c r="H1759">
        <f t="shared" ca="1" si="444"/>
        <v>1</v>
      </c>
      <c r="I1759">
        <f t="shared" si="445"/>
        <v>1</v>
      </c>
      <c r="J1759">
        <f t="shared" si="448"/>
        <v>-9.5599999999994907</v>
      </c>
      <c r="K1759">
        <f t="shared" ca="1" si="446"/>
        <v>1</v>
      </c>
      <c r="L1759" s="11">
        <f t="shared" ca="1" si="440"/>
        <v>16861.599999999959</v>
      </c>
      <c r="M1759">
        <f t="shared" ca="1" si="447"/>
        <v>2</v>
      </c>
      <c r="N1759">
        <f t="shared" ca="1" si="441"/>
        <v>0</v>
      </c>
      <c r="O1759">
        <f>COUNTIF(結算日!$A$3:$A$249,A1759)</f>
        <v>0</v>
      </c>
      <c r="Q1759" s="7">
        <f t="shared" si="449"/>
        <v>14</v>
      </c>
      <c r="R1759" s="8">
        <f t="shared" ca="1" si="453"/>
        <v>574</v>
      </c>
      <c r="S1759" s="8">
        <f t="shared" ca="1" si="454"/>
        <v>269475</v>
      </c>
      <c r="T1759" s="8">
        <f t="shared" ca="1" si="450"/>
        <v>41</v>
      </c>
      <c r="U1759" s="9">
        <f t="shared" ca="1" si="455"/>
        <v>0</v>
      </c>
      <c r="V1759">
        <f t="shared" si="451"/>
        <v>2005</v>
      </c>
      <c r="W1759">
        <f t="shared" si="452"/>
        <v>8</v>
      </c>
    </row>
    <row r="1760" spans="1:23" x14ac:dyDescent="0.25">
      <c r="A1760" s="1">
        <v>38572</v>
      </c>
      <c r="B1760" s="2">
        <v>6380.03</v>
      </c>
      <c r="C1760" s="2">
        <v>92683</v>
      </c>
      <c r="D1760" s="2">
        <v>6370</v>
      </c>
      <c r="E1760" s="2">
        <v>6362</v>
      </c>
      <c r="F1760" s="10">
        <f t="shared" si="442"/>
        <v>-1.5720929211930912E-3</v>
      </c>
      <c r="G1760" s="2">
        <f t="shared" ca="1" si="443"/>
        <v>89577.475000000006</v>
      </c>
      <c r="H1760">
        <f t="shared" ca="1" si="444"/>
        <v>1</v>
      </c>
      <c r="I1760">
        <f t="shared" si="445"/>
        <v>1</v>
      </c>
      <c r="J1760">
        <f t="shared" si="448"/>
        <v>-65.980000000000473</v>
      </c>
      <c r="K1760">
        <f t="shared" si="446"/>
        <v>1</v>
      </c>
      <c r="L1760" s="11">
        <f t="shared" ca="1" si="440"/>
        <v>16729.639999999956</v>
      </c>
      <c r="M1760">
        <f t="shared" ca="1" si="447"/>
        <v>2</v>
      </c>
      <c r="N1760">
        <f t="shared" ca="1" si="441"/>
        <v>0</v>
      </c>
      <c r="O1760">
        <f>COUNTIF(結算日!$A$3:$A$249,A1760)</f>
        <v>0</v>
      </c>
      <c r="Q1760" s="7">
        <f t="shared" si="449"/>
        <v>-75</v>
      </c>
      <c r="R1760" s="8">
        <f t="shared" ca="1" si="453"/>
        <v>-3075</v>
      </c>
      <c r="S1760" s="8">
        <f t="shared" ca="1" si="454"/>
        <v>266400</v>
      </c>
      <c r="T1760" s="8">
        <f t="shared" ca="1" si="450"/>
        <v>41</v>
      </c>
      <c r="U1760" s="9">
        <f t="shared" ca="1" si="455"/>
        <v>0</v>
      </c>
      <c r="V1760">
        <f t="shared" si="451"/>
        <v>2005</v>
      </c>
      <c r="W1760">
        <f t="shared" si="452"/>
        <v>8</v>
      </c>
    </row>
    <row r="1761" spans="1:23" x14ac:dyDescent="0.25">
      <c r="A1761" s="1">
        <v>38573</v>
      </c>
      <c r="B1761" s="2">
        <v>6380</v>
      </c>
      <c r="C1761" s="2">
        <v>89065</v>
      </c>
      <c r="D1761" s="2">
        <v>6394</v>
      </c>
      <c r="E1761" s="2">
        <v>6382</v>
      </c>
      <c r="F1761" s="10">
        <f t="shared" si="442"/>
        <v>2.1943573667710936E-3</v>
      </c>
      <c r="G1761" s="2">
        <f t="shared" ca="1" si="443"/>
        <v>89588.675000000003</v>
      </c>
      <c r="H1761">
        <f t="shared" ca="1" si="444"/>
        <v>-1</v>
      </c>
      <c r="I1761">
        <f t="shared" si="445"/>
        <v>-1</v>
      </c>
      <c r="J1761">
        <f t="shared" si="448"/>
        <v>-2.9999999999745341E-2</v>
      </c>
      <c r="K1761">
        <f t="shared" si="446"/>
        <v>-1</v>
      </c>
      <c r="L1761" s="11">
        <f t="shared" ca="1" si="440"/>
        <v>16729.579999999958</v>
      </c>
      <c r="M1761">
        <f t="shared" ca="1" si="447"/>
        <v>-2</v>
      </c>
      <c r="N1761">
        <f t="shared" ca="1" si="441"/>
        <v>4</v>
      </c>
      <c r="O1761">
        <f>COUNTIF(結算日!$A$3:$A$249,A1761)</f>
        <v>0</v>
      </c>
      <c r="Q1761" s="7">
        <f t="shared" si="449"/>
        <v>24</v>
      </c>
      <c r="R1761" s="8">
        <f t="shared" ca="1" si="453"/>
        <v>984</v>
      </c>
      <c r="S1761" s="8">
        <f t="shared" ca="1" si="454"/>
        <v>267384</v>
      </c>
      <c r="T1761" s="8">
        <f t="shared" ca="1" si="450"/>
        <v>-41</v>
      </c>
      <c r="U1761" s="9">
        <f t="shared" ca="1" si="455"/>
        <v>82</v>
      </c>
      <c r="V1761">
        <f t="shared" si="451"/>
        <v>2005</v>
      </c>
      <c r="W1761">
        <f t="shared" si="452"/>
        <v>8</v>
      </c>
    </row>
    <row r="1762" spans="1:23" x14ac:dyDescent="0.25">
      <c r="A1762" s="1">
        <v>38574</v>
      </c>
      <c r="B1762" s="2">
        <v>6356.84</v>
      </c>
      <c r="C1762" s="2">
        <v>106505</v>
      </c>
      <c r="D1762" s="2">
        <v>6345</v>
      </c>
      <c r="E1762" s="2">
        <v>6342</v>
      </c>
      <c r="F1762" s="10">
        <f t="shared" si="442"/>
        <v>-1.8625606433385622E-3</v>
      </c>
      <c r="G1762" s="2">
        <f t="shared" ca="1" si="443"/>
        <v>90343.425000000003</v>
      </c>
      <c r="H1762">
        <f t="shared" ca="1" si="444"/>
        <v>1</v>
      </c>
      <c r="I1762">
        <f t="shared" si="445"/>
        <v>1</v>
      </c>
      <c r="J1762">
        <f t="shared" si="448"/>
        <v>-23.159999999999854</v>
      </c>
      <c r="K1762">
        <f t="shared" si="446"/>
        <v>1</v>
      </c>
      <c r="L1762" s="11">
        <f t="shared" ca="1" si="440"/>
        <v>16775.899999999958</v>
      </c>
      <c r="M1762">
        <f t="shared" ca="1" si="447"/>
        <v>2</v>
      </c>
      <c r="N1762">
        <f t="shared" ca="1" si="441"/>
        <v>4</v>
      </c>
      <c r="O1762">
        <f>COUNTIF(結算日!$A$3:$A$249,A1762)</f>
        <v>0</v>
      </c>
      <c r="Q1762" s="7">
        <f t="shared" si="449"/>
        <v>-49</v>
      </c>
      <c r="R1762" s="8">
        <f t="shared" ca="1" si="453"/>
        <v>2009</v>
      </c>
      <c r="S1762" s="8">
        <f t="shared" ca="1" si="454"/>
        <v>269311</v>
      </c>
      <c r="T1762" s="8">
        <f t="shared" ca="1" si="450"/>
        <v>42</v>
      </c>
      <c r="U1762" s="9">
        <f t="shared" ca="1" si="455"/>
        <v>83</v>
      </c>
      <c r="V1762">
        <f t="shared" si="451"/>
        <v>2005</v>
      </c>
      <c r="W1762">
        <f t="shared" si="452"/>
        <v>8</v>
      </c>
    </row>
    <row r="1763" spans="1:23" x14ac:dyDescent="0.25">
      <c r="A1763" s="1">
        <v>38575</v>
      </c>
      <c r="B1763" s="2">
        <v>6353.71</v>
      </c>
      <c r="C1763" s="2">
        <v>93384</v>
      </c>
      <c r="D1763" s="2">
        <v>6389</v>
      </c>
      <c r="E1763" s="2">
        <v>6388</v>
      </c>
      <c r="F1763" s="10">
        <f t="shared" si="442"/>
        <v>5.5542352420869801E-3</v>
      </c>
      <c r="G1763" s="2">
        <f t="shared" ca="1" si="443"/>
        <v>90402.05</v>
      </c>
      <c r="H1763">
        <f t="shared" ca="1" si="444"/>
        <v>1</v>
      </c>
      <c r="I1763">
        <f t="shared" si="445"/>
        <v>-1</v>
      </c>
      <c r="J1763">
        <f t="shared" si="448"/>
        <v>-3.1300000000001091</v>
      </c>
      <c r="K1763">
        <f t="shared" si="446"/>
        <v>-1</v>
      </c>
      <c r="L1763" s="11">
        <f t="shared" ca="1" si="440"/>
        <v>16769.639999999956</v>
      </c>
      <c r="M1763">
        <f t="shared" ca="1" si="447"/>
        <v>-2</v>
      </c>
      <c r="N1763">
        <f t="shared" ca="1" si="441"/>
        <v>4</v>
      </c>
      <c r="O1763">
        <f>COUNTIF(結算日!$A$3:$A$249,A1763)</f>
        <v>0</v>
      </c>
      <c r="Q1763" s="7">
        <f t="shared" si="449"/>
        <v>44</v>
      </c>
      <c r="R1763" s="8">
        <f t="shared" ca="1" si="453"/>
        <v>1848</v>
      </c>
      <c r="S1763" s="8">
        <f t="shared" ca="1" si="454"/>
        <v>271076</v>
      </c>
      <c r="T1763" s="8">
        <f t="shared" ca="1" si="450"/>
        <v>-42</v>
      </c>
      <c r="U1763" s="9">
        <f t="shared" ca="1" si="455"/>
        <v>84</v>
      </c>
      <c r="V1763">
        <f t="shared" si="451"/>
        <v>2005</v>
      </c>
      <c r="W1763">
        <f t="shared" si="452"/>
        <v>8</v>
      </c>
    </row>
    <row r="1764" spans="1:23" x14ac:dyDescent="0.25">
      <c r="A1764" s="1">
        <v>38576</v>
      </c>
      <c r="B1764" s="2">
        <v>6350.9</v>
      </c>
      <c r="C1764" s="2">
        <v>91031</v>
      </c>
      <c r="D1764" s="2">
        <v>6352</v>
      </c>
      <c r="E1764" s="2">
        <v>6360</v>
      </c>
      <c r="F1764" s="10">
        <f t="shared" si="442"/>
        <v>1.7320379788698936E-4</v>
      </c>
      <c r="G1764" s="2">
        <f t="shared" ca="1" si="443"/>
        <v>90770.2</v>
      </c>
      <c r="H1764">
        <f t="shared" ca="1" si="444"/>
        <v>1</v>
      </c>
      <c r="I1764">
        <f t="shared" si="445"/>
        <v>-1</v>
      </c>
      <c r="J1764">
        <f t="shared" si="448"/>
        <v>-2.8100000000004002</v>
      </c>
      <c r="K1764">
        <f t="shared" ca="1" si="446"/>
        <v>1</v>
      </c>
      <c r="L1764" s="11">
        <f t="shared" ca="1" si="440"/>
        <v>16775.259999999958</v>
      </c>
      <c r="M1764">
        <f t="shared" ca="1" si="447"/>
        <v>2</v>
      </c>
      <c r="N1764">
        <f t="shared" ca="1" si="441"/>
        <v>4</v>
      </c>
      <c r="O1764">
        <f>COUNTIF(結算日!$A$3:$A$249,A1764)</f>
        <v>0</v>
      </c>
      <c r="Q1764" s="7">
        <f t="shared" si="449"/>
        <v>-37</v>
      </c>
      <c r="R1764" s="8">
        <f t="shared" ca="1" si="453"/>
        <v>1554</v>
      </c>
      <c r="S1764" s="8">
        <f t="shared" ca="1" si="454"/>
        <v>272546</v>
      </c>
      <c r="T1764" s="8">
        <f t="shared" ca="1" si="450"/>
        <v>42</v>
      </c>
      <c r="U1764" s="9">
        <f t="shared" ca="1" si="455"/>
        <v>84</v>
      </c>
      <c r="V1764">
        <f t="shared" si="451"/>
        <v>2005</v>
      </c>
      <c r="W1764">
        <f t="shared" si="452"/>
        <v>8</v>
      </c>
    </row>
    <row r="1765" spans="1:23" x14ac:dyDescent="0.25">
      <c r="A1765" s="1">
        <v>38579</v>
      </c>
      <c r="B1765" s="2">
        <v>6245.13</v>
      </c>
      <c r="C1765" s="2">
        <v>76457</v>
      </c>
      <c r="D1765" s="2">
        <v>6240</v>
      </c>
      <c r="E1765" s="2">
        <v>6239</v>
      </c>
      <c r="F1765" s="10">
        <f t="shared" si="442"/>
        <v>-8.2144006609952136E-4</v>
      </c>
      <c r="G1765" s="2">
        <f t="shared" ca="1" si="443"/>
        <v>90627.6</v>
      </c>
      <c r="H1765">
        <f t="shared" ca="1" si="444"/>
        <v>-1</v>
      </c>
      <c r="I1765">
        <f t="shared" si="445"/>
        <v>1</v>
      </c>
      <c r="J1765">
        <f t="shared" si="448"/>
        <v>-105.76999999999953</v>
      </c>
      <c r="K1765">
        <f t="shared" ca="1" si="446"/>
        <v>-1</v>
      </c>
      <c r="L1765" s="11">
        <f t="shared" ca="1" si="440"/>
        <v>16563.719999999958</v>
      </c>
      <c r="M1765">
        <f t="shared" ca="1" si="447"/>
        <v>-2</v>
      </c>
      <c r="N1765">
        <f t="shared" ca="1" si="441"/>
        <v>4</v>
      </c>
      <c r="O1765">
        <f>COUNTIF(結算日!$A$3:$A$249,A1765)</f>
        <v>0</v>
      </c>
      <c r="Q1765" s="7">
        <f t="shared" si="449"/>
        <v>-112</v>
      </c>
      <c r="R1765" s="8">
        <f t="shared" ca="1" si="453"/>
        <v>-4704</v>
      </c>
      <c r="S1765" s="8">
        <f t="shared" ca="1" si="454"/>
        <v>267758</v>
      </c>
      <c r="T1765" s="8">
        <f t="shared" ca="1" si="450"/>
        <v>-42</v>
      </c>
      <c r="U1765" s="9">
        <f t="shared" ca="1" si="455"/>
        <v>84</v>
      </c>
      <c r="V1765">
        <f t="shared" si="451"/>
        <v>2005</v>
      </c>
      <c r="W1765">
        <f t="shared" si="452"/>
        <v>8</v>
      </c>
    </row>
    <row r="1766" spans="1:23" x14ac:dyDescent="0.25">
      <c r="A1766" s="1">
        <v>38580</v>
      </c>
      <c r="B1766" s="2">
        <v>6242.4</v>
      </c>
      <c r="C1766" s="2">
        <v>64589</v>
      </c>
      <c r="D1766" s="2">
        <v>6235</v>
      </c>
      <c r="E1766" s="2">
        <v>6238</v>
      </c>
      <c r="F1766" s="10">
        <f t="shared" si="442"/>
        <v>-1.1854414968601734E-3</v>
      </c>
      <c r="G1766" s="2">
        <f t="shared" ca="1" si="443"/>
        <v>89465.925000000003</v>
      </c>
      <c r="H1766">
        <f t="shared" ca="1" si="444"/>
        <v>-1</v>
      </c>
      <c r="I1766">
        <f t="shared" si="445"/>
        <v>1</v>
      </c>
      <c r="J1766">
        <f t="shared" si="448"/>
        <v>-2.7300000000004729</v>
      </c>
      <c r="K1766">
        <f t="shared" si="446"/>
        <v>1</v>
      </c>
      <c r="L1766" s="11">
        <f t="shared" ca="1" si="440"/>
        <v>16569.179999999957</v>
      </c>
      <c r="M1766">
        <f t="shared" ca="1" si="447"/>
        <v>2</v>
      </c>
      <c r="N1766">
        <f t="shared" ca="1" si="441"/>
        <v>4</v>
      </c>
      <c r="O1766">
        <f>COUNTIF(結算日!$A$3:$A$249,A1766)</f>
        <v>0</v>
      </c>
      <c r="Q1766" s="7">
        <f t="shared" si="449"/>
        <v>-5</v>
      </c>
      <c r="R1766" s="8">
        <f t="shared" ca="1" si="453"/>
        <v>210</v>
      </c>
      <c r="S1766" s="8">
        <f t="shared" ca="1" si="454"/>
        <v>267884</v>
      </c>
      <c r="T1766" s="8">
        <f t="shared" ca="1" si="450"/>
        <v>42</v>
      </c>
      <c r="U1766" s="9">
        <f t="shared" ca="1" si="455"/>
        <v>84</v>
      </c>
      <c r="V1766">
        <f t="shared" si="451"/>
        <v>2005</v>
      </c>
      <c r="W1766">
        <f t="shared" si="452"/>
        <v>8</v>
      </c>
    </row>
    <row r="1767" spans="1:23" x14ac:dyDescent="0.25">
      <c r="A1767" s="1">
        <v>38581</v>
      </c>
      <c r="B1767" s="2">
        <v>6241.92</v>
      </c>
      <c r="C1767" s="2">
        <v>68612</v>
      </c>
      <c r="D1767" s="2">
        <v>6220</v>
      </c>
      <c r="E1767" s="2">
        <v>6218</v>
      </c>
      <c r="F1767" s="10">
        <f t="shared" si="442"/>
        <v>-3.8321542089613247E-3</v>
      </c>
      <c r="G1767" s="2">
        <f t="shared" ca="1" si="443"/>
        <v>89550.2</v>
      </c>
      <c r="H1767">
        <f t="shared" ca="1" si="444"/>
        <v>-1</v>
      </c>
      <c r="I1767">
        <f t="shared" si="445"/>
        <v>1</v>
      </c>
      <c r="J1767">
        <f t="shared" si="448"/>
        <v>-0.47999999999956344</v>
      </c>
      <c r="K1767">
        <f t="shared" si="446"/>
        <v>1</v>
      </c>
      <c r="L1767" s="11">
        <f t="shared" ca="1" si="440"/>
        <v>16568.219999999958</v>
      </c>
      <c r="M1767">
        <f t="shared" ca="1" si="447"/>
        <v>2</v>
      </c>
      <c r="N1767">
        <f t="shared" ca="1" si="441"/>
        <v>0</v>
      </c>
      <c r="O1767">
        <f>COUNTIF(結算日!$A$3:$A$249,A1767)</f>
        <v>1</v>
      </c>
      <c r="Q1767" s="7">
        <f t="shared" si="449"/>
        <v>-15</v>
      </c>
      <c r="R1767" s="8">
        <f t="shared" ca="1" si="453"/>
        <v>-630</v>
      </c>
      <c r="S1767" s="8">
        <f t="shared" ca="1" si="454"/>
        <v>267170</v>
      </c>
      <c r="T1767" s="8">
        <f t="shared" ca="1" si="450"/>
        <v>42</v>
      </c>
      <c r="U1767" s="9">
        <f t="shared" ca="1" si="455"/>
        <v>84</v>
      </c>
      <c r="V1767">
        <f t="shared" si="451"/>
        <v>2005</v>
      </c>
      <c r="W1767">
        <f t="shared" si="452"/>
        <v>8</v>
      </c>
    </row>
    <row r="1768" spans="1:23" x14ac:dyDescent="0.25">
      <c r="A1768" s="1">
        <v>38582</v>
      </c>
      <c r="B1768" s="2">
        <v>6205.09</v>
      </c>
      <c r="C1768" s="2">
        <v>73152</v>
      </c>
      <c r="D1768" s="2">
        <v>6190</v>
      </c>
      <c r="E1768" s="2">
        <v>6191</v>
      </c>
      <c r="F1768" s="10">
        <f t="shared" si="442"/>
        <v>-2.4318744772436895E-3</v>
      </c>
      <c r="G1768" s="2">
        <f t="shared" ca="1" si="443"/>
        <v>89518.175000000003</v>
      </c>
      <c r="H1768">
        <f t="shared" ca="1" si="444"/>
        <v>-1</v>
      </c>
      <c r="I1768">
        <f t="shared" si="445"/>
        <v>1</v>
      </c>
      <c r="J1768">
        <f t="shared" si="448"/>
        <v>-36.829999999999927</v>
      </c>
      <c r="K1768">
        <f t="shared" si="446"/>
        <v>1</v>
      </c>
      <c r="L1768" s="11">
        <f t="shared" ca="1" si="440"/>
        <v>16494.559999999958</v>
      </c>
      <c r="M1768">
        <f t="shared" ca="1" si="447"/>
        <v>2</v>
      </c>
      <c r="N1768">
        <f t="shared" ca="1" si="441"/>
        <v>0</v>
      </c>
      <c r="O1768">
        <f>COUNTIF(結算日!$A$3:$A$249,A1768)</f>
        <v>0</v>
      </c>
      <c r="Q1768" s="7">
        <f t="shared" si="449"/>
        <v>-28</v>
      </c>
      <c r="R1768" s="8">
        <f t="shared" ca="1" si="453"/>
        <v>-1176</v>
      </c>
      <c r="S1768" s="8">
        <f t="shared" ca="1" si="454"/>
        <v>265910</v>
      </c>
      <c r="T1768" s="8">
        <f t="shared" ca="1" si="450"/>
        <v>42</v>
      </c>
      <c r="U1768" s="9">
        <f t="shared" ca="1" si="455"/>
        <v>0</v>
      </c>
      <c r="V1768">
        <f t="shared" si="451"/>
        <v>2005</v>
      </c>
      <c r="W1768">
        <f t="shared" si="452"/>
        <v>8</v>
      </c>
    </row>
    <row r="1769" spans="1:23" x14ac:dyDescent="0.25">
      <c r="A1769" s="1">
        <v>38583</v>
      </c>
      <c r="B1769" s="2">
        <v>6158.94</v>
      </c>
      <c r="C1769" s="2">
        <v>63424</v>
      </c>
      <c r="D1769" s="2">
        <v>6164</v>
      </c>
      <c r="E1769" s="2">
        <v>6160</v>
      </c>
      <c r="F1769" s="10">
        <f t="shared" si="442"/>
        <v>8.215699454776626E-4</v>
      </c>
      <c r="G1769" s="2">
        <f t="shared" ca="1" si="443"/>
        <v>88678.7</v>
      </c>
      <c r="H1769">
        <f t="shared" ca="1" si="444"/>
        <v>-1</v>
      </c>
      <c r="I1769">
        <f t="shared" si="445"/>
        <v>-1</v>
      </c>
      <c r="J1769">
        <f t="shared" si="448"/>
        <v>-46.150000000000546</v>
      </c>
      <c r="K1769">
        <f t="shared" ca="1" si="446"/>
        <v>-1</v>
      </c>
      <c r="L1769" s="11">
        <f t="shared" ca="1" si="440"/>
        <v>16402.259999999958</v>
      </c>
      <c r="M1769">
        <f t="shared" ca="1" si="447"/>
        <v>-2</v>
      </c>
      <c r="N1769">
        <f t="shared" ca="1" si="441"/>
        <v>4</v>
      </c>
      <c r="O1769">
        <f>COUNTIF(結算日!$A$3:$A$249,A1769)</f>
        <v>0</v>
      </c>
      <c r="Q1769" s="7">
        <f t="shared" si="449"/>
        <v>-26</v>
      </c>
      <c r="R1769" s="8">
        <f t="shared" ca="1" si="453"/>
        <v>-1092</v>
      </c>
      <c r="S1769" s="8">
        <f t="shared" ca="1" si="454"/>
        <v>264818</v>
      </c>
      <c r="T1769" s="8">
        <f t="shared" ca="1" si="450"/>
        <v>-42</v>
      </c>
      <c r="U1769" s="9">
        <f t="shared" ca="1" si="455"/>
        <v>84</v>
      </c>
      <c r="V1769">
        <f t="shared" si="451"/>
        <v>2005</v>
      </c>
      <c r="W1769">
        <f t="shared" si="452"/>
        <v>8</v>
      </c>
    </row>
    <row r="1770" spans="1:23" x14ac:dyDescent="0.25">
      <c r="A1770" s="1">
        <v>38586</v>
      </c>
      <c r="B1770" s="2">
        <v>6206.65</v>
      </c>
      <c r="C1770" s="2">
        <v>50243</v>
      </c>
      <c r="D1770" s="2">
        <v>6215</v>
      </c>
      <c r="E1770" s="2">
        <v>6205</v>
      </c>
      <c r="F1770" s="10">
        <f t="shared" si="442"/>
        <v>1.3453312173234977E-3</v>
      </c>
      <c r="G1770" s="2">
        <f t="shared" ca="1" si="443"/>
        <v>87414.95</v>
      </c>
      <c r="H1770">
        <f t="shared" ca="1" si="444"/>
        <v>-1</v>
      </c>
      <c r="I1770">
        <f t="shared" si="445"/>
        <v>-1</v>
      </c>
      <c r="J1770">
        <f t="shared" si="448"/>
        <v>47.710000000000036</v>
      </c>
      <c r="K1770">
        <f t="shared" si="446"/>
        <v>-1</v>
      </c>
      <c r="L1770" s="11">
        <f t="shared" ca="1" si="440"/>
        <v>16306.839999999958</v>
      </c>
      <c r="M1770">
        <f t="shared" ca="1" si="447"/>
        <v>-2</v>
      </c>
      <c r="N1770">
        <f t="shared" ca="1" si="441"/>
        <v>0</v>
      </c>
      <c r="O1770">
        <f>COUNTIF(結算日!$A$3:$A$249,A1770)</f>
        <v>0</v>
      </c>
      <c r="Q1770" s="7">
        <f t="shared" si="449"/>
        <v>51</v>
      </c>
      <c r="R1770" s="8">
        <f t="shared" ca="1" si="453"/>
        <v>-2142</v>
      </c>
      <c r="S1770" s="8">
        <f t="shared" ca="1" si="454"/>
        <v>262592</v>
      </c>
      <c r="T1770" s="8">
        <f t="shared" ca="1" si="450"/>
        <v>-42</v>
      </c>
      <c r="U1770" s="9">
        <f t="shared" ca="1" si="455"/>
        <v>0</v>
      </c>
      <c r="V1770">
        <f t="shared" si="451"/>
        <v>2005</v>
      </c>
      <c r="W1770">
        <f t="shared" si="452"/>
        <v>8</v>
      </c>
    </row>
    <row r="1771" spans="1:23" x14ac:dyDescent="0.25">
      <c r="A1771" s="1">
        <v>38587</v>
      </c>
      <c r="B1771" s="2">
        <v>6195.18</v>
      </c>
      <c r="C1771" s="2">
        <v>66853</v>
      </c>
      <c r="D1771" s="2">
        <v>6185</v>
      </c>
      <c r="E1771" s="2">
        <v>6188</v>
      </c>
      <c r="F1771" s="10">
        <f t="shared" si="442"/>
        <v>-1.643212949422046E-3</v>
      </c>
      <c r="G1771" s="2">
        <f t="shared" ca="1" si="443"/>
        <v>87347.725000000006</v>
      </c>
      <c r="H1771">
        <f t="shared" ca="1" si="444"/>
        <v>-1</v>
      </c>
      <c r="I1771">
        <f t="shared" si="445"/>
        <v>1</v>
      </c>
      <c r="J1771">
        <f t="shared" si="448"/>
        <v>-11.469999999999345</v>
      </c>
      <c r="K1771">
        <f t="shared" si="446"/>
        <v>1</v>
      </c>
      <c r="L1771" s="11">
        <f t="shared" ca="1" si="440"/>
        <v>16329.779999999957</v>
      </c>
      <c r="M1771">
        <f t="shared" ca="1" si="447"/>
        <v>2</v>
      </c>
      <c r="N1771">
        <f t="shared" ca="1" si="441"/>
        <v>4</v>
      </c>
      <c r="O1771">
        <f>COUNTIF(結算日!$A$3:$A$249,A1771)</f>
        <v>0</v>
      </c>
      <c r="Q1771" s="7">
        <f t="shared" si="449"/>
        <v>-30</v>
      </c>
      <c r="R1771" s="8">
        <f t="shared" ca="1" si="453"/>
        <v>1260</v>
      </c>
      <c r="S1771" s="8">
        <f t="shared" ca="1" si="454"/>
        <v>263852</v>
      </c>
      <c r="T1771" s="8">
        <f t="shared" ca="1" si="450"/>
        <v>42</v>
      </c>
      <c r="U1771" s="9">
        <f t="shared" ca="1" si="455"/>
        <v>84</v>
      </c>
      <c r="V1771">
        <f t="shared" si="451"/>
        <v>2005</v>
      </c>
      <c r="W1771">
        <f t="shared" si="452"/>
        <v>8</v>
      </c>
    </row>
    <row r="1772" spans="1:23" x14ac:dyDescent="0.25">
      <c r="A1772" s="1">
        <v>38588</v>
      </c>
      <c r="B1772" s="2">
        <v>6127.24</v>
      </c>
      <c r="C1772" s="2">
        <v>67892</v>
      </c>
      <c r="D1772" s="2">
        <v>6147</v>
      </c>
      <c r="E1772" s="2">
        <v>6145</v>
      </c>
      <c r="F1772" s="10">
        <f t="shared" si="442"/>
        <v>3.2249430412387703E-3</v>
      </c>
      <c r="G1772" s="2">
        <f t="shared" ca="1" si="443"/>
        <v>87318.85</v>
      </c>
      <c r="H1772">
        <f t="shared" ca="1" si="444"/>
        <v>-1</v>
      </c>
      <c r="I1772">
        <f t="shared" si="445"/>
        <v>-1</v>
      </c>
      <c r="J1772">
        <f t="shared" si="448"/>
        <v>-67.940000000000509</v>
      </c>
      <c r="K1772">
        <f t="shared" si="446"/>
        <v>-1</v>
      </c>
      <c r="L1772" s="11">
        <f t="shared" ca="1" si="440"/>
        <v>16193.899999999956</v>
      </c>
      <c r="M1772">
        <f t="shared" ca="1" si="447"/>
        <v>-2</v>
      </c>
      <c r="N1772">
        <f t="shared" ca="1" si="441"/>
        <v>4</v>
      </c>
      <c r="O1772">
        <f>COUNTIF(結算日!$A$3:$A$249,A1772)</f>
        <v>0</v>
      </c>
      <c r="Q1772" s="7">
        <f t="shared" si="449"/>
        <v>-38</v>
      </c>
      <c r="R1772" s="8">
        <f t="shared" ca="1" si="453"/>
        <v>-1596</v>
      </c>
      <c r="S1772" s="8">
        <f t="shared" ca="1" si="454"/>
        <v>262172</v>
      </c>
      <c r="T1772" s="8">
        <f t="shared" ca="1" si="450"/>
        <v>-42</v>
      </c>
      <c r="U1772" s="9">
        <f t="shared" ca="1" si="455"/>
        <v>84</v>
      </c>
      <c r="V1772">
        <f t="shared" si="451"/>
        <v>2005</v>
      </c>
      <c r="W1772">
        <f t="shared" si="452"/>
        <v>8</v>
      </c>
    </row>
    <row r="1773" spans="1:23" x14ac:dyDescent="0.25">
      <c r="A1773" s="1">
        <v>38589</v>
      </c>
      <c r="B1773" s="2">
        <v>6109.66</v>
      </c>
      <c r="C1773" s="2">
        <v>74790</v>
      </c>
      <c r="D1773" s="2">
        <v>6126</v>
      </c>
      <c r="E1773" s="2">
        <v>6134</v>
      </c>
      <c r="F1773" s="10">
        <f t="shared" si="442"/>
        <v>2.6744532428972789E-3</v>
      </c>
      <c r="G1773" s="2">
        <f t="shared" ca="1" si="443"/>
        <v>87638.524999999994</v>
      </c>
      <c r="H1773">
        <f t="shared" ca="1" si="444"/>
        <v>-1</v>
      </c>
      <c r="I1773">
        <f t="shared" si="445"/>
        <v>-1</v>
      </c>
      <c r="J1773">
        <f t="shared" si="448"/>
        <v>-17.579999999999927</v>
      </c>
      <c r="K1773">
        <f t="shared" si="446"/>
        <v>-1</v>
      </c>
      <c r="L1773" s="11">
        <f t="shared" ca="1" si="440"/>
        <v>16229.059999999956</v>
      </c>
      <c r="M1773">
        <f t="shared" ca="1" si="447"/>
        <v>-2</v>
      </c>
      <c r="N1773">
        <f t="shared" ca="1" si="441"/>
        <v>0</v>
      </c>
      <c r="O1773">
        <f>COUNTIF(結算日!$A$3:$A$249,A1773)</f>
        <v>0</v>
      </c>
      <c r="Q1773" s="7">
        <f t="shared" si="449"/>
        <v>-21</v>
      </c>
      <c r="R1773" s="8">
        <f t="shared" ca="1" si="453"/>
        <v>882</v>
      </c>
      <c r="S1773" s="8">
        <f t="shared" ca="1" si="454"/>
        <v>262970</v>
      </c>
      <c r="T1773" s="8">
        <f t="shared" ca="1" si="450"/>
        <v>-42</v>
      </c>
      <c r="U1773" s="9">
        <f t="shared" ca="1" si="455"/>
        <v>0</v>
      </c>
      <c r="V1773">
        <f t="shared" si="451"/>
        <v>2005</v>
      </c>
      <c r="W1773">
        <f t="shared" si="452"/>
        <v>8</v>
      </c>
    </row>
    <row r="1774" spans="1:23" x14ac:dyDescent="0.25">
      <c r="A1774" s="1">
        <v>38590</v>
      </c>
      <c r="B1774" s="2">
        <v>6136.55</v>
      </c>
      <c r="C1774" s="2">
        <v>62955</v>
      </c>
      <c r="D1774" s="2">
        <v>6150</v>
      </c>
      <c r="E1774" s="2">
        <v>6152</v>
      </c>
      <c r="F1774" s="10">
        <f t="shared" si="442"/>
        <v>2.1917852865209753E-3</v>
      </c>
      <c r="G1774" s="2">
        <f t="shared" ca="1" si="443"/>
        <v>86940.425000000003</v>
      </c>
      <c r="H1774">
        <f t="shared" ca="1" si="444"/>
        <v>-1</v>
      </c>
      <c r="I1774">
        <f t="shared" si="445"/>
        <v>-1</v>
      </c>
      <c r="J1774">
        <f t="shared" si="448"/>
        <v>26.890000000000327</v>
      </c>
      <c r="K1774">
        <f t="shared" si="446"/>
        <v>-1</v>
      </c>
      <c r="L1774" s="11">
        <f t="shared" ca="1" si="440"/>
        <v>16175.279999999955</v>
      </c>
      <c r="M1774">
        <f t="shared" ca="1" si="447"/>
        <v>-2</v>
      </c>
      <c r="N1774">
        <f t="shared" ca="1" si="441"/>
        <v>0</v>
      </c>
      <c r="O1774">
        <f>COUNTIF(結算日!$A$3:$A$249,A1774)</f>
        <v>0</v>
      </c>
      <c r="Q1774" s="7">
        <f t="shared" si="449"/>
        <v>24</v>
      </c>
      <c r="R1774" s="8">
        <f t="shared" ca="1" si="453"/>
        <v>-1008</v>
      </c>
      <c r="S1774" s="8">
        <f t="shared" ca="1" si="454"/>
        <v>261962</v>
      </c>
      <c r="T1774" s="8">
        <f t="shared" ca="1" si="450"/>
        <v>-42</v>
      </c>
      <c r="U1774" s="9">
        <f t="shared" ca="1" si="455"/>
        <v>0</v>
      </c>
      <c r="V1774">
        <f t="shared" si="451"/>
        <v>2005</v>
      </c>
      <c r="W1774">
        <f t="shared" si="452"/>
        <v>8</v>
      </c>
    </row>
    <row r="1775" spans="1:23" x14ac:dyDescent="0.25">
      <c r="A1775" s="1">
        <v>38593</v>
      </c>
      <c r="B1775" s="2">
        <v>6049.44</v>
      </c>
      <c r="C1775" s="2">
        <v>60063</v>
      </c>
      <c r="D1775" s="2">
        <v>6046</v>
      </c>
      <c r="E1775" s="2">
        <v>6035</v>
      </c>
      <c r="F1775" s="10">
        <f t="shared" si="442"/>
        <v>-5.6864767647912817E-4</v>
      </c>
      <c r="G1775" s="2">
        <f t="shared" ca="1" si="443"/>
        <v>87030.125</v>
      </c>
      <c r="H1775">
        <f t="shared" ca="1" si="444"/>
        <v>-1</v>
      </c>
      <c r="I1775">
        <f t="shared" si="445"/>
        <v>1</v>
      </c>
      <c r="J1775">
        <f t="shared" si="448"/>
        <v>-87.110000000000582</v>
      </c>
      <c r="K1775">
        <f t="shared" ca="1" si="446"/>
        <v>-1</v>
      </c>
      <c r="L1775" s="11">
        <f t="shared" ca="1" si="440"/>
        <v>16349.499999999956</v>
      </c>
      <c r="M1775">
        <f t="shared" ca="1" si="447"/>
        <v>-2</v>
      </c>
      <c r="N1775">
        <f t="shared" ca="1" si="441"/>
        <v>0</v>
      </c>
      <c r="O1775">
        <f>COUNTIF(結算日!$A$3:$A$249,A1775)</f>
        <v>0</v>
      </c>
      <c r="Q1775" s="7">
        <f t="shared" si="449"/>
        <v>-104</v>
      </c>
      <c r="R1775" s="8">
        <f t="shared" ca="1" si="453"/>
        <v>4368</v>
      </c>
      <c r="S1775" s="8">
        <f t="shared" ca="1" si="454"/>
        <v>266330</v>
      </c>
      <c r="T1775" s="8">
        <f t="shared" ca="1" si="450"/>
        <v>-44</v>
      </c>
      <c r="U1775" s="9">
        <f t="shared" ca="1" si="455"/>
        <v>2</v>
      </c>
      <c r="V1775">
        <f t="shared" si="451"/>
        <v>2005</v>
      </c>
      <c r="W1775">
        <f t="shared" si="452"/>
        <v>8</v>
      </c>
    </row>
    <row r="1776" spans="1:23" x14ac:dyDescent="0.25">
      <c r="A1776" s="1">
        <v>38594</v>
      </c>
      <c r="B1776" s="2">
        <v>6032.12</v>
      </c>
      <c r="C1776" s="2">
        <v>65889</v>
      </c>
      <c r="D1776" s="2">
        <v>6055</v>
      </c>
      <c r="E1776" s="2">
        <v>6058</v>
      </c>
      <c r="F1776" s="10">
        <f t="shared" si="442"/>
        <v>3.7930279901594588E-3</v>
      </c>
      <c r="G1776" s="2">
        <f t="shared" ca="1" si="443"/>
        <v>87231.675000000003</v>
      </c>
      <c r="H1776">
        <f t="shared" ca="1" si="444"/>
        <v>-1</v>
      </c>
      <c r="I1776">
        <f t="shared" si="445"/>
        <v>-1</v>
      </c>
      <c r="J1776">
        <f t="shared" si="448"/>
        <v>-17.319999999999709</v>
      </c>
      <c r="K1776">
        <f t="shared" si="446"/>
        <v>-1</v>
      </c>
      <c r="L1776" s="11">
        <f t="shared" ca="1" si="440"/>
        <v>16384.139999999956</v>
      </c>
      <c r="M1776">
        <f t="shared" ca="1" si="447"/>
        <v>-2</v>
      </c>
      <c r="N1776">
        <f t="shared" ca="1" si="441"/>
        <v>0</v>
      </c>
      <c r="O1776">
        <f>COUNTIF(結算日!$A$3:$A$249,A1776)</f>
        <v>0</v>
      </c>
      <c r="Q1776" s="7">
        <f t="shared" si="449"/>
        <v>9</v>
      </c>
      <c r="R1776" s="8">
        <f t="shared" ca="1" si="453"/>
        <v>-396</v>
      </c>
      <c r="S1776" s="8">
        <f t="shared" ca="1" si="454"/>
        <v>265932</v>
      </c>
      <c r="T1776" s="8">
        <f t="shared" ca="1" si="450"/>
        <v>-43</v>
      </c>
      <c r="U1776" s="9">
        <f t="shared" ca="1" si="455"/>
        <v>1</v>
      </c>
      <c r="V1776">
        <f t="shared" si="451"/>
        <v>2005</v>
      </c>
      <c r="W1776">
        <f t="shared" si="452"/>
        <v>8</v>
      </c>
    </row>
    <row r="1777" spans="1:23" x14ac:dyDescent="0.25">
      <c r="A1777" s="1">
        <v>38595</v>
      </c>
      <c r="B1777" s="2">
        <v>6033.47</v>
      </c>
      <c r="C1777" s="2">
        <v>73605</v>
      </c>
      <c r="D1777" s="2">
        <v>6050</v>
      </c>
      <c r="E1777" s="2">
        <v>6050</v>
      </c>
      <c r="F1777" s="10">
        <f t="shared" si="442"/>
        <v>2.7397169456382375E-3</v>
      </c>
      <c r="G1777" s="2">
        <f t="shared" ca="1" si="443"/>
        <v>87487.2</v>
      </c>
      <c r="H1777">
        <f t="shared" ca="1" si="444"/>
        <v>-1</v>
      </c>
      <c r="I1777">
        <f t="shared" si="445"/>
        <v>-1</v>
      </c>
      <c r="J1777">
        <f t="shared" si="448"/>
        <v>1.3500000000003638</v>
      </c>
      <c r="K1777">
        <f t="shared" si="446"/>
        <v>-1</v>
      </c>
      <c r="L1777" s="11">
        <f t="shared" ca="1" si="440"/>
        <v>16381.439999999955</v>
      </c>
      <c r="M1777">
        <f t="shared" ca="1" si="447"/>
        <v>-2</v>
      </c>
      <c r="N1777">
        <f t="shared" ca="1" si="441"/>
        <v>0</v>
      </c>
      <c r="O1777">
        <f>COUNTIF(結算日!$A$3:$A$249,A1777)</f>
        <v>0</v>
      </c>
      <c r="Q1777" s="7">
        <f t="shared" si="449"/>
        <v>-5</v>
      </c>
      <c r="R1777" s="8">
        <f t="shared" ca="1" si="453"/>
        <v>215</v>
      </c>
      <c r="S1777" s="8">
        <f t="shared" ca="1" si="454"/>
        <v>266146</v>
      </c>
      <c r="T1777" s="8">
        <f t="shared" ca="1" si="450"/>
        <v>-43</v>
      </c>
      <c r="U1777" s="9">
        <f t="shared" ca="1" si="455"/>
        <v>0</v>
      </c>
      <c r="V1777">
        <f t="shared" si="451"/>
        <v>2005</v>
      </c>
      <c r="W1777">
        <f t="shared" si="452"/>
        <v>8</v>
      </c>
    </row>
    <row r="1778" spans="1:23" x14ac:dyDescent="0.25">
      <c r="A1778" s="1">
        <v>38597</v>
      </c>
      <c r="B1778" s="2">
        <v>6116.05</v>
      </c>
      <c r="C1778" s="2">
        <v>72337</v>
      </c>
      <c r="D1778" s="2">
        <v>6119</v>
      </c>
      <c r="E1778" s="2">
        <v>6111</v>
      </c>
      <c r="F1778" s="10">
        <f t="shared" si="442"/>
        <v>4.8233745636472314E-4</v>
      </c>
      <c r="G1778" s="2">
        <f t="shared" ca="1" si="443"/>
        <v>87591.074999999997</v>
      </c>
      <c r="H1778">
        <f t="shared" ca="1" si="444"/>
        <v>-1</v>
      </c>
      <c r="I1778">
        <f t="shared" si="445"/>
        <v>-1</v>
      </c>
      <c r="J1778">
        <f t="shared" si="448"/>
        <v>82.579999999999927</v>
      </c>
      <c r="K1778">
        <f t="shared" ca="1" si="446"/>
        <v>-1</v>
      </c>
      <c r="L1778" s="11">
        <f t="shared" ca="1" si="440"/>
        <v>16216.279999999955</v>
      </c>
      <c r="M1778">
        <f t="shared" ca="1" si="447"/>
        <v>-2</v>
      </c>
      <c r="N1778">
        <f t="shared" ca="1" si="441"/>
        <v>0</v>
      </c>
      <c r="O1778">
        <f>COUNTIF(結算日!$A$3:$A$249,A1778)</f>
        <v>0</v>
      </c>
      <c r="Q1778" s="7">
        <f t="shared" si="449"/>
        <v>69</v>
      </c>
      <c r="R1778" s="8">
        <f t="shared" ca="1" si="453"/>
        <v>-2967</v>
      </c>
      <c r="S1778" s="8">
        <f t="shared" ca="1" si="454"/>
        <v>263179</v>
      </c>
      <c r="T1778" s="8">
        <f t="shared" ca="1" si="450"/>
        <v>-43</v>
      </c>
      <c r="U1778" s="9">
        <f t="shared" ca="1" si="455"/>
        <v>0</v>
      </c>
      <c r="V1778">
        <f t="shared" si="451"/>
        <v>2005</v>
      </c>
      <c r="W1778">
        <f t="shared" si="452"/>
        <v>9</v>
      </c>
    </row>
    <row r="1779" spans="1:23" x14ac:dyDescent="0.25">
      <c r="A1779" s="1">
        <v>38600</v>
      </c>
      <c r="B1779" s="2">
        <v>6098.78</v>
      </c>
      <c r="C1779" s="2">
        <v>58139</v>
      </c>
      <c r="D1779" s="2">
        <v>6108</v>
      </c>
      <c r="E1779" s="2">
        <v>6110</v>
      </c>
      <c r="F1779" s="10">
        <f t="shared" si="442"/>
        <v>1.5117777653892439E-3</v>
      </c>
      <c r="G1779" s="2">
        <f t="shared" ca="1" si="443"/>
        <v>87032.574999999997</v>
      </c>
      <c r="H1779">
        <f t="shared" ca="1" si="444"/>
        <v>-1</v>
      </c>
      <c r="I1779">
        <f t="shared" si="445"/>
        <v>-1</v>
      </c>
      <c r="J1779">
        <f t="shared" si="448"/>
        <v>-17.270000000000437</v>
      </c>
      <c r="K1779">
        <f t="shared" si="446"/>
        <v>-1</v>
      </c>
      <c r="L1779" s="11">
        <f t="shared" ca="1" si="440"/>
        <v>16250.819999999956</v>
      </c>
      <c r="M1779">
        <f t="shared" ca="1" si="447"/>
        <v>-2</v>
      </c>
      <c r="N1779">
        <f t="shared" ca="1" si="441"/>
        <v>0</v>
      </c>
      <c r="O1779">
        <f>COUNTIF(結算日!$A$3:$A$249,A1779)</f>
        <v>0</v>
      </c>
      <c r="Q1779" s="7">
        <f t="shared" si="449"/>
        <v>-11</v>
      </c>
      <c r="R1779" s="8">
        <f t="shared" ca="1" si="453"/>
        <v>473</v>
      </c>
      <c r="S1779" s="8">
        <f t="shared" ca="1" si="454"/>
        <v>263652</v>
      </c>
      <c r="T1779" s="8">
        <f t="shared" ca="1" si="450"/>
        <v>-43</v>
      </c>
      <c r="U1779" s="9">
        <f t="shared" ca="1" si="455"/>
        <v>0</v>
      </c>
      <c r="V1779">
        <f t="shared" si="451"/>
        <v>2005</v>
      </c>
      <c r="W1779">
        <f t="shared" si="452"/>
        <v>9</v>
      </c>
    </row>
    <row r="1780" spans="1:23" x14ac:dyDescent="0.25">
      <c r="A1780" s="1">
        <v>38601</v>
      </c>
      <c r="B1780" s="2">
        <v>6140.14</v>
      </c>
      <c r="C1780" s="2">
        <v>60370</v>
      </c>
      <c r="D1780" s="2">
        <v>6150</v>
      </c>
      <c r="E1780" s="2">
        <v>6148</v>
      </c>
      <c r="F1780" s="10">
        <f t="shared" si="442"/>
        <v>1.6058265772440627E-3</v>
      </c>
      <c r="G1780" s="2">
        <f t="shared" ca="1" si="443"/>
        <v>86639.75</v>
      </c>
      <c r="H1780">
        <f t="shared" ca="1" si="444"/>
        <v>-1</v>
      </c>
      <c r="I1780">
        <f t="shared" si="445"/>
        <v>-1</v>
      </c>
      <c r="J1780">
        <f t="shared" si="448"/>
        <v>41.360000000000582</v>
      </c>
      <c r="K1780">
        <f t="shared" si="446"/>
        <v>-1</v>
      </c>
      <c r="L1780" s="11">
        <f t="shared" ca="1" si="440"/>
        <v>16168.099999999955</v>
      </c>
      <c r="M1780">
        <f t="shared" ca="1" si="447"/>
        <v>-2</v>
      </c>
      <c r="N1780">
        <f t="shared" ca="1" si="441"/>
        <v>0</v>
      </c>
      <c r="O1780">
        <f>COUNTIF(結算日!$A$3:$A$249,A1780)</f>
        <v>0</v>
      </c>
      <c r="Q1780" s="7">
        <f t="shared" si="449"/>
        <v>42</v>
      </c>
      <c r="R1780" s="8">
        <f t="shared" ca="1" si="453"/>
        <v>-1806</v>
      </c>
      <c r="S1780" s="8">
        <f t="shared" ca="1" si="454"/>
        <v>261846</v>
      </c>
      <c r="T1780" s="8">
        <f t="shared" ca="1" si="450"/>
        <v>-42</v>
      </c>
      <c r="U1780" s="9">
        <f t="shared" ca="1" si="455"/>
        <v>1</v>
      </c>
      <c r="V1780">
        <f t="shared" si="451"/>
        <v>2005</v>
      </c>
      <c r="W1780">
        <f t="shared" si="452"/>
        <v>9</v>
      </c>
    </row>
    <row r="1781" spans="1:23" x14ac:dyDescent="0.25">
      <c r="A1781" s="1">
        <v>38602</v>
      </c>
      <c r="B1781" s="2">
        <v>6141.14</v>
      </c>
      <c r="C1781" s="2">
        <v>66101</v>
      </c>
      <c r="D1781" s="2">
        <v>6164</v>
      </c>
      <c r="E1781" s="2">
        <v>6160</v>
      </c>
      <c r="F1781" s="10">
        <f t="shared" si="442"/>
        <v>3.7224358995235907E-3</v>
      </c>
      <c r="G1781" s="2">
        <f t="shared" ca="1" si="443"/>
        <v>86481.425000000003</v>
      </c>
      <c r="H1781">
        <f t="shared" ca="1" si="444"/>
        <v>-1</v>
      </c>
      <c r="I1781">
        <f t="shared" si="445"/>
        <v>-1</v>
      </c>
      <c r="J1781">
        <f t="shared" si="448"/>
        <v>1</v>
      </c>
      <c r="K1781">
        <f t="shared" si="446"/>
        <v>-1</v>
      </c>
      <c r="L1781" s="11">
        <f t="shared" ca="1" si="440"/>
        <v>16166.099999999955</v>
      </c>
      <c r="M1781">
        <f t="shared" ca="1" si="447"/>
        <v>-2</v>
      </c>
      <c r="N1781">
        <f t="shared" ca="1" si="441"/>
        <v>0</v>
      </c>
      <c r="O1781">
        <f>COUNTIF(結算日!$A$3:$A$249,A1781)</f>
        <v>0</v>
      </c>
      <c r="Q1781" s="7">
        <f t="shared" si="449"/>
        <v>14</v>
      </c>
      <c r="R1781" s="8">
        <f t="shared" ca="1" si="453"/>
        <v>-588</v>
      </c>
      <c r="S1781" s="8">
        <f t="shared" ca="1" si="454"/>
        <v>261257</v>
      </c>
      <c r="T1781" s="8">
        <f t="shared" ca="1" si="450"/>
        <v>-42</v>
      </c>
      <c r="U1781" s="9">
        <f t="shared" ca="1" si="455"/>
        <v>0</v>
      </c>
      <c r="V1781">
        <f t="shared" si="451"/>
        <v>2005</v>
      </c>
      <c r="W1781">
        <f t="shared" si="452"/>
        <v>9</v>
      </c>
    </row>
    <row r="1782" spans="1:23" x14ac:dyDescent="0.25">
      <c r="A1782" s="1">
        <v>38603</v>
      </c>
      <c r="B1782" s="2">
        <v>6149.88</v>
      </c>
      <c r="C1782" s="2">
        <v>64220</v>
      </c>
      <c r="D1782" s="2">
        <v>6154</v>
      </c>
      <c r="E1782" s="2">
        <v>6155</v>
      </c>
      <c r="F1782" s="10">
        <f t="shared" si="442"/>
        <v>6.6993177102636636E-4</v>
      </c>
      <c r="G1782" s="2">
        <f t="shared" ca="1" si="443"/>
        <v>85740</v>
      </c>
      <c r="H1782">
        <f t="shared" ca="1" si="444"/>
        <v>-1</v>
      </c>
      <c r="I1782">
        <f t="shared" si="445"/>
        <v>-1</v>
      </c>
      <c r="J1782">
        <f t="shared" si="448"/>
        <v>8.7399999999997817</v>
      </c>
      <c r="K1782">
        <f t="shared" ca="1" si="446"/>
        <v>-1</v>
      </c>
      <c r="L1782" s="11">
        <f t="shared" ca="1" si="440"/>
        <v>16148.619999999955</v>
      </c>
      <c r="M1782">
        <f t="shared" ca="1" si="447"/>
        <v>-2</v>
      </c>
      <c r="N1782">
        <f t="shared" ca="1" si="441"/>
        <v>0</v>
      </c>
      <c r="O1782">
        <f>COUNTIF(結算日!$A$3:$A$249,A1782)</f>
        <v>0</v>
      </c>
      <c r="Q1782" s="7">
        <f t="shared" si="449"/>
        <v>-10</v>
      </c>
      <c r="R1782" s="8">
        <f t="shared" ca="1" si="453"/>
        <v>420</v>
      </c>
      <c r="S1782" s="8">
        <f t="shared" ca="1" si="454"/>
        <v>261677</v>
      </c>
      <c r="T1782" s="8">
        <f t="shared" ca="1" si="450"/>
        <v>-42</v>
      </c>
      <c r="U1782" s="9">
        <f t="shared" ca="1" si="455"/>
        <v>0</v>
      </c>
      <c r="V1782">
        <f t="shared" si="451"/>
        <v>2005</v>
      </c>
      <c r="W1782">
        <f t="shared" si="452"/>
        <v>9</v>
      </c>
    </row>
    <row r="1783" spans="1:23" x14ac:dyDescent="0.25">
      <c r="A1783" s="1">
        <v>38604</v>
      </c>
      <c r="B1783" s="2">
        <v>6119.06</v>
      </c>
      <c r="C1783" s="2">
        <v>57239</v>
      </c>
      <c r="D1783" s="2">
        <v>6114</v>
      </c>
      <c r="E1783" s="2">
        <v>6111</v>
      </c>
      <c r="F1783" s="10">
        <f t="shared" si="442"/>
        <v>-8.2692439688458741E-4</v>
      </c>
      <c r="G1783" s="2">
        <f t="shared" ca="1" si="443"/>
        <v>84628.4</v>
      </c>
      <c r="H1783">
        <f t="shared" ca="1" si="444"/>
        <v>-1</v>
      </c>
      <c r="I1783">
        <f t="shared" si="445"/>
        <v>1</v>
      </c>
      <c r="J1783">
        <f t="shared" si="448"/>
        <v>-30.819999999999709</v>
      </c>
      <c r="K1783">
        <f t="shared" ca="1" si="446"/>
        <v>-1</v>
      </c>
      <c r="L1783" s="11">
        <f t="shared" ca="1" si="440"/>
        <v>16210.259999999955</v>
      </c>
      <c r="M1783">
        <f t="shared" ca="1" si="447"/>
        <v>-2</v>
      </c>
      <c r="N1783">
        <f t="shared" ca="1" si="441"/>
        <v>0</v>
      </c>
      <c r="O1783">
        <f>COUNTIF(結算日!$A$3:$A$249,A1783)</f>
        <v>0</v>
      </c>
      <c r="Q1783" s="7">
        <f t="shared" si="449"/>
        <v>-40</v>
      </c>
      <c r="R1783" s="8">
        <f t="shared" ca="1" si="453"/>
        <v>1680</v>
      </c>
      <c r="S1783" s="8">
        <f t="shared" ca="1" si="454"/>
        <v>263357</v>
      </c>
      <c r="T1783" s="8">
        <f t="shared" ca="1" si="450"/>
        <v>-43</v>
      </c>
      <c r="U1783" s="9">
        <f t="shared" ca="1" si="455"/>
        <v>1</v>
      </c>
      <c r="V1783">
        <f t="shared" si="451"/>
        <v>2005</v>
      </c>
      <c r="W1783">
        <f t="shared" si="452"/>
        <v>9</v>
      </c>
    </row>
    <row r="1784" spans="1:23" x14ac:dyDescent="0.25">
      <c r="A1784" s="1">
        <v>38607</v>
      </c>
      <c r="B1784" s="2">
        <v>6164.98</v>
      </c>
      <c r="C1784" s="2">
        <v>66475</v>
      </c>
      <c r="D1784" s="2">
        <v>6165</v>
      </c>
      <c r="E1784" s="2">
        <v>6161</v>
      </c>
      <c r="F1784" s="10">
        <f t="shared" si="442"/>
        <v>3.2441305568564616E-6</v>
      </c>
      <c r="G1784" s="2">
        <f t="shared" ca="1" si="443"/>
        <v>83636.925000000003</v>
      </c>
      <c r="H1784">
        <f t="shared" ca="1" si="444"/>
        <v>-1</v>
      </c>
      <c r="I1784">
        <f t="shared" si="445"/>
        <v>-1</v>
      </c>
      <c r="J1784">
        <f t="shared" si="448"/>
        <v>45.919999999999163</v>
      </c>
      <c r="K1784">
        <f t="shared" ca="1" si="446"/>
        <v>-1</v>
      </c>
      <c r="L1784" s="11">
        <f t="shared" ca="1" si="440"/>
        <v>16118.419999999956</v>
      </c>
      <c r="M1784">
        <f t="shared" ca="1" si="447"/>
        <v>-2</v>
      </c>
      <c r="N1784">
        <f t="shared" ca="1" si="441"/>
        <v>0</v>
      </c>
      <c r="O1784">
        <f>COUNTIF(結算日!$A$3:$A$249,A1784)</f>
        <v>0</v>
      </c>
      <c r="Q1784" s="7">
        <f t="shared" si="449"/>
        <v>51</v>
      </c>
      <c r="R1784" s="8">
        <f t="shared" ca="1" si="453"/>
        <v>-2193</v>
      </c>
      <c r="S1784" s="8">
        <f t="shared" ca="1" si="454"/>
        <v>261163</v>
      </c>
      <c r="T1784" s="8">
        <f t="shared" ca="1" si="450"/>
        <v>-42</v>
      </c>
      <c r="U1784" s="9">
        <f t="shared" ca="1" si="455"/>
        <v>1</v>
      </c>
      <c r="V1784">
        <f t="shared" si="451"/>
        <v>2005</v>
      </c>
      <c r="W1784">
        <f t="shared" si="452"/>
        <v>9</v>
      </c>
    </row>
    <row r="1785" spans="1:23" x14ac:dyDescent="0.25">
      <c r="A1785" s="1">
        <v>38608</v>
      </c>
      <c r="B1785" s="2">
        <v>6169.08</v>
      </c>
      <c r="C1785" s="2">
        <v>65612</v>
      </c>
      <c r="D1785" s="2">
        <v>6164</v>
      </c>
      <c r="E1785" s="2">
        <v>6163</v>
      </c>
      <c r="F1785" s="10">
        <f t="shared" si="442"/>
        <v>-8.2346152100476466E-4</v>
      </c>
      <c r="G1785" s="2">
        <f t="shared" ca="1" si="443"/>
        <v>82607.074999999997</v>
      </c>
      <c r="H1785">
        <f t="shared" ca="1" si="444"/>
        <v>-1</v>
      </c>
      <c r="I1785">
        <f t="shared" si="445"/>
        <v>1</v>
      </c>
      <c r="J1785">
        <f t="shared" si="448"/>
        <v>4.1000000000003638</v>
      </c>
      <c r="K1785">
        <f t="shared" ca="1" si="446"/>
        <v>-1</v>
      </c>
      <c r="L1785" s="11">
        <f t="shared" ca="1" si="440"/>
        <v>16110.219999999956</v>
      </c>
      <c r="M1785">
        <f t="shared" ca="1" si="447"/>
        <v>-2</v>
      </c>
      <c r="N1785">
        <f t="shared" ca="1" si="441"/>
        <v>0</v>
      </c>
      <c r="O1785">
        <f>COUNTIF(結算日!$A$3:$A$249,A1785)</f>
        <v>0</v>
      </c>
      <c r="Q1785" s="7">
        <f t="shared" si="449"/>
        <v>-1</v>
      </c>
      <c r="R1785" s="8">
        <f t="shared" ca="1" si="453"/>
        <v>42</v>
      </c>
      <c r="S1785" s="8">
        <f t="shared" ca="1" si="454"/>
        <v>261204</v>
      </c>
      <c r="T1785" s="8">
        <f t="shared" ca="1" si="450"/>
        <v>-42</v>
      </c>
      <c r="U1785" s="9">
        <f t="shared" ca="1" si="455"/>
        <v>0</v>
      </c>
      <c r="V1785">
        <f t="shared" si="451"/>
        <v>2005</v>
      </c>
      <c r="W1785">
        <f t="shared" si="452"/>
        <v>9</v>
      </c>
    </row>
    <row r="1786" spans="1:23" x14ac:dyDescent="0.25">
      <c r="A1786" s="1">
        <v>38609</v>
      </c>
      <c r="B1786" s="2">
        <v>6148.7</v>
      </c>
      <c r="C1786" s="2">
        <v>53452</v>
      </c>
      <c r="D1786" s="2">
        <v>6155</v>
      </c>
      <c r="E1786" s="2">
        <v>6156</v>
      </c>
      <c r="F1786" s="10">
        <f t="shared" si="442"/>
        <v>1.0246068274595288E-3</v>
      </c>
      <c r="G1786" s="2">
        <f t="shared" ca="1" si="443"/>
        <v>81275.199999999997</v>
      </c>
      <c r="H1786">
        <f t="shared" ca="1" si="444"/>
        <v>-1</v>
      </c>
      <c r="I1786">
        <f t="shared" si="445"/>
        <v>-1</v>
      </c>
      <c r="J1786">
        <f t="shared" si="448"/>
        <v>-20.380000000000109</v>
      </c>
      <c r="K1786">
        <f t="shared" si="446"/>
        <v>-1</v>
      </c>
      <c r="L1786" s="11">
        <f t="shared" ca="1" si="440"/>
        <v>16150.979999999956</v>
      </c>
      <c r="M1786">
        <f t="shared" ca="1" si="447"/>
        <v>-2</v>
      </c>
      <c r="N1786">
        <f t="shared" ca="1" si="441"/>
        <v>0</v>
      </c>
      <c r="O1786">
        <f>COUNTIF(結算日!$A$3:$A$249,A1786)</f>
        <v>0</v>
      </c>
      <c r="Q1786" s="7">
        <f t="shared" si="449"/>
        <v>-9</v>
      </c>
      <c r="R1786" s="8">
        <f t="shared" ca="1" si="453"/>
        <v>378</v>
      </c>
      <c r="S1786" s="8">
        <f t="shared" ca="1" si="454"/>
        <v>261582</v>
      </c>
      <c r="T1786" s="8">
        <f t="shared" ca="1" si="450"/>
        <v>-42</v>
      </c>
      <c r="U1786" s="9">
        <f t="shared" ca="1" si="455"/>
        <v>0</v>
      </c>
      <c r="V1786">
        <f t="shared" si="451"/>
        <v>2005</v>
      </c>
      <c r="W1786">
        <f t="shared" si="452"/>
        <v>9</v>
      </c>
    </row>
    <row r="1787" spans="1:23" x14ac:dyDescent="0.25">
      <c r="A1787" s="1">
        <v>38610</v>
      </c>
      <c r="B1787" s="2">
        <v>6082.56</v>
      </c>
      <c r="C1787" s="2">
        <v>58697</v>
      </c>
      <c r="D1787" s="2">
        <v>6080</v>
      </c>
      <c r="E1787" s="2">
        <v>6087</v>
      </c>
      <c r="F1787" s="10">
        <f t="shared" si="442"/>
        <v>-4.2087542087543284E-4</v>
      </c>
      <c r="G1787" s="2">
        <f t="shared" ca="1" si="443"/>
        <v>80406.149999999994</v>
      </c>
      <c r="H1787">
        <f t="shared" ca="1" si="444"/>
        <v>-1</v>
      </c>
      <c r="I1787">
        <f t="shared" si="445"/>
        <v>1</v>
      </c>
      <c r="J1787">
        <f t="shared" si="448"/>
        <v>-66.139999999999418</v>
      </c>
      <c r="K1787">
        <f t="shared" ca="1" si="446"/>
        <v>-1</v>
      </c>
      <c r="L1787" s="11">
        <f t="shared" ca="1" si="440"/>
        <v>16283.259999999955</v>
      </c>
      <c r="M1787">
        <f t="shared" ca="1" si="447"/>
        <v>-2</v>
      </c>
      <c r="N1787">
        <f t="shared" ca="1" si="441"/>
        <v>0</v>
      </c>
      <c r="O1787">
        <f>COUNTIF(結算日!$A$3:$A$249,A1787)</f>
        <v>0</v>
      </c>
      <c r="Q1787" s="7">
        <f t="shared" si="449"/>
        <v>-75</v>
      </c>
      <c r="R1787" s="8">
        <f t="shared" ca="1" si="453"/>
        <v>3150</v>
      </c>
      <c r="S1787" s="8">
        <f t="shared" ca="1" si="454"/>
        <v>264732</v>
      </c>
      <c r="T1787" s="8">
        <f t="shared" ca="1" si="450"/>
        <v>-43</v>
      </c>
      <c r="U1787" s="9">
        <f t="shared" ca="1" si="455"/>
        <v>1</v>
      </c>
      <c r="V1787">
        <f t="shared" si="451"/>
        <v>2005</v>
      </c>
      <c r="W1787">
        <f t="shared" si="452"/>
        <v>9</v>
      </c>
    </row>
    <row r="1788" spans="1:23" x14ac:dyDescent="0.25">
      <c r="A1788" s="1">
        <v>38611</v>
      </c>
      <c r="B1788" s="2">
        <v>6031.24</v>
      </c>
      <c r="C1788" s="2">
        <v>60609</v>
      </c>
      <c r="D1788" s="2">
        <v>6045</v>
      </c>
      <c r="E1788" s="2">
        <v>6040</v>
      </c>
      <c r="F1788" s="10">
        <f t="shared" si="442"/>
        <v>2.2814545599247893E-3</v>
      </c>
      <c r="G1788" s="2">
        <f t="shared" ca="1" si="443"/>
        <v>78831.149999999994</v>
      </c>
      <c r="H1788">
        <f t="shared" ca="1" si="444"/>
        <v>-1</v>
      </c>
      <c r="I1788">
        <f t="shared" si="445"/>
        <v>-1</v>
      </c>
      <c r="J1788">
        <f t="shared" si="448"/>
        <v>-51.320000000000618</v>
      </c>
      <c r="K1788">
        <f t="shared" si="446"/>
        <v>-1</v>
      </c>
      <c r="L1788" s="11">
        <f t="shared" ca="1" si="440"/>
        <v>16385.899999999958</v>
      </c>
      <c r="M1788">
        <f t="shared" ca="1" si="447"/>
        <v>-2</v>
      </c>
      <c r="N1788">
        <f t="shared" ca="1" si="441"/>
        <v>0</v>
      </c>
      <c r="O1788">
        <f>COUNTIF(結算日!$A$3:$A$249,A1788)</f>
        <v>0</v>
      </c>
      <c r="Q1788" s="7">
        <f t="shared" si="449"/>
        <v>-35</v>
      </c>
      <c r="R1788" s="8">
        <f t="shared" ca="1" si="453"/>
        <v>1505</v>
      </c>
      <c r="S1788" s="8">
        <f t="shared" ca="1" si="454"/>
        <v>266236</v>
      </c>
      <c r="T1788" s="8">
        <f t="shared" ca="1" si="450"/>
        <v>-44</v>
      </c>
      <c r="U1788" s="9">
        <f t="shared" ca="1" si="455"/>
        <v>1</v>
      </c>
      <c r="V1788">
        <f t="shared" si="451"/>
        <v>2005</v>
      </c>
      <c r="W1788">
        <f t="shared" si="452"/>
        <v>9</v>
      </c>
    </row>
    <row r="1789" spans="1:23" x14ac:dyDescent="0.25">
      <c r="A1789" s="1">
        <v>38614</v>
      </c>
      <c r="B1789" s="2">
        <v>6035.59</v>
      </c>
      <c r="C1789" s="2">
        <v>46209</v>
      </c>
      <c r="D1789" s="2">
        <v>6030</v>
      </c>
      <c r="E1789" s="2">
        <v>6023</v>
      </c>
      <c r="F1789" s="10">
        <f t="shared" si="442"/>
        <v>-9.2617291764351961E-4</v>
      </c>
      <c r="G1789" s="2">
        <f t="shared" ca="1" si="443"/>
        <v>77146.7</v>
      </c>
      <c r="H1789">
        <f t="shared" ca="1" si="444"/>
        <v>-1</v>
      </c>
      <c r="I1789">
        <f t="shared" si="445"/>
        <v>1</v>
      </c>
      <c r="J1789">
        <f t="shared" si="448"/>
        <v>4.3500000000003638</v>
      </c>
      <c r="K1789">
        <f t="shared" ca="1" si="446"/>
        <v>-1</v>
      </c>
      <c r="L1789" s="11">
        <f t="shared" ca="1" si="440"/>
        <v>16377.199999999957</v>
      </c>
      <c r="M1789">
        <f t="shared" ca="1" si="447"/>
        <v>-2</v>
      </c>
      <c r="N1789">
        <f t="shared" ca="1" si="441"/>
        <v>0</v>
      </c>
      <c r="O1789">
        <f>COUNTIF(結算日!$A$3:$A$249,A1789)</f>
        <v>0</v>
      </c>
      <c r="Q1789" s="7">
        <f t="shared" si="449"/>
        <v>-15</v>
      </c>
      <c r="R1789" s="8">
        <f t="shared" ca="1" si="453"/>
        <v>660</v>
      </c>
      <c r="S1789" s="8">
        <f t="shared" ca="1" si="454"/>
        <v>266895</v>
      </c>
      <c r="T1789" s="8">
        <f t="shared" ca="1" si="450"/>
        <v>-44</v>
      </c>
      <c r="U1789" s="9">
        <f t="shared" ca="1" si="455"/>
        <v>0</v>
      </c>
      <c r="V1789">
        <f t="shared" si="451"/>
        <v>2005</v>
      </c>
      <c r="W1789">
        <f t="shared" si="452"/>
        <v>9</v>
      </c>
    </row>
    <row r="1790" spans="1:23" x14ac:dyDescent="0.25">
      <c r="A1790" s="1">
        <v>38615</v>
      </c>
      <c r="B1790" s="2">
        <v>6105.35</v>
      </c>
      <c r="C1790" s="2">
        <v>83540</v>
      </c>
      <c r="D1790" s="2">
        <v>6106</v>
      </c>
      <c r="E1790" s="2">
        <v>6120</v>
      </c>
      <c r="F1790" s="10">
        <f t="shared" si="442"/>
        <v>1.064640028827224E-4</v>
      </c>
      <c r="G1790" s="2">
        <f t="shared" ca="1" si="443"/>
        <v>76786.524999999994</v>
      </c>
      <c r="H1790">
        <f t="shared" ca="1" si="444"/>
        <v>1</v>
      </c>
      <c r="I1790">
        <f t="shared" si="445"/>
        <v>-1</v>
      </c>
      <c r="J1790">
        <f t="shared" si="448"/>
        <v>69.760000000000218</v>
      </c>
      <c r="K1790">
        <f t="shared" ca="1" si="446"/>
        <v>1</v>
      </c>
      <c r="L1790" s="11">
        <f t="shared" ref="L1790:L1853" ca="1" si="456">L1789+J1790*M1789</f>
        <v>16237.679999999957</v>
      </c>
      <c r="M1790">
        <f t="shared" ca="1" si="447"/>
        <v>2</v>
      </c>
      <c r="N1790">
        <f t="shared" ref="N1790:N1853" ca="1" si="457">ABS(M1790-M1789)</f>
        <v>4</v>
      </c>
      <c r="O1790">
        <f>COUNTIF(結算日!$A$3:$A$249,A1790)</f>
        <v>0</v>
      </c>
      <c r="Q1790" s="7">
        <f t="shared" si="449"/>
        <v>76</v>
      </c>
      <c r="R1790" s="8">
        <f t="shared" ca="1" si="453"/>
        <v>-3344</v>
      </c>
      <c r="S1790" s="8">
        <f t="shared" ca="1" si="454"/>
        <v>263551</v>
      </c>
      <c r="T1790" s="8">
        <f t="shared" ca="1" si="450"/>
        <v>43</v>
      </c>
      <c r="U1790" s="9">
        <f t="shared" ca="1" si="455"/>
        <v>87</v>
      </c>
      <c r="V1790">
        <f t="shared" si="451"/>
        <v>2005</v>
      </c>
      <c r="W1790">
        <f t="shared" si="452"/>
        <v>9</v>
      </c>
    </row>
    <row r="1791" spans="1:23" x14ac:dyDescent="0.25">
      <c r="A1791" s="1">
        <v>38616</v>
      </c>
      <c r="B1791" s="2">
        <v>6067.34</v>
      </c>
      <c r="C1791" s="2">
        <v>74839</v>
      </c>
      <c r="D1791" s="2">
        <v>6059</v>
      </c>
      <c r="E1791" s="2">
        <v>6064</v>
      </c>
      <c r="F1791" s="10">
        <f t="shared" si="442"/>
        <v>-5.5048835239168703E-4</v>
      </c>
      <c r="G1791" s="2">
        <f t="shared" ca="1" si="443"/>
        <v>76343.350000000006</v>
      </c>
      <c r="H1791">
        <f t="shared" ca="1" si="444"/>
        <v>-1</v>
      </c>
      <c r="I1791">
        <f t="shared" si="445"/>
        <v>1</v>
      </c>
      <c r="J1791">
        <f t="shared" si="448"/>
        <v>-38.010000000000218</v>
      </c>
      <c r="K1791">
        <f t="shared" ca="1" si="446"/>
        <v>-1</v>
      </c>
      <c r="L1791" s="11">
        <f t="shared" ca="1" si="456"/>
        <v>16161.659999999956</v>
      </c>
      <c r="M1791">
        <f t="shared" ca="1" si="447"/>
        <v>-2</v>
      </c>
      <c r="N1791">
        <f t="shared" ca="1" si="457"/>
        <v>4</v>
      </c>
      <c r="O1791">
        <f>COUNTIF(結算日!$A$3:$A$249,A1791)</f>
        <v>1</v>
      </c>
      <c r="Q1791" s="7">
        <f t="shared" si="449"/>
        <v>-47</v>
      </c>
      <c r="R1791" s="8">
        <f t="shared" ca="1" si="453"/>
        <v>-2021</v>
      </c>
      <c r="S1791" s="8">
        <f t="shared" ca="1" si="454"/>
        <v>261443</v>
      </c>
      <c r="T1791" s="8">
        <f t="shared" ca="1" si="450"/>
        <v>-43</v>
      </c>
      <c r="U1791" s="9">
        <f t="shared" ca="1" si="455"/>
        <v>86</v>
      </c>
      <c r="V1791">
        <f t="shared" si="451"/>
        <v>2005</v>
      </c>
      <c r="W1791">
        <f t="shared" si="452"/>
        <v>9</v>
      </c>
    </row>
    <row r="1792" spans="1:23" x14ac:dyDescent="0.25">
      <c r="A1792" s="1">
        <v>38617</v>
      </c>
      <c r="B1792" s="2">
        <v>5972.06</v>
      </c>
      <c r="C1792" s="2">
        <v>73151</v>
      </c>
      <c r="D1792" s="2">
        <v>5979</v>
      </c>
      <c r="E1792" s="2">
        <v>5990</v>
      </c>
      <c r="F1792" s="10">
        <f t="shared" si="442"/>
        <v>1.162078076911488E-3</v>
      </c>
      <c r="G1792" s="2">
        <f t="shared" ca="1" si="443"/>
        <v>75582</v>
      </c>
      <c r="H1792">
        <f t="shared" ca="1" si="444"/>
        <v>-1</v>
      </c>
      <c r="I1792">
        <f t="shared" si="445"/>
        <v>-1</v>
      </c>
      <c r="J1792">
        <f t="shared" si="448"/>
        <v>-95.279999999999745</v>
      </c>
      <c r="K1792">
        <f t="shared" si="446"/>
        <v>-1</v>
      </c>
      <c r="L1792" s="11">
        <f t="shared" ca="1" si="456"/>
        <v>16352.219999999956</v>
      </c>
      <c r="M1792">
        <f t="shared" ca="1" si="447"/>
        <v>-2</v>
      </c>
      <c r="N1792">
        <f t="shared" ca="1" si="457"/>
        <v>0</v>
      </c>
      <c r="O1792">
        <f>COUNTIF(結算日!$A$3:$A$249,A1792)</f>
        <v>0</v>
      </c>
      <c r="Q1792" s="7">
        <f t="shared" si="449"/>
        <v>-85</v>
      </c>
      <c r="R1792" s="8">
        <f t="shared" ca="1" si="453"/>
        <v>3655</v>
      </c>
      <c r="S1792" s="8">
        <f t="shared" ca="1" si="454"/>
        <v>265012</v>
      </c>
      <c r="T1792" s="8">
        <f t="shared" ca="1" si="450"/>
        <v>-44</v>
      </c>
      <c r="U1792" s="9">
        <f t="shared" ca="1" si="455"/>
        <v>1</v>
      </c>
      <c r="V1792">
        <f t="shared" si="451"/>
        <v>2005</v>
      </c>
      <c r="W1792">
        <f t="shared" si="452"/>
        <v>9</v>
      </c>
    </row>
    <row r="1793" spans="1:23" x14ac:dyDescent="0.25">
      <c r="A1793" s="1">
        <v>38618</v>
      </c>
      <c r="B1793" s="2">
        <v>5925.54</v>
      </c>
      <c r="C1793" s="2">
        <v>68613</v>
      </c>
      <c r="D1793" s="2">
        <v>5931</v>
      </c>
      <c r="E1793" s="2">
        <v>5930</v>
      </c>
      <c r="F1793" s="10">
        <f t="shared" si="442"/>
        <v>9.2143500845498494E-4</v>
      </c>
      <c r="G1793" s="2">
        <f t="shared" ca="1" si="443"/>
        <v>74893.625</v>
      </c>
      <c r="H1793">
        <f t="shared" ca="1" si="444"/>
        <v>-1</v>
      </c>
      <c r="I1793">
        <f t="shared" si="445"/>
        <v>-1</v>
      </c>
      <c r="J1793">
        <f t="shared" si="448"/>
        <v>-46.520000000000437</v>
      </c>
      <c r="K1793">
        <f t="shared" ca="1" si="446"/>
        <v>-1</v>
      </c>
      <c r="L1793" s="11">
        <f t="shared" ca="1" si="456"/>
        <v>16445.259999999958</v>
      </c>
      <c r="M1793">
        <f t="shared" ca="1" si="447"/>
        <v>-2</v>
      </c>
      <c r="N1793">
        <f t="shared" ca="1" si="457"/>
        <v>0</v>
      </c>
      <c r="O1793">
        <f>COUNTIF(結算日!$A$3:$A$249,A1793)</f>
        <v>0</v>
      </c>
      <c r="Q1793" s="7">
        <f t="shared" si="449"/>
        <v>-48</v>
      </c>
      <c r="R1793" s="8">
        <f t="shared" ca="1" si="453"/>
        <v>2112</v>
      </c>
      <c r="S1793" s="8">
        <f t="shared" ca="1" si="454"/>
        <v>267123</v>
      </c>
      <c r="T1793" s="8">
        <f t="shared" ca="1" si="450"/>
        <v>-45</v>
      </c>
      <c r="U1793" s="9">
        <f t="shared" ca="1" si="455"/>
        <v>1</v>
      </c>
      <c r="V1793">
        <f t="shared" si="451"/>
        <v>2005</v>
      </c>
      <c r="W1793">
        <f t="shared" si="452"/>
        <v>9</v>
      </c>
    </row>
    <row r="1794" spans="1:23" x14ac:dyDescent="0.25">
      <c r="A1794" s="1">
        <v>38621</v>
      </c>
      <c r="B1794" s="2">
        <v>5930.2</v>
      </c>
      <c r="C1794" s="2">
        <v>52088</v>
      </c>
      <c r="D1794" s="2">
        <v>5950</v>
      </c>
      <c r="E1794" s="2">
        <v>5949</v>
      </c>
      <c r="F1794" s="10">
        <f t="shared" ref="F1794:F1857" si="458">IF(O1794=1,E1794,D1794)/B1794-1</f>
        <v>3.3388418603081949E-3</v>
      </c>
      <c r="G1794" s="2">
        <f t="shared" ref="G1794:G1857" ca="1" si="459">IF(ROW()&gt;$G$1,AVERAGE(OFFSET(C1794,-$G$1+1,,$G$1)),"")</f>
        <v>73323.05</v>
      </c>
      <c r="H1794">
        <f t="shared" ref="H1794:H1857" ca="1" si="460">IF(G1794="",0,SIGN(C1794-G1794))</f>
        <v>-1</v>
      </c>
      <c r="I1794">
        <f t="shared" ref="I1794:I1857" si="461">-SIGN(F1794)</f>
        <v>-1</v>
      </c>
      <c r="J1794">
        <f t="shared" si="448"/>
        <v>4.6599999999998545</v>
      </c>
      <c r="K1794">
        <f t="shared" ref="K1794:K1857" si="462">CHOOSE($K$1,H1794*(2-$K$1)+I1794*($K$1-1),IF(ABS(F1794)&gt;($K$1-2)/100,I1794,H1794))</f>
        <v>-1</v>
      </c>
      <c r="L1794" s="11">
        <f t="shared" ca="1" si="456"/>
        <v>16435.939999999959</v>
      </c>
      <c r="M1794">
        <f t="shared" ref="M1794:M1857" ca="1" si="463">INT(L1794*$P$1/B1794)*K1794</f>
        <v>-2</v>
      </c>
      <c r="N1794">
        <f t="shared" ca="1" si="457"/>
        <v>0</v>
      </c>
      <c r="O1794">
        <f>COUNTIF(結算日!$A$3:$A$249,A1794)</f>
        <v>0</v>
      </c>
      <c r="Q1794" s="7">
        <f t="shared" si="449"/>
        <v>19</v>
      </c>
      <c r="R1794" s="8">
        <f t="shared" ca="1" si="453"/>
        <v>-855</v>
      </c>
      <c r="S1794" s="8">
        <f t="shared" ca="1" si="454"/>
        <v>266267</v>
      </c>
      <c r="T1794" s="8">
        <f t="shared" ca="1" si="450"/>
        <v>-44</v>
      </c>
      <c r="U1794" s="9">
        <f t="shared" ca="1" si="455"/>
        <v>1</v>
      </c>
      <c r="V1794">
        <f t="shared" si="451"/>
        <v>2005</v>
      </c>
      <c r="W1794">
        <f t="shared" si="452"/>
        <v>9</v>
      </c>
    </row>
    <row r="1795" spans="1:23" x14ac:dyDescent="0.25">
      <c r="A1795" s="1">
        <v>38622</v>
      </c>
      <c r="B1795" s="2">
        <v>5945.05</v>
      </c>
      <c r="C1795" s="2">
        <v>55111</v>
      </c>
      <c r="D1795" s="2">
        <v>5935</v>
      </c>
      <c r="E1795" s="2">
        <v>5930</v>
      </c>
      <c r="F1795" s="10">
        <f t="shared" si="458"/>
        <v>-1.6904819976283347E-3</v>
      </c>
      <c r="G1795" s="2">
        <f t="shared" ca="1" si="459"/>
        <v>71505.600000000006</v>
      </c>
      <c r="H1795">
        <f t="shared" ca="1" si="460"/>
        <v>-1</v>
      </c>
      <c r="I1795">
        <f t="shared" si="461"/>
        <v>1</v>
      </c>
      <c r="J1795">
        <f t="shared" ref="J1795:J1858" si="464">B1795-B1794</f>
        <v>14.850000000000364</v>
      </c>
      <c r="K1795">
        <f t="shared" si="462"/>
        <v>1</v>
      </c>
      <c r="L1795" s="11">
        <f t="shared" ca="1" si="456"/>
        <v>16406.239999999958</v>
      </c>
      <c r="M1795">
        <f t="shared" ca="1" si="463"/>
        <v>2</v>
      </c>
      <c r="N1795">
        <f t="shared" ca="1" si="457"/>
        <v>4</v>
      </c>
      <c r="O1795">
        <f>COUNTIF(結算日!$A$3:$A$249,A1795)</f>
        <v>0</v>
      </c>
      <c r="Q1795" s="7">
        <f t="shared" ref="Q1795:Q1858" si="465">D1795-IF(O1794=1,E1794,D1794)</f>
        <v>-15</v>
      </c>
      <c r="R1795" s="8">
        <f t="shared" ca="1" si="453"/>
        <v>660</v>
      </c>
      <c r="S1795" s="8">
        <f t="shared" ca="1" si="454"/>
        <v>266926</v>
      </c>
      <c r="T1795" s="8">
        <f t="shared" ref="T1795:T1858" ca="1" si="466">INT(S1795*$P$1/IF(O1795=1,E1795,D1795))*K1795</f>
        <v>44</v>
      </c>
      <c r="U1795" s="9">
        <f t="shared" ca="1" si="455"/>
        <v>88</v>
      </c>
      <c r="V1795">
        <f t="shared" ref="V1795:V1858" si="467">YEAR(A1795)</f>
        <v>2005</v>
      </c>
      <c r="W1795">
        <f t="shared" ref="W1795:W1858" si="468">MONTH(A1795)</f>
        <v>9</v>
      </c>
    </row>
    <row r="1796" spans="1:23" x14ac:dyDescent="0.25">
      <c r="A1796" s="1">
        <v>38623</v>
      </c>
      <c r="B1796" s="2">
        <v>5931.38</v>
      </c>
      <c r="C1796" s="2">
        <v>65767</v>
      </c>
      <c r="D1796" s="2">
        <v>5933</v>
      </c>
      <c r="E1796" s="2">
        <v>5930</v>
      </c>
      <c r="F1796" s="10">
        <f t="shared" si="458"/>
        <v>2.7312362384468436E-4</v>
      </c>
      <c r="G1796" s="2">
        <f t="shared" ca="1" si="459"/>
        <v>71231.625</v>
      </c>
      <c r="H1796">
        <f t="shared" ca="1" si="460"/>
        <v>-1</v>
      </c>
      <c r="I1796">
        <f t="shared" si="461"/>
        <v>-1</v>
      </c>
      <c r="J1796">
        <f t="shared" si="464"/>
        <v>-13.670000000000073</v>
      </c>
      <c r="K1796">
        <f t="shared" ca="1" si="462"/>
        <v>-1</v>
      </c>
      <c r="L1796" s="11">
        <f t="shared" ca="1" si="456"/>
        <v>16378.899999999958</v>
      </c>
      <c r="M1796">
        <f t="shared" ca="1" si="463"/>
        <v>-2</v>
      </c>
      <c r="N1796">
        <f t="shared" ca="1" si="457"/>
        <v>4</v>
      </c>
      <c r="O1796">
        <f>COUNTIF(結算日!$A$3:$A$249,A1796)</f>
        <v>0</v>
      </c>
      <c r="Q1796" s="7">
        <f t="shared" si="465"/>
        <v>-2</v>
      </c>
      <c r="R1796" s="8">
        <f t="shared" ref="R1796:R1859" ca="1" si="469">Q1796*T1795</f>
        <v>-88</v>
      </c>
      <c r="S1796" s="8">
        <f t="shared" ref="S1796:S1859" ca="1" si="470">S1795+Q1796*T1795-U1795*$U$1</f>
        <v>266750</v>
      </c>
      <c r="T1796" s="8">
        <f t="shared" ca="1" si="466"/>
        <v>-44</v>
      </c>
      <c r="U1796" s="9">
        <f t="shared" ref="U1796:U1859" ca="1" si="471">IF(O1796=1,ABS(T1796)+ABS(T1795),ABS(T1796-T1795))</f>
        <v>88</v>
      </c>
      <c r="V1796">
        <f t="shared" si="467"/>
        <v>2005</v>
      </c>
      <c r="W1796">
        <f t="shared" si="468"/>
        <v>9</v>
      </c>
    </row>
    <row r="1797" spans="1:23" x14ac:dyDescent="0.25">
      <c r="A1797" s="1">
        <v>38624</v>
      </c>
      <c r="B1797" s="2">
        <v>6009.99</v>
      </c>
      <c r="C1797" s="2">
        <v>81016</v>
      </c>
      <c r="D1797" s="2">
        <v>6022</v>
      </c>
      <c r="E1797" s="2">
        <v>5988</v>
      </c>
      <c r="F1797" s="10">
        <f t="shared" si="458"/>
        <v>1.9983394315132852E-3</v>
      </c>
      <c r="G1797" s="2">
        <f t="shared" ca="1" si="459"/>
        <v>71019.875</v>
      </c>
      <c r="H1797">
        <f t="shared" ca="1" si="460"/>
        <v>1</v>
      </c>
      <c r="I1797">
        <f t="shared" si="461"/>
        <v>-1</v>
      </c>
      <c r="J1797">
        <f t="shared" si="464"/>
        <v>78.609999999999673</v>
      </c>
      <c r="K1797">
        <f t="shared" si="462"/>
        <v>-1</v>
      </c>
      <c r="L1797" s="11">
        <f t="shared" ca="1" si="456"/>
        <v>16221.679999999958</v>
      </c>
      <c r="M1797">
        <f t="shared" ca="1" si="463"/>
        <v>-2</v>
      </c>
      <c r="N1797">
        <f t="shared" ca="1" si="457"/>
        <v>0</v>
      </c>
      <c r="O1797">
        <f>COUNTIF(結算日!$A$3:$A$249,A1797)</f>
        <v>0</v>
      </c>
      <c r="Q1797" s="7">
        <f t="shared" si="465"/>
        <v>89</v>
      </c>
      <c r="R1797" s="8">
        <f t="shared" ca="1" si="469"/>
        <v>-3916</v>
      </c>
      <c r="S1797" s="8">
        <f t="shared" ca="1" si="470"/>
        <v>262746</v>
      </c>
      <c r="T1797" s="8">
        <f t="shared" ca="1" si="466"/>
        <v>-43</v>
      </c>
      <c r="U1797" s="9">
        <f t="shared" ca="1" si="471"/>
        <v>1</v>
      </c>
      <c r="V1797">
        <f t="shared" si="467"/>
        <v>2005</v>
      </c>
      <c r="W1797">
        <f t="shared" si="468"/>
        <v>9</v>
      </c>
    </row>
    <row r="1798" spans="1:23" x14ac:dyDescent="0.25">
      <c r="A1798" s="1">
        <v>38625</v>
      </c>
      <c r="B1798" s="2">
        <v>6118.61</v>
      </c>
      <c r="C1798" s="2">
        <v>95618</v>
      </c>
      <c r="D1798" s="2">
        <v>6095</v>
      </c>
      <c r="E1798" s="2">
        <v>6090</v>
      </c>
      <c r="F1798" s="10">
        <f t="shared" si="458"/>
        <v>-3.858719545779099E-3</v>
      </c>
      <c r="G1798" s="2">
        <f t="shared" ca="1" si="459"/>
        <v>70733.899999999994</v>
      </c>
      <c r="H1798">
        <f t="shared" ca="1" si="460"/>
        <v>1</v>
      </c>
      <c r="I1798">
        <f t="shared" si="461"/>
        <v>1</v>
      </c>
      <c r="J1798">
        <f t="shared" si="464"/>
        <v>108.61999999999989</v>
      </c>
      <c r="K1798">
        <f t="shared" si="462"/>
        <v>1</v>
      </c>
      <c r="L1798" s="11">
        <f t="shared" ca="1" si="456"/>
        <v>16004.439999999959</v>
      </c>
      <c r="M1798">
        <f t="shared" ca="1" si="463"/>
        <v>2</v>
      </c>
      <c r="N1798">
        <f t="shared" ca="1" si="457"/>
        <v>4</v>
      </c>
      <c r="O1798">
        <f>COUNTIF(結算日!$A$3:$A$249,A1798)</f>
        <v>0</v>
      </c>
      <c r="Q1798" s="7">
        <f t="shared" si="465"/>
        <v>73</v>
      </c>
      <c r="R1798" s="8">
        <f t="shared" ca="1" si="469"/>
        <v>-3139</v>
      </c>
      <c r="S1798" s="8">
        <f t="shared" ca="1" si="470"/>
        <v>259606</v>
      </c>
      <c r="T1798" s="8">
        <f t="shared" ca="1" si="466"/>
        <v>42</v>
      </c>
      <c r="U1798" s="9">
        <f t="shared" ca="1" si="471"/>
        <v>85</v>
      </c>
      <c r="V1798">
        <f t="shared" si="467"/>
        <v>2005</v>
      </c>
      <c r="W1798">
        <f t="shared" si="468"/>
        <v>9</v>
      </c>
    </row>
    <row r="1799" spans="1:23" x14ac:dyDescent="0.25">
      <c r="A1799" s="1">
        <v>38628</v>
      </c>
      <c r="B1799" s="2">
        <v>6123.92</v>
      </c>
      <c r="C1799" s="2">
        <v>80667</v>
      </c>
      <c r="D1799" s="2">
        <v>6118</v>
      </c>
      <c r="E1799" s="2">
        <v>6125</v>
      </c>
      <c r="F1799" s="10">
        <f t="shared" si="458"/>
        <v>-9.6670106729024319E-4</v>
      </c>
      <c r="G1799" s="2">
        <f t="shared" ca="1" si="459"/>
        <v>70026.55</v>
      </c>
      <c r="H1799">
        <f t="shared" ca="1" si="460"/>
        <v>1</v>
      </c>
      <c r="I1799">
        <f t="shared" si="461"/>
        <v>1</v>
      </c>
      <c r="J1799">
        <f t="shared" si="464"/>
        <v>5.3100000000004002</v>
      </c>
      <c r="K1799">
        <f t="shared" ca="1" si="462"/>
        <v>1</v>
      </c>
      <c r="L1799" s="11">
        <f t="shared" ca="1" si="456"/>
        <v>16015.059999999959</v>
      </c>
      <c r="M1799">
        <f t="shared" ca="1" si="463"/>
        <v>2</v>
      </c>
      <c r="N1799">
        <f t="shared" ca="1" si="457"/>
        <v>0</v>
      </c>
      <c r="O1799">
        <f>COUNTIF(結算日!$A$3:$A$249,A1799)</f>
        <v>0</v>
      </c>
      <c r="Q1799" s="7">
        <f t="shared" si="465"/>
        <v>23</v>
      </c>
      <c r="R1799" s="8">
        <f t="shared" ca="1" si="469"/>
        <v>966</v>
      </c>
      <c r="S1799" s="8">
        <f t="shared" ca="1" si="470"/>
        <v>260487</v>
      </c>
      <c r="T1799" s="8">
        <f t="shared" ca="1" si="466"/>
        <v>42</v>
      </c>
      <c r="U1799" s="9">
        <f t="shared" ca="1" si="471"/>
        <v>0</v>
      </c>
      <c r="V1799">
        <f t="shared" si="467"/>
        <v>2005</v>
      </c>
      <c r="W1799">
        <f t="shared" si="468"/>
        <v>10</v>
      </c>
    </row>
    <row r="1800" spans="1:23" x14ac:dyDescent="0.25">
      <c r="A1800" s="1">
        <v>38629</v>
      </c>
      <c r="B1800" s="2">
        <v>6142.12</v>
      </c>
      <c r="C1800" s="2">
        <v>86715</v>
      </c>
      <c r="D1800" s="2">
        <v>6142</v>
      </c>
      <c r="E1800" s="2">
        <v>6144</v>
      </c>
      <c r="F1800" s="10">
        <f t="shared" si="458"/>
        <v>-1.9537228188259981E-5</v>
      </c>
      <c r="G1800" s="2">
        <f t="shared" ca="1" si="459"/>
        <v>69877.350000000006</v>
      </c>
      <c r="H1800">
        <f t="shared" ca="1" si="460"/>
        <v>1</v>
      </c>
      <c r="I1800">
        <f t="shared" si="461"/>
        <v>1</v>
      </c>
      <c r="J1800">
        <f t="shared" si="464"/>
        <v>18.199999999999818</v>
      </c>
      <c r="K1800">
        <f t="shared" ca="1" si="462"/>
        <v>1</v>
      </c>
      <c r="L1800" s="11">
        <f t="shared" ca="1" si="456"/>
        <v>16051.459999999959</v>
      </c>
      <c r="M1800">
        <f t="shared" ca="1" si="463"/>
        <v>2</v>
      </c>
      <c r="N1800">
        <f t="shared" ca="1" si="457"/>
        <v>0</v>
      </c>
      <c r="O1800">
        <f>COUNTIF(結算日!$A$3:$A$249,A1800)</f>
        <v>0</v>
      </c>
      <c r="Q1800" s="7">
        <f t="shared" si="465"/>
        <v>24</v>
      </c>
      <c r="R1800" s="8">
        <f t="shared" ca="1" si="469"/>
        <v>1008</v>
      </c>
      <c r="S1800" s="8">
        <f t="shared" ca="1" si="470"/>
        <v>261495</v>
      </c>
      <c r="T1800" s="8">
        <f t="shared" ca="1" si="466"/>
        <v>42</v>
      </c>
      <c r="U1800" s="9">
        <f t="shared" ca="1" si="471"/>
        <v>0</v>
      </c>
      <c r="V1800">
        <f t="shared" si="467"/>
        <v>2005</v>
      </c>
      <c r="W1800">
        <f t="shared" si="468"/>
        <v>10</v>
      </c>
    </row>
    <row r="1801" spans="1:23" x14ac:dyDescent="0.25">
      <c r="A1801" s="1">
        <v>38630</v>
      </c>
      <c r="B1801" s="2">
        <v>6135.01</v>
      </c>
      <c r="C1801" s="2">
        <v>95541</v>
      </c>
      <c r="D1801" s="2">
        <v>6130</v>
      </c>
      <c r="E1801" s="2">
        <v>6129</v>
      </c>
      <c r="F1801" s="10">
        <f t="shared" si="458"/>
        <v>-8.1662458577902441E-4</v>
      </c>
      <c r="G1801" s="2">
        <f t="shared" ca="1" si="459"/>
        <v>70039.25</v>
      </c>
      <c r="H1801">
        <f t="shared" ca="1" si="460"/>
        <v>1</v>
      </c>
      <c r="I1801">
        <f t="shared" si="461"/>
        <v>1</v>
      </c>
      <c r="J1801">
        <f t="shared" si="464"/>
        <v>-7.1099999999996726</v>
      </c>
      <c r="K1801">
        <f t="shared" ca="1" si="462"/>
        <v>1</v>
      </c>
      <c r="L1801" s="11">
        <f t="shared" ca="1" si="456"/>
        <v>16037.23999999996</v>
      </c>
      <c r="M1801">
        <f t="shared" ca="1" si="463"/>
        <v>2</v>
      </c>
      <c r="N1801">
        <f t="shared" ca="1" si="457"/>
        <v>0</v>
      </c>
      <c r="O1801">
        <f>COUNTIF(結算日!$A$3:$A$249,A1801)</f>
        <v>0</v>
      </c>
      <c r="Q1801" s="7">
        <f t="shared" si="465"/>
        <v>-12</v>
      </c>
      <c r="R1801" s="8">
        <f t="shared" ca="1" si="469"/>
        <v>-504</v>
      </c>
      <c r="S1801" s="8">
        <f t="shared" ca="1" si="470"/>
        <v>260991</v>
      </c>
      <c r="T1801" s="8">
        <f t="shared" ca="1" si="466"/>
        <v>42</v>
      </c>
      <c r="U1801" s="9">
        <f t="shared" ca="1" si="471"/>
        <v>0</v>
      </c>
      <c r="V1801">
        <f t="shared" si="467"/>
        <v>2005</v>
      </c>
      <c r="W1801">
        <f t="shared" si="468"/>
        <v>10</v>
      </c>
    </row>
    <row r="1802" spans="1:23" x14ac:dyDescent="0.25">
      <c r="A1802" s="1">
        <v>38631</v>
      </c>
      <c r="B1802" s="2">
        <v>6095.81</v>
      </c>
      <c r="C1802" s="2">
        <v>77250</v>
      </c>
      <c r="D1802" s="2">
        <v>6100</v>
      </c>
      <c r="E1802" s="2">
        <v>6097</v>
      </c>
      <c r="F1802" s="10">
        <f t="shared" si="458"/>
        <v>6.8735738154557247E-4</v>
      </c>
      <c r="G1802" s="2">
        <f t="shared" ca="1" si="459"/>
        <v>69307.875</v>
      </c>
      <c r="H1802">
        <f t="shared" ca="1" si="460"/>
        <v>1</v>
      </c>
      <c r="I1802">
        <f t="shared" si="461"/>
        <v>-1</v>
      </c>
      <c r="J1802">
        <f t="shared" si="464"/>
        <v>-39.199999999999818</v>
      </c>
      <c r="K1802">
        <f t="shared" ca="1" si="462"/>
        <v>1</v>
      </c>
      <c r="L1802" s="11">
        <f t="shared" ca="1" si="456"/>
        <v>15958.83999999996</v>
      </c>
      <c r="M1802">
        <f t="shared" ca="1" si="463"/>
        <v>2</v>
      </c>
      <c r="N1802">
        <f t="shared" ca="1" si="457"/>
        <v>0</v>
      </c>
      <c r="O1802">
        <f>COUNTIF(結算日!$A$3:$A$249,A1802)</f>
        <v>0</v>
      </c>
      <c r="Q1802" s="7">
        <f t="shared" si="465"/>
        <v>-30</v>
      </c>
      <c r="R1802" s="8">
        <f t="shared" ca="1" si="469"/>
        <v>-1260</v>
      </c>
      <c r="S1802" s="8">
        <f t="shared" ca="1" si="470"/>
        <v>259731</v>
      </c>
      <c r="T1802" s="8">
        <f t="shared" ca="1" si="466"/>
        <v>42</v>
      </c>
      <c r="U1802" s="9">
        <f t="shared" ca="1" si="471"/>
        <v>0</v>
      </c>
      <c r="V1802">
        <f t="shared" si="467"/>
        <v>2005</v>
      </c>
      <c r="W1802">
        <f t="shared" si="468"/>
        <v>10</v>
      </c>
    </row>
    <row r="1803" spans="1:23" x14ac:dyDescent="0.25">
      <c r="A1803" s="1">
        <v>38632</v>
      </c>
      <c r="B1803" s="2">
        <v>6081.84</v>
      </c>
      <c r="C1803" s="2">
        <v>67509</v>
      </c>
      <c r="D1803" s="2">
        <v>6095</v>
      </c>
      <c r="E1803" s="2">
        <v>6100</v>
      </c>
      <c r="F1803" s="10">
        <f t="shared" si="458"/>
        <v>2.1638188442971718E-3</v>
      </c>
      <c r="G1803" s="2">
        <f t="shared" ca="1" si="459"/>
        <v>68661</v>
      </c>
      <c r="H1803">
        <f t="shared" ca="1" si="460"/>
        <v>-1</v>
      </c>
      <c r="I1803">
        <f t="shared" si="461"/>
        <v>-1</v>
      </c>
      <c r="J1803">
        <f t="shared" si="464"/>
        <v>-13.970000000000255</v>
      </c>
      <c r="K1803">
        <f t="shared" si="462"/>
        <v>-1</v>
      </c>
      <c r="L1803" s="11">
        <f t="shared" ca="1" si="456"/>
        <v>15930.89999999996</v>
      </c>
      <c r="M1803">
        <f t="shared" ca="1" si="463"/>
        <v>-2</v>
      </c>
      <c r="N1803">
        <f t="shared" ca="1" si="457"/>
        <v>4</v>
      </c>
      <c r="O1803">
        <f>COUNTIF(結算日!$A$3:$A$249,A1803)</f>
        <v>0</v>
      </c>
      <c r="Q1803" s="7">
        <f t="shared" si="465"/>
        <v>-5</v>
      </c>
      <c r="R1803" s="8">
        <f t="shared" ca="1" si="469"/>
        <v>-210</v>
      </c>
      <c r="S1803" s="8">
        <f t="shared" ca="1" si="470"/>
        <v>259521</v>
      </c>
      <c r="T1803" s="8">
        <f t="shared" ca="1" si="466"/>
        <v>-42</v>
      </c>
      <c r="U1803" s="9">
        <f t="shared" ca="1" si="471"/>
        <v>84</v>
      </c>
      <c r="V1803">
        <f t="shared" si="467"/>
        <v>2005</v>
      </c>
      <c r="W1803">
        <f t="shared" si="468"/>
        <v>10</v>
      </c>
    </row>
    <row r="1804" spans="1:23" x14ac:dyDescent="0.25">
      <c r="A1804" s="1">
        <v>38636</v>
      </c>
      <c r="B1804" s="2">
        <v>6066.59</v>
      </c>
      <c r="C1804" s="2">
        <v>55945</v>
      </c>
      <c r="D1804" s="2">
        <v>6099</v>
      </c>
      <c r="E1804" s="2">
        <v>6099</v>
      </c>
      <c r="F1804" s="10">
        <f t="shared" si="458"/>
        <v>5.3423752058405771E-3</v>
      </c>
      <c r="G1804" s="2">
        <f t="shared" ca="1" si="459"/>
        <v>67783.850000000006</v>
      </c>
      <c r="H1804">
        <f t="shared" ca="1" si="460"/>
        <v>-1</v>
      </c>
      <c r="I1804">
        <f t="shared" si="461"/>
        <v>-1</v>
      </c>
      <c r="J1804">
        <f t="shared" si="464"/>
        <v>-15.25</v>
      </c>
      <c r="K1804">
        <f t="shared" si="462"/>
        <v>-1</v>
      </c>
      <c r="L1804" s="11">
        <f t="shared" ca="1" si="456"/>
        <v>15961.39999999996</v>
      </c>
      <c r="M1804">
        <f t="shared" ca="1" si="463"/>
        <v>-2</v>
      </c>
      <c r="N1804">
        <f t="shared" ca="1" si="457"/>
        <v>0</v>
      </c>
      <c r="O1804">
        <f>COUNTIF(結算日!$A$3:$A$249,A1804)</f>
        <v>0</v>
      </c>
      <c r="Q1804" s="7">
        <f t="shared" si="465"/>
        <v>4</v>
      </c>
      <c r="R1804" s="8">
        <f t="shared" ca="1" si="469"/>
        <v>-168</v>
      </c>
      <c r="S1804" s="8">
        <f t="shared" ca="1" si="470"/>
        <v>259269</v>
      </c>
      <c r="T1804" s="8">
        <f t="shared" ca="1" si="466"/>
        <v>-42</v>
      </c>
      <c r="U1804" s="9">
        <f t="shared" ca="1" si="471"/>
        <v>0</v>
      </c>
      <c r="V1804">
        <f t="shared" si="467"/>
        <v>2005</v>
      </c>
      <c r="W1804">
        <f t="shared" si="468"/>
        <v>10</v>
      </c>
    </row>
    <row r="1805" spans="1:23" x14ac:dyDescent="0.25">
      <c r="A1805" s="1">
        <v>38637</v>
      </c>
      <c r="B1805" s="2">
        <v>5987.4</v>
      </c>
      <c r="C1805" s="2">
        <v>72669</v>
      </c>
      <c r="D1805" s="2">
        <v>6004</v>
      </c>
      <c r="E1805" s="2">
        <v>6006</v>
      </c>
      <c r="F1805" s="10">
        <f t="shared" si="458"/>
        <v>2.772488893342695E-3</v>
      </c>
      <c r="G1805" s="2">
        <f t="shared" ca="1" si="459"/>
        <v>67689.149999999994</v>
      </c>
      <c r="H1805">
        <f t="shared" ca="1" si="460"/>
        <v>1</v>
      </c>
      <c r="I1805">
        <f t="shared" si="461"/>
        <v>-1</v>
      </c>
      <c r="J1805">
        <f t="shared" si="464"/>
        <v>-79.190000000000509</v>
      </c>
      <c r="K1805">
        <f t="shared" si="462"/>
        <v>-1</v>
      </c>
      <c r="L1805" s="11">
        <f t="shared" ca="1" si="456"/>
        <v>16119.779999999961</v>
      </c>
      <c r="M1805">
        <f t="shared" ca="1" si="463"/>
        <v>-2</v>
      </c>
      <c r="N1805">
        <f t="shared" ca="1" si="457"/>
        <v>0</v>
      </c>
      <c r="O1805">
        <f>COUNTIF(結算日!$A$3:$A$249,A1805)</f>
        <v>0</v>
      </c>
      <c r="Q1805" s="7">
        <f t="shared" si="465"/>
        <v>-95</v>
      </c>
      <c r="R1805" s="8">
        <f t="shared" ca="1" si="469"/>
        <v>3990</v>
      </c>
      <c r="S1805" s="8">
        <f t="shared" ca="1" si="470"/>
        <v>263259</v>
      </c>
      <c r="T1805" s="8">
        <f t="shared" ca="1" si="466"/>
        <v>-43</v>
      </c>
      <c r="U1805" s="9">
        <f t="shared" ca="1" si="471"/>
        <v>1</v>
      </c>
      <c r="V1805">
        <f t="shared" si="467"/>
        <v>2005</v>
      </c>
      <c r="W1805">
        <f t="shared" si="468"/>
        <v>10</v>
      </c>
    </row>
    <row r="1806" spans="1:23" x14ac:dyDescent="0.25">
      <c r="A1806" s="1">
        <v>38638</v>
      </c>
      <c r="B1806" s="2">
        <v>5960.11</v>
      </c>
      <c r="C1806" s="2">
        <v>69763</v>
      </c>
      <c r="D1806" s="2">
        <v>5985</v>
      </c>
      <c r="E1806" s="2">
        <v>5987</v>
      </c>
      <c r="F1806" s="10">
        <f t="shared" si="458"/>
        <v>4.1760974210207635E-3</v>
      </c>
      <c r="G1806" s="2">
        <f t="shared" ca="1" si="459"/>
        <v>67818.5</v>
      </c>
      <c r="H1806">
        <f t="shared" ca="1" si="460"/>
        <v>1</v>
      </c>
      <c r="I1806">
        <f t="shared" si="461"/>
        <v>-1</v>
      </c>
      <c r="J1806">
        <f t="shared" si="464"/>
        <v>-27.289999999999964</v>
      </c>
      <c r="K1806">
        <f t="shared" si="462"/>
        <v>-1</v>
      </c>
      <c r="L1806" s="11">
        <f t="shared" ca="1" si="456"/>
        <v>16174.359999999961</v>
      </c>
      <c r="M1806">
        <f t="shared" ca="1" si="463"/>
        <v>-2</v>
      </c>
      <c r="N1806">
        <f t="shared" ca="1" si="457"/>
        <v>0</v>
      </c>
      <c r="O1806">
        <f>COUNTIF(結算日!$A$3:$A$249,A1806)</f>
        <v>0</v>
      </c>
      <c r="Q1806" s="7">
        <f t="shared" si="465"/>
        <v>-19</v>
      </c>
      <c r="R1806" s="8">
        <f t="shared" ca="1" si="469"/>
        <v>817</v>
      </c>
      <c r="S1806" s="8">
        <f t="shared" ca="1" si="470"/>
        <v>264075</v>
      </c>
      <c r="T1806" s="8">
        <f t="shared" ca="1" si="466"/>
        <v>-44</v>
      </c>
      <c r="U1806" s="9">
        <f t="shared" ca="1" si="471"/>
        <v>1</v>
      </c>
      <c r="V1806">
        <f t="shared" si="467"/>
        <v>2005</v>
      </c>
      <c r="W1806">
        <f t="shared" si="468"/>
        <v>10</v>
      </c>
    </row>
    <row r="1807" spans="1:23" x14ac:dyDescent="0.25">
      <c r="A1807" s="1">
        <v>38639</v>
      </c>
      <c r="B1807" s="2">
        <v>5969.07</v>
      </c>
      <c r="C1807" s="2">
        <v>59565</v>
      </c>
      <c r="D1807" s="2">
        <v>5968</v>
      </c>
      <c r="E1807" s="2">
        <v>5969</v>
      </c>
      <c r="F1807" s="10">
        <f t="shared" si="458"/>
        <v>-1.7925740525737144E-4</v>
      </c>
      <c r="G1807" s="2">
        <f t="shared" ca="1" si="459"/>
        <v>67592.324999999997</v>
      </c>
      <c r="H1807">
        <f t="shared" ca="1" si="460"/>
        <v>-1</v>
      </c>
      <c r="I1807">
        <f t="shared" si="461"/>
        <v>1</v>
      </c>
      <c r="J1807">
        <f t="shared" si="464"/>
        <v>8.9600000000000364</v>
      </c>
      <c r="K1807">
        <f t="shared" ca="1" si="462"/>
        <v>-1</v>
      </c>
      <c r="L1807" s="11">
        <f t="shared" ca="1" si="456"/>
        <v>16156.43999999996</v>
      </c>
      <c r="M1807">
        <f t="shared" ca="1" si="463"/>
        <v>-2</v>
      </c>
      <c r="N1807">
        <f t="shared" ca="1" si="457"/>
        <v>0</v>
      </c>
      <c r="O1807">
        <f>COUNTIF(結算日!$A$3:$A$249,A1807)</f>
        <v>0</v>
      </c>
      <c r="Q1807" s="7">
        <f t="shared" si="465"/>
        <v>-17</v>
      </c>
      <c r="R1807" s="8">
        <f t="shared" ca="1" si="469"/>
        <v>748</v>
      </c>
      <c r="S1807" s="8">
        <f t="shared" ca="1" si="470"/>
        <v>264822</v>
      </c>
      <c r="T1807" s="8">
        <f t="shared" ca="1" si="466"/>
        <v>-44</v>
      </c>
      <c r="U1807" s="9">
        <f t="shared" ca="1" si="471"/>
        <v>0</v>
      </c>
      <c r="V1807">
        <f t="shared" si="467"/>
        <v>2005</v>
      </c>
      <c r="W1807">
        <f t="shared" si="468"/>
        <v>10</v>
      </c>
    </row>
    <row r="1808" spans="1:23" x14ac:dyDescent="0.25">
      <c r="A1808" s="1">
        <v>38642</v>
      </c>
      <c r="B1808" s="2">
        <v>5826.27</v>
      </c>
      <c r="C1808" s="2">
        <v>69207</v>
      </c>
      <c r="D1808" s="2">
        <v>5815</v>
      </c>
      <c r="E1808" s="2">
        <v>5820</v>
      </c>
      <c r="F1808" s="10">
        <f t="shared" si="458"/>
        <v>-1.9343422120843279E-3</v>
      </c>
      <c r="G1808" s="2">
        <f t="shared" ca="1" si="459"/>
        <v>67493.7</v>
      </c>
      <c r="H1808">
        <f t="shared" ca="1" si="460"/>
        <v>1</v>
      </c>
      <c r="I1808">
        <f t="shared" si="461"/>
        <v>1</v>
      </c>
      <c r="J1808">
        <f t="shared" si="464"/>
        <v>-142.79999999999927</v>
      </c>
      <c r="K1808">
        <f t="shared" si="462"/>
        <v>1</v>
      </c>
      <c r="L1808" s="11">
        <f t="shared" ca="1" si="456"/>
        <v>16442.039999999957</v>
      </c>
      <c r="M1808">
        <f t="shared" ca="1" si="463"/>
        <v>2</v>
      </c>
      <c r="N1808">
        <f t="shared" ca="1" si="457"/>
        <v>4</v>
      </c>
      <c r="O1808">
        <f>COUNTIF(結算日!$A$3:$A$249,A1808)</f>
        <v>0</v>
      </c>
      <c r="Q1808" s="7">
        <f t="shared" si="465"/>
        <v>-153</v>
      </c>
      <c r="R1808" s="8">
        <f t="shared" ca="1" si="469"/>
        <v>6732</v>
      </c>
      <c r="S1808" s="8">
        <f t="shared" ca="1" si="470"/>
        <v>271554</v>
      </c>
      <c r="T1808" s="8">
        <f t="shared" ca="1" si="466"/>
        <v>46</v>
      </c>
      <c r="U1808" s="9">
        <f t="shared" ca="1" si="471"/>
        <v>90</v>
      </c>
      <c r="V1808">
        <f t="shared" si="467"/>
        <v>2005</v>
      </c>
      <c r="W1808">
        <f t="shared" si="468"/>
        <v>10</v>
      </c>
    </row>
    <row r="1809" spans="1:23" x14ac:dyDescent="0.25">
      <c r="A1809" s="1">
        <v>38643</v>
      </c>
      <c r="B1809" s="2">
        <v>5830.79</v>
      </c>
      <c r="C1809" s="2">
        <v>62591</v>
      </c>
      <c r="D1809" s="2">
        <v>5839</v>
      </c>
      <c r="E1809" s="2">
        <v>5849</v>
      </c>
      <c r="F1809" s="10">
        <f t="shared" si="458"/>
        <v>1.4080424779490119E-3</v>
      </c>
      <c r="G1809" s="2">
        <f t="shared" ca="1" si="459"/>
        <v>67472.875</v>
      </c>
      <c r="H1809">
        <f t="shared" ca="1" si="460"/>
        <v>-1</v>
      </c>
      <c r="I1809">
        <f t="shared" si="461"/>
        <v>-1</v>
      </c>
      <c r="J1809">
        <f t="shared" si="464"/>
        <v>4.5199999999995271</v>
      </c>
      <c r="K1809">
        <f t="shared" si="462"/>
        <v>-1</v>
      </c>
      <c r="L1809" s="11">
        <f t="shared" ca="1" si="456"/>
        <v>16451.079999999958</v>
      </c>
      <c r="M1809">
        <f t="shared" ca="1" si="463"/>
        <v>-2</v>
      </c>
      <c r="N1809">
        <f t="shared" ca="1" si="457"/>
        <v>4</v>
      </c>
      <c r="O1809">
        <f>COUNTIF(結算日!$A$3:$A$249,A1809)</f>
        <v>0</v>
      </c>
      <c r="Q1809" s="7">
        <f t="shared" si="465"/>
        <v>24</v>
      </c>
      <c r="R1809" s="8">
        <f t="shared" ca="1" si="469"/>
        <v>1104</v>
      </c>
      <c r="S1809" s="8">
        <f t="shared" ca="1" si="470"/>
        <v>272568</v>
      </c>
      <c r="T1809" s="8">
        <f t="shared" ca="1" si="466"/>
        <v>-46</v>
      </c>
      <c r="U1809" s="9">
        <f t="shared" ca="1" si="471"/>
        <v>92</v>
      </c>
      <c r="V1809">
        <f t="shared" si="467"/>
        <v>2005</v>
      </c>
      <c r="W1809">
        <f t="shared" si="468"/>
        <v>10</v>
      </c>
    </row>
    <row r="1810" spans="1:23" x14ac:dyDescent="0.25">
      <c r="A1810" s="1">
        <v>38644</v>
      </c>
      <c r="B1810" s="2">
        <v>5694.16</v>
      </c>
      <c r="C1810" s="2">
        <v>72653</v>
      </c>
      <c r="D1810" s="2">
        <v>5678</v>
      </c>
      <c r="E1810" s="2">
        <v>5688</v>
      </c>
      <c r="F1810" s="10">
        <f t="shared" si="458"/>
        <v>-1.0818101352965126E-3</v>
      </c>
      <c r="G1810" s="2">
        <f t="shared" ca="1" si="459"/>
        <v>68033.125</v>
      </c>
      <c r="H1810">
        <f t="shared" ca="1" si="460"/>
        <v>1</v>
      </c>
      <c r="I1810">
        <f t="shared" si="461"/>
        <v>1</v>
      </c>
      <c r="J1810">
        <f t="shared" si="464"/>
        <v>-136.63000000000011</v>
      </c>
      <c r="K1810">
        <f t="shared" si="462"/>
        <v>1</v>
      </c>
      <c r="L1810" s="11">
        <f t="shared" ca="1" si="456"/>
        <v>16724.33999999996</v>
      </c>
      <c r="M1810">
        <f t="shared" ca="1" si="463"/>
        <v>2</v>
      </c>
      <c r="N1810">
        <f t="shared" ca="1" si="457"/>
        <v>4</v>
      </c>
      <c r="O1810">
        <f>COUNTIF(結算日!$A$3:$A$249,A1810)</f>
        <v>1</v>
      </c>
      <c r="Q1810" s="7">
        <f t="shared" si="465"/>
        <v>-161</v>
      </c>
      <c r="R1810" s="8">
        <f t="shared" ca="1" si="469"/>
        <v>7406</v>
      </c>
      <c r="S1810" s="8">
        <f t="shared" ca="1" si="470"/>
        <v>279882</v>
      </c>
      <c r="T1810" s="8">
        <f t="shared" ca="1" si="466"/>
        <v>49</v>
      </c>
      <c r="U1810" s="9">
        <f t="shared" ca="1" si="471"/>
        <v>95</v>
      </c>
      <c r="V1810">
        <f t="shared" si="467"/>
        <v>2005</v>
      </c>
      <c r="W1810">
        <f t="shared" si="468"/>
        <v>10</v>
      </c>
    </row>
    <row r="1811" spans="1:23" x14ac:dyDescent="0.25">
      <c r="A1811" s="1">
        <v>38645</v>
      </c>
      <c r="B1811" s="2">
        <v>5748</v>
      </c>
      <c r="C1811" s="2">
        <v>86129</v>
      </c>
      <c r="D1811" s="2">
        <v>5772</v>
      </c>
      <c r="E1811" s="2">
        <v>5770</v>
      </c>
      <c r="F1811" s="10">
        <f t="shared" si="458"/>
        <v>4.1753653444676075E-3</v>
      </c>
      <c r="G1811" s="2">
        <f t="shared" ca="1" si="459"/>
        <v>68515.024999999994</v>
      </c>
      <c r="H1811">
        <f t="shared" ca="1" si="460"/>
        <v>1</v>
      </c>
      <c r="I1811">
        <f t="shared" si="461"/>
        <v>-1</v>
      </c>
      <c r="J1811">
        <f t="shared" si="464"/>
        <v>53.840000000000146</v>
      </c>
      <c r="K1811">
        <f t="shared" si="462"/>
        <v>-1</v>
      </c>
      <c r="L1811" s="11">
        <f t="shared" ca="1" si="456"/>
        <v>16832.01999999996</v>
      </c>
      <c r="M1811">
        <f t="shared" ca="1" si="463"/>
        <v>-2</v>
      </c>
      <c r="N1811">
        <f t="shared" ca="1" si="457"/>
        <v>4</v>
      </c>
      <c r="O1811">
        <f>COUNTIF(結算日!$A$3:$A$249,A1811)</f>
        <v>0</v>
      </c>
      <c r="Q1811" s="7">
        <f t="shared" si="465"/>
        <v>84</v>
      </c>
      <c r="R1811" s="8">
        <f t="shared" ca="1" si="469"/>
        <v>4116</v>
      </c>
      <c r="S1811" s="8">
        <f t="shared" ca="1" si="470"/>
        <v>283903</v>
      </c>
      <c r="T1811" s="8">
        <f t="shared" ca="1" si="466"/>
        <v>-49</v>
      </c>
      <c r="U1811" s="9">
        <f t="shared" ca="1" si="471"/>
        <v>98</v>
      </c>
      <c r="V1811">
        <f t="shared" si="467"/>
        <v>2005</v>
      </c>
      <c r="W1811">
        <f t="shared" si="468"/>
        <v>10</v>
      </c>
    </row>
    <row r="1812" spans="1:23" x14ac:dyDescent="0.25">
      <c r="A1812" s="1">
        <v>38646</v>
      </c>
      <c r="B1812" s="2">
        <v>5738.76</v>
      </c>
      <c r="C1812" s="2">
        <v>67145</v>
      </c>
      <c r="D1812" s="2">
        <v>5735</v>
      </c>
      <c r="E1812" s="2">
        <v>5736</v>
      </c>
      <c r="F1812" s="10">
        <f t="shared" si="458"/>
        <v>-6.551938049335071E-4</v>
      </c>
      <c r="G1812" s="2">
        <f t="shared" ca="1" si="459"/>
        <v>68496.350000000006</v>
      </c>
      <c r="H1812">
        <f t="shared" ca="1" si="460"/>
        <v>-1</v>
      </c>
      <c r="I1812">
        <f t="shared" si="461"/>
        <v>1</v>
      </c>
      <c r="J1812">
        <f t="shared" si="464"/>
        <v>-9.2399999999997817</v>
      </c>
      <c r="K1812">
        <f t="shared" ca="1" si="462"/>
        <v>-1</v>
      </c>
      <c r="L1812" s="11">
        <f t="shared" ca="1" si="456"/>
        <v>16850.49999999996</v>
      </c>
      <c r="M1812">
        <f t="shared" ca="1" si="463"/>
        <v>-2</v>
      </c>
      <c r="N1812">
        <f t="shared" ca="1" si="457"/>
        <v>0</v>
      </c>
      <c r="O1812">
        <f>COUNTIF(結算日!$A$3:$A$249,A1812)</f>
        <v>0</v>
      </c>
      <c r="Q1812" s="7">
        <f t="shared" si="465"/>
        <v>-37</v>
      </c>
      <c r="R1812" s="8">
        <f t="shared" ca="1" si="469"/>
        <v>1813</v>
      </c>
      <c r="S1812" s="8">
        <f t="shared" ca="1" si="470"/>
        <v>285618</v>
      </c>
      <c r="T1812" s="8">
        <f t="shared" ca="1" si="466"/>
        <v>-49</v>
      </c>
      <c r="U1812" s="9">
        <f t="shared" ca="1" si="471"/>
        <v>0</v>
      </c>
      <c r="V1812">
        <f t="shared" si="467"/>
        <v>2005</v>
      </c>
      <c r="W1812">
        <f t="shared" si="468"/>
        <v>10</v>
      </c>
    </row>
    <row r="1813" spans="1:23" x14ac:dyDescent="0.25">
      <c r="A1813" s="1">
        <v>38649</v>
      </c>
      <c r="B1813" s="2">
        <v>5717.28</v>
      </c>
      <c r="C1813" s="2">
        <v>56969</v>
      </c>
      <c r="D1813" s="2">
        <v>5712</v>
      </c>
      <c r="E1813" s="2">
        <v>5707</v>
      </c>
      <c r="F1813" s="10">
        <f t="shared" si="458"/>
        <v>-9.2351607757534815E-4</v>
      </c>
      <c r="G1813" s="2">
        <f t="shared" ca="1" si="459"/>
        <v>68050.824999999997</v>
      </c>
      <c r="H1813">
        <f t="shared" ca="1" si="460"/>
        <v>-1</v>
      </c>
      <c r="I1813">
        <f t="shared" si="461"/>
        <v>1</v>
      </c>
      <c r="J1813">
        <f t="shared" si="464"/>
        <v>-21.480000000000473</v>
      </c>
      <c r="K1813">
        <f t="shared" ca="1" si="462"/>
        <v>-1</v>
      </c>
      <c r="L1813" s="11">
        <f t="shared" ca="1" si="456"/>
        <v>16893.459999999963</v>
      </c>
      <c r="M1813">
        <f t="shared" ca="1" si="463"/>
        <v>-2</v>
      </c>
      <c r="N1813">
        <f t="shared" ca="1" si="457"/>
        <v>0</v>
      </c>
      <c r="O1813">
        <f>COUNTIF(結算日!$A$3:$A$249,A1813)</f>
        <v>0</v>
      </c>
      <c r="Q1813" s="7">
        <f t="shared" si="465"/>
        <v>-23</v>
      </c>
      <c r="R1813" s="8">
        <f t="shared" ca="1" si="469"/>
        <v>1127</v>
      </c>
      <c r="S1813" s="8">
        <f t="shared" ca="1" si="470"/>
        <v>286745</v>
      </c>
      <c r="T1813" s="8">
        <f t="shared" ca="1" si="466"/>
        <v>-50</v>
      </c>
      <c r="U1813" s="9">
        <f t="shared" ca="1" si="471"/>
        <v>1</v>
      </c>
      <c r="V1813">
        <f t="shared" si="467"/>
        <v>2005</v>
      </c>
      <c r="W1813">
        <f t="shared" si="468"/>
        <v>10</v>
      </c>
    </row>
    <row r="1814" spans="1:23" x14ac:dyDescent="0.25">
      <c r="A1814" s="1">
        <v>38650</v>
      </c>
      <c r="B1814" s="2">
        <v>5721.31</v>
      </c>
      <c r="C1814" s="2">
        <v>66014</v>
      </c>
      <c r="D1814" s="2">
        <v>5718</v>
      </c>
      <c r="E1814" s="2">
        <v>5725</v>
      </c>
      <c r="F1814" s="10">
        <f t="shared" si="458"/>
        <v>-5.7853883114189486E-4</v>
      </c>
      <c r="G1814" s="2">
        <f t="shared" ca="1" si="459"/>
        <v>68127.3</v>
      </c>
      <c r="H1814">
        <f t="shared" ca="1" si="460"/>
        <v>-1</v>
      </c>
      <c r="I1814">
        <f t="shared" si="461"/>
        <v>1</v>
      </c>
      <c r="J1814">
        <f t="shared" si="464"/>
        <v>4.0300000000006548</v>
      </c>
      <c r="K1814">
        <f t="shared" ca="1" si="462"/>
        <v>-1</v>
      </c>
      <c r="L1814" s="11">
        <f t="shared" ca="1" si="456"/>
        <v>16885.399999999961</v>
      </c>
      <c r="M1814">
        <f t="shared" ca="1" si="463"/>
        <v>-2</v>
      </c>
      <c r="N1814">
        <f t="shared" ca="1" si="457"/>
        <v>0</v>
      </c>
      <c r="O1814">
        <f>COUNTIF(結算日!$A$3:$A$249,A1814)</f>
        <v>0</v>
      </c>
      <c r="Q1814" s="7">
        <f t="shared" si="465"/>
        <v>6</v>
      </c>
      <c r="R1814" s="8">
        <f t="shared" ca="1" si="469"/>
        <v>-300</v>
      </c>
      <c r="S1814" s="8">
        <f t="shared" ca="1" si="470"/>
        <v>286444</v>
      </c>
      <c r="T1814" s="8">
        <f t="shared" ca="1" si="466"/>
        <v>-50</v>
      </c>
      <c r="U1814" s="9">
        <f t="shared" ca="1" si="471"/>
        <v>0</v>
      </c>
      <c r="V1814">
        <f t="shared" si="467"/>
        <v>2005</v>
      </c>
      <c r="W1814">
        <f t="shared" si="468"/>
        <v>10</v>
      </c>
    </row>
    <row r="1815" spans="1:23" x14ac:dyDescent="0.25">
      <c r="A1815" s="1">
        <v>38651</v>
      </c>
      <c r="B1815" s="2">
        <v>5700.72</v>
      </c>
      <c r="C1815" s="2">
        <v>73048</v>
      </c>
      <c r="D1815" s="2">
        <v>5704</v>
      </c>
      <c r="E1815" s="2">
        <v>5704</v>
      </c>
      <c r="F1815" s="10">
        <f t="shared" si="458"/>
        <v>5.7536591869089548E-4</v>
      </c>
      <c r="G1815" s="2">
        <f t="shared" ca="1" si="459"/>
        <v>68451.925000000003</v>
      </c>
      <c r="H1815">
        <f t="shared" ca="1" si="460"/>
        <v>1</v>
      </c>
      <c r="I1815">
        <f t="shared" si="461"/>
        <v>-1</v>
      </c>
      <c r="J1815">
        <f t="shared" si="464"/>
        <v>-20.590000000000146</v>
      </c>
      <c r="K1815">
        <f t="shared" ca="1" si="462"/>
        <v>1</v>
      </c>
      <c r="L1815" s="11">
        <f t="shared" ca="1" si="456"/>
        <v>16926.579999999962</v>
      </c>
      <c r="M1815">
        <f t="shared" ca="1" si="463"/>
        <v>2</v>
      </c>
      <c r="N1815">
        <f t="shared" ca="1" si="457"/>
        <v>4</v>
      </c>
      <c r="O1815">
        <f>COUNTIF(結算日!$A$3:$A$249,A1815)</f>
        <v>0</v>
      </c>
      <c r="Q1815" s="7">
        <f t="shared" si="465"/>
        <v>-14</v>
      </c>
      <c r="R1815" s="8">
        <f t="shared" ca="1" si="469"/>
        <v>700</v>
      </c>
      <c r="S1815" s="8">
        <f t="shared" ca="1" si="470"/>
        <v>287144</v>
      </c>
      <c r="T1815" s="8">
        <f t="shared" ca="1" si="466"/>
        <v>50</v>
      </c>
      <c r="U1815" s="9">
        <f t="shared" ca="1" si="471"/>
        <v>100</v>
      </c>
      <c r="V1815">
        <f t="shared" si="467"/>
        <v>2005</v>
      </c>
      <c r="W1815">
        <f t="shared" si="468"/>
        <v>10</v>
      </c>
    </row>
    <row r="1816" spans="1:23" x14ac:dyDescent="0.25">
      <c r="A1816" s="1">
        <v>38652</v>
      </c>
      <c r="B1816" s="2">
        <v>5661.18</v>
      </c>
      <c r="C1816" s="2">
        <v>65663</v>
      </c>
      <c r="D1816" s="2">
        <v>5675</v>
      </c>
      <c r="E1816" s="2">
        <v>5681</v>
      </c>
      <c r="F1816" s="10">
        <f t="shared" si="458"/>
        <v>2.4411871729921319E-3</v>
      </c>
      <c r="G1816" s="2">
        <f t="shared" ca="1" si="459"/>
        <v>68446.274999999994</v>
      </c>
      <c r="H1816">
        <f t="shared" ca="1" si="460"/>
        <v>-1</v>
      </c>
      <c r="I1816">
        <f t="shared" si="461"/>
        <v>-1</v>
      </c>
      <c r="J1816">
        <f t="shared" si="464"/>
        <v>-39.539999999999964</v>
      </c>
      <c r="K1816">
        <f t="shared" si="462"/>
        <v>-1</v>
      </c>
      <c r="L1816" s="11">
        <f t="shared" ca="1" si="456"/>
        <v>16847.499999999964</v>
      </c>
      <c r="M1816">
        <f t="shared" ca="1" si="463"/>
        <v>-2</v>
      </c>
      <c r="N1816">
        <f t="shared" ca="1" si="457"/>
        <v>4</v>
      </c>
      <c r="O1816">
        <f>COUNTIF(結算日!$A$3:$A$249,A1816)</f>
        <v>0</v>
      </c>
      <c r="Q1816" s="7">
        <f t="shared" si="465"/>
        <v>-29</v>
      </c>
      <c r="R1816" s="8">
        <f t="shared" ca="1" si="469"/>
        <v>-1450</v>
      </c>
      <c r="S1816" s="8">
        <f t="shared" ca="1" si="470"/>
        <v>285594</v>
      </c>
      <c r="T1816" s="8">
        <f t="shared" ca="1" si="466"/>
        <v>-50</v>
      </c>
      <c r="U1816" s="9">
        <f t="shared" ca="1" si="471"/>
        <v>100</v>
      </c>
      <c r="V1816">
        <f t="shared" si="467"/>
        <v>2005</v>
      </c>
      <c r="W1816">
        <f t="shared" si="468"/>
        <v>10</v>
      </c>
    </row>
    <row r="1817" spans="1:23" x14ac:dyDescent="0.25">
      <c r="A1817" s="1">
        <v>38653</v>
      </c>
      <c r="B1817" s="2">
        <v>5632.97</v>
      </c>
      <c r="C1817" s="2">
        <v>68191</v>
      </c>
      <c r="D1817" s="2">
        <v>5660</v>
      </c>
      <c r="E1817" s="2">
        <v>5657</v>
      </c>
      <c r="F1817" s="10">
        <f t="shared" si="458"/>
        <v>4.7985343433392114E-3</v>
      </c>
      <c r="G1817" s="2">
        <f t="shared" ca="1" si="459"/>
        <v>68310.925000000003</v>
      </c>
      <c r="H1817">
        <f t="shared" ca="1" si="460"/>
        <v>-1</v>
      </c>
      <c r="I1817">
        <f t="shared" si="461"/>
        <v>-1</v>
      </c>
      <c r="J1817">
        <f t="shared" si="464"/>
        <v>-28.210000000000036</v>
      </c>
      <c r="K1817">
        <f t="shared" si="462"/>
        <v>-1</v>
      </c>
      <c r="L1817" s="11">
        <f t="shared" ca="1" si="456"/>
        <v>16903.919999999962</v>
      </c>
      <c r="M1817">
        <f t="shared" ca="1" si="463"/>
        <v>-3</v>
      </c>
      <c r="N1817">
        <f t="shared" ca="1" si="457"/>
        <v>1</v>
      </c>
      <c r="O1817">
        <f>COUNTIF(結算日!$A$3:$A$249,A1817)</f>
        <v>0</v>
      </c>
      <c r="Q1817" s="7">
        <f t="shared" si="465"/>
        <v>-15</v>
      </c>
      <c r="R1817" s="8">
        <f t="shared" ca="1" si="469"/>
        <v>750</v>
      </c>
      <c r="S1817" s="8">
        <f t="shared" ca="1" si="470"/>
        <v>286244</v>
      </c>
      <c r="T1817" s="8">
        <f t="shared" ca="1" si="466"/>
        <v>-50</v>
      </c>
      <c r="U1817" s="9">
        <f t="shared" ca="1" si="471"/>
        <v>0</v>
      </c>
      <c r="V1817">
        <f t="shared" si="467"/>
        <v>2005</v>
      </c>
      <c r="W1817">
        <f t="shared" si="468"/>
        <v>10</v>
      </c>
    </row>
    <row r="1818" spans="1:23" x14ac:dyDescent="0.25">
      <c r="A1818" s="1">
        <v>38656</v>
      </c>
      <c r="B1818" s="2">
        <v>5764.3</v>
      </c>
      <c r="C1818" s="2">
        <v>73183</v>
      </c>
      <c r="D1818" s="2">
        <v>5775</v>
      </c>
      <c r="E1818" s="2">
        <v>5772</v>
      </c>
      <c r="F1818" s="10">
        <f t="shared" si="458"/>
        <v>1.8562531443540031E-3</v>
      </c>
      <c r="G1818" s="2">
        <f t="shared" ca="1" si="459"/>
        <v>68332.074999999997</v>
      </c>
      <c r="H1818">
        <f t="shared" ca="1" si="460"/>
        <v>1</v>
      </c>
      <c r="I1818">
        <f t="shared" si="461"/>
        <v>-1</v>
      </c>
      <c r="J1818">
        <f t="shared" si="464"/>
        <v>131.32999999999993</v>
      </c>
      <c r="K1818">
        <f t="shared" si="462"/>
        <v>-1</v>
      </c>
      <c r="L1818" s="11">
        <f t="shared" ca="1" si="456"/>
        <v>16509.929999999964</v>
      </c>
      <c r="M1818">
        <f t="shared" ca="1" si="463"/>
        <v>-2</v>
      </c>
      <c r="N1818">
        <f t="shared" ca="1" si="457"/>
        <v>1</v>
      </c>
      <c r="O1818">
        <f>COUNTIF(結算日!$A$3:$A$249,A1818)</f>
        <v>0</v>
      </c>
      <c r="Q1818" s="7">
        <f t="shared" si="465"/>
        <v>115</v>
      </c>
      <c r="R1818" s="8">
        <f t="shared" ca="1" si="469"/>
        <v>-5750</v>
      </c>
      <c r="S1818" s="8">
        <f t="shared" ca="1" si="470"/>
        <v>280494</v>
      </c>
      <c r="T1818" s="8">
        <f t="shared" ca="1" si="466"/>
        <v>-48</v>
      </c>
      <c r="U1818" s="9">
        <f t="shared" ca="1" si="471"/>
        <v>2</v>
      </c>
      <c r="V1818">
        <f t="shared" si="467"/>
        <v>2005</v>
      </c>
      <c r="W1818">
        <f t="shared" si="468"/>
        <v>10</v>
      </c>
    </row>
    <row r="1819" spans="1:23" x14ac:dyDescent="0.25">
      <c r="A1819" s="1">
        <v>38657</v>
      </c>
      <c r="B1819" s="2">
        <v>5798.41</v>
      </c>
      <c r="C1819" s="2">
        <v>77001</v>
      </c>
      <c r="D1819" s="2">
        <v>5798</v>
      </c>
      <c r="E1819" s="2">
        <v>5795</v>
      </c>
      <c r="F1819" s="10">
        <f t="shared" si="458"/>
        <v>-7.0709039202143664E-5</v>
      </c>
      <c r="G1819" s="2">
        <f t="shared" ca="1" si="459"/>
        <v>68803.625</v>
      </c>
      <c r="H1819">
        <f t="shared" ca="1" si="460"/>
        <v>1</v>
      </c>
      <c r="I1819">
        <f t="shared" si="461"/>
        <v>1</v>
      </c>
      <c r="J1819">
        <f t="shared" si="464"/>
        <v>34.109999999999673</v>
      </c>
      <c r="K1819">
        <f t="shared" ca="1" si="462"/>
        <v>1</v>
      </c>
      <c r="L1819" s="11">
        <f t="shared" ca="1" si="456"/>
        <v>16441.709999999963</v>
      </c>
      <c r="M1819">
        <f t="shared" ca="1" si="463"/>
        <v>2</v>
      </c>
      <c r="N1819">
        <f t="shared" ca="1" si="457"/>
        <v>4</v>
      </c>
      <c r="O1819">
        <f>COUNTIF(結算日!$A$3:$A$249,A1819)</f>
        <v>0</v>
      </c>
      <c r="Q1819" s="7">
        <f t="shared" si="465"/>
        <v>23</v>
      </c>
      <c r="R1819" s="8">
        <f t="shared" ca="1" si="469"/>
        <v>-1104</v>
      </c>
      <c r="S1819" s="8">
        <f t="shared" ca="1" si="470"/>
        <v>279388</v>
      </c>
      <c r="T1819" s="8">
        <f t="shared" ca="1" si="466"/>
        <v>48</v>
      </c>
      <c r="U1819" s="9">
        <f t="shared" ca="1" si="471"/>
        <v>96</v>
      </c>
      <c r="V1819">
        <f t="shared" si="467"/>
        <v>2005</v>
      </c>
      <c r="W1819">
        <f t="shared" si="468"/>
        <v>11</v>
      </c>
    </row>
    <row r="1820" spans="1:23" x14ac:dyDescent="0.25">
      <c r="A1820" s="1">
        <v>38658</v>
      </c>
      <c r="B1820" s="2">
        <v>5870.37</v>
      </c>
      <c r="C1820" s="2">
        <v>74532</v>
      </c>
      <c r="D1820" s="2">
        <v>5853</v>
      </c>
      <c r="E1820" s="2">
        <v>5856</v>
      </c>
      <c r="F1820" s="10">
        <f t="shared" si="458"/>
        <v>-2.9589276314780921E-3</v>
      </c>
      <c r="G1820" s="2">
        <f t="shared" ca="1" si="459"/>
        <v>69157.675000000003</v>
      </c>
      <c r="H1820">
        <f t="shared" ca="1" si="460"/>
        <v>1</v>
      </c>
      <c r="I1820">
        <f t="shared" si="461"/>
        <v>1</v>
      </c>
      <c r="J1820">
        <f t="shared" si="464"/>
        <v>71.960000000000036</v>
      </c>
      <c r="K1820">
        <f t="shared" si="462"/>
        <v>1</v>
      </c>
      <c r="L1820" s="11">
        <f t="shared" ca="1" si="456"/>
        <v>16585.629999999961</v>
      </c>
      <c r="M1820">
        <f t="shared" ca="1" si="463"/>
        <v>2</v>
      </c>
      <c r="N1820">
        <f t="shared" ca="1" si="457"/>
        <v>0</v>
      </c>
      <c r="O1820">
        <f>COUNTIF(結算日!$A$3:$A$249,A1820)</f>
        <v>0</v>
      </c>
      <c r="Q1820" s="7">
        <f t="shared" si="465"/>
        <v>55</v>
      </c>
      <c r="R1820" s="8">
        <f t="shared" ca="1" si="469"/>
        <v>2640</v>
      </c>
      <c r="S1820" s="8">
        <f t="shared" ca="1" si="470"/>
        <v>281932</v>
      </c>
      <c r="T1820" s="8">
        <f t="shared" ca="1" si="466"/>
        <v>48</v>
      </c>
      <c r="U1820" s="9">
        <f t="shared" ca="1" si="471"/>
        <v>0</v>
      </c>
      <c r="V1820">
        <f t="shared" si="467"/>
        <v>2005</v>
      </c>
      <c r="W1820">
        <f t="shared" si="468"/>
        <v>11</v>
      </c>
    </row>
    <row r="1821" spans="1:23" x14ac:dyDescent="0.25">
      <c r="A1821" s="1">
        <v>38659</v>
      </c>
      <c r="B1821" s="2">
        <v>5858.01</v>
      </c>
      <c r="C1821" s="2">
        <v>76600</v>
      </c>
      <c r="D1821" s="2">
        <v>5842</v>
      </c>
      <c r="E1821" s="2">
        <v>5846</v>
      </c>
      <c r="F1821" s="10">
        <f t="shared" si="458"/>
        <v>-2.7330100153465375E-3</v>
      </c>
      <c r="G1821" s="2">
        <f t="shared" ca="1" si="459"/>
        <v>69420.149999999994</v>
      </c>
      <c r="H1821">
        <f t="shared" ca="1" si="460"/>
        <v>1</v>
      </c>
      <c r="I1821">
        <f t="shared" si="461"/>
        <v>1</v>
      </c>
      <c r="J1821">
        <f t="shared" si="464"/>
        <v>-12.359999999999673</v>
      </c>
      <c r="K1821">
        <f t="shared" si="462"/>
        <v>1</v>
      </c>
      <c r="L1821" s="11">
        <f t="shared" ca="1" si="456"/>
        <v>16560.90999999996</v>
      </c>
      <c r="M1821">
        <f t="shared" ca="1" si="463"/>
        <v>2</v>
      </c>
      <c r="N1821">
        <f t="shared" ca="1" si="457"/>
        <v>0</v>
      </c>
      <c r="O1821">
        <f>COUNTIF(結算日!$A$3:$A$249,A1821)</f>
        <v>0</v>
      </c>
      <c r="Q1821" s="7">
        <f t="shared" si="465"/>
        <v>-11</v>
      </c>
      <c r="R1821" s="8">
        <f t="shared" ca="1" si="469"/>
        <v>-528</v>
      </c>
      <c r="S1821" s="8">
        <f t="shared" ca="1" si="470"/>
        <v>281404</v>
      </c>
      <c r="T1821" s="8">
        <f t="shared" ca="1" si="466"/>
        <v>48</v>
      </c>
      <c r="U1821" s="9">
        <f t="shared" ca="1" si="471"/>
        <v>0</v>
      </c>
      <c r="V1821">
        <f t="shared" si="467"/>
        <v>2005</v>
      </c>
      <c r="W1821">
        <f t="shared" si="468"/>
        <v>11</v>
      </c>
    </row>
    <row r="1822" spans="1:23" x14ac:dyDescent="0.25">
      <c r="A1822" s="1">
        <v>38660</v>
      </c>
      <c r="B1822" s="2">
        <v>5911.74</v>
      </c>
      <c r="C1822" s="2">
        <v>78472</v>
      </c>
      <c r="D1822" s="2">
        <v>5885</v>
      </c>
      <c r="E1822" s="2">
        <v>5892</v>
      </c>
      <c r="F1822" s="10">
        <f t="shared" si="458"/>
        <v>-4.5232029825398312E-3</v>
      </c>
      <c r="G1822" s="2">
        <f t="shared" ca="1" si="459"/>
        <v>69776.45</v>
      </c>
      <c r="H1822">
        <f t="shared" ca="1" si="460"/>
        <v>1</v>
      </c>
      <c r="I1822">
        <f t="shared" si="461"/>
        <v>1</v>
      </c>
      <c r="J1822">
        <f t="shared" si="464"/>
        <v>53.729999999999563</v>
      </c>
      <c r="K1822">
        <f t="shared" si="462"/>
        <v>1</v>
      </c>
      <c r="L1822" s="11">
        <f t="shared" ca="1" si="456"/>
        <v>16668.369999999959</v>
      </c>
      <c r="M1822">
        <f t="shared" ca="1" si="463"/>
        <v>2</v>
      </c>
      <c r="N1822">
        <f t="shared" ca="1" si="457"/>
        <v>0</v>
      </c>
      <c r="O1822">
        <f>COUNTIF(結算日!$A$3:$A$249,A1822)</f>
        <v>0</v>
      </c>
      <c r="Q1822" s="7">
        <f t="shared" si="465"/>
        <v>43</v>
      </c>
      <c r="R1822" s="8">
        <f t="shared" ca="1" si="469"/>
        <v>2064</v>
      </c>
      <c r="S1822" s="8">
        <f t="shared" ca="1" si="470"/>
        <v>283468</v>
      </c>
      <c r="T1822" s="8">
        <f t="shared" ca="1" si="466"/>
        <v>48</v>
      </c>
      <c r="U1822" s="9">
        <f t="shared" ca="1" si="471"/>
        <v>0</v>
      </c>
      <c r="V1822">
        <f t="shared" si="467"/>
        <v>2005</v>
      </c>
      <c r="W1822">
        <f t="shared" si="468"/>
        <v>11</v>
      </c>
    </row>
    <row r="1823" spans="1:23" x14ac:dyDescent="0.25">
      <c r="A1823" s="1">
        <v>38663</v>
      </c>
      <c r="B1823" s="2">
        <v>5860.39</v>
      </c>
      <c r="C1823" s="2">
        <v>54500</v>
      </c>
      <c r="D1823" s="2">
        <v>5832</v>
      </c>
      <c r="E1823" s="2">
        <v>5835</v>
      </c>
      <c r="F1823" s="10">
        <f t="shared" si="458"/>
        <v>-4.8443874895698347E-3</v>
      </c>
      <c r="G1823" s="2">
        <f t="shared" ca="1" si="459"/>
        <v>69707.975000000006</v>
      </c>
      <c r="H1823">
        <f t="shared" ca="1" si="460"/>
        <v>-1</v>
      </c>
      <c r="I1823">
        <f t="shared" si="461"/>
        <v>1</v>
      </c>
      <c r="J1823">
        <f t="shared" si="464"/>
        <v>-51.349999999999454</v>
      </c>
      <c r="K1823">
        <f t="shared" si="462"/>
        <v>1</v>
      </c>
      <c r="L1823" s="11">
        <f t="shared" ca="1" si="456"/>
        <v>16565.669999999962</v>
      </c>
      <c r="M1823">
        <f t="shared" ca="1" si="463"/>
        <v>2</v>
      </c>
      <c r="N1823">
        <f t="shared" ca="1" si="457"/>
        <v>0</v>
      </c>
      <c r="O1823">
        <f>COUNTIF(結算日!$A$3:$A$249,A1823)</f>
        <v>0</v>
      </c>
      <c r="Q1823" s="7">
        <f t="shared" si="465"/>
        <v>-53</v>
      </c>
      <c r="R1823" s="8">
        <f t="shared" ca="1" si="469"/>
        <v>-2544</v>
      </c>
      <c r="S1823" s="8">
        <f t="shared" ca="1" si="470"/>
        <v>280924</v>
      </c>
      <c r="T1823" s="8">
        <f t="shared" ca="1" si="466"/>
        <v>48</v>
      </c>
      <c r="U1823" s="9">
        <f t="shared" ca="1" si="471"/>
        <v>0</v>
      </c>
      <c r="V1823">
        <f t="shared" si="467"/>
        <v>2005</v>
      </c>
      <c r="W1823">
        <f t="shared" si="468"/>
        <v>11</v>
      </c>
    </row>
    <row r="1824" spans="1:23" x14ac:dyDescent="0.25">
      <c r="A1824" s="1">
        <v>38664</v>
      </c>
      <c r="B1824" s="2">
        <v>5849.63</v>
      </c>
      <c r="C1824" s="2">
        <v>52914</v>
      </c>
      <c r="D1824" s="2">
        <v>5840</v>
      </c>
      <c r="E1824" s="2">
        <v>5842</v>
      </c>
      <c r="F1824" s="10">
        <f t="shared" si="458"/>
        <v>-1.6462579684527467E-3</v>
      </c>
      <c r="G1824" s="2">
        <f t="shared" ca="1" si="459"/>
        <v>69368.95</v>
      </c>
      <c r="H1824">
        <f t="shared" ca="1" si="460"/>
        <v>-1</v>
      </c>
      <c r="I1824">
        <f t="shared" si="461"/>
        <v>1</v>
      </c>
      <c r="J1824">
        <f t="shared" si="464"/>
        <v>-10.760000000000218</v>
      </c>
      <c r="K1824">
        <f t="shared" si="462"/>
        <v>1</v>
      </c>
      <c r="L1824" s="11">
        <f t="shared" ca="1" si="456"/>
        <v>16544.149999999961</v>
      </c>
      <c r="M1824">
        <f t="shared" ca="1" si="463"/>
        <v>2</v>
      </c>
      <c r="N1824">
        <f t="shared" ca="1" si="457"/>
        <v>0</v>
      </c>
      <c r="O1824">
        <f>COUNTIF(結算日!$A$3:$A$249,A1824)</f>
        <v>0</v>
      </c>
      <c r="Q1824" s="7">
        <f t="shared" si="465"/>
        <v>8</v>
      </c>
      <c r="R1824" s="8">
        <f t="shared" ca="1" si="469"/>
        <v>384</v>
      </c>
      <c r="S1824" s="8">
        <f t="shared" ca="1" si="470"/>
        <v>281308</v>
      </c>
      <c r="T1824" s="8">
        <f t="shared" ca="1" si="466"/>
        <v>48</v>
      </c>
      <c r="U1824" s="9">
        <f t="shared" ca="1" si="471"/>
        <v>0</v>
      </c>
      <c r="V1824">
        <f t="shared" si="467"/>
        <v>2005</v>
      </c>
      <c r="W1824">
        <f t="shared" si="468"/>
        <v>11</v>
      </c>
    </row>
    <row r="1825" spans="1:23" x14ac:dyDescent="0.25">
      <c r="A1825" s="1">
        <v>38665</v>
      </c>
      <c r="B1825" s="2">
        <v>5971.06</v>
      </c>
      <c r="C1825" s="2">
        <v>82654</v>
      </c>
      <c r="D1825" s="2">
        <v>5973</v>
      </c>
      <c r="E1825" s="2">
        <v>5980</v>
      </c>
      <c r="F1825" s="10">
        <f t="shared" si="458"/>
        <v>3.2490043643829125E-4</v>
      </c>
      <c r="G1825" s="2">
        <f t="shared" ca="1" si="459"/>
        <v>69795</v>
      </c>
      <c r="H1825">
        <f t="shared" ca="1" si="460"/>
        <v>1</v>
      </c>
      <c r="I1825">
        <f t="shared" si="461"/>
        <v>-1</v>
      </c>
      <c r="J1825">
        <f t="shared" si="464"/>
        <v>121.43000000000029</v>
      </c>
      <c r="K1825">
        <f t="shared" ca="1" si="462"/>
        <v>1</v>
      </c>
      <c r="L1825" s="11">
        <f t="shared" ca="1" si="456"/>
        <v>16787.009999999962</v>
      </c>
      <c r="M1825">
        <f t="shared" ca="1" si="463"/>
        <v>2</v>
      </c>
      <c r="N1825">
        <f t="shared" ca="1" si="457"/>
        <v>0</v>
      </c>
      <c r="O1825">
        <f>COUNTIF(結算日!$A$3:$A$249,A1825)</f>
        <v>0</v>
      </c>
      <c r="Q1825" s="7">
        <f t="shared" si="465"/>
        <v>133</v>
      </c>
      <c r="R1825" s="8">
        <f t="shared" ca="1" si="469"/>
        <v>6384</v>
      </c>
      <c r="S1825" s="8">
        <f t="shared" ca="1" si="470"/>
        <v>287692</v>
      </c>
      <c r="T1825" s="8">
        <f t="shared" ca="1" si="466"/>
        <v>48</v>
      </c>
      <c r="U1825" s="9">
        <f t="shared" ca="1" si="471"/>
        <v>0</v>
      </c>
      <c r="V1825">
        <f t="shared" si="467"/>
        <v>2005</v>
      </c>
      <c r="W1825">
        <f t="shared" si="468"/>
        <v>11</v>
      </c>
    </row>
    <row r="1826" spans="1:23" x14ac:dyDescent="0.25">
      <c r="A1826" s="1">
        <v>38666</v>
      </c>
      <c r="B1826" s="2">
        <v>5988.37</v>
      </c>
      <c r="C1826" s="2">
        <v>85703</v>
      </c>
      <c r="D1826" s="2">
        <v>6000</v>
      </c>
      <c r="E1826" s="2">
        <v>5997</v>
      </c>
      <c r="F1826" s="10">
        <f t="shared" si="458"/>
        <v>1.9420977661701588E-3</v>
      </c>
      <c r="G1826" s="2">
        <f t="shared" ca="1" si="459"/>
        <v>70601.274999999994</v>
      </c>
      <c r="H1826">
        <f t="shared" ca="1" si="460"/>
        <v>1</v>
      </c>
      <c r="I1826">
        <f t="shared" si="461"/>
        <v>-1</v>
      </c>
      <c r="J1826">
        <f t="shared" si="464"/>
        <v>17.309999999999491</v>
      </c>
      <c r="K1826">
        <f t="shared" si="462"/>
        <v>-1</v>
      </c>
      <c r="L1826" s="11">
        <f t="shared" ca="1" si="456"/>
        <v>16821.629999999961</v>
      </c>
      <c r="M1826">
        <f t="shared" ca="1" si="463"/>
        <v>-2</v>
      </c>
      <c r="N1826">
        <f t="shared" ca="1" si="457"/>
        <v>4</v>
      </c>
      <c r="O1826">
        <f>COUNTIF(結算日!$A$3:$A$249,A1826)</f>
        <v>0</v>
      </c>
      <c r="Q1826" s="7">
        <f t="shared" si="465"/>
        <v>27</v>
      </c>
      <c r="R1826" s="8">
        <f t="shared" ca="1" si="469"/>
        <v>1296</v>
      </c>
      <c r="S1826" s="8">
        <f t="shared" ca="1" si="470"/>
        <v>288988</v>
      </c>
      <c r="T1826" s="8">
        <f t="shared" ca="1" si="466"/>
        <v>-48</v>
      </c>
      <c r="U1826" s="9">
        <f t="shared" ca="1" si="471"/>
        <v>96</v>
      </c>
      <c r="V1826">
        <f t="shared" si="467"/>
        <v>2005</v>
      </c>
      <c r="W1826">
        <f t="shared" si="468"/>
        <v>11</v>
      </c>
    </row>
    <row r="1827" spans="1:23" x14ac:dyDescent="0.25">
      <c r="A1827" s="1">
        <v>38667</v>
      </c>
      <c r="B1827" s="2">
        <v>6075.26</v>
      </c>
      <c r="C1827" s="2">
        <v>92732</v>
      </c>
      <c r="D1827" s="2">
        <v>6096</v>
      </c>
      <c r="E1827" s="2">
        <v>6090</v>
      </c>
      <c r="F1827" s="10">
        <f t="shared" si="458"/>
        <v>3.4138456625725233E-3</v>
      </c>
      <c r="G1827" s="2">
        <f t="shared" ca="1" si="459"/>
        <v>71452.149999999994</v>
      </c>
      <c r="H1827">
        <f t="shared" ca="1" si="460"/>
        <v>1</v>
      </c>
      <c r="I1827">
        <f t="shared" si="461"/>
        <v>-1</v>
      </c>
      <c r="J1827">
        <f t="shared" si="464"/>
        <v>86.890000000000327</v>
      </c>
      <c r="K1827">
        <f t="shared" si="462"/>
        <v>-1</v>
      </c>
      <c r="L1827" s="11">
        <f t="shared" ca="1" si="456"/>
        <v>16647.849999999962</v>
      </c>
      <c r="M1827">
        <f t="shared" ca="1" si="463"/>
        <v>-2</v>
      </c>
      <c r="N1827">
        <f t="shared" ca="1" si="457"/>
        <v>0</v>
      </c>
      <c r="O1827">
        <f>COUNTIF(結算日!$A$3:$A$249,A1827)</f>
        <v>0</v>
      </c>
      <c r="Q1827" s="7">
        <f t="shared" si="465"/>
        <v>96</v>
      </c>
      <c r="R1827" s="8">
        <f t="shared" ca="1" si="469"/>
        <v>-4608</v>
      </c>
      <c r="S1827" s="8">
        <f t="shared" ca="1" si="470"/>
        <v>284284</v>
      </c>
      <c r="T1827" s="8">
        <f t="shared" ca="1" si="466"/>
        <v>-46</v>
      </c>
      <c r="U1827" s="9">
        <f t="shared" ca="1" si="471"/>
        <v>2</v>
      </c>
      <c r="V1827">
        <f t="shared" si="467"/>
        <v>2005</v>
      </c>
      <c r="W1827">
        <f t="shared" si="468"/>
        <v>11</v>
      </c>
    </row>
    <row r="1828" spans="1:23" x14ac:dyDescent="0.25">
      <c r="A1828" s="1">
        <v>38670</v>
      </c>
      <c r="B1828" s="2">
        <v>6083.62</v>
      </c>
      <c r="C1828" s="2">
        <v>70322</v>
      </c>
      <c r="D1828" s="2">
        <v>6090</v>
      </c>
      <c r="E1828" s="2">
        <v>6105</v>
      </c>
      <c r="F1828" s="10">
        <f t="shared" si="458"/>
        <v>1.0487177042615148E-3</v>
      </c>
      <c r="G1828" s="2">
        <f t="shared" ca="1" si="459"/>
        <v>71694.975000000006</v>
      </c>
      <c r="H1828">
        <f t="shared" ca="1" si="460"/>
        <v>-1</v>
      </c>
      <c r="I1828">
        <f t="shared" si="461"/>
        <v>-1</v>
      </c>
      <c r="J1828">
        <f t="shared" si="464"/>
        <v>8.3599999999996726</v>
      </c>
      <c r="K1828">
        <f t="shared" si="462"/>
        <v>-1</v>
      </c>
      <c r="L1828" s="11">
        <f t="shared" ca="1" si="456"/>
        <v>16631.129999999961</v>
      </c>
      <c r="M1828">
        <f t="shared" ca="1" si="463"/>
        <v>-2</v>
      </c>
      <c r="N1828">
        <f t="shared" ca="1" si="457"/>
        <v>0</v>
      </c>
      <c r="O1828">
        <f>COUNTIF(結算日!$A$3:$A$249,A1828)</f>
        <v>0</v>
      </c>
      <c r="Q1828" s="7">
        <f t="shared" si="465"/>
        <v>-6</v>
      </c>
      <c r="R1828" s="8">
        <f t="shared" ca="1" si="469"/>
        <v>276</v>
      </c>
      <c r="S1828" s="8">
        <f t="shared" ca="1" si="470"/>
        <v>284558</v>
      </c>
      <c r="T1828" s="8">
        <f t="shared" ca="1" si="466"/>
        <v>-46</v>
      </c>
      <c r="U1828" s="9">
        <f t="shared" ca="1" si="471"/>
        <v>0</v>
      </c>
      <c r="V1828">
        <f t="shared" si="467"/>
        <v>2005</v>
      </c>
      <c r="W1828">
        <f t="shared" si="468"/>
        <v>11</v>
      </c>
    </row>
    <row r="1829" spans="1:23" x14ac:dyDescent="0.25">
      <c r="A1829" s="1">
        <v>38671</v>
      </c>
      <c r="B1829" s="2">
        <v>6030.74</v>
      </c>
      <c r="C1829" s="2">
        <v>64943</v>
      </c>
      <c r="D1829" s="2">
        <v>6030</v>
      </c>
      <c r="E1829" s="2">
        <v>6033</v>
      </c>
      <c r="F1829" s="10">
        <f t="shared" si="458"/>
        <v>-1.2270467637465199E-4</v>
      </c>
      <c r="G1829" s="2">
        <f t="shared" ca="1" si="459"/>
        <v>72163.324999999997</v>
      </c>
      <c r="H1829">
        <f t="shared" ca="1" si="460"/>
        <v>-1</v>
      </c>
      <c r="I1829">
        <f t="shared" si="461"/>
        <v>1</v>
      </c>
      <c r="J1829">
        <f t="shared" si="464"/>
        <v>-52.880000000000109</v>
      </c>
      <c r="K1829">
        <f t="shared" ca="1" si="462"/>
        <v>-1</v>
      </c>
      <c r="L1829" s="11">
        <f t="shared" ca="1" si="456"/>
        <v>16736.889999999963</v>
      </c>
      <c r="M1829">
        <f t="shared" ca="1" si="463"/>
        <v>-2</v>
      </c>
      <c r="N1829">
        <f t="shared" ca="1" si="457"/>
        <v>0</v>
      </c>
      <c r="O1829">
        <f>COUNTIF(結算日!$A$3:$A$249,A1829)</f>
        <v>0</v>
      </c>
      <c r="Q1829" s="7">
        <f t="shared" si="465"/>
        <v>-60</v>
      </c>
      <c r="R1829" s="8">
        <f t="shared" ca="1" si="469"/>
        <v>2760</v>
      </c>
      <c r="S1829" s="8">
        <f t="shared" ca="1" si="470"/>
        <v>287318</v>
      </c>
      <c r="T1829" s="8">
        <f t="shared" ca="1" si="466"/>
        <v>-47</v>
      </c>
      <c r="U1829" s="9">
        <f t="shared" ca="1" si="471"/>
        <v>1</v>
      </c>
      <c r="V1829">
        <f t="shared" si="467"/>
        <v>2005</v>
      </c>
      <c r="W1829">
        <f t="shared" si="468"/>
        <v>11</v>
      </c>
    </row>
    <row r="1830" spans="1:23" x14ac:dyDescent="0.25">
      <c r="A1830" s="1">
        <v>38672</v>
      </c>
      <c r="B1830" s="2">
        <v>6046.2</v>
      </c>
      <c r="C1830" s="2">
        <v>76577</v>
      </c>
      <c r="D1830" s="2">
        <v>6039</v>
      </c>
      <c r="E1830" s="2">
        <v>6050</v>
      </c>
      <c r="F1830" s="10">
        <f t="shared" si="458"/>
        <v>6.284939300718051E-4</v>
      </c>
      <c r="G1830" s="2">
        <f t="shared" ca="1" si="459"/>
        <v>71989.25</v>
      </c>
      <c r="H1830">
        <f t="shared" ca="1" si="460"/>
        <v>1</v>
      </c>
      <c r="I1830">
        <f t="shared" si="461"/>
        <v>-1</v>
      </c>
      <c r="J1830">
        <f t="shared" si="464"/>
        <v>15.460000000000036</v>
      </c>
      <c r="K1830">
        <f t="shared" ca="1" si="462"/>
        <v>1</v>
      </c>
      <c r="L1830" s="11">
        <f t="shared" ca="1" si="456"/>
        <v>16705.969999999965</v>
      </c>
      <c r="M1830">
        <f t="shared" ca="1" si="463"/>
        <v>2</v>
      </c>
      <c r="N1830">
        <f t="shared" ca="1" si="457"/>
        <v>4</v>
      </c>
      <c r="O1830">
        <f>COUNTIF(結算日!$A$3:$A$249,A1830)</f>
        <v>1</v>
      </c>
      <c r="Q1830" s="7">
        <f t="shared" si="465"/>
        <v>9</v>
      </c>
      <c r="R1830" s="8">
        <f t="shared" ca="1" si="469"/>
        <v>-423</v>
      </c>
      <c r="S1830" s="8">
        <f t="shared" ca="1" si="470"/>
        <v>286894</v>
      </c>
      <c r="T1830" s="8">
        <f t="shared" ca="1" si="466"/>
        <v>47</v>
      </c>
      <c r="U1830" s="9">
        <f t="shared" ca="1" si="471"/>
        <v>94</v>
      </c>
      <c r="V1830">
        <f t="shared" si="467"/>
        <v>2005</v>
      </c>
      <c r="W1830">
        <f t="shared" si="468"/>
        <v>11</v>
      </c>
    </row>
    <row r="1831" spans="1:23" x14ac:dyDescent="0.25">
      <c r="A1831" s="1">
        <v>38673</v>
      </c>
      <c r="B1831" s="2">
        <v>6020.94</v>
      </c>
      <c r="C1831" s="2">
        <v>73229</v>
      </c>
      <c r="D1831" s="2">
        <v>6023</v>
      </c>
      <c r="E1831" s="2">
        <v>6023</v>
      </c>
      <c r="F1831" s="10">
        <f t="shared" si="458"/>
        <v>3.4213926729065314E-4</v>
      </c>
      <c r="G1831" s="2">
        <f t="shared" ca="1" si="459"/>
        <v>71949</v>
      </c>
      <c r="H1831">
        <f t="shared" ca="1" si="460"/>
        <v>1</v>
      </c>
      <c r="I1831">
        <f t="shared" si="461"/>
        <v>-1</v>
      </c>
      <c r="J1831">
        <f t="shared" si="464"/>
        <v>-25.260000000000218</v>
      </c>
      <c r="K1831">
        <f t="shared" ca="1" si="462"/>
        <v>1</v>
      </c>
      <c r="L1831" s="11">
        <f t="shared" ca="1" si="456"/>
        <v>16655.449999999964</v>
      </c>
      <c r="M1831">
        <f t="shared" ca="1" si="463"/>
        <v>2</v>
      </c>
      <c r="N1831">
        <f t="shared" ca="1" si="457"/>
        <v>0</v>
      </c>
      <c r="O1831">
        <f>COUNTIF(結算日!$A$3:$A$249,A1831)</f>
        <v>0</v>
      </c>
      <c r="Q1831" s="7">
        <f t="shared" si="465"/>
        <v>-27</v>
      </c>
      <c r="R1831" s="8">
        <f t="shared" ca="1" si="469"/>
        <v>-1269</v>
      </c>
      <c r="S1831" s="8">
        <f t="shared" ca="1" si="470"/>
        <v>285531</v>
      </c>
      <c r="T1831" s="8">
        <f t="shared" ca="1" si="466"/>
        <v>47</v>
      </c>
      <c r="U1831" s="9">
        <f t="shared" ca="1" si="471"/>
        <v>0</v>
      </c>
      <c r="V1831">
        <f t="shared" si="467"/>
        <v>2005</v>
      </c>
      <c r="W1831">
        <f t="shared" si="468"/>
        <v>11</v>
      </c>
    </row>
    <row r="1832" spans="1:23" x14ac:dyDescent="0.25">
      <c r="A1832" s="1">
        <v>38674</v>
      </c>
      <c r="B1832" s="2">
        <v>6106.74</v>
      </c>
      <c r="C1832" s="2">
        <v>117790</v>
      </c>
      <c r="D1832" s="2">
        <v>6110</v>
      </c>
      <c r="E1832" s="2">
        <v>6119</v>
      </c>
      <c r="F1832" s="10">
        <f t="shared" si="458"/>
        <v>5.3383638406101497E-4</v>
      </c>
      <c r="G1832" s="2">
        <f t="shared" ca="1" si="459"/>
        <v>73064.975000000006</v>
      </c>
      <c r="H1832">
        <f t="shared" ca="1" si="460"/>
        <v>1</v>
      </c>
      <c r="I1832">
        <f t="shared" si="461"/>
        <v>-1</v>
      </c>
      <c r="J1832">
        <f t="shared" si="464"/>
        <v>85.800000000000182</v>
      </c>
      <c r="K1832">
        <f t="shared" ca="1" si="462"/>
        <v>1</v>
      </c>
      <c r="L1832" s="11">
        <f t="shared" ca="1" si="456"/>
        <v>16827.049999999967</v>
      </c>
      <c r="M1832">
        <f t="shared" ca="1" si="463"/>
        <v>2</v>
      </c>
      <c r="N1832">
        <f t="shared" ca="1" si="457"/>
        <v>0</v>
      </c>
      <c r="O1832">
        <f>COUNTIF(結算日!$A$3:$A$249,A1832)</f>
        <v>0</v>
      </c>
      <c r="Q1832" s="7">
        <f t="shared" si="465"/>
        <v>87</v>
      </c>
      <c r="R1832" s="8">
        <f t="shared" ca="1" si="469"/>
        <v>4089</v>
      </c>
      <c r="S1832" s="8">
        <f t="shared" ca="1" si="470"/>
        <v>289620</v>
      </c>
      <c r="T1832" s="8">
        <f t="shared" ca="1" si="466"/>
        <v>47</v>
      </c>
      <c r="U1832" s="9">
        <f t="shared" ca="1" si="471"/>
        <v>0</v>
      </c>
      <c r="V1832">
        <f t="shared" si="467"/>
        <v>2005</v>
      </c>
      <c r="W1832">
        <f t="shared" si="468"/>
        <v>11</v>
      </c>
    </row>
    <row r="1833" spans="1:23" x14ac:dyDescent="0.25">
      <c r="A1833" s="1">
        <v>38677</v>
      </c>
      <c r="B1833" s="2">
        <v>6103.42</v>
      </c>
      <c r="C1833" s="2">
        <v>81716</v>
      </c>
      <c r="D1833" s="2">
        <v>6117</v>
      </c>
      <c r="E1833" s="2">
        <v>6117</v>
      </c>
      <c r="F1833" s="10">
        <f t="shared" si="458"/>
        <v>2.2249820592388225E-3</v>
      </c>
      <c r="G1833" s="2">
        <f t="shared" ca="1" si="459"/>
        <v>73392.55</v>
      </c>
      <c r="H1833">
        <f t="shared" ca="1" si="460"/>
        <v>1</v>
      </c>
      <c r="I1833">
        <f t="shared" si="461"/>
        <v>-1</v>
      </c>
      <c r="J1833">
        <f t="shared" si="464"/>
        <v>-3.319999999999709</v>
      </c>
      <c r="K1833">
        <f t="shared" si="462"/>
        <v>-1</v>
      </c>
      <c r="L1833" s="11">
        <f t="shared" ca="1" si="456"/>
        <v>16820.409999999967</v>
      </c>
      <c r="M1833">
        <f t="shared" ca="1" si="463"/>
        <v>-2</v>
      </c>
      <c r="N1833">
        <f t="shared" ca="1" si="457"/>
        <v>4</v>
      </c>
      <c r="O1833">
        <f>COUNTIF(結算日!$A$3:$A$249,A1833)</f>
        <v>0</v>
      </c>
      <c r="Q1833" s="7">
        <f t="shared" si="465"/>
        <v>7</v>
      </c>
      <c r="R1833" s="8">
        <f t="shared" ca="1" si="469"/>
        <v>329</v>
      </c>
      <c r="S1833" s="8">
        <f t="shared" ca="1" si="470"/>
        <v>289949</v>
      </c>
      <c r="T1833" s="8">
        <f t="shared" ca="1" si="466"/>
        <v>-47</v>
      </c>
      <c r="U1833" s="9">
        <f t="shared" ca="1" si="471"/>
        <v>94</v>
      </c>
      <c r="V1833">
        <f t="shared" si="467"/>
        <v>2005</v>
      </c>
      <c r="W1833">
        <f t="shared" si="468"/>
        <v>11</v>
      </c>
    </row>
    <row r="1834" spans="1:23" x14ac:dyDescent="0.25">
      <c r="A1834" s="1">
        <v>38678</v>
      </c>
      <c r="B1834" s="2">
        <v>6059.19</v>
      </c>
      <c r="C1834" s="2">
        <v>66512</v>
      </c>
      <c r="D1834" s="2">
        <v>6075</v>
      </c>
      <c r="E1834" s="2">
        <v>6076</v>
      </c>
      <c r="F1834" s="10">
        <f t="shared" si="458"/>
        <v>2.6092596535181034E-3</v>
      </c>
      <c r="G1834" s="2">
        <f t="shared" ca="1" si="459"/>
        <v>73753.149999999994</v>
      </c>
      <c r="H1834">
        <f t="shared" ca="1" si="460"/>
        <v>-1</v>
      </c>
      <c r="I1834">
        <f t="shared" si="461"/>
        <v>-1</v>
      </c>
      <c r="J1834">
        <f t="shared" si="464"/>
        <v>-44.230000000000473</v>
      </c>
      <c r="K1834">
        <f t="shared" si="462"/>
        <v>-1</v>
      </c>
      <c r="L1834" s="11">
        <f t="shared" ca="1" si="456"/>
        <v>16908.869999999966</v>
      </c>
      <c r="M1834">
        <f t="shared" ca="1" si="463"/>
        <v>-2</v>
      </c>
      <c r="N1834">
        <f t="shared" ca="1" si="457"/>
        <v>0</v>
      </c>
      <c r="O1834">
        <f>COUNTIF(結算日!$A$3:$A$249,A1834)</f>
        <v>0</v>
      </c>
      <c r="Q1834" s="7">
        <f t="shared" si="465"/>
        <v>-42</v>
      </c>
      <c r="R1834" s="8">
        <f t="shared" ca="1" si="469"/>
        <v>1974</v>
      </c>
      <c r="S1834" s="8">
        <f t="shared" ca="1" si="470"/>
        <v>291829</v>
      </c>
      <c r="T1834" s="8">
        <f t="shared" ca="1" si="466"/>
        <v>-48</v>
      </c>
      <c r="U1834" s="9">
        <f t="shared" ca="1" si="471"/>
        <v>1</v>
      </c>
      <c r="V1834">
        <f t="shared" si="467"/>
        <v>2005</v>
      </c>
      <c r="W1834">
        <f t="shared" si="468"/>
        <v>11</v>
      </c>
    </row>
    <row r="1835" spans="1:23" x14ac:dyDescent="0.25">
      <c r="A1835" s="1">
        <v>38679</v>
      </c>
      <c r="B1835" s="2">
        <v>6123.52</v>
      </c>
      <c r="C1835" s="2">
        <v>77483</v>
      </c>
      <c r="D1835" s="2">
        <v>6123</v>
      </c>
      <c r="E1835" s="2">
        <v>6120</v>
      </c>
      <c r="F1835" s="10">
        <f t="shared" si="458"/>
        <v>-8.491847826097576E-5</v>
      </c>
      <c r="G1835" s="2">
        <f t="shared" ca="1" si="459"/>
        <v>74312.45</v>
      </c>
      <c r="H1835">
        <f t="shared" ca="1" si="460"/>
        <v>1</v>
      </c>
      <c r="I1835">
        <f t="shared" si="461"/>
        <v>1</v>
      </c>
      <c r="J1835">
        <f t="shared" si="464"/>
        <v>64.330000000000837</v>
      </c>
      <c r="K1835">
        <f t="shared" ca="1" si="462"/>
        <v>1</v>
      </c>
      <c r="L1835" s="11">
        <f t="shared" ca="1" si="456"/>
        <v>16780.209999999963</v>
      </c>
      <c r="M1835">
        <f t="shared" ca="1" si="463"/>
        <v>2</v>
      </c>
      <c r="N1835">
        <f t="shared" ca="1" si="457"/>
        <v>4</v>
      </c>
      <c r="O1835">
        <f>COUNTIF(結算日!$A$3:$A$249,A1835)</f>
        <v>0</v>
      </c>
      <c r="Q1835" s="7">
        <f t="shared" si="465"/>
        <v>48</v>
      </c>
      <c r="R1835" s="8">
        <f t="shared" ca="1" si="469"/>
        <v>-2304</v>
      </c>
      <c r="S1835" s="8">
        <f t="shared" ca="1" si="470"/>
        <v>289524</v>
      </c>
      <c r="T1835" s="8">
        <f t="shared" ca="1" si="466"/>
        <v>47</v>
      </c>
      <c r="U1835" s="9">
        <f t="shared" ca="1" si="471"/>
        <v>95</v>
      </c>
      <c r="V1835">
        <f t="shared" si="467"/>
        <v>2005</v>
      </c>
      <c r="W1835">
        <f t="shared" si="468"/>
        <v>11</v>
      </c>
    </row>
    <row r="1836" spans="1:23" x14ac:dyDescent="0.25">
      <c r="A1836" s="1">
        <v>38680</v>
      </c>
      <c r="B1836" s="2">
        <v>6111.89</v>
      </c>
      <c r="C1836" s="2">
        <v>77836</v>
      </c>
      <c r="D1836" s="2">
        <v>6096</v>
      </c>
      <c r="E1836" s="2">
        <v>6100</v>
      </c>
      <c r="F1836" s="10">
        <f t="shared" si="458"/>
        <v>-2.5998504554238799E-3</v>
      </c>
      <c r="G1836" s="2">
        <f t="shared" ca="1" si="459"/>
        <v>74614.175000000003</v>
      </c>
      <c r="H1836">
        <f t="shared" ca="1" si="460"/>
        <v>1</v>
      </c>
      <c r="I1836">
        <f t="shared" si="461"/>
        <v>1</v>
      </c>
      <c r="J1836">
        <f t="shared" si="464"/>
        <v>-11.630000000000109</v>
      </c>
      <c r="K1836">
        <f t="shared" si="462"/>
        <v>1</v>
      </c>
      <c r="L1836" s="11">
        <f t="shared" ca="1" si="456"/>
        <v>16756.949999999961</v>
      </c>
      <c r="M1836">
        <f t="shared" ca="1" si="463"/>
        <v>2</v>
      </c>
      <c r="N1836">
        <f t="shared" ca="1" si="457"/>
        <v>0</v>
      </c>
      <c r="O1836">
        <f>COUNTIF(結算日!$A$3:$A$249,A1836)</f>
        <v>0</v>
      </c>
      <c r="Q1836" s="7">
        <f t="shared" si="465"/>
        <v>-27</v>
      </c>
      <c r="R1836" s="8">
        <f t="shared" ca="1" si="469"/>
        <v>-1269</v>
      </c>
      <c r="S1836" s="8">
        <f t="shared" ca="1" si="470"/>
        <v>288160</v>
      </c>
      <c r="T1836" s="8">
        <f t="shared" ca="1" si="466"/>
        <v>47</v>
      </c>
      <c r="U1836" s="9">
        <f t="shared" ca="1" si="471"/>
        <v>0</v>
      </c>
      <c r="V1836">
        <f t="shared" si="467"/>
        <v>2005</v>
      </c>
      <c r="W1836">
        <f t="shared" si="468"/>
        <v>11</v>
      </c>
    </row>
    <row r="1837" spans="1:23" x14ac:dyDescent="0.25">
      <c r="A1837" s="1">
        <v>38681</v>
      </c>
      <c r="B1837" s="2">
        <v>6128.2</v>
      </c>
      <c r="C1837" s="2">
        <v>78786</v>
      </c>
      <c r="D1837" s="2">
        <v>6110</v>
      </c>
      <c r="E1837" s="2">
        <v>6114</v>
      </c>
      <c r="F1837" s="10">
        <f t="shared" si="458"/>
        <v>-2.9698769622401588E-3</v>
      </c>
      <c r="G1837" s="2">
        <f t="shared" ca="1" si="459"/>
        <v>74558.425000000003</v>
      </c>
      <c r="H1837">
        <f t="shared" ca="1" si="460"/>
        <v>1</v>
      </c>
      <c r="I1837">
        <f t="shared" si="461"/>
        <v>1</v>
      </c>
      <c r="J1837">
        <f t="shared" si="464"/>
        <v>16.309999999999491</v>
      </c>
      <c r="K1837">
        <f t="shared" si="462"/>
        <v>1</v>
      </c>
      <c r="L1837" s="11">
        <f t="shared" ca="1" si="456"/>
        <v>16789.56999999996</v>
      </c>
      <c r="M1837">
        <f t="shared" ca="1" si="463"/>
        <v>2</v>
      </c>
      <c r="N1837">
        <f t="shared" ca="1" si="457"/>
        <v>0</v>
      </c>
      <c r="O1837">
        <f>COUNTIF(結算日!$A$3:$A$249,A1837)</f>
        <v>0</v>
      </c>
      <c r="Q1837" s="7">
        <f t="shared" si="465"/>
        <v>14</v>
      </c>
      <c r="R1837" s="8">
        <f t="shared" ca="1" si="469"/>
        <v>658</v>
      </c>
      <c r="S1837" s="8">
        <f t="shared" ca="1" si="470"/>
        <v>288818</v>
      </c>
      <c r="T1837" s="8">
        <f t="shared" ca="1" si="466"/>
        <v>47</v>
      </c>
      <c r="U1837" s="9">
        <f t="shared" ca="1" si="471"/>
        <v>0</v>
      </c>
      <c r="V1837">
        <f t="shared" si="467"/>
        <v>2005</v>
      </c>
      <c r="W1837">
        <f t="shared" si="468"/>
        <v>11</v>
      </c>
    </row>
    <row r="1838" spans="1:23" x14ac:dyDescent="0.25">
      <c r="A1838" s="1">
        <v>38684</v>
      </c>
      <c r="B1838" s="2">
        <v>6203.84</v>
      </c>
      <c r="C1838" s="2">
        <v>101895</v>
      </c>
      <c r="D1838" s="2">
        <v>6213</v>
      </c>
      <c r="E1838" s="2">
        <v>6212</v>
      </c>
      <c r="F1838" s="10">
        <f t="shared" si="458"/>
        <v>1.4765048744003195E-3</v>
      </c>
      <c r="G1838" s="2">
        <f t="shared" ca="1" si="459"/>
        <v>74715.350000000006</v>
      </c>
      <c r="H1838">
        <f t="shared" ca="1" si="460"/>
        <v>1</v>
      </c>
      <c r="I1838">
        <f t="shared" si="461"/>
        <v>-1</v>
      </c>
      <c r="J1838">
        <f t="shared" si="464"/>
        <v>75.640000000000327</v>
      </c>
      <c r="K1838">
        <f t="shared" si="462"/>
        <v>-1</v>
      </c>
      <c r="L1838" s="11">
        <f t="shared" ca="1" si="456"/>
        <v>16940.849999999962</v>
      </c>
      <c r="M1838">
        <f t="shared" ca="1" si="463"/>
        <v>-2</v>
      </c>
      <c r="N1838">
        <f t="shared" ca="1" si="457"/>
        <v>4</v>
      </c>
      <c r="O1838">
        <f>COUNTIF(結算日!$A$3:$A$249,A1838)</f>
        <v>0</v>
      </c>
      <c r="Q1838" s="7">
        <f t="shared" si="465"/>
        <v>103</v>
      </c>
      <c r="R1838" s="8">
        <f t="shared" ca="1" si="469"/>
        <v>4841</v>
      </c>
      <c r="S1838" s="8">
        <f t="shared" ca="1" si="470"/>
        <v>293659</v>
      </c>
      <c r="T1838" s="8">
        <f t="shared" ca="1" si="466"/>
        <v>-47</v>
      </c>
      <c r="U1838" s="9">
        <f t="shared" ca="1" si="471"/>
        <v>94</v>
      </c>
      <c r="V1838">
        <f t="shared" si="467"/>
        <v>2005</v>
      </c>
      <c r="W1838">
        <f t="shared" si="468"/>
        <v>11</v>
      </c>
    </row>
    <row r="1839" spans="1:23" x14ac:dyDescent="0.25">
      <c r="A1839" s="1">
        <v>38685</v>
      </c>
      <c r="B1839" s="2">
        <v>6139.51</v>
      </c>
      <c r="C1839" s="2">
        <v>83506</v>
      </c>
      <c r="D1839" s="2">
        <v>6145</v>
      </c>
      <c r="E1839" s="2">
        <v>6153</v>
      </c>
      <c r="F1839" s="10">
        <f t="shared" si="458"/>
        <v>8.9420816970742223E-4</v>
      </c>
      <c r="G1839" s="2">
        <f t="shared" ca="1" si="459"/>
        <v>74786.324999999997</v>
      </c>
      <c r="H1839">
        <f t="shared" ca="1" si="460"/>
        <v>1</v>
      </c>
      <c r="I1839">
        <f t="shared" si="461"/>
        <v>-1</v>
      </c>
      <c r="J1839">
        <f t="shared" si="464"/>
        <v>-64.329999999999927</v>
      </c>
      <c r="K1839">
        <f t="shared" ca="1" si="462"/>
        <v>1</v>
      </c>
      <c r="L1839" s="11">
        <f t="shared" ca="1" si="456"/>
        <v>17069.509999999962</v>
      </c>
      <c r="M1839">
        <f t="shared" ca="1" si="463"/>
        <v>2</v>
      </c>
      <c r="N1839">
        <f t="shared" ca="1" si="457"/>
        <v>4</v>
      </c>
      <c r="O1839">
        <f>COUNTIF(結算日!$A$3:$A$249,A1839)</f>
        <v>0</v>
      </c>
      <c r="Q1839" s="7">
        <f t="shared" si="465"/>
        <v>-68</v>
      </c>
      <c r="R1839" s="8">
        <f t="shared" ca="1" si="469"/>
        <v>3196</v>
      </c>
      <c r="S1839" s="8">
        <f t="shared" ca="1" si="470"/>
        <v>296761</v>
      </c>
      <c r="T1839" s="8">
        <f t="shared" ca="1" si="466"/>
        <v>48</v>
      </c>
      <c r="U1839" s="9">
        <f t="shared" ca="1" si="471"/>
        <v>95</v>
      </c>
      <c r="V1839">
        <f t="shared" si="467"/>
        <v>2005</v>
      </c>
      <c r="W1839">
        <f t="shared" si="468"/>
        <v>11</v>
      </c>
    </row>
    <row r="1840" spans="1:23" x14ac:dyDescent="0.25">
      <c r="A1840" s="1">
        <v>38686</v>
      </c>
      <c r="B1840" s="2">
        <v>6203.47</v>
      </c>
      <c r="C1840" s="2">
        <v>94899</v>
      </c>
      <c r="D1840" s="2">
        <v>6187</v>
      </c>
      <c r="E1840" s="2">
        <v>6181</v>
      </c>
      <c r="F1840" s="10">
        <f t="shared" si="458"/>
        <v>-2.6549656885581641E-3</v>
      </c>
      <c r="G1840" s="2">
        <f t="shared" ca="1" si="459"/>
        <v>74990.925000000003</v>
      </c>
      <c r="H1840">
        <f t="shared" ca="1" si="460"/>
        <v>1</v>
      </c>
      <c r="I1840">
        <f t="shared" si="461"/>
        <v>1</v>
      </c>
      <c r="J1840">
        <f t="shared" si="464"/>
        <v>63.960000000000036</v>
      </c>
      <c r="K1840">
        <f t="shared" si="462"/>
        <v>1</v>
      </c>
      <c r="L1840" s="11">
        <f t="shared" ca="1" si="456"/>
        <v>17197.429999999964</v>
      </c>
      <c r="M1840">
        <f t="shared" ca="1" si="463"/>
        <v>2</v>
      </c>
      <c r="N1840">
        <f t="shared" ca="1" si="457"/>
        <v>0</v>
      </c>
      <c r="O1840">
        <f>COUNTIF(結算日!$A$3:$A$249,A1840)</f>
        <v>0</v>
      </c>
      <c r="Q1840" s="7">
        <f t="shared" si="465"/>
        <v>42</v>
      </c>
      <c r="R1840" s="8">
        <f t="shared" ca="1" si="469"/>
        <v>2016</v>
      </c>
      <c r="S1840" s="8">
        <f t="shared" ca="1" si="470"/>
        <v>298682</v>
      </c>
      <c r="T1840" s="8">
        <f t="shared" ca="1" si="466"/>
        <v>48</v>
      </c>
      <c r="U1840" s="9">
        <f t="shared" ca="1" si="471"/>
        <v>0</v>
      </c>
      <c r="V1840">
        <f t="shared" si="467"/>
        <v>2005</v>
      </c>
      <c r="W1840">
        <f t="shared" si="468"/>
        <v>11</v>
      </c>
    </row>
    <row r="1841" spans="1:23" x14ac:dyDescent="0.25">
      <c r="A1841" s="1">
        <v>38687</v>
      </c>
      <c r="B1841" s="2">
        <v>6179.82</v>
      </c>
      <c r="C1841" s="2">
        <v>80472</v>
      </c>
      <c r="D1841" s="2">
        <v>6174</v>
      </c>
      <c r="E1841" s="2">
        <v>6170</v>
      </c>
      <c r="F1841" s="10">
        <f t="shared" si="458"/>
        <v>-9.4177500315539842E-4</v>
      </c>
      <c r="G1841" s="2">
        <f t="shared" ca="1" si="459"/>
        <v>74614.2</v>
      </c>
      <c r="H1841">
        <f t="shared" ca="1" si="460"/>
        <v>1</v>
      </c>
      <c r="I1841">
        <f t="shared" si="461"/>
        <v>1</v>
      </c>
      <c r="J1841">
        <f t="shared" si="464"/>
        <v>-23.650000000000546</v>
      </c>
      <c r="K1841">
        <f t="shared" ca="1" si="462"/>
        <v>1</v>
      </c>
      <c r="L1841" s="11">
        <f t="shared" ca="1" si="456"/>
        <v>17150.129999999961</v>
      </c>
      <c r="M1841">
        <f t="shared" ca="1" si="463"/>
        <v>2</v>
      </c>
      <c r="N1841">
        <f t="shared" ca="1" si="457"/>
        <v>0</v>
      </c>
      <c r="O1841">
        <f>COUNTIF(結算日!$A$3:$A$249,A1841)</f>
        <v>0</v>
      </c>
      <c r="Q1841" s="7">
        <f t="shared" si="465"/>
        <v>-13</v>
      </c>
      <c r="R1841" s="8">
        <f t="shared" ca="1" si="469"/>
        <v>-624</v>
      </c>
      <c r="S1841" s="8">
        <f t="shared" ca="1" si="470"/>
        <v>298058</v>
      </c>
      <c r="T1841" s="8">
        <f t="shared" ca="1" si="466"/>
        <v>48</v>
      </c>
      <c r="U1841" s="9">
        <f t="shared" ca="1" si="471"/>
        <v>0</v>
      </c>
      <c r="V1841">
        <f t="shared" si="467"/>
        <v>2005</v>
      </c>
      <c r="W1841">
        <f t="shared" si="468"/>
        <v>12</v>
      </c>
    </row>
    <row r="1842" spans="1:23" x14ac:dyDescent="0.25">
      <c r="A1842" s="1">
        <v>38688</v>
      </c>
      <c r="B1842" s="2">
        <v>6228.95</v>
      </c>
      <c r="C1842" s="2">
        <v>112305</v>
      </c>
      <c r="D1842" s="2">
        <v>6223</v>
      </c>
      <c r="E1842" s="2">
        <v>6225</v>
      </c>
      <c r="F1842" s="10">
        <f t="shared" si="458"/>
        <v>-9.5521717143332019E-4</v>
      </c>
      <c r="G1842" s="2">
        <f t="shared" ca="1" si="459"/>
        <v>75490.574999999997</v>
      </c>
      <c r="H1842">
        <f t="shared" ca="1" si="460"/>
        <v>1</v>
      </c>
      <c r="I1842">
        <f t="shared" si="461"/>
        <v>1</v>
      </c>
      <c r="J1842">
        <f t="shared" si="464"/>
        <v>49.130000000000109</v>
      </c>
      <c r="K1842">
        <f t="shared" ca="1" si="462"/>
        <v>1</v>
      </c>
      <c r="L1842" s="11">
        <f t="shared" ca="1" si="456"/>
        <v>17248.389999999963</v>
      </c>
      <c r="M1842">
        <f t="shared" ca="1" si="463"/>
        <v>2</v>
      </c>
      <c r="N1842">
        <f t="shared" ca="1" si="457"/>
        <v>0</v>
      </c>
      <c r="O1842">
        <f>COUNTIF(結算日!$A$3:$A$249,A1842)</f>
        <v>0</v>
      </c>
      <c r="Q1842" s="7">
        <f t="shared" si="465"/>
        <v>49</v>
      </c>
      <c r="R1842" s="8">
        <f t="shared" ca="1" si="469"/>
        <v>2352</v>
      </c>
      <c r="S1842" s="8">
        <f t="shared" ca="1" si="470"/>
        <v>300410</v>
      </c>
      <c r="T1842" s="8">
        <f t="shared" ca="1" si="466"/>
        <v>48</v>
      </c>
      <c r="U1842" s="9">
        <f t="shared" ca="1" si="471"/>
        <v>0</v>
      </c>
      <c r="V1842">
        <f t="shared" si="467"/>
        <v>2005</v>
      </c>
      <c r="W1842">
        <f t="shared" si="468"/>
        <v>12</v>
      </c>
    </row>
    <row r="1843" spans="1:23" x14ac:dyDescent="0.25">
      <c r="A1843" s="1">
        <v>38691</v>
      </c>
      <c r="B1843" s="2">
        <v>6348.31</v>
      </c>
      <c r="C1843" s="2">
        <v>120289</v>
      </c>
      <c r="D1843" s="2">
        <v>6363</v>
      </c>
      <c r="E1843" s="2">
        <v>6360</v>
      </c>
      <c r="F1843" s="10">
        <f t="shared" si="458"/>
        <v>2.3140016791869389E-3</v>
      </c>
      <c r="G1843" s="2">
        <f t="shared" ca="1" si="459"/>
        <v>76810.074999999997</v>
      </c>
      <c r="H1843">
        <f t="shared" ca="1" si="460"/>
        <v>1</v>
      </c>
      <c r="I1843">
        <f t="shared" si="461"/>
        <v>-1</v>
      </c>
      <c r="J1843">
        <f t="shared" si="464"/>
        <v>119.36000000000058</v>
      </c>
      <c r="K1843">
        <f t="shared" si="462"/>
        <v>-1</v>
      </c>
      <c r="L1843" s="11">
        <f t="shared" ca="1" si="456"/>
        <v>17487.109999999964</v>
      </c>
      <c r="M1843">
        <f t="shared" ca="1" si="463"/>
        <v>-2</v>
      </c>
      <c r="N1843">
        <f t="shared" ca="1" si="457"/>
        <v>4</v>
      </c>
      <c r="O1843">
        <f>COUNTIF(結算日!$A$3:$A$249,A1843)</f>
        <v>0</v>
      </c>
      <c r="Q1843" s="7">
        <f t="shared" si="465"/>
        <v>140</v>
      </c>
      <c r="R1843" s="8">
        <f t="shared" ca="1" si="469"/>
        <v>6720</v>
      </c>
      <c r="S1843" s="8">
        <f t="shared" ca="1" si="470"/>
        <v>307130</v>
      </c>
      <c r="T1843" s="8">
        <f t="shared" ca="1" si="466"/>
        <v>-48</v>
      </c>
      <c r="U1843" s="9">
        <f t="shared" ca="1" si="471"/>
        <v>96</v>
      </c>
      <c r="V1843">
        <f t="shared" si="467"/>
        <v>2005</v>
      </c>
      <c r="W1843">
        <f t="shared" si="468"/>
        <v>12</v>
      </c>
    </row>
    <row r="1844" spans="1:23" x14ac:dyDescent="0.25">
      <c r="A1844" s="1">
        <v>38692</v>
      </c>
      <c r="B1844" s="2">
        <v>6350.52</v>
      </c>
      <c r="C1844" s="2">
        <v>114208</v>
      </c>
      <c r="D1844" s="2">
        <v>6369</v>
      </c>
      <c r="E1844" s="2">
        <v>6369</v>
      </c>
      <c r="F1844" s="10">
        <f t="shared" si="458"/>
        <v>2.9099979214299854E-3</v>
      </c>
      <c r="G1844" s="2">
        <f t="shared" ca="1" si="459"/>
        <v>78266.649999999994</v>
      </c>
      <c r="H1844">
        <f t="shared" ca="1" si="460"/>
        <v>1</v>
      </c>
      <c r="I1844">
        <f t="shared" si="461"/>
        <v>-1</v>
      </c>
      <c r="J1844">
        <f t="shared" si="464"/>
        <v>2.2100000000000364</v>
      </c>
      <c r="K1844">
        <f t="shared" si="462"/>
        <v>-1</v>
      </c>
      <c r="L1844" s="11">
        <f t="shared" ca="1" si="456"/>
        <v>17482.689999999966</v>
      </c>
      <c r="M1844">
        <f t="shared" ca="1" si="463"/>
        <v>-2</v>
      </c>
      <c r="N1844">
        <f t="shared" ca="1" si="457"/>
        <v>0</v>
      </c>
      <c r="O1844">
        <f>COUNTIF(結算日!$A$3:$A$249,A1844)</f>
        <v>0</v>
      </c>
      <c r="Q1844" s="7">
        <f t="shared" si="465"/>
        <v>6</v>
      </c>
      <c r="R1844" s="8">
        <f t="shared" ca="1" si="469"/>
        <v>-288</v>
      </c>
      <c r="S1844" s="8">
        <f t="shared" ca="1" si="470"/>
        <v>306746</v>
      </c>
      <c r="T1844" s="8">
        <f t="shared" ca="1" si="466"/>
        <v>-48</v>
      </c>
      <c r="U1844" s="9">
        <f t="shared" ca="1" si="471"/>
        <v>0</v>
      </c>
      <c r="V1844">
        <f t="shared" si="467"/>
        <v>2005</v>
      </c>
      <c r="W1844">
        <f t="shared" si="468"/>
        <v>12</v>
      </c>
    </row>
    <row r="1845" spans="1:23" x14ac:dyDescent="0.25">
      <c r="A1845" s="1">
        <v>38693</v>
      </c>
      <c r="B1845" s="2">
        <v>6329.52</v>
      </c>
      <c r="C1845" s="2">
        <v>112329</v>
      </c>
      <c r="D1845" s="2">
        <v>6347</v>
      </c>
      <c r="E1845" s="2">
        <v>6346</v>
      </c>
      <c r="F1845" s="10">
        <f t="shared" si="458"/>
        <v>2.7616628117139719E-3</v>
      </c>
      <c r="G1845" s="2">
        <f t="shared" ca="1" si="459"/>
        <v>79258.149999999994</v>
      </c>
      <c r="H1845">
        <f t="shared" ca="1" si="460"/>
        <v>1</v>
      </c>
      <c r="I1845">
        <f t="shared" si="461"/>
        <v>-1</v>
      </c>
      <c r="J1845">
        <f t="shared" si="464"/>
        <v>-21</v>
      </c>
      <c r="K1845">
        <f t="shared" si="462"/>
        <v>-1</v>
      </c>
      <c r="L1845" s="11">
        <f t="shared" ca="1" si="456"/>
        <v>17524.689999999966</v>
      </c>
      <c r="M1845">
        <f t="shared" ca="1" si="463"/>
        <v>-2</v>
      </c>
      <c r="N1845">
        <f t="shared" ca="1" si="457"/>
        <v>0</v>
      </c>
      <c r="O1845">
        <f>COUNTIF(結算日!$A$3:$A$249,A1845)</f>
        <v>0</v>
      </c>
      <c r="Q1845" s="7">
        <f t="shared" si="465"/>
        <v>-22</v>
      </c>
      <c r="R1845" s="8">
        <f t="shared" ca="1" si="469"/>
        <v>1056</v>
      </c>
      <c r="S1845" s="8">
        <f t="shared" ca="1" si="470"/>
        <v>307802</v>
      </c>
      <c r="T1845" s="8">
        <f t="shared" ca="1" si="466"/>
        <v>-48</v>
      </c>
      <c r="U1845" s="9">
        <f t="shared" ca="1" si="471"/>
        <v>0</v>
      </c>
      <c r="V1845">
        <f t="shared" si="467"/>
        <v>2005</v>
      </c>
      <c r="W1845">
        <f t="shared" si="468"/>
        <v>12</v>
      </c>
    </row>
    <row r="1846" spans="1:23" x14ac:dyDescent="0.25">
      <c r="A1846" s="1">
        <v>38694</v>
      </c>
      <c r="B1846" s="2">
        <v>6249.19</v>
      </c>
      <c r="C1846" s="2">
        <v>93391</v>
      </c>
      <c r="D1846" s="2">
        <v>6240</v>
      </c>
      <c r="E1846" s="2">
        <v>6237</v>
      </c>
      <c r="F1846" s="10">
        <f t="shared" si="458"/>
        <v>-1.4705905885402659E-3</v>
      </c>
      <c r="G1846" s="2">
        <f t="shared" ca="1" si="459"/>
        <v>79848.850000000006</v>
      </c>
      <c r="H1846">
        <f t="shared" ca="1" si="460"/>
        <v>1</v>
      </c>
      <c r="I1846">
        <f t="shared" si="461"/>
        <v>1</v>
      </c>
      <c r="J1846">
        <f t="shared" si="464"/>
        <v>-80.330000000000837</v>
      </c>
      <c r="K1846">
        <f t="shared" si="462"/>
        <v>1</v>
      </c>
      <c r="L1846" s="11">
        <f t="shared" ca="1" si="456"/>
        <v>17685.349999999969</v>
      </c>
      <c r="M1846">
        <f t="shared" ca="1" si="463"/>
        <v>2</v>
      </c>
      <c r="N1846">
        <f t="shared" ca="1" si="457"/>
        <v>4</v>
      </c>
      <c r="O1846">
        <f>COUNTIF(結算日!$A$3:$A$249,A1846)</f>
        <v>0</v>
      </c>
      <c r="Q1846" s="7">
        <f t="shared" si="465"/>
        <v>-107</v>
      </c>
      <c r="R1846" s="8">
        <f t="shared" ca="1" si="469"/>
        <v>5136</v>
      </c>
      <c r="S1846" s="8">
        <f t="shared" ca="1" si="470"/>
        <v>312938</v>
      </c>
      <c r="T1846" s="8">
        <f t="shared" ca="1" si="466"/>
        <v>50</v>
      </c>
      <c r="U1846" s="9">
        <f t="shared" ca="1" si="471"/>
        <v>98</v>
      </c>
      <c r="V1846">
        <f t="shared" si="467"/>
        <v>2005</v>
      </c>
      <c r="W1846">
        <f t="shared" si="468"/>
        <v>12</v>
      </c>
    </row>
    <row r="1847" spans="1:23" x14ac:dyDescent="0.25">
      <c r="A1847" s="1">
        <v>38695</v>
      </c>
      <c r="B1847" s="2">
        <v>6264.36</v>
      </c>
      <c r="C1847" s="2">
        <v>83728</v>
      </c>
      <c r="D1847" s="2">
        <v>6240</v>
      </c>
      <c r="E1847" s="2">
        <v>6251</v>
      </c>
      <c r="F1847" s="10">
        <f t="shared" si="458"/>
        <v>-3.8886654023714273E-3</v>
      </c>
      <c r="G1847" s="2">
        <f t="shared" ca="1" si="459"/>
        <v>80452.925000000003</v>
      </c>
      <c r="H1847">
        <f t="shared" ca="1" si="460"/>
        <v>1</v>
      </c>
      <c r="I1847">
        <f t="shared" si="461"/>
        <v>1</v>
      </c>
      <c r="J1847">
        <f t="shared" si="464"/>
        <v>15.170000000000073</v>
      </c>
      <c r="K1847">
        <f t="shared" si="462"/>
        <v>1</v>
      </c>
      <c r="L1847" s="11">
        <f t="shared" ca="1" si="456"/>
        <v>17715.68999999997</v>
      </c>
      <c r="M1847">
        <f t="shared" ca="1" si="463"/>
        <v>2</v>
      </c>
      <c r="N1847">
        <f t="shared" ca="1" si="457"/>
        <v>0</v>
      </c>
      <c r="O1847">
        <f>COUNTIF(結算日!$A$3:$A$249,A1847)</f>
        <v>0</v>
      </c>
      <c r="Q1847" s="7">
        <f t="shared" si="465"/>
        <v>0</v>
      </c>
      <c r="R1847" s="8">
        <f t="shared" ca="1" si="469"/>
        <v>0</v>
      </c>
      <c r="S1847" s="8">
        <f t="shared" ca="1" si="470"/>
        <v>312840</v>
      </c>
      <c r="T1847" s="8">
        <f t="shared" ca="1" si="466"/>
        <v>50</v>
      </c>
      <c r="U1847" s="9">
        <f t="shared" ca="1" si="471"/>
        <v>0</v>
      </c>
      <c r="V1847">
        <f t="shared" si="467"/>
        <v>2005</v>
      </c>
      <c r="W1847">
        <f t="shared" si="468"/>
        <v>12</v>
      </c>
    </row>
    <row r="1848" spans="1:23" x14ac:dyDescent="0.25">
      <c r="A1848" s="1">
        <v>38698</v>
      </c>
      <c r="B1848" s="2">
        <v>6266.29</v>
      </c>
      <c r="C1848" s="2">
        <v>83774</v>
      </c>
      <c r="D1848" s="2">
        <v>6273</v>
      </c>
      <c r="E1848" s="2">
        <v>6276</v>
      </c>
      <c r="F1848" s="10">
        <f t="shared" si="458"/>
        <v>1.070809043309584E-3</v>
      </c>
      <c r="G1848" s="2">
        <f t="shared" ca="1" si="459"/>
        <v>80817.100000000006</v>
      </c>
      <c r="H1848">
        <f t="shared" ca="1" si="460"/>
        <v>1</v>
      </c>
      <c r="I1848">
        <f t="shared" si="461"/>
        <v>-1</v>
      </c>
      <c r="J1848">
        <f t="shared" si="464"/>
        <v>1.930000000000291</v>
      </c>
      <c r="K1848">
        <f t="shared" si="462"/>
        <v>-1</v>
      </c>
      <c r="L1848" s="11">
        <f t="shared" ca="1" si="456"/>
        <v>17719.54999999997</v>
      </c>
      <c r="M1848">
        <f t="shared" ca="1" si="463"/>
        <v>-2</v>
      </c>
      <c r="N1848">
        <f t="shared" ca="1" si="457"/>
        <v>4</v>
      </c>
      <c r="O1848">
        <f>COUNTIF(結算日!$A$3:$A$249,A1848)</f>
        <v>0</v>
      </c>
      <c r="Q1848" s="7">
        <f t="shared" si="465"/>
        <v>33</v>
      </c>
      <c r="R1848" s="8">
        <f t="shared" ca="1" si="469"/>
        <v>1650</v>
      </c>
      <c r="S1848" s="8">
        <f t="shared" ca="1" si="470"/>
        <v>314490</v>
      </c>
      <c r="T1848" s="8">
        <f t="shared" ca="1" si="466"/>
        <v>-50</v>
      </c>
      <c r="U1848" s="9">
        <f t="shared" ca="1" si="471"/>
        <v>100</v>
      </c>
      <c r="V1848">
        <f t="shared" si="467"/>
        <v>2005</v>
      </c>
      <c r="W1848">
        <f t="shared" si="468"/>
        <v>12</v>
      </c>
    </row>
    <row r="1849" spans="1:23" x14ac:dyDescent="0.25">
      <c r="A1849" s="1">
        <v>38699</v>
      </c>
      <c r="B1849" s="2">
        <v>6261.18</v>
      </c>
      <c r="C1849" s="2">
        <v>90284</v>
      </c>
      <c r="D1849" s="2">
        <v>6241</v>
      </c>
      <c r="E1849" s="2">
        <v>6250</v>
      </c>
      <c r="F1849" s="10">
        <f t="shared" si="458"/>
        <v>-3.2230346356437733E-3</v>
      </c>
      <c r="G1849" s="2">
        <f t="shared" ca="1" si="459"/>
        <v>81509.425000000003</v>
      </c>
      <c r="H1849">
        <f t="shared" ca="1" si="460"/>
        <v>1</v>
      </c>
      <c r="I1849">
        <f t="shared" si="461"/>
        <v>1</v>
      </c>
      <c r="J1849">
        <f t="shared" si="464"/>
        <v>-5.1099999999996726</v>
      </c>
      <c r="K1849">
        <f t="shared" si="462"/>
        <v>1</v>
      </c>
      <c r="L1849" s="11">
        <f t="shared" ca="1" si="456"/>
        <v>17729.769999999968</v>
      </c>
      <c r="M1849">
        <f t="shared" ca="1" si="463"/>
        <v>2</v>
      </c>
      <c r="N1849">
        <f t="shared" ca="1" si="457"/>
        <v>4</v>
      </c>
      <c r="O1849">
        <f>COUNTIF(結算日!$A$3:$A$249,A1849)</f>
        <v>0</v>
      </c>
      <c r="Q1849" s="7">
        <f t="shared" si="465"/>
        <v>-32</v>
      </c>
      <c r="R1849" s="8">
        <f t="shared" ca="1" si="469"/>
        <v>1600</v>
      </c>
      <c r="S1849" s="8">
        <f t="shared" ca="1" si="470"/>
        <v>315990</v>
      </c>
      <c r="T1849" s="8">
        <f t="shared" ca="1" si="466"/>
        <v>50</v>
      </c>
      <c r="U1849" s="9">
        <f t="shared" ca="1" si="471"/>
        <v>100</v>
      </c>
      <c r="V1849">
        <f t="shared" si="467"/>
        <v>2005</v>
      </c>
      <c r="W1849">
        <f t="shared" si="468"/>
        <v>12</v>
      </c>
    </row>
    <row r="1850" spans="1:23" x14ac:dyDescent="0.25">
      <c r="A1850" s="1">
        <v>38700</v>
      </c>
      <c r="B1850" s="2">
        <v>6235.35</v>
      </c>
      <c r="C1850" s="2">
        <v>84733</v>
      </c>
      <c r="D1850" s="2">
        <v>6215</v>
      </c>
      <c r="E1850" s="2">
        <v>6217</v>
      </c>
      <c r="F1850" s="10">
        <f t="shared" si="458"/>
        <v>-3.2636499955897014E-3</v>
      </c>
      <c r="G1850" s="2">
        <f t="shared" ca="1" si="459"/>
        <v>81811.425000000003</v>
      </c>
      <c r="H1850">
        <f t="shared" ca="1" si="460"/>
        <v>1</v>
      </c>
      <c r="I1850">
        <f t="shared" si="461"/>
        <v>1</v>
      </c>
      <c r="J1850">
        <f t="shared" si="464"/>
        <v>-25.829999999999927</v>
      </c>
      <c r="K1850">
        <f t="shared" si="462"/>
        <v>1</v>
      </c>
      <c r="L1850" s="11">
        <f t="shared" ca="1" si="456"/>
        <v>17678.109999999968</v>
      </c>
      <c r="M1850">
        <f t="shared" ca="1" si="463"/>
        <v>2</v>
      </c>
      <c r="N1850">
        <f t="shared" ca="1" si="457"/>
        <v>0</v>
      </c>
      <c r="O1850">
        <f>COUNTIF(結算日!$A$3:$A$249,A1850)</f>
        <v>0</v>
      </c>
      <c r="Q1850" s="7">
        <f t="shared" si="465"/>
        <v>-26</v>
      </c>
      <c r="R1850" s="8">
        <f t="shared" ca="1" si="469"/>
        <v>-1300</v>
      </c>
      <c r="S1850" s="8">
        <f t="shared" ca="1" si="470"/>
        <v>314590</v>
      </c>
      <c r="T1850" s="8">
        <f t="shared" ca="1" si="466"/>
        <v>50</v>
      </c>
      <c r="U1850" s="9">
        <f t="shared" ca="1" si="471"/>
        <v>0</v>
      </c>
      <c r="V1850">
        <f t="shared" si="467"/>
        <v>2005</v>
      </c>
      <c r="W1850">
        <f t="shared" si="468"/>
        <v>12</v>
      </c>
    </row>
    <row r="1851" spans="1:23" x14ac:dyDescent="0.25">
      <c r="A1851" s="1">
        <v>38701</v>
      </c>
      <c r="B1851" s="2">
        <v>6258.47</v>
      </c>
      <c r="C1851" s="2">
        <v>74343</v>
      </c>
      <c r="D1851" s="2">
        <v>6270</v>
      </c>
      <c r="E1851" s="2">
        <v>6270</v>
      </c>
      <c r="F1851" s="10">
        <f t="shared" si="458"/>
        <v>1.8423033105534614E-3</v>
      </c>
      <c r="G1851" s="2">
        <f t="shared" ca="1" si="459"/>
        <v>81516.774999999994</v>
      </c>
      <c r="H1851">
        <f t="shared" ca="1" si="460"/>
        <v>-1</v>
      </c>
      <c r="I1851">
        <f t="shared" si="461"/>
        <v>-1</v>
      </c>
      <c r="J1851">
        <f t="shared" si="464"/>
        <v>23.119999999999891</v>
      </c>
      <c r="K1851">
        <f t="shared" si="462"/>
        <v>-1</v>
      </c>
      <c r="L1851" s="11">
        <f t="shared" ca="1" si="456"/>
        <v>17724.349999999969</v>
      </c>
      <c r="M1851">
        <f t="shared" ca="1" si="463"/>
        <v>-2</v>
      </c>
      <c r="N1851">
        <f t="shared" ca="1" si="457"/>
        <v>4</v>
      </c>
      <c r="O1851">
        <f>COUNTIF(結算日!$A$3:$A$249,A1851)</f>
        <v>0</v>
      </c>
      <c r="Q1851" s="7">
        <f t="shared" si="465"/>
        <v>55</v>
      </c>
      <c r="R1851" s="8">
        <f t="shared" ca="1" si="469"/>
        <v>2750</v>
      </c>
      <c r="S1851" s="8">
        <f t="shared" ca="1" si="470"/>
        <v>317340</v>
      </c>
      <c r="T1851" s="8">
        <f t="shared" ca="1" si="466"/>
        <v>-50</v>
      </c>
      <c r="U1851" s="9">
        <f t="shared" ca="1" si="471"/>
        <v>100</v>
      </c>
      <c r="V1851">
        <f t="shared" si="467"/>
        <v>2005</v>
      </c>
      <c r="W1851">
        <f t="shared" si="468"/>
        <v>12</v>
      </c>
    </row>
    <row r="1852" spans="1:23" x14ac:dyDescent="0.25">
      <c r="A1852" s="1">
        <v>38702</v>
      </c>
      <c r="B1852" s="2">
        <v>6350.69</v>
      </c>
      <c r="C1852" s="2">
        <v>129981</v>
      </c>
      <c r="D1852" s="2">
        <v>6356</v>
      </c>
      <c r="E1852" s="2">
        <v>6368</v>
      </c>
      <c r="F1852" s="10">
        <f t="shared" si="458"/>
        <v>8.3612961741175162E-4</v>
      </c>
      <c r="G1852" s="2">
        <f t="shared" ca="1" si="459"/>
        <v>83087.675000000003</v>
      </c>
      <c r="H1852">
        <f t="shared" ca="1" si="460"/>
        <v>1</v>
      </c>
      <c r="I1852">
        <f t="shared" si="461"/>
        <v>-1</v>
      </c>
      <c r="J1852">
        <f t="shared" si="464"/>
        <v>92.219999999999345</v>
      </c>
      <c r="K1852">
        <f t="shared" ca="1" si="462"/>
        <v>1</v>
      </c>
      <c r="L1852" s="11">
        <f t="shared" ca="1" si="456"/>
        <v>17539.909999999971</v>
      </c>
      <c r="M1852">
        <f t="shared" ca="1" si="463"/>
        <v>2</v>
      </c>
      <c r="N1852">
        <f t="shared" ca="1" si="457"/>
        <v>4</v>
      </c>
      <c r="O1852">
        <f>COUNTIF(結算日!$A$3:$A$249,A1852)</f>
        <v>0</v>
      </c>
      <c r="Q1852" s="7">
        <f t="shared" si="465"/>
        <v>86</v>
      </c>
      <c r="R1852" s="8">
        <f t="shared" ca="1" si="469"/>
        <v>-4300</v>
      </c>
      <c r="S1852" s="8">
        <f t="shared" ca="1" si="470"/>
        <v>312940</v>
      </c>
      <c r="T1852" s="8">
        <f t="shared" ca="1" si="466"/>
        <v>49</v>
      </c>
      <c r="U1852" s="9">
        <f t="shared" ca="1" si="471"/>
        <v>99</v>
      </c>
      <c r="V1852">
        <f t="shared" si="467"/>
        <v>2005</v>
      </c>
      <c r="W1852">
        <f t="shared" si="468"/>
        <v>12</v>
      </c>
    </row>
    <row r="1853" spans="1:23" x14ac:dyDescent="0.25">
      <c r="A1853" s="1">
        <v>38705</v>
      </c>
      <c r="B1853" s="2">
        <v>6431.42</v>
      </c>
      <c r="C1853" s="2">
        <v>115197</v>
      </c>
      <c r="D1853" s="2">
        <v>6450</v>
      </c>
      <c r="E1853" s="2">
        <v>6450</v>
      </c>
      <c r="F1853" s="10">
        <f t="shared" si="458"/>
        <v>2.8889420998783333E-3</v>
      </c>
      <c r="G1853" s="2">
        <f t="shared" ca="1" si="459"/>
        <v>84543.375</v>
      </c>
      <c r="H1853">
        <f t="shared" ca="1" si="460"/>
        <v>1</v>
      </c>
      <c r="I1853">
        <f t="shared" si="461"/>
        <v>-1</v>
      </c>
      <c r="J1853">
        <f t="shared" si="464"/>
        <v>80.730000000000473</v>
      </c>
      <c r="K1853">
        <f t="shared" si="462"/>
        <v>-1</v>
      </c>
      <c r="L1853" s="11">
        <f t="shared" ca="1" si="456"/>
        <v>17701.369999999974</v>
      </c>
      <c r="M1853">
        <f t="shared" ca="1" si="463"/>
        <v>-2</v>
      </c>
      <c r="N1853">
        <f t="shared" ca="1" si="457"/>
        <v>4</v>
      </c>
      <c r="O1853">
        <f>COUNTIF(結算日!$A$3:$A$249,A1853)</f>
        <v>0</v>
      </c>
      <c r="Q1853" s="7">
        <f t="shared" si="465"/>
        <v>94</v>
      </c>
      <c r="R1853" s="8">
        <f t="shared" ca="1" si="469"/>
        <v>4606</v>
      </c>
      <c r="S1853" s="8">
        <f t="shared" ca="1" si="470"/>
        <v>317447</v>
      </c>
      <c r="T1853" s="8">
        <f t="shared" ca="1" si="466"/>
        <v>-49</v>
      </c>
      <c r="U1853" s="9">
        <f t="shared" ca="1" si="471"/>
        <v>98</v>
      </c>
      <c r="V1853">
        <f t="shared" si="467"/>
        <v>2005</v>
      </c>
      <c r="W1853">
        <f t="shared" si="468"/>
        <v>12</v>
      </c>
    </row>
    <row r="1854" spans="1:23" x14ac:dyDescent="0.25">
      <c r="A1854" s="1">
        <v>38706</v>
      </c>
      <c r="B1854" s="2">
        <v>6427.84</v>
      </c>
      <c r="C1854" s="2">
        <v>95282</v>
      </c>
      <c r="D1854" s="2">
        <v>6433</v>
      </c>
      <c r="E1854" s="2">
        <v>6443</v>
      </c>
      <c r="F1854" s="10">
        <f t="shared" si="458"/>
        <v>8.0275800268836406E-4</v>
      </c>
      <c r="G1854" s="2">
        <f t="shared" ca="1" si="459"/>
        <v>85275.074999999997</v>
      </c>
      <c r="H1854">
        <f t="shared" ca="1" si="460"/>
        <v>1</v>
      </c>
      <c r="I1854">
        <f t="shared" si="461"/>
        <v>-1</v>
      </c>
      <c r="J1854">
        <f t="shared" si="464"/>
        <v>-3.5799999999999272</v>
      </c>
      <c r="K1854">
        <f t="shared" ca="1" si="462"/>
        <v>1</v>
      </c>
      <c r="L1854" s="11">
        <f t="shared" ref="L1854:L1917" ca="1" si="472">L1853+J1854*M1853</f>
        <v>17708.529999999973</v>
      </c>
      <c r="M1854">
        <f t="shared" ca="1" si="463"/>
        <v>2</v>
      </c>
      <c r="N1854">
        <f t="shared" ref="N1854:N1917" ca="1" si="473">ABS(M1854-M1853)</f>
        <v>4</v>
      </c>
      <c r="O1854">
        <f>COUNTIF(結算日!$A$3:$A$249,A1854)</f>
        <v>0</v>
      </c>
      <c r="Q1854" s="7">
        <f t="shared" si="465"/>
        <v>-17</v>
      </c>
      <c r="R1854" s="8">
        <f t="shared" ca="1" si="469"/>
        <v>833</v>
      </c>
      <c r="S1854" s="8">
        <f t="shared" ca="1" si="470"/>
        <v>318182</v>
      </c>
      <c r="T1854" s="8">
        <f t="shared" ca="1" si="466"/>
        <v>49</v>
      </c>
      <c r="U1854" s="9">
        <f t="shared" ca="1" si="471"/>
        <v>98</v>
      </c>
      <c r="V1854">
        <f t="shared" si="467"/>
        <v>2005</v>
      </c>
      <c r="W1854">
        <f t="shared" si="468"/>
        <v>12</v>
      </c>
    </row>
    <row r="1855" spans="1:23" x14ac:dyDescent="0.25">
      <c r="A1855" s="1">
        <v>38707</v>
      </c>
      <c r="B1855" s="2">
        <v>6471.89</v>
      </c>
      <c r="C1855" s="2">
        <v>105197</v>
      </c>
      <c r="D1855" s="2">
        <v>6469</v>
      </c>
      <c r="E1855" s="2">
        <v>6482</v>
      </c>
      <c r="F1855" s="10">
        <f t="shared" si="458"/>
        <v>1.562140271234469E-3</v>
      </c>
      <c r="G1855" s="2">
        <f t="shared" ca="1" si="459"/>
        <v>86078.8</v>
      </c>
      <c r="H1855">
        <f t="shared" ca="1" si="460"/>
        <v>1</v>
      </c>
      <c r="I1855">
        <f t="shared" si="461"/>
        <v>-1</v>
      </c>
      <c r="J1855">
        <f t="shared" si="464"/>
        <v>44.050000000000182</v>
      </c>
      <c r="K1855">
        <f t="shared" si="462"/>
        <v>-1</v>
      </c>
      <c r="L1855" s="11">
        <f t="shared" ca="1" si="472"/>
        <v>17796.629999999976</v>
      </c>
      <c r="M1855">
        <f t="shared" ca="1" si="463"/>
        <v>-2</v>
      </c>
      <c r="N1855">
        <f t="shared" ca="1" si="473"/>
        <v>4</v>
      </c>
      <c r="O1855">
        <f>COUNTIF(結算日!$A$3:$A$249,A1855)</f>
        <v>1</v>
      </c>
      <c r="Q1855" s="7">
        <f t="shared" si="465"/>
        <v>36</v>
      </c>
      <c r="R1855" s="8">
        <f t="shared" ca="1" si="469"/>
        <v>1764</v>
      </c>
      <c r="S1855" s="8">
        <f t="shared" ca="1" si="470"/>
        <v>319848</v>
      </c>
      <c r="T1855" s="8">
        <f t="shared" ca="1" si="466"/>
        <v>-49</v>
      </c>
      <c r="U1855" s="9">
        <f t="shared" ca="1" si="471"/>
        <v>98</v>
      </c>
      <c r="V1855">
        <f t="shared" si="467"/>
        <v>2005</v>
      </c>
      <c r="W1855">
        <f t="shared" si="468"/>
        <v>12</v>
      </c>
    </row>
    <row r="1856" spans="1:23" x14ac:dyDescent="0.25">
      <c r="A1856" s="1">
        <v>38708</v>
      </c>
      <c r="B1856" s="2">
        <v>6417.2</v>
      </c>
      <c r="C1856" s="2">
        <v>95232</v>
      </c>
      <c r="D1856" s="2">
        <v>6430</v>
      </c>
      <c r="E1856" s="2">
        <v>6431</v>
      </c>
      <c r="F1856" s="10">
        <f t="shared" si="458"/>
        <v>1.9946394065948336E-3</v>
      </c>
      <c r="G1856" s="2">
        <f t="shared" ca="1" si="459"/>
        <v>86818.024999999994</v>
      </c>
      <c r="H1856">
        <f t="shared" ca="1" si="460"/>
        <v>1</v>
      </c>
      <c r="I1856">
        <f t="shared" si="461"/>
        <v>-1</v>
      </c>
      <c r="J1856">
        <f t="shared" si="464"/>
        <v>-54.690000000000509</v>
      </c>
      <c r="K1856">
        <f t="shared" si="462"/>
        <v>-1</v>
      </c>
      <c r="L1856" s="11">
        <f t="shared" ca="1" si="472"/>
        <v>17906.009999999977</v>
      </c>
      <c r="M1856">
        <f t="shared" ca="1" si="463"/>
        <v>-2</v>
      </c>
      <c r="N1856">
        <f t="shared" ca="1" si="473"/>
        <v>0</v>
      </c>
      <c r="O1856">
        <f>COUNTIF(結算日!$A$3:$A$249,A1856)</f>
        <v>0</v>
      </c>
      <c r="Q1856" s="7">
        <f t="shared" si="465"/>
        <v>-52</v>
      </c>
      <c r="R1856" s="8">
        <f t="shared" ca="1" si="469"/>
        <v>2548</v>
      </c>
      <c r="S1856" s="8">
        <f t="shared" ca="1" si="470"/>
        <v>322298</v>
      </c>
      <c r="T1856" s="8">
        <f t="shared" ca="1" si="466"/>
        <v>-50</v>
      </c>
      <c r="U1856" s="9">
        <f t="shared" ca="1" si="471"/>
        <v>1</v>
      </c>
      <c r="V1856">
        <f t="shared" si="467"/>
        <v>2005</v>
      </c>
      <c r="W1856">
        <f t="shared" si="468"/>
        <v>12</v>
      </c>
    </row>
    <row r="1857" spans="1:23" x14ac:dyDescent="0.25">
      <c r="A1857" s="1">
        <v>38709</v>
      </c>
      <c r="B1857" s="2">
        <v>6512.63</v>
      </c>
      <c r="C1857" s="2">
        <v>113971</v>
      </c>
      <c r="D1857" s="2">
        <v>6544</v>
      </c>
      <c r="E1857" s="2">
        <v>6538</v>
      </c>
      <c r="F1857" s="10">
        <f t="shared" si="458"/>
        <v>4.8167944440264954E-3</v>
      </c>
      <c r="G1857" s="2">
        <f t="shared" ca="1" si="459"/>
        <v>87962.524999999994</v>
      </c>
      <c r="H1857">
        <f t="shared" ca="1" si="460"/>
        <v>1</v>
      </c>
      <c r="I1857">
        <f t="shared" si="461"/>
        <v>-1</v>
      </c>
      <c r="J1857">
        <f t="shared" si="464"/>
        <v>95.430000000000291</v>
      </c>
      <c r="K1857">
        <f t="shared" si="462"/>
        <v>-1</v>
      </c>
      <c r="L1857" s="11">
        <f t="shared" ca="1" si="472"/>
        <v>17715.149999999976</v>
      </c>
      <c r="M1857">
        <f t="shared" ca="1" si="463"/>
        <v>-2</v>
      </c>
      <c r="N1857">
        <f t="shared" ca="1" si="473"/>
        <v>0</v>
      </c>
      <c r="O1857">
        <f>COUNTIF(結算日!$A$3:$A$249,A1857)</f>
        <v>0</v>
      </c>
      <c r="Q1857" s="7">
        <f t="shared" si="465"/>
        <v>114</v>
      </c>
      <c r="R1857" s="8">
        <f t="shared" ca="1" si="469"/>
        <v>-5700</v>
      </c>
      <c r="S1857" s="8">
        <f t="shared" ca="1" si="470"/>
        <v>316597</v>
      </c>
      <c r="T1857" s="8">
        <f t="shared" ca="1" si="466"/>
        <v>-48</v>
      </c>
      <c r="U1857" s="9">
        <f t="shared" ca="1" si="471"/>
        <v>2</v>
      </c>
      <c r="V1857">
        <f t="shared" si="467"/>
        <v>2005</v>
      </c>
      <c r="W1857">
        <f t="shared" si="468"/>
        <v>12</v>
      </c>
    </row>
    <row r="1858" spans="1:23" x14ac:dyDescent="0.25">
      <c r="A1858" s="1">
        <v>38712</v>
      </c>
      <c r="B1858" s="2">
        <v>6534.77</v>
      </c>
      <c r="C1858" s="2">
        <v>110998</v>
      </c>
      <c r="D1858" s="2">
        <v>6578</v>
      </c>
      <c r="E1858" s="2">
        <v>6580</v>
      </c>
      <c r="F1858" s="10">
        <f t="shared" ref="F1858:F1921" si="474">IF(O1858=1,E1858,D1858)/B1858-1</f>
        <v>6.6153820256871221E-3</v>
      </c>
      <c r="G1858" s="2">
        <f t="shared" ref="G1858:G1921" ca="1" si="475">IF(ROW()&gt;$G$1,AVERAGE(OFFSET(C1858,-$G$1+1,,$G$1)),"")</f>
        <v>88907.9</v>
      </c>
      <c r="H1858">
        <f t="shared" ref="H1858:H1921" ca="1" si="476">IF(G1858="",0,SIGN(C1858-G1858))</f>
        <v>1</v>
      </c>
      <c r="I1858">
        <f t="shared" ref="I1858:I1921" si="477">-SIGN(F1858)</f>
        <v>-1</v>
      </c>
      <c r="J1858">
        <f t="shared" si="464"/>
        <v>22.140000000000327</v>
      </c>
      <c r="K1858">
        <f t="shared" ref="K1858:K1921" si="478">CHOOSE($K$1,H1858*(2-$K$1)+I1858*($K$1-1),IF(ABS(F1858)&gt;($K$1-2)/100,I1858,H1858))</f>
        <v>-1</v>
      </c>
      <c r="L1858" s="11">
        <f t="shared" ca="1" si="472"/>
        <v>17670.869999999974</v>
      </c>
      <c r="M1858">
        <f t="shared" ref="M1858:M1921" ca="1" si="479">INT(L1858*$P$1/B1858)*K1858</f>
        <v>-2</v>
      </c>
      <c r="N1858">
        <f t="shared" ca="1" si="473"/>
        <v>0</v>
      </c>
      <c r="O1858">
        <f>COUNTIF(結算日!$A$3:$A$249,A1858)</f>
        <v>0</v>
      </c>
      <c r="Q1858" s="7">
        <f t="shared" si="465"/>
        <v>34</v>
      </c>
      <c r="R1858" s="8">
        <f t="shared" ca="1" si="469"/>
        <v>-1632</v>
      </c>
      <c r="S1858" s="8">
        <f t="shared" ca="1" si="470"/>
        <v>314963</v>
      </c>
      <c r="T1858" s="8">
        <f t="shared" ca="1" si="466"/>
        <v>-47</v>
      </c>
      <c r="U1858" s="9">
        <f t="shared" ca="1" si="471"/>
        <v>1</v>
      </c>
      <c r="V1858">
        <f t="shared" si="467"/>
        <v>2005</v>
      </c>
      <c r="W1858">
        <f t="shared" si="468"/>
        <v>12</v>
      </c>
    </row>
    <row r="1859" spans="1:23" x14ac:dyDescent="0.25">
      <c r="A1859" s="1">
        <v>38713</v>
      </c>
      <c r="B1859" s="2">
        <v>6531.59</v>
      </c>
      <c r="C1859" s="2">
        <v>113222</v>
      </c>
      <c r="D1859" s="2">
        <v>6567</v>
      </c>
      <c r="E1859" s="2">
        <v>6563</v>
      </c>
      <c r="F1859" s="10">
        <f t="shared" si="474"/>
        <v>5.4213445730670884E-3</v>
      </c>
      <c r="G1859" s="2">
        <f t="shared" ca="1" si="475"/>
        <v>89813.425000000003</v>
      </c>
      <c r="H1859">
        <f t="shared" ca="1" si="476"/>
        <v>1</v>
      </c>
      <c r="I1859">
        <f t="shared" si="477"/>
        <v>-1</v>
      </c>
      <c r="J1859">
        <f t="shared" ref="J1859:J1922" si="480">B1859-B1858</f>
        <v>-3.180000000000291</v>
      </c>
      <c r="K1859">
        <f t="shared" si="478"/>
        <v>-1</v>
      </c>
      <c r="L1859" s="11">
        <f t="shared" ca="1" si="472"/>
        <v>17677.229999999974</v>
      </c>
      <c r="M1859">
        <f t="shared" ca="1" si="479"/>
        <v>-2</v>
      </c>
      <c r="N1859">
        <f t="shared" ca="1" si="473"/>
        <v>0</v>
      </c>
      <c r="O1859">
        <f>COUNTIF(結算日!$A$3:$A$249,A1859)</f>
        <v>0</v>
      </c>
      <c r="Q1859" s="7">
        <f t="shared" ref="Q1859:Q1922" si="481">D1859-IF(O1858=1,E1858,D1858)</f>
        <v>-11</v>
      </c>
      <c r="R1859" s="8">
        <f t="shared" ca="1" si="469"/>
        <v>517</v>
      </c>
      <c r="S1859" s="8">
        <f t="shared" ca="1" si="470"/>
        <v>315479</v>
      </c>
      <c r="T1859" s="8">
        <f t="shared" ref="T1859:T1922" ca="1" si="482">INT(S1859*$P$1/IF(O1859=1,E1859,D1859))*K1859</f>
        <v>-48</v>
      </c>
      <c r="U1859" s="9">
        <f t="shared" ca="1" si="471"/>
        <v>1</v>
      </c>
      <c r="V1859">
        <f t="shared" ref="V1859:V1922" si="483">YEAR(A1859)</f>
        <v>2005</v>
      </c>
      <c r="W1859">
        <f t="shared" ref="W1859:W1922" si="484">MONTH(A1859)</f>
        <v>12</v>
      </c>
    </row>
    <row r="1860" spans="1:23" x14ac:dyDescent="0.25">
      <c r="A1860" s="1">
        <v>38714</v>
      </c>
      <c r="B1860" s="2">
        <v>6524.4</v>
      </c>
      <c r="C1860" s="2">
        <v>97497</v>
      </c>
      <c r="D1860" s="2">
        <v>6550</v>
      </c>
      <c r="E1860" s="2">
        <v>6555</v>
      </c>
      <c r="F1860" s="10">
        <f t="shared" si="474"/>
        <v>3.923732450493489E-3</v>
      </c>
      <c r="G1860" s="2">
        <f t="shared" ca="1" si="475"/>
        <v>90387.55</v>
      </c>
      <c r="H1860">
        <f t="shared" ca="1" si="476"/>
        <v>1</v>
      </c>
      <c r="I1860">
        <f t="shared" si="477"/>
        <v>-1</v>
      </c>
      <c r="J1860">
        <f t="shared" si="480"/>
        <v>-7.1900000000005093</v>
      </c>
      <c r="K1860">
        <f t="shared" si="478"/>
        <v>-1</v>
      </c>
      <c r="L1860" s="11">
        <f t="shared" ca="1" si="472"/>
        <v>17691.609999999975</v>
      </c>
      <c r="M1860">
        <f t="shared" ca="1" si="479"/>
        <v>-2</v>
      </c>
      <c r="N1860">
        <f t="shared" ca="1" si="473"/>
        <v>0</v>
      </c>
      <c r="O1860">
        <f>COUNTIF(結算日!$A$3:$A$249,A1860)</f>
        <v>0</v>
      </c>
      <c r="Q1860" s="7">
        <f t="shared" si="481"/>
        <v>-17</v>
      </c>
      <c r="R1860" s="8">
        <f t="shared" ref="R1860:R1923" ca="1" si="485">Q1860*T1859</f>
        <v>816</v>
      </c>
      <c r="S1860" s="8">
        <f t="shared" ref="S1860:S1923" ca="1" si="486">S1859+Q1860*T1859-U1859*$U$1</f>
        <v>316294</v>
      </c>
      <c r="T1860" s="8">
        <f t="shared" ca="1" si="482"/>
        <v>-48</v>
      </c>
      <c r="U1860" s="9">
        <f t="shared" ref="U1860:U1923" ca="1" si="487">IF(O1860=1,ABS(T1860)+ABS(T1859),ABS(T1860-T1859))</f>
        <v>0</v>
      </c>
      <c r="V1860">
        <f t="shared" si="483"/>
        <v>2005</v>
      </c>
      <c r="W1860">
        <f t="shared" si="484"/>
        <v>12</v>
      </c>
    </row>
    <row r="1861" spans="1:23" x14ac:dyDescent="0.25">
      <c r="A1861" s="1">
        <v>38715</v>
      </c>
      <c r="B1861" s="2">
        <v>6575.53</v>
      </c>
      <c r="C1861" s="2">
        <v>152472</v>
      </c>
      <c r="D1861" s="2">
        <v>6605</v>
      </c>
      <c r="E1861" s="2">
        <v>6615</v>
      </c>
      <c r="F1861" s="10">
        <f t="shared" si="474"/>
        <v>4.4817680095750045E-3</v>
      </c>
      <c r="G1861" s="2">
        <f t="shared" ca="1" si="475"/>
        <v>92284.35</v>
      </c>
      <c r="H1861">
        <f t="shared" ca="1" si="476"/>
        <v>1</v>
      </c>
      <c r="I1861">
        <f t="shared" si="477"/>
        <v>-1</v>
      </c>
      <c r="J1861">
        <f t="shared" si="480"/>
        <v>51.130000000000109</v>
      </c>
      <c r="K1861">
        <f t="shared" si="478"/>
        <v>-1</v>
      </c>
      <c r="L1861" s="11">
        <f t="shared" ca="1" si="472"/>
        <v>17589.349999999977</v>
      </c>
      <c r="M1861">
        <f t="shared" ca="1" si="479"/>
        <v>-2</v>
      </c>
      <c r="N1861">
        <f t="shared" ca="1" si="473"/>
        <v>0</v>
      </c>
      <c r="O1861">
        <f>COUNTIF(結算日!$A$3:$A$249,A1861)</f>
        <v>0</v>
      </c>
      <c r="Q1861" s="7">
        <f t="shared" si="481"/>
        <v>55</v>
      </c>
      <c r="R1861" s="8">
        <f t="shared" ca="1" si="485"/>
        <v>-2640</v>
      </c>
      <c r="S1861" s="8">
        <f t="shared" ca="1" si="486"/>
        <v>313654</v>
      </c>
      <c r="T1861" s="8">
        <f t="shared" ca="1" si="482"/>
        <v>-47</v>
      </c>
      <c r="U1861" s="9">
        <f t="shared" ca="1" si="487"/>
        <v>1</v>
      </c>
      <c r="V1861">
        <f t="shared" si="483"/>
        <v>2005</v>
      </c>
      <c r="W1861">
        <f t="shared" si="484"/>
        <v>12</v>
      </c>
    </row>
    <row r="1862" spans="1:23" x14ac:dyDescent="0.25">
      <c r="A1862" s="1">
        <v>38716</v>
      </c>
      <c r="B1862" s="2">
        <v>6548.34</v>
      </c>
      <c r="C1862" s="2">
        <v>133545</v>
      </c>
      <c r="D1862" s="2">
        <v>6595</v>
      </c>
      <c r="E1862" s="2">
        <v>6580</v>
      </c>
      <c r="F1862" s="10">
        <f t="shared" si="474"/>
        <v>7.1254699664342613E-3</v>
      </c>
      <c r="G1862" s="2">
        <f t="shared" ca="1" si="475"/>
        <v>93661.175000000003</v>
      </c>
      <c r="H1862">
        <f t="shared" ca="1" si="476"/>
        <v>1</v>
      </c>
      <c r="I1862">
        <f t="shared" si="477"/>
        <v>-1</v>
      </c>
      <c r="J1862">
        <f t="shared" si="480"/>
        <v>-27.1899999999996</v>
      </c>
      <c r="K1862">
        <f t="shared" si="478"/>
        <v>-1</v>
      </c>
      <c r="L1862" s="11">
        <f t="shared" ca="1" si="472"/>
        <v>17643.729999999974</v>
      </c>
      <c r="M1862">
        <f t="shared" ca="1" si="479"/>
        <v>-2</v>
      </c>
      <c r="N1862">
        <f t="shared" ca="1" si="473"/>
        <v>0</v>
      </c>
      <c r="O1862">
        <f>COUNTIF(結算日!$A$3:$A$249,A1862)</f>
        <v>0</v>
      </c>
      <c r="Q1862" s="7">
        <f t="shared" si="481"/>
        <v>-10</v>
      </c>
      <c r="R1862" s="8">
        <f t="shared" ca="1" si="485"/>
        <v>470</v>
      </c>
      <c r="S1862" s="8">
        <f t="shared" ca="1" si="486"/>
        <v>314123</v>
      </c>
      <c r="T1862" s="8">
        <f t="shared" ca="1" si="482"/>
        <v>-47</v>
      </c>
      <c r="U1862" s="9">
        <f t="shared" ca="1" si="487"/>
        <v>0</v>
      </c>
      <c r="V1862">
        <f t="shared" si="483"/>
        <v>2005</v>
      </c>
      <c r="W1862">
        <f t="shared" si="484"/>
        <v>12</v>
      </c>
    </row>
    <row r="1863" spans="1:23" x14ac:dyDescent="0.25">
      <c r="A1863" s="1">
        <v>38719</v>
      </c>
      <c r="B1863" s="2">
        <v>6462.06</v>
      </c>
      <c r="C1863" s="2">
        <v>115813</v>
      </c>
      <c r="D1863" s="2">
        <v>6478</v>
      </c>
      <c r="E1863" s="2">
        <v>6483</v>
      </c>
      <c r="F1863" s="10">
        <f t="shared" si="474"/>
        <v>2.466705663519031E-3</v>
      </c>
      <c r="G1863" s="2">
        <f t="shared" ca="1" si="475"/>
        <v>95194</v>
      </c>
      <c r="H1863">
        <f t="shared" ca="1" si="476"/>
        <v>1</v>
      </c>
      <c r="I1863">
        <f t="shared" si="477"/>
        <v>-1</v>
      </c>
      <c r="J1863">
        <f t="shared" si="480"/>
        <v>-86.279999999999745</v>
      </c>
      <c r="K1863">
        <f t="shared" si="478"/>
        <v>-1</v>
      </c>
      <c r="L1863" s="11">
        <f t="shared" ca="1" si="472"/>
        <v>17816.289999999972</v>
      </c>
      <c r="M1863">
        <f t="shared" ca="1" si="479"/>
        <v>-2</v>
      </c>
      <c r="N1863">
        <f t="shared" ca="1" si="473"/>
        <v>0</v>
      </c>
      <c r="O1863">
        <f>COUNTIF(結算日!$A$3:$A$249,A1863)</f>
        <v>0</v>
      </c>
      <c r="Q1863" s="7">
        <f t="shared" si="481"/>
        <v>-117</v>
      </c>
      <c r="R1863" s="8">
        <f t="shared" ca="1" si="485"/>
        <v>5499</v>
      </c>
      <c r="S1863" s="8">
        <f t="shared" ca="1" si="486"/>
        <v>319622</v>
      </c>
      <c r="T1863" s="8">
        <f t="shared" ca="1" si="482"/>
        <v>-49</v>
      </c>
      <c r="U1863" s="9">
        <f t="shared" ca="1" si="487"/>
        <v>2</v>
      </c>
      <c r="V1863">
        <f t="shared" si="483"/>
        <v>2006</v>
      </c>
      <c r="W1863">
        <f t="shared" si="484"/>
        <v>1</v>
      </c>
    </row>
    <row r="1864" spans="1:23" x14ac:dyDescent="0.25">
      <c r="A1864" s="1">
        <v>38720</v>
      </c>
      <c r="B1864" s="2">
        <v>6591.77</v>
      </c>
      <c r="C1864" s="2">
        <v>153445</v>
      </c>
      <c r="D1864" s="2">
        <v>6641</v>
      </c>
      <c r="E1864" s="2">
        <v>6643</v>
      </c>
      <c r="F1864" s="10">
        <f t="shared" si="474"/>
        <v>7.4684037822920768E-3</v>
      </c>
      <c r="G1864" s="2">
        <f t="shared" ca="1" si="475"/>
        <v>97707.274999999994</v>
      </c>
      <c r="H1864">
        <f t="shared" ca="1" si="476"/>
        <v>1</v>
      </c>
      <c r="I1864">
        <f t="shared" si="477"/>
        <v>-1</v>
      </c>
      <c r="J1864">
        <f t="shared" si="480"/>
        <v>129.71000000000004</v>
      </c>
      <c r="K1864">
        <f t="shared" si="478"/>
        <v>-1</v>
      </c>
      <c r="L1864" s="11">
        <f t="shared" ca="1" si="472"/>
        <v>17556.869999999974</v>
      </c>
      <c r="M1864">
        <f t="shared" ca="1" si="479"/>
        <v>-2</v>
      </c>
      <c r="N1864">
        <f t="shared" ca="1" si="473"/>
        <v>0</v>
      </c>
      <c r="O1864">
        <f>COUNTIF(結算日!$A$3:$A$249,A1864)</f>
        <v>0</v>
      </c>
      <c r="Q1864" s="7">
        <f t="shared" si="481"/>
        <v>163</v>
      </c>
      <c r="R1864" s="8">
        <f t="shared" ca="1" si="485"/>
        <v>-7987</v>
      </c>
      <c r="S1864" s="8">
        <f t="shared" ca="1" si="486"/>
        <v>311633</v>
      </c>
      <c r="T1864" s="8">
        <f t="shared" ca="1" si="482"/>
        <v>-46</v>
      </c>
      <c r="U1864" s="9">
        <f t="shared" ca="1" si="487"/>
        <v>3</v>
      </c>
      <c r="V1864">
        <f t="shared" si="483"/>
        <v>2006</v>
      </c>
      <c r="W1864">
        <f t="shared" si="484"/>
        <v>1</v>
      </c>
    </row>
    <row r="1865" spans="1:23" x14ac:dyDescent="0.25">
      <c r="A1865" s="1">
        <v>38721</v>
      </c>
      <c r="B1865" s="2">
        <v>6616.44</v>
      </c>
      <c r="C1865" s="2">
        <v>180520</v>
      </c>
      <c r="D1865" s="2">
        <v>6655</v>
      </c>
      <c r="E1865" s="2">
        <v>6650</v>
      </c>
      <c r="F1865" s="10">
        <f t="shared" si="474"/>
        <v>5.8279074547642473E-3</v>
      </c>
      <c r="G1865" s="2">
        <f t="shared" ca="1" si="475"/>
        <v>100153.925</v>
      </c>
      <c r="H1865">
        <f t="shared" ca="1" si="476"/>
        <v>1</v>
      </c>
      <c r="I1865">
        <f t="shared" si="477"/>
        <v>-1</v>
      </c>
      <c r="J1865">
        <f t="shared" si="480"/>
        <v>24.669999999999163</v>
      </c>
      <c r="K1865">
        <f t="shared" si="478"/>
        <v>-1</v>
      </c>
      <c r="L1865" s="11">
        <f t="shared" ca="1" si="472"/>
        <v>17507.529999999977</v>
      </c>
      <c r="M1865">
        <f t="shared" ca="1" si="479"/>
        <v>-2</v>
      </c>
      <c r="N1865">
        <f t="shared" ca="1" si="473"/>
        <v>0</v>
      </c>
      <c r="O1865">
        <f>COUNTIF(結算日!$A$3:$A$249,A1865)</f>
        <v>0</v>
      </c>
      <c r="Q1865" s="7">
        <f t="shared" si="481"/>
        <v>14</v>
      </c>
      <c r="R1865" s="8">
        <f t="shared" ca="1" si="485"/>
        <v>-644</v>
      </c>
      <c r="S1865" s="8">
        <f t="shared" ca="1" si="486"/>
        <v>310986</v>
      </c>
      <c r="T1865" s="8">
        <f t="shared" ca="1" si="482"/>
        <v>-46</v>
      </c>
      <c r="U1865" s="9">
        <f t="shared" ca="1" si="487"/>
        <v>0</v>
      </c>
      <c r="V1865">
        <f t="shared" si="483"/>
        <v>2006</v>
      </c>
      <c r="W1865">
        <f t="shared" si="484"/>
        <v>1</v>
      </c>
    </row>
    <row r="1866" spans="1:23" x14ac:dyDescent="0.25">
      <c r="A1866" s="1">
        <v>38722</v>
      </c>
      <c r="B1866" s="2">
        <v>6709.87</v>
      </c>
      <c r="C1866" s="2">
        <v>165894</v>
      </c>
      <c r="D1866" s="2">
        <v>6723</v>
      </c>
      <c r="E1866" s="2">
        <v>6730</v>
      </c>
      <c r="F1866" s="10">
        <f t="shared" si="474"/>
        <v>1.9568188355363336E-3</v>
      </c>
      <c r="G1866" s="2">
        <f t="shared" ca="1" si="475"/>
        <v>102158.7</v>
      </c>
      <c r="H1866">
        <f t="shared" ca="1" si="476"/>
        <v>1</v>
      </c>
      <c r="I1866">
        <f t="shared" si="477"/>
        <v>-1</v>
      </c>
      <c r="J1866">
        <f t="shared" si="480"/>
        <v>93.430000000000291</v>
      </c>
      <c r="K1866">
        <f t="shared" si="478"/>
        <v>-1</v>
      </c>
      <c r="L1866" s="11">
        <f t="shared" ca="1" si="472"/>
        <v>17320.669999999976</v>
      </c>
      <c r="M1866">
        <f t="shared" ca="1" si="479"/>
        <v>-2</v>
      </c>
      <c r="N1866">
        <f t="shared" ca="1" si="473"/>
        <v>0</v>
      </c>
      <c r="O1866">
        <f>COUNTIF(結算日!$A$3:$A$249,A1866)</f>
        <v>0</v>
      </c>
      <c r="Q1866" s="7">
        <f t="shared" si="481"/>
        <v>68</v>
      </c>
      <c r="R1866" s="8">
        <f t="shared" ca="1" si="485"/>
        <v>-3128</v>
      </c>
      <c r="S1866" s="8">
        <f t="shared" ca="1" si="486"/>
        <v>307858</v>
      </c>
      <c r="T1866" s="8">
        <f t="shared" ca="1" si="482"/>
        <v>-45</v>
      </c>
      <c r="U1866" s="9">
        <f t="shared" ca="1" si="487"/>
        <v>1</v>
      </c>
      <c r="V1866">
        <f t="shared" si="483"/>
        <v>2006</v>
      </c>
      <c r="W1866">
        <f t="shared" si="484"/>
        <v>1</v>
      </c>
    </row>
    <row r="1867" spans="1:23" x14ac:dyDescent="0.25">
      <c r="A1867" s="1">
        <v>38723</v>
      </c>
      <c r="B1867" s="2">
        <v>6694.82</v>
      </c>
      <c r="C1867" s="2">
        <v>169829</v>
      </c>
      <c r="D1867" s="2">
        <v>6717</v>
      </c>
      <c r="E1867" s="2">
        <v>6718</v>
      </c>
      <c r="F1867" s="10">
        <f t="shared" si="474"/>
        <v>3.3130091623077007E-3</v>
      </c>
      <c r="G1867" s="2">
        <f t="shared" ca="1" si="475"/>
        <v>104086.125</v>
      </c>
      <c r="H1867">
        <f t="shared" ca="1" si="476"/>
        <v>1</v>
      </c>
      <c r="I1867">
        <f t="shared" si="477"/>
        <v>-1</v>
      </c>
      <c r="J1867">
        <f t="shared" si="480"/>
        <v>-15.050000000000182</v>
      </c>
      <c r="K1867">
        <f t="shared" si="478"/>
        <v>-1</v>
      </c>
      <c r="L1867" s="11">
        <f t="shared" ca="1" si="472"/>
        <v>17350.769999999975</v>
      </c>
      <c r="M1867">
        <f t="shared" ca="1" si="479"/>
        <v>-2</v>
      </c>
      <c r="N1867">
        <f t="shared" ca="1" si="473"/>
        <v>0</v>
      </c>
      <c r="O1867">
        <f>COUNTIF(結算日!$A$3:$A$249,A1867)</f>
        <v>0</v>
      </c>
      <c r="Q1867" s="7">
        <f t="shared" si="481"/>
        <v>-6</v>
      </c>
      <c r="R1867" s="8">
        <f t="shared" ca="1" si="485"/>
        <v>270</v>
      </c>
      <c r="S1867" s="8">
        <f t="shared" ca="1" si="486"/>
        <v>308127</v>
      </c>
      <c r="T1867" s="8">
        <f t="shared" ca="1" si="482"/>
        <v>-45</v>
      </c>
      <c r="U1867" s="9">
        <f t="shared" ca="1" si="487"/>
        <v>0</v>
      </c>
      <c r="V1867">
        <f t="shared" si="483"/>
        <v>2006</v>
      </c>
      <c r="W1867">
        <f t="shared" si="484"/>
        <v>1</v>
      </c>
    </row>
    <row r="1868" spans="1:23" x14ac:dyDescent="0.25">
      <c r="A1868" s="1">
        <v>38726</v>
      </c>
      <c r="B1868" s="2">
        <v>6742.39</v>
      </c>
      <c r="C1868" s="2">
        <v>139142</v>
      </c>
      <c r="D1868" s="2">
        <v>6760</v>
      </c>
      <c r="E1868" s="2">
        <v>6770</v>
      </c>
      <c r="F1868" s="10">
        <f t="shared" si="474"/>
        <v>2.6118334893117101E-3</v>
      </c>
      <c r="G1868" s="2">
        <f t="shared" ca="1" si="475"/>
        <v>105806.625</v>
      </c>
      <c r="H1868">
        <f t="shared" ca="1" si="476"/>
        <v>1</v>
      </c>
      <c r="I1868">
        <f t="shared" si="477"/>
        <v>-1</v>
      </c>
      <c r="J1868">
        <f t="shared" si="480"/>
        <v>47.570000000000618</v>
      </c>
      <c r="K1868">
        <f t="shared" si="478"/>
        <v>-1</v>
      </c>
      <c r="L1868" s="11">
        <f t="shared" ca="1" si="472"/>
        <v>17255.629999999976</v>
      </c>
      <c r="M1868">
        <f t="shared" ca="1" si="479"/>
        <v>-2</v>
      </c>
      <c r="N1868">
        <f t="shared" ca="1" si="473"/>
        <v>0</v>
      </c>
      <c r="O1868">
        <f>COUNTIF(結算日!$A$3:$A$249,A1868)</f>
        <v>0</v>
      </c>
      <c r="Q1868" s="7">
        <f t="shared" si="481"/>
        <v>43</v>
      </c>
      <c r="R1868" s="8">
        <f t="shared" ca="1" si="485"/>
        <v>-1935</v>
      </c>
      <c r="S1868" s="8">
        <f t="shared" ca="1" si="486"/>
        <v>306192</v>
      </c>
      <c r="T1868" s="8">
        <f t="shared" ca="1" si="482"/>
        <v>-45</v>
      </c>
      <c r="U1868" s="9">
        <f t="shared" ca="1" si="487"/>
        <v>0</v>
      </c>
      <c r="V1868">
        <f t="shared" si="483"/>
        <v>2006</v>
      </c>
      <c r="W1868">
        <f t="shared" si="484"/>
        <v>1</v>
      </c>
    </row>
    <row r="1869" spans="1:23" x14ac:dyDescent="0.25">
      <c r="A1869" s="1">
        <v>38727</v>
      </c>
      <c r="B1869" s="2">
        <v>6707.4</v>
      </c>
      <c r="C1869" s="2">
        <v>114657</v>
      </c>
      <c r="D1869" s="2">
        <v>6739</v>
      </c>
      <c r="E1869" s="2">
        <v>6736</v>
      </c>
      <c r="F1869" s="10">
        <f t="shared" si="474"/>
        <v>4.7112144795300459E-3</v>
      </c>
      <c r="G1869" s="2">
        <f t="shared" ca="1" si="475"/>
        <v>107049.47500000001</v>
      </c>
      <c r="H1869">
        <f t="shared" ca="1" si="476"/>
        <v>1</v>
      </c>
      <c r="I1869">
        <f t="shared" si="477"/>
        <v>-1</v>
      </c>
      <c r="J1869">
        <f t="shared" si="480"/>
        <v>-34.990000000000691</v>
      </c>
      <c r="K1869">
        <f t="shared" si="478"/>
        <v>-1</v>
      </c>
      <c r="L1869" s="11">
        <f t="shared" ca="1" si="472"/>
        <v>17325.609999999979</v>
      </c>
      <c r="M1869">
        <f t="shared" ca="1" si="479"/>
        <v>-2</v>
      </c>
      <c r="N1869">
        <f t="shared" ca="1" si="473"/>
        <v>0</v>
      </c>
      <c r="O1869">
        <f>COUNTIF(結算日!$A$3:$A$249,A1869)</f>
        <v>0</v>
      </c>
      <c r="Q1869" s="7">
        <f t="shared" si="481"/>
        <v>-21</v>
      </c>
      <c r="R1869" s="8">
        <f t="shared" ca="1" si="485"/>
        <v>945</v>
      </c>
      <c r="S1869" s="8">
        <f t="shared" ca="1" si="486"/>
        <v>307137</v>
      </c>
      <c r="T1869" s="8">
        <f t="shared" ca="1" si="482"/>
        <v>-45</v>
      </c>
      <c r="U1869" s="9">
        <f t="shared" ca="1" si="487"/>
        <v>0</v>
      </c>
      <c r="V1869">
        <f t="shared" si="483"/>
        <v>2006</v>
      </c>
      <c r="W1869">
        <f t="shared" si="484"/>
        <v>1</v>
      </c>
    </row>
    <row r="1870" spans="1:23" x14ac:dyDescent="0.25">
      <c r="A1870" s="1">
        <v>38728</v>
      </c>
      <c r="B1870" s="2">
        <v>6735.89</v>
      </c>
      <c r="C1870" s="2">
        <v>133576</v>
      </c>
      <c r="D1870" s="2">
        <v>6760</v>
      </c>
      <c r="E1870" s="2">
        <v>6765</v>
      </c>
      <c r="F1870" s="10">
        <f t="shared" si="474"/>
        <v>3.579333985560984E-3</v>
      </c>
      <c r="G1870" s="2">
        <f t="shared" ca="1" si="475"/>
        <v>108474.45</v>
      </c>
      <c r="H1870">
        <f t="shared" ca="1" si="476"/>
        <v>1</v>
      </c>
      <c r="I1870">
        <f t="shared" si="477"/>
        <v>-1</v>
      </c>
      <c r="J1870">
        <f t="shared" si="480"/>
        <v>28.490000000000691</v>
      </c>
      <c r="K1870">
        <f t="shared" si="478"/>
        <v>-1</v>
      </c>
      <c r="L1870" s="11">
        <f t="shared" ca="1" si="472"/>
        <v>17268.629999999976</v>
      </c>
      <c r="M1870">
        <f t="shared" ca="1" si="479"/>
        <v>-2</v>
      </c>
      <c r="N1870">
        <f t="shared" ca="1" si="473"/>
        <v>0</v>
      </c>
      <c r="O1870">
        <f>COUNTIF(結算日!$A$3:$A$249,A1870)</f>
        <v>0</v>
      </c>
      <c r="Q1870" s="7">
        <f t="shared" si="481"/>
        <v>21</v>
      </c>
      <c r="R1870" s="8">
        <f t="shared" ca="1" si="485"/>
        <v>-945</v>
      </c>
      <c r="S1870" s="8">
        <f t="shared" ca="1" si="486"/>
        <v>306192</v>
      </c>
      <c r="T1870" s="8">
        <f t="shared" ca="1" si="482"/>
        <v>-45</v>
      </c>
      <c r="U1870" s="9">
        <f t="shared" ca="1" si="487"/>
        <v>0</v>
      </c>
      <c r="V1870">
        <f t="shared" si="483"/>
        <v>2006</v>
      </c>
      <c r="W1870">
        <f t="shared" si="484"/>
        <v>1</v>
      </c>
    </row>
    <row r="1871" spans="1:23" x14ac:dyDescent="0.25">
      <c r="A1871" s="1">
        <v>38729</v>
      </c>
      <c r="B1871" s="2">
        <v>6725.61</v>
      </c>
      <c r="C1871" s="2">
        <v>143400</v>
      </c>
      <c r="D1871" s="2">
        <v>6705</v>
      </c>
      <c r="E1871" s="2">
        <v>6706</v>
      </c>
      <c r="F1871" s="10">
        <f t="shared" si="474"/>
        <v>-3.064406053874591E-3</v>
      </c>
      <c r="G1871" s="2">
        <f t="shared" ca="1" si="475"/>
        <v>110228.72500000001</v>
      </c>
      <c r="H1871">
        <f t="shared" ca="1" si="476"/>
        <v>1</v>
      </c>
      <c r="I1871">
        <f t="shared" si="477"/>
        <v>1</v>
      </c>
      <c r="J1871">
        <f t="shared" si="480"/>
        <v>-10.280000000000655</v>
      </c>
      <c r="K1871">
        <f t="shared" si="478"/>
        <v>1</v>
      </c>
      <c r="L1871" s="11">
        <f t="shared" ca="1" si="472"/>
        <v>17289.189999999977</v>
      </c>
      <c r="M1871">
        <f t="shared" ca="1" si="479"/>
        <v>2</v>
      </c>
      <c r="N1871">
        <f t="shared" ca="1" si="473"/>
        <v>4</v>
      </c>
      <c r="O1871">
        <f>COUNTIF(結算日!$A$3:$A$249,A1871)</f>
        <v>0</v>
      </c>
      <c r="Q1871" s="7">
        <f t="shared" si="481"/>
        <v>-55</v>
      </c>
      <c r="R1871" s="8">
        <f t="shared" ca="1" si="485"/>
        <v>2475</v>
      </c>
      <c r="S1871" s="8">
        <f t="shared" ca="1" si="486"/>
        <v>308667</v>
      </c>
      <c r="T1871" s="8">
        <f t="shared" ca="1" si="482"/>
        <v>46</v>
      </c>
      <c r="U1871" s="9">
        <f t="shared" ca="1" si="487"/>
        <v>91</v>
      </c>
      <c r="V1871">
        <f t="shared" si="483"/>
        <v>2006</v>
      </c>
      <c r="W1871">
        <f t="shared" si="484"/>
        <v>1</v>
      </c>
    </row>
    <row r="1872" spans="1:23" x14ac:dyDescent="0.25">
      <c r="A1872" s="1">
        <v>38730</v>
      </c>
      <c r="B1872" s="2">
        <v>6682.35</v>
      </c>
      <c r="C1872" s="2">
        <v>97241</v>
      </c>
      <c r="D1872" s="2">
        <v>6712</v>
      </c>
      <c r="E1872" s="2">
        <v>6712</v>
      </c>
      <c r="F1872" s="10">
        <f t="shared" si="474"/>
        <v>4.4370618120870287E-3</v>
      </c>
      <c r="G1872" s="2">
        <f t="shared" ca="1" si="475"/>
        <v>109715</v>
      </c>
      <c r="H1872">
        <f t="shared" ca="1" si="476"/>
        <v>-1</v>
      </c>
      <c r="I1872">
        <f t="shared" si="477"/>
        <v>-1</v>
      </c>
      <c r="J1872">
        <f t="shared" si="480"/>
        <v>-43.259999999999309</v>
      </c>
      <c r="K1872">
        <f t="shared" si="478"/>
        <v>-1</v>
      </c>
      <c r="L1872" s="11">
        <f t="shared" ca="1" si="472"/>
        <v>17202.669999999976</v>
      </c>
      <c r="M1872">
        <f t="shared" ca="1" si="479"/>
        <v>-2</v>
      </c>
      <c r="N1872">
        <f t="shared" ca="1" si="473"/>
        <v>4</v>
      </c>
      <c r="O1872">
        <f>COUNTIF(結算日!$A$3:$A$249,A1872)</f>
        <v>0</v>
      </c>
      <c r="Q1872" s="7">
        <f t="shared" si="481"/>
        <v>7</v>
      </c>
      <c r="R1872" s="8">
        <f t="shared" ca="1" si="485"/>
        <v>322</v>
      </c>
      <c r="S1872" s="8">
        <f t="shared" ca="1" si="486"/>
        <v>308898</v>
      </c>
      <c r="T1872" s="8">
        <f t="shared" ca="1" si="482"/>
        <v>-46</v>
      </c>
      <c r="U1872" s="9">
        <f t="shared" ca="1" si="487"/>
        <v>92</v>
      </c>
      <c r="V1872">
        <f t="shared" si="483"/>
        <v>2006</v>
      </c>
      <c r="W1872">
        <f t="shared" si="484"/>
        <v>1</v>
      </c>
    </row>
    <row r="1873" spans="1:23" x14ac:dyDescent="0.25">
      <c r="A1873" s="1">
        <v>38733</v>
      </c>
      <c r="B1873" s="2">
        <v>6724.18</v>
      </c>
      <c r="C1873" s="2">
        <v>88638</v>
      </c>
      <c r="D1873" s="2">
        <v>6729</v>
      </c>
      <c r="E1873" s="2">
        <v>6740</v>
      </c>
      <c r="F1873" s="10">
        <f t="shared" si="474"/>
        <v>7.1681602812523337E-4</v>
      </c>
      <c r="G1873" s="2">
        <f t="shared" ca="1" si="475"/>
        <v>109888.05</v>
      </c>
      <c r="H1873">
        <f t="shared" ca="1" si="476"/>
        <v>-1</v>
      </c>
      <c r="I1873">
        <f t="shared" si="477"/>
        <v>-1</v>
      </c>
      <c r="J1873">
        <f t="shared" si="480"/>
        <v>41.829999999999927</v>
      </c>
      <c r="K1873">
        <f t="shared" ca="1" si="478"/>
        <v>-1</v>
      </c>
      <c r="L1873" s="11">
        <f t="shared" ca="1" si="472"/>
        <v>17119.009999999977</v>
      </c>
      <c r="M1873">
        <f t="shared" ca="1" si="479"/>
        <v>-2</v>
      </c>
      <c r="N1873">
        <f t="shared" ca="1" si="473"/>
        <v>0</v>
      </c>
      <c r="O1873">
        <f>COUNTIF(結算日!$A$3:$A$249,A1873)</f>
        <v>0</v>
      </c>
      <c r="Q1873" s="7">
        <f t="shared" si="481"/>
        <v>17</v>
      </c>
      <c r="R1873" s="8">
        <f t="shared" ca="1" si="485"/>
        <v>-782</v>
      </c>
      <c r="S1873" s="8">
        <f t="shared" ca="1" si="486"/>
        <v>308024</v>
      </c>
      <c r="T1873" s="8">
        <f t="shared" ca="1" si="482"/>
        <v>-45</v>
      </c>
      <c r="U1873" s="9">
        <f t="shared" ca="1" si="487"/>
        <v>1</v>
      </c>
      <c r="V1873">
        <f t="shared" si="483"/>
        <v>2006</v>
      </c>
      <c r="W1873">
        <f t="shared" si="484"/>
        <v>1</v>
      </c>
    </row>
    <row r="1874" spans="1:23" x14ac:dyDescent="0.25">
      <c r="A1874" s="1">
        <v>38734</v>
      </c>
      <c r="B1874" s="2">
        <v>6711.04</v>
      </c>
      <c r="C1874" s="2">
        <v>118199</v>
      </c>
      <c r="D1874" s="2">
        <v>6689</v>
      </c>
      <c r="E1874" s="2">
        <v>6694</v>
      </c>
      <c r="F1874" s="10">
        <f t="shared" si="474"/>
        <v>-3.2841407591073235E-3</v>
      </c>
      <c r="G1874" s="2">
        <f t="shared" ca="1" si="475"/>
        <v>111180.22500000001</v>
      </c>
      <c r="H1874">
        <f t="shared" ca="1" si="476"/>
        <v>1</v>
      </c>
      <c r="I1874">
        <f t="shared" si="477"/>
        <v>1</v>
      </c>
      <c r="J1874">
        <f t="shared" si="480"/>
        <v>-13.140000000000327</v>
      </c>
      <c r="K1874">
        <f t="shared" si="478"/>
        <v>1</v>
      </c>
      <c r="L1874" s="11">
        <f t="shared" ca="1" si="472"/>
        <v>17145.289999999979</v>
      </c>
      <c r="M1874">
        <f t="shared" ca="1" si="479"/>
        <v>2</v>
      </c>
      <c r="N1874">
        <f t="shared" ca="1" si="473"/>
        <v>4</v>
      </c>
      <c r="O1874">
        <f>COUNTIF(結算日!$A$3:$A$249,A1874)</f>
        <v>0</v>
      </c>
      <c r="Q1874" s="7">
        <f t="shared" si="481"/>
        <v>-40</v>
      </c>
      <c r="R1874" s="8">
        <f t="shared" ca="1" si="485"/>
        <v>1800</v>
      </c>
      <c r="S1874" s="8">
        <f t="shared" ca="1" si="486"/>
        <v>309823</v>
      </c>
      <c r="T1874" s="8">
        <f t="shared" ca="1" si="482"/>
        <v>46</v>
      </c>
      <c r="U1874" s="9">
        <f t="shared" ca="1" si="487"/>
        <v>91</v>
      </c>
      <c r="V1874">
        <f t="shared" si="483"/>
        <v>2006</v>
      </c>
      <c r="W1874">
        <f t="shared" si="484"/>
        <v>1</v>
      </c>
    </row>
    <row r="1875" spans="1:23" x14ac:dyDescent="0.25">
      <c r="A1875" s="1">
        <v>38735</v>
      </c>
      <c r="B1875" s="2">
        <v>6498.92</v>
      </c>
      <c r="C1875" s="2">
        <v>133233</v>
      </c>
      <c r="D1875" s="2">
        <v>6490</v>
      </c>
      <c r="E1875" s="2">
        <v>6491</v>
      </c>
      <c r="F1875" s="10">
        <f t="shared" si="474"/>
        <v>-1.2186640241763635E-3</v>
      </c>
      <c r="G1875" s="2">
        <f t="shared" ca="1" si="475"/>
        <v>112573.97500000001</v>
      </c>
      <c r="H1875">
        <f t="shared" ca="1" si="476"/>
        <v>1</v>
      </c>
      <c r="I1875">
        <f t="shared" si="477"/>
        <v>1</v>
      </c>
      <c r="J1875">
        <f t="shared" si="480"/>
        <v>-212.11999999999989</v>
      </c>
      <c r="K1875">
        <f t="shared" si="478"/>
        <v>1</v>
      </c>
      <c r="L1875" s="11">
        <f t="shared" ca="1" si="472"/>
        <v>16721.049999999981</v>
      </c>
      <c r="M1875">
        <f t="shared" ca="1" si="479"/>
        <v>2</v>
      </c>
      <c r="N1875">
        <f t="shared" ca="1" si="473"/>
        <v>0</v>
      </c>
      <c r="O1875">
        <f>COUNTIF(結算日!$A$3:$A$249,A1875)</f>
        <v>1</v>
      </c>
      <c r="Q1875" s="7">
        <f t="shared" si="481"/>
        <v>-199</v>
      </c>
      <c r="R1875" s="8">
        <f t="shared" ca="1" si="485"/>
        <v>-9154</v>
      </c>
      <c r="S1875" s="8">
        <f t="shared" ca="1" si="486"/>
        <v>300578</v>
      </c>
      <c r="T1875" s="8">
        <f t="shared" ca="1" si="482"/>
        <v>46</v>
      </c>
      <c r="U1875" s="9">
        <f t="shared" ca="1" si="487"/>
        <v>92</v>
      </c>
      <c r="V1875">
        <f t="shared" si="483"/>
        <v>2006</v>
      </c>
      <c r="W1875">
        <f t="shared" si="484"/>
        <v>1</v>
      </c>
    </row>
    <row r="1876" spans="1:23" x14ac:dyDescent="0.25">
      <c r="A1876" s="1">
        <v>38736</v>
      </c>
      <c r="B1876" s="2">
        <v>6512.29</v>
      </c>
      <c r="C1876" s="2">
        <v>116318</v>
      </c>
      <c r="D1876" s="2">
        <v>6513</v>
      </c>
      <c r="E1876" s="2">
        <v>6516</v>
      </c>
      <c r="F1876" s="10">
        <f t="shared" si="474"/>
        <v>1.090246288171226E-4</v>
      </c>
      <c r="G1876" s="2">
        <f t="shared" ca="1" si="475"/>
        <v>113536.02499999999</v>
      </c>
      <c r="H1876">
        <f t="shared" ca="1" si="476"/>
        <v>1</v>
      </c>
      <c r="I1876">
        <f t="shared" si="477"/>
        <v>-1</v>
      </c>
      <c r="J1876">
        <f t="shared" si="480"/>
        <v>13.369999999999891</v>
      </c>
      <c r="K1876">
        <f t="shared" ca="1" si="478"/>
        <v>1</v>
      </c>
      <c r="L1876" s="11">
        <f t="shared" ca="1" si="472"/>
        <v>16747.789999999979</v>
      </c>
      <c r="M1876">
        <f t="shared" ca="1" si="479"/>
        <v>2</v>
      </c>
      <c r="N1876">
        <f t="shared" ca="1" si="473"/>
        <v>0</v>
      </c>
      <c r="O1876">
        <f>COUNTIF(結算日!$A$3:$A$249,A1876)</f>
        <v>0</v>
      </c>
      <c r="Q1876" s="7">
        <f t="shared" si="481"/>
        <v>22</v>
      </c>
      <c r="R1876" s="8">
        <f t="shared" ca="1" si="485"/>
        <v>1012</v>
      </c>
      <c r="S1876" s="8">
        <f t="shared" ca="1" si="486"/>
        <v>301498</v>
      </c>
      <c r="T1876" s="8">
        <f t="shared" ca="1" si="482"/>
        <v>46</v>
      </c>
      <c r="U1876" s="9">
        <f t="shared" ca="1" si="487"/>
        <v>0</v>
      </c>
      <c r="V1876">
        <f t="shared" si="483"/>
        <v>2006</v>
      </c>
      <c r="W1876">
        <f t="shared" si="484"/>
        <v>1</v>
      </c>
    </row>
    <row r="1877" spans="1:23" x14ac:dyDescent="0.25">
      <c r="A1877" s="1">
        <v>38737</v>
      </c>
      <c r="B1877" s="2">
        <v>6486.63</v>
      </c>
      <c r="C1877" s="2">
        <v>81007</v>
      </c>
      <c r="D1877" s="2">
        <v>6472</v>
      </c>
      <c r="E1877" s="2">
        <v>6451</v>
      </c>
      <c r="F1877" s="10">
        <f t="shared" si="474"/>
        <v>-2.2554084324217794E-3</v>
      </c>
      <c r="G1877" s="2">
        <f t="shared" ca="1" si="475"/>
        <v>113591.55</v>
      </c>
      <c r="H1877">
        <f t="shared" ca="1" si="476"/>
        <v>-1</v>
      </c>
      <c r="I1877">
        <f t="shared" si="477"/>
        <v>1</v>
      </c>
      <c r="J1877">
        <f t="shared" si="480"/>
        <v>-25.659999999999854</v>
      </c>
      <c r="K1877">
        <f t="shared" si="478"/>
        <v>1</v>
      </c>
      <c r="L1877" s="11">
        <f t="shared" ca="1" si="472"/>
        <v>16696.469999999979</v>
      </c>
      <c r="M1877">
        <f t="shared" ca="1" si="479"/>
        <v>2</v>
      </c>
      <c r="N1877">
        <f t="shared" ca="1" si="473"/>
        <v>0</v>
      </c>
      <c r="O1877">
        <f>COUNTIF(結算日!$A$3:$A$249,A1877)</f>
        <v>0</v>
      </c>
      <c r="Q1877" s="7">
        <f t="shared" si="481"/>
        <v>-41</v>
      </c>
      <c r="R1877" s="8">
        <f t="shared" ca="1" si="485"/>
        <v>-1886</v>
      </c>
      <c r="S1877" s="8">
        <f t="shared" ca="1" si="486"/>
        <v>299612</v>
      </c>
      <c r="T1877" s="8">
        <f t="shared" ca="1" si="482"/>
        <v>46</v>
      </c>
      <c r="U1877" s="9">
        <f t="shared" ca="1" si="487"/>
        <v>0</v>
      </c>
      <c r="V1877">
        <f t="shared" si="483"/>
        <v>2006</v>
      </c>
      <c r="W1877">
        <f t="shared" si="484"/>
        <v>1</v>
      </c>
    </row>
    <row r="1878" spans="1:23" x14ac:dyDescent="0.25">
      <c r="A1878" s="1">
        <v>38740</v>
      </c>
      <c r="B1878" s="2">
        <v>6381.97</v>
      </c>
      <c r="C1878" s="2">
        <v>74378</v>
      </c>
      <c r="D1878" s="2">
        <v>6380</v>
      </c>
      <c r="E1878" s="2">
        <v>6385</v>
      </c>
      <c r="F1878" s="10">
        <f t="shared" si="474"/>
        <v>-3.0868211539702983E-4</v>
      </c>
      <c r="G1878" s="2">
        <f t="shared" ca="1" si="475"/>
        <v>112903.625</v>
      </c>
      <c r="H1878">
        <f t="shared" ca="1" si="476"/>
        <v>-1</v>
      </c>
      <c r="I1878">
        <f t="shared" si="477"/>
        <v>1</v>
      </c>
      <c r="J1878">
        <f t="shared" si="480"/>
        <v>-104.65999999999985</v>
      </c>
      <c r="K1878">
        <f t="shared" ca="1" si="478"/>
        <v>-1</v>
      </c>
      <c r="L1878" s="11">
        <f t="shared" ca="1" si="472"/>
        <v>16487.14999999998</v>
      </c>
      <c r="M1878">
        <f t="shared" ca="1" si="479"/>
        <v>-2</v>
      </c>
      <c r="N1878">
        <f t="shared" ca="1" si="473"/>
        <v>4</v>
      </c>
      <c r="O1878">
        <f>COUNTIF(結算日!$A$3:$A$249,A1878)</f>
        <v>0</v>
      </c>
      <c r="Q1878" s="7">
        <f t="shared" si="481"/>
        <v>-92</v>
      </c>
      <c r="R1878" s="8">
        <f t="shared" ca="1" si="485"/>
        <v>-4232</v>
      </c>
      <c r="S1878" s="8">
        <f t="shared" ca="1" si="486"/>
        <v>295380</v>
      </c>
      <c r="T1878" s="8">
        <f t="shared" ca="1" si="482"/>
        <v>-46</v>
      </c>
      <c r="U1878" s="9">
        <f t="shared" ca="1" si="487"/>
        <v>92</v>
      </c>
      <c r="V1878">
        <f t="shared" si="483"/>
        <v>2006</v>
      </c>
      <c r="W1878">
        <f t="shared" si="484"/>
        <v>1</v>
      </c>
    </row>
    <row r="1879" spans="1:23" x14ac:dyDescent="0.25">
      <c r="A1879" s="1">
        <v>38741</v>
      </c>
      <c r="B1879" s="2">
        <v>6451.94</v>
      </c>
      <c r="C1879" s="2">
        <v>74480</v>
      </c>
      <c r="D1879" s="2">
        <v>6450</v>
      </c>
      <c r="E1879" s="2">
        <v>6450</v>
      </c>
      <c r="F1879" s="10">
        <f t="shared" si="474"/>
        <v>-3.0068475528288729E-4</v>
      </c>
      <c r="G1879" s="2">
        <f t="shared" ca="1" si="475"/>
        <v>112677.97500000001</v>
      </c>
      <c r="H1879">
        <f t="shared" ca="1" si="476"/>
        <v>-1</v>
      </c>
      <c r="I1879">
        <f t="shared" si="477"/>
        <v>1</v>
      </c>
      <c r="J1879">
        <f t="shared" si="480"/>
        <v>69.969999999999345</v>
      </c>
      <c r="K1879">
        <f t="shared" ca="1" si="478"/>
        <v>-1</v>
      </c>
      <c r="L1879" s="11">
        <f t="shared" ca="1" si="472"/>
        <v>16347.209999999981</v>
      </c>
      <c r="M1879">
        <f t="shared" ca="1" si="479"/>
        <v>-2</v>
      </c>
      <c r="N1879">
        <f t="shared" ca="1" si="473"/>
        <v>0</v>
      </c>
      <c r="O1879">
        <f>COUNTIF(結算日!$A$3:$A$249,A1879)</f>
        <v>0</v>
      </c>
      <c r="Q1879" s="7">
        <f t="shared" si="481"/>
        <v>70</v>
      </c>
      <c r="R1879" s="8">
        <f t="shared" ca="1" si="485"/>
        <v>-3220</v>
      </c>
      <c r="S1879" s="8">
        <f t="shared" ca="1" si="486"/>
        <v>292068</v>
      </c>
      <c r="T1879" s="8">
        <f t="shared" ca="1" si="482"/>
        <v>-45</v>
      </c>
      <c r="U1879" s="9">
        <f t="shared" ca="1" si="487"/>
        <v>1</v>
      </c>
      <c r="V1879">
        <f t="shared" si="483"/>
        <v>2006</v>
      </c>
      <c r="W1879">
        <f t="shared" si="484"/>
        <v>1</v>
      </c>
    </row>
    <row r="1880" spans="1:23" x14ac:dyDescent="0.25">
      <c r="A1880" s="1">
        <v>38742</v>
      </c>
      <c r="B1880" s="2">
        <v>6532.18</v>
      </c>
      <c r="C1880" s="2">
        <v>79084</v>
      </c>
      <c r="D1880" s="2">
        <v>6532</v>
      </c>
      <c r="E1880" s="2">
        <v>6525</v>
      </c>
      <c r="F1880" s="10">
        <f t="shared" si="474"/>
        <v>-2.7555884865471114E-5</v>
      </c>
      <c r="G1880" s="2">
        <f t="shared" ca="1" si="475"/>
        <v>112282.6</v>
      </c>
      <c r="H1880">
        <f t="shared" ca="1" si="476"/>
        <v>-1</v>
      </c>
      <c r="I1880">
        <f t="shared" si="477"/>
        <v>1</v>
      </c>
      <c r="J1880">
        <f t="shared" si="480"/>
        <v>80.240000000000691</v>
      </c>
      <c r="K1880">
        <f t="shared" ca="1" si="478"/>
        <v>-1</v>
      </c>
      <c r="L1880" s="11">
        <f t="shared" ca="1" si="472"/>
        <v>16186.72999999998</v>
      </c>
      <c r="M1880">
        <f t="shared" ca="1" si="479"/>
        <v>-2</v>
      </c>
      <c r="N1880">
        <f t="shared" ca="1" si="473"/>
        <v>0</v>
      </c>
      <c r="O1880">
        <f>COUNTIF(結算日!$A$3:$A$249,A1880)</f>
        <v>0</v>
      </c>
      <c r="Q1880" s="7">
        <f t="shared" si="481"/>
        <v>82</v>
      </c>
      <c r="R1880" s="8">
        <f t="shared" ca="1" si="485"/>
        <v>-3690</v>
      </c>
      <c r="S1880" s="8">
        <f t="shared" ca="1" si="486"/>
        <v>288377</v>
      </c>
      <c r="T1880" s="8">
        <f t="shared" ca="1" si="482"/>
        <v>-44</v>
      </c>
      <c r="U1880" s="9">
        <f t="shared" ca="1" si="487"/>
        <v>1</v>
      </c>
      <c r="V1880">
        <f t="shared" si="483"/>
        <v>2006</v>
      </c>
      <c r="W1880">
        <f t="shared" si="484"/>
        <v>1</v>
      </c>
    </row>
    <row r="1881" spans="1:23" x14ac:dyDescent="0.25">
      <c r="A1881" s="1">
        <v>38751</v>
      </c>
      <c r="B1881" s="2">
        <v>6594.6</v>
      </c>
      <c r="C1881" s="2">
        <v>108499</v>
      </c>
      <c r="D1881" s="2">
        <v>6585</v>
      </c>
      <c r="E1881" s="2">
        <v>6588</v>
      </c>
      <c r="F1881" s="10">
        <f t="shared" si="474"/>
        <v>-1.4557365116913967E-3</v>
      </c>
      <c r="G1881" s="2">
        <f t="shared" ca="1" si="475"/>
        <v>112983.27499999999</v>
      </c>
      <c r="H1881">
        <f t="shared" ca="1" si="476"/>
        <v>-1</v>
      </c>
      <c r="I1881">
        <f t="shared" si="477"/>
        <v>1</v>
      </c>
      <c r="J1881">
        <f t="shared" si="480"/>
        <v>62.420000000000073</v>
      </c>
      <c r="K1881">
        <f t="shared" si="478"/>
        <v>1</v>
      </c>
      <c r="L1881" s="11">
        <f t="shared" ca="1" si="472"/>
        <v>16061.889999999979</v>
      </c>
      <c r="M1881">
        <f t="shared" ca="1" si="479"/>
        <v>2</v>
      </c>
      <c r="N1881">
        <f t="shared" ca="1" si="473"/>
        <v>4</v>
      </c>
      <c r="O1881">
        <f>COUNTIF(結算日!$A$3:$A$249,A1881)</f>
        <v>0</v>
      </c>
      <c r="Q1881" s="7">
        <f t="shared" si="481"/>
        <v>53</v>
      </c>
      <c r="R1881" s="8">
        <f t="shared" ca="1" si="485"/>
        <v>-2332</v>
      </c>
      <c r="S1881" s="8">
        <f t="shared" ca="1" si="486"/>
        <v>286044</v>
      </c>
      <c r="T1881" s="8">
        <f t="shared" ca="1" si="482"/>
        <v>43</v>
      </c>
      <c r="U1881" s="9">
        <f t="shared" ca="1" si="487"/>
        <v>87</v>
      </c>
      <c r="V1881">
        <f t="shared" si="483"/>
        <v>2006</v>
      </c>
      <c r="W1881">
        <f t="shared" si="484"/>
        <v>2</v>
      </c>
    </row>
    <row r="1882" spans="1:23" x14ac:dyDescent="0.25">
      <c r="A1882" s="1">
        <v>38754</v>
      </c>
      <c r="B1882" s="2">
        <v>6719.96</v>
      </c>
      <c r="C1882" s="2">
        <v>102693</v>
      </c>
      <c r="D1882" s="2">
        <v>6700</v>
      </c>
      <c r="E1882" s="2">
        <v>6703</v>
      </c>
      <c r="F1882" s="10">
        <f t="shared" si="474"/>
        <v>-2.9702557753320535E-3</v>
      </c>
      <c r="G1882" s="2">
        <f t="shared" ca="1" si="475"/>
        <v>112742.97500000001</v>
      </c>
      <c r="H1882">
        <f t="shared" ca="1" si="476"/>
        <v>-1</v>
      </c>
      <c r="I1882">
        <f t="shared" si="477"/>
        <v>1</v>
      </c>
      <c r="J1882">
        <f t="shared" si="480"/>
        <v>125.35999999999967</v>
      </c>
      <c r="K1882">
        <f t="shared" si="478"/>
        <v>1</v>
      </c>
      <c r="L1882" s="11">
        <f t="shared" ca="1" si="472"/>
        <v>16312.609999999979</v>
      </c>
      <c r="M1882">
        <f t="shared" ca="1" si="479"/>
        <v>2</v>
      </c>
      <c r="N1882">
        <f t="shared" ca="1" si="473"/>
        <v>0</v>
      </c>
      <c r="O1882">
        <f>COUNTIF(結算日!$A$3:$A$249,A1882)</f>
        <v>0</v>
      </c>
      <c r="Q1882" s="7">
        <f t="shared" si="481"/>
        <v>115</v>
      </c>
      <c r="R1882" s="8">
        <f t="shared" ca="1" si="485"/>
        <v>4945</v>
      </c>
      <c r="S1882" s="8">
        <f t="shared" ca="1" si="486"/>
        <v>290902</v>
      </c>
      <c r="T1882" s="8">
        <f t="shared" ca="1" si="482"/>
        <v>43</v>
      </c>
      <c r="U1882" s="9">
        <f t="shared" ca="1" si="487"/>
        <v>0</v>
      </c>
      <c r="V1882">
        <f t="shared" si="483"/>
        <v>2006</v>
      </c>
      <c r="W1882">
        <f t="shared" si="484"/>
        <v>2</v>
      </c>
    </row>
    <row r="1883" spans="1:23" x14ac:dyDescent="0.25">
      <c r="A1883" s="1">
        <v>38755</v>
      </c>
      <c r="B1883" s="2">
        <v>6720.08</v>
      </c>
      <c r="C1883" s="2">
        <v>117056</v>
      </c>
      <c r="D1883" s="2">
        <v>6705</v>
      </c>
      <c r="E1883" s="2">
        <v>6700</v>
      </c>
      <c r="F1883" s="10">
        <f t="shared" si="474"/>
        <v>-2.2440209045130333E-3</v>
      </c>
      <c r="G1883" s="2">
        <f t="shared" ca="1" si="475"/>
        <v>112662.15</v>
      </c>
      <c r="H1883">
        <f t="shared" ca="1" si="476"/>
        <v>1</v>
      </c>
      <c r="I1883">
        <f t="shared" si="477"/>
        <v>1</v>
      </c>
      <c r="J1883">
        <f t="shared" si="480"/>
        <v>0.11999999999989086</v>
      </c>
      <c r="K1883">
        <f t="shared" si="478"/>
        <v>1</v>
      </c>
      <c r="L1883" s="11">
        <f t="shared" ca="1" si="472"/>
        <v>16312.849999999979</v>
      </c>
      <c r="M1883">
        <f t="shared" ca="1" si="479"/>
        <v>2</v>
      </c>
      <c r="N1883">
        <f t="shared" ca="1" si="473"/>
        <v>0</v>
      </c>
      <c r="O1883">
        <f>COUNTIF(結算日!$A$3:$A$249,A1883)</f>
        <v>0</v>
      </c>
      <c r="Q1883" s="7">
        <f t="shared" si="481"/>
        <v>5</v>
      </c>
      <c r="R1883" s="8">
        <f t="shared" ca="1" si="485"/>
        <v>215</v>
      </c>
      <c r="S1883" s="8">
        <f t="shared" ca="1" si="486"/>
        <v>291117</v>
      </c>
      <c r="T1883" s="8">
        <f t="shared" ca="1" si="482"/>
        <v>43</v>
      </c>
      <c r="U1883" s="9">
        <f t="shared" ca="1" si="487"/>
        <v>0</v>
      </c>
      <c r="V1883">
        <f t="shared" si="483"/>
        <v>2006</v>
      </c>
      <c r="W1883">
        <f t="shared" si="484"/>
        <v>2</v>
      </c>
    </row>
    <row r="1884" spans="1:23" x14ac:dyDescent="0.25">
      <c r="A1884" s="1">
        <v>38756</v>
      </c>
      <c r="B1884" s="2">
        <v>6624.11</v>
      </c>
      <c r="C1884" s="2">
        <v>84170</v>
      </c>
      <c r="D1884" s="2">
        <v>6619</v>
      </c>
      <c r="E1884" s="2">
        <v>6617</v>
      </c>
      <c r="F1884" s="10">
        <f t="shared" si="474"/>
        <v>-7.7142438757804577E-4</v>
      </c>
      <c r="G1884" s="2">
        <f t="shared" ca="1" si="475"/>
        <v>111911.2</v>
      </c>
      <c r="H1884">
        <f t="shared" ca="1" si="476"/>
        <v>-1</v>
      </c>
      <c r="I1884">
        <f t="shared" si="477"/>
        <v>1</v>
      </c>
      <c r="J1884">
        <f t="shared" si="480"/>
        <v>-95.970000000000255</v>
      </c>
      <c r="K1884">
        <f t="shared" ca="1" si="478"/>
        <v>-1</v>
      </c>
      <c r="L1884" s="11">
        <f t="shared" ca="1" si="472"/>
        <v>16120.909999999978</v>
      </c>
      <c r="M1884">
        <f t="shared" ca="1" si="479"/>
        <v>-2</v>
      </c>
      <c r="N1884">
        <f t="shared" ca="1" si="473"/>
        <v>4</v>
      </c>
      <c r="O1884">
        <f>COUNTIF(結算日!$A$3:$A$249,A1884)</f>
        <v>0</v>
      </c>
      <c r="Q1884" s="7">
        <f t="shared" si="481"/>
        <v>-86</v>
      </c>
      <c r="R1884" s="8">
        <f t="shared" ca="1" si="485"/>
        <v>-3698</v>
      </c>
      <c r="S1884" s="8">
        <f t="shared" ca="1" si="486"/>
        <v>287419</v>
      </c>
      <c r="T1884" s="8">
        <f t="shared" ca="1" si="482"/>
        <v>-43</v>
      </c>
      <c r="U1884" s="9">
        <f t="shared" ca="1" si="487"/>
        <v>86</v>
      </c>
      <c r="V1884">
        <f t="shared" si="483"/>
        <v>2006</v>
      </c>
      <c r="W1884">
        <f t="shared" si="484"/>
        <v>2</v>
      </c>
    </row>
    <row r="1885" spans="1:23" x14ac:dyDescent="0.25">
      <c r="A1885" s="1">
        <v>38757</v>
      </c>
      <c r="B1885" s="2">
        <v>6630.13</v>
      </c>
      <c r="C1885" s="2">
        <v>105274</v>
      </c>
      <c r="D1885" s="2">
        <v>6593</v>
      </c>
      <c r="E1885" s="2">
        <v>6592</v>
      </c>
      <c r="F1885" s="10">
        <f t="shared" si="474"/>
        <v>-5.6001918514418936E-3</v>
      </c>
      <c r="G1885" s="2">
        <f t="shared" ca="1" si="475"/>
        <v>111734.825</v>
      </c>
      <c r="H1885">
        <f t="shared" ca="1" si="476"/>
        <v>-1</v>
      </c>
      <c r="I1885">
        <f t="shared" si="477"/>
        <v>1</v>
      </c>
      <c r="J1885">
        <f t="shared" si="480"/>
        <v>6.0200000000004366</v>
      </c>
      <c r="K1885">
        <f t="shared" si="478"/>
        <v>1</v>
      </c>
      <c r="L1885" s="11">
        <f t="shared" ca="1" si="472"/>
        <v>16108.869999999977</v>
      </c>
      <c r="M1885">
        <f t="shared" ca="1" si="479"/>
        <v>2</v>
      </c>
      <c r="N1885">
        <f t="shared" ca="1" si="473"/>
        <v>4</v>
      </c>
      <c r="O1885">
        <f>COUNTIF(結算日!$A$3:$A$249,A1885)</f>
        <v>0</v>
      </c>
      <c r="Q1885" s="7">
        <f t="shared" si="481"/>
        <v>-26</v>
      </c>
      <c r="R1885" s="8">
        <f t="shared" ca="1" si="485"/>
        <v>1118</v>
      </c>
      <c r="S1885" s="8">
        <f t="shared" ca="1" si="486"/>
        <v>288451</v>
      </c>
      <c r="T1885" s="8">
        <f t="shared" ca="1" si="482"/>
        <v>43</v>
      </c>
      <c r="U1885" s="9">
        <f t="shared" ca="1" si="487"/>
        <v>86</v>
      </c>
      <c r="V1885">
        <f t="shared" si="483"/>
        <v>2006</v>
      </c>
      <c r="W1885">
        <f t="shared" si="484"/>
        <v>2</v>
      </c>
    </row>
    <row r="1886" spans="1:23" x14ac:dyDescent="0.25">
      <c r="A1886" s="1">
        <v>38758</v>
      </c>
      <c r="B1886" s="2">
        <v>6594.92</v>
      </c>
      <c r="C1886" s="2">
        <v>101368</v>
      </c>
      <c r="D1886" s="2">
        <v>6563</v>
      </c>
      <c r="E1886" s="2">
        <v>6563</v>
      </c>
      <c r="F1886" s="10">
        <f t="shared" si="474"/>
        <v>-4.8400890382294115E-3</v>
      </c>
      <c r="G1886" s="2">
        <f t="shared" ca="1" si="475"/>
        <v>111934.25</v>
      </c>
      <c r="H1886">
        <f t="shared" ca="1" si="476"/>
        <v>-1</v>
      </c>
      <c r="I1886">
        <f t="shared" si="477"/>
        <v>1</v>
      </c>
      <c r="J1886">
        <f t="shared" si="480"/>
        <v>-35.210000000000036</v>
      </c>
      <c r="K1886">
        <f t="shared" si="478"/>
        <v>1</v>
      </c>
      <c r="L1886" s="11">
        <f t="shared" ca="1" si="472"/>
        <v>16038.449999999977</v>
      </c>
      <c r="M1886">
        <f t="shared" ca="1" si="479"/>
        <v>2</v>
      </c>
      <c r="N1886">
        <f t="shared" ca="1" si="473"/>
        <v>0</v>
      </c>
      <c r="O1886">
        <f>COUNTIF(結算日!$A$3:$A$249,A1886)</f>
        <v>0</v>
      </c>
      <c r="Q1886" s="7">
        <f t="shared" si="481"/>
        <v>-30</v>
      </c>
      <c r="R1886" s="8">
        <f t="shared" ca="1" si="485"/>
        <v>-1290</v>
      </c>
      <c r="S1886" s="8">
        <f t="shared" ca="1" si="486"/>
        <v>287075</v>
      </c>
      <c r="T1886" s="8">
        <f t="shared" ca="1" si="482"/>
        <v>43</v>
      </c>
      <c r="U1886" s="9">
        <f t="shared" ca="1" si="487"/>
        <v>0</v>
      </c>
      <c r="V1886">
        <f t="shared" si="483"/>
        <v>2006</v>
      </c>
      <c r="W1886">
        <f t="shared" si="484"/>
        <v>2</v>
      </c>
    </row>
    <row r="1887" spans="1:23" x14ac:dyDescent="0.25">
      <c r="A1887" s="1">
        <v>38761</v>
      </c>
      <c r="B1887" s="2">
        <v>6562.29</v>
      </c>
      <c r="C1887" s="2">
        <v>80971</v>
      </c>
      <c r="D1887" s="2">
        <v>6541</v>
      </c>
      <c r="E1887" s="2">
        <v>6531</v>
      </c>
      <c r="F1887" s="10">
        <f t="shared" si="474"/>
        <v>-3.2442942936078412E-3</v>
      </c>
      <c r="G1887" s="2">
        <f t="shared" ca="1" si="475"/>
        <v>111865.325</v>
      </c>
      <c r="H1887">
        <f t="shared" ca="1" si="476"/>
        <v>-1</v>
      </c>
      <c r="I1887">
        <f t="shared" si="477"/>
        <v>1</v>
      </c>
      <c r="J1887">
        <f t="shared" si="480"/>
        <v>-32.630000000000109</v>
      </c>
      <c r="K1887">
        <f t="shared" si="478"/>
        <v>1</v>
      </c>
      <c r="L1887" s="11">
        <f t="shared" ca="1" si="472"/>
        <v>15973.189999999977</v>
      </c>
      <c r="M1887">
        <f t="shared" ca="1" si="479"/>
        <v>2</v>
      </c>
      <c r="N1887">
        <f t="shared" ca="1" si="473"/>
        <v>0</v>
      </c>
      <c r="O1887">
        <f>COUNTIF(結算日!$A$3:$A$249,A1887)</f>
        <v>0</v>
      </c>
      <c r="Q1887" s="7">
        <f t="shared" si="481"/>
        <v>-22</v>
      </c>
      <c r="R1887" s="8">
        <f t="shared" ca="1" si="485"/>
        <v>-946</v>
      </c>
      <c r="S1887" s="8">
        <f t="shared" ca="1" si="486"/>
        <v>286129</v>
      </c>
      <c r="T1887" s="8">
        <f t="shared" ca="1" si="482"/>
        <v>43</v>
      </c>
      <c r="U1887" s="9">
        <f t="shared" ca="1" si="487"/>
        <v>0</v>
      </c>
      <c r="V1887">
        <f t="shared" si="483"/>
        <v>2006</v>
      </c>
      <c r="W1887">
        <f t="shared" si="484"/>
        <v>2</v>
      </c>
    </row>
    <row r="1888" spans="1:23" x14ac:dyDescent="0.25">
      <c r="A1888" s="1">
        <v>38762</v>
      </c>
      <c r="B1888" s="2">
        <v>6612.97</v>
      </c>
      <c r="C1888" s="2">
        <v>85155</v>
      </c>
      <c r="D1888" s="2">
        <v>6610</v>
      </c>
      <c r="E1888" s="2">
        <v>6615</v>
      </c>
      <c r="F1888" s="10">
        <f t="shared" si="474"/>
        <v>-4.4911741622910561E-4</v>
      </c>
      <c r="G1888" s="2">
        <f t="shared" ca="1" si="475"/>
        <v>111899.85</v>
      </c>
      <c r="H1888">
        <f t="shared" ca="1" si="476"/>
        <v>-1</v>
      </c>
      <c r="I1888">
        <f t="shared" si="477"/>
        <v>1</v>
      </c>
      <c r="J1888">
        <f t="shared" si="480"/>
        <v>50.680000000000291</v>
      </c>
      <c r="K1888">
        <f t="shared" ca="1" si="478"/>
        <v>-1</v>
      </c>
      <c r="L1888" s="11">
        <f t="shared" ca="1" si="472"/>
        <v>16074.549999999977</v>
      </c>
      <c r="M1888">
        <f t="shared" ca="1" si="479"/>
        <v>-2</v>
      </c>
      <c r="N1888">
        <f t="shared" ca="1" si="473"/>
        <v>4</v>
      </c>
      <c r="O1888">
        <f>COUNTIF(結算日!$A$3:$A$249,A1888)</f>
        <v>0</v>
      </c>
      <c r="Q1888" s="7">
        <f t="shared" si="481"/>
        <v>69</v>
      </c>
      <c r="R1888" s="8">
        <f t="shared" ca="1" si="485"/>
        <v>2967</v>
      </c>
      <c r="S1888" s="8">
        <f t="shared" ca="1" si="486"/>
        <v>289096</v>
      </c>
      <c r="T1888" s="8">
        <f t="shared" ca="1" si="482"/>
        <v>-43</v>
      </c>
      <c r="U1888" s="9">
        <f t="shared" ca="1" si="487"/>
        <v>86</v>
      </c>
      <c r="V1888">
        <f t="shared" si="483"/>
        <v>2006</v>
      </c>
      <c r="W1888">
        <f t="shared" si="484"/>
        <v>2</v>
      </c>
    </row>
    <row r="1889" spans="1:23" x14ac:dyDescent="0.25">
      <c r="A1889" s="1">
        <v>38763</v>
      </c>
      <c r="B1889" s="2">
        <v>6598.49</v>
      </c>
      <c r="C1889" s="2">
        <v>104653</v>
      </c>
      <c r="D1889" s="2">
        <v>6590</v>
      </c>
      <c r="E1889" s="2">
        <v>6567</v>
      </c>
      <c r="F1889" s="10">
        <f t="shared" si="474"/>
        <v>-4.7723039665135136E-3</v>
      </c>
      <c r="G1889" s="2">
        <f t="shared" ca="1" si="475"/>
        <v>112259.075</v>
      </c>
      <c r="H1889">
        <f t="shared" ca="1" si="476"/>
        <v>-1</v>
      </c>
      <c r="I1889">
        <f t="shared" si="477"/>
        <v>1</v>
      </c>
      <c r="J1889">
        <f t="shared" si="480"/>
        <v>-14.480000000000473</v>
      </c>
      <c r="K1889">
        <f t="shared" si="478"/>
        <v>1</v>
      </c>
      <c r="L1889" s="11">
        <f t="shared" ca="1" si="472"/>
        <v>16103.509999999978</v>
      </c>
      <c r="M1889">
        <f t="shared" ca="1" si="479"/>
        <v>2</v>
      </c>
      <c r="N1889">
        <f t="shared" ca="1" si="473"/>
        <v>4</v>
      </c>
      <c r="O1889">
        <f>COUNTIF(結算日!$A$3:$A$249,A1889)</f>
        <v>1</v>
      </c>
      <c r="Q1889" s="7">
        <f t="shared" si="481"/>
        <v>-20</v>
      </c>
      <c r="R1889" s="8">
        <f t="shared" ca="1" si="485"/>
        <v>860</v>
      </c>
      <c r="S1889" s="8">
        <f t="shared" ca="1" si="486"/>
        <v>289870</v>
      </c>
      <c r="T1889" s="8">
        <f t="shared" ca="1" si="482"/>
        <v>44</v>
      </c>
      <c r="U1889" s="9">
        <f t="shared" ca="1" si="487"/>
        <v>87</v>
      </c>
      <c r="V1889">
        <f t="shared" si="483"/>
        <v>2006</v>
      </c>
      <c r="W1889">
        <f t="shared" si="484"/>
        <v>2</v>
      </c>
    </row>
    <row r="1890" spans="1:23" x14ac:dyDescent="0.25">
      <c r="A1890" s="1">
        <v>38764</v>
      </c>
      <c r="B1890" s="2">
        <v>6683.93</v>
      </c>
      <c r="C1890" s="2">
        <v>104216</v>
      </c>
      <c r="D1890" s="2">
        <v>6669</v>
      </c>
      <c r="E1890" s="2">
        <v>6670</v>
      </c>
      <c r="F1890" s="10">
        <f t="shared" si="474"/>
        <v>-2.2337157929541718E-3</v>
      </c>
      <c r="G1890" s="2">
        <f t="shared" ca="1" si="475"/>
        <v>112746.15</v>
      </c>
      <c r="H1890">
        <f t="shared" ca="1" si="476"/>
        <v>-1</v>
      </c>
      <c r="I1890">
        <f t="shared" si="477"/>
        <v>1</v>
      </c>
      <c r="J1890">
        <f t="shared" si="480"/>
        <v>85.440000000000509</v>
      </c>
      <c r="K1890">
        <f t="shared" si="478"/>
        <v>1</v>
      </c>
      <c r="L1890" s="11">
        <f t="shared" ca="1" si="472"/>
        <v>16274.389999999979</v>
      </c>
      <c r="M1890">
        <f t="shared" ca="1" si="479"/>
        <v>2</v>
      </c>
      <c r="N1890">
        <f t="shared" ca="1" si="473"/>
        <v>0</v>
      </c>
      <c r="O1890">
        <f>COUNTIF(結算日!$A$3:$A$249,A1890)</f>
        <v>0</v>
      </c>
      <c r="Q1890" s="7">
        <f t="shared" si="481"/>
        <v>102</v>
      </c>
      <c r="R1890" s="8">
        <f t="shared" ca="1" si="485"/>
        <v>4488</v>
      </c>
      <c r="S1890" s="8">
        <f t="shared" ca="1" si="486"/>
        <v>294271</v>
      </c>
      <c r="T1890" s="8">
        <f t="shared" ca="1" si="482"/>
        <v>44</v>
      </c>
      <c r="U1890" s="9">
        <f t="shared" ca="1" si="487"/>
        <v>0</v>
      </c>
      <c r="V1890">
        <f t="shared" si="483"/>
        <v>2006</v>
      </c>
      <c r="W1890">
        <f t="shared" si="484"/>
        <v>2</v>
      </c>
    </row>
    <row r="1891" spans="1:23" x14ac:dyDescent="0.25">
      <c r="A1891" s="1">
        <v>38765</v>
      </c>
      <c r="B1891" s="2">
        <v>6673.75</v>
      </c>
      <c r="C1891" s="2">
        <v>94294</v>
      </c>
      <c r="D1891" s="2">
        <v>6682</v>
      </c>
      <c r="E1891" s="2">
        <v>6680</v>
      </c>
      <c r="F1891" s="10">
        <f t="shared" si="474"/>
        <v>1.2361865517886983E-3</v>
      </c>
      <c r="G1891" s="2">
        <f t="shared" ca="1" si="475"/>
        <v>113244.925</v>
      </c>
      <c r="H1891">
        <f t="shared" ca="1" si="476"/>
        <v>-1</v>
      </c>
      <c r="I1891">
        <f t="shared" si="477"/>
        <v>-1</v>
      </c>
      <c r="J1891">
        <f t="shared" si="480"/>
        <v>-10.180000000000291</v>
      </c>
      <c r="K1891">
        <f t="shared" si="478"/>
        <v>-1</v>
      </c>
      <c r="L1891" s="11">
        <f t="shared" ca="1" si="472"/>
        <v>16254.029999999979</v>
      </c>
      <c r="M1891">
        <f t="shared" ca="1" si="479"/>
        <v>-2</v>
      </c>
      <c r="N1891">
        <f t="shared" ca="1" si="473"/>
        <v>4</v>
      </c>
      <c r="O1891">
        <f>COUNTIF(結算日!$A$3:$A$249,A1891)</f>
        <v>0</v>
      </c>
      <c r="Q1891" s="7">
        <f t="shared" si="481"/>
        <v>13</v>
      </c>
      <c r="R1891" s="8">
        <f t="shared" ca="1" si="485"/>
        <v>572</v>
      </c>
      <c r="S1891" s="8">
        <f t="shared" ca="1" si="486"/>
        <v>294843</v>
      </c>
      <c r="T1891" s="8">
        <f t="shared" ca="1" si="482"/>
        <v>-44</v>
      </c>
      <c r="U1891" s="9">
        <f t="shared" ca="1" si="487"/>
        <v>88</v>
      </c>
      <c r="V1891">
        <f t="shared" si="483"/>
        <v>2006</v>
      </c>
      <c r="W1891">
        <f t="shared" si="484"/>
        <v>2</v>
      </c>
    </row>
    <row r="1892" spans="1:23" x14ac:dyDescent="0.25">
      <c r="A1892" s="1">
        <v>38768</v>
      </c>
      <c r="B1892" s="2">
        <v>6686.55</v>
      </c>
      <c r="C1892" s="2">
        <v>73474</v>
      </c>
      <c r="D1892" s="2">
        <v>6677</v>
      </c>
      <c r="E1892" s="2">
        <v>6672</v>
      </c>
      <c r="F1892" s="10">
        <f t="shared" si="474"/>
        <v>-1.4282402733846178E-3</v>
      </c>
      <c r="G1892" s="2">
        <f t="shared" ca="1" si="475"/>
        <v>111832.25</v>
      </c>
      <c r="H1892">
        <f t="shared" ca="1" si="476"/>
        <v>-1</v>
      </c>
      <c r="I1892">
        <f t="shared" si="477"/>
        <v>1</v>
      </c>
      <c r="J1892">
        <f t="shared" si="480"/>
        <v>12.800000000000182</v>
      </c>
      <c r="K1892">
        <f t="shared" si="478"/>
        <v>1</v>
      </c>
      <c r="L1892" s="11">
        <f t="shared" ca="1" si="472"/>
        <v>16228.429999999978</v>
      </c>
      <c r="M1892">
        <f t="shared" ca="1" si="479"/>
        <v>2</v>
      </c>
      <c r="N1892">
        <f t="shared" ca="1" si="473"/>
        <v>4</v>
      </c>
      <c r="O1892">
        <f>COUNTIF(結算日!$A$3:$A$249,A1892)</f>
        <v>0</v>
      </c>
      <c r="Q1892" s="7">
        <f t="shared" si="481"/>
        <v>-5</v>
      </c>
      <c r="R1892" s="8">
        <f t="shared" ca="1" si="485"/>
        <v>220</v>
      </c>
      <c r="S1892" s="8">
        <f t="shared" ca="1" si="486"/>
        <v>294975</v>
      </c>
      <c r="T1892" s="8">
        <f t="shared" ca="1" si="482"/>
        <v>44</v>
      </c>
      <c r="U1892" s="9">
        <f t="shared" ca="1" si="487"/>
        <v>88</v>
      </c>
      <c r="V1892">
        <f t="shared" si="483"/>
        <v>2006</v>
      </c>
      <c r="W1892">
        <f t="shared" si="484"/>
        <v>2</v>
      </c>
    </row>
    <row r="1893" spans="1:23" x14ac:dyDescent="0.25">
      <c r="A1893" s="1">
        <v>38769</v>
      </c>
      <c r="B1893" s="2">
        <v>6631.51</v>
      </c>
      <c r="C1893" s="2">
        <v>75589</v>
      </c>
      <c r="D1893" s="2">
        <v>6628</v>
      </c>
      <c r="E1893" s="2">
        <v>6630</v>
      </c>
      <c r="F1893" s="10">
        <f t="shared" si="474"/>
        <v>-5.2929121723410688E-4</v>
      </c>
      <c r="G1893" s="2">
        <f t="shared" ca="1" si="475"/>
        <v>110842.05</v>
      </c>
      <c r="H1893">
        <f t="shared" ca="1" si="476"/>
        <v>-1</v>
      </c>
      <c r="I1893">
        <f t="shared" si="477"/>
        <v>1</v>
      </c>
      <c r="J1893">
        <f t="shared" si="480"/>
        <v>-55.039999999999964</v>
      </c>
      <c r="K1893">
        <f t="shared" ca="1" si="478"/>
        <v>-1</v>
      </c>
      <c r="L1893" s="11">
        <f t="shared" ca="1" si="472"/>
        <v>16118.349999999979</v>
      </c>
      <c r="M1893">
        <f t="shared" ca="1" si="479"/>
        <v>-2</v>
      </c>
      <c r="N1893">
        <f t="shared" ca="1" si="473"/>
        <v>4</v>
      </c>
      <c r="O1893">
        <f>COUNTIF(結算日!$A$3:$A$249,A1893)</f>
        <v>0</v>
      </c>
      <c r="Q1893" s="7">
        <f t="shared" si="481"/>
        <v>-49</v>
      </c>
      <c r="R1893" s="8">
        <f t="shared" ca="1" si="485"/>
        <v>-2156</v>
      </c>
      <c r="S1893" s="8">
        <f t="shared" ca="1" si="486"/>
        <v>292731</v>
      </c>
      <c r="T1893" s="8">
        <f t="shared" ca="1" si="482"/>
        <v>-44</v>
      </c>
      <c r="U1893" s="9">
        <f t="shared" ca="1" si="487"/>
        <v>88</v>
      </c>
      <c r="V1893">
        <f t="shared" si="483"/>
        <v>2006</v>
      </c>
      <c r="W1893">
        <f t="shared" si="484"/>
        <v>2</v>
      </c>
    </row>
    <row r="1894" spans="1:23" x14ac:dyDescent="0.25">
      <c r="A1894" s="1">
        <v>38770</v>
      </c>
      <c r="B1894" s="2">
        <v>6530.7</v>
      </c>
      <c r="C1894" s="2">
        <v>95722</v>
      </c>
      <c r="D1894" s="2">
        <v>6528</v>
      </c>
      <c r="E1894" s="2">
        <v>6523</v>
      </c>
      <c r="F1894" s="10">
        <f t="shared" si="474"/>
        <v>-4.1343194450826903E-4</v>
      </c>
      <c r="G1894" s="2">
        <f t="shared" ca="1" si="475"/>
        <v>110853.05</v>
      </c>
      <c r="H1894">
        <f t="shared" ca="1" si="476"/>
        <v>-1</v>
      </c>
      <c r="I1894">
        <f t="shared" si="477"/>
        <v>1</v>
      </c>
      <c r="J1894">
        <f t="shared" si="480"/>
        <v>-100.8100000000004</v>
      </c>
      <c r="K1894">
        <f t="shared" ca="1" si="478"/>
        <v>-1</v>
      </c>
      <c r="L1894" s="11">
        <f t="shared" ca="1" si="472"/>
        <v>16319.969999999979</v>
      </c>
      <c r="M1894">
        <f t="shared" ca="1" si="479"/>
        <v>-2</v>
      </c>
      <c r="N1894">
        <f t="shared" ca="1" si="473"/>
        <v>0</v>
      </c>
      <c r="O1894">
        <f>COUNTIF(結算日!$A$3:$A$249,A1894)</f>
        <v>0</v>
      </c>
      <c r="Q1894" s="7">
        <f t="shared" si="481"/>
        <v>-100</v>
      </c>
      <c r="R1894" s="8">
        <f t="shared" ca="1" si="485"/>
        <v>4400</v>
      </c>
      <c r="S1894" s="8">
        <f t="shared" ca="1" si="486"/>
        <v>297043</v>
      </c>
      <c r="T1894" s="8">
        <f t="shared" ca="1" si="482"/>
        <v>-45</v>
      </c>
      <c r="U1894" s="9">
        <f t="shared" ca="1" si="487"/>
        <v>1</v>
      </c>
      <c r="V1894">
        <f t="shared" si="483"/>
        <v>2006</v>
      </c>
      <c r="W1894">
        <f t="shared" si="484"/>
        <v>2</v>
      </c>
    </row>
    <row r="1895" spans="1:23" x14ac:dyDescent="0.25">
      <c r="A1895" s="1">
        <v>38771</v>
      </c>
      <c r="B1895" s="2">
        <v>6474.69</v>
      </c>
      <c r="C1895" s="2">
        <v>87488</v>
      </c>
      <c r="D1895" s="2">
        <v>6493</v>
      </c>
      <c r="E1895" s="2">
        <v>6487</v>
      </c>
      <c r="F1895" s="10">
        <f t="shared" si="474"/>
        <v>2.8279346192636723E-3</v>
      </c>
      <c r="G1895" s="2">
        <f t="shared" ca="1" si="475"/>
        <v>110410.325</v>
      </c>
      <c r="H1895">
        <f t="shared" ca="1" si="476"/>
        <v>-1</v>
      </c>
      <c r="I1895">
        <f t="shared" si="477"/>
        <v>-1</v>
      </c>
      <c r="J1895">
        <f t="shared" si="480"/>
        <v>-56.010000000000218</v>
      </c>
      <c r="K1895">
        <f t="shared" si="478"/>
        <v>-1</v>
      </c>
      <c r="L1895" s="11">
        <f t="shared" ca="1" si="472"/>
        <v>16431.98999999998</v>
      </c>
      <c r="M1895">
        <f t="shared" ca="1" si="479"/>
        <v>-2</v>
      </c>
      <c r="N1895">
        <f t="shared" ca="1" si="473"/>
        <v>0</v>
      </c>
      <c r="O1895">
        <f>COUNTIF(結算日!$A$3:$A$249,A1895)</f>
        <v>0</v>
      </c>
      <c r="Q1895" s="7">
        <f t="shared" si="481"/>
        <v>-35</v>
      </c>
      <c r="R1895" s="8">
        <f t="shared" ca="1" si="485"/>
        <v>1575</v>
      </c>
      <c r="S1895" s="8">
        <f t="shared" ca="1" si="486"/>
        <v>298617</v>
      </c>
      <c r="T1895" s="8">
        <f t="shared" ca="1" si="482"/>
        <v>-45</v>
      </c>
      <c r="U1895" s="9">
        <f t="shared" ca="1" si="487"/>
        <v>0</v>
      </c>
      <c r="V1895">
        <f t="shared" si="483"/>
        <v>2006</v>
      </c>
      <c r="W1895">
        <f t="shared" si="484"/>
        <v>2</v>
      </c>
    </row>
    <row r="1896" spans="1:23" x14ac:dyDescent="0.25">
      <c r="A1896" s="1">
        <v>38772</v>
      </c>
      <c r="B1896" s="2">
        <v>6538.22</v>
      </c>
      <c r="C1896" s="2">
        <v>81742</v>
      </c>
      <c r="D1896" s="2">
        <v>6527</v>
      </c>
      <c r="E1896" s="2">
        <v>6525</v>
      </c>
      <c r="F1896" s="10">
        <f t="shared" si="474"/>
        <v>-1.7160633934006908E-3</v>
      </c>
      <c r="G1896" s="2">
        <f t="shared" ca="1" si="475"/>
        <v>110073.075</v>
      </c>
      <c r="H1896">
        <f t="shared" ca="1" si="476"/>
        <v>-1</v>
      </c>
      <c r="I1896">
        <f t="shared" si="477"/>
        <v>1</v>
      </c>
      <c r="J1896">
        <f t="shared" si="480"/>
        <v>63.530000000000655</v>
      </c>
      <c r="K1896">
        <f t="shared" si="478"/>
        <v>1</v>
      </c>
      <c r="L1896" s="11">
        <f t="shared" ca="1" si="472"/>
        <v>16304.929999999978</v>
      </c>
      <c r="M1896">
        <f t="shared" ca="1" si="479"/>
        <v>2</v>
      </c>
      <c r="N1896">
        <f t="shared" ca="1" si="473"/>
        <v>4</v>
      </c>
      <c r="O1896">
        <f>COUNTIF(結算日!$A$3:$A$249,A1896)</f>
        <v>0</v>
      </c>
      <c r="Q1896" s="7">
        <f t="shared" si="481"/>
        <v>34</v>
      </c>
      <c r="R1896" s="8">
        <f t="shared" ca="1" si="485"/>
        <v>-1530</v>
      </c>
      <c r="S1896" s="8">
        <f t="shared" ca="1" si="486"/>
        <v>297087</v>
      </c>
      <c r="T1896" s="8">
        <f t="shared" ca="1" si="482"/>
        <v>45</v>
      </c>
      <c r="U1896" s="9">
        <f t="shared" ca="1" si="487"/>
        <v>90</v>
      </c>
      <c r="V1896">
        <f t="shared" si="483"/>
        <v>2006</v>
      </c>
      <c r="W1896">
        <f t="shared" si="484"/>
        <v>2</v>
      </c>
    </row>
    <row r="1897" spans="1:23" x14ac:dyDescent="0.25">
      <c r="A1897" s="1">
        <v>38775</v>
      </c>
      <c r="B1897" s="2">
        <v>6561.63</v>
      </c>
      <c r="C1897" s="2">
        <v>79344</v>
      </c>
      <c r="D1897" s="2">
        <v>6530</v>
      </c>
      <c r="E1897" s="2">
        <v>6530</v>
      </c>
      <c r="F1897" s="10">
        <f t="shared" si="474"/>
        <v>-4.8204485775638073E-3</v>
      </c>
      <c r="G1897" s="2">
        <f t="shared" ca="1" si="475"/>
        <v>109207.4</v>
      </c>
      <c r="H1897">
        <f t="shared" ca="1" si="476"/>
        <v>-1</v>
      </c>
      <c r="I1897">
        <f t="shared" si="477"/>
        <v>1</v>
      </c>
      <c r="J1897">
        <f t="shared" si="480"/>
        <v>23.409999999999854</v>
      </c>
      <c r="K1897">
        <f t="shared" si="478"/>
        <v>1</v>
      </c>
      <c r="L1897" s="11">
        <f t="shared" ca="1" si="472"/>
        <v>16351.749999999978</v>
      </c>
      <c r="M1897">
        <f t="shared" ca="1" si="479"/>
        <v>2</v>
      </c>
      <c r="N1897">
        <f t="shared" ca="1" si="473"/>
        <v>0</v>
      </c>
      <c r="O1897">
        <f>COUNTIF(結算日!$A$3:$A$249,A1897)</f>
        <v>0</v>
      </c>
      <c r="Q1897" s="7">
        <f t="shared" si="481"/>
        <v>3</v>
      </c>
      <c r="R1897" s="8">
        <f t="shared" ca="1" si="485"/>
        <v>135</v>
      </c>
      <c r="S1897" s="8">
        <f t="shared" ca="1" si="486"/>
        <v>297132</v>
      </c>
      <c r="T1897" s="8">
        <f t="shared" ca="1" si="482"/>
        <v>45</v>
      </c>
      <c r="U1897" s="9">
        <f t="shared" ca="1" si="487"/>
        <v>0</v>
      </c>
      <c r="V1897">
        <f t="shared" si="483"/>
        <v>2006</v>
      </c>
      <c r="W1897">
        <f t="shared" si="484"/>
        <v>2</v>
      </c>
    </row>
    <row r="1898" spans="1:23" x14ac:dyDescent="0.25">
      <c r="A1898" s="1">
        <v>38777</v>
      </c>
      <c r="B1898" s="2">
        <v>6613.39</v>
      </c>
      <c r="C1898" s="2">
        <v>106659</v>
      </c>
      <c r="D1898" s="2">
        <v>6582</v>
      </c>
      <c r="E1898" s="2">
        <v>6578</v>
      </c>
      <c r="F1898" s="10">
        <f t="shared" si="474"/>
        <v>-4.7464311041690577E-3</v>
      </c>
      <c r="G1898" s="2">
        <f t="shared" ca="1" si="475"/>
        <v>109098.925</v>
      </c>
      <c r="H1898">
        <f t="shared" ca="1" si="476"/>
        <v>-1</v>
      </c>
      <c r="I1898">
        <f t="shared" si="477"/>
        <v>1</v>
      </c>
      <c r="J1898">
        <f t="shared" si="480"/>
        <v>51.760000000000218</v>
      </c>
      <c r="K1898">
        <f t="shared" si="478"/>
        <v>1</v>
      </c>
      <c r="L1898" s="11">
        <f t="shared" ca="1" si="472"/>
        <v>16455.269999999979</v>
      </c>
      <c r="M1898">
        <f t="shared" ca="1" si="479"/>
        <v>2</v>
      </c>
      <c r="N1898">
        <f t="shared" ca="1" si="473"/>
        <v>0</v>
      </c>
      <c r="O1898">
        <f>COUNTIF(結算日!$A$3:$A$249,A1898)</f>
        <v>0</v>
      </c>
      <c r="Q1898" s="7">
        <f t="shared" si="481"/>
        <v>52</v>
      </c>
      <c r="R1898" s="8">
        <f t="shared" ca="1" si="485"/>
        <v>2340</v>
      </c>
      <c r="S1898" s="8">
        <f t="shared" ca="1" si="486"/>
        <v>299472</v>
      </c>
      <c r="T1898" s="8">
        <f t="shared" ca="1" si="482"/>
        <v>45</v>
      </c>
      <c r="U1898" s="9">
        <f t="shared" ca="1" si="487"/>
        <v>0</v>
      </c>
      <c r="V1898">
        <f t="shared" si="483"/>
        <v>2006</v>
      </c>
      <c r="W1898">
        <f t="shared" si="484"/>
        <v>3</v>
      </c>
    </row>
    <row r="1899" spans="1:23" x14ac:dyDescent="0.25">
      <c r="A1899" s="1">
        <v>38778</v>
      </c>
      <c r="B1899" s="2">
        <v>6642.96</v>
      </c>
      <c r="C1899" s="2">
        <v>105080</v>
      </c>
      <c r="D1899" s="2">
        <v>6617</v>
      </c>
      <c r="E1899" s="2">
        <v>6616</v>
      </c>
      <c r="F1899" s="10">
        <f t="shared" si="474"/>
        <v>-3.9078964798824334E-3</v>
      </c>
      <c r="G1899" s="2">
        <f t="shared" ca="1" si="475"/>
        <v>108895.375</v>
      </c>
      <c r="H1899">
        <f t="shared" ca="1" si="476"/>
        <v>-1</v>
      </c>
      <c r="I1899">
        <f t="shared" si="477"/>
        <v>1</v>
      </c>
      <c r="J1899">
        <f t="shared" si="480"/>
        <v>29.569999999999709</v>
      </c>
      <c r="K1899">
        <f t="shared" si="478"/>
        <v>1</v>
      </c>
      <c r="L1899" s="11">
        <f t="shared" ca="1" si="472"/>
        <v>16514.409999999978</v>
      </c>
      <c r="M1899">
        <f t="shared" ca="1" si="479"/>
        <v>2</v>
      </c>
      <c r="N1899">
        <f t="shared" ca="1" si="473"/>
        <v>0</v>
      </c>
      <c r="O1899">
        <f>COUNTIF(結算日!$A$3:$A$249,A1899)</f>
        <v>0</v>
      </c>
      <c r="Q1899" s="7">
        <f t="shared" si="481"/>
        <v>35</v>
      </c>
      <c r="R1899" s="8">
        <f t="shared" ca="1" si="485"/>
        <v>1575</v>
      </c>
      <c r="S1899" s="8">
        <f t="shared" ca="1" si="486"/>
        <v>301047</v>
      </c>
      <c r="T1899" s="8">
        <f t="shared" ca="1" si="482"/>
        <v>45</v>
      </c>
      <c r="U1899" s="9">
        <f t="shared" ca="1" si="487"/>
        <v>0</v>
      </c>
      <c r="V1899">
        <f t="shared" si="483"/>
        <v>2006</v>
      </c>
      <c r="W1899">
        <f t="shared" si="484"/>
        <v>3</v>
      </c>
    </row>
    <row r="1900" spans="1:23" x14ac:dyDescent="0.25">
      <c r="A1900" s="1">
        <v>38779</v>
      </c>
      <c r="B1900" s="2">
        <v>6553.66</v>
      </c>
      <c r="C1900" s="2">
        <v>99746</v>
      </c>
      <c r="D1900" s="2">
        <v>6503</v>
      </c>
      <c r="E1900" s="2">
        <v>6505</v>
      </c>
      <c r="F1900" s="10">
        <f t="shared" si="474"/>
        <v>-7.73003176850795E-3</v>
      </c>
      <c r="G1900" s="2">
        <f t="shared" ca="1" si="475"/>
        <v>108951.6</v>
      </c>
      <c r="H1900">
        <f t="shared" ca="1" si="476"/>
        <v>-1</v>
      </c>
      <c r="I1900">
        <f t="shared" si="477"/>
        <v>1</v>
      </c>
      <c r="J1900">
        <f t="shared" si="480"/>
        <v>-89.300000000000182</v>
      </c>
      <c r="K1900">
        <f t="shared" si="478"/>
        <v>1</v>
      </c>
      <c r="L1900" s="11">
        <f t="shared" ca="1" si="472"/>
        <v>16335.809999999978</v>
      </c>
      <c r="M1900">
        <f t="shared" ca="1" si="479"/>
        <v>2</v>
      </c>
      <c r="N1900">
        <f t="shared" ca="1" si="473"/>
        <v>0</v>
      </c>
      <c r="O1900">
        <f>COUNTIF(結算日!$A$3:$A$249,A1900)</f>
        <v>0</v>
      </c>
      <c r="Q1900" s="7">
        <f t="shared" si="481"/>
        <v>-114</v>
      </c>
      <c r="R1900" s="8">
        <f t="shared" ca="1" si="485"/>
        <v>-5130</v>
      </c>
      <c r="S1900" s="8">
        <f t="shared" ca="1" si="486"/>
        <v>295917</v>
      </c>
      <c r="T1900" s="8">
        <f t="shared" ca="1" si="482"/>
        <v>45</v>
      </c>
      <c r="U1900" s="9">
        <f t="shared" ca="1" si="487"/>
        <v>0</v>
      </c>
      <c r="V1900">
        <f t="shared" si="483"/>
        <v>2006</v>
      </c>
      <c r="W1900">
        <f t="shared" si="484"/>
        <v>3</v>
      </c>
    </row>
    <row r="1901" spans="1:23" x14ac:dyDescent="0.25">
      <c r="A1901" s="1">
        <v>38782</v>
      </c>
      <c r="B1901" s="2">
        <v>6575.78</v>
      </c>
      <c r="C1901" s="2">
        <v>84285</v>
      </c>
      <c r="D1901" s="2">
        <v>6548</v>
      </c>
      <c r="E1901" s="2">
        <v>6540</v>
      </c>
      <c r="F1901" s="10">
        <f t="shared" si="474"/>
        <v>-4.2245938884816203E-3</v>
      </c>
      <c r="G1901" s="2">
        <f t="shared" ca="1" si="475"/>
        <v>107246.925</v>
      </c>
      <c r="H1901">
        <f t="shared" ca="1" si="476"/>
        <v>-1</v>
      </c>
      <c r="I1901">
        <f t="shared" si="477"/>
        <v>1</v>
      </c>
      <c r="J1901">
        <f t="shared" si="480"/>
        <v>22.119999999999891</v>
      </c>
      <c r="K1901">
        <f t="shared" si="478"/>
        <v>1</v>
      </c>
      <c r="L1901" s="11">
        <f t="shared" ca="1" si="472"/>
        <v>16380.049999999977</v>
      </c>
      <c r="M1901">
        <f t="shared" ca="1" si="479"/>
        <v>2</v>
      </c>
      <c r="N1901">
        <f t="shared" ca="1" si="473"/>
        <v>0</v>
      </c>
      <c r="O1901">
        <f>COUNTIF(結算日!$A$3:$A$249,A1901)</f>
        <v>0</v>
      </c>
      <c r="Q1901" s="7">
        <f t="shared" si="481"/>
        <v>45</v>
      </c>
      <c r="R1901" s="8">
        <f t="shared" ca="1" si="485"/>
        <v>2025</v>
      </c>
      <c r="S1901" s="8">
        <f t="shared" ca="1" si="486"/>
        <v>297942</v>
      </c>
      <c r="T1901" s="8">
        <f t="shared" ca="1" si="482"/>
        <v>45</v>
      </c>
      <c r="U1901" s="9">
        <f t="shared" ca="1" si="487"/>
        <v>0</v>
      </c>
      <c r="V1901">
        <f t="shared" si="483"/>
        <v>2006</v>
      </c>
      <c r="W1901">
        <f t="shared" si="484"/>
        <v>3</v>
      </c>
    </row>
    <row r="1902" spans="1:23" x14ac:dyDescent="0.25">
      <c r="A1902" s="1">
        <v>38783</v>
      </c>
      <c r="B1902" s="2">
        <v>6494.15</v>
      </c>
      <c r="C1902" s="2">
        <v>83273</v>
      </c>
      <c r="D1902" s="2">
        <v>6475</v>
      </c>
      <c r="E1902" s="2">
        <v>6463</v>
      </c>
      <c r="F1902" s="10">
        <f t="shared" si="474"/>
        <v>-2.9488077731496531E-3</v>
      </c>
      <c r="G1902" s="2">
        <f t="shared" ca="1" si="475"/>
        <v>105990.125</v>
      </c>
      <c r="H1902">
        <f t="shared" ca="1" si="476"/>
        <v>-1</v>
      </c>
      <c r="I1902">
        <f t="shared" si="477"/>
        <v>1</v>
      </c>
      <c r="J1902">
        <f t="shared" si="480"/>
        <v>-81.630000000000109</v>
      </c>
      <c r="K1902">
        <f t="shared" si="478"/>
        <v>1</v>
      </c>
      <c r="L1902" s="11">
        <f t="shared" ca="1" si="472"/>
        <v>16216.789999999977</v>
      </c>
      <c r="M1902">
        <f t="shared" ca="1" si="479"/>
        <v>2</v>
      </c>
      <c r="N1902">
        <f t="shared" ca="1" si="473"/>
        <v>0</v>
      </c>
      <c r="O1902">
        <f>COUNTIF(結算日!$A$3:$A$249,A1902)</f>
        <v>0</v>
      </c>
      <c r="Q1902" s="7">
        <f t="shared" si="481"/>
        <v>-73</v>
      </c>
      <c r="R1902" s="8">
        <f t="shared" ca="1" si="485"/>
        <v>-3285</v>
      </c>
      <c r="S1902" s="8">
        <f t="shared" ca="1" si="486"/>
        <v>294657</v>
      </c>
      <c r="T1902" s="8">
        <f t="shared" ca="1" si="482"/>
        <v>45</v>
      </c>
      <c r="U1902" s="9">
        <f t="shared" ca="1" si="487"/>
        <v>0</v>
      </c>
      <c r="V1902">
        <f t="shared" si="483"/>
        <v>2006</v>
      </c>
      <c r="W1902">
        <f t="shared" si="484"/>
        <v>3</v>
      </c>
    </row>
    <row r="1903" spans="1:23" x14ac:dyDescent="0.25">
      <c r="A1903" s="1">
        <v>38784</v>
      </c>
      <c r="B1903" s="2">
        <v>6459.57</v>
      </c>
      <c r="C1903" s="2">
        <v>90453</v>
      </c>
      <c r="D1903" s="2">
        <v>6455</v>
      </c>
      <c r="E1903" s="2">
        <v>6445</v>
      </c>
      <c r="F1903" s="10">
        <f t="shared" si="474"/>
        <v>-7.0747743270827002E-4</v>
      </c>
      <c r="G1903" s="2">
        <f t="shared" ca="1" si="475"/>
        <v>105356.125</v>
      </c>
      <c r="H1903">
        <f t="shared" ca="1" si="476"/>
        <v>-1</v>
      </c>
      <c r="I1903">
        <f t="shared" si="477"/>
        <v>1</v>
      </c>
      <c r="J1903">
        <f t="shared" si="480"/>
        <v>-34.579999999999927</v>
      </c>
      <c r="K1903">
        <f t="shared" ca="1" si="478"/>
        <v>-1</v>
      </c>
      <c r="L1903" s="11">
        <f t="shared" ca="1" si="472"/>
        <v>16147.629999999977</v>
      </c>
      <c r="M1903">
        <f t="shared" ca="1" si="479"/>
        <v>-2</v>
      </c>
      <c r="N1903">
        <f t="shared" ca="1" si="473"/>
        <v>4</v>
      </c>
      <c r="O1903">
        <f>COUNTIF(結算日!$A$3:$A$249,A1903)</f>
        <v>0</v>
      </c>
      <c r="Q1903" s="7">
        <f t="shared" si="481"/>
        <v>-20</v>
      </c>
      <c r="R1903" s="8">
        <f t="shared" ca="1" si="485"/>
        <v>-900</v>
      </c>
      <c r="S1903" s="8">
        <f t="shared" ca="1" si="486"/>
        <v>293757</v>
      </c>
      <c r="T1903" s="8">
        <f t="shared" ca="1" si="482"/>
        <v>-45</v>
      </c>
      <c r="U1903" s="9">
        <f t="shared" ca="1" si="487"/>
        <v>90</v>
      </c>
      <c r="V1903">
        <f t="shared" si="483"/>
        <v>2006</v>
      </c>
      <c r="W1903">
        <f t="shared" si="484"/>
        <v>3</v>
      </c>
    </row>
    <row r="1904" spans="1:23" x14ac:dyDescent="0.25">
      <c r="A1904" s="1">
        <v>38785</v>
      </c>
      <c r="B1904" s="2">
        <v>6486.47</v>
      </c>
      <c r="C1904" s="2">
        <v>66843</v>
      </c>
      <c r="D1904" s="2">
        <v>6477</v>
      </c>
      <c r="E1904" s="2">
        <v>6466</v>
      </c>
      <c r="F1904" s="10">
        <f t="shared" si="474"/>
        <v>-1.4599620440702843E-3</v>
      </c>
      <c r="G1904" s="2">
        <f t="shared" ca="1" si="475"/>
        <v>103191.075</v>
      </c>
      <c r="H1904">
        <f t="shared" ca="1" si="476"/>
        <v>-1</v>
      </c>
      <c r="I1904">
        <f t="shared" si="477"/>
        <v>1</v>
      </c>
      <c r="J1904">
        <f t="shared" si="480"/>
        <v>26.900000000000546</v>
      </c>
      <c r="K1904">
        <f t="shared" si="478"/>
        <v>1</v>
      </c>
      <c r="L1904" s="11">
        <f t="shared" ca="1" si="472"/>
        <v>16093.829999999976</v>
      </c>
      <c r="M1904">
        <f t="shared" ca="1" si="479"/>
        <v>2</v>
      </c>
      <c r="N1904">
        <f t="shared" ca="1" si="473"/>
        <v>4</v>
      </c>
      <c r="O1904">
        <f>COUNTIF(結算日!$A$3:$A$249,A1904)</f>
        <v>0</v>
      </c>
      <c r="Q1904" s="7">
        <f t="shared" si="481"/>
        <v>22</v>
      </c>
      <c r="R1904" s="8">
        <f t="shared" ca="1" si="485"/>
        <v>-990</v>
      </c>
      <c r="S1904" s="8">
        <f t="shared" ca="1" si="486"/>
        <v>292677</v>
      </c>
      <c r="T1904" s="8">
        <f t="shared" ca="1" si="482"/>
        <v>45</v>
      </c>
      <c r="U1904" s="9">
        <f t="shared" ca="1" si="487"/>
        <v>90</v>
      </c>
      <c r="V1904">
        <f t="shared" si="483"/>
        <v>2006</v>
      </c>
      <c r="W1904">
        <f t="shared" si="484"/>
        <v>3</v>
      </c>
    </row>
    <row r="1905" spans="1:23" x14ac:dyDescent="0.25">
      <c r="A1905" s="1">
        <v>38786</v>
      </c>
      <c r="B1905" s="2">
        <v>6490.68</v>
      </c>
      <c r="C1905" s="2">
        <v>83861</v>
      </c>
      <c r="D1905" s="2">
        <v>6467</v>
      </c>
      <c r="E1905" s="2">
        <v>6457</v>
      </c>
      <c r="F1905" s="10">
        <f t="shared" si="474"/>
        <v>-3.6483080355217412E-3</v>
      </c>
      <c r="G1905" s="2">
        <f t="shared" ca="1" si="475"/>
        <v>100774.6</v>
      </c>
      <c r="H1905">
        <f t="shared" ca="1" si="476"/>
        <v>-1</v>
      </c>
      <c r="I1905">
        <f t="shared" si="477"/>
        <v>1</v>
      </c>
      <c r="J1905">
        <f t="shared" si="480"/>
        <v>4.2100000000000364</v>
      </c>
      <c r="K1905">
        <f t="shared" si="478"/>
        <v>1</v>
      </c>
      <c r="L1905" s="11">
        <f t="shared" ca="1" si="472"/>
        <v>16102.249999999976</v>
      </c>
      <c r="M1905">
        <f t="shared" ca="1" si="479"/>
        <v>2</v>
      </c>
      <c r="N1905">
        <f t="shared" ca="1" si="473"/>
        <v>0</v>
      </c>
      <c r="O1905">
        <f>COUNTIF(結算日!$A$3:$A$249,A1905)</f>
        <v>0</v>
      </c>
      <c r="Q1905" s="7">
        <f t="shared" si="481"/>
        <v>-10</v>
      </c>
      <c r="R1905" s="8">
        <f t="shared" ca="1" si="485"/>
        <v>-450</v>
      </c>
      <c r="S1905" s="8">
        <f t="shared" ca="1" si="486"/>
        <v>292137</v>
      </c>
      <c r="T1905" s="8">
        <f t="shared" ca="1" si="482"/>
        <v>45</v>
      </c>
      <c r="U1905" s="9">
        <f t="shared" ca="1" si="487"/>
        <v>0</v>
      </c>
      <c r="V1905">
        <f t="shared" si="483"/>
        <v>2006</v>
      </c>
      <c r="W1905">
        <f t="shared" si="484"/>
        <v>3</v>
      </c>
    </row>
    <row r="1906" spans="1:23" x14ac:dyDescent="0.25">
      <c r="A1906" s="1">
        <v>38789</v>
      </c>
      <c r="B1906" s="2">
        <v>6544.63</v>
      </c>
      <c r="C1906" s="2">
        <v>83395</v>
      </c>
      <c r="D1906" s="2">
        <v>6535</v>
      </c>
      <c r="E1906" s="2">
        <v>6520</v>
      </c>
      <c r="F1906" s="10">
        <f t="shared" si="474"/>
        <v>-1.4714353599821761E-3</v>
      </c>
      <c r="G1906" s="2">
        <f t="shared" ca="1" si="475"/>
        <v>98712.125</v>
      </c>
      <c r="H1906">
        <f t="shared" ca="1" si="476"/>
        <v>-1</v>
      </c>
      <c r="I1906">
        <f t="shared" si="477"/>
        <v>1</v>
      </c>
      <c r="J1906">
        <f t="shared" si="480"/>
        <v>53.949999999999818</v>
      </c>
      <c r="K1906">
        <f t="shared" si="478"/>
        <v>1</v>
      </c>
      <c r="L1906" s="11">
        <f t="shared" ca="1" si="472"/>
        <v>16210.149999999976</v>
      </c>
      <c r="M1906">
        <f t="shared" ca="1" si="479"/>
        <v>2</v>
      </c>
      <c r="N1906">
        <f t="shared" ca="1" si="473"/>
        <v>0</v>
      </c>
      <c r="O1906">
        <f>COUNTIF(結算日!$A$3:$A$249,A1906)</f>
        <v>0</v>
      </c>
      <c r="Q1906" s="7">
        <f t="shared" si="481"/>
        <v>68</v>
      </c>
      <c r="R1906" s="8">
        <f t="shared" ca="1" si="485"/>
        <v>3060</v>
      </c>
      <c r="S1906" s="8">
        <f t="shared" ca="1" si="486"/>
        <v>295197</v>
      </c>
      <c r="T1906" s="8">
        <f t="shared" ca="1" si="482"/>
        <v>45</v>
      </c>
      <c r="U1906" s="9">
        <f t="shared" ca="1" si="487"/>
        <v>0</v>
      </c>
      <c r="V1906">
        <f t="shared" si="483"/>
        <v>2006</v>
      </c>
      <c r="W1906">
        <f t="shared" si="484"/>
        <v>3</v>
      </c>
    </row>
    <row r="1907" spans="1:23" x14ac:dyDescent="0.25">
      <c r="A1907" s="1">
        <v>38790</v>
      </c>
      <c r="B1907" s="2">
        <v>6460.01</v>
      </c>
      <c r="C1907" s="2">
        <v>87266</v>
      </c>
      <c r="D1907" s="2">
        <v>6454</v>
      </c>
      <c r="E1907" s="2">
        <v>6419</v>
      </c>
      <c r="F1907" s="10">
        <f t="shared" si="474"/>
        <v>-9.3033911712214756E-4</v>
      </c>
      <c r="G1907" s="2">
        <f t="shared" ca="1" si="475"/>
        <v>96648.05</v>
      </c>
      <c r="H1907">
        <f t="shared" ca="1" si="476"/>
        <v>-1</v>
      </c>
      <c r="I1907">
        <f t="shared" si="477"/>
        <v>1</v>
      </c>
      <c r="J1907">
        <f t="shared" si="480"/>
        <v>-84.619999999999891</v>
      </c>
      <c r="K1907">
        <f t="shared" ca="1" si="478"/>
        <v>-1</v>
      </c>
      <c r="L1907" s="11">
        <f t="shared" ca="1" si="472"/>
        <v>16040.909999999976</v>
      </c>
      <c r="M1907">
        <f t="shared" ca="1" si="479"/>
        <v>-2</v>
      </c>
      <c r="N1907">
        <f t="shared" ca="1" si="473"/>
        <v>4</v>
      </c>
      <c r="O1907">
        <f>COUNTIF(結算日!$A$3:$A$249,A1907)</f>
        <v>0</v>
      </c>
      <c r="Q1907" s="7">
        <f t="shared" si="481"/>
        <v>-81</v>
      </c>
      <c r="R1907" s="8">
        <f t="shared" ca="1" si="485"/>
        <v>-3645</v>
      </c>
      <c r="S1907" s="8">
        <f t="shared" ca="1" si="486"/>
        <v>291552</v>
      </c>
      <c r="T1907" s="8">
        <f t="shared" ca="1" si="482"/>
        <v>-45</v>
      </c>
      <c r="U1907" s="9">
        <f t="shared" ca="1" si="487"/>
        <v>90</v>
      </c>
      <c r="V1907">
        <f t="shared" si="483"/>
        <v>2006</v>
      </c>
      <c r="W1907">
        <f t="shared" si="484"/>
        <v>3</v>
      </c>
    </row>
    <row r="1908" spans="1:23" x14ac:dyDescent="0.25">
      <c r="A1908" s="1">
        <v>38791</v>
      </c>
      <c r="B1908" s="2">
        <v>6518.7</v>
      </c>
      <c r="C1908" s="2">
        <v>96031</v>
      </c>
      <c r="D1908" s="2">
        <v>6510</v>
      </c>
      <c r="E1908" s="2">
        <v>6482</v>
      </c>
      <c r="F1908" s="10">
        <f t="shared" si="474"/>
        <v>-5.6299568932455246E-3</v>
      </c>
      <c r="G1908" s="2">
        <f t="shared" ca="1" si="475"/>
        <v>95570.274999999994</v>
      </c>
      <c r="H1908">
        <f t="shared" ca="1" si="476"/>
        <v>1</v>
      </c>
      <c r="I1908">
        <f t="shared" si="477"/>
        <v>1</v>
      </c>
      <c r="J1908">
        <f t="shared" si="480"/>
        <v>58.6899999999996</v>
      </c>
      <c r="K1908">
        <f t="shared" si="478"/>
        <v>1</v>
      </c>
      <c r="L1908" s="11">
        <f t="shared" ca="1" si="472"/>
        <v>15923.529999999977</v>
      </c>
      <c r="M1908">
        <f t="shared" ca="1" si="479"/>
        <v>2</v>
      </c>
      <c r="N1908">
        <f t="shared" ca="1" si="473"/>
        <v>4</v>
      </c>
      <c r="O1908">
        <f>COUNTIF(結算日!$A$3:$A$249,A1908)</f>
        <v>1</v>
      </c>
      <c r="Q1908" s="7">
        <f t="shared" si="481"/>
        <v>56</v>
      </c>
      <c r="R1908" s="8">
        <f t="shared" ca="1" si="485"/>
        <v>-2520</v>
      </c>
      <c r="S1908" s="8">
        <f t="shared" ca="1" si="486"/>
        <v>288942</v>
      </c>
      <c r="T1908" s="8">
        <f t="shared" ca="1" si="482"/>
        <v>44</v>
      </c>
      <c r="U1908" s="9">
        <f t="shared" ca="1" si="487"/>
        <v>89</v>
      </c>
      <c r="V1908">
        <f t="shared" si="483"/>
        <v>2006</v>
      </c>
      <c r="W1908">
        <f t="shared" si="484"/>
        <v>3</v>
      </c>
    </row>
    <row r="1909" spans="1:23" x14ac:dyDescent="0.25">
      <c r="A1909" s="1">
        <v>38792</v>
      </c>
      <c r="B1909" s="2">
        <v>6504.98</v>
      </c>
      <c r="C1909" s="2">
        <v>129769</v>
      </c>
      <c r="D1909" s="2">
        <v>6448</v>
      </c>
      <c r="E1909" s="2">
        <v>6448</v>
      </c>
      <c r="F1909" s="10">
        <f t="shared" si="474"/>
        <v>-8.7594427653888696E-3</v>
      </c>
      <c r="G1909" s="2">
        <f t="shared" ca="1" si="475"/>
        <v>95948.074999999997</v>
      </c>
      <c r="H1909">
        <f t="shared" ca="1" si="476"/>
        <v>1</v>
      </c>
      <c r="I1909">
        <f t="shared" si="477"/>
        <v>1</v>
      </c>
      <c r="J1909">
        <f t="shared" si="480"/>
        <v>-13.720000000000255</v>
      </c>
      <c r="K1909">
        <f t="shared" si="478"/>
        <v>1</v>
      </c>
      <c r="L1909" s="11">
        <f t="shared" ca="1" si="472"/>
        <v>15896.089999999976</v>
      </c>
      <c r="M1909">
        <f t="shared" ca="1" si="479"/>
        <v>2</v>
      </c>
      <c r="N1909">
        <f t="shared" ca="1" si="473"/>
        <v>0</v>
      </c>
      <c r="O1909">
        <f>COUNTIF(結算日!$A$3:$A$249,A1909)</f>
        <v>0</v>
      </c>
      <c r="Q1909" s="7">
        <f t="shared" si="481"/>
        <v>-34</v>
      </c>
      <c r="R1909" s="8">
        <f t="shared" ca="1" si="485"/>
        <v>-1496</v>
      </c>
      <c r="S1909" s="8">
        <f t="shared" ca="1" si="486"/>
        <v>287357</v>
      </c>
      <c r="T1909" s="8">
        <f t="shared" ca="1" si="482"/>
        <v>44</v>
      </c>
      <c r="U1909" s="9">
        <f t="shared" ca="1" si="487"/>
        <v>0</v>
      </c>
      <c r="V1909">
        <f t="shared" si="483"/>
        <v>2006</v>
      </c>
      <c r="W1909">
        <f t="shared" si="484"/>
        <v>3</v>
      </c>
    </row>
    <row r="1910" spans="1:23" x14ac:dyDescent="0.25">
      <c r="A1910" s="1">
        <v>38793</v>
      </c>
      <c r="B1910" s="2">
        <v>6528.57</v>
      </c>
      <c r="C1910" s="2">
        <v>90805</v>
      </c>
      <c r="D1910" s="2">
        <v>6478</v>
      </c>
      <c r="E1910" s="2">
        <v>6465</v>
      </c>
      <c r="F1910" s="10">
        <f t="shared" si="474"/>
        <v>-7.7459535549132541E-3</v>
      </c>
      <c r="G1910" s="2">
        <f t="shared" ca="1" si="475"/>
        <v>94878.8</v>
      </c>
      <c r="H1910">
        <f t="shared" ca="1" si="476"/>
        <v>-1</v>
      </c>
      <c r="I1910">
        <f t="shared" si="477"/>
        <v>1</v>
      </c>
      <c r="J1910">
        <f t="shared" si="480"/>
        <v>23.590000000000146</v>
      </c>
      <c r="K1910">
        <f t="shared" si="478"/>
        <v>1</v>
      </c>
      <c r="L1910" s="11">
        <f t="shared" ca="1" si="472"/>
        <v>15943.269999999977</v>
      </c>
      <c r="M1910">
        <f t="shared" ca="1" si="479"/>
        <v>2</v>
      </c>
      <c r="N1910">
        <f t="shared" ca="1" si="473"/>
        <v>0</v>
      </c>
      <c r="O1910">
        <f>COUNTIF(結算日!$A$3:$A$249,A1910)</f>
        <v>0</v>
      </c>
      <c r="Q1910" s="7">
        <f t="shared" si="481"/>
        <v>30</v>
      </c>
      <c r="R1910" s="8">
        <f t="shared" ca="1" si="485"/>
        <v>1320</v>
      </c>
      <c r="S1910" s="8">
        <f t="shared" ca="1" si="486"/>
        <v>288677</v>
      </c>
      <c r="T1910" s="8">
        <f t="shared" ca="1" si="482"/>
        <v>44</v>
      </c>
      <c r="U1910" s="9">
        <f t="shared" ca="1" si="487"/>
        <v>0</v>
      </c>
      <c r="V1910">
        <f t="shared" si="483"/>
        <v>2006</v>
      </c>
      <c r="W1910">
        <f t="shared" si="484"/>
        <v>3</v>
      </c>
    </row>
    <row r="1911" spans="1:23" x14ac:dyDescent="0.25">
      <c r="A1911" s="1">
        <v>38796</v>
      </c>
      <c r="B1911" s="2">
        <v>6516.52</v>
      </c>
      <c r="C1911" s="2">
        <v>98207</v>
      </c>
      <c r="D1911" s="2">
        <v>6496</v>
      </c>
      <c r="E1911" s="2">
        <v>6480</v>
      </c>
      <c r="F1911" s="10">
        <f t="shared" si="474"/>
        <v>-3.1489199756926656E-3</v>
      </c>
      <c r="G1911" s="2">
        <f t="shared" ca="1" si="475"/>
        <v>93748.975000000006</v>
      </c>
      <c r="H1911">
        <f t="shared" ca="1" si="476"/>
        <v>1</v>
      </c>
      <c r="I1911">
        <f t="shared" si="477"/>
        <v>1</v>
      </c>
      <c r="J1911">
        <f t="shared" si="480"/>
        <v>-12.049999999999272</v>
      </c>
      <c r="K1911">
        <f t="shared" si="478"/>
        <v>1</v>
      </c>
      <c r="L1911" s="11">
        <f t="shared" ca="1" si="472"/>
        <v>15919.169999999978</v>
      </c>
      <c r="M1911">
        <f t="shared" ca="1" si="479"/>
        <v>2</v>
      </c>
      <c r="N1911">
        <f t="shared" ca="1" si="473"/>
        <v>0</v>
      </c>
      <c r="O1911">
        <f>COUNTIF(結算日!$A$3:$A$249,A1911)</f>
        <v>0</v>
      </c>
      <c r="Q1911" s="7">
        <f t="shared" si="481"/>
        <v>18</v>
      </c>
      <c r="R1911" s="8">
        <f t="shared" ca="1" si="485"/>
        <v>792</v>
      </c>
      <c r="S1911" s="8">
        <f t="shared" ca="1" si="486"/>
        <v>289469</v>
      </c>
      <c r="T1911" s="8">
        <f t="shared" ca="1" si="482"/>
        <v>44</v>
      </c>
      <c r="U1911" s="9">
        <f t="shared" ca="1" si="487"/>
        <v>0</v>
      </c>
      <c r="V1911">
        <f t="shared" si="483"/>
        <v>2006</v>
      </c>
      <c r="W1911">
        <f t="shared" si="484"/>
        <v>3</v>
      </c>
    </row>
    <row r="1912" spans="1:23" x14ac:dyDescent="0.25">
      <c r="A1912" s="1">
        <v>38797</v>
      </c>
      <c r="B1912" s="2">
        <v>6458.03</v>
      </c>
      <c r="C1912" s="2">
        <v>90007</v>
      </c>
      <c r="D1912" s="2">
        <v>6450</v>
      </c>
      <c r="E1912" s="2">
        <v>6440</v>
      </c>
      <c r="F1912" s="10">
        <f t="shared" si="474"/>
        <v>-1.2434132390217734E-3</v>
      </c>
      <c r="G1912" s="2">
        <f t="shared" ca="1" si="475"/>
        <v>93568.125</v>
      </c>
      <c r="H1912">
        <f t="shared" ca="1" si="476"/>
        <v>-1</v>
      </c>
      <c r="I1912">
        <f t="shared" si="477"/>
        <v>1</v>
      </c>
      <c r="J1912">
        <f t="shared" si="480"/>
        <v>-58.490000000000691</v>
      </c>
      <c r="K1912">
        <f t="shared" si="478"/>
        <v>1</v>
      </c>
      <c r="L1912" s="11">
        <f t="shared" ca="1" si="472"/>
        <v>15802.189999999977</v>
      </c>
      <c r="M1912">
        <f t="shared" ca="1" si="479"/>
        <v>2</v>
      </c>
      <c r="N1912">
        <f t="shared" ca="1" si="473"/>
        <v>0</v>
      </c>
      <c r="O1912">
        <f>COUNTIF(結算日!$A$3:$A$249,A1912)</f>
        <v>0</v>
      </c>
      <c r="Q1912" s="7">
        <f t="shared" si="481"/>
        <v>-46</v>
      </c>
      <c r="R1912" s="8">
        <f t="shared" ca="1" si="485"/>
        <v>-2024</v>
      </c>
      <c r="S1912" s="8">
        <f t="shared" ca="1" si="486"/>
        <v>287445</v>
      </c>
      <c r="T1912" s="8">
        <f t="shared" ca="1" si="482"/>
        <v>44</v>
      </c>
      <c r="U1912" s="9">
        <f t="shared" ca="1" si="487"/>
        <v>0</v>
      </c>
      <c r="V1912">
        <f t="shared" si="483"/>
        <v>2006</v>
      </c>
      <c r="W1912">
        <f t="shared" si="484"/>
        <v>3</v>
      </c>
    </row>
    <row r="1913" spans="1:23" x14ac:dyDescent="0.25">
      <c r="A1913" s="1">
        <v>38798</v>
      </c>
      <c r="B1913" s="2">
        <v>6391.26</v>
      </c>
      <c r="C1913" s="2">
        <v>80517</v>
      </c>
      <c r="D1913" s="2">
        <v>6361</v>
      </c>
      <c r="E1913" s="2">
        <v>6350</v>
      </c>
      <c r="F1913" s="10">
        <f t="shared" si="474"/>
        <v>-4.7345906753911704E-3</v>
      </c>
      <c r="G1913" s="2">
        <f t="shared" ca="1" si="475"/>
        <v>93365.1</v>
      </c>
      <c r="H1913">
        <f t="shared" ca="1" si="476"/>
        <v>-1</v>
      </c>
      <c r="I1913">
        <f t="shared" si="477"/>
        <v>1</v>
      </c>
      <c r="J1913">
        <f t="shared" si="480"/>
        <v>-66.769999999999527</v>
      </c>
      <c r="K1913">
        <f t="shared" si="478"/>
        <v>1</v>
      </c>
      <c r="L1913" s="11">
        <f t="shared" ca="1" si="472"/>
        <v>15668.649999999978</v>
      </c>
      <c r="M1913">
        <f t="shared" ca="1" si="479"/>
        <v>2</v>
      </c>
      <c r="N1913">
        <f t="shared" ca="1" si="473"/>
        <v>0</v>
      </c>
      <c r="O1913">
        <f>COUNTIF(結算日!$A$3:$A$249,A1913)</f>
        <v>0</v>
      </c>
      <c r="Q1913" s="7">
        <f t="shared" si="481"/>
        <v>-89</v>
      </c>
      <c r="R1913" s="8">
        <f t="shared" ca="1" si="485"/>
        <v>-3916</v>
      </c>
      <c r="S1913" s="8">
        <f t="shared" ca="1" si="486"/>
        <v>283529</v>
      </c>
      <c r="T1913" s="8">
        <f t="shared" ca="1" si="482"/>
        <v>44</v>
      </c>
      <c r="U1913" s="9">
        <f t="shared" ca="1" si="487"/>
        <v>0</v>
      </c>
      <c r="V1913">
        <f t="shared" si="483"/>
        <v>2006</v>
      </c>
      <c r="W1913">
        <f t="shared" si="484"/>
        <v>3</v>
      </c>
    </row>
    <row r="1914" spans="1:23" x14ac:dyDescent="0.25">
      <c r="A1914" s="1">
        <v>38799</v>
      </c>
      <c r="B1914" s="2">
        <v>6364.6</v>
      </c>
      <c r="C1914" s="2">
        <v>85320</v>
      </c>
      <c r="D1914" s="2">
        <v>6358</v>
      </c>
      <c r="E1914" s="2">
        <v>6350</v>
      </c>
      <c r="F1914" s="10">
        <f t="shared" si="474"/>
        <v>-1.0369858278603816E-3</v>
      </c>
      <c r="G1914" s="2">
        <f t="shared" ca="1" si="475"/>
        <v>92543.125</v>
      </c>
      <c r="H1914">
        <f t="shared" ca="1" si="476"/>
        <v>-1</v>
      </c>
      <c r="I1914">
        <f t="shared" si="477"/>
        <v>1</v>
      </c>
      <c r="J1914">
        <f t="shared" si="480"/>
        <v>-26.659999999999854</v>
      </c>
      <c r="K1914">
        <f t="shared" si="478"/>
        <v>1</v>
      </c>
      <c r="L1914" s="11">
        <f t="shared" ca="1" si="472"/>
        <v>15615.329999999978</v>
      </c>
      <c r="M1914">
        <f t="shared" ca="1" si="479"/>
        <v>2</v>
      </c>
      <c r="N1914">
        <f t="shared" ca="1" si="473"/>
        <v>0</v>
      </c>
      <c r="O1914">
        <f>COUNTIF(結算日!$A$3:$A$249,A1914)</f>
        <v>0</v>
      </c>
      <c r="Q1914" s="7">
        <f t="shared" si="481"/>
        <v>-3</v>
      </c>
      <c r="R1914" s="8">
        <f t="shared" ca="1" si="485"/>
        <v>-132</v>
      </c>
      <c r="S1914" s="8">
        <f t="shared" ca="1" si="486"/>
        <v>283397</v>
      </c>
      <c r="T1914" s="8">
        <f t="shared" ca="1" si="482"/>
        <v>44</v>
      </c>
      <c r="U1914" s="9">
        <f t="shared" ca="1" si="487"/>
        <v>0</v>
      </c>
      <c r="V1914">
        <f t="shared" si="483"/>
        <v>2006</v>
      </c>
      <c r="W1914">
        <f t="shared" si="484"/>
        <v>3</v>
      </c>
    </row>
    <row r="1915" spans="1:23" x14ac:dyDescent="0.25">
      <c r="A1915" s="1">
        <v>38800</v>
      </c>
      <c r="B1915" s="2">
        <v>6376.62</v>
      </c>
      <c r="C1915" s="2">
        <v>76855</v>
      </c>
      <c r="D1915" s="2">
        <v>6366</v>
      </c>
      <c r="E1915" s="2">
        <v>6355</v>
      </c>
      <c r="F1915" s="10">
        <f t="shared" si="474"/>
        <v>-1.665459130385627E-3</v>
      </c>
      <c r="G1915" s="2">
        <f t="shared" ca="1" si="475"/>
        <v>91133.675000000003</v>
      </c>
      <c r="H1915">
        <f t="shared" ca="1" si="476"/>
        <v>-1</v>
      </c>
      <c r="I1915">
        <f t="shared" si="477"/>
        <v>1</v>
      </c>
      <c r="J1915">
        <f t="shared" si="480"/>
        <v>12.019999999999527</v>
      </c>
      <c r="K1915">
        <f t="shared" si="478"/>
        <v>1</v>
      </c>
      <c r="L1915" s="11">
        <f t="shared" ca="1" si="472"/>
        <v>15639.369999999977</v>
      </c>
      <c r="M1915">
        <f t="shared" ca="1" si="479"/>
        <v>2</v>
      </c>
      <c r="N1915">
        <f t="shared" ca="1" si="473"/>
        <v>0</v>
      </c>
      <c r="O1915">
        <f>COUNTIF(結算日!$A$3:$A$249,A1915)</f>
        <v>0</v>
      </c>
      <c r="Q1915" s="7">
        <f t="shared" si="481"/>
        <v>8</v>
      </c>
      <c r="R1915" s="8">
        <f t="shared" ca="1" si="485"/>
        <v>352</v>
      </c>
      <c r="S1915" s="8">
        <f t="shared" ca="1" si="486"/>
        <v>283749</v>
      </c>
      <c r="T1915" s="8">
        <f t="shared" ca="1" si="482"/>
        <v>44</v>
      </c>
      <c r="U1915" s="9">
        <f t="shared" ca="1" si="487"/>
        <v>0</v>
      </c>
      <c r="V1915">
        <f t="shared" si="483"/>
        <v>2006</v>
      </c>
      <c r="W1915">
        <f t="shared" si="484"/>
        <v>3</v>
      </c>
    </row>
    <row r="1916" spans="1:23" x14ac:dyDescent="0.25">
      <c r="A1916" s="1">
        <v>38803</v>
      </c>
      <c r="B1916" s="2">
        <v>6421.85</v>
      </c>
      <c r="C1916" s="2">
        <v>65006</v>
      </c>
      <c r="D1916" s="2">
        <v>6390</v>
      </c>
      <c r="E1916" s="2">
        <v>6380</v>
      </c>
      <c r="F1916" s="10">
        <f t="shared" si="474"/>
        <v>-4.9596300131582449E-3</v>
      </c>
      <c r="G1916" s="2">
        <f t="shared" ca="1" si="475"/>
        <v>89850.875</v>
      </c>
      <c r="H1916">
        <f t="shared" ca="1" si="476"/>
        <v>-1</v>
      </c>
      <c r="I1916">
        <f t="shared" si="477"/>
        <v>1</v>
      </c>
      <c r="J1916">
        <f t="shared" si="480"/>
        <v>45.230000000000473</v>
      </c>
      <c r="K1916">
        <f t="shared" si="478"/>
        <v>1</v>
      </c>
      <c r="L1916" s="11">
        <f t="shared" ca="1" si="472"/>
        <v>15729.829999999978</v>
      </c>
      <c r="M1916">
        <f t="shared" ca="1" si="479"/>
        <v>2</v>
      </c>
      <c r="N1916">
        <f t="shared" ca="1" si="473"/>
        <v>0</v>
      </c>
      <c r="O1916">
        <f>COUNTIF(結算日!$A$3:$A$249,A1916)</f>
        <v>0</v>
      </c>
      <c r="Q1916" s="7">
        <f t="shared" si="481"/>
        <v>24</v>
      </c>
      <c r="R1916" s="8">
        <f t="shared" ca="1" si="485"/>
        <v>1056</v>
      </c>
      <c r="S1916" s="8">
        <f t="shared" ca="1" si="486"/>
        <v>284805</v>
      </c>
      <c r="T1916" s="8">
        <f t="shared" ca="1" si="482"/>
        <v>44</v>
      </c>
      <c r="U1916" s="9">
        <f t="shared" ca="1" si="487"/>
        <v>0</v>
      </c>
      <c r="V1916">
        <f t="shared" si="483"/>
        <v>2006</v>
      </c>
      <c r="W1916">
        <f t="shared" si="484"/>
        <v>3</v>
      </c>
    </row>
    <row r="1917" spans="1:23" x14ac:dyDescent="0.25">
      <c r="A1917" s="1">
        <v>38804</v>
      </c>
      <c r="B1917" s="2">
        <v>6453.85</v>
      </c>
      <c r="C1917" s="2">
        <v>70163</v>
      </c>
      <c r="D1917" s="2">
        <v>6405</v>
      </c>
      <c r="E1917" s="2">
        <v>6395</v>
      </c>
      <c r="F1917" s="10">
        <f t="shared" si="474"/>
        <v>-7.5691254057655977E-3</v>
      </c>
      <c r="G1917" s="2">
        <f t="shared" ca="1" si="475"/>
        <v>89579.774999999994</v>
      </c>
      <c r="H1917">
        <f t="shared" ca="1" si="476"/>
        <v>-1</v>
      </c>
      <c r="I1917">
        <f t="shared" si="477"/>
        <v>1</v>
      </c>
      <c r="J1917">
        <f t="shared" si="480"/>
        <v>32</v>
      </c>
      <c r="K1917">
        <f t="shared" si="478"/>
        <v>1</v>
      </c>
      <c r="L1917" s="11">
        <f t="shared" ca="1" si="472"/>
        <v>15793.829999999978</v>
      </c>
      <c r="M1917">
        <f t="shared" ca="1" si="479"/>
        <v>2</v>
      </c>
      <c r="N1917">
        <f t="shared" ca="1" si="473"/>
        <v>0</v>
      </c>
      <c r="O1917">
        <f>COUNTIF(結算日!$A$3:$A$249,A1917)</f>
        <v>0</v>
      </c>
      <c r="Q1917" s="7">
        <f t="shared" si="481"/>
        <v>15</v>
      </c>
      <c r="R1917" s="8">
        <f t="shared" ca="1" si="485"/>
        <v>660</v>
      </c>
      <c r="S1917" s="8">
        <f t="shared" ca="1" si="486"/>
        <v>285465</v>
      </c>
      <c r="T1917" s="8">
        <f t="shared" ca="1" si="482"/>
        <v>44</v>
      </c>
      <c r="U1917" s="9">
        <f t="shared" ca="1" si="487"/>
        <v>0</v>
      </c>
      <c r="V1917">
        <f t="shared" si="483"/>
        <v>2006</v>
      </c>
      <c r="W1917">
        <f t="shared" si="484"/>
        <v>3</v>
      </c>
    </row>
    <row r="1918" spans="1:23" x14ac:dyDescent="0.25">
      <c r="A1918" s="1">
        <v>38805</v>
      </c>
      <c r="B1918" s="2">
        <v>6498.03</v>
      </c>
      <c r="C1918" s="2">
        <v>81301</v>
      </c>
      <c r="D1918" s="2">
        <v>6440</v>
      </c>
      <c r="E1918" s="2">
        <v>6432</v>
      </c>
      <c r="F1918" s="10">
        <f t="shared" si="474"/>
        <v>-8.9303989055143917E-3</v>
      </c>
      <c r="G1918" s="2">
        <f t="shared" ca="1" si="475"/>
        <v>89752.85</v>
      </c>
      <c r="H1918">
        <f t="shared" ca="1" si="476"/>
        <v>-1</v>
      </c>
      <c r="I1918">
        <f t="shared" si="477"/>
        <v>1</v>
      </c>
      <c r="J1918">
        <f t="shared" si="480"/>
        <v>44.179999999999382</v>
      </c>
      <c r="K1918">
        <f t="shared" si="478"/>
        <v>1</v>
      </c>
      <c r="L1918" s="11">
        <f t="shared" ref="L1918:L1981" ca="1" si="488">L1917+J1918*M1917</f>
        <v>15882.189999999977</v>
      </c>
      <c r="M1918">
        <f t="shared" ca="1" si="479"/>
        <v>2</v>
      </c>
      <c r="N1918">
        <f t="shared" ref="N1918:N1981" ca="1" si="489">ABS(M1918-M1917)</f>
        <v>0</v>
      </c>
      <c r="O1918">
        <f>COUNTIF(結算日!$A$3:$A$249,A1918)</f>
        <v>0</v>
      </c>
      <c r="Q1918" s="7">
        <f t="shared" si="481"/>
        <v>35</v>
      </c>
      <c r="R1918" s="8">
        <f t="shared" ca="1" si="485"/>
        <v>1540</v>
      </c>
      <c r="S1918" s="8">
        <f t="shared" ca="1" si="486"/>
        <v>287005</v>
      </c>
      <c r="T1918" s="8">
        <f t="shared" ca="1" si="482"/>
        <v>44</v>
      </c>
      <c r="U1918" s="9">
        <f t="shared" ca="1" si="487"/>
        <v>0</v>
      </c>
      <c r="V1918">
        <f t="shared" si="483"/>
        <v>2006</v>
      </c>
      <c r="W1918">
        <f t="shared" si="484"/>
        <v>3</v>
      </c>
    </row>
    <row r="1919" spans="1:23" x14ac:dyDescent="0.25">
      <c r="A1919" s="1">
        <v>38806</v>
      </c>
      <c r="B1919" s="2">
        <v>6546.06</v>
      </c>
      <c r="C1919" s="2">
        <v>107199</v>
      </c>
      <c r="D1919" s="2">
        <v>6487</v>
      </c>
      <c r="E1919" s="2">
        <v>6470</v>
      </c>
      <c r="F1919" s="10">
        <f t="shared" si="474"/>
        <v>-9.0222210001130732E-3</v>
      </c>
      <c r="G1919" s="2">
        <f t="shared" ca="1" si="475"/>
        <v>90570.824999999997</v>
      </c>
      <c r="H1919">
        <f t="shared" ca="1" si="476"/>
        <v>1</v>
      </c>
      <c r="I1919">
        <f t="shared" si="477"/>
        <v>1</v>
      </c>
      <c r="J1919">
        <f t="shared" si="480"/>
        <v>48.030000000000655</v>
      </c>
      <c r="K1919">
        <f t="shared" si="478"/>
        <v>1</v>
      </c>
      <c r="L1919" s="11">
        <f t="shared" ca="1" si="488"/>
        <v>15978.249999999978</v>
      </c>
      <c r="M1919">
        <f t="shared" ca="1" si="479"/>
        <v>2</v>
      </c>
      <c r="N1919">
        <f t="shared" ca="1" si="489"/>
        <v>0</v>
      </c>
      <c r="O1919">
        <f>COUNTIF(結算日!$A$3:$A$249,A1919)</f>
        <v>0</v>
      </c>
      <c r="Q1919" s="7">
        <f t="shared" si="481"/>
        <v>47</v>
      </c>
      <c r="R1919" s="8">
        <f t="shared" ca="1" si="485"/>
        <v>2068</v>
      </c>
      <c r="S1919" s="8">
        <f t="shared" ca="1" si="486"/>
        <v>289073</v>
      </c>
      <c r="T1919" s="8">
        <f t="shared" ca="1" si="482"/>
        <v>44</v>
      </c>
      <c r="U1919" s="9">
        <f t="shared" ca="1" si="487"/>
        <v>0</v>
      </c>
      <c r="V1919">
        <f t="shared" si="483"/>
        <v>2006</v>
      </c>
      <c r="W1919">
        <f t="shared" si="484"/>
        <v>3</v>
      </c>
    </row>
    <row r="1920" spans="1:23" x14ac:dyDescent="0.25">
      <c r="A1920" s="1">
        <v>38807</v>
      </c>
      <c r="B1920" s="2">
        <v>6613.97</v>
      </c>
      <c r="C1920" s="2">
        <v>110422</v>
      </c>
      <c r="D1920" s="2">
        <v>6561</v>
      </c>
      <c r="E1920" s="2">
        <v>6563</v>
      </c>
      <c r="F1920" s="10">
        <f t="shared" si="474"/>
        <v>-8.008805603896052E-3</v>
      </c>
      <c r="G1920" s="2">
        <f t="shared" ca="1" si="475"/>
        <v>91354.274999999994</v>
      </c>
      <c r="H1920">
        <f t="shared" ca="1" si="476"/>
        <v>1</v>
      </c>
      <c r="I1920">
        <f t="shared" si="477"/>
        <v>1</v>
      </c>
      <c r="J1920">
        <f t="shared" si="480"/>
        <v>67.909999999999854</v>
      </c>
      <c r="K1920">
        <f t="shared" si="478"/>
        <v>1</v>
      </c>
      <c r="L1920" s="11">
        <f t="shared" ca="1" si="488"/>
        <v>16114.069999999978</v>
      </c>
      <c r="M1920">
        <f t="shared" ca="1" si="479"/>
        <v>2</v>
      </c>
      <c r="N1920">
        <f t="shared" ca="1" si="489"/>
        <v>0</v>
      </c>
      <c r="O1920">
        <f>COUNTIF(結算日!$A$3:$A$249,A1920)</f>
        <v>0</v>
      </c>
      <c r="Q1920" s="7">
        <f t="shared" si="481"/>
        <v>74</v>
      </c>
      <c r="R1920" s="8">
        <f t="shared" ca="1" si="485"/>
        <v>3256</v>
      </c>
      <c r="S1920" s="8">
        <f t="shared" ca="1" si="486"/>
        <v>292329</v>
      </c>
      <c r="T1920" s="8">
        <f t="shared" ca="1" si="482"/>
        <v>44</v>
      </c>
      <c r="U1920" s="9">
        <f t="shared" ca="1" si="487"/>
        <v>0</v>
      </c>
      <c r="V1920">
        <f t="shared" si="483"/>
        <v>2006</v>
      </c>
      <c r="W1920">
        <f t="shared" si="484"/>
        <v>3</v>
      </c>
    </row>
    <row r="1921" spans="1:23" x14ac:dyDescent="0.25">
      <c r="A1921" s="1">
        <v>38810</v>
      </c>
      <c r="B1921" s="2">
        <v>6660.76</v>
      </c>
      <c r="C1921" s="2">
        <v>100295</v>
      </c>
      <c r="D1921" s="2">
        <v>6638</v>
      </c>
      <c r="E1921" s="2">
        <v>6620</v>
      </c>
      <c r="F1921" s="10">
        <f t="shared" si="474"/>
        <v>-3.4170274863529748E-3</v>
      </c>
      <c r="G1921" s="2">
        <f t="shared" ca="1" si="475"/>
        <v>91149.175000000003</v>
      </c>
      <c r="H1921">
        <f t="shared" ca="1" si="476"/>
        <v>1</v>
      </c>
      <c r="I1921">
        <f t="shared" si="477"/>
        <v>1</v>
      </c>
      <c r="J1921">
        <f t="shared" si="480"/>
        <v>46.789999999999964</v>
      </c>
      <c r="K1921">
        <f t="shared" si="478"/>
        <v>1</v>
      </c>
      <c r="L1921" s="11">
        <f t="shared" ca="1" si="488"/>
        <v>16207.649999999978</v>
      </c>
      <c r="M1921">
        <f t="shared" ca="1" si="479"/>
        <v>2</v>
      </c>
      <c r="N1921">
        <f t="shared" ca="1" si="489"/>
        <v>0</v>
      </c>
      <c r="O1921">
        <f>COUNTIF(結算日!$A$3:$A$249,A1921)</f>
        <v>0</v>
      </c>
      <c r="Q1921" s="7">
        <f t="shared" si="481"/>
        <v>77</v>
      </c>
      <c r="R1921" s="8">
        <f t="shared" ca="1" si="485"/>
        <v>3388</v>
      </c>
      <c r="S1921" s="8">
        <f t="shared" ca="1" si="486"/>
        <v>295717</v>
      </c>
      <c r="T1921" s="8">
        <f t="shared" ca="1" si="482"/>
        <v>44</v>
      </c>
      <c r="U1921" s="9">
        <f t="shared" ca="1" si="487"/>
        <v>0</v>
      </c>
      <c r="V1921">
        <f t="shared" si="483"/>
        <v>2006</v>
      </c>
      <c r="W1921">
        <f t="shared" si="484"/>
        <v>4</v>
      </c>
    </row>
    <row r="1922" spans="1:23" x14ac:dyDescent="0.25">
      <c r="A1922" s="1">
        <v>38811</v>
      </c>
      <c r="B1922" s="2">
        <v>6665.6</v>
      </c>
      <c r="C1922" s="2">
        <v>100776</v>
      </c>
      <c r="D1922" s="2">
        <v>6630</v>
      </c>
      <c r="E1922" s="2">
        <v>6620</v>
      </c>
      <c r="F1922" s="10">
        <f t="shared" ref="F1922:F1985" si="490">IF(O1922=1,E1922,D1922)/B1922-1</f>
        <v>-5.3408545367259475E-3</v>
      </c>
      <c r="G1922" s="2">
        <f t="shared" ref="G1922:G1985" ca="1" si="491">IF(ROW()&gt;$G$1,AVERAGE(OFFSET(C1922,-$G$1+1,,$G$1)),"")</f>
        <v>91101.25</v>
      </c>
      <c r="H1922">
        <f t="shared" ref="H1922:H1985" ca="1" si="492">IF(G1922="",0,SIGN(C1922-G1922))</f>
        <v>1</v>
      </c>
      <c r="I1922">
        <f t="shared" ref="I1922:I1985" si="493">-SIGN(F1922)</f>
        <v>1</v>
      </c>
      <c r="J1922">
        <f t="shared" si="480"/>
        <v>4.8400000000001455</v>
      </c>
      <c r="K1922">
        <f t="shared" ref="K1922:K1985" si="494">CHOOSE($K$1,H1922*(2-$K$1)+I1922*($K$1-1),IF(ABS(F1922)&gt;($K$1-2)/100,I1922,H1922))</f>
        <v>1</v>
      </c>
      <c r="L1922" s="11">
        <f t="shared" ca="1" si="488"/>
        <v>16217.329999999978</v>
      </c>
      <c r="M1922">
        <f t="shared" ref="M1922:M1985" ca="1" si="495">INT(L1922*$P$1/B1922)*K1922</f>
        <v>2</v>
      </c>
      <c r="N1922">
        <f t="shared" ca="1" si="489"/>
        <v>0</v>
      </c>
      <c r="O1922">
        <f>COUNTIF(結算日!$A$3:$A$249,A1922)</f>
        <v>0</v>
      </c>
      <c r="Q1922" s="7">
        <f t="shared" si="481"/>
        <v>-8</v>
      </c>
      <c r="R1922" s="8">
        <f t="shared" ca="1" si="485"/>
        <v>-352</v>
      </c>
      <c r="S1922" s="8">
        <f t="shared" ca="1" si="486"/>
        <v>295365</v>
      </c>
      <c r="T1922" s="8">
        <f t="shared" ca="1" si="482"/>
        <v>44</v>
      </c>
      <c r="U1922" s="9">
        <f t="shared" ca="1" si="487"/>
        <v>0</v>
      </c>
      <c r="V1922">
        <f t="shared" si="483"/>
        <v>2006</v>
      </c>
      <c r="W1922">
        <f t="shared" si="484"/>
        <v>4</v>
      </c>
    </row>
    <row r="1923" spans="1:23" x14ac:dyDescent="0.25">
      <c r="A1923" s="1">
        <v>38813</v>
      </c>
      <c r="B1923" s="2">
        <v>6760.82</v>
      </c>
      <c r="C1923" s="2">
        <v>115070</v>
      </c>
      <c r="D1923" s="2">
        <v>6727</v>
      </c>
      <c r="E1923" s="2">
        <v>6725</v>
      </c>
      <c r="F1923" s="10">
        <f t="shared" si="490"/>
        <v>-5.0023517857300526E-3</v>
      </c>
      <c r="G1923" s="2">
        <f t="shared" ca="1" si="491"/>
        <v>91051.6</v>
      </c>
      <c r="H1923">
        <f t="shared" ca="1" si="492"/>
        <v>1</v>
      </c>
      <c r="I1923">
        <f t="shared" si="493"/>
        <v>1</v>
      </c>
      <c r="J1923">
        <f t="shared" ref="J1923:J1986" si="496">B1923-B1922</f>
        <v>95.219999999999345</v>
      </c>
      <c r="K1923">
        <f t="shared" si="494"/>
        <v>1</v>
      </c>
      <c r="L1923" s="11">
        <f t="shared" ca="1" si="488"/>
        <v>16407.769999999975</v>
      </c>
      <c r="M1923">
        <f t="shared" ca="1" si="495"/>
        <v>2</v>
      </c>
      <c r="N1923">
        <f t="shared" ca="1" si="489"/>
        <v>0</v>
      </c>
      <c r="O1923">
        <f>COUNTIF(結算日!$A$3:$A$249,A1923)</f>
        <v>0</v>
      </c>
      <c r="Q1923" s="7">
        <f t="shared" ref="Q1923:Q1986" si="497">D1923-IF(O1922=1,E1922,D1922)</f>
        <v>97</v>
      </c>
      <c r="R1923" s="8">
        <f t="shared" ca="1" si="485"/>
        <v>4268</v>
      </c>
      <c r="S1923" s="8">
        <f t="shared" ca="1" si="486"/>
        <v>299633</v>
      </c>
      <c r="T1923" s="8">
        <f t="shared" ref="T1923:T1986" ca="1" si="498">INT(S1923*$P$1/IF(O1923=1,E1923,D1923))*K1923</f>
        <v>44</v>
      </c>
      <c r="U1923" s="9">
        <f t="shared" ca="1" si="487"/>
        <v>0</v>
      </c>
      <c r="V1923">
        <f t="shared" ref="V1923:V1986" si="499">YEAR(A1923)</f>
        <v>2006</v>
      </c>
      <c r="W1923">
        <f t="shared" ref="W1923:W1986" si="500">MONTH(A1923)</f>
        <v>4</v>
      </c>
    </row>
    <row r="1924" spans="1:23" x14ac:dyDescent="0.25">
      <c r="A1924" s="1">
        <v>38814</v>
      </c>
      <c r="B1924" s="2">
        <v>6781.94</v>
      </c>
      <c r="C1924" s="2">
        <v>121604</v>
      </c>
      <c r="D1924" s="2">
        <v>6751</v>
      </c>
      <c r="E1924" s="2">
        <v>6748</v>
      </c>
      <c r="F1924" s="10">
        <f t="shared" si="490"/>
        <v>-4.5621164445570628E-3</v>
      </c>
      <c r="G1924" s="2">
        <f t="shared" ca="1" si="491"/>
        <v>91987.45</v>
      </c>
      <c r="H1924">
        <f t="shared" ca="1" si="492"/>
        <v>1</v>
      </c>
      <c r="I1924">
        <f t="shared" si="493"/>
        <v>1</v>
      </c>
      <c r="J1924">
        <f t="shared" si="496"/>
        <v>21.119999999999891</v>
      </c>
      <c r="K1924">
        <f t="shared" si="494"/>
        <v>1</v>
      </c>
      <c r="L1924" s="11">
        <f t="shared" ca="1" si="488"/>
        <v>16450.009999999973</v>
      </c>
      <c r="M1924">
        <f t="shared" ca="1" si="495"/>
        <v>2</v>
      </c>
      <c r="N1924">
        <f t="shared" ca="1" si="489"/>
        <v>0</v>
      </c>
      <c r="O1924">
        <f>COUNTIF(結算日!$A$3:$A$249,A1924)</f>
        <v>0</v>
      </c>
      <c r="Q1924" s="7">
        <f t="shared" si="497"/>
        <v>24</v>
      </c>
      <c r="R1924" s="8">
        <f t="shared" ref="R1924:R1987" ca="1" si="501">Q1924*T1923</f>
        <v>1056</v>
      </c>
      <c r="S1924" s="8">
        <f t="shared" ref="S1924:S1987" ca="1" si="502">S1923+Q1924*T1923-U1923*$U$1</f>
        <v>300689</v>
      </c>
      <c r="T1924" s="8">
        <f t="shared" ca="1" si="498"/>
        <v>44</v>
      </c>
      <c r="U1924" s="9">
        <f t="shared" ref="U1924:U1987" ca="1" si="503">IF(O1924=1,ABS(T1924)+ABS(T1923),ABS(T1924-T1923))</f>
        <v>0</v>
      </c>
      <c r="V1924">
        <f t="shared" si="499"/>
        <v>2006</v>
      </c>
      <c r="W1924">
        <f t="shared" si="500"/>
        <v>4</v>
      </c>
    </row>
    <row r="1925" spans="1:23" x14ac:dyDescent="0.25">
      <c r="A1925" s="1">
        <v>38817</v>
      </c>
      <c r="B1925" s="2">
        <v>6780.64</v>
      </c>
      <c r="C1925" s="2">
        <v>91991</v>
      </c>
      <c r="D1925" s="2">
        <v>6779</v>
      </c>
      <c r="E1925" s="2">
        <v>6772</v>
      </c>
      <c r="F1925" s="10">
        <f t="shared" si="490"/>
        <v>-2.4186507468326734E-4</v>
      </c>
      <c r="G1925" s="2">
        <f t="shared" ca="1" si="491"/>
        <v>91655.375</v>
      </c>
      <c r="H1925">
        <f t="shared" ca="1" si="492"/>
        <v>1</v>
      </c>
      <c r="I1925">
        <f t="shared" si="493"/>
        <v>1</v>
      </c>
      <c r="J1925">
        <f t="shared" si="496"/>
        <v>-1.2999999999992724</v>
      </c>
      <c r="K1925">
        <f t="shared" ca="1" si="494"/>
        <v>1</v>
      </c>
      <c r="L1925" s="11">
        <f t="shared" ca="1" si="488"/>
        <v>16447.409999999974</v>
      </c>
      <c r="M1925">
        <f t="shared" ca="1" si="495"/>
        <v>2</v>
      </c>
      <c r="N1925">
        <f t="shared" ca="1" si="489"/>
        <v>0</v>
      </c>
      <c r="O1925">
        <f>COUNTIF(結算日!$A$3:$A$249,A1925)</f>
        <v>0</v>
      </c>
      <c r="Q1925" s="7">
        <f t="shared" si="497"/>
        <v>28</v>
      </c>
      <c r="R1925" s="8">
        <f t="shared" ca="1" si="501"/>
        <v>1232</v>
      </c>
      <c r="S1925" s="8">
        <f t="shared" ca="1" si="502"/>
        <v>301921</v>
      </c>
      <c r="T1925" s="8">
        <f t="shared" ca="1" si="498"/>
        <v>44</v>
      </c>
      <c r="U1925" s="9">
        <f t="shared" ca="1" si="503"/>
        <v>0</v>
      </c>
      <c r="V1925">
        <f t="shared" si="499"/>
        <v>2006</v>
      </c>
      <c r="W1925">
        <f t="shared" si="500"/>
        <v>4</v>
      </c>
    </row>
    <row r="1926" spans="1:23" x14ac:dyDescent="0.25">
      <c r="A1926" s="1">
        <v>38818</v>
      </c>
      <c r="B1926" s="2">
        <v>6757.17</v>
      </c>
      <c r="C1926" s="2">
        <v>86086</v>
      </c>
      <c r="D1926" s="2">
        <v>6755</v>
      </c>
      <c r="E1926" s="2">
        <v>6748</v>
      </c>
      <c r="F1926" s="10">
        <f t="shared" si="490"/>
        <v>-3.2114035905561611E-4</v>
      </c>
      <c r="G1926" s="2">
        <f t="shared" ca="1" si="491"/>
        <v>91273.324999999997</v>
      </c>
      <c r="H1926">
        <f t="shared" ca="1" si="492"/>
        <v>-1</v>
      </c>
      <c r="I1926">
        <f t="shared" si="493"/>
        <v>1</v>
      </c>
      <c r="J1926">
        <f t="shared" si="496"/>
        <v>-23.470000000000255</v>
      </c>
      <c r="K1926">
        <f t="shared" ca="1" si="494"/>
        <v>-1</v>
      </c>
      <c r="L1926" s="11">
        <f t="shared" ca="1" si="488"/>
        <v>16400.469999999972</v>
      </c>
      <c r="M1926">
        <f t="shared" ca="1" si="495"/>
        <v>-2</v>
      </c>
      <c r="N1926">
        <f t="shared" ca="1" si="489"/>
        <v>4</v>
      </c>
      <c r="O1926">
        <f>COUNTIF(結算日!$A$3:$A$249,A1926)</f>
        <v>0</v>
      </c>
      <c r="Q1926" s="7">
        <f t="shared" si="497"/>
        <v>-24</v>
      </c>
      <c r="R1926" s="8">
        <f t="shared" ca="1" si="501"/>
        <v>-1056</v>
      </c>
      <c r="S1926" s="8">
        <f t="shared" ca="1" si="502"/>
        <v>300865</v>
      </c>
      <c r="T1926" s="8">
        <f t="shared" ca="1" si="498"/>
        <v>-44</v>
      </c>
      <c r="U1926" s="9">
        <f t="shared" ca="1" si="503"/>
        <v>88</v>
      </c>
      <c r="V1926">
        <f t="shared" si="499"/>
        <v>2006</v>
      </c>
      <c r="W1926">
        <f t="shared" si="500"/>
        <v>4</v>
      </c>
    </row>
    <row r="1927" spans="1:23" x14ac:dyDescent="0.25">
      <c r="A1927" s="1">
        <v>38819</v>
      </c>
      <c r="B1927" s="2">
        <v>6808.5</v>
      </c>
      <c r="C1927" s="2">
        <v>109016</v>
      </c>
      <c r="D1927" s="2">
        <v>6808</v>
      </c>
      <c r="E1927" s="2">
        <v>6795</v>
      </c>
      <c r="F1927" s="10">
        <f t="shared" si="490"/>
        <v>-7.3437614746318935E-5</v>
      </c>
      <c r="G1927" s="2">
        <f t="shared" ca="1" si="491"/>
        <v>91974.45</v>
      </c>
      <c r="H1927">
        <f t="shared" ca="1" si="492"/>
        <v>1</v>
      </c>
      <c r="I1927">
        <f t="shared" si="493"/>
        <v>1</v>
      </c>
      <c r="J1927">
        <f t="shared" si="496"/>
        <v>51.329999999999927</v>
      </c>
      <c r="K1927">
        <f t="shared" ca="1" si="494"/>
        <v>1</v>
      </c>
      <c r="L1927" s="11">
        <f t="shared" ca="1" si="488"/>
        <v>16297.809999999972</v>
      </c>
      <c r="M1927">
        <f t="shared" ca="1" si="495"/>
        <v>2</v>
      </c>
      <c r="N1927">
        <f t="shared" ca="1" si="489"/>
        <v>4</v>
      </c>
      <c r="O1927">
        <f>COUNTIF(結算日!$A$3:$A$249,A1927)</f>
        <v>0</v>
      </c>
      <c r="Q1927" s="7">
        <f t="shared" si="497"/>
        <v>53</v>
      </c>
      <c r="R1927" s="8">
        <f t="shared" ca="1" si="501"/>
        <v>-2332</v>
      </c>
      <c r="S1927" s="8">
        <f t="shared" ca="1" si="502"/>
        <v>298445</v>
      </c>
      <c r="T1927" s="8">
        <f t="shared" ca="1" si="498"/>
        <v>43</v>
      </c>
      <c r="U1927" s="9">
        <f t="shared" ca="1" si="503"/>
        <v>87</v>
      </c>
      <c r="V1927">
        <f t="shared" si="499"/>
        <v>2006</v>
      </c>
      <c r="W1927">
        <f t="shared" si="500"/>
        <v>4</v>
      </c>
    </row>
    <row r="1928" spans="1:23" x14ac:dyDescent="0.25">
      <c r="A1928" s="1">
        <v>38820</v>
      </c>
      <c r="B1928" s="2">
        <v>6855.74</v>
      </c>
      <c r="C1928" s="2">
        <v>130771</v>
      </c>
      <c r="D1928" s="2">
        <v>6866</v>
      </c>
      <c r="E1928" s="2">
        <v>6850</v>
      </c>
      <c r="F1928" s="10">
        <f t="shared" si="490"/>
        <v>1.4965561704498587E-3</v>
      </c>
      <c r="G1928" s="2">
        <f t="shared" ca="1" si="491"/>
        <v>93114.85</v>
      </c>
      <c r="H1928">
        <f t="shared" ca="1" si="492"/>
        <v>1</v>
      </c>
      <c r="I1928">
        <f t="shared" si="493"/>
        <v>-1</v>
      </c>
      <c r="J1928">
        <f t="shared" si="496"/>
        <v>47.239999999999782</v>
      </c>
      <c r="K1928">
        <f t="shared" si="494"/>
        <v>-1</v>
      </c>
      <c r="L1928" s="11">
        <f t="shared" ca="1" si="488"/>
        <v>16392.289999999972</v>
      </c>
      <c r="M1928">
        <f t="shared" ca="1" si="495"/>
        <v>-2</v>
      </c>
      <c r="N1928">
        <f t="shared" ca="1" si="489"/>
        <v>4</v>
      </c>
      <c r="O1928">
        <f>COUNTIF(結算日!$A$3:$A$249,A1928)</f>
        <v>0</v>
      </c>
      <c r="Q1928" s="7">
        <f t="shared" si="497"/>
        <v>58</v>
      </c>
      <c r="R1928" s="8">
        <f t="shared" ca="1" si="501"/>
        <v>2494</v>
      </c>
      <c r="S1928" s="8">
        <f t="shared" ca="1" si="502"/>
        <v>300852</v>
      </c>
      <c r="T1928" s="8">
        <f t="shared" ca="1" si="498"/>
        <v>-43</v>
      </c>
      <c r="U1928" s="9">
        <f t="shared" ca="1" si="503"/>
        <v>86</v>
      </c>
      <c r="V1928">
        <f t="shared" si="499"/>
        <v>2006</v>
      </c>
      <c r="W1928">
        <f t="shared" si="500"/>
        <v>4</v>
      </c>
    </row>
    <row r="1929" spans="1:23" x14ac:dyDescent="0.25">
      <c r="A1929" s="1">
        <v>38821</v>
      </c>
      <c r="B1929" s="2">
        <v>6952.54</v>
      </c>
      <c r="C1929" s="2">
        <v>118801</v>
      </c>
      <c r="D1929" s="2">
        <v>6984</v>
      </c>
      <c r="E1929" s="2">
        <v>6986</v>
      </c>
      <c r="F1929" s="10">
        <f t="shared" si="490"/>
        <v>4.5249649768286382E-3</v>
      </c>
      <c r="G1929" s="2">
        <f t="shared" ca="1" si="491"/>
        <v>93468.55</v>
      </c>
      <c r="H1929">
        <f t="shared" ca="1" si="492"/>
        <v>1</v>
      </c>
      <c r="I1929">
        <f t="shared" si="493"/>
        <v>-1</v>
      </c>
      <c r="J1929">
        <f t="shared" si="496"/>
        <v>96.800000000000182</v>
      </c>
      <c r="K1929">
        <f t="shared" si="494"/>
        <v>-1</v>
      </c>
      <c r="L1929" s="11">
        <f t="shared" ca="1" si="488"/>
        <v>16198.689999999971</v>
      </c>
      <c r="M1929">
        <f t="shared" ca="1" si="495"/>
        <v>-2</v>
      </c>
      <c r="N1929">
        <f t="shared" ca="1" si="489"/>
        <v>0</v>
      </c>
      <c r="O1929">
        <f>COUNTIF(結算日!$A$3:$A$249,A1929)</f>
        <v>0</v>
      </c>
      <c r="Q1929" s="7">
        <f t="shared" si="497"/>
        <v>118</v>
      </c>
      <c r="R1929" s="8">
        <f t="shared" ca="1" si="501"/>
        <v>-5074</v>
      </c>
      <c r="S1929" s="8">
        <f t="shared" ca="1" si="502"/>
        <v>295692</v>
      </c>
      <c r="T1929" s="8">
        <f t="shared" ca="1" si="498"/>
        <v>-42</v>
      </c>
      <c r="U1929" s="9">
        <f t="shared" ca="1" si="503"/>
        <v>1</v>
      </c>
      <c r="V1929">
        <f t="shared" si="499"/>
        <v>2006</v>
      </c>
      <c r="W1929">
        <f t="shared" si="500"/>
        <v>4</v>
      </c>
    </row>
    <row r="1930" spans="1:23" x14ac:dyDescent="0.25">
      <c r="A1930" s="1">
        <v>38824</v>
      </c>
      <c r="B1930" s="2">
        <v>7000.09</v>
      </c>
      <c r="C1930" s="2">
        <v>126374</v>
      </c>
      <c r="D1930" s="2">
        <v>6986</v>
      </c>
      <c r="E1930" s="2">
        <v>6985</v>
      </c>
      <c r="F1930" s="10">
        <f t="shared" si="490"/>
        <v>-2.0128312635980805E-3</v>
      </c>
      <c r="G1930" s="2">
        <f t="shared" ca="1" si="491"/>
        <v>94022.5</v>
      </c>
      <c r="H1930">
        <f t="shared" ca="1" si="492"/>
        <v>1</v>
      </c>
      <c r="I1930">
        <f t="shared" si="493"/>
        <v>1</v>
      </c>
      <c r="J1930">
        <f t="shared" si="496"/>
        <v>47.550000000000182</v>
      </c>
      <c r="K1930">
        <f t="shared" si="494"/>
        <v>1</v>
      </c>
      <c r="L1930" s="11">
        <f t="shared" ca="1" si="488"/>
        <v>16103.589999999971</v>
      </c>
      <c r="M1930">
        <f t="shared" ca="1" si="495"/>
        <v>2</v>
      </c>
      <c r="N1930">
        <f t="shared" ca="1" si="489"/>
        <v>4</v>
      </c>
      <c r="O1930">
        <f>COUNTIF(結算日!$A$3:$A$249,A1930)</f>
        <v>0</v>
      </c>
      <c r="Q1930" s="7">
        <f t="shared" si="497"/>
        <v>2</v>
      </c>
      <c r="R1930" s="8">
        <f t="shared" ca="1" si="501"/>
        <v>-84</v>
      </c>
      <c r="S1930" s="8">
        <f t="shared" ca="1" si="502"/>
        <v>295607</v>
      </c>
      <c r="T1930" s="8">
        <f t="shared" ca="1" si="498"/>
        <v>42</v>
      </c>
      <c r="U1930" s="9">
        <f t="shared" ca="1" si="503"/>
        <v>84</v>
      </c>
      <c r="V1930">
        <f t="shared" si="499"/>
        <v>2006</v>
      </c>
      <c r="W1930">
        <f t="shared" si="500"/>
        <v>4</v>
      </c>
    </row>
    <row r="1931" spans="1:23" x14ac:dyDescent="0.25">
      <c r="A1931" s="1">
        <v>38825</v>
      </c>
      <c r="B1931" s="2">
        <v>6989.46</v>
      </c>
      <c r="C1931" s="2">
        <v>110115</v>
      </c>
      <c r="D1931" s="2">
        <v>6983</v>
      </c>
      <c r="E1931" s="2">
        <v>6982</v>
      </c>
      <c r="F1931" s="10">
        <f t="shared" si="490"/>
        <v>-9.2424879747510236E-4</v>
      </c>
      <c r="G1931" s="2">
        <f t="shared" ca="1" si="491"/>
        <v>94418.024999999994</v>
      </c>
      <c r="H1931">
        <f t="shared" ca="1" si="492"/>
        <v>1</v>
      </c>
      <c r="I1931">
        <f t="shared" si="493"/>
        <v>1</v>
      </c>
      <c r="J1931">
        <f t="shared" si="496"/>
        <v>-10.630000000000109</v>
      </c>
      <c r="K1931">
        <f t="shared" ca="1" si="494"/>
        <v>1</v>
      </c>
      <c r="L1931" s="11">
        <f t="shared" ca="1" si="488"/>
        <v>16082.329999999971</v>
      </c>
      <c r="M1931">
        <f t="shared" ca="1" si="495"/>
        <v>2</v>
      </c>
      <c r="N1931">
        <f t="shared" ca="1" si="489"/>
        <v>0</v>
      </c>
      <c r="O1931">
        <f>COUNTIF(結算日!$A$3:$A$249,A1931)</f>
        <v>0</v>
      </c>
      <c r="Q1931" s="7">
        <f t="shared" si="497"/>
        <v>-3</v>
      </c>
      <c r="R1931" s="8">
        <f t="shared" ca="1" si="501"/>
        <v>-126</v>
      </c>
      <c r="S1931" s="8">
        <f t="shared" ca="1" si="502"/>
        <v>295397</v>
      </c>
      <c r="T1931" s="8">
        <f t="shared" ca="1" si="498"/>
        <v>42</v>
      </c>
      <c r="U1931" s="9">
        <f t="shared" ca="1" si="503"/>
        <v>0</v>
      </c>
      <c r="V1931">
        <f t="shared" si="499"/>
        <v>2006</v>
      </c>
      <c r="W1931">
        <f t="shared" si="500"/>
        <v>4</v>
      </c>
    </row>
    <row r="1932" spans="1:23" x14ac:dyDescent="0.25">
      <c r="A1932" s="1">
        <v>38826</v>
      </c>
      <c r="B1932" s="2">
        <v>7038.78</v>
      </c>
      <c r="C1932" s="2">
        <v>143586</v>
      </c>
      <c r="D1932" s="2">
        <v>7042</v>
      </c>
      <c r="E1932" s="2">
        <v>7053</v>
      </c>
      <c r="F1932" s="10">
        <f t="shared" si="490"/>
        <v>2.0202364614323454E-3</v>
      </c>
      <c r="G1932" s="2">
        <f t="shared" ca="1" si="491"/>
        <v>96170.824999999997</v>
      </c>
      <c r="H1932">
        <f t="shared" ca="1" si="492"/>
        <v>1</v>
      </c>
      <c r="I1932">
        <f t="shared" si="493"/>
        <v>-1</v>
      </c>
      <c r="J1932">
        <f t="shared" si="496"/>
        <v>49.319999999999709</v>
      </c>
      <c r="K1932">
        <f t="shared" si="494"/>
        <v>-1</v>
      </c>
      <c r="L1932" s="11">
        <f t="shared" ca="1" si="488"/>
        <v>16180.96999999997</v>
      </c>
      <c r="M1932">
        <f t="shared" ca="1" si="495"/>
        <v>-2</v>
      </c>
      <c r="N1932">
        <f t="shared" ca="1" si="489"/>
        <v>4</v>
      </c>
      <c r="O1932">
        <f>COUNTIF(結算日!$A$3:$A$249,A1932)</f>
        <v>1</v>
      </c>
      <c r="Q1932" s="7">
        <f t="shared" si="497"/>
        <v>59</v>
      </c>
      <c r="R1932" s="8">
        <f t="shared" ca="1" si="501"/>
        <v>2478</v>
      </c>
      <c r="S1932" s="8">
        <f t="shared" ca="1" si="502"/>
        <v>297875</v>
      </c>
      <c r="T1932" s="8">
        <f t="shared" ca="1" si="498"/>
        <v>-42</v>
      </c>
      <c r="U1932" s="9">
        <f t="shared" ca="1" si="503"/>
        <v>84</v>
      </c>
      <c r="V1932">
        <f t="shared" si="499"/>
        <v>2006</v>
      </c>
      <c r="W1932">
        <f t="shared" si="500"/>
        <v>4</v>
      </c>
    </row>
    <row r="1933" spans="1:23" x14ac:dyDescent="0.25">
      <c r="A1933" s="1">
        <v>38827</v>
      </c>
      <c r="B1933" s="2">
        <v>7102.74</v>
      </c>
      <c r="C1933" s="2">
        <v>136613</v>
      </c>
      <c r="D1933" s="2">
        <v>7121</v>
      </c>
      <c r="E1933" s="2">
        <v>7106</v>
      </c>
      <c r="F1933" s="10">
        <f t="shared" si="490"/>
        <v>2.5708388593697062E-3</v>
      </c>
      <c r="G1933" s="2">
        <f t="shared" ca="1" si="491"/>
        <v>97696.425000000003</v>
      </c>
      <c r="H1933">
        <f t="shared" ca="1" si="492"/>
        <v>1</v>
      </c>
      <c r="I1933">
        <f t="shared" si="493"/>
        <v>-1</v>
      </c>
      <c r="J1933">
        <f t="shared" si="496"/>
        <v>63.960000000000036</v>
      </c>
      <c r="K1933">
        <f t="shared" si="494"/>
        <v>-1</v>
      </c>
      <c r="L1933" s="11">
        <f t="shared" ca="1" si="488"/>
        <v>16053.04999999997</v>
      </c>
      <c r="M1933">
        <f t="shared" ca="1" si="495"/>
        <v>-2</v>
      </c>
      <c r="N1933">
        <f t="shared" ca="1" si="489"/>
        <v>0</v>
      </c>
      <c r="O1933">
        <f>COUNTIF(結算日!$A$3:$A$249,A1933)</f>
        <v>0</v>
      </c>
      <c r="Q1933" s="7">
        <f t="shared" si="497"/>
        <v>68</v>
      </c>
      <c r="R1933" s="8">
        <f t="shared" ca="1" si="501"/>
        <v>-2856</v>
      </c>
      <c r="S1933" s="8">
        <f t="shared" ca="1" si="502"/>
        <v>294935</v>
      </c>
      <c r="T1933" s="8">
        <f t="shared" ca="1" si="498"/>
        <v>-41</v>
      </c>
      <c r="U1933" s="9">
        <f t="shared" ca="1" si="503"/>
        <v>1</v>
      </c>
      <c r="V1933">
        <f t="shared" si="499"/>
        <v>2006</v>
      </c>
      <c r="W1933">
        <f t="shared" si="500"/>
        <v>4</v>
      </c>
    </row>
    <row r="1934" spans="1:23" x14ac:dyDescent="0.25">
      <c r="A1934" s="1">
        <v>38828</v>
      </c>
      <c r="B1934" s="2">
        <v>7093.05</v>
      </c>
      <c r="C1934" s="2">
        <v>167779</v>
      </c>
      <c r="D1934" s="2">
        <v>7105</v>
      </c>
      <c r="E1934" s="2">
        <v>7084</v>
      </c>
      <c r="F1934" s="10">
        <f t="shared" si="490"/>
        <v>1.6847477460331106E-3</v>
      </c>
      <c r="G1934" s="2">
        <f t="shared" ca="1" si="491"/>
        <v>99497.85</v>
      </c>
      <c r="H1934">
        <f t="shared" ca="1" si="492"/>
        <v>1</v>
      </c>
      <c r="I1934">
        <f t="shared" si="493"/>
        <v>-1</v>
      </c>
      <c r="J1934">
        <f t="shared" si="496"/>
        <v>-9.6899999999995998</v>
      </c>
      <c r="K1934">
        <f t="shared" si="494"/>
        <v>-1</v>
      </c>
      <c r="L1934" s="11">
        <f t="shared" ca="1" si="488"/>
        <v>16072.429999999969</v>
      </c>
      <c r="M1934">
        <f t="shared" ca="1" si="495"/>
        <v>-2</v>
      </c>
      <c r="N1934">
        <f t="shared" ca="1" si="489"/>
        <v>0</v>
      </c>
      <c r="O1934">
        <f>COUNTIF(結算日!$A$3:$A$249,A1934)</f>
        <v>0</v>
      </c>
      <c r="Q1934" s="7">
        <f t="shared" si="497"/>
        <v>-16</v>
      </c>
      <c r="R1934" s="8">
        <f t="shared" ca="1" si="501"/>
        <v>656</v>
      </c>
      <c r="S1934" s="8">
        <f t="shared" ca="1" si="502"/>
        <v>295590</v>
      </c>
      <c r="T1934" s="8">
        <f t="shared" ca="1" si="498"/>
        <v>-41</v>
      </c>
      <c r="U1934" s="9">
        <f t="shared" ca="1" si="503"/>
        <v>0</v>
      </c>
      <c r="V1934">
        <f t="shared" si="499"/>
        <v>2006</v>
      </c>
      <c r="W1934">
        <f t="shared" si="500"/>
        <v>4</v>
      </c>
    </row>
    <row r="1935" spans="1:23" x14ac:dyDescent="0.25">
      <c r="A1935" s="1">
        <v>38831</v>
      </c>
      <c r="B1935" s="2">
        <v>7096.04</v>
      </c>
      <c r="C1935" s="2">
        <v>117879</v>
      </c>
      <c r="D1935" s="2">
        <v>7081</v>
      </c>
      <c r="E1935" s="2">
        <v>7072</v>
      </c>
      <c r="F1935" s="10">
        <f t="shared" si="490"/>
        <v>-2.1194919983540395E-3</v>
      </c>
      <c r="G1935" s="2">
        <f t="shared" ca="1" si="491"/>
        <v>100257.625</v>
      </c>
      <c r="H1935">
        <f t="shared" ca="1" si="492"/>
        <v>1</v>
      </c>
      <c r="I1935">
        <f t="shared" si="493"/>
        <v>1</v>
      </c>
      <c r="J1935">
        <f t="shared" si="496"/>
        <v>2.9899999999997817</v>
      </c>
      <c r="K1935">
        <f t="shared" si="494"/>
        <v>1</v>
      </c>
      <c r="L1935" s="11">
        <f t="shared" ca="1" si="488"/>
        <v>16066.44999999997</v>
      </c>
      <c r="M1935">
        <f t="shared" ca="1" si="495"/>
        <v>2</v>
      </c>
      <c r="N1935">
        <f t="shared" ca="1" si="489"/>
        <v>4</v>
      </c>
      <c r="O1935">
        <f>COUNTIF(結算日!$A$3:$A$249,A1935)</f>
        <v>0</v>
      </c>
      <c r="Q1935" s="7">
        <f t="shared" si="497"/>
        <v>-24</v>
      </c>
      <c r="R1935" s="8">
        <f t="shared" ca="1" si="501"/>
        <v>984</v>
      </c>
      <c r="S1935" s="8">
        <f t="shared" ca="1" si="502"/>
        <v>296574</v>
      </c>
      <c r="T1935" s="8">
        <f t="shared" ca="1" si="498"/>
        <v>41</v>
      </c>
      <c r="U1935" s="9">
        <f t="shared" ca="1" si="503"/>
        <v>82</v>
      </c>
      <c r="V1935">
        <f t="shared" si="499"/>
        <v>2006</v>
      </c>
      <c r="W1935">
        <f t="shared" si="500"/>
        <v>4</v>
      </c>
    </row>
    <row r="1936" spans="1:23" x14ac:dyDescent="0.25">
      <c r="A1936" s="1">
        <v>38832</v>
      </c>
      <c r="B1936" s="2">
        <v>7059.94</v>
      </c>
      <c r="C1936" s="2">
        <v>134909</v>
      </c>
      <c r="D1936" s="2">
        <v>7053</v>
      </c>
      <c r="E1936" s="2">
        <v>7042</v>
      </c>
      <c r="F1936" s="10">
        <f t="shared" si="490"/>
        <v>-9.8301118706389801E-4</v>
      </c>
      <c r="G1936" s="2">
        <f t="shared" ca="1" si="491"/>
        <v>101586.8</v>
      </c>
      <c r="H1936">
        <f t="shared" ca="1" si="492"/>
        <v>1</v>
      </c>
      <c r="I1936">
        <f t="shared" si="493"/>
        <v>1</v>
      </c>
      <c r="J1936">
        <f t="shared" si="496"/>
        <v>-36.100000000000364</v>
      </c>
      <c r="K1936">
        <f t="shared" ca="1" si="494"/>
        <v>1</v>
      </c>
      <c r="L1936" s="11">
        <f t="shared" ca="1" si="488"/>
        <v>15994.249999999969</v>
      </c>
      <c r="M1936">
        <f t="shared" ca="1" si="495"/>
        <v>2</v>
      </c>
      <c r="N1936">
        <f t="shared" ca="1" si="489"/>
        <v>0</v>
      </c>
      <c r="O1936">
        <f>COUNTIF(結算日!$A$3:$A$249,A1936)</f>
        <v>0</v>
      </c>
      <c r="Q1936" s="7">
        <f t="shared" si="497"/>
        <v>-28</v>
      </c>
      <c r="R1936" s="8">
        <f t="shared" ca="1" si="501"/>
        <v>-1148</v>
      </c>
      <c r="S1936" s="8">
        <f t="shared" ca="1" si="502"/>
        <v>295344</v>
      </c>
      <c r="T1936" s="8">
        <f t="shared" ca="1" si="498"/>
        <v>41</v>
      </c>
      <c r="U1936" s="9">
        <f t="shared" ca="1" si="503"/>
        <v>0</v>
      </c>
      <c r="V1936">
        <f t="shared" si="499"/>
        <v>2006</v>
      </c>
      <c r="W1936">
        <f t="shared" si="500"/>
        <v>4</v>
      </c>
    </row>
    <row r="1937" spans="1:23" x14ac:dyDescent="0.25">
      <c r="A1937" s="1">
        <v>38833</v>
      </c>
      <c r="B1937" s="2">
        <v>7168.98</v>
      </c>
      <c r="C1937" s="2">
        <v>124157</v>
      </c>
      <c r="D1937" s="2">
        <v>7208</v>
      </c>
      <c r="E1937" s="2">
        <v>7193</v>
      </c>
      <c r="F1937" s="10">
        <f t="shared" si="490"/>
        <v>5.44289424715938E-3</v>
      </c>
      <c r="G1937" s="2">
        <f t="shared" ca="1" si="491"/>
        <v>102707.125</v>
      </c>
      <c r="H1937">
        <f t="shared" ca="1" si="492"/>
        <v>1</v>
      </c>
      <c r="I1937">
        <f t="shared" si="493"/>
        <v>-1</v>
      </c>
      <c r="J1937">
        <f t="shared" si="496"/>
        <v>109.03999999999996</v>
      </c>
      <c r="K1937">
        <f t="shared" si="494"/>
        <v>-1</v>
      </c>
      <c r="L1937" s="11">
        <f t="shared" ca="1" si="488"/>
        <v>16212.329999999969</v>
      </c>
      <c r="M1937">
        <f t="shared" ca="1" si="495"/>
        <v>-2</v>
      </c>
      <c r="N1937">
        <f t="shared" ca="1" si="489"/>
        <v>4</v>
      </c>
      <c r="O1937">
        <f>COUNTIF(結算日!$A$3:$A$249,A1937)</f>
        <v>0</v>
      </c>
      <c r="Q1937" s="7">
        <f t="shared" si="497"/>
        <v>155</v>
      </c>
      <c r="R1937" s="8">
        <f t="shared" ca="1" si="501"/>
        <v>6355</v>
      </c>
      <c r="S1937" s="8">
        <f t="shared" ca="1" si="502"/>
        <v>301699</v>
      </c>
      <c r="T1937" s="8">
        <f t="shared" ca="1" si="498"/>
        <v>-41</v>
      </c>
      <c r="U1937" s="9">
        <f t="shared" ca="1" si="503"/>
        <v>82</v>
      </c>
      <c r="V1937">
        <f t="shared" si="499"/>
        <v>2006</v>
      </c>
      <c r="W1937">
        <f t="shared" si="500"/>
        <v>4</v>
      </c>
    </row>
    <row r="1938" spans="1:23" x14ac:dyDescent="0.25">
      <c r="A1938" s="1">
        <v>38834</v>
      </c>
      <c r="B1938" s="2">
        <v>7136.21</v>
      </c>
      <c r="C1938" s="2">
        <v>170707</v>
      </c>
      <c r="D1938" s="2">
        <v>7176</v>
      </c>
      <c r="E1938" s="2">
        <v>7161</v>
      </c>
      <c r="F1938" s="10">
        <f t="shared" si="490"/>
        <v>5.5757888290843827E-3</v>
      </c>
      <c r="G1938" s="2">
        <f t="shared" ca="1" si="491"/>
        <v>104308.325</v>
      </c>
      <c r="H1938">
        <f t="shared" ca="1" si="492"/>
        <v>1</v>
      </c>
      <c r="I1938">
        <f t="shared" si="493"/>
        <v>-1</v>
      </c>
      <c r="J1938">
        <f t="shared" si="496"/>
        <v>-32.769999999999527</v>
      </c>
      <c r="K1938">
        <f t="shared" si="494"/>
        <v>-1</v>
      </c>
      <c r="L1938" s="11">
        <f t="shared" ca="1" si="488"/>
        <v>16277.869999999968</v>
      </c>
      <c r="M1938">
        <f t="shared" ca="1" si="495"/>
        <v>-2</v>
      </c>
      <c r="N1938">
        <f t="shared" ca="1" si="489"/>
        <v>0</v>
      </c>
      <c r="O1938">
        <f>COUNTIF(結算日!$A$3:$A$249,A1938)</f>
        <v>0</v>
      </c>
      <c r="Q1938" s="7">
        <f t="shared" si="497"/>
        <v>-32</v>
      </c>
      <c r="R1938" s="8">
        <f t="shared" ca="1" si="501"/>
        <v>1312</v>
      </c>
      <c r="S1938" s="8">
        <f t="shared" ca="1" si="502"/>
        <v>302929</v>
      </c>
      <c r="T1938" s="8">
        <f t="shared" ca="1" si="498"/>
        <v>-42</v>
      </c>
      <c r="U1938" s="9">
        <f t="shared" ca="1" si="503"/>
        <v>1</v>
      </c>
      <c r="V1938">
        <f t="shared" si="499"/>
        <v>2006</v>
      </c>
      <c r="W1938">
        <f t="shared" si="500"/>
        <v>4</v>
      </c>
    </row>
    <row r="1939" spans="1:23" x14ac:dyDescent="0.25">
      <c r="A1939" s="1">
        <v>38835</v>
      </c>
      <c r="B1939" s="2">
        <v>7171.77</v>
      </c>
      <c r="C1939" s="2">
        <v>132969</v>
      </c>
      <c r="D1939" s="2">
        <v>7180</v>
      </c>
      <c r="E1939" s="2">
        <v>7087</v>
      </c>
      <c r="F1939" s="10">
        <f t="shared" si="490"/>
        <v>1.1475549271657837E-3</v>
      </c>
      <c r="G1939" s="2">
        <f t="shared" ca="1" si="491"/>
        <v>105005.55</v>
      </c>
      <c r="H1939">
        <f t="shared" ca="1" si="492"/>
        <v>1</v>
      </c>
      <c r="I1939">
        <f t="shared" si="493"/>
        <v>-1</v>
      </c>
      <c r="J1939">
        <f t="shared" si="496"/>
        <v>35.5600000000004</v>
      </c>
      <c r="K1939">
        <f t="shared" si="494"/>
        <v>-1</v>
      </c>
      <c r="L1939" s="11">
        <f t="shared" ca="1" si="488"/>
        <v>16206.749999999967</v>
      </c>
      <c r="M1939">
        <f t="shared" ca="1" si="495"/>
        <v>-2</v>
      </c>
      <c r="N1939">
        <f t="shared" ca="1" si="489"/>
        <v>0</v>
      </c>
      <c r="O1939">
        <f>COUNTIF(結算日!$A$3:$A$249,A1939)</f>
        <v>0</v>
      </c>
      <c r="Q1939" s="7">
        <f t="shared" si="497"/>
        <v>4</v>
      </c>
      <c r="R1939" s="8">
        <f t="shared" ca="1" si="501"/>
        <v>-168</v>
      </c>
      <c r="S1939" s="8">
        <f t="shared" ca="1" si="502"/>
        <v>302760</v>
      </c>
      <c r="T1939" s="8">
        <f t="shared" ca="1" si="498"/>
        <v>-42</v>
      </c>
      <c r="U1939" s="9">
        <f t="shared" ca="1" si="503"/>
        <v>0</v>
      </c>
      <c r="V1939">
        <f t="shared" si="499"/>
        <v>2006</v>
      </c>
      <c r="W1939">
        <f t="shared" si="500"/>
        <v>4</v>
      </c>
    </row>
    <row r="1940" spans="1:23" x14ac:dyDescent="0.25">
      <c r="A1940" s="1">
        <v>38839</v>
      </c>
      <c r="B1940" s="2">
        <v>7199.6</v>
      </c>
      <c r="C1940" s="2">
        <v>142483</v>
      </c>
      <c r="D1940" s="2">
        <v>7219</v>
      </c>
      <c r="E1940" s="2">
        <v>7199</v>
      </c>
      <c r="F1940" s="10">
        <f t="shared" si="490"/>
        <v>2.6945941441189891E-3</v>
      </c>
      <c r="G1940" s="2">
        <f t="shared" ca="1" si="491"/>
        <v>106073.97500000001</v>
      </c>
      <c r="H1940">
        <f t="shared" ca="1" si="492"/>
        <v>1</v>
      </c>
      <c r="I1940">
        <f t="shared" si="493"/>
        <v>-1</v>
      </c>
      <c r="J1940">
        <f t="shared" si="496"/>
        <v>27.829999999999927</v>
      </c>
      <c r="K1940">
        <f t="shared" si="494"/>
        <v>-1</v>
      </c>
      <c r="L1940" s="11">
        <f t="shared" ca="1" si="488"/>
        <v>16151.089999999967</v>
      </c>
      <c r="M1940">
        <f t="shared" ca="1" si="495"/>
        <v>-2</v>
      </c>
      <c r="N1940">
        <f t="shared" ca="1" si="489"/>
        <v>0</v>
      </c>
      <c r="O1940">
        <f>COUNTIF(結算日!$A$3:$A$249,A1940)</f>
        <v>0</v>
      </c>
      <c r="Q1940" s="7">
        <f t="shared" si="497"/>
        <v>39</v>
      </c>
      <c r="R1940" s="8">
        <f t="shared" ca="1" si="501"/>
        <v>-1638</v>
      </c>
      <c r="S1940" s="8">
        <f t="shared" ca="1" si="502"/>
        <v>301122</v>
      </c>
      <c r="T1940" s="8">
        <f t="shared" ca="1" si="498"/>
        <v>-41</v>
      </c>
      <c r="U1940" s="9">
        <f t="shared" ca="1" si="503"/>
        <v>1</v>
      </c>
      <c r="V1940">
        <f t="shared" si="499"/>
        <v>2006</v>
      </c>
      <c r="W1940">
        <f t="shared" si="500"/>
        <v>5</v>
      </c>
    </row>
    <row r="1941" spans="1:23" x14ac:dyDescent="0.25">
      <c r="A1941" s="1">
        <v>38840</v>
      </c>
      <c r="B1941" s="2">
        <v>7242.37</v>
      </c>
      <c r="C1941" s="2">
        <v>154613</v>
      </c>
      <c r="D1941" s="2">
        <v>7267</v>
      </c>
      <c r="E1941" s="2">
        <v>7256</v>
      </c>
      <c r="F1941" s="10">
        <f t="shared" si="490"/>
        <v>3.4008204496593919E-3</v>
      </c>
      <c r="G1941" s="2">
        <f t="shared" ca="1" si="491"/>
        <v>107832.175</v>
      </c>
      <c r="H1941">
        <f t="shared" ca="1" si="492"/>
        <v>1</v>
      </c>
      <c r="I1941">
        <f t="shared" si="493"/>
        <v>-1</v>
      </c>
      <c r="J1941">
        <f t="shared" si="496"/>
        <v>42.769999999999527</v>
      </c>
      <c r="K1941">
        <f t="shared" si="494"/>
        <v>-1</v>
      </c>
      <c r="L1941" s="11">
        <f t="shared" ca="1" si="488"/>
        <v>16065.549999999968</v>
      </c>
      <c r="M1941">
        <f t="shared" ca="1" si="495"/>
        <v>-2</v>
      </c>
      <c r="N1941">
        <f t="shared" ca="1" si="489"/>
        <v>0</v>
      </c>
      <c r="O1941">
        <f>COUNTIF(結算日!$A$3:$A$249,A1941)</f>
        <v>0</v>
      </c>
      <c r="Q1941" s="7">
        <f t="shared" si="497"/>
        <v>48</v>
      </c>
      <c r="R1941" s="8">
        <f t="shared" ca="1" si="501"/>
        <v>-1968</v>
      </c>
      <c r="S1941" s="8">
        <f t="shared" ca="1" si="502"/>
        <v>299153</v>
      </c>
      <c r="T1941" s="8">
        <f t="shared" ca="1" si="498"/>
        <v>-41</v>
      </c>
      <c r="U1941" s="9">
        <f t="shared" ca="1" si="503"/>
        <v>0</v>
      </c>
      <c r="V1941">
        <f t="shared" si="499"/>
        <v>2006</v>
      </c>
      <c r="W1941">
        <f t="shared" si="500"/>
        <v>5</v>
      </c>
    </row>
    <row r="1942" spans="1:23" x14ac:dyDescent="0.25">
      <c r="A1942" s="1">
        <v>38841</v>
      </c>
      <c r="B1942" s="2">
        <v>7345.04</v>
      </c>
      <c r="C1942" s="2">
        <v>175003</v>
      </c>
      <c r="D1942" s="2">
        <v>7375</v>
      </c>
      <c r="E1942" s="2">
        <v>7359</v>
      </c>
      <c r="F1942" s="10">
        <f t="shared" si="490"/>
        <v>4.0789430690642003E-3</v>
      </c>
      <c r="G1942" s="2">
        <f t="shared" ca="1" si="491"/>
        <v>110125.425</v>
      </c>
      <c r="H1942">
        <f t="shared" ca="1" si="492"/>
        <v>1</v>
      </c>
      <c r="I1942">
        <f t="shared" si="493"/>
        <v>-1</v>
      </c>
      <c r="J1942">
        <f t="shared" si="496"/>
        <v>102.67000000000007</v>
      </c>
      <c r="K1942">
        <f t="shared" si="494"/>
        <v>-1</v>
      </c>
      <c r="L1942" s="11">
        <f t="shared" ca="1" si="488"/>
        <v>15860.209999999968</v>
      </c>
      <c r="M1942">
        <f t="shared" ca="1" si="495"/>
        <v>-2</v>
      </c>
      <c r="N1942">
        <f t="shared" ca="1" si="489"/>
        <v>0</v>
      </c>
      <c r="O1942">
        <f>COUNTIF(結算日!$A$3:$A$249,A1942)</f>
        <v>0</v>
      </c>
      <c r="Q1942" s="7">
        <f t="shared" si="497"/>
        <v>108</v>
      </c>
      <c r="R1942" s="8">
        <f t="shared" ca="1" si="501"/>
        <v>-4428</v>
      </c>
      <c r="S1942" s="8">
        <f t="shared" ca="1" si="502"/>
        <v>294725</v>
      </c>
      <c r="T1942" s="8">
        <f t="shared" ca="1" si="498"/>
        <v>-39</v>
      </c>
      <c r="U1942" s="9">
        <f t="shared" ca="1" si="503"/>
        <v>2</v>
      </c>
      <c r="V1942">
        <f t="shared" si="499"/>
        <v>2006</v>
      </c>
      <c r="W1942">
        <f t="shared" si="500"/>
        <v>5</v>
      </c>
    </row>
    <row r="1943" spans="1:23" x14ac:dyDescent="0.25">
      <c r="A1943" s="1">
        <v>38842</v>
      </c>
      <c r="B1943" s="2">
        <v>7370.44</v>
      </c>
      <c r="C1943" s="2">
        <v>190349</v>
      </c>
      <c r="D1943" s="2">
        <v>7421</v>
      </c>
      <c r="E1943" s="2">
        <v>7415</v>
      </c>
      <c r="F1943" s="10">
        <f t="shared" si="490"/>
        <v>6.8598346910089258E-3</v>
      </c>
      <c r="G1943" s="2">
        <f t="shared" ca="1" si="491"/>
        <v>112622.825</v>
      </c>
      <c r="H1943">
        <f t="shared" ca="1" si="492"/>
        <v>1</v>
      </c>
      <c r="I1943">
        <f t="shared" si="493"/>
        <v>-1</v>
      </c>
      <c r="J1943">
        <f t="shared" si="496"/>
        <v>25.399999999999636</v>
      </c>
      <c r="K1943">
        <f t="shared" si="494"/>
        <v>-1</v>
      </c>
      <c r="L1943" s="11">
        <f t="shared" ca="1" si="488"/>
        <v>15809.409999999969</v>
      </c>
      <c r="M1943">
        <f t="shared" ca="1" si="495"/>
        <v>-2</v>
      </c>
      <c r="N1943">
        <f t="shared" ca="1" si="489"/>
        <v>0</v>
      </c>
      <c r="O1943">
        <f>COUNTIF(結算日!$A$3:$A$249,A1943)</f>
        <v>0</v>
      </c>
      <c r="Q1943" s="7">
        <f t="shared" si="497"/>
        <v>46</v>
      </c>
      <c r="R1943" s="8">
        <f t="shared" ca="1" si="501"/>
        <v>-1794</v>
      </c>
      <c r="S1943" s="8">
        <f t="shared" ca="1" si="502"/>
        <v>292929</v>
      </c>
      <c r="T1943" s="8">
        <f t="shared" ca="1" si="498"/>
        <v>-39</v>
      </c>
      <c r="U1943" s="9">
        <f t="shared" ca="1" si="503"/>
        <v>0</v>
      </c>
      <c r="V1943">
        <f t="shared" si="499"/>
        <v>2006</v>
      </c>
      <c r="W1943">
        <f t="shared" si="500"/>
        <v>5</v>
      </c>
    </row>
    <row r="1944" spans="1:23" x14ac:dyDescent="0.25">
      <c r="A1944" s="1">
        <v>38845</v>
      </c>
      <c r="B1944" s="2">
        <v>7474.05</v>
      </c>
      <c r="C1944" s="2">
        <v>156793</v>
      </c>
      <c r="D1944" s="2">
        <v>7518</v>
      </c>
      <c r="E1944" s="2">
        <v>7510</v>
      </c>
      <c r="F1944" s="10">
        <f t="shared" si="490"/>
        <v>5.8803459971501493E-3</v>
      </c>
      <c r="G1944" s="2">
        <f t="shared" ca="1" si="491"/>
        <v>114871.575</v>
      </c>
      <c r="H1944">
        <f t="shared" ca="1" si="492"/>
        <v>1</v>
      </c>
      <c r="I1944">
        <f t="shared" si="493"/>
        <v>-1</v>
      </c>
      <c r="J1944">
        <f t="shared" si="496"/>
        <v>103.61000000000058</v>
      </c>
      <c r="K1944">
        <f t="shared" si="494"/>
        <v>-1</v>
      </c>
      <c r="L1944" s="11">
        <f t="shared" ca="1" si="488"/>
        <v>15602.189999999968</v>
      </c>
      <c r="M1944">
        <f t="shared" ca="1" si="495"/>
        <v>-2</v>
      </c>
      <c r="N1944">
        <f t="shared" ca="1" si="489"/>
        <v>0</v>
      </c>
      <c r="O1944">
        <f>COUNTIF(結算日!$A$3:$A$249,A1944)</f>
        <v>0</v>
      </c>
      <c r="Q1944" s="7">
        <f t="shared" si="497"/>
        <v>97</v>
      </c>
      <c r="R1944" s="8">
        <f t="shared" ca="1" si="501"/>
        <v>-3783</v>
      </c>
      <c r="S1944" s="8">
        <f t="shared" ca="1" si="502"/>
        <v>289146</v>
      </c>
      <c r="T1944" s="8">
        <f t="shared" ca="1" si="498"/>
        <v>-38</v>
      </c>
      <c r="U1944" s="9">
        <f t="shared" ca="1" si="503"/>
        <v>1</v>
      </c>
      <c r="V1944">
        <f t="shared" si="499"/>
        <v>2006</v>
      </c>
      <c r="W1944">
        <f t="shared" si="500"/>
        <v>5</v>
      </c>
    </row>
    <row r="1945" spans="1:23" x14ac:dyDescent="0.25">
      <c r="A1945" s="1">
        <v>38846</v>
      </c>
      <c r="B1945" s="2">
        <v>7388.94</v>
      </c>
      <c r="C1945" s="2">
        <v>160777</v>
      </c>
      <c r="D1945" s="2">
        <v>7392</v>
      </c>
      <c r="E1945" s="2">
        <v>7398</v>
      </c>
      <c r="F1945" s="10">
        <f t="shared" si="490"/>
        <v>4.1413247367017014E-4</v>
      </c>
      <c r="G1945" s="2">
        <f t="shared" ca="1" si="491"/>
        <v>116794.47500000001</v>
      </c>
      <c r="H1945">
        <f t="shared" ca="1" si="492"/>
        <v>1</v>
      </c>
      <c r="I1945">
        <f t="shared" si="493"/>
        <v>-1</v>
      </c>
      <c r="J1945">
        <f t="shared" si="496"/>
        <v>-85.110000000000582</v>
      </c>
      <c r="K1945">
        <f t="shared" ca="1" si="494"/>
        <v>1</v>
      </c>
      <c r="L1945" s="11">
        <f t="shared" ca="1" si="488"/>
        <v>15772.409999999969</v>
      </c>
      <c r="M1945">
        <f t="shared" ca="1" si="495"/>
        <v>2</v>
      </c>
      <c r="N1945">
        <f t="shared" ca="1" si="489"/>
        <v>4</v>
      </c>
      <c r="O1945">
        <f>COUNTIF(結算日!$A$3:$A$249,A1945)</f>
        <v>0</v>
      </c>
      <c r="Q1945" s="7">
        <f t="shared" si="497"/>
        <v>-126</v>
      </c>
      <c r="R1945" s="8">
        <f t="shared" ca="1" si="501"/>
        <v>4788</v>
      </c>
      <c r="S1945" s="8">
        <f t="shared" ca="1" si="502"/>
        <v>293933</v>
      </c>
      <c r="T1945" s="8">
        <f t="shared" ca="1" si="498"/>
        <v>39</v>
      </c>
      <c r="U1945" s="9">
        <f t="shared" ca="1" si="503"/>
        <v>77</v>
      </c>
      <c r="V1945">
        <f t="shared" si="499"/>
        <v>2006</v>
      </c>
      <c r="W1945">
        <f t="shared" si="500"/>
        <v>5</v>
      </c>
    </row>
    <row r="1946" spans="1:23" x14ac:dyDescent="0.25">
      <c r="A1946" s="1">
        <v>38847</v>
      </c>
      <c r="B1946" s="2">
        <v>7324.71</v>
      </c>
      <c r="C1946" s="2">
        <v>176236</v>
      </c>
      <c r="D1946" s="2">
        <v>7318</v>
      </c>
      <c r="E1946" s="2">
        <v>7325</v>
      </c>
      <c r="F1946" s="10">
        <f t="shared" si="490"/>
        <v>-9.1607722353514998E-4</v>
      </c>
      <c r="G1946" s="2">
        <f t="shared" ca="1" si="491"/>
        <v>119115.5</v>
      </c>
      <c r="H1946">
        <f t="shared" ca="1" si="492"/>
        <v>1</v>
      </c>
      <c r="I1946">
        <f t="shared" si="493"/>
        <v>1</v>
      </c>
      <c r="J1946">
        <f t="shared" si="496"/>
        <v>-64.229999999999563</v>
      </c>
      <c r="K1946">
        <f t="shared" ca="1" si="494"/>
        <v>1</v>
      </c>
      <c r="L1946" s="11">
        <f t="shared" ca="1" si="488"/>
        <v>15643.94999999997</v>
      </c>
      <c r="M1946">
        <f t="shared" ca="1" si="495"/>
        <v>2</v>
      </c>
      <c r="N1946">
        <f t="shared" ca="1" si="489"/>
        <v>0</v>
      </c>
      <c r="O1946">
        <f>COUNTIF(結算日!$A$3:$A$249,A1946)</f>
        <v>0</v>
      </c>
      <c r="Q1946" s="7">
        <f t="shared" si="497"/>
        <v>-74</v>
      </c>
      <c r="R1946" s="8">
        <f t="shared" ca="1" si="501"/>
        <v>-2886</v>
      </c>
      <c r="S1946" s="8">
        <f t="shared" ca="1" si="502"/>
        <v>290970</v>
      </c>
      <c r="T1946" s="8">
        <f t="shared" ca="1" si="498"/>
        <v>39</v>
      </c>
      <c r="U1946" s="9">
        <f t="shared" ca="1" si="503"/>
        <v>0</v>
      </c>
      <c r="V1946">
        <f t="shared" si="499"/>
        <v>2006</v>
      </c>
      <c r="W1946">
        <f t="shared" si="500"/>
        <v>5</v>
      </c>
    </row>
    <row r="1947" spans="1:23" x14ac:dyDescent="0.25">
      <c r="A1947" s="1">
        <v>38848</v>
      </c>
      <c r="B1947" s="2">
        <v>7361.45</v>
      </c>
      <c r="C1947" s="2">
        <v>137556</v>
      </c>
      <c r="D1947" s="2">
        <v>7369</v>
      </c>
      <c r="E1947" s="2">
        <v>7370</v>
      </c>
      <c r="F1947" s="10">
        <f t="shared" si="490"/>
        <v>1.0256131604506891E-3</v>
      </c>
      <c r="G1947" s="2">
        <f t="shared" ca="1" si="491"/>
        <v>120372.75</v>
      </c>
      <c r="H1947">
        <f t="shared" ca="1" si="492"/>
        <v>1</v>
      </c>
      <c r="I1947">
        <f t="shared" si="493"/>
        <v>-1</v>
      </c>
      <c r="J1947">
        <f t="shared" si="496"/>
        <v>36.739999999999782</v>
      </c>
      <c r="K1947">
        <f t="shared" si="494"/>
        <v>-1</v>
      </c>
      <c r="L1947" s="11">
        <f t="shared" ca="1" si="488"/>
        <v>15717.429999999969</v>
      </c>
      <c r="M1947">
        <f t="shared" ca="1" si="495"/>
        <v>-2</v>
      </c>
      <c r="N1947">
        <f t="shared" ca="1" si="489"/>
        <v>4</v>
      </c>
      <c r="O1947">
        <f>COUNTIF(結算日!$A$3:$A$249,A1947)</f>
        <v>0</v>
      </c>
      <c r="Q1947" s="7">
        <f t="shared" si="497"/>
        <v>51</v>
      </c>
      <c r="R1947" s="8">
        <f t="shared" ca="1" si="501"/>
        <v>1989</v>
      </c>
      <c r="S1947" s="8">
        <f t="shared" ca="1" si="502"/>
        <v>292959</v>
      </c>
      <c r="T1947" s="8">
        <f t="shared" ca="1" si="498"/>
        <v>-39</v>
      </c>
      <c r="U1947" s="9">
        <f t="shared" ca="1" si="503"/>
        <v>78</v>
      </c>
      <c r="V1947">
        <f t="shared" si="499"/>
        <v>2006</v>
      </c>
      <c r="W1947">
        <f t="shared" si="500"/>
        <v>5</v>
      </c>
    </row>
    <row r="1948" spans="1:23" x14ac:dyDescent="0.25">
      <c r="A1948" s="1">
        <v>38849</v>
      </c>
      <c r="B1948" s="2">
        <v>7278.96</v>
      </c>
      <c r="C1948" s="2">
        <v>127723</v>
      </c>
      <c r="D1948" s="2">
        <v>7257</v>
      </c>
      <c r="E1948" s="2">
        <v>7259</v>
      </c>
      <c r="F1948" s="10">
        <f t="shared" si="490"/>
        <v>-3.0169145042698853E-3</v>
      </c>
      <c r="G1948" s="2">
        <f t="shared" ca="1" si="491"/>
        <v>121165.05</v>
      </c>
      <c r="H1948">
        <f t="shared" ca="1" si="492"/>
        <v>1</v>
      </c>
      <c r="I1948">
        <f t="shared" si="493"/>
        <v>1</v>
      </c>
      <c r="J1948">
        <f t="shared" si="496"/>
        <v>-82.489999999999782</v>
      </c>
      <c r="K1948">
        <f t="shared" si="494"/>
        <v>1</v>
      </c>
      <c r="L1948" s="11">
        <f t="shared" ca="1" si="488"/>
        <v>15882.409999999969</v>
      </c>
      <c r="M1948">
        <f t="shared" ca="1" si="495"/>
        <v>2</v>
      </c>
      <c r="N1948">
        <f t="shared" ca="1" si="489"/>
        <v>4</v>
      </c>
      <c r="O1948">
        <f>COUNTIF(結算日!$A$3:$A$249,A1948)</f>
        <v>0</v>
      </c>
      <c r="Q1948" s="7">
        <f t="shared" si="497"/>
        <v>-112</v>
      </c>
      <c r="R1948" s="8">
        <f t="shared" ca="1" si="501"/>
        <v>4368</v>
      </c>
      <c r="S1948" s="8">
        <f t="shared" ca="1" si="502"/>
        <v>297249</v>
      </c>
      <c r="T1948" s="8">
        <f t="shared" ca="1" si="498"/>
        <v>40</v>
      </c>
      <c r="U1948" s="9">
        <f t="shared" ca="1" si="503"/>
        <v>79</v>
      </c>
      <c r="V1948">
        <f t="shared" si="499"/>
        <v>2006</v>
      </c>
      <c r="W1948">
        <f t="shared" si="500"/>
        <v>5</v>
      </c>
    </row>
    <row r="1949" spans="1:23" x14ac:dyDescent="0.25">
      <c r="A1949" s="1">
        <v>38852</v>
      </c>
      <c r="B1949" s="2">
        <v>7176.35</v>
      </c>
      <c r="C1949" s="2">
        <v>123368</v>
      </c>
      <c r="D1949" s="2">
        <v>7153</v>
      </c>
      <c r="E1949" s="2">
        <v>7152</v>
      </c>
      <c r="F1949" s="10">
        <f t="shared" si="490"/>
        <v>-3.2537431981439768E-3</v>
      </c>
      <c r="G1949" s="2">
        <f t="shared" ca="1" si="491"/>
        <v>121005.02499999999</v>
      </c>
      <c r="H1949">
        <f t="shared" ca="1" si="492"/>
        <v>1</v>
      </c>
      <c r="I1949">
        <f t="shared" si="493"/>
        <v>1</v>
      </c>
      <c r="J1949">
        <f t="shared" si="496"/>
        <v>-102.60999999999967</v>
      </c>
      <c r="K1949">
        <f t="shared" si="494"/>
        <v>1</v>
      </c>
      <c r="L1949" s="11">
        <f t="shared" ca="1" si="488"/>
        <v>15677.18999999997</v>
      </c>
      <c r="M1949">
        <f t="shared" ca="1" si="495"/>
        <v>2</v>
      </c>
      <c r="N1949">
        <f t="shared" ca="1" si="489"/>
        <v>0</v>
      </c>
      <c r="O1949">
        <f>COUNTIF(結算日!$A$3:$A$249,A1949)</f>
        <v>0</v>
      </c>
      <c r="Q1949" s="7">
        <f t="shared" si="497"/>
        <v>-104</v>
      </c>
      <c r="R1949" s="8">
        <f t="shared" ca="1" si="501"/>
        <v>-4160</v>
      </c>
      <c r="S1949" s="8">
        <f t="shared" ca="1" si="502"/>
        <v>293010</v>
      </c>
      <c r="T1949" s="8">
        <f t="shared" ca="1" si="498"/>
        <v>40</v>
      </c>
      <c r="U1949" s="9">
        <f t="shared" ca="1" si="503"/>
        <v>0</v>
      </c>
      <c r="V1949">
        <f t="shared" si="499"/>
        <v>2006</v>
      </c>
      <c r="W1949">
        <f t="shared" si="500"/>
        <v>5</v>
      </c>
    </row>
    <row r="1950" spans="1:23" x14ac:dyDescent="0.25">
      <c r="A1950" s="1">
        <v>38853</v>
      </c>
      <c r="B1950" s="2">
        <v>7069.9</v>
      </c>
      <c r="C1950" s="2">
        <v>125193</v>
      </c>
      <c r="D1950" s="2">
        <v>7022</v>
      </c>
      <c r="E1950" s="2">
        <v>7005</v>
      </c>
      <c r="F1950" s="10">
        <f t="shared" si="490"/>
        <v>-6.7752019123324958E-3</v>
      </c>
      <c r="G1950" s="2">
        <f t="shared" ca="1" si="491"/>
        <v>121864.72500000001</v>
      </c>
      <c r="H1950">
        <f t="shared" ca="1" si="492"/>
        <v>1</v>
      </c>
      <c r="I1950">
        <f t="shared" si="493"/>
        <v>1</v>
      </c>
      <c r="J1950">
        <f t="shared" si="496"/>
        <v>-106.45000000000073</v>
      </c>
      <c r="K1950">
        <f t="shared" si="494"/>
        <v>1</v>
      </c>
      <c r="L1950" s="11">
        <f t="shared" ca="1" si="488"/>
        <v>15464.289999999968</v>
      </c>
      <c r="M1950">
        <f t="shared" ca="1" si="495"/>
        <v>2</v>
      </c>
      <c r="N1950">
        <f t="shared" ca="1" si="489"/>
        <v>0</v>
      </c>
      <c r="O1950">
        <f>COUNTIF(結算日!$A$3:$A$249,A1950)</f>
        <v>0</v>
      </c>
      <c r="Q1950" s="7">
        <f t="shared" si="497"/>
        <v>-131</v>
      </c>
      <c r="R1950" s="8">
        <f t="shared" ca="1" si="501"/>
        <v>-5240</v>
      </c>
      <c r="S1950" s="8">
        <f t="shared" ca="1" si="502"/>
        <v>287770</v>
      </c>
      <c r="T1950" s="8">
        <f t="shared" ca="1" si="498"/>
        <v>40</v>
      </c>
      <c r="U1950" s="9">
        <f t="shared" ca="1" si="503"/>
        <v>0</v>
      </c>
      <c r="V1950">
        <f t="shared" si="499"/>
        <v>2006</v>
      </c>
      <c r="W1950">
        <f t="shared" si="500"/>
        <v>5</v>
      </c>
    </row>
    <row r="1951" spans="1:23" x14ac:dyDescent="0.25">
      <c r="A1951" s="1">
        <v>38854</v>
      </c>
      <c r="B1951" s="2">
        <v>7116.83</v>
      </c>
      <c r="C1951" s="2">
        <v>110146</v>
      </c>
      <c r="D1951" s="2">
        <v>7111</v>
      </c>
      <c r="E1951" s="2">
        <v>7104</v>
      </c>
      <c r="F1951" s="10">
        <f t="shared" si="490"/>
        <v>-1.8027689294249916E-3</v>
      </c>
      <c r="G1951" s="2">
        <f t="shared" ca="1" si="491"/>
        <v>122163.2</v>
      </c>
      <c r="H1951">
        <f t="shared" ca="1" si="492"/>
        <v>-1</v>
      </c>
      <c r="I1951">
        <f t="shared" si="493"/>
        <v>1</v>
      </c>
      <c r="J1951">
        <f t="shared" si="496"/>
        <v>46.930000000000291</v>
      </c>
      <c r="K1951">
        <f t="shared" si="494"/>
        <v>1</v>
      </c>
      <c r="L1951" s="11">
        <f t="shared" ca="1" si="488"/>
        <v>15558.149999999969</v>
      </c>
      <c r="M1951">
        <f t="shared" ca="1" si="495"/>
        <v>2</v>
      </c>
      <c r="N1951">
        <f t="shared" ca="1" si="489"/>
        <v>0</v>
      </c>
      <c r="O1951">
        <f>COUNTIF(結算日!$A$3:$A$249,A1951)</f>
        <v>1</v>
      </c>
      <c r="Q1951" s="7">
        <f t="shared" si="497"/>
        <v>89</v>
      </c>
      <c r="R1951" s="8">
        <f t="shared" ca="1" si="501"/>
        <v>3560</v>
      </c>
      <c r="S1951" s="8">
        <f t="shared" ca="1" si="502"/>
        <v>291330</v>
      </c>
      <c r="T1951" s="8">
        <f t="shared" ca="1" si="498"/>
        <v>41</v>
      </c>
      <c r="U1951" s="9">
        <f t="shared" ca="1" si="503"/>
        <v>81</v>
      </c>
      <c r="V1951">
        <f t="shared" si="499"/>
        <v>2006</v>
      </c>
      <c r="W1951">
        <f t="shared" si="500"/>
        <v>5</v>
      </c>
    </row>
    <row r="1952" spans="1:23" x14ac:dyDescent="0.25">
      <c r="A1952" s="1">
        <v>38855</v>
      </c>
      <c r="B1952" s="2">
        <v>7034.03</v>
      </c>
      <c r="C1952" s="2">
        <v>114123</v>
      </c>
      <c r="D1952" s="2">
        <v>7000</v>
      </c>
      <c r="E1952" s="2">
        <v>6960</v>
      </c>
      <c r="F1952" s="10">
        <f t="shared" si="490"/>
        <v>-4.8379094203464534E-3</v>
      </c>
      <c r="G1952" s="2">
        <f t="shared" ca="1" si="491"/>
        <v>122766.1</v>
      </c>
      <c r="H1952">
        <f t="shared" ca="1" si="492"/>
        <v>-1</v>
      </c>
      <c r="I1952">
        <f t="shared" si="493"/>
        <v>1</v>
      </c>
      <c r="J1952">
        <f t="shared" si="496"/>
        <v>-82.800000000000182</v>
      </c>
      <c r="K1952">
        <f t="shared" si="494"/>
        <v>1</v>
      </c>
      <c r="L1952" s="11">
        <f t="shared" ca="1" si="488"/>
        <v>15392.549999999968</v>
      </c>
      <c r="M1952">
        <f t="shared" ca="1" si="495"/>
        <v>2</v>
      </c>
      <c r="N1952">
        <f t="shared" ca="1" si="489"/>
        <v>0</v>
      </c>
      <c r="O1952">
        <f>COUNTIF(結算日!$A$3:$A$249,A1952)</f>
        <v>0</v>
      </c>
      <c r="Q1952" s="7">
        <f t="shared" si="497"/>
        <v>-104</v>
      </c>
      <c r="R1952" s="8">
        <f t="shared" ca="1" si="501"/>
        <v>-4264</v>
      </c>
      <c r="S1952" s="8">
        <f t="shared" ca="1" si="502"/>
        <v>286985</v>
      </c>
      <c r="T1952" s="8">
        <f t="shared" ca="1" si="498"/>
        <v>40</v>
      </c>
      <c r="U1952" s="9">
        <f t="shared" ca="1" si="503"/>
        <v>1</v>
      </c>
      <c r="V1952">
        <f t="shared" si="499"/>
        <v>2006</v>
      </c>
      <c r="W1952">
        <f t="shared" si="500"/>
        <v>5</v>
      </c>
    </row>
    <row r="1953" spans="1:23" x14ac:dyDescent="0.25">
      <c r="A1953" s="1">
        <v>38856</v>
      </c>
      <c r="B1953" s="2">
        <v>7074.15</v>
      </c>
      <c r="C1953" s="2">
        <v>106420</v>
      </c>
      <c r="D1953" s="2">
        <v>7042</v>
      </c>
      <c r="E1953" s="2">
        <v>6995</v>
      </c>
      <c r="F1953" s="10">
        <f t="shared" si="490"/>
        <v>-4.5447156195443927E-3</v>
      </c>
      <c r="G1953" s="2">
        <f t="shared" ca="1" si="491"/>
        <v>123413.675</v>
      </c>
      <c r="H1953">
        <f t="shared" ca="1" si="492"/>
        <v>-1</v>
      </c>
      <c r="I1953">
        <f t="shared" si="493"/>
        <v>1</v>
      </c>
      <c r="J1953">
        <f t="shared" si="496"/>
        <v>40.119999999999891</v>
      </c>
      <c r="K1953">
        <f t="shared" si="494"/>
        <v>1</v>
      </c>
      <c r="L1953" s="11">
        <f t="shared" ca="1" si="488"/>
        <v>15472.789999999968</v>
      </c>
      <c r="M1953">
        <f t="shared" ca="1" si="495"/>
        <v>2</v>
      </c>
      <c r="N1953">
        <f t="shared" ca="1" si="489"/>
        <v>0</v>
      </c>
      <c r="O1953">
        <f>COUNTIF(結算日!$A$3:$A$249,A1953)</f>
        <v>0</v>
      </c>
      <c r="Q1953" s="7">
        <f t="shared" si="497"/>
        <v>42</v>
      </c>
      <c r="R1953" s="8">
        <f t="shared" ca="1" si="501"/>
        <v>1680</v>
      </c>
      <c r="S1953" s="8">
        <f t="shared" ca="1" si="502"/>
        <v>288664</v>
      </c>
      <c r="T1953" s="8">
        <f t="shared" ca="1" si="498"/>
        <v>40</v>
      </c>
      <c r="U1953" s="9">
        <f t="shared" ca="1" si="503"/>
        <v>0</v>
      </c>
      <c r="V1953">
        <f t="shared" si="499"/>
        <v>2006</v>
      </c>
      <c r="W1953">
        <f t="shared" si="500"/>
        <v>5</v>
      </c>
    </row>
    <row r="1954" spans="1:23" x14ac:dyDescent="0.25">
      <c r="A1954" s="1">
        <v>38859</v>
      </c>
      <c r="B1954" s="2">
        <v>6938.26</v>
      </c>
      <c r="C1954" s="2">
        <v>121567</v>
      </c>
      <c r="D1954" s="2">
        <v>6868</v>
      </c>
      <c r="E1954" s="2">
        <v>6808</v>
      </c>
      <c r="F1954" s="10">
        <f t="shared" si="490"/>
        <v>-1.0126458218631229E-2</v>
      </c>
      <c r="G1954" s="2">
        <f t="shared" ca="1" si="491"/>
        <v>124319.85</v>
      </c>
      <c r="H1954">
        <f t="shared" ca="1" si="492"/>
        <v>-1</v>
      </c>
      <c r="I1954">
        <f t="shared" si="493"/>
        <v>1</v>
      </c>
      <c r="J1954">
        <f t="shared" si="496"/>
        <v>-135.88999999999942</v>
      </c>
      <c r="K1954">
        <f t="shared" si="494"/>
        <v>1</v>
      </c>
      <c r="L1954" s="11">
        <f t="shared" ca="1" si="488"/>
        <v>15201.009999999969</v>
      </c>
      <c r="M1954">
        <f t="shared" ca="1" si="495"/>
        <v>2</v>
      </c>
      <c r="N1954">
        <f t="shared" ca="1" si="489"/>
        <v>0</v>
      </c>
      <c r="O1954">
        <f>COUNTIF(結算日!$A$3:$A$249,A1954)</f>
        <v>0</v>
      </c>
      <c r="Q1954" s="7">
        <f t="shared" si="497"/>
        <v>-174</v>
      </c>
      <c r="R1954" s="8">
        <f t="shared" ca="1" si="501"/>
        <v>-6960</v>
      </c>
      <c r="S1954" s="8">
        <f t="shared" ca="1" si="502"/>
        <v>281704</v>
      </c>
      <c r="T1954" s="8">
        <f t="shared" ca="1" si="498"/>
        <v>41</v>
      </c>
      <c r="U1954" s="9">
        <f t="shared" ca="1" si="503"/>
        <v>1</v>
      </c>
      <c r="V1954">
        <f t="shared" si="499"/>
        <v>2006</v>
      </c>
      <c r="W1954">
        <f t="shared" si="500"/>
        <v>5</v>
      </c>
    </row>
    <row r="1955" spans="1:23" x14ac:dyDescent="0.25">
      <c r="A1955" s="1">
        <v>38860</v>
      </c>
      <c r="B1955" s="2">
        <v>6843.98</v>
      </c>
      <c r="C1955" s="2">
        <v>104331</v>
      </c>
      <c r="D1955" s="2">
        <v>6844</v>
      </c>
      <c r="E1955" s="2">
        <v>6787</v>
      </c>
      <c r="F1955" s="10">
        <f t="shared" si="490"/>
        <v>2.9222762194525131E-6</v>
      </c>
      <c r="G1955" s="2">
        <f t="shared" ca="1" si="491"/>
        <v>125006.75</v>
      </c>
      <c r="H1955">
        <f t="shared" ca="1" si="492"/>
        <v>-1</v>
      </c>
      <c r="I1955">
        <f t="shared" si="493"/>
        <v>-1</v>
      </c>
      <c r="J1955">
        <f t="shared" si="496"/>
        <v>-94.280000000000655</v>
      </c>
      <c r="K1955">
        <f t="shared" ca="1" si="494"/>
        <v>-1</v>
      </c>
      <c r="L1955" s="11">
        <f t="shared" ca="1" si="488"/>
        <v>15012.449999999968</v>
      </c>
      <c r="M1955">
        <f t="shared" ca="1" si="495"/>
        <v>-2</v>
      </c>
      <c r="N1955">
        <f t="shared" ca="1" si="489"/>
        <v>4</v>
      </c>
      <c r="O1955">
        <f>COUNTIF(結算日!$A$3:$A$249,A1955)</f>
        <v>0</v>
      </c>
      <c r="Q1955" s="7">
        <f t="shared" si="497"/>
        <v>-24</v>
      </c>
      <c r="R1955" s="8">
        <f t="shared" ca="1" si="501"/>
        <v>-984</v>
      </c>
      <c r="S1955" s="8">
        <f t="shared" ca="1" si="502"/>
        <v>280719</v>
      </c>
      <c r="T1955" s="8">
        <f t="shared" ca="1" si="498"/>
        <v>-41</v>
      </c>
      <c r="U1955" s="9">
        <f t="shared" ca="1" si="503"/>
        <v>82</v>
      </c>
      <c r="V1955">
        <f t="shared" si="499"/>
        <v>2006</v>
      </c>
      <c r="W1955">
        <f t="shared" si="500"/>
        <v>5</v>
      </c>
    </row>
    <row r="1956" spans="1:23" x14ac:dyDescent="0.25">
      <c r="A1956" s="1">
        <v>38861</v>
      </c>
      <c r="B1956" s="2">
        <v>6877.01</v>
      </c>
      <c r="C1956" s="2">
        <v>129068</v>
      </c>
      <c r="D1956" s="2">
        <v>6890</v>
      </c>
      <c r="E1956" s="2">
        <v>6828</v>
      </c>
      <c r="F1956" s="10">
        <f t="shared" si="490"/>
        <v>1.8889022991095406E-3</v>
      </c>
      <c r="G1956" s="2">
        <f t="shared" ca="1" si="491"/>
        <v>126608.3</v>
      </c>
      <c r="H1956">
        <f t="shared" ca="1" si="492"/>
        <v>1</v>
      </c>
      <c r="I1956">
        <f t="shared" si="493"/>
        <v>-1</v>
      </c>
      <c r="J1956">
        <f t="shared" si="496"/>
        <v>33.030000000000655</v>
      </c>
      <c r="K1956">
        <f t="shared" si="494"/>
        <v>-1</v>
      </c>
      <c r="L1956" s="11">
        <f t="shared" ca="1" si="488"/>
        <v>14946.389999999967</v>
      </c>
      <c r="M1956">
        <f t="shared" ca="1" si="495"/>
        <v>-2</v>
      </c>
      <c r="N1956">
        <f t="shared" ca="1" si="489"/>
        <v>0</v>
      </c>
      <c r="O1956">
        <f>COUNTIF(結算日!$A$3:$A$249,A1956)</f>
        <v>0</v>
      </c>
      <c r="Q1956" s="7">
        <f t="shared" si="497"/>
        <v>46</v>
      </c>
      <c r="R1956" s="8">
        <f t="shared" ca="1" si="501"/>
        <v>-1886</v>
      </c>
      <c r="S1956" s="8">
        <f t="shared" ca="1" si="502"/>
        <v>278751</v>
      </c>
      <c r="T1956" s="8">
        <f t="shared" ca="1" si="498"/>
        <v>-40</v>
      </c>
      <c r="U1956" s="9">
        <f t="shared" ca="1" si="503"/>
        <v>1</v>
      </c>
      <c r="V1956">
        <f t="shared" si="499"/>
        <v>2006</v>
      </c>
      <c r="W1956">
        <f t="shared" si="500"/>
        <v>5</v>
      </c>
    </row>
    <row r="1957" spans="1:23" x14ac:dyDescent="0.25">
      <c r="A1957" s="1">
        <v>38862</v>
      </c>
      <c r="B1957" s="2">
        <v>6861.65</v>
      </c>
      <c r="C1957" s="2">
        <v>107646</v>
      </c>
      <c r="D1957" s="2">
        <v>6855</v>
      </c>
      <c r="E1957" s="2">
        <v>6795</v>
      </c>
      <c r="F1957" s="10">
        <f t="shared" si="490"/>
        <v>-9.691546493918457E-4</v>
      </c>
      <c r="G1957" s="2">
        <f t="shared" ca="1" si="491"/>
        <v>127545.375</v>
      </c>
      <c r="H1957">
        <f t="shared" ca="1" si="492"/>
        <v>-1</v>
      </c>
      <c r="I1957">
        <f t="shared" si="493"/>
        <v>1</v>
      </c>
      <c r="J1957">
        <f t="shared" si="496"/>
        <v>-15.360000000000582</v>
      </c>
      <c r="K1957">
        <f t="shared" ca="1" si="494"/>
        <v>-1</v>
      </c>
      <c r="L1957" s="11">
        <f t="shared" ca="1" si="488"/>
        <v>14977.109999999968</v>
      </c>
      <c r="M1957">
        <f t="shared" ca="1" si="495"/>
        <v>-2</v>
      </c>
      <c r="N1957">
        <f t="shared" ca="1" si="489"/>
        <v>0</v>
      </c>
      <c r="O1957">
        <f>COUNTIF(結算日!$A$3:$A$249,A1957)</f>
        <v>0</v>
      </c>
      <c r="Q1957" s="7">
        <f t="shared" si="497"/>
        <v>-35</v>
      </c>
      <c r="R1957" s="8">
        <f t="shared" ca="1" si="501"/>
        <v>1400</v>
      </c>
      <c r="S1957" s="8">
        <f t="shared" ca="1" si="502"/>
        <v>280150</v>
      </c>
      <c r="T1957" s="8">
        <f t="shared" ca="1" si="498"/>
        <v>-40</v>
      </c>
      <c r="U1957" s="9">
        <f t="shared" ca="1" si="503"/>
        <v>0</v>
      </c>
      <c r="V1957">
        <f t="shared" si="499"/>
        <v>2006</v>
      </c>
      <c r="W1957">
        <f t="shared" si="500"/>
        <v>5</v>
      </c>
    </row>
    <row r="1958" spans="1:23" x14ac:dyDescent="0.25">
      <c r="A1958" s="1">
        <v>38863</v>
      </c>
      <c r="B1958" s="2">
        <v>6879.51</v>
      </c>
      <c r="C1958" s="2">
        <v>126720</v>
      </c>
      <c r="D1958" s="2">
        <v>6872</v>
      </c>
      <c r="E1958" s="2">
        <v>6819</v>
      </c>
      <c r="F1958" s="10">
        <f t="shared" si="490"/>
        <v>-1.0916475155934302E-3</v>
      </c>
      <c r="G1958" s="2">
        <f t="shared" ca="1" si="491"/>
        <v>128680.85</v>
      </c>
      <c r="H1958">
        <f t="shared" ca="1" si="492"/>
        <v>-1</v>
      </c>
      <c r="I1958">
        <f t="shared" si="493"/>
        <v>1</v>
      </c>
      <c r="J1958">
        <f t="shared" si="496"/>
        <v>17.860000000000582</v>
      </c>
      <c r="K1958">
        <f t="shared" si="494"/>
        <v>1</v>
      </c>
      <c r="L1958" s="11">
        <f t="shared" ca="1" si="488"/>
        <v>14941.389999999967</v>
      </c>
      <c r="M1958">
        <f t="shared" ca="1" si="495"/>
        <v>2</v>
      </c>
      <c r="N1958">
        <f t="shared" ca="1" si="489"/>
        <v>4</v>
      </c>
      <c r="O1958">
        <f>COUNTIF(結算日!$A$3:$A$249,A1958)</f>
        <v>0</v>
      </c>
      <c r="Q1958" s="7">
        <f t="shared" si="497"/>
        <v>17</v>
      </c>
      <c r="R1958" s="8">
        <f t="shared" ca="1" si="501"/>
        <v>-680</v>
      </c>
      <c r="S1958" s="8">
        <f t="shared" ca="1" si="502"/>
        <v>279470</v>
      </c>
      <c r="T1958" s="8">
        <f t="shared" ca="1" si="498"/>
        <v>40</v>
      </c>
      <c r="U1958" s="9">
        <f t="shared" ca="1" si="503"/>
        <v>80</v>
      </c>
      <c r="V1958">
        <f t="shared" si="499"/>
        <v>2006</v>
      </c>
      <c r="W1958">
        <f t="shared" si="500"/>
        <v>5</v>
      </c>
    </row>
    <row r="1959" spans="1:23" x14ac:dyDescent="0.25">
      <c r="A1959" s="1">
        <v>38866</v>
      </c>
      <c r="B1959" s="2">
        <v>6878.88</v>
      </c>
      <c r="C1959" s="2">
        <v>82966</v>
      </c>
      <c r="D1959" s="2">
        <v>6891</v>
      </c>
      <c r="E1959" s="2">
        <v>6850</v>
      </c>
      <c r="F1959" s="10">
        <f t="shared" si="490"/>
        <v>1.7619147303049587E-3</v>
      </c>
      <c r="G1959" s="2">
        <f t="shared" ca="1" si="491"/>
        <v>128075.02499999999</v>
      </c>
      <c r="H1959">
        <f t="shared" ca="1" si="492"/>
        <v>-1</v>
      </c>
      <c r="I1959">
        <f t="shared" si="493"/>
        <v>-1</v>
      </c>
      <c r="J1959">
        <f t="shared" si="496"/>
        <v>-0.63000000000010914</v>
      </c>
      <c r="K1959">
        <f t="shared" si="494"/>
        <v>-1</v>
      </c>
      <c r="L1959" s="11">
        <f t="shared" ca="1" si="488"/>
        <v>14940.129999999966</v>
      </c>
      <c r="M1959">
        <f t="shared" ca="1" si="495"/>
        <v>-2</v>
      </c>
      <c r="N1959">
        <f t="shared" ca="1" si="489"/>
        <v>4</v>
      </c>
      <c r="O1959">
        <f>COUNTIF(結算日!$A$3:$A$249,A1959)</f>
        <v>0</v>
      </c>
      <c r="Q1959" s="7">
        <f t="shared" si="497"/>
        <v>19</v>
      </c>
      <c r="R1959" s="8">
        <f t="shared" ca="1" si="501"/>
        <v>760</v>
      </c>
      <c r="S1959" s="8">
        <f t="shared" ca="1" si="502"/>
        <v>280150</v>
      </c>
      <c r="T1959" s="8">
        <f t="shared" ca="1" si="498"/>
        <v>-40</v>
      </c>
      <c r="U1959" s="9">
        <f t="shared" ca="1" si="503"/>
        <v>80</v>
      </c>
      <c r="V1959">
        <f t="shared" si="499"/>
        <v>2006</v>
      </c>
      <c r="W1959">
        <f t="shared" si="500"/>
        <v>5</v>
      </c>
    </row>
    <row r="1960" spans="1:23" x14ac:dyDescent="0.25">
      <c r="A1960" s="1">
        <v>38867</v>
      </c>
      <c r="B1960" s="2">
        <v>6846.95</v>
      </c>
      <c r="C1960" s="2">
        <v>106554</v>
      </c>
      <c r="D1960" s="2">
        <v>6844</v>
      </c>
      <c r="E1960" s="2">
        <v>6785</v>
      </c>
      <c r="F1960" s="10">
        <f t="shared" si="490"/>
        <v>-4.3084877208099392E-4</v>
      </c>
      <c r="G1960" s="2">
        <f t="shared" ca="1" si="491"/>
        <v>127978.325</v>
      </c>
      <c r="H1960">
        <f t="shared" ca="1" si="492"/>
        <v>-1</v>
      </c>
      <c r="I1960">
        <f t="shared" si="493"/>
        <v>1</v>
      </c>
      <c r="J1960">
        <f t="shared" si="496"/>
        <v>-31.930000000000291</v>
      </c>
      <c r="K1960">
        <f t="shared" ca="1" si="494"/>
        <v>-1</v>
      </c>
      <c r="L1960" s="11">
        <f t="shared" ca="1" si="488"/>
        <v>15003.989999999967</v>
      </c>
      <c r="M1960">
        <f t="shared" ca="1" si="495"/>
        <v>-2</v>
      </c>
      <c r="N1960">
        <f t="shared" ca="1" si="489"/>
        <v>0</v>
      </c>
      <c r="O1960">
        <f>COUNTIF(結算日!$A$3:$A$249,A1960)</f>
        <v>0</v>
      </c>
      <c r="Q1960" s="7">
        <f t="shared" si="497"/>
        <v>-47</v>
      </c>
      <c r="R1960" s="8">
        <f t="shared" ca="1" si="501"/>
        <v>1880</v>
      </c>
      <c r="S1960" s="8">
        <f t="shared" ca="1" si="502"/>
        <v>281950</v>
      </c>
      <c r="T1960" s="8">
        <f t="shared" ca="1" si="498"/>
        <v>-41</v>
      </c>
      <c r="U1960" s="9">
        <f t="shared" ca="1" si="503"/>
        <v>1</v>
      </c>
      <c r="V1960">
        <f t="shared" si="499"/>
        <v>2006</v>
      </c>
      <c r="W1960">
        <f t="shared" si="500"/>
        <v>5</v>
      </c>
    </row>
    <row r="1961" spans="1:23" x14ac:dyDescent="0.25">
      <c r="A1961" s="1">
        <v>38869</v>
      </c>
      <c r="B1961" s="2">
        <v>6872.84</v>
      </c>
      <c r="C1961" s="2">
        <v>91655</v>
      </c>
      <c r="D1961" s="2">
        <v>6854</v>
      </c>
      <c r="E1961" s="2">
        <v>6802</v>
      </c>
      <c r="F1961" s="10">
        <f t="shared" si="490"/>
        <v>-2.7412248793803329E-3</v>
      </c>
      <c r="G1961" s="2">
        <f t="shared" ca="1" si="491"/>
        <v>127762.325</v>
      </c>
      <c r="H1961">
        <f t="shared" ca="1" si="492"/>
        <v>-1</v>
      </c>
      <c r="I1961">
        <f t="shared" si="493"/>
        <v>1</v>
      </c>
      <c r="J1961">
        <f t="shared" si="496"/>
        <v>25.890000000000327</v>
      </c>
      <c r="K1961">
        <f t="shared" si="494"/>
        <v>1</v>
      </c>
      <c r="L1961" s="11">
        <f t="shared" ca="1" si="488"/>
        <v>14952.209999999966</v>
      </c>
      <c r="M1961">
        <f t="shared" ca="1" si="495"/>
        <v>2</v>
      </c>
      <c r="N1961">
        <f t="shared" ca="1" si="489"/>
        <v>4</v>
      </c>
      <c r="O1961">
        <f>COUNTIF(結算日!$A$3:$A$249,A1961)</f>
        <v>0</v>
      </c>
      <c r="Q1961" s="7">
        <f t="shared" si="497"/>
        <v>10</v>
      </c>
      <c r="R1961" s="8">
        <f t="shared" ca="1" si="501"/>
        <v>-410</v>
      </c>
      <c r="S1961" s="8">
        <f t="shared" ca="1" si="502"/>
        <v>281539</v>
      </c>
      <c r="T1961" s="8">
        <f t="shared" ca="1" si="498"/>
        <v>41</v>
      </c>
      <c r="U1961" s="9">
        <f t="shared" ca="1" si="503"/>
        <v>82</v>
      </c>
      <c r="V1961">
        <f t="shared" si="499"/>
        <v>2006</v>
      </c>
      <c r="W1961">
        <f t="shared" si="500"/>
        <v>6</v>
      </c>
    </row>
    <row r="1962" spans="1:23" x14ac:dyDescent="0.25">
      <c r="A1962" s="1">
        <v>38870</v>
      </c>
      <c r="B1962" s="2">
        <v>6959.64</v>
      </c>
      <c r="C1962" s="2">
        <v>95183</v>
      </c>
      <c r="D1962" s="2">
        <v>6967</v>
      </c>
      <c r="E1962" s="2">
        <v>6898</v>
      </c>
      <c r="F1962" s="10">
        <f t="shared" si="490"/>
        <v>1.0575259639866719E-3</v>
      </c>
      <c r="G1962" s="2">
        <f t="shared" ca="1" si="491"/>
        <v>127622.5</v>
      </c>
      <c r="H1962">
        <f t="shared" ca="1" si="492"/>
        <v>-1</v>
      </c>
      <c r="I1962">
        <f t="shared" si="493"/>
        <v>-1</v>
      </c>
      <c r="J1962">
        <f t="shared" si="496"/>
        <v>86.800000000000182</v>
      </c>
      <c r="K1962">
        <f t="shared" si="494"/>
        <v>-1</v>
      </c>
      <c r="L1962" s="11">
        <f t="shared" ca="1" si="488"/>
        <v>15125.809999999967</v>
      </c>
      <c r="M1962">
        <f t="shared" ca="1" si="495"/>
        <v>-2</v>
      </c>
      <c r="N1962">
        <f t="shared" ca="1" si="489"/>
        <v>4</v>
      </c>
      <c r="O1962">
        <f>COUNTIF(結算日!$A$3:$A$249,A1962)</f>
        <v>0</v>
      </c>
      <c r="Q1962" s="7">
        <f t="shared" si="497"/>
        <v>113</v>
      </c>
      <c r="R1962" s="8">
        <f t="shared" ca="1" si="501"/>
        <v>4633</v>
      </c>
      <c r="S1962" s="8">
        <f t="shared" ca="1" si="502"/>
        <v>286090</v>
      </c>
      <c r="T1962" s="8">
        <f t="shared" ca="1" si="498"/>
        <v>-41</v>
      </c>
      <c r="U1962" s="9">
        <f t="shared" ca="1" si="503"/>
        <v>82</v>
      </c>
      <c r="V1962">
        <f t="shared" si="499"/>
        <v>2006</v>
      </c>
      <c r="W1962">
        <f t="shared" si="500"/>
        <v>6</v>
      </c>
    </row>
    <row r="1963" spans="1:23" x14ac:dyDescent="0.25">
      <c r="A1963" s="1">
        <v>38873</v>
      </c>
      <c r="B1963" s="2">
        <v>6715.27</v>
      </c>
      <c r="C1963" s="2">
        <v>100354</v>
      </c>
      <c r="D1963" s="2">
        <v>6678</v>
      </c>
      <c r="E1963" s="2">
        <v>6650</v>
      </c>
      <c r="F1963" s="10">
        <f t="shared" si="490"/>
        <v>-5.5500374519565909E-3</v>
      </c>
      <c r="G1963" s="2">
        <f t="shared" ca="1" si="491"/>
        <v>127254.6</v>
      </c>
      <c r="H1963">
        <f t="shared" ca="1" si="492"/>
        <v>-1</v>
      </c>
      <c r="I1963">
        <f t="shared" si="493"/>
        <v>1</v>
      </c>
      <c r="J1963">
        <f t="shared" si="496"/>
        <v>-244.36999999999989</v>
      </c>
      <c r="K1963">
        <f t="shared" si="494"/>
        <v>1</v>
      </c>
      <c r="L1963" s="11">
        <f t="shared" ca="1" si="488"/>
        <v>15614.549999999967</v>
      </c>
      <c r="M1963">
        <f t="shared" ca="1" si="495"/>
        <v>2</v>
      </c>
      <c r="N1963">
        <f t="shared" ca="1" si="489"/>
        <v>4</v>
      </c>
      <c r="O1963">
        <f>COUNTIF(結算日!$A$3:$A$249,A1963)</f>
        <v>0</v>
      </c>
      <c r="Q1963" s="7">
        <f t="shared" si="497"/>
        <v>-289</v>
      </c>
      <c r="R1963" s="8">
        <f t="shared" ca="1" si="501"/>
        <v>11849</v>
      </c>
      <c r="S1963" s="8">
        <f t="shared" ca="1" si="502"/>
        <v>297857</v>
      </c>
      <c r="T1963" s="8">
        <f t="shared" ca="1" si="498"/>
        <v>44</v>
      </c>
      <c r="U1963" s="9">
        <f t="shared" ca="1" si="503"/>
        <v>85</v>
      </c>
      <c r="V1963">
        <f t="shared" si="499"/>
        <v>2006</v>
      </c>
      <c r="W1963">
        <f t="shared" si="500"/>
        <v>6</v>
      </c>
    </row>
    <row r="1964" spans="1:23" x14ac:dyDescent="0.25">
      <c r="A1964" s="1">
        <v>38874</v>
      </c>
      <c r="B1964" s="2">
        <v>6730.27</v>
      </c>
      <c r="C1964" s="2">
        <v>94307</v>
      </c>
      <c r="D1964" s="2">
        <v>6689</v>
      </c>
      <c r="E1964" s="2">
        <v>6625</v>
      </c>
      <c r="F1964" s="10">
        <f t="shared" si="490"/>
        <v>-6.1319976761705641E-3</v>
      </c>
      <c r="G1964" s="2">
        <f t="shared" ca="1" si="491"/>
        <v>126572.175</v>
      </c>
      <c r="H1964">
        <f t="shared" ca="1" si="492"/>
        <v>-1</v>
      </c>
      <c r="I1964">
        <f t="shared" si="493"/>
        <v>1</v>
      </c>
      <c r="J1964">
        <f t="shared" si="496"/>
        <v>15</v>
      </c>
      <c r="K1964">
        <f t="shared" si="494"/>
        <v>1</v>
      </c>
      <c r="L1964" s="11">
        <f t="shared" ca="1" si="488"/>
        <v>15644.549999999967</v>
      </c>
      <c r="M1964">
        <f t="shared" ca="1" si="495"/>
        <v>2</v>
      </c>
      <c r="N1964">
        <f t="shared" ca="1" si="489"/>
        <v>0</v>
      </c>
      <c r="O1964">
        <f>COUNTIF(結算日!$A$3:$A$249,A1964)</f>
        <v>0</v>
      </c>
      <c r="Q1964" s="7">
        <f t="shared" si="497"/>
        <v>11</v>
      </c>
      <c r="R1964" s="8">
        <f t="shared" ca="1" si="501"/>
        <v>484</v>
      </c>
      <c r="S1964" s="8">
        <f t="shared" ca="1" si="502"/>
        <v>298256</v>
      </c>
      <c r="T1964" s="8">
        <f t="shared" ca="1" si="498"/>
        <v>44</v>
      </c>
      <c r="U1964" s="9">
        <f t="shared" ca="1" si="503"/>
        <v>0</v>
      </c>
      <c r="V1964">
        <f t="shared" si="499"/>
        <v>2006</v>
      </c>
      <c r="W1964">
        <f t="shared" si="500"/>
        <v>6</v>
      </c>
    </row>
    <row r="1965" spans="1:23" x14ac:dyDescent="0.25">
      <c r="A1965" s="1">
        <v>38875</v>
      </c>
      <c r="B1965" s="2">
        <v>6612.74</v>
      </c>
      <c r="C1965" s="2">
        <v>82225</v>
      </c>
      <c r="D1965" s="2">
        <v>6576</v>
      </c>
      <c r="E1965" s="2">
        <v>6522</v>
      </c>
      <c r="F1965" s="10">
        <f t="shared" si="490"/>
        <v>-5.5559420149590144E-3</v>
      </c>
      <c r="G1965" s="2">
        <f t="shared" ca="1" si="491"/>
        <v>126328.02499999999</v>
      </c>
      <c r="H1965">
        <f t="shared" ca="1" si="492"/>
        <v>-1</v>
      </c>
      <c r="I1965">
        <f t="shared" si="493"/>
        <v>1</v>
      </c>
      <c r="J1965">
        <f t="shared" si="496"/>
        <v>-117.53000000000065</v>
      </c>
      <c r="K1965">
        <f t="shared" si="494"/>
        <v>1</v>
      </c>
      <c r="L1965" s="11">
        <f t="shared" ca="1" si="488"/>
        <v>15409.489999999965</v>
      </c>
      <c r="M1965">
        <f t="shared" ca="1" si="495"/>
        <v>2</v>
      </c>
      <c r="N1965">
        <f t="shared" ca="1" si="489"/>
        <v>0</v>
      </c>
      <c r="O1965">
        <f>COUNTIF(結算日!$A$3:$A$249,A1965)</f>
        <v>0</v>
      </c>
      <c r="Q1965" s="7">
        <f t="shared" si="497"/>
        <v>-113</v>
      </c>
      <c r="R1965" s="8">
        <f t="shared" ca="1" si="501"/>
        <v>-4972</v>
      </c>
      <c r="S1965" s="8">
        <f t="shared" ca="1" si="502"/>
        <v>293284</v>
      </c>
      <c r="T1965" s="8">
        <f t="shared" ca="1" si="498"/>
        <v>44</v>
      </c>
      <c r="U1965" s="9">
        <f t="shared" ca="1" si="503"/>
        <v>0</v>
      </c>
      <c r="V1965">
        <f t="shared" si="499"/>
        <v>2006</v>
      </c>
      <c r="W1965">
        <f t="shared" si="500"/>
        <v>6</v>
      </c>
    </row>
    <row r="1966" spans="1:23" x14ac:dyDescent="0.25">
      <c r="A1966" s="1">
        <v>38876</v>
      </c>
      <c r="B1966" s="2">
        <v>6331.81</v>
      </c>
      <c r="C1966" s="2">
        <v>119251</v>
      </c>
      <c r="D1966" s="2">
        <v>6216</v>
      </c>
      <c r="E1966" s="2">
        <v>6170</v>
      </c>
      <c r="F1966" s="10">
        <f t="shared" si="490"/>
        <v>-1.8290188745398339E-2</v>
      </c>
      <c r="G1966" s="2">
        <f t="shared" ca="1" si="491"/>
        <v>127157.15</v>
      </c>
      <c r="H1966">
        <f t="shared" ca="1" si="492"/>
        <v>-1</v>
      </c>
      <c r="I1966">
        <f t="shared" si="493"/>
        <v>1</v>
      </c>
      <c r="J1966">
        <f t="shared" si="496"/>
        <v>-280.92999999999938</v>
      </c>
      <c r="K1966">
        <f t="shared" si="494"/>
        <v>1</v>
      </c>
      <c r="L1966" s="11">
        <f t="shared" ca="1" si="488"/>
        <v>14847.629999999966</v>
      </c>
      <c r="M1966">
        <f t="shared" ca="1" si="495"/>
        <v>2</v>
      </c>
      <c r="N1966">
        <f t="shared" ca="1" si="489"/>
        <v>0</v>
      </c>
      <c r="O1966">
        <f>COUNTIF(結算日!$A$3:$A$249,A1966)</f>
        <v>0</v>
      </c>
      <c r="Q1966" s="7">
        <f t="shared" si="497"/>
        <v>-360</v>
      </c>
      <c r="R1966" s="8">
        <f t="shared" ca="1" si="501"/>
        <v>-15840</v>
      </c>
      <c r="S1966" s="8">
        <f t="shared" ca="1" si="502"/>
        <v>277444</v>
      </c>
      <c r="T1966" s="8">
        <f t="shared" ca="1" si="498"/>
        <v>44</v>
      </c>
      <c r="U1966" s="9">
        <f t="shared" ca="1" si="503"/>
        <v>0</v>
      </c>
      <c r="V1966">
        <f t="shared" si="499"/>
        <v>2006</v>
      </c>
      <c r="W1966">
        <f t="shared" si="500"/>
        <v>6</v>
      </c>
    </row>
    <row r="1967" spans="1:23" x14ac:dyDescent="0.25">
      <c r="A1967" s="1">
        <v>38877</v>
      </c>
      <c r="B1967" s="2">
        <v>6444.63</v>
      </c>
      <c r="C1967" s="2">
        <v>118609</v>
      </c>
      <c r="D1967" s="2">
        <v>6375</v>
      </c>
      <c r="E1967" s="2">
        <v>6328</v>
      </c>
      <c r="F1967" s="10">
        <f t="shared" si="490"/>
        <v>-1.0804344081816963E-2</v>
      </c>
      <c r="G1967" s="2">
        <f t="shared" ca="1" si="491"/>
        <v>127396.97500000001</v>
      </c>
      <c r="H1967">
        <f t="shared" ca="1" si="492"/>
        <v>-1</v>
      </c>
      <c r="I1967">
        <f t="shared" si="493"/>
        <v>1</v>
      </c>
      <c r="J1967">
        <f t="shared" si="496"/>
        <v>112.81999999999971</v>
      </c>
      <c r="K1967">
        <f t="shared" si="494"/>
        <v>1</v>
      </c>
      <c r="L1967" s="11">
        <f t="shared" ca="1" si="488"/>
        <v>15073.269999999966</v>
      </c>
      <c r="M1967">
        <f t="shared" ca="1" si="495"/>
        <v>2</v>
      </c>
      <c r="N1967">
        <f t="shared" ca="1" si="489"/>
        <v>0</v>
      </c>
      <c r="O1967">
        <f>COUNTIF(結算日!$A$3:$A$249,A1967)</f>
        <v>0</v>
      </c>
      <c r="Q1967" s="7">
        <f t="shared" si="497"/>
        <v>159</v>
      </c>
      <c r="R1967" s="8">
        <f t="shared" ca="1" si="501"/>
        <v>6996</v>
      </c>
      <c r="S1967" s="8">
        <f t="shared" ca="1" si="502"/>
        <v>284440</v>
      </c>
      <c r="T1967" s="8">
        <f t="shared" ca="1" si="498"/>
        <v>44</v>
      </c>
      <c r="U1967" s="9">
        <f t="shared" ca="1" si="503"/>
        <v>0</v>
      </c>
      <c r="V1967">
        <f t="shared" si="499"/>
        <v>2006</v>
      </c>
      <c r="W1967">
        <f t="shared" si="500"/>
        <v>6</v>
      </c>
    </row>
    <row r="1968" spans="1:23" x14ac:dyDescent="0.25">
      <c r="A1968" s="1">
        <v>38880</v>
      </c>
      <c r="B1968" s="2">
        <v>6442.9</v>
      </c>
      <c r="C1968" s="2">
        <v>74614</v>
      </c>
      <c r="D1968" s="2">
        <v>6379</v>
      </c>
      <c r="E1968" s="2">
        <v>6332</v>
      </c>
      <c r="F1968" s="10">
        <f t="shared" si="490"/>
        <v>-9.9178941160036338E-3</v>
      </c>
      <c r="G1968" s="2">
        <f t="shared" ca="1" si="491"/>
        <v>125993.05</v>
      </c>
      <c r="H1968">
        <f t="shared" ca="1" si="492"/>
        <v>-1</v>
      </c>
      <c r="I1968">
        <f t="shared" si="493"/>
        <v>1</v>
      </c>
      <c r="J1968">
        <f t="shared" si="496"/>
        <v>-1.7300000000004729</v>
      </c>
      <c r="K1968">
        <f t="shared" si="494"/>
        <v>1</v>
      </c>
      <c r="L1968" s="11">
        <f t="shared" ca="1" si="488"/>
        <v>15069.809999999965</v>
      </c>
      <c r="M1968">
        <f t="shared" ca="1" si="495"/>
        <v>2</v>
      </c>
      <c r="N1968">
        <f t="shared" ca="1" si="489"/>
        <v>0</v>
      </c>
      <c r="O1968">
        <f>COUNTIF(結算日!$A$3:$A$249,A1968)</f>
        <v>0</v>
      </c>
      <c r="Q1968" s="7">
        <f t="shared" si="497"/>
        <v>4</v>
      </c>
      <c r="R1968" s="8">
        <f t="shared" ca="1" si="501"/>
        <v>176</v>
      </c>
      <c r="S1968" s="8">
        <f t="shared" ca="1" si="502"/>
        <v>284616</v>
      </c>
      <c r="T1968" s="8">
        <f t="shared" ca="1" si="498"/>
        <v>44</v>
      </c>
      <c r="U1968" s="9">
        <f t="shared" ca="1" si="503"/>
        <v>0</v>
      </c>
      <c r="V1968">
        <f t="shared" si="499"/>
        <v>2006</v>
      </c>
      <c r="W1968">
        <f t="shared" si="500"/>
        <v>6</v>
      </c>
    </row>
    <row r="1969" spans="1:23" x14ac:dyDescent="0.25">
      <c r="A1969" s="1">
        <v>38881</v>
      </c>
      <c r="B1969" s="2">
        <v>6337.21</v>
      </c>
      <c r="C1969" s="2">
        <v>77711</v>
      </c>
      <c r="D1969" s="2">
        <v>6270</v>
      </c>
      <c r="E1969" s="2">
        <v>6225</v>
      </c>
      <c r="F1969" s="10">
        <f t="shared" si="490"/>
        <v>-1.060561351130862E-2</v>
      </c>
      <c r="G1969" s="2">
        <f t="shared" ca="1" si="491"/>
        <v>124965.8</v>
      </c>
      <c r="H1969">
        <f t="shared" ca="1" si="492"/>
        <v>-1</v>
      </c>
      <c r="I1969">
        <f t="shared" si="493"/>
        <v>1</v>
      </c>
      <c r="J1969">
        <f t="shared" si="496"/>
        <v>-105.6899999999996</v>
      </c>
      <c r="K1969">
        <f t="shared" si="494"/>
        <v>1</v>
      </c>
      <c r="L1969" s="11">
        <f t="shared" ca="1" si="488"/>
        <v>14858.429999999966</v>
      </c>
      <c r="M1969">
        <f t="shared" ca="1" si="495"/>
        <v>2</v>
      </c>
      <c r="N1969">
        <f t="shared" ca="1" si="489"/>
        <v>0</v>
      </c>
      <c r="O1969">
        <f>COUNTIF(結算日!$A$3:$A$249,A1969)</f>
        <v>0</v>
      </c>
      <c r="Q1969" s="7">
        <f t="shared" si="497"/>
        <v>-109</v>
      </c>
      <c r="R1969" s="8">
        <f t="shared" ca="1" si="501"/>
        <v>-4796</v>
      </c>
      <c r="S1969" s="8">
        <f t="shared" ca="1" si="502"/>
        <v>279820</v>
      </c>
      <c r="T1969" s="8">
        <f t="shared" ca="1" si="498"/>
        <v>44</v>
      </c>
      <c r="U1969" s="9">
        <f t="shared" ca="1" si="503"/>
        <v>0</v>
      </c>
      <c r="V1969">
        <f t="shared" si="499"/>
        <v>2006</v>
      </c>
      <c r="W1969">
        <f t="shared" si="500"/>
        <v>6</v>
      </c>
    </row>
    <row r="1970" spans="1:23" x14ac:dyDescent="0.25">
      <c r="A1970" s="1">
        <v>38882</v>
      </c>
      <c r="B1970" s="2">
        <v>6469.01</v>
      </c>
      <c r="C1970" s="2">
        <v>94678</v>
      </c>
      <c r="D1970" s="2">
        <v>6465</v>
      </c>
      <c r="E1970" s="2">
        <v>6414</v>
      </c>
      <c r="F1970" s="10">
        <f t="shared" si="490"/>
        <v>-6.1987846672062474E-4</v>
      </c>
      <c r="G1970" s="2">
        <f t="shared" ca="1" si="491"/>
        <v>124173.4</v>
      </c>
      <c r="H1970">
        <f t="shared" ca="1" si="492"/>
        <v>-1</v>
      </c>
      <c r="I1970">
        <f t="shared" si="493"/>
        <v>1</v>
      </c>
      <c r="J1970">
        <f t="shared" si="496"/>
        <v>131.80000000000018</v>
      </c>
      <c r="K1970">
        <f t="shared" ca="1" si="494"/>
        <v>-1</v>
      </c>
      <c r="L1970" s="11">
        <f t="shared" ca="1" si="488"/>
        <v>15122.029999999966</v>
      </c>
      <c r="M1970">
        <f t="shared" ca="1" si="495"/>
        <v>-2</v>
      </c>
      <c r="N1970">
        <f t="shared" ca="1" si="489"/>
        <v>4</v>
      </c>
      <c r="O1970">
        <f>COUNTIF(結算日!$A$3:$A$249,A1970)</f>
        <v>0</v>
      </c>
      <c r="Q1970" s="7">
        <f t="shared" si="497"/>
        <v>195</v>
      </c>
      <c r="R1970" s="8">
        <f t="shared" ca="1" si="501"/>
        <v>8580</v>
      </c>
      <c r="S1970" s="8">
        <f t="shared" ca="1" si="502"/>
        <v>288400</v>
      </c>
      <c r="T1970" s="8">
        <f t="shared" ca="1" si="498"/>
        <v>-44</v>
      </c>
      <c r="U1970" s="9">
        <f t="shared" ca="1" si="503"/>
        <v>88</v>
      </c>
      <c r="V1970">
        <f t="shared" si="499"/>
        <v>2006</v>
      </c>
      <c r="W1970">
        <f t="shared" si="500"/>
        <v>6</v>
      </c>
    </row>
    <row r="1971" spans="1:23" x14ac:dyDescent="0.25">
      <c r="A1971" s="1">
        <v>38883</v>
      </c>
      <c r="B1971" s="2">
        <v>6426.39</v>
      </c>
      <c r="C1971" s="2">
        <v>82832</v>
      </c>
      <c r="D1971" s="2">
        <v>6409</v>
      </c>
      <c r="E1971" s="2">
        <v>6370</v>
      </c>
      <c r="F1971" s="10">
        <f t="shared" si="490"/>
        <v>-2.706029357072981E-3</v>
      </c>
      <c r="G1971" s="2">
        <f t="shared" ca="1" si="491"/>
        <v>123491.325</v>
      </c>
      <c r="H1971">
        <f t="shared" ca="1" si="492"/>
        <v>-1</v>
      </c>
      <c r="I1971">
        <f t="shared" si="493"/>
        <v>1</v>
      </c>
      <c r="J1971">
        <f t="shared" si="496"/>
        <v>-42.619999999999891</v>
      </c>
      <c r="K1971">
        <f t="shared" si="494"/>
        <v>1</v>
      </c>
      <c r="L1971" s="11">
        <f t="shared" ca="1" si="488"/>
        <v>15207.269999999966</v>
      </c>
      <c r="M1971">
        <f t="shared" ca="1" si="495"/>
        <v>2</v>
      </c>
      <c r="N1971">
        <f t="shared" ca="1" si="489"/>
        <v>4</v>
      </c>
      <c r="O1971">
        <f>COUNTIF(結算日!$A$3:$A$249,A1971)</f>
        <v>0</v>
      </c>
      <c r="Q1971" s="7">
        <f t="shared" si="497"/>
        <v>-56</v>
      </c>
      <c r="R1971" s="8">
        <f t="shared" ca="1" si="501"/>
        <v>2464</v>
      </c>
      <c r="S1971" s="8">
        <f t="shared" ca="1" si="502"/>
        <v>290776</v>
      </c>
      <c r="T1971" s="8">
        <f t="shared" ca="1" si="498"/>
        <v>45</v>
      </c>
      <c r="U1971" s="9">
        <f t="shared" ca="1" si="503"/>
        <v>89</v>
      </c>
      <c r="V1971">
        <f t="shared" si="499"/>
        <v>2006</v>
      </c>
      <c r="W1971">
        <f t="shared" si="500"/>
        <v>6</v>
      </c>
    </row>
    <row r="1972" spans="1:23" x14ac:dyDescent="0.25">
      <c r="A1972" s="1">
        <v>38884</v>
      </c>
      <c r="B1972" s="2">
        <v>6575.77</v>
      </c>
      <c r="C1972" s="2">
        <v>110214</v>
      </c>
      <c r="D1972" s="2">
        <v>6580</v>
      </c>
      <c r="E1972" s="2">
        <v>6530</v>
      </c>
      <c r="F1972" s="10">
        <f t="shared" si="490"/>
        <v>6.4327067400471449E-4</v>
      </c>
      <c r="G1972" s="2">
        <f t="shared" ca="1" si="491"/>
        <v>122657.02499999999</v>
      </c>
      <c r="H1972">
        <f t="shared" ca="1" si="492"/>
        <v>-1</v>
      </c>
      <c r="I1972">
        <f t="shared" si="493"/>
        <v>-1</v>
      </c>
      <c r="J1972">
        <f t="shared" si="496"/>
        <v>149.38000000000011</v>
      </c>
      <c r="K1972">
        <f t="shared" ca="1" si="494"/>
        <v>-1</v>
      </c>
      <c r="L1972" s="11">
        <f t="shared" ca="1" si="488"/>
        <v>15506.029999999966</v>
      </c>
      <c r="M1972">
        <f t="shared" ca="1" si="495"/>
        <v>-2</v>
      </c>
      <c r="N1972">
        <f t="shared" ca="1" si="489"/>
        <v>4</v>
      </c>
      <c r="O1972">
        <f>COUNTIF(結算日!$A$3:$A$249,A1972)</f>
        <v>0</v>
      </c>
      <c r="Q1972" s="7">
        <f t="shared" si="497"/>
        <v>171</v>
      </c>
      <c r="R1972" s="8">
        <f t="shared" ca="1" si="501"/>
        <v>7695</v>
      </c>
      <c r="S1972" s="8">
        <f t="shared" ca="1" si="502"/>
        <v>298382</v>
      </c>
      <c r="T1972" s="8">
        <f t="shared" ca="1" si="498"/>
        <v>-45</v>
      </c>
      <c r="U1972" s="9">
        <f t="shared" ca="1" si="503"/>
        <v>90</v>
      </c>
      <c r="V1972">
        <f t="shared" si="499"/>
        <v>2006</v>
      </c>
      <c r="W1972">
        <f t="shared" si="500"/>
        <v>6</v>
      </c>
    </row>
    <row r="1973" spans="1:23" x14ac:dyDescent="0.25">
      <c r="A1973" s="1">
        <v>38887</v>
      </c>
      <c r="B1973" s="2">
        <v>6583.04</v>
      </c>
      <c r="C1973" s="2">
        <v>80109</v>
      </c>
      <c r="D1973" s="2">
        <v>6575</v>
      </c>
      <c r="E1973" s="2">
        <v>6523</v>
      </c>
      <c r="F1973" s="10">
        <f t="shared" si="490"/>
        <v>-1.2213202411044399E-3</v>
      </c>
      <c r="G1973" s="2">
        <f t="shared" ca="1" si="491"/>
        <v>121244.425</v>
      </c>
      <c r="H1973">
        <f t="shared" ca="1" si="492"/>
        <v>-1</v>
      </c>
      <c r="I1973">
        <f t="shared" si="493"/>
        <v>1</v>
      </c>
      <c r="J1973">
        <f t="shared" si="496"/>
        <v>7.2699999999995271</v>
      </c>
      <c r="K1973">
        <f t="shared" si="494"/>
        <v>1</v>
      </c>
      <c r="L1973" s="11">
        <f t="shared" ca="1" si="488"/>
        <v>15491.489999999967</v>
      </c>
      <c r="M1973">
        <f t="shared" ca="1" si="495"/>
        <v>2</v>
      </c>
      <c r="N1973">
        <f t="shared" ca="1" si="489"/>
        <v>4</v>
      </c>
      <c r="O1973">
        <f>COUNTIF(結算日!$A$3:$A$249,A1973)</f>
        <v>0</v>
      </c>
      <c r="Q1973" s="7">
        <f t="shared" si="497"/>
        <v>-5</v>
      </c>
      <c r="R1973" s="8">
        <f t="shared" ca="1" si="501"/>
        <v>225</v>
      </c>
      <c r="S1973" s="8">
        <f t="shared" ca="1" si="502"/>
        <v>298517</v>
      </c>
      <c r="T1973" s="8">
        <f t="shared" ca="1" si="498"/>
        <v>45</v>
      </c>
      <c r="U1973" s="9">
        <f t="shared" ca="1" si="503"/>
        <v>90</v>
      </c>
      <c r="V1973">
        <f t="shared" si="499"/>
        <v>2006</v>
      </c>
      <c r="W1973">
        <f t="shared" si="500"/>
        <v>6</v>
      </c>
    </row>
    <row r="1974" spans="1:23" x14ac:dyDescent="0.25">
      <c r="A1974" s="1">
        <v>38888</v>
      </c>
      <c r="B1974" s="2">
        <v>6363.55</v>
      </c>
      <c r="C1974" s="2">
        <v>96487</v>
      </c>
      <c r="D1974" s="2">
        <v>6359</v>
      </c>
      <c r="E1974" s="2">
        <v>6283</v>
      </c>
      <c r="F1974" s="10">
        <f t="shared" si="490"/>
        <v>-7.150097037031955E-4</v>
      </c>
      <c r="G1974" s="2">
        <f t="shared" ca="1" si="491"/>
        <v>119462.125</v>
      </c>
      <c r="H1974">
        <f t="shared" ca="1" si="492"/>
        <v>-1</v>
      </c>
      <c r="I1974">
        <f t="shared" si="493"/>
        <v>1</v>
      </c>
      <c r="J1974">
        <f t="shared" si="496"/>
        <v>-219.48999999999978</v>
      </c>
      <c r="K1974">
        <f t="shared" ca="1" si="494"/>
        <v>-1</v>
      </c>
      <c r="L1974" s="11">
        <f t="shared" ca="1" si="488"/>
        <v>15052.509999999967</v>
      </c>
      <c r="M1974">
        <f t="shared" ca="1" si="495"/>
        <v>-2</v>
      </c>
      <c r="N1974">
        <f t="shared" ca="1" si="489"/>
        <v>4</v>
      </c>
      <c r="O1974">
        <f>COUNTIF(結算日!$A$3:$A$249,A1974)</f>
        <v>0</v>
      </c>
      <c r="Q1974" s="7">
        <f t="shared" si="497"/>
        <v>-216</v>
      </c>
      <c r="R1974" s="8">
        <f t="shared" ca="1" si="501"/>
        <v>-9720</v>
      </c>
      <c r="S1974" s="8">
        <f t="shared" ca="1" si="502"/>
        <v>288707</v>
      </c>
      <c r="T1974" s="8">
        <f t="shared" ca="1" si="498"/>
        <v>-45</v>
      </c>
      <c r="U1974" s="9">
        <f t="shared" ca="1" si="503"/>
        <v>90</v>
      </c>
      <c r="V1974">
        <f t="shared" si="499"/>
        <v>2006</v>
      </c>
      <c r="W1974">
        <f t="shared" si="500"/>
        <v>6</v>
      </c>
    </row>
    <row r="1975" spans="1:23" x14ac:dyDescent="0.25">
      <c r="A1975" s="1">
        <v>38889</v>
      </c>
      <c r="B1975" s="2">
        <v>6299.59</v>
      </c>
      <c r="C1975" s="2">
        <v>81333</v>
      </c>
      <c r="D1975" s="2">
        <v>6316</v>
      </c>
      <c r="E1975" s="2">
        <v>6254</v>
      </c>
      <c r="F1975" s="10">
        <f t="shared" si="490"/>
        <v>-7.2369789145008134E-3</v>
      </c>
      <c r="G1975" s="2">
        <f t="shared" ca="1" si="491"/>
        <v>118548.47500000001</v>
      </c>
      <c r="H1975">
        <f t="shared" ca="1" si="492"/>
        <v>-1</v>
      </c>
      <c r="I1975">
        <f t="shared" si="493"/>
        <v>1</v>
      </c>
      <c r="J1975">
        <f t="shared" si="496"/>
        <v>-63.960000000000036</v>
      </c>
      <c r="K1975">
        <f t="shared" si="494"/>
        <v>1</v>
      </c>
      <c r="L1975" s="11">
        <f t="shared" ca="1" si="488"/>
        <v>15180.429999999968</v>
      </c>
      <c r="M1975">
        <f t="shared" ca="1" si="495"/>
        <v>2</v>
      </c>
      <c r="N1975">
        <f t="shared" ca="1" si="489"/>
        <v>4</v>
      </c>
      <c r="O1975">
        <f>COUNTIF(結算日!$A$3:$A$249,A1975)</f>
        <v>1</v>
      </c>
      <c r="Q1975" s="7">
        <f t="shared" si="497"/>
        <v>-43</v>
      </c>
      <c r="R1975" s="8">
        <f t="shared" ca="1" si="501"/>
        <v>1935</v>
      </c>
      <c r="S1975" s="8">
        <f t="shared" ca="1" si="502"/>
        <v>290552</v>
      </c>
      <c r="T1975" s="8">
        <f t="shared" ca="1" si="498"/>
        <v>46</v>
      </c>
      <c r="U1975" s="9">
        <f t="shared" ca="1" si="503"/>
        <v>91</v>
      </c>
      <c r="V1975">
        <f t="shared" si="499"/>
        <v>2006</v>
      </c>
      <c r="W1975">
        <f t="shared" si="500"/>
        <v>6</v>
      </c>
    </row>
    <row r="1976" spans="1:23" x14ac:dyDescent="0.25">
      <c r="A1976" s="1">
        <v>38890</v>
      </c>
      <c r="B1976" s="2">
        <v>6485.15</v>
      </c>
      <c r="C1976" s="2">
        <v>77511</v>
      </c>
      <c r="D1976" s="2">
        <v>6430</v>
      </c>
      <c r="E1976" s="2">
        <v>6351</v>
      </c>
      <c r="F1976" s="10">
        <f t="shared" si="490"/>
        <v>-8.5040438540356922E-3</v>
      </c>
      <c r="G1976" s="2">
        <f t="shared" ca="1" si="491"/>
        <v>117113.52499999999</v>
      </c>
      <c r="H1976">
        <f t="shared" ca="1" si="492"/>
        <v>-1</v>
      </c>
      <c r="I1976">
        <f t="shared" si="493"/>
        <v>1</v>
      </c>
      <c r="J1976">
        <f t="shared" si="496"/>
        <v>185.55999999999949</v>
      </c>
      <c r="K1976">
        <f t="shared" si="494"/>
        <v>1</v>
      </c>
      <c r="L1976" s="11">
        <f t="shared" ca="1" si="488"/>
        <v>15551.549999999967</v>
      </c>
      <c r="M1976">
        <f t="shared" ca="1" si="495"/>
        <v>2</v>
      </c>
      <c r="N1976">
        <f t="shared" ca="1" si="489"/>
        <v>0</v>
      </c>
      <c r="O1976">
        <f>COUNTIF(結算日!$A$3:$A$249,A1976)</f>
        <v>0</v>
      </c>
      <c r="Q1976" s="7">
        <f t="shared" si="497"/>
        <v>176</v>
      </c>
      <c r="R1976" s="8">
        <f t="shared" ca="1" si="501"/>
        <v>8096</v>
      </c>
      <c r="S1976" s="8">
        <f t="shared" ca="1" si="502"/>
        <v>298557</v>
      </c>
      <c r="T1976" s="8">
        <f t="shared" ca="1" si="498"/>
        <v>46</v>
      </c>
      <c r="U1976" s="9">
        <f t="shared" ca="1" si="503"/>
        <v>0</v>
      </c>
      <c r="V1976">
        <f t="shared" si="499"/>
        <v>2006</v>
      </c>
      <c r="W1976">
        <f t="shared" si="500"/>
        <v>6</v>
      </c>
    </row>
    <row r="1977" spans="1:23" x14ac:dyDescent="0.25">
      <c r="A1977" s="1">
        <v>38891</v>
      </c>
      <c r="B1977" s="2">
        <v>6452.31</v>
      </c>
      <c r="C1977" s="2">
        <v>77544</v>
      </c>
      <c r="D1977" s="2">
        <v>6377</v>
      </c>
      <c r="E1977" s="2">
        <v>6300</v>
      </c>
      <c r="F1977" s="10">
        <f t="shared" si="490"/>
        <v>-1.1671788863213406E-2</v>
      </c>
      <c r="G1977" s="2">
        <f t="shared" ca="1" si="491"/>
        <v>115948.2</v>
      </c>
      <c r="H1977">
        <f t="shared" ca="1" si="492"/>
        <v>-1</v>
      </c>
      <c r="I1977">
        <f t="shared" si="493"/>
        <v>1</v>
      </c>
      <c r="J1977">
        <f t="shared" si="496"/>
        <v>-32.839999999999236</v>
      </c>
      <c r="K1977">
        <f t="shared" si="494"/>
        <v>1</v>
      </c>
      <c r="L1977" s="11">
        <f t="shared" ca="1" si="488"/>
        <v>15485.869999999968</v>
      </c>
      <c r="M1977">
        <f t="shared" ca="1" si="495"/>
        <v>2</v>
      </c>
      <c r="N1977">
        <f t="shared" ca="1" si="489"/>
        <v>0</v>
      </c>
      <c r="O1977">
        <f>COUNTIF(結算日!$A$3:$A$249,A1977)</f>
        <v>0</v>
      </c>
      <c r="Q1977" s="7">
        <f t="shared" si="497"/>
        <v>-53</v>
      </c>
      <c r="R1977" s="8">
        <f t="shared" ca="1" si="501"/>
        <v>-2438</v>
      </c>
      <c r="S1977" s="8">
        <f t="shared" ca="1" si="502"/>
        <v>296119</v>
      </c>
      <c r="T1977" s="8">
        <f t="shared" ca="1" si="498"/>
        <v>46</v>
      </c>
      <c r="U1977" s="9">
        <f t="shared" ca="1" si="503"/>
        <v>0</v>
      </c>
      <c r="V1977">
        <f t="shared" si="499"/>
        <v>2006</v>
      </c>
      <c r="W1977">
        <f t="shared" si="500"/>
        <v>6</v>
      </c>
    </row>
    <row r="1978" spans="1:23" x14ac:dyDescent="0.25">
      <c r="A1978" s="1">
        <v>38894</v>
      </c>
      <c r="B1978" s="2">
        <v>6523.68</v>
      </c>
      <c r="C1978" s="2">
        <v>68846</v>
      </c>
      <c r="D1978" s="2">
        <v>6481</v>
      </c>
      <c r="E1978" s="2">
        <v>6409</v>
      </c>
      <c r="F1978" s="10">
        <f t="shared" si="490"/>
        <v>-6.5423196723322086E-3</v>
      </c>
      <c r="G1978" s="2">
        <f t="shared" ca="1" si="491"/>
        <v>113401.675</v>
      </c>
      <c r="H1978">
        <f t="shared" ca="1" si="492"/>
        <v>-1</v>
      </c>
      <c r="I1978">
        <f t="shared" si="493"/>
        <v>1</v>
      </c>
      <c r="J1978">
        <f t="shared" si="496"/>
        <v>71.369999999999891</v>
      </c>
      <c r="K1978">
        <f t="shared" si="494"/>
        <v>1</v>
      </c>
      <c r="L1978" s="11">
        <f t="shared" ca="1" si="488"/>
        <v>15628.609999999968</v>
      </c>
      <c r="M1978">
        <f t="shared" ca="1" si="495"/>
        <v>2</v>
      </c>
      <c r="N1978">
        <f t="shared" ca="1" si="489"/>
        <v>0</v>
      </c>
      <c r="O1978">
        <f>COUNTIF(結算日!$A$3:$A$249,A1978)</f>
        <v>0</v>
      </c>
      <c r="Q1978" s="7">
        <f t="shared" si="497"/>
        <v>104</v>
      </c>
      <c r="R1978" s="8">
        <f t="shared" ca="1" si="501"/>
        <v>4784</v>
      </c>
      <c r="S1978" s="8">
        <f t="shared" ca="1" si="502"/>
        <v>300903</v>
      </c>
      <c r="T1978" s="8">
        <f t="shared" ca="1" si="498"/>
        <v>46</v>
      </c>
      <c r="U1978" s="9">
        <f t="shared" ca="1" si="503"/>
        <v>0</v>
      </c>
      <c r="V1978">
        <f t="shared" si="499"/>
        <v>2006</v>
      </c>
      <c r="W1978">
        <f t="shared" si="500"/>
        <v>6</v>
      </c>
    </row>
    <row r="1979" spans="1:23" x14ac:dyDescent="0.25">
      <c r="A1979" s="1">
        <v>38895</v>
      </c>
      <c r="B1979" s="2">
        <v>6572.39</v>
      </c>
      <c r="C1979" s="2">
        <v>89482</v>
      </c>
      <c r="D1979" s="2">
        <v>6515</v>
      </c>
      <c r="E1979" s="2">
        <v>6434</v>
      </c>
      <c r="F1979" s="10">
        <f t="shared" si="490"/>
        <v>-8.7319833424370774E-3</v>
      </c>
      <c r="G1979" s="2">
        <f t="shared" ca="1" si="491"/>
        <v>112314.5</v>
      </c>
      <c r="H1979">
        <f t="shared" ca="1" si="492"/>
        <v>-1</v>
      </c>
      <c r="I1979">
        <f t="shared" si="493"/>
        <v>1</v>
      </c>
      <c r="J1979">
        <f t="shared" si="496"/>
        <v>48.710000000000036</v>
      </c>
      <c r="K1979">
        <f t="shared" si="494"/>
        <v>1</v>
      </c>
      <c r="L1979" s="11">
        <f t="shared" ca="1" si="488"/>
        <v>15726.029999999968</v>
      </c>
      <c r="M1979">
        <f t="shared" ca="1" si="495"/>
        <v>2</v>
      </c>
      <c r="N1979">
        <f t="shared" ca="1" si="489"/>
        <v>0</v>
      </c>
      <c r="O1979">
        <f>COUNTIF(結算日!$A$3:$A$249,A1979)</f>
        <v>0</v>
      </c>
      <c r="Q1979" s="7">
        <f t="shared" si="497"/>
        <v>34</v>
      </c>
      <c r="R1979" s="8">
        <f t="shared" ca="1" si="501"/>
        <v>1564</v>
      </c>
      <c r="S1979" s="8">
        <f t="shared" ca="1" si="502"/>
        <v>302467</v>
      </c>
      <c r="T1979" s="8">
        <f t="shared" ca="1" si="498"/>
        <v>46</v>
      </c>
      <c r="U1979" s="9">
        <f t="shared" ca="1" si="503"/>
        <v>0</v>
      </c>
      <c r="V1979">
        <f t="shared" si="499"/>
        <v>2006</v>
      </c>
      <c r="W1979">
        <f t="shared" si="500"/>
        <v>6</v>
      </c>
    </row>
    <row r="1980" spans="1:23" x14ac:dyDescent="0.25">
      <c r="A1980" s="1">
        <v>38896</v>
      </c>
      <c r="B1980" s="2">
        <v>6540.93</v>
      </c>
      <c r="C1980" s="2">
        <v>77777</v>
      </c>
      <c r="D1980" s="2">
        <v>6455</v>
      </c>
      <c r="E1980" s="2">
        <v>6387</v>
      </c>
      <c r="F1980" s="10">
        <f t="shared" si="490"/>
        <v>-1.3137275586193486E-2</v>
      </c>
      <c r="G1980" s="2">
        <f t="shared" ca="1" si="491"/>
        <v>110696.85</v>
      </c>
      <c r="H1980">
        <f t="shared" ca="1" si="492"/>
        <v>-1</v>
      </c>
      <c r="I1980">
        <f t="shared" si="493"/>
        <v>1</v>
      </c>
      <c r="J1980">
        <f t="shared" si="496"/>
        <v>-31.460000000000036</v>
      </c>
      <c r="K1980">
        <f t="shared" si="494"/>
        <v>1</v>
      </c>
      <c r="L1980" s="11">
        <f t="shared" ca="1" si="488"/>
        <v>15663.109999999968</v>
      </c>
      <c r="M1980">
        <f t="shared" ca="1" si="495"/>
        <v>2</v>
      </c>
      <c r="N1980">
        <f t="shared" ca="1" si="489"/>
        <v>0</v>
      </c>
      <c r="O1980">
        <f>COUNTIF(結算日!$A$3:$A$249,A1980)</f>
        <v>0</v>
      </c>
      <c r="Q1980" s="7">
        <f t="shared" si="497"/>
        <v>-60</v>
      </c>
      <c r="R1980" s="8">
        <f t="shared" ca="1" si="501"/>
        <v>-2760</v>
      </c>
      <c r="S1980" s="8">
        <f t="shared" ca="1" si="502"/>
        <v>299707</v>
      </c>
      <c r="T1980" s="8">
        <f t="shared" ca="1" si="498"/>
        <v>46</v>
      </c>
      <c r="U1980" s="9">
        <f t="shared" ca="1" si="503"/>
        <v>0</v>
      </c>
      <c r="V1980">
        <f t="shared" si="499"/>
        <v>2006</v>
      </c>
      <c r="W1980">
        <f t="shared" si="500"/>
        <v>6</v>
      </c>
    </row>
    <row r="1981" spans="1:23" x14ac:dyDescent="0.25">
      <c r="A1981" s="1">
        <v>38897</v>
      </c>
      <c r="B1981" s="2">
        <v>6607.39</v>
      </c>
      <c r="C1981" s="2">
        <v>91553</v>
      </c>
      <c r="D1981" s="2">
        <v>6535</v>
      </c>
      <c r="E1981" s="2">
        <v>6446</v>
      </c>
      <c r="F1981" s="10">
        <f t="shared" si="490"/>
        <v>-1.0955914513900433E-2</v>
      </c>
      <c r="G1981" s="2">
        <f t="shared" ca="1" si="491"/>
        <v>109120.35</v>
      </c>
      <c r="H1981">
        <f t="shared" ca="1" si="492"/>
        <v>-1</v>
      </c>
      <c r="I1981">
        <f t="shared" si="493"/>
        <v>1</v>
      </c>
      <c r="J1981">
        <f t="shared" si="496"/>
        <v>66.460000000000036</v>
      </c>
      <c r="K1981">
        <f t="shared" si="494"/>
        <v>1</v>
      </c>
      <c r="L1981" s="11">
        <f t="shared" ca="1" si="488"/>
        <v>15796.029999999968</v>
      </c>
      <c r="M1981">
        <f t="shared" ca="1" si="495"/>
        <v>2</v>
      </c>
      <c r="N1981">
        <f t="shared" ca="1" si="489"/>
        <v>0</v>
      </c>
      <c r="O1981">
        <f>COUNTIF(結算日!$A$3:$A$249,A1981)</f>
        <v>0</v>
      </c>
      <c r="Q1981" s="7">
        <f t="shared" si="497"/>
        <v>80</v>
      </c>
      <c r="R1981" s="8">
        <f t="shared" ca="1" si="501"/>
        <v>3680</v>
      </c>
      <c r="S1981" s="8">
        <f t="shared" ca="1" si="502"/>
        <v>303387</v>
      </c>
      <c r="T1981" s="8">
        <f t="shared" ca="1" si="498"/>
        <v>46</v>
      </c>
      <c r="U1981" s="9">
        <f t="shared" ca="1" si="503"/>
        <v>0</v>
      </c>
      <c r="V1981">
        <f t="shared" si="499"/>
        <v>2006</v>
      </c>
      <c r="W1981">
        <f t="shared" si="500"/>
        <v>6</v>
      </c>
    </row>
    <row r="1982" spans="1:23" x14ac:dyDescent="0.25">
      <c r="A1982" s="1">
        <v>38898</v>
      </c>
      <c r="B1982" s="2">
        <v>6704.41</v>
      </c>
      <c r="C1982" s="2">
        <v>115805</v>
      </c>
      <c r="D1982" s="2">
        <v>6655</v>
      </c>
      <c r="E1982" s="2">
        <v>6570</v>
      </c>
      <c r="F1982" s="10">
        <f t="shared" si="490"/>
        <v>-7.3697760131018475E-3</v>
      </c>
      <c r="G1982" s="2">
        <f t="shared" ca="1" si="491"/>
        <v>107640.4</v>
      </c>
      <c r="H1982">
        <f t="shared" ca="1" si="492"/>
        <v>1</v>
      </c>
      <c r="I1982">
        <f t="shared" si="493"/>
        <v>1</v>
      </c>
      <c r="J1982">
        <f t="shared" si="496"/>
        <v>97.019999999999527</v>
      </c>
      <c r="K1982">
        <f t="shared" si="494"/>
        <v>1</v>
      </c>
      <c r="L1982" s="11">
        <f t="shared" ref="L1982:L2045" ca="1" si="504">L1981+J1982*M1981</f>
        <v>15990.069999999967</v>
      </c>
      <c r="M1982">
        <f t="shared" ca="1" si="495"/>
        <v>2</v>
      </c>
      <c r="N1982">
        <f t="shared" ref="N1982:N2045" ca="1" si="505">ABS(M1982-M1981)</f>
        <v>0</v>
      </c>
      <c r="O1982">
        <f>COUNTIF(結算日!$A$3:$A$249,A1982)</f>
        <v>0</v>
      </c>
      <c r="Q1982" s="7">
        <f t="shared" si="497"/>
        <v>120</v>
      </c>
      <c r="R1982" s="8">
        <f t="shared" ca="1" si="501"/>
        <v>5520</v>
      </c>
      <c r="S1982" s="8">
        <f t="shared" ca="1" si="502"/>
        <v>308907</v>
      </c>
      <c r="T1982" s="8">
        <f t="shared" ca="1" si="498"/>
        <v>46</v>
      </c>
      <c r="U1982" s="9">
        <f t="shared" ca="1" si="503"/>
        <v>0</v>
      </c>
      <c r="V1982">
        <f t="shared" si="499"/>
        <v>2006</v>
      </c>
      <c r="W1982">
        <f t="shared" si="500"/>
        <v>6</v>
      </c>
    </row>
    <row r="1983" spans="1:23" x14ac:dyDescent="0.25">
      <c r="A1983" s="1">
        <v>38901</v>
      </c>
      <c r="B1983" s="2">
        <v>6718.5</v>
      </c>
      <c r="C1983" s="2">
        <v>68807</v>
      </c>
      <c r="D1983" s="2">
        <v>6666</v>
      </c>
      <c r="E1983" s="2">
        <v>6590</v>
      </c>
      <c r="F1983" s="10">
        <f t="shared" si="490"/>
        <v>-7.8142442509488985E-3</v>
      </c>
      <c r="G1983" s="2">
        <f t="shared" ca="1" si="491"/>
        <v>104601.85</v>
      </c>
      <c r="H1983">
        <f t="shared" ca="1" si="492"/>
        <v>-1</v>
      </c>
      <c r="I1983">
        <f t="shared" si="493"/>
        <v>1</v>
      </c>
      <c r="J1983">
        <f t="shared" si="496"/>
        <v>14.090000000000146</v>
      </c>
      <c r="K1983">
        <f t="shared" si="494"/>
        <v>1</v>
      </c>
      <c r="L1983" s="11">
        <f t="shared" ca="1" si="504"/>
        <v>16018.249999999967</v>
      </c>
      <c r="M1983">
        <f t="shared" ca="1" si="495"/>
        <v>2</v>
      </c>
      <c r="N1983">
        <f t="shared" ca="1" si="505"/>
        <v>0</v>
      </c>
      <c r="O1983">
        <f>COUNTIF(結算日!$A$3:$A$249,A1983)</f>
        <v>0</v>
      </c>
      <c r="Q1983" s="7">
        <f t="shared" si="497"/>
        <v>11</v>
      </c>
      <c r="R1983" s="8">
        <f t="shared" ca="1" si="501"/>
        <v>506</v>
      </c>
      <c r="S1983" s="8">
        <f t="shared" ca="1" si="502"/>
        <v>309413</v>
      </c>
      <c r="T1983" s="8">
        <f t="shared" ca="1" si="498"/>
        <v>46</v>
      </c>
      <c r="U1983" s="9">
        <f t="shared" ca="1" si="503"/>
        <v>0</v>
      </c>
      <c r="V1983">
        <f t="shared" si="499"/>
        <v>2006</v>
      </c>
      <c r="W1983">
        <f t="shared" si="500"/>
        <v>7</v>
      </c>
    </row>
    <row r="1984" spans="1:23" x14ac:dyDescent="0.25">
      <c r="A1984" s="1">
        <v>38902</v>
      </c>
      <c r="B1984" s="2">
        <v>6734.51</v>
      </c>
      <c r="C1984" s="2">
        <v>90613</v>
      </c>
      <c r="D1984" s="2">
        <v>6668</v>
      </c>
      <c r="E1984" s="2">
        <v>6590</v>
      </c>
      <c r="F1984" s="10">
        <f t="shared" si="490"/>
        <v>-9.8759969173703999E-3</v>
      </c>
      <c r="G1984" s="2">
        <f t="shared" ca="1" si="491"/>
        <v>102947.35</v>
      </c>
      <c r="H1984">
        <f t="shared" ca="1" si="492"/>
        <v>-1</v>
      </c>
      <c r="I1984">
        <f t="shared" si="493"/>
        <v>1</v>
      </c>
      <c r="J1984">
        <f t="shared" si="496"/>
        <v>16.010000000000218</v>
      </c>
      <c r="K1984">
        <f t="shared" si="494"/>
        <v>1</v>
      </c>
      <c r="L1984" s="11">
        <f t="shared" ca="1" si="504"/>
        <v>16050.269999999968</v>
      </c>
      <c r="M1984">
        <f t="shared" ca="1" si="495"/>
        <v>2</v>
      </c>
      <c r="N1984">
        <f t="shared" ca="1" si="505"/>
        <v>0</v>
      </c>
      <c r="O1984">
        <f>COUNTIF(結算日!$A$3:$A$249,A1984)</f>
        <v>0</v>
      </c>
      <c r="Q1984" s="7">
        <f t="shared" si="497"/>
        <v>2</v>
      </c>
      <c r="R1984" s="8">
        <f t="shared" ca="1" si="501"/>
        <v>92</v>
      </c>
      <c r="S1984" s="8">
        <f t="shared" ca="1" si="502"/>
        <v>309505</v>
      </c>
      <c r="T1984" s="8">
        <f t="shared" ca="1" si="498"/>
        <v>46</v>
      </c>
      <c r="U1984" s="9">
        <f t="shared" ca="1" si="503"/>
        <v>0</v>
      </c>
      <c r="V1984">
        <f t="shared" si="499"/>
        <v>2006</v>
      </c>
      <c r="W1984">
        <f t="shared" si="500"/>
        <v>7</v>
      </c>
    </row>
    <row r="1985" spans="1:23" x14ac:dyDescent="0.25">
      <c r="A1985" s="1">
        <v>38903</v>
      </c>
      <c r="B1985" s="2">
        <v>6659.96</v>
      </c>
      <c r="C1985" s="2">
        <v>79545</v>
      </c>
      <c r="D1985" s="2">
        <v>6570</v>
      </c>
      <c r="E1985" s="2">
        <v>6492</v>
      </c>
      <c r="F1985" s="10">
        <f t="shared" si="490"/>
        <v>-1.3507588634166012E-2</v>
      </c>
      <c r="G1985" s="2">
        <f t="shared" ca="1" si="491"/>
        <v>100916.55</v>
      </c>
      <c r="H1985">
        <f t="shared" ca="1" si="492"/>
        <v>-1</v>
      </c>
      <c r="I1985">
        <f t="shared" si="493"/>
        <v>1</v>
      </c>
      <c r="J1985">
        <f t="shared" si="496"/>
        <v>-74.550000000000182</v>
      </c>
      <c r="K1985">
        <f t="shared" si="494"/>
        <v>1</v>
      </c>
      <c r="L1985" s="11">
        <f t="shared" ca="1" si="504"/>
        <v>15901.169999999967</v>
      </c>
      <c r="M1985">
        <f t="shared" ca="1" si="495"/>
        <v>2</v>
      </c>
      <c r="N1985">
        <f t="shared" ca="1" si="505"/>
        <v>0</v>
      </c>
      <c r="O1985">
        <f>COUNTIF(結算日!$A$3:$A$249,A1985)</f>
        <v>0</v>
      </c>
      <c r="Q1985" s="7">
        <f t="shared" si="497"/>
        <v>-98</v>
      </c>
      <c r="R1985" s="8">
        <f t="shared" ca="1" si="501"/>
        <v>-4508</v>
      </c>
      <c r="S1985" s="8">
        <f t="shared" ca="1" si="502"/>
        <v>304997</v>
      </c>
      <c r="T1985" s="8">
        <f t="shared" ca="1" si="498"/>
        <v>46</v>
      </c>
      <c r="U1985" s="9">
        <f t="shared" ca="1" si="503"/>
        <v>0</v>
      </c>
      <c r="V1985">
        <f t="shared" si="499"/>
        <v>2006</v>
      </c>
      <c r="W1985">
        <f t="shared" si="500"/>
        <v>7</v>
      </c>
    </row>
    <row r="1986" spans="1:23" x14ac:dyDescent="0.25">
      <c r="A1986" s="1">
        <v>38904</v>
      </c>
      <c r="B1986" s="2">
        <v>6659.07</v>
      </c>
      <c r="C1986" s="2">
        <v>68535</v>
      </c>
      <c r="D1986" s="2">
        <v>6579</v>
      </c>
      <c r="E1986" s="2">
        <v>6498</v>
      </c>
      <c r="F1986" s="10">
        <f t="shared" ref="F1986:F2049" si="506">IF(O1986=1,E1986,D1986)/B1986-1</f>
        <v>-1.2024201577697791E-2</v>
      </c>
      <c r="G1986" s="2">
        <f t="shared" ref="G1986:G2049" ca="1" si="507">IF(ROW()&gt;$G$1,AVERAGE(OFFSET(C1986,-$G$1+1,,$G$1)),"")</f>
        <v>98224.024999999994</v>
      </c>
      <c r="H1986">
        <f t="shared" ref="H1986:H2049" ca="1" si="508">IF(G1986="",0,SIGN(C1986-G1986))</f>
        <v>-1</v>
      </c>
      <c r="I1986">
        <f t="shared" ref="I1986:I2049" si="509">-SIGN(F1986)</f>
        <v>1</v>
      </c>
      <c r="J1986">
        <f t="shared" si="496"/>
        <v>-0.89000000000032742</v>
      </c>
      <c r="K1986">
        <f t="shared" ref="K1986:K2049" si="510">CHOOSE($K$1,H1986*(2-$K$1)+I1986*($K$1-1),IF(ABS(F1986)&gt;($K$1-2)/100,I1986,H1986))</f>
        <v>1</v>
      </c>
      <c r="L1986" s="11">
        <f t="shared" ca="1" si="504"/>
        <v>15899.389999999967</v>
      </c>
      <c r="M1986">
        <f t="shared" ref="M1986:M2049" ca="1" si="511">INT(L1986*$P$1/B1986)*K1986</f>
        <v>2</v>
      </c>
      <c r="N1986">
        <f t="shared" ca="1" si="505"/>
        <v>0</v>
      </c>
      <c r="O1986">
        <f>COUNTIF(結算日!$A$3:$A$249,A1986)</f>
        <v>0</v>
      </c>
      <c r="Q1986" s="7">
        <f t="shared" si="497"/>
        <v>9</v>
      </c>
      <c r="R1986" s="8">
        <f t="shared" ca="1" si="501"/>
        <v>414</v>
      </c>
      <c r="S1986" s="8">
        <f t="shared" ca="1" si="502"/>
        <v>305411</v>
      </c>
      <c r="T1986" s="8">
        <f t="shared" ca="1" si="498"/>
        <v>46</v>
      </c>
      <c r="U1986" s="9">
        <f t="shared" ca="1" si="503"/>
        <v>0</v>
      </c>
      <c r="V1986">
        <f t="shared" si="499"/>
        <v>2006</v>
      </c>
      <c r="W1986">
        <f t="shared" si="500"/>
        <v>7</v>
      </c>
    </row>
    <row r="1987" spans="1:23" x14ac:dyDescent="0.25">
      <c r="A1987" s="1">
        <v>38905</v>
      </c>
      <c r="B1987" s="2">
        <v>6660.61</v>
      </c>
      <c r="C1987" s="2">
        <v>73156</v>
      </c>
      <c r="D1987" s="2">
        <v>6558</v>
      </c>
      <c r="E1987" s="2">
        <v>6490</v>
      </c>
      <c r="F1987" s="10">
        <f t="shared" si="506"/>
        <v>-1.5405495893018761E-2</v>
      </c>
      <c r="G1987" s="2">
        <f t="shared" ca="1" si="507"/>
        <v>96614.024999999994</v>
      </c>
      <c r="H1987">
        <f t="shared" ca="1" si="508"/>
        <v>-1</v>
      </c>
      <c r="I1987">
        <f t="shared" si="509"/>
        <v>1</v>
      </c>
      <c r="J1987">
        <f t="shared" ref="J1987:J2050" si="512">B1987-B1986</f>
        <v>1.5399999999999636</v>
      </c>
      <c r="K1987">
        <f t="shared" si="510"/>
        <v>1</v>
      </c>
      <c r="L1987" s="11">
        <f t="shared" ca="1" si="504"/>
        <v>15902.469999999967</v>
      </c>
      <c r="M1987">
        <f t="shared" ca="1" si="511"/>
        <v>2</v>
      </c>
      <c r="N1987">
        <f t="shared" ca="1" si="505"/>
        <v>0</v>
      </c>
      <c r="O1987">
        <f>COUNTIF(結算日!$A$3:$A$249,A1987)</f>
        <v>0</v>
      </c>
      <c r="Q1987" s="7">
        <f t="shared" ref="Q1987:Q2050" si="513">D1987-IF(O1986=1,E1986,D1986)</f>
        <v>-21</v>
      </c>
      <c r="R1987" s="8">
        <f t="shared" ca="1" si="501"/>
        <v>-966</v>
      </c>
      <c r="S1987" s="8">
        <f t="shared" ca="1" si="502"/>
        <v>304445</v>
      </c>
      <c r="T1987" s="8">
        <f t="shared" ref="T1987:T2050" ca="1" si="514">INT(S1987*$P$1/IF(O1987=1,E1987,D1987))*K1987</f>
        <v>46</v>
      </c>
      <c r="U1987" s="9">
        <f t="shared" ca="1" si="503"/>
        <v>0</v>
      </c>
      <c r="V1987">
        <f t="shared" ref="V1987:V2050" si="515">YEAR(A1987)</f>
        <v>2006</v>
      </c>
      <c r="W1987">
        <f t="shared" ref="W1987:W2050" si="516">MONTH(A1987)</f>
        <v>7</v>
      </c>
    </row>
    <row r="1988" spans="1:23" x14ac:dyDescent="0.25">
      <c r="A1988" s="1">
        <v>38908</v>
      </c>
      <c r="B1988" s="2">
        <v>6682.46</v>
      </c>
      <c r="C1988" s="2">
        <v>68555</v>
      </c>
      <c r="D1988" s="2">
        <v>6659</v>
      </c>
      <c r="E1988" s="2">
        <v>6582</v>
      </c>
      <c r="F1988" s="10">
        <f t="shared" si="506"/>
        <v>-3.5106831915192593E-3</v>
      </c>
      <c r="G1988" s="2">
        <f t="shared" ca="1" si="507"/>
        <v>95134.824999999997</v>
      </c>
      <c r="H1988">
        <f t="shared" ca="1" si="508"/>
        <v>-1</v>
      </c>
      <c r="I1988">
        <f t="shared" si="509"/>
        <v>1</v>
      </c>
      <c r="J1988">
        <f t="shared" si="512"/>
        <v>21.850000000000364</v>
      </c>
      <c r="K1988">
        <f t="shared" si="510"/>
        <v>1</v>
      </c>
      <c r="L1988" s="11">
        <f t="shared" ca="1" si="504"/>
        <v>15946.169999999967</v>
      </c>
      <c r="M1988">
        <f t="shared" ca="1" si="511"/>
        <v>2</v>
      </c>
      <c r="N1988">
        <f t="shared" ca="1" si="505"/>
        <v>0</v>
      </c>
      <c r="O1988">
        <f>COUNTIF(結算日!$A$3:$A$249,A1988)</f>
        <v>0</v>
      </c>
      <c r="Q1988" s="7">
        <f t="shared" si="513"/>
        <v>101</v>
      </c>
      <c r="R1988" s="8">
        <f t="shared" ref="R1988:R2051" ca="1" si="517">Q1988*T1987</f>
        <v>4646</v>
      </c>
      <c r="S1988" s="8">
        <f t="shared" ref="S1988:S2051" ca="1" si="518">S1987+Q1988*T1987-U1987*$U$1</f>
        <v>309091</v>
      </c>
      <c r="T1988" s="8">
        <f t="shared" ca="1" si="514"/>
        <v>46</v>
      </c>
      <c r="U1988" s="9">
        <f t="shared" ref="U1988:U2051" ca="1" si="519">IF(O1988=1,ABS(T1988)+ABS(T1987),ABS(T1988-T1987))</f>
        <v>0</v>
      </c>
      <c r="V1988">
        <f t="shared" si="515"/>
        <v>2006</v>
      </c>
      <c r="W1988">
        <f t="shared" si="516"/>
        <v>7</v>
      </c>
    </row>
    <row r="1989" spans="1:23" x14ac:dyDescent="0.25">
      <c r="A1989" s="1">
        <v>38909</v>
      </c>
      <c r="B1989" s="2">
        <v>6639.13</v>
      </c>
      <c r="C1989" s="2">
        <v>67512</v>
      </c>
      <c r="D1989" s="2">
        <v>6598</v>
      </c>
      <c r="E1989" s="2">
        <v>6516</v>
      </c>
      <c r="F1989" s="10">
        <f t="shared" si="506"/>
        <v>-6.1950888143477156E-3</v>
      </c>
      <c r="G1989" s="2">
        <f t="shared" ca="1" si="507"/>
        <v>93738.425000000003</v>
      </c>
      <c r="H1989">
        <f t="shared" ca="1" si="508"/>
        <v>-1</v>
      </c>
      <c r="I1989">
        <f t="shared" si="509"/>
        <v>1</v>
      </c>
      <c r="J1989">
        <f t="shared" si="512"/>
        <v>-43.329999999999927</v>
      </c>
      <c r="K1989">
        <f t="shared" si="510"/>
        <v>1</v>
      </c>
      <c r="L1989" s="11">
        <f t="shared" ca="1" si="504"/>
        <v>15859.509999999967</v>
      </c>
      <c r="M1989">
        <f t="shared" ca="1" si="511"/>
        <v>2</v>
      </c>
      <c r="N1989">
        <f t="shared" ca="1" si="505"/>
        <v>0</v>
      </c>
      <c r="O1989">
        <f>COUNTIF(結算日!$A$3:$A$249,A1989)</f>
        <v>0</v>
      </c>
      <c r="Q1989" s="7">
        <f t="shared" si="513"/>
        <v>-61</v>
      </c>
      <c r="R1989" s="8">
        <f t="shared" ca="1" si="517"/>
        <v>-2806</v>
      </c>
      <c r="S1989" s="8">
        <f t="shared" ca="1" si="518"/>
        <v>306285</v>
      </c>
      <c r="T1989" s="8">
        <f t="shared" ca="1" si="514"/>
        <v>46</v>
      </c>
      <c r="U1989" s="9">
        <f t="shared" ca="1" si="519"/>
        <v>0</v>
      </c>
      <c r="V1989">
        <f t="shared" si="515"/>
        <v>2006</v>
      </c>
      <c r="W1989">
        <f t="shared" si="516"/>
        <v>7</v>
      </c>
    </row>
    <row r="1990" spans="1:23" x14ac:dyDescent="0.25">
      <c r="A1990" s="1">
        <v>38910</v>
      </c>
      <c r="B1990" s="2">
        <v>6634.09</v>
      </c>
      <c r="C1990" s="2">
        <v>82599</v>
      </c>
      <c r="D1990" s="2">
        <v>6579</v>
      </c>
      <c r="E1990" s="2">
        <v>6493</v>
      </c>
      <c r="F1990" s="10">
        <f t="shared" si="506"/>
        <v>-8.3040778765437473E-3</v>
      </c>
      <c r="G1990" s="2">
        <f t="shared" ca="1" si="507"/>
        <v>92673.574999999997</v>
      </c>
      <c r="H1990">
        <f t="shared" ca="1" si="508"/>
        <v>-1</v>
      </c>
      <c r="I1990">
        <f t="shared" si="509"/>
        <v>1</v>
      </c>
      <c r="J1990">
        <f t="shared" si="512"/>
        <v>-5.0399999999999636</v>
      </c>
      <c r="K1990">
        <f t="shared" si="510"/>
        <v>1</v>
      </c>
      <c r="L1990" s="11">
        <f t="shared" ca="1" si="504"/>
        <v>15849.429999999968</v>
      </c>
      <c r="M1990">
        <f t="shared" ca="1" si="511"/>
        <v>2</v>
      </c>
      <c r="N1990">
        <f t="shared" ca="1" si="505"/>
        <v>0</v>
      </c>
      <c r="O1990">
        <f>COUNTIF(結算日!$A$3:$A$249,A1990)</f>
        <v>0</v>
      </c>
      <c r="Q1990" s="7">
        <f t="shared" si="513"/>
        <v>-19</v>
      </c>
      <c r="R1990" s="8">
        <f t="shared" ca="1" si="517"/>
        <v>-874</v>
      </c>
      <c r="S1990" s="8">
        <f t="shared" ca="1" si="518"/>
        <v>305411</v>
      </c>
      <c r="T1990" s="8">
        <f t="shared" ca="1" si="514"/>
        <v>46</v>
      </c>
      <c r="U1990" s="9">
        <f t="shared" ca="1" si="519"/>
        <v>0</v>
      </c>
      <c r="V1990">
        <f t="shared" si="515"/>
        <v>2006</v>
      </c>
      <c r="W1990">
        <f t="shared" si="516"/>
        <v>7</v>
      </c>
    </row>
    <row r="1991" spans="1:23" x14ac:dyDescent="0.25">
      <c r="A1991" s="1">
        <v>38911</v>
      </c>
      <c r="B1991" s="2">
        <v>6567.6</v>
      </c>
      <c r="C1991" s="2">
        <v>60274</v>
      </c>
      <c r="D1991" s="2">
        <v>6516</v>
      </c>
      <c r="E1991" s="2">
        <v>6426</v>
      </c>
      <c r="F1991" s="10">
        <f t="shared" si="506"/>
        <v>-7.8567513246848852E-3</v>
      </c>
      <c r="G1991" s="2">
        <f t="shared" ca="1" si="507"/>
        <v>91426.774999999994</v>
      </c>
      <c r="H1991">
        <f t="shared" ca="1" si="508"/>
        <v>-1</v>
      </c>
      <c r="I1991">
        <f t="shared" si="509"/>
        <v>1</v>
      </c>
      <c r="J1991">
        <f t="shared" si="512"/>
        <v>-66.489999999999782</v>
      </c>
      <c r="K1991">
        <f t="shared" si="510"/>
        <v>1</v>
      </c>
      <c r="L1991" s="11">
        <f t="shared" ca="1" si="504"/>
        <v>15716.449999999968</v>
      </c>
      <c r="M1991">
        <f t="shared" ca="1" si="511"/>
        <v>2</v>
      </c>
      <c r="N1991">
        <f t="shared" ca="1" si="505"/>
        <v>0</v>
      </c>
      <c r="O1991">
        <f>COUNTIF(結算日!$A$3:$A$249,A1991)</f>
        <v>0</v>
      </c>
      <c r="Q1991" s="7">
        <f t="shared" si="513"/>
        <v>-63</v>
      </c>
      <c r="R1991" s="8">
        <f t="shared" ca="1" si="517"/>
        <v>-2898</v>
      </c>
      <c r="S1991" s="8">
        <f t="shared" ca="1" si="518"/>
        <v>302513</v>
      </c>
      <c r="T1991" s="8">
        <f t="shared" ca="1" si="514"/>
        <v>46</v>
      </c>
      <c r="U1991" s="9">
        <f t="shared" ca="1" si="519"/>
        <v>0</v>
      </c>
      <c r="V1991">
        <f t="shared" si="515"/>
        <v>2006</v>
      </c>
      <c r="W1991">
        <f t="shared" si="516"/>
        <v>7</v>
      </c>
    </row>
    <row r="1992" spans="1:23" x14ac:dyDescent="0.25">
      <c r="A1992" s="1">
        <v>38912</v>
      </c>
      <c r="B1992" s="2">
        <v>6428.03</v>
      </c>
      <c r="C1992" s="2">
        <v>73577</v>
      </c>
      <c r="D1992" s="2">
        <v>6368</v>
      </c>
      <c r="E1992" s="2">
        <v>6270</v>
      </c>
      <c r="F1992" s="10">
        <f t="shared" si="506"/>
        <v>-9.3387865333546261E-3</v>
      </c>
      <c r="G1992" s="2">
        <f t="shared" ca="1" si="507"/>
        <v>90413.125</v>
      </c>
      <c r="H1992">
        <f t="shared" ca="1" si="508"/>
        <v>-1</v>
      </c>
      <c r="I1992">
        <f t="shared" si="509"/>
        <v>1</v>
      </c>
      <c r="J1992">
        <f t="shared" si="512"/>
        <v>-139.57000000000062</v>
      </c>
      <c r="K1992">
        <f t="shared" si="510"/>
        <v>1</v>
      </c>
      <c r="L1992" s="11">
        <f t="shared" ca="1" si="504"/>
        <v>15437.309999999967</v>
      </c>
      <c r="M1992">
        <f t="shared" ca="1" si="511"/>
        <v>2</v>
      </c>
      <c r="N1992">
        <f t="shared" ca="1" si="505"/>
        <v>0</v>
      </c>
      <c r="O1992">
        <f>COUNTIF(結算日!$A$3:$A$249,A1992)</f>
        <v>0</v>
      </c>
      <c r="Q1992" s="7">
        <f t="shared" si="513"/>
        <v>-148</v>
      </c>
      <c r="R1992" s="8">
        <f t="shared" ca="1" si="517"/>
        <v>-6808</v>
      </c>
      <c r="S1992" s="8">
        <f t="shared" ca="1" si="518"/>
        <v>295705</v>
      </c>
      <c r="T1992" s="8">
        <f t="shared" ca="1" si="514"/>
        <v>46</v>
      </c>
      <c r="U1992" s="9">
        <f t="shared" ca="1" si="519"/>
        <v>0</v>
      </c>
      <c r="V1992">
        <f t="shared" si="515"/>
        <v>2006</v>
      </c>
      <c r="W1992">
        <f t="shared" si="516"/>
        <v>7</v>
      </c>
    </row>
    <row r="1993" spans="1:23" x14ac:dyDescent="0.25">
      <c r="A1993" s="1">
        <v>38915</v>
      </c>
      <c r="B1993" s="2">
        <v>6257.8</v>
      </c>
      <c r="C1993" s="2">
        <v>68955</v>
      </c>
      <c r="D1993" s="2">
        <v>6221</v>
      </c>
      <c r="E1993" s="2">
        <v>6115</v>
      </c>
      <c r="F1993" s="10">
        <f t="shared" si="506"/>
        <v>-5.8806609351529371E-3</v>
      </c>
      <c r="G1993" s="2">
        <f t="shared" ca="1" si="507"/>
        <v>89476.5</v>
      </c>
      <c r="H1993">
        <f t="shared" ca="1" si="508"/>
        <v>-1</v>
      </c>
      <c r="I1993">
        <f t="shared" si="509"/>
        <v>1</v>
      </c>
      <c r="J1993">
        <f t="shared" si="512"/>
        <v>-170.22999999999956</v>
      </c>
      <c r="K1993">
        <f t="shared" si="510"/>
        <v>1</v>
      </c>
      <c r="L1993" s="11">
        <f t="shared" ca="1" si="504"/>
        <v>15096.849999999968</v>
      </c>
      <c r="M1993">
        <f t="shared" ca="1" si="511"/>
        <v>2</v>
      </c>
      <c r="N1993">
        <f t="shared" ca="1" si="505"/>
        <v>0</v>
      </c>
      <c r="O1993">
        <f>COUNTIF(結算日!$A$3:$A$249,A1993)</f>
        <v>0</v>
      </c>
      <c r="Q1993" s="7">
        <f t="shared" si="513"/>
        <v>-147</v>
      </c>
      <c r="R1993" s="8">
        <f t="shared" ca="1" si="517"/>
        <v>-6762</v>
      </c>
      <c r="S1993" s="8">
        <f t="shared" ca="1" si="518"/>
        <v>288943</v>
      </c>
      <c r="T1993" s="8">
        <f t="shared" ca="1" si="514"/>
        <v>46</v>
      </c>
      <c r="U1993" s="9">
        <f t="shared" ca="1" si="519"/>
        <v>0</v>
      </c>
      <c r="V1993">
        <f t="shared" si="515"/>
        <v>2006</v>
      </c>
      <c r="W1993">
        <f t="shared" si="516"/>
        <v>7</v>
      </c>
    </row>
    <row r="1994" spans="1:23" x14ac:dyDescent="0.25">
      <c r="A1994" s="1">
        <v>38916</v>
      </c>
      <c r="B1994" s="2">
        <v>6285.31</v>
      </c>
      <c r="C1994" s="2">
        <v>58338</v>
      </c>
      <c r="D1994" s="2">
        <v>6266</v>
      </c>
      <c r="E1994" s="2">
        <v>6150</v>
      </c>
      <c r="F1994" s="10">
        <f t="shared" si="506"/>
        <v>-3.0722430556329172E-3</v>
      </c>
      <c r="G1994" s="2">
        <f t="shared" ca="1" si="507"/>
        <v>87895.774999999994</v>
      </c>
      <c r="H1994">
        <f t="shared" ca="1" si="508"/>
        <v>-1</v>
      </c>
      <c r="I1994">
        <f t="shared" si="509"/>
        <v>1</v>
      </c>
      <c r="J1994">
        <f t="shared" si="512"/>
        <v>27.510000000000218</v>
      </c>
      <c r="K1994">
        <f t="shared" si="510"/>
        <v>1</v>
      </c>
      <c r="L1994" s="11">
        <f t="shared" ca="1" si="504"/>
        <v>15151.869999999968</v>
      </c>
      <c r="M1994">
        <f t="shared" ca="1" si="511"/>
        <v>2</v>
      </c>
      <c r="N1994">
        <f t="shared" ca="1" si="505"/>
        <v>0</v>
      </c>
      <c r="O1994">
        <f>COUNTIF(結算日!$A$3:$A$249,A1994)</f>
        <v>0</v>
      </c>
      <c r="Q1994" s="7">
        <f t="shared" si="513"/>
        <v>45</v>
      </c>
      <c r="R1994" s="8">
        <f t="shared" ca="1" si="517"/>
        <v>2070</v>
      </c>
      <c r="S1994" s="8">
        <f t="shared" ca="1" si="518"/>
        <v>291013</v>
      </c>
      <c r="T1994" s="8">
        <f t="shared" ca="1" si="514"/>
        <v>46</v>
      </c>
      <c r="U1994" s="9">
        <f t="shared" ca="1" si="519"/>
        <v>0</v>
      </c>
      <c r="V1994">
        <f t="shared" si="515"/>
        <v>2006</v>
      </c>
      <c r="W1994">
        <f t="shared" si="516"/>
        <v>7</v>
      </c>
    </row>
    <row r="1995" spans="1:23" x14ac:dyDescent="0.25">
      <c r="A1995" s="1">
        <v>38917</v>
      </c>
      <c r="B1995" s="2">
        <v>6277.24</v>
      </c>
      <c r="C1995" s="2">
        <v>64185</v>
      </c>
      <c r="D1995" s="2">
        <v>6266</v>
      </c>
      <c r="E1995" s="2">
        <v>6118</v>
      </c>
      <c r="F1995" s="10">
        <f t="shared" si="506"/>
        <v>-2.5367836820003653E-2</v>
      </c>
      <c r="G1995" s="2">
        <f t="shared" ca="1" si="507"/>
        <v>86892.125</v>
      </c>
      <c r="H1995">
        <f t="shared" ca="1" si="508"/>
        <v>-1</v>
      </c>
      <c r="I1995">
        <f t="shared" si="509"/>
        <v>1</v>
      </c>
      <c r="J1995">
        <f t="shared" si="512"/>
        <v>-8.0700000000006185</v>
      </c>
      <c r="K1995">
        <f t="shared" si="510"/>
        <v>1</v>
      </c>
      <c r="L1995" s="11">
        <f t="shared" ca="1" si="504"/>
        <v>15135.729999999967</v>
      </c>
      <c r="M1995">
        <f t="shared" ca="1" si="511"/>
        <v>2</v>
      </c>
      <c r="N1995">
        <f t="shared" ca="1" si="505"/>
        <v>0</v>
      </c>
      <c r="O1995">
        <f>COUNTIF(結算日!$A$3:$A$249,A1995)</f>
        <v>1</v>
      </c>
      <c r="Q1995" s="7">
        <f t="shared" si="513"/>
        <v>0</v>
      </c>
      <c r="R1995" s="8">
        <f t="shared" ca="1" si="517"/>
        <v>0</v>
      </c>
      <c r="S1995" s="8">
        <f t="shared" ca="1" si="518"/>
        <v>291013</v>
      </c>
      <c r="T1995" s="8">
        <f t="shared" ca="1" si="514"/>
        <v>47</v>
      </c>
      <c r="U1995" s="9">
        <f t="shared" ca="1" si="519"/>
        <v>93</v>
      </c>
      <c r="V1995">
        <f t="shared" si="515"/>
        <v>2006</v>
      </c>
      <c r="W1995">
        <f t="shared" si="516"/>
        <v>7</v>
      </c>
    </row>
    <row r="1996" spans="1:23" x14ac:dyDescent="0.25">
      <c r="A1996" s="1">
        <v>38918</v>
      </c>
      <c r="B1996" s="2">
        <v>6443.74</v>
      </c>
      <c r="C1996" s="2">
        <v>78045</v>
      </c>
      <c r="D1996" s="2">
        <v>6339</v>
      </c>
      <c r="E1996" s="2">
        <v>6315</v>
      </c>
      <c r="F1996" s="10">
        <f t="shared" si="506"/>
        <v>-1.6254535409560233E-2</v>
      </c>
      <c r="G1996" s="2">
        <f t="shared" ca="1" si="507"/>
        <v>85616.55</v>
      </c>
      <c r="H1996">
        <f t="shared" ca="1" si="508"/>
        <v>-1</v>
      </c>
      <c r="I1996">
        <f t="shared" si="509"/>
        <v>1</v>
      </c>
      <c r="J1996">
        <f t="shared" si="512"/>
        <v>166.5</v>
      </c>
      <c r="K1996">
        <f t="shared" si="510"/>
        <v>1</v>
      </c>
      <c r="L1996" s="11">
        <f t="shared" ca="1" si="504"/>
        <v>15468.729999999967</v>
      </c>
      <c r="M1996">
        <f t="shared" ca="1" si="511"/>
        <v>2</v>
      </c>
      <c r="N1996">
        <f t="shared" ca="1" si="505"/>
        <v>0</v>
      </c>
      <c r="O1996">
        <f>COUNTIF(結算日!$A$3:$A$249,A1996)</f>
        <v>0</v>
      </c>
      <c r="Q1996" s="7">
        <f t="shared" si="513"/>
        <v>221</v>
      </c>
      <c r="R1996" s="8">
        <f t="shared" ca="1" si="517"/>
        <v>10387</v>
      </c>
      <c r="S1996" s="8">
        <f t="shared" ca="1" si="518"/>
        <v>301307</v>
      </c>
      <c r="T1996" s="8">
        <f t="shared" ca="1" si="514"/>
        <v>47</v>
      </c>
      <c r="U1996" s="9">
        <f t="shared" ca="1" si="519"/>
        <v>0</v>
      </c>
      <c r="V1996">
        <f t="shared" si="515"/>
        <v>2006</v>
      </c>
      <c r="W1996">
        <f t="shared" si="516"/>
        <v>7</v>
      </c>
    </row>
    <row r="1997" spans="1:23" x14ac:dyDescent="0.25">
      <c r="A1997" s="1">
        <v>38919</v>
      </c>
      <c r="B1997" s="2">
        <v>6420.01</v>
      </c>
      <c r="C1997" s="2">
        <v>65195</v>
      </c>
      <c r="D1997" s="2">
        <v>6292</v>
      </c>
      <c r="E1997" s="2">
        <v>6286</v>
      </c>
      <c r="F1997" s="10">
        <f t="shared" si="506"/>
        <v>-1.9939221278471586E-2</v>
      </c>
      <c r="G1997" s="2">
        <f t="shared" ca="1" si="507"/>
        <v>84555.274999999994</v>
      </c>
      <c r="H1997">
        <f t="shared" ca="1" si="508"/>
        <v>-1</v>
      </c>
      <c r="I1997">
        <f t="shared" si="509"/>
        <v>1</v>
      </c>
      <c r="J1997">
        <f t="shared" si="512"/>
        <v>-23.729999999999563</v>
      </c>
      <c r="K1997">
        <f t="shared" si="510"/>
        <v>1</v>
      </c>
      <c r="L1997" s="11">
        <f t="shared" ca="1" si="504"/>
        <v>15421.269999999968</v>
      </c>
      <c r="M1997">
        <f t="shared" ca="1" si="511"/>
        <v>2</v>
      </c>
      <c r="N1997">
        <f t="shared" ca="1" si="505"/>
        <v>0</v>
      </c>
      <c r="O1997">
        <f>COUNTIF(結算日!$A$3:$A$249,A1997)</f>
        <v>0</v>
      </c>
      <c r="Q1997" s="7">
        <f t="shared" si="513"/>
        <v>-47</v>
      </c>
      <c r="R1997" s="8">
        <f t="shared" ca="1" si="517"/>
        <v>-2209</v>
      </c>
      <c r="S1997" s="8">
        <f t="shared" ca="1" si="518"/>
        <v>299098</v>
      </c>
      <c r="T1997" s="8">
        <f t="shared" ca="1" si="514"/>
        <v>47</v>
      </c>
      <c r="U1997" s="9">
        <f t="shared" ca="1" si="519"/>
        <v>0</v>
      </c>
      <c r="V1997">
        <f t="shared" si="515"/>
        <v>2006</v>
      </c>
      <c r="W1997">
        <f t="shared" si="516"/>
        <v>7</v>
      </c>
    </row>
    <row r="1998" spans="1:23" x14ac:dyDescent="0.25">
      <c r="A1998" s="1">
        <v>38922</v>
      </c>
      <c r="B1998" s="2">
        <v>6359.63</v>
      </c>
      <c r="C1998" s="2">
        <v>57563</v>
      </c>
      <c r="D1998" s="2">
        <v>6238</v>
      </c>
      <c r="E1998" s="2">
        <v>6233</v>
      </c>
      <c r="F1998" s="10">
        <f t="shared" si="506"/>
        <v>-1.9125326473395488E-2</v>
      </c>
      <c r="G1998" s="2">
        <f t="shared" ca="1" si="507"/>
        <v>82826.350000000006</v>
      </c>
      <c r="H1998">
        <f t="shared" ca="1" si="508"/>
        <v>-1</v>
      </c>
      <c r="I1998">
        <f t="shared" si="509"/>
        <v>1</v>
      </c>
      <c r="J1998">
        <f t="shared" si="512"/>
        <v>-60.380000000000109</v>
      </c>
      <c r="K1998">
        <f t="shared" si="510"/>
        <v>1</v>
      </c>
      <c r="L1998" s="11">
        <f t="shared" ca="1" si="504"/>
        <v>15300.509999999967</v>
      </c>
      <c r="M1998">
        <f t="shared" ca="1" si="511"/>
        <v>2</v>
      </c>
      <c r="N1998">
        <f t="shared" ca="1" si="505"/>
        <v>0</v>
      </c>
      <c r="O1998">
        <f>COUNTIF(結算日!$A$3:$A$249,A1998)</f>
        <v>0</v>
      </c>
      <c r="Q1998" s="7">
        <f t="shared" si="513"/>
        <v>-54</v>
      </c>
      <c r="R1998" s="8">
        <f t="shared" ca="1" si="517"/>
        <v>-2538</v>
      </c>
      <c r="S1998" s="8">
        <f t="shared" ca="1" si="518"/>
        <v>296560</v>
      </c>
      <c r="T1998" s="8">
        <f t="shared" ca="1" si="514"/>
        <v>47</v>
      </c>
      <c r="U1998" s="9">
        <f t="shared" ca="1" si="519"/>
        <v>0</v>
      </c>
      <c r="V1998">
        <f t="shared" si="515"/>
        <v>2006</v>
      </c>
      <c r="W1998">
        <f t="shared" si="516"/>
        <v>7</v>
      </c>
    </row>
    <row r="1999" spans="1:23" x14ac:dyDescent="0.25">
      <c r="A1999" s="1">
        <v>38923</v>
      </c>
      <c r="B1999" s="2">
        <v>6390.99</v>
      </c>
      <c r="C1999" s="2">
        <v>71490</v>
      </c>
      <c r="D1999" s="2">
        <v>6315</v>
      </c>
      <c r="E1999" s="2">
        <v>6302</v>
      </c>
      <c r="F1999" s="10">
        <f t="shared" si="506"/>
        <v>-1.1890176639300032E-2</v>
      </c>
      <c r="G1999" s="2">
        <f t="shared" ca="1" si="507"/>
        <v>82539.45</v>
      </c>
      <c r="H1999">
        <f t="shared" ca="1" si="508"/>
        <v>-1</v>
      </c>
      <c r="I1999">
        <f t="shared" si="509"/>
        <v>1</v>
      </c>
      <c r="J1999">
        <f t="shared" si="512"/>
        <v>31.359999999999673</v>
      </c>
      <c r="K1999">
        <f t="shared" si="510"/>
        <v>1</v>
      </c>
      <c r="L1999" s="11">
        <f t="shared" ca="1" si="504"/>
        <v>15363.229999999967</v>
      </c>
      <c r="M1999">
        <f t="shared" ca="1" si="511"/>
        <v>2</v>
      </c>
      <c r="N1999">
        <f t="shared" ca="1" si="505"/>
        <v>0</v>
      </c>
      <c r="O1999">
        <f>COUNTIF(結算日!$A$3:$A$249,A1999)</f>
        <v>0</v>
      </c>
      <c r="Q1999" s="7">
        <f t="shared" si="513"/>
        <v>77</v>
      </c>
      <c r="R1999" s="8">
        <f t="shared" ca="1" si="517"/>
        <v>3619</v>
      </c>
      <c r="S1999" s="8">
        <f t="shared" ca="1" si="518"/>
        <v>300179</v>
      </c>
      <c r="T1999" s="8">
        <f t="shared" ca="1" si="514"/>
        <v>47</v>
      </c>
      <c r="U1999" s="9">
        <f t="shared" ca="1" si="519"/>
        <v>0</v>
      </c>
      <c r="V1999">
        <f t="shared" si="515"/>
        <v>2006</v>
      </c>
      <c r="W1999">
        <f t="shared" si="516"/>
        <v>7</v>
      </c>
    </row>
    <row r="2000" spans="1:23" x14ac:dyDescent="0.25">
      <c r="A2000" s="1">
        <v>38924</v>
      </c>
      <c r="B2000" s="2">
        <v>6376.39</v>
      </c>
      <c r="C2000" s="2">
        <v>67838</v>
      </c>
      <c r="D2000" s="2">
        <v>6292</v>
      </c>
      <c r="E2000" s="2">
        <v>6288</v>
      </c>
      <c r="F2000" s="10">
        <f t="shared" si="506"/>
        <v>-1.3234761361836433E-2</v>
      </c>
      <c r="G2000" s="2">
        <f t="shared" ca="1" si="507"/>
        <v>81571.55</v>
      </c>
      <c r="H2000">
        <f t="shared" ca="1" si="508"/>
        <v>-1</v>
      </c>
      <c r="I2000">
        <f t="shared" si="509"/>
        <v>1</v>
      </c>
      <c r="J2000">
        <f t="shared" si="512"/>
        <v>-14.599999999999454</v>
      </c>
      <c r="K2000">
        <f t="shared" si="510"/>
        <v>1</v>
      </c>
      <c r="L2000" s="11">
        <f t="shared" ca="1" si="504"/>
        <v>15334.029999999968</v>
      </c>
      <c r="M2000">
        <f t="shared" ca="1" si="511"/>
        <v>2</v>
      </c>
      <c r="N2000">
        <f t="shared" ca="1" si="505"/>
        <v>0</v>
      </c>
      <c r="O2000">
        <f>COUNTIF(結算日!$A$3:$A$249,A2000)</f>
        <v>0</v>
      </c>
      <c r="Q2000" s="7">
        <f t="shared" si="513"/>
        <v>-23</v>
      </c>
      <c r="R2000" s="8">
        <f t="shared" ca="1" si="517"/>
        <v>-1081</v>
      </c>
      <c r="S2000" s="8">
        <f t="shared" ca="1" si="518"/>
        <v>299098</v>
      </c>
      <c r="T2000" s="8">
        <f t="shared" ca="1" si="514"/>
        <v>47</v>
      </c>
      <c r="U2000" s="9">
        <f t="shared" ca="1" si="519"/>
        <v>0</v>
      </c>
      <c r="V2000">
        <f t="shared" si="515"/>
        <v>2006</v>
      </c>
      <c r="W2000">
        <f t="shared" si="516"/>
        <v>7</v>
      </c>
    </row>
    <row r="2001" spans="1:23" x14ac:dyDescent="0.25">
      <c r="A2001" s="1">
        <v>38925</v>
      </c>
      <c r="B2001" s="2">
        <v>6459.25</v>
      </c>
      <c r="C2001" s="2">
        <v>74886</v>
      </c>
      <c r="D2001" s="2">
        <v>6401</v>
      </c>
      <c r="E2001" s="2">
        <v>6395</v>
      </c>
      <c r="F2001" s="10">
        <f t="shared" si="506"/>
        <v>-9.0180748538917221E-3</v>
      </c>
      <c r="G2001" s="2">
        <f t="shared" ca="1" si="507"/>
        <v>81152.324999999997</v>
      </c>
      <c r="H2001">
        <f t="shared" ca="1" si="508"/>
        <v>-1</v>
      </c>
      <c r="I2001">
        <f t="shared" si="509"/>
        <v>1</v>
      </c>
      <c r="J2001">
        <f t="shared" si="512"/>
        <v>82.859999999999673</v>
      </c>
      <c r="K2001">
        <f t="shared" si="510"/>
        <v>1</v>
      </c>
      <c r="L2001" s="11">
        <f t="shared" ca="1" si="504"/>
        <v>15499.749999999967</v>
      </c>
      <c r="M2001">
        <f t="shared" ca="1" si="511"/>
        <v>2</v>
      </c>
      <c r="N2001">
        <f t="shared" ca="1" si="505"/>
        <v>0</v>
      </c>
      <c r="O2001">
        <f>COUNTIF(結算日!$A$3:$A$249,A2001)</f>
        <v>0</v>
      </c>
      <c r="Q2001" s="7">
        <f t="shared" si="513"/>
        <v>109</v>
      </c>
      <c r="R2001" s="8">
        <f t="shared" ca="1" si="517"/>
        <v>5123</v>
      </c>
      <c r="S2001" s="8">
        <f t="shared" ca="1" si="518"/>
        <v>304221</v>
      </c>
      <c r="T2001" s="8">
        <f t="shared" ca="1" si="514"/>
        <v>47</v>
      </c>
      <c r="U2001" s="9">
        <f t="shared" ca="1" si="519"/>
        <v>0</v>
      </c>
      <c r="V2001">
        <f t="shared" si="515"/>
        <v>2006</v>
      </c>
      <c r="W2001">
        <f t="shared" si="516"/>
        <v>7</v>
      </c>
    </row>
    <row r="2002" spans="1:23" x14ac:dyDescent="0.25">
      <c r="A2002" s="1">
        <v>38926</v>
      </c>
      <c r="B2002" s="2">
        <v>6480.07</v>
      </c>
      <c r="C2002" s="2">
        <v>75605</v>
      </c>
      <c r="D2002" s="2">
        <v>6396</v>
      </c>
      <c r="E2002" s="2">
        <v>6385</v>
      </c>
      <c r="F2002" s="10">
        <f t="shared" si="506"/>
        <v>-1.2973625284911972E-2</v>
      </c>
      <c r="G2002" s="2">
        <f t="shared" ca="1" si="507"/>
        <v>80662.875</v>
      </c>
      <c r="H2002">
        <f t="shared" ca="1" si="508"/>
        <v>-1</v>
      </c>
      <c r="I2002">
        <f t="shared" si="509"/>
        <v>1</v>
      </c>
      <c r="J2002">
        <f t="shared" si="512"/>
        <v>20.819999999999709</v>
      </c>
      <c r="K2002">
        <f t="shared" si="510"/>
        <v>1</v>
      </c>
      <c r="L2002" s="11">
        <f t="shared" ca="1" si="504"/>
        <v>15541.389999999967</v>
      </c>
      <c r="M2002">
        <f t="shared" ca="1" si="511"/>
        <v>2</v>
      </c>
      <c r="N2002">
        <f t="shared" ca="1" si="505"/>
        <v>0</v>
      </c>
      <c r="O2002">
        <f>COUNTIF(結算日!$A$3:$A$249,A2002)</f>
        <v>0</v>
      </c>
      <c r="Q2002" s="7">
        <f t="shared" si="513"/>
        <v>-5</v>
      </c>
      <c r="R2002" s="8">
        <f t="shared" ca="1" si="517"/>
        <v>-235</v>
      </c>
      <c r="S2002" s="8">
        <f t="shared" ca="1" si="518"/>
        <v>303986</v>
      </c>
      <c r="T2002" s="8">
        <f t="shared" ca="1" si="514"/>
        <v>47</v>
      </c>
      <c r="U2002" s="9">
        <f t="shared" ca="1" si="519"/>
        <v>0</v>
      </c>
      <c r="V2002">
        <f t="shared" si="515"/>
        <v>2006</v>
      </c>
      <c r="W2002">
        <f t="shared" si="516"/>
        <v>7</v>
      </c>
    </row>
    <row r="2003" spans="1:23" x14ac:dyDescent="0.25">
      <c r="A2003" s="1">
        <v>38929</v>
      </c>
      <c r="B2003" s="2">
        <v>6454.58</v>
      </c>
      <c r="C2003" s="2">
        <v>72626</v>
      </c>
      <c r="D2003" s="2">
        <v>6361</v>
      </c>
      <c r="E2003" s="2">
        <v>6345</v>
      </c>
      <c r="F2003" s="10">
        <f t="shared" si="506"/>
        <v>-1.4498232262982191E-2</v>
      </c>
      <c r="G2003" s="2">
        <f t="shared" ca="1" si="507"/>
        <v>79969.675000000003</v>
      </c>
      <c r="H2003">
        <f t="shared" ca="1" si="508"/>
        <v>-1</v>
      </c>
      <c r="I2003">
        <f t="shared" si="509"/>
        <v>1</v>
      </c>
      <c r="J2003">
        <f t="shared" si="512"/>
        <v>-25.489999999999782</v>
      </c>
      <c r="K2003">
        <f t="shared" si="510"/>
        <v>1</v>
      </c>
      <c r="L2003" s="11">
        <f t="shared" ca="1" si="504"/>
        <v>15490.409999999967</v>
      </c>
      <c r="M2003">
        <f t="shared" ca="1" si="511"/>
        <v>2</v>
      </c>
      <c r="N2003">
        <f t="shared" ca="1" si="505"/>
        <v>0</v>
      </c>
      <c r="O2003">
        <f>COUNTIF(結算日!$A$3:$A$249,A2003)</f>
        <v>0</v>
      </c>
      <c r="Q2003" s="7">
        <f t="shared" si="513"/>
        <v>-35</v>
      </c>
      <c r="R2003" s="8">
        <f t="shared" ca="1" si="517"/>
        <v>-1645</v>
      </c>
      <c r="S2003" s="8">
        <f t="shared" ca="1" si="518"/>
        <v>302341</v>
      </c>
      <c r="T2003" s="8">
        <f t="shared" ca="1" si="514"/>
        <v>47</v>
      </c>
      <c r="U2003" s="9">
        <f t="shared" ca="1" si="519"/>
        <v>0</v>
      </c>
      <c r="V2003">
        <f t="shared" si="515"/>
        <v>2006</v>
      </c>
      <c r="W2003">
        <f t="shared" si="516"/>
        <v>7</v>
      </c>
    </row>
    <row r="2004" spans="1:23" x14ac:dyDescent="0.25">
      <c r="A2004" s="1">
        <v>38930</v>
      </c>
      <c r="B2004" s="2">
        <v>6441.46</v>
      </c>
      <c r="C2004" s="2">
        <v>57356</v>
      </c>
      <c r="D2004" s="2">
        <v>6379</v>
      </c>
      <c r="E2004" s="2">
        <v>6361</v>
      </c>
      <c r="F2004" s="10">
        <f t="shared" si="506"/>
        <v>-9.6965594756468487E-3</v>
      </c>
      <c r="G2004" s="2">
        <f t="shared" ca="1" si="507"/>
        <v>79045.899999999994</v>
      </c>
      <c r="H2004">
        <f t="shared" ca="1" si="508"/>
        <v>-1</v>
      </c>
      <c r="I2004">
        <f t="shared" si="509"/>
        <v>1</v>
      </c>
      <c r="J2004">
        <f t="shared" si="512"/>
        <v>-13.119999999999891</v>
      </c>
      <c r="K2004">
        <f t="shared" si="510"/>
        <v>1</v>
      </c>
      <c r="L2004" s="11">
        <f t="shared" ca="1" si="504"/>
        <v>15464.169999999967</v>
      </c>
      <c r="M2004">
        <f t="shared" ca="1" si="511"/>
        <v>2</v>
      </c>
      <c r="N2004">
        <f t="shared" ca="1" si="505"/>
        <v>0</v>
      </c>
      <c r="O2004">
        <f>COUNTIF(結算日!$A$3:$A$249,A2004)</f>
        <v>0</v>
      </c>
      <c r="Q2004" s="7">
        <f t="shared" si="513"/>
        <v>18</v>
      </c>
      <c r="R2004" s="8">
        <f t="shared" ca="1" si="517"/>
        <v>846</v>
      </c>
      <c r="S2004" s="8">
        <f t="shared" ca="1" si="518"/>
        <v>303187</v>
      </c>
      <c r="T2004" s="8">
        <f t="shared" ca="1" si="514"/>
        <v>47</v>
      </c>
      <c r="U2004" s="9">
        <f t="shared" ca="1" si="519"/>
        <v>0</v>
      </c>
      <c r="V2004">
        <f t="shared" si="515"/>
        <v>2006</v>
      </c>
      <c r="W2004">
        <f t="shared" si="516"/>
        <v>8</v>
      </c>
    </row>
    <row r="2005" spans="1:23" x14ac:dyDescent="0.25">
      <c r="A2005" s="1">
        <v>38931</v>
      </c>
      <c r="B2005" s="2">
        <v>6471.42</v>
      </c>
      <c r="C2005" s="2">
        <v>61200</v>
      </c>
      <c r="D2005" s="2">
        <v>6439</v>
      </c>
      <c r="E2005" s="2">
        <v>6430</v>
      </c>
      <c r="F2005" s="10">
        <f t="shared" si="506"/>
        <v>-5.0097196596728955E-3</v>
      </c>
      <c r="G2005" s="2">
        <f t="shared" ca="1" si="507"/>
        <v>78520.274999999994</v>
      </c>
      <c r="H2005">
        <f t="shared" ca="1" si="508"/>
        <v>-1</v>
      </c>
      <c r="I2005">
        <f t="shared" si="509"/>
        <v>1</v>
      </c>
      <c r="J2005">
        <f t="shared" si="512"/>
        <v>29.960000000000036</v>
      </c>
      <c r="K2005">
        <f t="shared" si="510"/>
        <v>1</v>
      </c>
      <c r="L2005" s="11">
        <f t="shared" ca="1" si="504"/>
        <v>15524.089999999967</v>
      </c>
      <c r="M2005">
        <f t="shared" ca="1" si="511"/>
        <v>2</v>
      </c>
      <c r="N2005">
        <f t="shared" ca="1" si="505"/>
        <v>0</v>
      </c>
      <c r="O2005">
        <f>COUNTIF(結算日!$A$3:$A$249,A2005)</f>
        <v>0</v>
      </c>
      <c r="Q2005" s="7">
        <f t="shared" si="513"/>
        <v>60</v>
      </c>
      <c r="R2005" s="8">
        <f t="shared" ca="1" si="517"/>
        <v>2820</v>
      </c>
      <c r="S2005" s="8">
        <f t="shared" ca="1" si="518"/>
        <v>306007</v>
      </c>
      <c r="T2005" s="8">
        <f t="shared" ca="1" si="514"/>
        <v>47</v>
      </c>
      <c r="U2005" s="9">
        <f t="shared" ca="1" si="519"/>
        <v>0</v>
      </c>
      <c r="V2005">
        <f t="shared" si="515"/>
        <v>2006</v>
      </c>
      <c r="W2005">
        <f t="shared" si="516"/>
        <v>8</v>
      </c>
    </row>
    <row r="2006" spans="1:23" x14ac:dyDescent="0.25">
      <c r="A2006" s="1">
        <v>38932</v>
      </c>
      <c r="B2006" s="2">
        <v>6462.32</v>
      </c>
      <c r="C2006" s="2">
        <v>79832</v>
      </c>
      <c r="D2006" s="2">
        <v>6408</v>
      </c>
      <c r="E2006" s="2">
        <v>6400</v>
      </c>
      <c r="F2006" s="10">
        <f t="shared" si="506"/>
        <v>-8.405649983287744E-3</v>
      </c>
      <c r="G2006" s="2">
        <f t="shared" ca="1" si="507"/>
        <v>77534.8</v>
      </c>
      <c r="H2006">
        <f t="shared" ca="1" si="508"/>
        <v>1</v>
      </c>
      <c r="I2006">
        <f t="shared" si="509"/>
        <v>1</v>
      </c>
      <c r="J2006">
        <f t="shared" si="512"/>
        <v>-9.1000000000003638</v>
      </c>
      <c r="K2006">
        <f t="shared" si="510"/>
        <v>1</v>
      </c>
      <c r="L2006" s="11">
        <f t="shared" ca="1" si="504"/>
        <v>15505.889999999967</v>
      </c>
      <c r="M2006">
        <f t="shared" ca="1" si="511"/>
        <v>2</v>
      </c>
      <c r="N2006">
        <f t="shared" ca="1" si="505"/>
        <v>0</v>
      </c>
      <c r="O2006">
        <f>COUNTIF(結算日!$A$3:$A$249,A2006)</f>
        <v>0</v>
      </c>
      <c r="Q2006" s="7">
        <f t="shared" si="513"/>
        <v>-31</v>
      </c>
      <c r="R2006" s="8">
        <f t="shared" ca="1" si="517"/>
        <v>-1457</v>
      </c>
      <c r="S2006" s="8">
        <f t="shared" ca="1" si="518"/>
        <v>304550</v>
      </c>
      <c r="T2006" s="8">
        <f t="shared" ca="1" si="514"/>
        <v>47</v>
      </c>
      <c r="U2006" s="9">
        <f t="shared" ca="1" si="519"/>
        <v>0</v>
      </c>
      <c r="V2006">
        <f t="shared" si="515"/>
        <v>2006</v>
      </c>
      <c r="W2006">
        <f t="shared" si="516"/>
        <v>8</v>
      </c>
    </row>
    <row r="2007" spans="1:23" x14ac:dyDescent="0.25">
      <c r="A2007" s="1">
        <v>38933</v>
      </c>
      <c r="B2007" s="2">
        <v>6442.61</v>
      </c>
      <c r="C2007" s="2">
        <v>69092</v>
      </c>
      <c r="D2007" s="2">
        <v>6366</v>
      </c>
      <c r="E2007" s="2">
        <v>6358</v>
      </c>
      <c r="F2007" s="10">
        <f t="shared" si="506"/>
        <v>-1.1891143496191692E-2</v>
      </c>
      <c r="G2007" s="2">
        <f t="shared" ca="1" si="507"/>
        <v>76296.875</v>
      </c>
      <c r="H2007">
        <f t="shared" ca="1" si="508"/>
        <v>-1</v>
      </c>
      <c r="I2007">
        <f t="shared" si="509"/>
        <v>1</v>
      </c>
      <c r="J2007">
        <f t="shared" si="512"/>
        <v>-19.710000000000036</v>
      </c>
      <c r="K2007">
        <f t="shared" si="510"/>
        <v>1</v>
      </c>
      <c r="L2007" s="11">
        <f t="shared" ca="1" si="504"/>
        <v>15466.469999999967</v>
      </c>
      <c r="M2007">
        <f t="shared" ca="1" si="511"/>
        <v>2</v>
      </c>
      <c r="N2007">
        <f t="shared" ca="1" si="505"/>
        <v>0</v>
      </c>
      <c r="O2007">
        <f>COUNTIF(結算日!$A$3:$A$249,A2007)</f>
        <v>0</v>
      </c>
      <c r="Q2007" s="7">
        <f t="shared" si="513"/>
        <v>-42</v>
      </c>
      <c r="R2007" s="8">
        <f t="shared" ca="1" si="517"/>
        <v>-1974</v>
      </c>
      <c r="S2007" s="8">
        <f t="shared" ca="1" si="518"/>
        <v>302576</v>
      </c>
      <c r="T2007" s="8">
        <f t="shared" ca="1" si="514"/>
        <v>47</v>
      </c>
      <c r="U2007" s="9">
        <f t="shared" ca="1" si="519"/>
        <v>0</v>
      </c>
      <c r="V2007">
        <f t="shared" si="515"/>
        <v>2006</v>
      </c>
      <c r="W2007">
        <f t="shared" si="516"/>
        <v>8</v>
      </c>
    </row>
    <row r="2008" spans="1:23" x14ac:dyDescent="0.25">
      <c r="A2008" s="1">
        <v>38936</v>
      </c>
      <c r="B2008" s="2">
        <v>6416.61</v>
      </c>
      <c r="C2008" s="2">
        <v>56117</v>
      </c>
      <c r="D2008" s="2">
        <v>6350</v>
      </c>
      <c r="E2008" s="2">
        <v>6340</v>
      </c>
      <c r="F2008" s="10">
        <f t="shared" si="506"/>
        <v>-1.0380870896002703E-2</v>
      </c>
      <c r="G2008" s="2">
        <f t="shared" ca="1" si="507"/>
        <v>75834.45</v>
      </c>
      <c r="H2008">
        <f t="shared" ca="1" si="508"/>
        <v>-1</v>
      </c>
      <c r="I2008">
        <f t="shared" si="509"/>
        <v>1</v>
      </c>
      <c r="J2008">
        <f t="shared" si="512"/>
        <v>-26</v>
      </c>
      <c r="K2008">
        <f t="shared" si="510"/>
        <v>1</v>
      </c>
      <c r="L2008" s="11">
        <f t="shared" ca="1" si="504"/>
        <v>15414.469999999967</v>
      </c>
      <c r="M2008">
        <f t="shared" ca="1" si="511"/>
        <v>2</v>
      </c>
      <c r="N2008">
        <f t="shared" ca="1" si="505"/>
        <v>0</v>
      </c>
      <c r="O2008">
        <f>COUNTIF(結算日!$A$3:$A$249,A2008)</f>
        <v>0</v>
      </c>
      <c r="Q2008" s="7">
        <f t="shared" si="513"/>
        <v>-16</v>
      </c>
      <c r="R2008" s="8">
        <f t="shared" ca="1" si="517"/>
        <v>-752</v>
      </c>
      <c r="S2008" s="8">
        <f t="shared" ca="1" si="518"/>
        <v>301824</v>
      </c>
      <c r="T2008" s="8">
        <f t="shared" ca="1" si="514"/>
        <v>47</v>
      </c>
      <c r="U2008" s="9">
        <f t="shared" ca="1" si="519"/>
        <v>0</v>
      </c>
      <c r="V2008">
        <f t="shared" si="515"/>
        <v>2006</v>
      </c>
      <c r="W2008">
        <f t="shared" si="516"/>
        <v>8</v>
      </c>
    </row>
    <row r="2009" spans="1:23" x14ac:dyDescent="0.25">
      <c r="A2009" s="1">
        <v>38937</v>
      </c>
      <c r="B2009" s="2">
        <v>6502.14</v>
      </c>
      <c r="C2009" s="2">
        <v>59241</v>
      </c>
      <c r="D2009" s="2">
        <v>6501</v>
      </c>
      <c r="E2009" s="2">
        <v>6484</v>
      </c>
      <c r="F2009" s="10">
        <f t="shared" si="506"/>
        <v>-1.7532689237698129E-4</v>
      </c>
      <c r="G2009" s="2">
        <f t="shared" ca="1" si="507"/>
        <v>75372.7</v>
      </c>
      <c r="H2009">
        <f t="shared" ca="1" si="508"/>
        <v>-1</v>
      </c>
      <c r="I2009">
        <f t="shared" si="509"/>
        <v>1</v>
      </c>
      <c r="J2009">
        <f t="shared" si="512"/>
        <v>85.530000000000655</v>
      </c>
      <c r="K2009">
        <f t="shared" ca="1" si="510"/>
        <v>-1</v>
      </c>
      <c r="L2009" s="11">
        <f t="shared" ca="1" si="504"/>
        <v>15585.529999999968</v>
      </c>
      <c r="M2009">
        <f t="shared" ca="1" si="511"/>
        <v>-2</v>
      </c>
      <c r="N2009">
        <f t="shared" ca="1" si="505"/>
        <v>4</v>
      </c>
      <c r="O2009">
        <f>COUNTIF(結算日!$A$3:$A$249,A2009)</f>
        <v>0</v>
      </c>
      <c r="Q2009" s="7">
        <f t="shared" si="513"/>
        <v>151</v>
      </c>
      <c r="R2009" s="8">
        <f t="shared" ca="1" si="517"/>
        <v>7097</v>
      </c>
      <c r="S2009" s="8">
        <f t="shared" ca="1" si="518"/>
        <v>308921</v>
      </c>
      <c r="T2009" s="8">
        <f t="shared" ca="1" si="514"/>
        <v>-47</v>
      </c>
      <c r="U2009" s="9">
        <f t="shared" ca="1" si="519"/>
        <v>94</v>
      </c>
      <c r="V2009">
        <f t="shared" si="515"/>
        <v>2006</v>
      </c>
      <c r="W2009">
        <f t="shared" si="516"/>
        <v>8</v>
      </c>
    </row>
    <row r="2010" spans="1:23" x14ac:dyDescent="0.25">
      <c r="A2010" s="1">
        <v>38938</v>
      </c>
      <c r="B2010" s="2">
        <v>6573.22</v>
      </c>
      <c r="C2010" s="2">
        <v>88077</v>
      </c>
      <c r="D2010" s="2">
        <v>6580</v>
      </c>
      <c r="E2010" s="2">
        <v>6580</v>
      </c>
      <c r="F2010" s="10">
        <f t="shared" si="506"/>
        <v>1.0314579460295459E-3</v>
      </c>
      <c r="G2010" s="2">
        <f t="shared" ca="1" si="507"/>
        <v>75207.675000000003</v>
      </c>
      <c r="H2010">
        <f t="shared" ca="1" si="508"/>
        <v>1</v>
      </c>
      <c r="I2010">
        <f t="shared" si="509"/>
        <v>-1</v>
      </c>
      <c r="J2010">
        <f t="shared" si="512"/>
        <v>71.079999999999927</v>
      </c>
      <c r="K2010">
        <f t="shared" si="510"/>
        <v>-1</v>
      </c>
      <c r="L2010" s="11">
        <f t="shared" ca="1" si="504"/>
        <v>15443.369999999968</v>
      </c>
      <c r="M2010">
        <f t="shared" ca="1" si="511"/>
        <v>-2</v>
      </c>
      <c r="N2010">
        <f t="shared" ca="1" si="505"/>
        <v>0</v>
      </c>
      <c r="O2010">
        <f>COUNTIF(結算日!$A$3:$A$249,A2010)</f>
        <v>0</v>
      </c>
      <c r="Q2010" s="7">
        <f t="shared" si="513"/>
        <v>79</v>
      </c>
      <c r="R2010" s="8">
        <f t="shared" ca="1" si="517"/>
        <v>-3713</v>
      </c>
      <c r="S2010" s="8">
        <f t="shared" ca="1" si="518"/>
        <v>305114</v>
      </c>
      <c r="T2010" s="8">
        <f t="shared" ca="1" si="514"/>
        <v>-46</v>
      </c>
      <c r="U2010" s="9">
        <f t="shared" ca="1" si="519"/>
        <v>1</v>
      </c>
      <c r="V2010">
        <f t="shared" si="515"/>
        <v>2006</v>
      </c>
      <c r="W2010">
        <f t="shared" si="516"/>
        <v>8</v>
      </c>
    </row>
    <row r="2011" spans="1:23" x14ac:dyDescent="0.25">
      <c r="A2011" s="1">
        <v>38939</v>
      </c>
      <c r="B2011" s="2">
        <v>6578.61</v>
      </c>
      <c r="C2011" s="2">
        <v>100156</v>
      </c>
      <c r="D2011" s="2">
        <v>6555</v>
      </c>
      <c r="E2011" s="2">
        <v>6547</v>
      </c>
      <c r="F2011" s="10">
        <f t="shared" si="506"/>
        <v>-3.5889040389990301E-3</v>
      </c>
      <c r="G2011" s="2">
        <f t="shared" ca="1" si="507"/>
        <v>75640.774999999994</v>
      </c>
      <c r="H2011">
        <f t="shared" ca="1" si="508"/>
        <v>1</v>
      </c>
      <c r="I2011">
        <f t="shared" si="509"/>
        <v>1</v>
      </c>
      <c r="J2011">
        <f t="shared" si="512"/>
        <v>5.3899999999994179</v>
      </c>
      <c r="K2011">
        <f t="shared" si="510"/>
        <v>1</v>
      </c>
      <c r="L2011" s="11">
        <f t="shared" ca="1" si="504"/>
        <v>15432.589999999969</v>
      </c>
      <c r="M2011">
        <f t="shared" ca="1" si="511"/>
        <v>2</v>
      </c>
      <c r="N2011">
        <f t="shared" ca="1" si="505"/>
        <v>4</v>
      </c>
      <c r="O2011">
        <f>COUNTIF(結算日!$A$3:$A$249,A2011)</f>
        <v>0</v>
      </c>
      <c r="Q2011" s="7">
        <f t="shared" si="513"/>
        <v>-25</v>
      </c>
      <c r="R2011" s="8">
        <f t="shared" ca="1" si="517"/>
        <v>1150</v>
      </c>
      <c r="S2011" s="8">
        <f t="shared" ca="1" si="518"/>
        <v>306263</v>
      </c>
      <c r="T2011" s="8">
        <f t="shared" ca="1" si="514"/>
        <v>46</v>
      </c>
      <c r="U2011" s="9">
        <f t="shared" ca="1" si="519"/>
        <v>92</v>
      </c>
      <c r="V2011">
        <f t="shared" si="515"/>
        <v>2006</v>
      </c>
      <c r="W2011">
        <f t="shared" si="516"/>
        <v>8</v>
      </c>
    </row>
    <row r="2012" spans="1:23" x14ac:dyDescent="0.25">
      <c r="A2012" s="1">
        <v>38940</v>
      </c>
      <c r="B2012" s="2">
        <v>6571.1</v>
      </c>
      <c r="C2012" s="2">
        <v>87266</v>
      </c>
      <c r="D2012" s="2">
        <v>6538</v>
      </c>
      <c r="E2012" s="2">
        <v>6525</v>
      </c>
      <c r="F2012" s="10">
        <f t="shared" si="506"/>
        <v>-5.0372083821582647E-3</v>
      </c>
      <c r="G2012" s="2">
        <f t="shared" ca="1" si="507"/>
        <v>75067.074999999997</v>
      </c>
      <c r="H2012">
        <f t="shared" ca="1" si="508"/>
        <v>1</v>
      </c>
      <c r="I2012">
        <f t="shared" si="509"/>
        <v>1</v>
      </c>
      <c r="J2012">
        <f t="shared" si="512"/>
        <v>-7.5099999999993088</v>
      </c>
      <c r="K2012">
        <f t="shared" si="510"/>
        <v>1</v>
      </c>
      <c r="L2012" s="11">
        <f t="shared" ca="1" si="504"/>
        <v>15417.569999999971</v>
      </c>
      <c r="M2012">
        <f t="shared" ca="1" si="511"/>
        <v>2</v>
      </c>
      <c r="N2012">
        <f t="shared" ca="1" si="505"/>
        <v>0</v>
      </c>
      <c r="O2012">
        <f>COUNTIF(結算日!$A$3:$A$249,A2012)</f>
        <v>0</v>
      </c>
      <c r="Q2012" s="7">
        <f t="shared" si="513"/>
        <v>-17</v>
      </c>
      <c r="R2012" s="8">
        <f t="shared" ca="1" si="517"/>
        <v>-782</v>
      </c>
      <c r="S2012" s="8">
        <f t="shared" ca="1" si="518"/>
        <v>305389</v>
      </c>
      <c r="T2012" s="8">
        <f t="shared" ca="1" si="514"/>
        <v>46</v>
      </c>
      <c r="U2012" s="9">
        <f t="shared" ca="1" si="519"/>
        <v>0</v>
      </c>
      <c r="V2012">
        <f t="shared" si="515"/>
        <v>2006</v>
      </c>
      <c r="W2012">
        <f t="shared" si="516"/>
        <v>8</v>
      </c>
    </row>
    <row r="2013" spans="1:23" x14ac:dyDescent="0.25">
      <c r="A2013" s="1">
        <v>38943</v>
      </c>
      <c r="B2013" s="2">
        <v>6611.9</v>
      </c>
      <c r="C2013" s="2">
        <v>68641</v>
      </c>
      <c r="D2013" s="2">
        <v>6595</v>
      </c>
      <c r="E2013" s="2">
        <v>6598</v>
      </c>
      <c r="F2013" s="10">
        <f t="shared" si="506"/>
        <v>-2.555997519623654E-3</v>
      </c>
      <c r="G2013" s="2">
        <f t="shared" ca="1" si="507"/>
        <v>74780.375</v>
      </c>
      <c r="H2013">
        <f t="shared" ca="1" si="508"/>
        <v>-1</v>
      </c>
      <c r="I2013">
        <f t="shared" si="509"/>
        <v>1</v>
      </c>
      <c r="J2013">
        <f t="shared" si="512"/>
        <v>40.799999999999272</v>
      </c>
      <c r="K2013">
        <f t="shared" si="510"/>
        <v>1</v>
      </c>
      <c r="L2013" s="11">
        <f t="shared" ca="1" si="504"/>
        <v>15499.169999999969</v>
      </c>
      <c r="M2013">
        <f t="shared" ca="1" si="511"/>
        <v>2</v>
      </c>
      <c r="N2013">
        <f t="shared" ca="1" si="505"/>
        <v>0</v>
      </c>
      <c r="O2013">
        <f>COUNTIF(結算日!$A$3:$A$249,A2013)</f>
        <v>0</v>
      </c>
      <c r="Q2013" s="7">
        <f t="shared" si="513"/>
        <v>57</v>
      </c>
      <c r="R2013" s="8">
        <f t="shared" ca="1" si="517"/>
        <v>2622</v>
      </c>
      <c r="S2013" s="8">
        <f t="shared" ca="1" si="518"/>
        <v>308011</v>
      </c>
      <c r="T2013" s="8">
        <f t="shared" ca="1" si="514"/>
        <v>46</v>
      </c>
      <c r="U2013" s="9">
        <f t="shared" ca="1" si="519"/>
        <v>0</v>
      </c>
      <c r="V2013">
        <f t="shared" si="515"/>
        <v>2006</v>
      </c>
      <c r="W2013">
        <f t="shared" si="516"/>
        <v>8</v>
      </c>
    </row>
    <row r="2014" spans="1:23" x14ac:dyDescent="0.25">
      <c r="A2014" s="1">
        <v>38944</v>
      </c>
      <c r="B2014" s="2">
        <v>6615.13</v>
      </c>
      <c r="C2014" s="2">
        <v>68597</v>
      </c>
      <c r="D2014" s="2">
        <v>6607</v>
      </c>
      <c r="E2014" s="2">
        <v>6590</v>
      </c>
      <c r="F2014" s="10">
        <f t="shared" si="506"/>
        <v>-1.2290007906118339E-3</v>
      </c>
      <c r="G2014" s="2">
        <f t="shared" ca="1" si="507"/>
        <v>74083.125</v>
      </c>
      <c r="H2014">
        <f t="shared" ca="1" si="508"/>
        <v>-1</v>
      </c>
      <c r="I2014">
        <f t="shared" si="509"/>
        <v>1</v>
      </c>
      <c r="J2014">
        <f t="shared" si="512"/>
        <v>3.2300000000004729</v>
      </c>
      <c r="K2014">
        <f t="shared" si="510"/>
        <v>1</v>
      </c>
      <c r="L2014" s="11">
        <f t="shared" ca="1" si="504"/>
        <v>15505.62999999997</v>
      </c>
      <c r="M2014">
        <f t="shared" ca="1" si="511"/>
        <v>2</v>
      </c>
      <c r="N2014">
        <f t="shared" ca="1" si="505"/>
        <v>0</v>
      </c>
      <c r="O2014">
        <f>COUNTIF(結算日!$A$3:$A$249,A2014)</f>
        <v>0</v>
      </c>
      <c r="Q2014" s="7">
        <f t="shared" si="513"/>
        <v>12</v>
      </c>
      <c r="R2014" s="8">
        <f t="shared" ca="1" si="517"/>
        <v>552</v>
      </c>
      <c r="S2014" s="8">
        <f t="shared" ca="1" si="518"/>
        <v>308563</v>
      </c>
      <c r="T2014" s="8">
        <f t="shared" ca="1" si="514"/>
        <v>46</v>
      </c>
      <c r="U2014" s="9">
        <f t="shared" ca="1" si="519"/>
        <v>0</v>
      </c>
      <c r="V2014">
        <f t="shared" si="515"/>
        <v>2006</v>
      </c>
      <c r="W2014">
        <f t="shared" si="516"/>
        <v>8</v>
      </c>
    </row>
    <row r="2015" spans="1:23" x14ac:dyDescent="0.25">
      <c r="A2015" s="1">
        <v>38945</v>
      </c>
      <c r="B2015" s="2">
        <v>6696.63</v>
      </c>
      <c r="C2015" s="2">
        <v>108235</v>
      </c>
      <c r="D2015" s="2">
        <v>6692</v>
      </c>
      <c r="E2015" s="2">
        <v>6671</v>
      </c>
      <c r="F2015" s="10">
        <f t="shared" si="506"/>
        <v>-3.8272982082032669E-3</v>
      </c>
      <c r="G2015" s="2">
        <f t="shared" ca="1" si="507"/>
        <v>74755.675000000003</v>
      </c>
      <c r="H2015">
        <f t="shared" ca="1" si="508"/>
        <v>1</v>
      </c>
      <c r="I2015">
        <f t="shared" si="509"/>
        <v>1</v>
      </c>
      <c r="J2015">
        <f t="shared" si="512"/>
        <v>81.5</v>
      </c>
      <c r="K2015">
        <f t="shared" si="510"/>
        <v>1</v>
      </c>
      <c r="L2015" s="11">
        <f t="shared" ca="1" si="504"/>
        <v>15668.62999999997</v>
      </c>
      <c r="M2015">
        <f t="shared" ca="1" si="511"/>
        <v>2</v>
      </c>
      <c r="N2015">
        <f t="shared" ca="1" si="505"/>
        <v>0</v>
      </c>
      <c r="O2015">
        <f>COUNTIF(結算日!$A$3:$A$249,A2015)</f>
        <v>1</v>
      </c>
      <c r="Q2015" s="7">
        <f t="shared" si="513"/>
        <v>85</v>
      </c>
      <c r="R2015" s="8">
        <f t="shared" ca="1" si="517"/>
        <v>3910</v>
      </c>
      <c r="S2015" s="8">
        <f t="shared" ca="1" si="518"/>
        <v>312473</v>
      </c>
      <c r="T2015" s="8">
        <f t="shared" ca="1" si="514"/>
        <v>46</v>
      </c>
      <c r="U2015" s="9">
        <f t="shared" ca="1" si="519"/>
        <v>92</v>
      </c>
      <c r="V2015">
        <f t="shared" si="515"/>
        <v>2006</v>
      </c>
      <c r="W2015">
        <f t="shared" si="516"/>
        <v>8</v>
      </c>
    </row>
    <row r="2016" spans="1:23" x14ac:dyDescent="0.25">
      <c r="A2016" s="1">
        <v>38946</v>
      </c>
      <c r="B2016" s="2">
        <v>6733.46</v>
      </c>
      <c r="C2016" s="2">
        <v>118859</v>
      </c>
      <c r="D2016" s="2">
        <v>6695</v>
      </c>
      <c r="E2016" s="2">
        <v>6692</v>
      </c>
      <c r="F2016" s="10">
        <f t="shared" si="506"/>
        <v>-5.7117737389098533E-3</v>
      </c>
      <c r="G2016" s="2">
        <f t="shared" ca="1" si="507"/>
        <v>75789.375</v>
      </c>
      <c r="H2016">
        <f t="shared" ca="1" si="508"/>
        <v>1</v>
      </c>
      <c r="I2016">
        <f t="shared" si="509"/>
        <v>1</v>
      </c>
      <c r="J2016">
        <f t="shared" si="512"/>
        <v>36.829999999999927</v>
      </c>
      <c r="K2016">
        <f t="shared" si="510"/>
        <v>1</v>
      </c>
      <c r="L2016" s="11">
        <f t="shared" ca="1" si="504"/>
        <v>15742.28999999997</v>
      </c>
      <c r="M2016">
        <f t="shared" ca="1" si="511"/>
        <v>2</v>
      </c>
      <c r="N2016">
        <f t="shared" ca="1" si="505"/>
        <v>0</v>
      </c>
      <c r="O2016">
        <f>COUNTIF(結算日!$A$3:$A$249,A2016)</f>
        <v>0</v>
      </c>
      <c r="Q2016" s="7">
        <f t="shared" si="513"/>
        <v>24</v>
      </c>
      <c r="R2016" s="8">
        <f t="shared" ca="1" si="517"/>
        <v>1104</v>
      </c>
      <c r="S2016" s="8">
        <f t="shared" ca="1" si="518"/>
        <v>313485</v>
      </c>
      <c r="T2016" s="8">
        <f t="shared" ca="1" si="514"/>
        <v>46</v>
      </c>
      <c r="U2016" s="9">
        <f t="shared" ca="1" si="519"/>
        <v>0</v>
      </c>
      <c r="V2016">
        <f t="shared" si="515"/>
        <v>2006</v>
      </c>
      <c r="W2016">
        <f t="shared" si="516"/>
        <v>8</v>
      </c>
    </row>
    <row r="2017" spans="1:23" x14ac:dyDescent="0.25">
      <c r="A2017" s="1">
        <v>38947</v>
      </c>
      <c r="B2017" s="2">
        <v>6721.08</v>
      </c>
      <c r="C2017" s="2">
        <v>81518</v>
      </c>
      <c r="D2017" s="2">
        <v>6698</v>
      </c>
      <c r="E2017" s="2">
        <v>6700</v>
      </c>
      <c r="F2017" s="10">
        <f t="shared" si="506"/>
        <v>-3.4339719211793351E-3</v>
      </c>
      <c r="G2017" s="2">
        <f t="shared" ca="1" si="507"/>
        <v>75888.725000000006</v>
      </c>
      <c r="H2017">
        <f t="shared" ca="1" si="508"/>
        <v>1</v>
      </c>
      <c r="I2017">
        <f t="shared" si="509"/>
        <v>1</v>
      </c>
      <c r="J2017">
        <f t="shared" si="512"/>
        <v>-12.380000000000109</v>
      </c>
      <c r="K2017">
        <f t="shared" si="510"/>
        <v>1</v>
      </c>
      <c r="L2017" s="11">
        <f t="shared" ca="1" si="504"/>
        <v>15717.52999999997</v>
      </c>
      <c r="M2017">
        <f t="shared" ca="1" si="511"/>
        <v>2</v>
      </c>
      <c r="N2017">
        <f t="shared" ca="1" si="505"/>
        <v>0</v>
      </c>
      <c r="O2017">
        <f>COUNTIF(結算日!$A$3:$A$249,A2017)</f>
        <v>0</v>
      </c>
      <c r="Q2017" s="7">
        <f t="shared" si="513"/>
        <v>3</v>
      </c>
      <c r="R2017" s="8">
        <f t="shared" ca="1" si="517"/>
        <v>138</v>
      </c>
      <c r="S2017" s="8">
        <f t="shared" ca="1" si="518"/>
        <v>313623</v>
      </c>
      <c r="T2017" s="8">
        <f t="shared" ca="1" si="514"/>
        <v>46</v>
      </c>
      <c r="U2017" s="9">
        <f t="shared" ca="1" si="519"/>
        <v>0</v>
      </c>
      <c r="V2017">
        <f t="shared" si="515"/>
        <v>2006</v>
      </c>
      <c r="W2017">
        <f t="shared" si="516"/>
        <v>8</v>
      </c>
    </row>
    <row r="2018" spans="1:23" x14ac:dyDescent="0.25">
      <c r="A2018" s="1">
        <v>38950</v>
      </c>
      <c r="B2018" s="2">
        <v>6505.92</v>
      </c>
      <c r="C2018" s="2">
        <v>88085</v>
      </c>
      <c r="D2018" s="2">
        <v>6460</v>
      </c>
      <c r="E2018" s="2">
        <v>6464</v>
      </c>
      <c r="F2018" s="10">
        <f t="shared" si="506"/>
        <v>-7.0581870050662188E-3</v>
      </c>
      <c r="G2018" s="2">
        <f t="shared" ca="1" si="507"/>
        <v>76369.7</v>
      </c>
      <c r="H2018">
        <f t="shared" ca="1" si="508"/>
        <v>1</v>
      </c>
      <c r="I2018">
        <f t="shared" si="509"/>
        <v>1</v>
      </c>
      <c r="J2018">
        <f t="shared" si="512"/>
        <v>-215.15999999999985</v>
      </c>
      <c r="K2018">
        <f t="shared" si="510"/>
        <v>1</v>
      </c>
      <c r="L2018" s="11">
        <f t="shared" ca="1" si="504"/>
        <v>15287.20999999997</v>
      </c>
      <c r="M2018">
        <f t="shared" ca="1" si="511"/>
        <v>2</v>
      </c>
      <c r="N2018">
        <f t="shared" ca="1" si="505"/>
        <v>0</v>
      </c>
      <c r="O2018">
        <f>COUNTIF(結算日!$A$3:$A$249,A2018)</f>
        <v>0</v>
      </c>
      <c r="Q2018" s="7">
        <f t="shared" si="513"/>
        <v>-238</v>
      </c>
      <c r="R2018" s="8">
        <f t="shared" ca="1" si="517"/>
        <v>-10948</v>
      </c>
      <c r="S2018" s="8">
        <f t="shared" ca="1" si="518"/>
        <v>302675</v>
      </c>
      <c r="T2018" s="8">
        <f t="shared" ca="1" si="514"/>
        <v>46</v>
      </c>
      <c r="U2018" s="9">
        <f t="shared" ca="1" si="519"/>
        <v>0</v>
      </c>
      <c r="V2018">
        <f t="shared" si="515"/>
        <v>2006</v>
      </c>
      <c r="W2018">
        <f t="shared" si="516"/>
        <v>8</v>
      </c>
    </row>
    <row r="2019" spans="1:23" x14ac:dyDescent="0.25">
      <c r="A2019" s="1">
        <v>38951</v>
      </c>
      <c r="B2019" s="2">
        <v>6590.2</v>
      </c>
      <c r="C2019" s="2">
        <v>63036</v>
      </c>
      <c r="D2019" s="2">
        <v>6539</v>
      </c>
      <c r="E2019" s="2">
        <v>6545</v>
      </c>
      <c r="F2019" s="10">
        <f t="shared" si="506"/>
        <v>-7.7691117113288799E-3</v>
      </c>
      <c r="G2019" s="2">
        <f t="shared" ca="1" si="507"/>
        <v>75708.55</v>
      </c>
      <c r="H2019">
        <f t="shared" ca="1" si="508"/>
        <v>-1</v>
      </c>
      <c r="I2019">
        <f t="shared" si="509"/>
        <v>1</v>
      </c>
      <c r="J2019">
        <f t="shared" si="512"/>
        <v>84.279999999999745</v>
      </c>
      <c r="K2019">
        <f t="shared" si="510"/>
        <v>1</v>
      </c>
      <c r="L2019" s="11">
        <f t="shared" ca="1" si="504"/>
        <v>15455.76999999997</v>
      </c>
      <c r="M2019">
        <f t="shared" ca="1" si="511"/>
        <v>2</v>
      </c>
      <c r="N2019">
        <f t="shared" ca="1" si="505"/>
        <v>0</v>
      </c>
      <c r="O2019">
        <f>COUNTIF(結算日!$A$3:$A$249,A2019)</f>
        <v>0</v>
      </c>
      <c r="Q2019" s="7">
        <f t="shared" si="513"/>
        <v>79</v>
      </c>
      <c r="R2019" s="8">
        <f t="shared" ca="1" si="517"/>
        <v>3634</v>
      </c>
      <c r="S2019" s="8">
        <f t="shared" ca="1" si="518"/>
        <v>306309</v>
      </c>
      <c r="T2019" s="8">
        <f t="shared" ca="1" si="514"/>
        <v>46</v>
      </c>
      <c r="U2019" s="9">
        <f t="shared" ca="1" si="519"/>
        <v>0</v>
      </c>
      <c r="V2019">
        <f t="shared" si="515"/>
        <v>2006</v>
      </c>
      <c r="W2019">
        <f t="shared" si="516"/>
        <v>8</v>
      </c>
    </row>
    <row r="2020" spans="1:23" x14ac:dyDescent="0.25">
      <c r="A2020" s="1">
        <v>38952</v>
      </c>
      <c r="B2020" s="2">
        <v>6556.33</v>
      </c>
      <c r="C2020" s="2">
        <v>76046</v>
      </c>
      <c r="D2020" s="2">
        <v>6515</v>
      </c>
      <c r="E2020" s="2">
        <v>6519</v>
      </c>
      <c r="F2020" s="10">
        <f t="shared" si="506"/>
        <v>-6.3038315643050291E-3</v>
      </c>
      <c r="G2020" s="2">
        <f t="shared" ca="1" si="507"/>
        <v>75665.274999999994</v>
      </c>
      <c r="H2020">
        <f t="shared" ca="1" si="508"/>
        <v>1</v>
      </c>
      <c r="I2020">
        <f t="shared" si="509"/>
        <v>1</v>
      </c>
      <c r="J2020">
        <f t="shared" si="512"/>
        <v>-33.869999999999891</v>
      </c>
      <c r="K2020">
        <f t="shared" si="510"/>
        <v>1</v>
      </c>
      <c r="L2020" s="11">
        <f t="shared" ca="1" si="504"/>
        <v>15388.02999999997</v>
      </c>
      <c r="M2020">
        <f t="shared" ca="1" si="511"/>
        <v>2</v>
      </c>
      <c r="N2020">
        <f t="shared" ca="1" si="505"/>
        <v>0</v>
      </c>
      <c r="O2020">
        <f>COUNTIF(結算日!$A$3:$A$249,A2020)</f>
        <v>0</v>
      </c>
      <c r="Q2020" s="7">
        <f t="shared" si="513"/>
        <v>-24</v>
      </c>
      <c r="R2020" s="8">
        <f t="shared" ca="1" si="517"/>
        <v>-1104</v>
      </c>
      <c r="S2020" s="8">
        <f t="shared" ca="1" si="518"/>
        <v>305205</v>
      </c>
      <c r="T2020" s="8">
        <f t="shared" ca="1" si="514"/>
        <v>46</v>
      </c>
      <c r="U2020" s="9">
        <f t="shared" ca="1" si="519"/>
        <v>0</v>
      </c>
      <c r="V2020">
        <f t="shared" si="515"/>
        <v>2006</v>
      </c>
      <c r="W2020">
        <f t="shared" si="516"/>
        <v>8</v>
      </c>
    </row>
    <row r="2021" spans="1:23" x14ac:dyDescent="0.25">
      <c r="A2021" s="1">
        <v>38953</v>
      </c>
      <c r="B2021" s="2">
        <v>6550.64</v>
      </c>
      <c r="C2021" s="2">
        <v>58423</v>
      </c>
      <c r="D2021" s="2">
        <v>6515</v>
      </c>
      <c r="E2021" s="2">
        <v>6515</v>
      </c>
      <c r="F2021" s="10">
        <f t="shared" si="506"/>
        <v>-5.4406897646642749E-3</v>
      </c>
      <c r="G2021" s="2">
        <f t="shared" ca="1" si="507"/>
        <v>74837.024999999994</v>
      </c>
      <c r="H2021">
        <f t="shared" ca="1" si="508"/>
        <v>-1</v>
      </c>
      <c r="I2021">
        <f t="shared" si="509"/>
        <v>1</v>
      </c>
      <c r="J2021">
        <f t="shared" si="512"/>
        <v>-5.6899999999995998</v>
      </c>
      <c r="K2021">
        <f t="shared" si="510"/>
        <v>1</v>
      </c>
      <c r="L2021" s="11">
        <f t="shared" ca="1" si="504"/>
        <v>15376.649999999971</v>
      </c>
      <c r="M2021">
        <f t="shared" ca="1" si="511"/>
        <v>2</v>
      </c>
      <c r="N2021">
        <f t="shared" ca="1" si="505"/>
        <v>0</v>
      </c>
      <c r="O2021">
        <f>COUNTIF(結算日!$A$3:$A$249,A2021)</f>
        <v>0</v>
      </c>
      <c r="Q2021" s="7">
        <f t="shared" si="513"/>
        <v>0</v>
      </c>
      <c r="R2021" s="8">
        <f t="shared" ca="1" si="517"/>
        <v>0</v>
      </c>
      <c r="S2021" s="8">
        <f t="shared" ca="1" si="518"/>
        <v>305205</v>
      </c>
      <c r="T2021" s="8">
        <f t="shared" ca="1" si="514"/>
        <v>46</v>
      </c>
      <c r="U2021" s="9">
        <f t="shared" ca="1" si="519"/>
        <v>0</v>
      </c>
      <c r="V2021">
        <f t="shared" si="515"/>
        <v>2006</v>
      </c>
      <c r="W2021">
        <f t="shared" si="516"/>
        <v>8</v>
      </c>
    </row>
    <row r="2022" spans="1:23" x14ac:dyDescent="0.25">
      <c r="A2022" s="1">
        <v>38954</v>
      </c>
      <c r="B2022" s="2">
        <v>6526.22</v>
      </c>
      <c r="C2022" s="2">
        <v>59503</v>
      </c>
      <c r="D2022" s="2">
        <v>6489</v>
      </c>
      <c r="E2022" s="2">
        <v>6491</v>
      </c>
      <c r="F2022" s="10">
        <f t="shared" si="506"/>
        <v>-5.7031482236271636E-3</v>
      </c>
      <c r="G2022" s="2">
        <f t="shared" ca="1" si="507"/>
        <v>73429.475000000006</v>
      </c>
      <c r="H2022">
        <f t="shared" ca="1" si="508"/>
        <v>-1</v>
      </c>
      <c r="I2022">
        <f t="shared" si="509"/>
        <v>1</v>
      </c>
      <c r="J2022">
        <f t="shared" si="512"/>
        <v>-24.420000000000073</v>
      </c>
      <c r="K2022">
        <f t="shared" si="510"/>
        <v>1</v>
      </c>
      <c r="L2022" s="11">
        <f t="shared" ca="1" si="504"/>
        <v>15327.80999999997</v>
      </c>
      <c r="M2022">
        <f t="shared" ca="1" si="511"/>
        <v>2</v>
      </c>
      <c r="N2022">
        <f t="shared" ca="1" si="505"/>
        <v>0</v>
      </c>
      <c r="O2022">
        <f>COUNTIF(結算日!$A$3:$A$249,A2022)</f>
        <v>0</v>
      </c>
      <c r="Q2022" s="7">
        <f t="shared" si="513"/>
        <v>-26</v>
      </c>
      <c r="R2022" s="8">
        <f t="shared" ca="1" si="517"/>
        <v>-1196</v>
      </c>
      <c r="S2022" s="8">
        <f t="shared" ca="1" si="518"/>
        <v>304009</v>
      </c>
      <c r="T2022" s="8">
        <f t="shared" ca="1" si="514"/>
        <v>46</v>
      </c>
      <c r="U2022" s="9">
        <f t="shared" ca="1" si="519"/>
        <v>0</v>
      </c>
      <c r="V2022">
        <f t="shared" si="515"/>
        <v>2006</v>
      </c>
      <c r="W2022">
        <f t="shared" si="516"/>
        <v>8</v>
      </c>
    </row>
    <row r="2023" spans="1:23" x14ac:dyDescent="0.25">
      <c r="A2023" s="1">
        <v>38957</v>
      </c>
      <c r="B2023" s="2">
        <v>6444.76</v>
      </c>
      <c r="C2023" s="2">
        <v>51034</v>
      </c>
      <c r="D2023" s="2">
        <v>6402</v>
      </c>
      <c r="E2023" s="2">
        <v>6405</v>
      </c>
      <c r="F2023" s="10">
        <f t="shared" si="506"/>
        <v>-6.6348475350517244E-3</v>
      </c>
      <c r="G2023" s="2">
        <f t="shared" ca="1" si="507"/>
        <v>72985.149999999994</v>
      </c>
      <c r="H2023">
        <f t="shared" ca="1" si="508"/>
        <v>-1</v>
      </c>
      <c r="I2023">
        <f t="shared" si="509"/>
        <v>1</v>
      </c>
      <c r="J2023">
        <f t="shared" si="512"/>
        <v>-81.460000000000036</v>
      </c>
      <c r="K2023">
        <f t="shared" si="510"/>
        <v>1</v>
      </c>
      <c r="L2023" s="11">
        <f t="shared" ca="1" si="504"/>
        <v>15164.88999999997</v>
      </c>
      <c r="M2023">
        <f t="shared" ca="1" si="511"/>
        <v>2</v>
      </c>
      <c r="N2023">
        <f t="shared" ca="1" si="505"/>
        <v>0</v>
      </c>
      <c r="O2023">
        <f>COUNTIF(結算日!$A$3:$A$249,A2023)</f>
        <v>0</v>
      </c>
      <c r="Q2023" s="7">
        <f t="shared" si="513"/>
        <v>-87</v>
      </c>
      <c r="R2023" s="8">
        <f t="shared" ca="1" si="517"/>
        <v>-4002</v>
      </c>
      <c r="S2023" s="8">
        <f t="shared" ca="1" si="518"/>
        <v>300007</v>
      </c>
      <c r="T2023" s="8">
        <f t="shared" ca="1" si="514"/>
        <v>46</v>
      </c>
      <c r="U2023" s="9">
        <f t="shared" ca="1" si="519"/>
        <v>0</v>
      </c>
      <c r="V2023">
        <f t="shared" si="515"/>
        <v>2006</v>
      </c>
      <c r="W2023">
        <f t="shared" si="516"/>
        <v>8</v>
      </c>
    </row>
    <row r="2024" spans="1:23" x14ac:dyDescent="0.25">
      <c r="A2024" s="1">
        <v>38958</v>
      </c>
      <c r="B2024" s="2">
        <v>6479.91</v>
      </c>
      <c r="C2024" s="2">
        <v>51832</v>
      </c>
      <c r="D2024" s="2">
        <v>6439</v>
      </c>
      <c r="E2024" s="2">
        <v>6441</v>
      </c>
      <c r="F2024" s="10">
        <f t="shared" si="506"/>
        <v>-6.3133592904839331E-3</v>
      </c>
      <c r="G2024" s="2">
        <f t="shared" ca="1" si="507"/>
        <v>72015.625</v>
      </c>
      <c r="H2024">
        <f t="shared" ca="1" si="508"/>
        <v>-1</v>
      </c>
      <c r="I2024">
        <f t="shared" si="509"/>
        <v>1</v>
      </c>
      <c r="J2024">
        <f t="shared" si="512"/>
        <v>35.149999999999636</v>
      </c>
      <c r="K2024">
        <f t="shared" si="510"/>
        <v>1</v>
      </c>
      <c r="L2024" s="11">
        <f t="shared" ca="1" si="504"/>
        <v>15235.18999999997</v>
      </c>
      <c r="M2024">
        <f t="shared" ca="1" si="511"/>
        <v>2</v>
      </c>
      <c r="N2024">
        <f t="shared" ca="1" si="505"/>
        <v>0</v>
      </c>
      <c r="O2024">
        <f>COUNTIF(結算日!$A$3:$A$249,A2024)</f>
        <v>0</v>
      </c>
      <c r="Q2024" s="7">
        <f t="shared" si="513"/>
        <v>37</v>
      </c>
      <c r="R2024" s="8">
        <f t="shared" ca="1" si="517"/>
        <v>1702</v>
      </c>
      <c r="S2024" s="8">
        <f t="shared" ca="1" si="518"/>
        <v>301709</v>
      </c>
      <c r="T2024" s="8">
        <f t="shared" ca="1" si="514"/>
        <v>46</v>
      </c>
      <c r="U2024" s="9">
        <f t="shared" ca="1" si="519"/>
        <v>0</v>
      </c>
      <c r="V2024">
        <f t="shared" si="515"/>
        <v>2006</v>
      </c>
      <c r="W2024">
        <f t="shared" si="516"/>
        <v>8</v>
      </c>
    </row>
    <row r="2025" spans="1:23" x14ac:dyDescent="0.25">
      <c r="A2025" s="1">
        <v>38959</v>
      </c>
      <c r="B2025" s="2">
        <v>6587.12</v>
      </c>
      <c r="C2025" s="2">
        <v>80604</v>
      </c>
      <c r="D2025" s="2">
        <v>6563</v>
      </c>
      <c r="E2025" s="2">
        <v>6555</v>
      </c>
      <c r="F2025" s="10">
        <f t="shared" si="506"/>
        <v>-3.6616913005986795E-3</v>
      </c>
      <c r="G2025" s="2">
        <f t="shared" ca="1" si="507"/>
        <v>72042.100000000006</v>
      </c>
      <c r="H2025">
        <f t="shared" ca="1" si="508"/>
        <v>1</v>
      </c>
      <c r="I2025">
        <f t="shared" si="509"/>
        <v>1</v>
      </c>
      <c r="J2025">
        <f t="shared" si="512"/>
        <v>107.21000000000004</v>
      </c>
      <c r="K2025">
        <f t="shared" si="510"/>
        <v>1</v>
      </c>
      <c r="L2025" s="11">
        <f t="shared" ca="1" si="504"/>
        <v>15449.60999999997</v>
      </c>
      <c r="M2025">
        <f t="shared" ca="1" si="511"/>
        <v>2</v>
      </c>
      <c r="N2025">
        <f t="shared" ca="1" si="505"/>
        <v>0</v>
      </c>
      <c r="O2025">
        <f>COUNTIF(結算日!$A$3:$A$249,A2025)</f>
        <v>0</v>
      </c>
      <c r="Q2025" s="7">
        <f t="shared" si="513"/>
        <v>124</v>
      </c>
      <c r="R2025" s="8">
        <f t="shared" ca="1" si="517"/>
        <v>5704</v>
      </c>
      <c r="S2025" s="8">
        <f t="shared" ca="1" si="518"/>
        <v>307413</v>
      </c>
      <c r="T2025" s="8">
        <f t="shared" ca="1" si="514"/>
        <v>46</v>
      </c>
      <c r="U2025" s="9">
        <f t="shared" ca="1" si="519"/>
        <v>0</v>
      </c>
      <c r="V2025">
        <f t="shared" si="515"/>
        <v>2006</v>
      </c>
      <c r="W2025">
        <f t="shared" si="516"/>
        <v>8</v>
      </c>
    </row>
    <row r="2026" spans="1:23" x14ac:dyDescent="0.25">
      <c r="A2026" s="1">
        <v>38960</v>
      </c>
      <c r="B2026" s="2">
        <v>6611.77</v>
      </c>
      <c r="C2026" s="2">
        <v>89447</v>
      </c>
      <c r="D2026" s="2">
        <v>6621</v>
      </c>
      <c r="E2026" s="2">
        <v>6609</v>
      </c>
      <c r="F2026" s="10">
        <f t="shared" si="506"/>
        <v>1.395995323491217E-3</v>
      </c>
      <c r="G2026" s="2">
        <f t="shared" ca="1" si="507"/>
        <v>72564.899999999994</v>
      </c>
      <c r="H2026">
        <f t="shared" ca="1" si="508"/>
        <v>1</v>
      </c>
      <c r="I2026">
        <f t="shared" si="509"/>
        <v>-1</v>
      </c>
      <c r="J2026">
        <f t="shared" si="512"/>
        <v>24.650000000000546</v>
      </c>
      <c r="K2026">
        <f t="shared" si="510"/>
        <v>-1</v>
      </c>
      <c r="L2026" s="11">
        <f t="shared" ca="1" si="504"/>
        <v>15498.909999999971</v>
      </c>
      <c r="M2026">
        <f t="shared" ca="1" si="511"/>
        <v>-2</v>
      </c>
      <c r="N2026">
        <f t="shared" ca="1" si="505"/>
        <v>4</v>
      </c>
      <c r="O2026">
        <f>COUNTIF(結算日!$A$3:$A$249,A2026)</f>
        <v>0</v>
      </c>
      <c r="Q2026" s="7">
        <f t="shared" si="513"/>
        <v>58</v>
      </c>
      <c r="R2026" s="8">
        <f t="shared" ca="1" si="517"/>
        <v>2668</v>
      </c>
      <c r="S2026" s="8">
        <f t="shared" ca="1" si="518"/>
        <v>310081</v>
      </c>
      <c r="T2026" s="8">
        <f t="shared" ca="1" si="514"/>
        <v>-46</v>
      </c>
      <c r="U2026" s="9">
        <f t="shared" ca="1" si="519"/>
        <v>92</v>
      </c>
      <c r="V2026">
        <f t="shared" si="515"/>
        <v>2006</v>
      </c>
      <c r="W2026">
        <f t="shared" si="516"/>
        <v>8</v>
      </c>
    </row>
    <row r="2027" spans="1:23" x14ac:dyDescent="0.25">
      <c r="A2027" s="1">
        <v>38961</v>
      </c>
      <c r="B2027" s="2">
        <v>6651.46</v>
      </c>
      <c r="C2027" s="2">
        <v>73011</v>
      </c>
      <c r="D2027" s="2">
        <v>6646</v>
      </c>
      <c r="E2027" s="2">
        <v>6642</v>
      </c>
      <c r="F2027" s="10">
        <f t="shared" si="506"/>
        <v>-8.2087240996708832E-4</v>
      </c>
      <c r="G2027" s="2">
        <f t="shared" ca="1" si="507"/>
        <v>72561.274999999994</v>
      </c>
      <c r="H2027">
        <f t="shared" ca="1" si="508"/>
        <v>1</v>
      </c>
      <c r="I2027">
        <f t="shared" si="509"/>
        <v>1</v>
      </c>
      <c r="J2027">
        <f t="shared" si="512"/>
        <v>39.6899999999996</v>
      </c>
      <c r="K2027">
        <f t="shared" ca="1" si="510"/>
        <v>1</v>
      </c>
      <c r="L2027" s="11">
        <f t="shared" ca="1" si="504"/>
        <v>15419.529999999972</v>
      </c>
      <c r="M2027">
        <f t="shared" ca="1" si="511"/>
        <v>2</v>
      </c>
      <c r="N2027">
        <f t="shared" ca="1" si="505"/>
        <v>4</v>
      </c>
      <c r="O2027">
        <f>COUNTIF(結算日!$A$3:$A$249,A2027)</f>
        <v>0</v>
      </c>
      <c r="Q2027" s="7">
        <f t="shared" si="513"/>
        <v>25</v>
      </c>
      <c r="R2027" s="8">
        <f t="shared" ca="1" si="517"/>
        <v>-1150</v>
      </c>
      <c r="S2027" s="8">
        <f t="shared" ca="1" si="518"/>
        <v>308839</v>
      </c>
      <c r="T2027" s="8">
        <f t="shared" ca="1" si="514"/>
        <v>46</v>
      </c>
      <c r="U2027" s="9">
        <f t="shared" ca="1" si="519"/>
        <v>92</v>
      </c>
      <c r="V2027">
        <f t="shared" si="515"/>
        <v>2006</v>
      </c>
      <c r="W2027">
        <f t="shared" si="516"/>
        <v>9</v>
      </c>
    </row>
    <row r="2028" spans="1:23" x14ac:dyDescent="0.25">
      <c r="A2028" s="1">
        <v>38964</v>
      </c>
      <c r="B2028" s="2">
        <v>6750.78</v>
      </c>
      <c r="C2028" s="2">
        <v>91436</v>
      </c>
      <c r="D2028" s="2">
        <v>6738</v>
      </c>
      <c r="E2028" s="2">
        <v>6735</v>
      </c>
      <c r="F2028" s="10">
        <f t="shared" si="506"/>
        <v>-1.8931145734270016E-3</v>
      </c>
      <c r="G2028" s="2">
        <f t="shared" ca="1" si="507"/>
        <v>73133.3</v>
      </c>
      <c r="H2028">
        <f t="shared" ca="1" si="508"/>
        <v>1</v>
      </c>
      <c r="I2028">
        <f t="shared" si="509"/>
        <v>1</v>
      </c>
      <c r="J2028">
        <f t="shared" si="512"/>
        <v>99.319999999999709</v>
      </c>
      <c r="K2028">
        <f t="shared" si="510"/>
        <v>1</v>
      </c>
      <c r="L2028" s="11">
        <f t="shared" ca="1" si="504"/>
        <v>15618.169999999971</v>
      </c>
      <c r="M2028">
        <f t="shared" ca="1" si="511"/>
        <v>2</v>
      </c>
      <c r="N2028">
        <f t="shared" ca="1" si="505"/>
        <v>0</v>
      </c>
      <c r="O2028">
        <f>COUNTIF(結算日!$A$3:$A$249,A2028)</f>
        <v>0</v>
      </c>
      <c r="Q2028" s="7">
        <f t="shared" si="513"/>
        <v>92</v>
      </c>
      <c r="R2028" s="8">
        <f t="shared" ca="1" si="517"/>
        <v>4232</v>
      </c>
      <c r="S2028" s="8">
        <f t="shared" ca="1" si="518"/>
        <v>312979</v>
      </c>
      <c r="T2028" s="8">
        <f t="shared" ca="1" si="514"/>
        <v>46</v>
      </c>
      <c r="U2028" s="9">
        <f t="shared" ca="1" si="519"/>
        <v>0</v>
      </c>
      <c r="V2028">
        <f t="shared" si="515"/>
        <v>2006</v>
      </c>
      <c r="W2028">
        <f t="shared" si="516"/>
        <v>9</v>
      </c>
    </row>
    <row r="2029" spans="1:23" x14ac:dyDescent="0.25">
      <c r="A2029" s="1">
        <v>38965</v>
      </c>
      <c r="B2029" s="2">
        <v>6734.73</v>
      </c>
      <c r="C2029" s="2">
        <v>76377</v>
      </c>
      <c r="D2029" s="2">
        <v>6738</v>
      </c>
      <c r="E2029" s="2">
        <v>6733</v>
      </c>
      <c r="F2029" s="10">
        <f t="shared" si="506"/>
        <v>4.8554285027013755E-4</v>
      </c>
      <c r="G2029" s="2">
        <f t="shared" ca="1" si="507"/>
        <v>73354.925000000003</v>
      </c>
      <c r="H2029">
        <f t="shared" ca="1" si="508"/>
        <v>1</v>
      </c>
      <c r="I2029">
        <f t="shared" si="509"/>
        <v>-1</v>
      </c>
      <c r="J2029">
        <f t="shared" si="512"/>
        <v>-16.050000000000182</v>
      </c>
      <c r="K2029">
        <f t="shared" ca="1" si="510"/>
        <v>1</v>
      </c>
      <c r="L2029" s="11">
        <f t="shared" ca="1" si="504"/>
        <v>15586.069999999971</v>
      </c>
      <c r="M2029">
        <f t="shared" ca="1" si="511"/>
        <v>2</v>
      </c>
      <c r="N2029">
        <f t="shared" ca="1" si="505"/>
        <v>0</v>
      </c>
      <c r="O2029">
        <f>COUNTIF(結算日!$A$3:$A$249,A2029)</f>
        <v>0</v>
      </c>
      <c r="Q2029" s="7">
        <f t="shared" si="513"/>
        <v>0</v>
      </c>
      <c r="R2029" s="8">
        <f t="shared" ca="1" si="517"/>
        <v>0</v>
      </c>
      <c r="S2029" s="8">
        <f t="shared" ca="1" si="518"/>
        <v>312979</v>
      </c>
      <c r="T2029" s="8">
        <f t="shared" ca="1" si="514"/>
        <v>46</v>
      </c>
      <c r="U2029" s="9">
        <f t="shared" ca="1" si="519"/>
        <v>0</v>
      </c>
      <c r="V2029">
        <f t="shared" si="515"/>
        <v>2006</v>
      </c>
      <c r="W2029">
        <f t="shared" si="516"/>
        <v>9</v>
      </c>
    </row>
    <row r="2030" spans="1:23" x14ac:dyDescent="0.25">
      <c r="A2030" s="1">
        <v>38966</v>
      </c>
      <c r="B2030" s="2">
        <v>6688.4</v>
      </c>
      <c r="C2030" s="2">
        <v>72675</v>
      </c>
      <c r="D2030" s="2">
        <v>6653</v>
      </c>
      <c r="E2030" s="2">
        <v>6646</v>
      </c>
      <c r="F2030" s="10">
        <f t="shared" si="506"/>
        <v>-5.2927456491835834E-3</v>
      </c>
      <c r="G2030" s="2">
        <f t="shared" ca="1" si="507"/>
        <v>73106.824999999997</v>
      </c>
      <c r="H2030">
        <f t="shared" ca="1" si="508"/>
        <v>-1</v>
      </c>
      <c r="I2030">
        <f t="shared" si="509"/>
        <v>1</v>
      </c>
      <c r="J2030">
        <f t="shared" si="512"/>
        <v>-46.329999999999927</v>
      </c>
      <c r="K2030">
        <f t="shared" si="510"/>
        <v>1</v>
      </c>
      <c r="L2030" s="11">
        <f t="shared" ca="1" si="504"/>
        <v>15493.409999999971</v>
      </c>
      <c r="M2030">
        <f t="shared" ca="1" si="511"/>
        <v>2</v>
      </c>
      <c r="N2030">
        <f t="shared" ca="1" si="505"/>
        <v>0</v>
      </c>
      <c r="O2030">
        <f>COUNTIF(結算日!$A$3:$A$249,A2030)</f>
        <v>0</v>
      </c>
      <c r="Q2030" s="7">
        <f t="shared" si="513"/>
        <v>-85</v>
      </c>
      <c r="R2030" s="8">
        <f t="shared" ca="1" si="517"/>
        <v>-3910</v>
      </c>
      <c r="S2030" s="8">
        <f t="shared" ca="1" si="518"/>
        <v>309069</v>
      </c>
      <c r="T2030" s="8">
        <f t="shared" ca="1" si="514"/>
        <v>46</v>
      </c>
      <c r="U2030" s="9">
        <f t="shared" ca="1" si="519"/>
        <v>0</v>
      </c>
      <c r="V2030">
        <f t="shared" si="515"/>
        <v>2006</v>
      </c>
      <c r="W2030">
        <f t="shared" si="516"/>
        <v>9</v>
      </c>
    </row>
    <row r="2031" spans="1:23" x14ac:dyDescent="0.25">
      <c r="A2031" s="1">
        <v>38967</v>
      </c>
      <c r="B2031" s="2">
        <v>6685.23</v>
      </c>
      <c r="C2031" s="2">
        <v>60978</v>
      </c>
      <c r="D2031" s="2">
        <v>6640</v>
      </c>
      <c r="E2031" s="2">
        <v>6644</v>
      </c>
      <c r="F2031" s="10">
        <f t="shared" si="506"/>
        <v>-6.76566101689835E-3</v>
      </c>
      <c r="G2031" s="2">
        <f t="shared" ca="1" si="507"/>
        <v>73124.425000000003</v>
      </c>
      <c r="H2031">
        <f t="shared" ca="1" si="508"/>
        <v>-1</v>
      </c>
      <c r="I2031">
        <f t="shared" si="509"/>
        <v>1</v>
      </c>
      <c r="J2031">
        <f t="shared" si="512"/>
        <v>-3.1700000000000728</v>
      </c>
      <c r="K2031">
        <f t="shared" si="510"/>
        <v>1</v>
      </c>
      <c r="L2031" s="11">
        <f t="shared" ca="1" si="504"/>
        <v>15487.069999999971</v>
      </c>
      <c r="M2031">
        <f t="shared" ca="1" si="511"/>
        <v>2</v>
      </c>
      <c r="N2031">
        <f t="shared" ca="1" si="505"/>
        <v>0</v>
      </c>
      <c r="O2031">
        <f>COUNTIF(結算日!$A$3:$A$249,A2031)</f>
        <v>0</v>
      </c>
      <c r="Q2031" s="7">
        <f t="shared" si="513"/>
        <v>-13</v>
      </c>
      <c r="R2031" s="8">
        <f t="shared" ca="1" si="517"/>
        <v>-598</v>
      </c>
      <c r="S2031" s="8">
        <f t="shared" ca="1" si="518"/>
        <v>308471</v>
      </c>
      <c r="T2031" s="8">
        <f t="shared" ca="1" si="514"/>
        <v>46</v>
      </c>
      <c r="U2031" s="9">
        <f t="shared" ca="1" si="519"/>
        <v>0</v>
      </c>
      <c r="V2031">
        <f t="shared" si="515"/>
        <v>2006</v>
      </c>
      <c r="W2031">
        <f t="shared" si="516"/>
        <v>9</v>
      </c>
    </row>
    <row r="2032" spans="1:23" x14ac:dyDescent="0.25">
      <c r="A2032" s="1">
        <v>38968</v>
      </c>
      <c r="B2032" s="2">
        <v>6693.11</v>
      </c>
      <c r="C2032" s="2">
        <v>62666</v>
      </c>
      <c r="D2032" s="2">
        <v>6696</v>
      </c>
      <c r="E2032" s="2">
        <v>6684</v>
      </c>
      <c r="F2032" s="10">
        <f t="shared" si="506"/>
        <v>4.3178731561277495E-4</v>
      </c>
      <c r="G2032" s="2">
        <f t="shared" ca="1" si="507"/>
        <v>72851.649999999994</v>
      </c>
      <c r="H2032">
        <f t="shared" ca="1" si="508"/>
        <v>-1</v>
      </c>
      <c r="I2032">
        <f t="shared" si="509"/>
        <v>-1</v>
      </c>
      <c r="J2032">
        <f t="shared" si="512"/>
        <v>7.8800000000001091</v>
      </c>
      <c r="K2032">
        <f t="shared" ca="1" si="510"/>
        <v>-1</v>
      </c>
      <c r="L2032" s="11">
        <f t="shared" ca="1" si="504"/>
        <v>15502.829999999971</v>
      </c>
      <c r="M2032">
        <f t="shared" ca="1" si="511"/>
        <v>-2</v>
      </c>
      <c r="N2032">
        <f t="shared" ca="1" si="505"/>
        <v>4</v>
      </c>
      <c r="O2032">
        <f>COUNTIF(結算日!$A$3:$A$249,A2032)</f>
        <v>0</v>
      </c>
      <c r="Q2032" s="7">
        <f t="shared" si="513"/>
        <v>56</v>
      </c>
      <c r="R2032" s="8">
        <f t="shared" ca="1" si="517"/>
        <v>2576</v>
      </c>
      <c r="S2032" s="8">
        <f t="shared" ca="1" si="518"/>
        <v>311047</v>
      </c>
      <c r="T2032" s="8">
        <f t="shared" ca="1" si="514"/>
        <v>-46</v>
      </c>
      <c r="U2032" s="9">
        <f t="shared" ca="1" si="519"/>
        <v>92</v>
      </c>
      <c r="V2032">
        <f t="shared" si="515"/>
        <v>2006</v>
      </c>
      <c r="W2032">
        <f t="shared" si="516"/>
        <v>9</v>
      </c>
    </row>
    <row r="2033" spans="1:23" x14ac:dyDescent="0.25">
      <c r="A2033" s="1">
        <v>38971</v>
      </c>
      <c r="B2033" s="2">
        <v>6693.88</v>
      </c>
      <c r="C2033" s="2">
        <v>79752</v>
      </c>
      <c r="D2033" s="2">
        <v>6648</v>
      </c>
      <c r="E2033" s="2">
        <v>6646</v>
      </c>
      <c r="F2033" s="10">
        <f t="shared" si="506"/>
        <v>-6.8540218826749211E-3</v>
      </c>
      <c r="G2033" s="2">
        <f t="shared" ca="1" si="507"/>
        <v>73121.574999999997</v>
      </c>
      <c r="H2033">
        <f t="shared" ca="1" si="508"/>
        <v>1</v>
      </c>
      <c r="I2033">
        <f t="shared" si="509"/>
        <v>1</v>
      </c>
      <c r="J2033">
        <f t="shared" si="512"/>
        <v>0.77000000000043656</v>
      </c>
      <c r="K2033">
        <f t="shared" si="510"/>
        <v>1</v>
      </c>
      <c r="L2033" s="11">
        <f t="shared" ca="1" si="504"/>
        <v>15501.28999999997</v>
      </c>
      <c r="M2033">
        <f t="shared" ca="1" si="511"/>
        <v>2</v>
      </c>
      <c r="N2033">
        <f t="shared" ca="1" si="505"/>
        <v>4</v>
      </c>
      <c r="O2033">
        <f>COUNTIF(結算日!$A$3:$A$249,A2033)</f>
        <v>0</v>
      </c>
      <c r="Q2033" s="7">
        <f t="shared" si="513"/>
        <v>-48</v>
      </c>
      <c r="R2033" s="8">
        <f t="shared" ca="1" si="517"/>
        <v>2208</v>
      </c>
      <c r="S2033" s="8">
        <f t="shared" ca="1" si="518"/>
        <v>313163</v>
      </c>
      <c r="T2033" s="8">
        <f t="shared" ca="1" si="514"/>
        <v>47</v>
      </c>
      <c r="U2033" s="9">
        <f t="shared" ca="1" si="519"/>
        <v>93</v>
      </c>
      <c r="V2033">
        <f t="shared" si="515"/>
        <v>2006</v>
      </c>
      <c r="W2033">
        <f t="shared" si="516"/>
        <v>9</v>
      </c>
    </row>
    <row r="2034" spans="1:23" x14ac:dyDescent="0.25">
      <c r="A2034" s="1">
        <v>38972</v>
      </c>
      <c r="B2034" s="2">
        <v>6625.73</v>
      </c>
      <c r="C2034" s="2">
        <v>64757</v>
      </c>
      <c r="D2034" s="2">
        <v>6588</v>
      </c>
      <c r="E2034" s="2">
        <v>6585</v>
      </c>
      <c r="F2034" s="10">
        <f t="shared" si="506"/>
        <v>-5.6944668738387882E-3</v>
      </c>
      <c r="G2034" s="2">
        <f t="shared" ca="1" si="507"/>
        <v>73282.05</v>
      </c>
      <c r="H2034">
        <f t="shared" ca="1" si="508"/>
        <v>-1</v>
      </c>
      <c r="I2034">
        <f t="shared" si="509"/>
        <v>1</v>
      </c>
      <c r="J2034">
        <f t="shared" si="512"/>
        <v>-68.150000000000546</v>
      </c>
      <c r="K2034">
        <f t="shared" si="510"/>
        <v>1</v>
      </c>
      <c r="L2034" s="11">
        <f t="shared" ca="1" si="504"/>
        <v>15364.989999999969</v>
      </c>
      <c r="M2034">
        <f t="shared" ca="1" si="511"/>
        <v>2</v>
      </c>
      <c r="N2034">
        <f t="shared" ca="1" si="505"/>
        <v>0</v>
      </c>
      <c r="O2034">
        <f>COUNTIF(結算日!$A$3:$A$249,A2034)</f>
        <v>0</v>
      </c>
      <c r="Q2034" s="7">
        <f t="shared" si="513"/>
        <v>-60</v>
      </c>
      <c r="R2034" s="8">
        <f t="shared" ca="1" si="517"/>
        <v>-2820</v>
      </c>
      <c r="S2034" s="8">
        <f t="shared" ca="1" si="518"/>
        <v>310250</v>
      </c>
      <c r="T2034" s="8">
        <f t="shared" ca="1" si="514"/>
        <v>47</v>
      </c>
      <c r="U2034" s="9">
        <f t="shared" ca="1" si="519"/>
        <v>0</v>
      </c>
      <c r="V2034">
        <f t="shared" si="515"/>
        <v>2006</v>
      </c>
      <c r="W2034">
        <f t="shared" si="516"/>
        <v>9</v>
      </c>
    </row>
    <row r="2035" spans="1:23" x14ac:dyDescent="0.25">
      <c r="A2035" s="1">
        <v>38973</v>
      </c>
      <c r="B2035" s="2">
        <v>6664.87</v>
      </c>
      <c r="C2035" s="2">
        <v>60742</v>
      </c>
      <c r="D2035" s="2">
        <v>6644</v>
      </c>
      <c r="E2035" s="2">
        <v>6646</v>
      </c>
      <c r="F2035" s="10">
        <f t="shared" si="506"/>
        <v>-3.1313438971802832E-3</v>
      </c>
      <c r="G2035" s="2">
        <f t="shared" ca="1" si="507"/>
        <v>73195.975000000006</v>
      </c>
      <c r="H2035">
        <f t="shared" ca="1" si="508"/>
        <v>-1</v>
      </c>
      <c r="I2035">
        <f t="shared" si="509"/>
        <v>1</v>
      </c>
      <c r="J2035">
        <f t="shared" si="512"/>
        <v>39.140000000000327</v>
      </c>
      <c r="K2035">
        <f t="shared" si="510"/>
        <v>1</v>
      </c>
      <c r="L2035" s="11">
        <f t="shared" ca="1" si="504"/>
        <v>15443.26999999997</v>
      </c>
      <c r="M2035">
        <f t="shared" ca="1" si="511"/>
        <v>2</v>
      </c>
      <c r="N2035">
        <f t="shared" ca="1" si="505"/>
        <v>0</v>
      </c>
      <c r="O2035">
        <f>COUNTIF(結算日!$A$3:$A$249,A2035)</f>
        <v>0</v>
      </c>
      <c r="Q2035" s="7">
        <f t="shared" si="513"/>
        <v>56</v>
      </c>
      <c r="R2035" s="8">
        <f t="shared" ca="1" si="517"/>
        <v>2632</v>
      </c>
      <c r="S2035" s="8">
        <f t="shared" ca="1" si="518"/>
        <v>312882</v>
      </c>
      <c r="T2035" s="8">
        <f t="shared" ca="1" si="514"/>
        <v>47</v>
      </c>
      <c r="U2035" s="9">
        <f t="shared" ca="1" si="519"/>
        <v>0</v>
      </c>
      <c r="V2035">
        <f t="shared" si="515"/>
        <v>2006</v>
      </c>
      <c r="W2035">
        <f t="shared" si="516"/>
        <v>9</v>
      </c>
    </row>
    <row r="2036" spans="1:23" x14ac:dyDescent="0.25">
      <c r="A2036" s="1">
        <v>38974</v>
      </c>
      <c r="B2036" s="2">
        <v>6598.87</v>
      </c>
      <c r="C2036" s="2">
        <v>76156</v>
      </c>
      <c r="D2036" s="2">
        <v>6579</v>
      </c>
      <c r="E2036" s="2">
        <v>6568</v>
      </c>
      <c r="F2036" s="10">
        <f t="shared" si="506"/>
        <v>-3.0111216011226016E-3</v>
      </c>
      <c r="G2036" s="2">
        <f t="shared" ca="1" si="507"/>
        <v>73148.75</v>
      </c>
      <c r="H2036">
        <f t="shared" ca="1" si="508"/>
        <v>1</v>
      </c>
      <c r="I2036">
        <f t="shared" si="509"/>
        <v>1</v>
      </c>
      <c r="J2036">
        <f t="shared" si="512"/>
        <v>-66</v>
      </c>
      <c r="K2036">
        <f t="shared" si="510"/>
        <v>1</v>
      </c>
      <c r="L2036" s="11">
        <f t="shared" ca="1" si="504"/>
        <v>15311.26999999997</v>
      </c>
      <c r="M2036">
        <f t="shared" ca="1" si="511"/>
        <v>2</v>
      </c>
      <c r="N2036">
        <f t="shared" ca="1" si="505"/>
        <v>0</v>
      </c>
      <c r="O2036">
        <f>COUNTIF(結算日!$A$3:$A$249,A2036)</f>
        <v>0</v>
      </c>
      <c r="Q2036" s="7">
        <f t="shared" si="513"/>
        <v>-65</v>
      </c>
      <c r="R2036" s="8">
        <f t="shared" ca="1" si="517"/>
        <v>-3055</v>
      </c>
      <c r="S2036" s="8">
        <f t="shared" ca="1" si="518"/>
        <v>309827</v>
      </c>
      <c r="T2036" s="8">
        <f t="shared" ca="1" si="514"/>
        <v>47</v>
      </c>
      <c r="U2036" s="9">
        <f t="shared" ca="1" si="519"/>
        <v>0</v>
      </c>
      <c r="V2036">
        <f t="shared" si="515"/>
        <v>2006</v>
      </c>
      <c r="W2036">
        <f t="shared" si="516"/>
        <v>9</v>
      </c>
    </row>
    <row r="2037" spans="1:23" x14ac:dyDescent="0.25">
      <c r="A2037" s="1">
        <v>38975</v>
      </c>
      <c r="B2037" s="2">
        <v>6681.09</v>
      </c>
      <c r="C2037" s="2">
        <v>56645</v>
      </c>
      <c r="D2037" s="2">
        <v>6669</v>
      </c>
      <c r="E2037" s="2">
        <v>6659</v>
      </c>
      <c r="F2037" s="10">
        <f t="shared" si="506"/>
        <v>-1.8095849629327088E-3</v>
      </c>
      <c r="G2037" s="2">
        <f t="shared" ca="1" si="507"/>
        <v>72935</v>
      </c>
      <c r="H2037">
        <f t="shared" ca="1" si="508"/>
        <v>-1</v>
      </c>
      <c r="I2037">
        <f t="shared" si="509"/>
        <v>1</v>
      </c>
      <c r="J2037">
        <f t="shared" si="512"/>
        <v>82.220000000000255</v>
      </c>
      <c r="K2037">
        <f t="shared" si="510"/>
        <v>1</v>
      </c>
      <c r="L2037" s="11">
        <f t="shared" ca="1" si="504"/>
        <v>15475.70999999997</v>
      </c>
      <c r="M2037">
        <f t="shared" ca="1" si="511"/>
        <v>2</v>
      </c>
      <c r="N2037">
        <f t="shared" ca="1" si="505"/>
        <v>0</v>
      </c>
      <c r="O2037">
        <f>COUNTIF(結算日!$A$3:$A$249,A2037)</f>
        <v>0</v>
      </c>
      <c r="Q2037" s="7">
        <f t="shared" si="513"/>
        <v>90</v>
      </c>
      <c r="R2037" s="8">
        <f t="shared" ca="1" si="517"/>
        <v>4230</v>
      </c>
      <c r="S2037" s="8">
        <f t="shared" ca="1" si="518"/>
        <v>314057</v>
      </c>
      <c r="T2037" s="8">
        <f t="shared" ca="1" si="514"/>
        <v>47</v>
      </c>
      <c r="U2037" s="9">
        <f t="shared" ca="1" si="519"/>
        <v>0</v>
      </c>
      <c r="V2037">
        <f t="shared" si="515"/>
        <v>2006</v>
      </c>
      <c r="W2037">
        <f t="shared" si="516"/>
        <v>9</v>
      </c>
    </row>
    <row r="2038" spans="1:23" x14ac:dyDescent="0.25">
      <c r="A2038" s="1">
        <v>38978</v>
      </c>
      <c r="B2038" s="2">
        <v>6882.48</v>
      </c>
      <c r="C2038" s="2">
        <v>110752</v>
      </c>
      <c r="D2038" s="2">
        <v>6895</v>
      </c>
      <c r="E2038" s="2">
        <v>6888</v>
      </c>
      <c r="F2038" s="10">
        <f t="shared" si="506"/>
        <v>1.8191117155443859E-3</v>
      </c>
      <c r="G2038" s="2">
        <f t="shared" ca="1" si="507"/>
        <v>74264.725000000006</v>
      </c>
      <c r="H2038">
        <f t="shared" ca="1" si="508"/>
        <v>1</v>
      </c>
      <c r="I2038">
        <f t="shared" si="509"/>
        <v>-1</v>
      </c>
      <c r="J2038">
        <f t="shared" si="512"/>
        <v>201.38999999999942</v>
      </c>
      <c r="K2038">
        <f t="shared" si="510"/>
        <v>-1</v>
      </c>
      <c r="L2038" s="11">
        <f t="shared" ca="1" si="504"/>
        <v>15878.489999999969</v>
      </c>
      <c r="M2038">
        <f t="shared" ca="1" si="511"/>
        <v>-2</v>
      </c>
      <c r="N2038">
        <f t="shared" ca="1" si="505"/>
        <v>4</v>
      </c>
      <c r="O2038">
        <f>COUNTIF(結算日!$A$3:$A$249,A2038)</f>
        <v>0</v>
      </c>
      <c r="Q2038" s="7">
        <f t="shared" si="513"/>
        <v>226</v>
      </c>
      <c r="R2038" s="8">
        <f t="shared" ca="1" si="517"/>
        <v>10622</v>
      </c>
      <c r="S2038" s="8">
        <f t="shared" ca="1" si="518"/>
        <v>324679</v>
      </c>
      <c r="T2038" s="8">
        <f t="shared" ca="1" si="514"/>
        <v>-47</v>
      </c>
      <c r="U2038" s="9">
        <f t="shared" ca="1" si="519"/>
        <v>94</v>
      </c>
      <c r="V2038">
        <f t="shared" si="515"/>
        <v>2006</v>
      </c>
      <c r="W2038">
        <f t="shared" si="516"/>
        <v>9</v>
      </c>
    </row>
    <row r="2039" spans="1:23" x14ac:dyDescent="0.25">
      <c r="A2039" s="1">
        <v>38979</v>
      </c>
      <c r="B2039" s="2">
        <v>6881.87</v>
      </c>
      <c r="C2039" s="2">
        <v>87430</v>
      </c>
      <c r="D2039" s="2">
        <v>6876</v>
      </c>
      <c r="E2039" s="2">
        <v>6867</v>
      </c>
      <c r="F2039" s="10">
        <f t="shared" si="506"/>
        <v>-8.529658363206627E-4</v>
      </c>
      <c r="G2039" s="2">
        <f t="shared" ca="1" si="507"/>
        <v>74663.225000000006</v>
      </c>
      <c r="H2039">
        <f t="shared" ca="1" si="508"/>
        <v>1</v>
      </c>
      <c r="I2039">
        <f t="shared" si="509"/>
        <v>1</v>
      </c>
      <c r="J2039">
        <f t="shared" si="512"/>
        <v>-0.60999999999967258</v>
      </c>
      <c r="K2039">
        <f t="shared" ca="1" si="510"/>
        <v>1</v>
      </c>
      <c r="L2039" s="11">
        <f t="shared" ca="1" si="504"/>
        <v>15879.709999999968</v>
      </c>
      <c r="M2039">
        <f t="shared" ca="1" si="511"/>
        <v>2</v>
      </c>
      <c r="N2039">
        <f t="shared" ca="1" si="505"/>
        <v>4</v>
      </c>
      <c r="O2039">
        <f>COUNTIF(結算日!$A$3:$A$249,A2039)</f>
        <v>0</v>
      </c>
      <c r="Q2039" s="7">
        <f t="shared" si="513"/>
        <v>-19</v>
      </c>
      <c r="R2039" s="8">
        <f t="shared" ca="1" si="517"/>
        <v>893</v>
      </c>
      <c r="S2039" s="8">
        <f t="shared" ca="1" si="518"/>
        <v>325478</v>
      </c>
      <c r="T2039" s="8">
        <f t="shared" ca="1" si="514"/>
        <v>47</v>
      </c>
      <c r="U2039" s="9">
        <f t="shared" ca="1" si="519"/>
        <v>94</v>
      </c>
      <c r="V2039">
        <f t="shared" si="515"/>
        <v>2006</v>
      </c>
      <c r="W2039">
        <f t="shared" si="516"/>
        <v>9</v>
      </c>
    </row>
    <row r="2040" spans="1:23" x14ac:dyDescent="0.25">
      <c r="A2040" s="1">
        <v>38980</v>
      </c>
      <c r="B2040" s="2">
        <v>6877.77</v>
      </c>
      <c r="C2040" s="2">
        <v>72678</v>
      </c>
      <c r="D2040" s="2">
        <v>6880</v>
      </c>
      <c r="E2040" s="2">
        <v>6862</v>
      </c>
      <c r="F2040" s="10">
        <f t="shared" si="506"/>
        <v>-2.2928943538386148E-3</v>
      </c>
      <c r="G2040" s="2">
        <f t="shared" ca="1" si="507"/>
        <v>74784.225000000006</v>
      </c>
      <c r="H2040">
        <f t="shared" ca="1" si="508"/>
        <v>-1</v>
      </c>
      <c r="I2040">
        <f t="shared" si="509"/>
        <v>1</v>
      </c>
      <c r="J2040">
        <f t="shared" si="512"/>
        <v>-4.0999999999994543</v>
      </c>
      <c r="K2040">
        <f t="shared" si="510"/>
        <v>1</v>
      </c>
      <c r="L2040" s="11">
        <f t="shared" ca="1" si="504"/>
        <v>15871.509999999969</v>
      </c>
      <c r="M2040">
        <f t="shared" ca="1" si="511"/>
        <v>2</v>
      </c>
      <c r="N2040">
        <f t="shared" ca="1" si="505"/>
        <v>0</v>
      </c>
      <c r="O2040">
        <f>COUNTIF(結算日!$A$3:$A$249,A2040)</f>
        <v>1</v>
      </c>
      <c r="Q2040" s="7">
        <f t="shared" si="513"/>
        <v>4</v>
      </c>
      <c r="R2040" s="8">
        <f t="shared" ca="1" si="517"/>
        <v>188</v>
      </c>
      <c r="S2040" s="8">
        <f t="shared" ca="1" si="518"/>
        <v>325572</v>
      </c>
      <c r="T2040" s="8">
        <f t="shared" ca="1" si="514"/>
        <v>47</v>
      </c>
      <c r="U2040" s="9">
        <f t="shared" ca="1" si="519"/>
        <v>94</v>
      </c>
      <c r="V2040">
        <f t="shared" si="515"/>
        <v>2006</v>
      </c>
      <c r="W2040">
        <f t="shared" si="516"/>
        <v>9</v>
      </c>
    </row>
    <row r="2041" spans="1:23" x14ac:dyDescent="0.25">
      <c r="A2041" s="1">
        <v>38981</v>
      </c>
      <c r="B2041" s="2">
        <v>6889.89</v>
      </c>
      <c r="C2041" s="2">
        <v>86446</v>
      </c>
      <c r="D2041" s="2">
        <v>6880</v>
      </c>
      <c r="E2041" s="2">
        <v>6872</v>
      </c>
      <c r="F2041" s="10">
        <f t="shared" si="506"/>
        <v>-1.435436559945158E-3</v>
      </c>
      <c r="G2041" s="2">
        <f t="shared" ca="1" si="507"/>
        <v>75073.225000000006</v>
      </c>
      <c r="H2041">
        <f t="shared" ca="1" si="508"/>
        <v>1</v>
      </c>
      <c r="I2041">
        <f t="shared" si="509"/>
        <v>1</v>
      </c>
      <c r="J2041">
        <f t="shared" si="512"/>
        <v>12.119999999999891</v>
      </c>
      <c r="K2041">
        <f t="shared" si="510"/>
        <v>1</v>
      </c>
      <c r="L2041" s="11">
        <f t="shared" ca="1" si="504"/>
        <v>15895.749999999969</v>
      </c>
      <c r="M2041">
        <f t="shared" ca="1" si="511"/>
        <v>2</v>
      </c>
      <c r="N2041">
        <f t="shared" ca="1" si="505"/>
        <v>0</v>
      </c>
      <c r="O2041">
        <f>COUNTIF(結算日!$A$3:$A$249,A2041)</f>
        <v>0</v>
      </c>
      <c r="Q2041" s="7">
        <f t="shared" si="513"/>
        <v>18</v>
      </c>
      <c r="R2041" s="8">
        <f t="shared" ca="1" si="517"/>
        <v>846</v>
      </c>
      <c r="S2041" s="8">
        <f t="shared" ca="1" si="518"/>
        <v>326324</v>
      </c>
      <c r="T2041" s="8">
        <f t="shared" ca="1" si="514"/>
        <v>47</v>
      </c>
      <c r="U2041" s="9">
        <f t="shared" ca="1" si="519"/>
        <v>0</v>
      </c>
      <c r="V2041">
        <f t="shared" si="515"/>
        <v>2006</v>
      </c>
      <c r="W2041">
        <f t="shared" si="516"/>
        <v>9</v>
      </c>
    </row>
    <row r="2042" spans="1:23" x14ac:dyDescent="0.25">
      <c r="A2042" s="1">
        <v>38982</v>
      </c>
      <c r="B2042" s="2">
        <v>6885.6</v>
      </c>
      <c r="C2042" s="2">
        <v>64377</v>
      </c>
      <c r="D2042" s="2">
        <v>6858</v>
      </c>
      <c r="E2042" s="2">
        <v>6855</v>
      </c>
      <c r="F2042" s="10">
        <f t="shared" si="506"/>
        <v>-4.0083652840711137E-3</v>
      </c>
      <c r="G2042" s="2">
        <f t="shared" ca="1" si="507"/>
        <v>74792.524999999994</v>
      </c>
      <c r="H2042">
        <f t="shared" ca="1" si="508"/>
        <v>-1</v>
      </c>
      <c r="I2042">
        <f t="shared" si="509"/>
        <v>1</v>
      </c>
      <c r="J2042">
        <f t="shared" si="512"/>
        <v>-4.2899999999999636</v>
      </c>
      <c r="K2042">
        <f t="shared" si="510"/>
        <v>1</v>
      </c>
      <c r="L2042" s="11">
        <f t="shared" ca="1" si="504"/>
        <v>15887.169999999969</v>
      </c>
      <c r="M2042">
        <f t="shared" ca="1" si="511"/>
        <v>2</v>
      </c>
      <c r="N2042">
        <f t="shared" ca="1" si="505"/>
        <v>0</v>
      </c>
      <c r="O2042">
        <f>COUNTIF(結算日!$A$3:$A$249,A2042)</f>
        <v>0</v>
      </c>
      <c r="Q2042" s="7">
        <f t="shared" si="513"/>
        <v>-22</v>
      </c>
      <c r="R2042" s="8">
        <f t="shared" ca="1" si="517"/>
        <v>-1034</v>
      </c>
      <c r="S2042" s="8">
        <f t="shared" ca="1" si="518"/>
        <v>325290</v>
      </c>
      <c r="T2042" s="8">
        <f t="shared" ca="1" si="514"/>
        <v>47</v>
      </c>
      <c r="U2042" s="9">
        <f t="shared" ca="1" si="519"/>
        <v>0</v>
      </c>
      <c r="V2042">
        <f t="shared" si="515"/>
        <v>2006</v>
      </c>
      <c r="W2042">
        <f t="shared" si="516"/>
        <v>9</v>
      </c>
    </row>
    <row r="2043" spans="1:23" x14ac:dyDescent="0.25">
      <c r="A2043" s="1">
        <v>38985</v>
      </c>
      <c r="B2043" s="2">
        <v>6911.21</v>
      </c>
      <c r="C2043" s="2">
        <v>67065</v>
      </c>
      <c r="D2043" s="2">
        <v>6925</v>
      </c>
      <c r="E2043" s="2">
        <v>6919</v>
      </c>
      <c r="F2043" s="10">
        <f t="shared" si="506"/>
        <v>1.995309070336404E-3</v>
      </c>
      <c r="G2043" s="2">
        <f t="shared" ca="1" si="507"/>
        <v>74653.5</v>
      </c>
      <c r="H2043">
        <f t="shared" ca="1" si="508"/>
        <v>-1</v>
      </c>
      <c r="I2043">
        <f t="shared" si="509"/>
        <v>-1</v>
      </c>
      <c r="J2043">
        <f t="shared" si="512"/>
        <v>25.609999999999673</v>
      </c>
      <c r="K2043">
        <f t="shared" si="510"/>
        <v>-1</v>
      </c>
      <c r="L2043" s="11">
        <f t="shared" ca="1" si="504"/>
        <v>15938.389999999968</v>
      </c>
      <c r="M2043">
        <f t="shared" ca="1" si="511"/>
        <v>-2</v>
      </c>
      <c r="N2043">
        <f t="shared" ca="1" si="505"/>
        <v>4</v>
      </c>
      <c r="O2043">
        <f>COUNTIF(結算日!$A$3:$A$249,A2043)</f>
        <v>0</v>
      </c>
      <c r="Q2043" s="7">
        <f t="shared" si="513"/>
        <v>67</v>
      </c>
      <c r="R2043" s="8">
        <f t="shared" ca="1" si="517"/>
        <v>3149</v>
      </c>
      <c r="S2043" s="8">
        <f t="shared" ca="1" si="518"/>
        <v>328439</v>
      </c>
      <c r="T2043" s="8">
        <f t="shared" ca="1" si="514"/>
        <v>-47</v>
      </c>
      <c r="U2043" s="9">
        <f t="shared" ca="1" si="519"/>
        <v>94</v>
      </c>
      <c r="V2043">
        <f t="shared" si="515"/>
        <v>2006</v>
      </c>
      <c r="W2043">
        <f t="shared" si="516"/>
        <v>9</v>
      </c>
    </row>
    <row r="2044" spans="1:23" x14ac:dyDescent="0.25">
      <c r="A2044" s="1">
        <v>38986</v>
      </c>
      <c r="B2044" s="2">
        <v>6901.75</v>
      </c>
      <c r="C2044" s="2">
        <v>64403</v>
      </c>
      <c r="D2044" s="2">
        <v>6900</v>
      </c>
      <c r="E2044" s="2">
        <v>6892</v>
      </c>
      <c r="F2044" s="10">
        <f t="shared" si="506"/>
        <v>-2.5355887999423121E-4</v>
      </c>
      <c r="G2044" s="2">
        <f t="shared" ca="1" si="507"/>
        <v>74829.675000000003</v>
      </c>
      <c r="H2044">
        <f t="shared" ca="1" si="508"/>
        <v>-1</v>
      </c>
      <c r="I2044">
        <f t="shared" si="509"/>
        <v>1</v>
      </c>
      <c r="J2044">
        <f t="shared" si="512"/>
        <v>-9.4600000000000364</v>
      </c>
      <c r="K2044">
        <f t="shared" ca="1" si="510"/>
        <v>-1</v>
      </c>
      <c r="L2044" s="11">
        <f t="shared" ca="1" si="504"/>
        <v>15957.309999999969</v>
      </c>
      <c r="M2044">
        <f t="shared" ca="1" si="511"/>
        <v>-2</v>
      </c>
      <c r="N2044">
        <f t="shared" ca="1" si="505"/>
        <v>0</v>
      </c>
      <c r="O2044">
        <f>COUNTIF(結算日!$A$3:$A$249,A2044)</f>
        <v>0</v>
      </c>
      <c r="Q2044" s="7">
        <f t="shared" si="513"/>
        <v>-25</v>
      </c>
      <c r="R2044" s="8">
        <f t="shared" ca="1" si="517"/>
        <v>1175</v>
      </c>
      <c r="S2044" s="8">
        <f t="shared" ca="1" si="518"/>
        <v>329520</v>
      </c>
      <c r="T2044" s="8">
        <f t="shared" ca="1" si="514"/>
        <v>-47</v>
      </c>
      <c r="U2044" s="9">
        <f t="shared" ca="1" si="519"/>
        <v>0</v>
      </c>
      <c r="V2044">
        <f t="shared" si="515"/>
        <v>2006</v>
      </c>
      <c r="W2044">
        <f t="shared" si="516"/>
        <v>9</v>
      </c>
    </row>
    <row r="2045" spans="1:23" x14ac:dyDescent="0.25">
      <c r="A2045" s="1">
        <v>38987</v>
      </c>
      <c r="B2045" s="2">
        <v>6946.27</v>
      </c>
      <c r="C2045" s="2">
        <v>81634</v>
      </c>
      <c r="D2045" s="2">
        <v>6955</v>
      </c>
      <c r="E2045" s="2">
        <v>6948</v>
      </c>
      <c r="F2045" s="10">
        <f t="shared" si="506"/>
        <v>1.2567896151458591E-3</v>
      </c>
      <c r="G2045" s="2">
        <f t="shared" ca="1" si="507"/>
        <v>75340.524999999994</v>
      </c>
      <c r="H2045">
        <f t="shared" ca="1" si="508"/>
        <v>1</v>
      </c>
      <c r="I2045">
        <f t="shared" si="509"/>
        <v>-1</v>
      </c>
      <c r="J2045">
        <f t="shared" si="512"/>
        <v>44.520000000000437</v>
      </c>
      <c r="K2045">
        <f t="shared" si="510"/>
        <v>-1</v>
      </c>
      <c r="L2045" s="11">
        <f t="shared" ca="1" si="504"/>
        <v>15868.269999999968</v>
      </c>
      <c r="M2045">
        <f t="shared" ca="1" si="511"/>
        <v>-2</v>
      </c>
      <c r="N2045">
        <f t="shared" ca="1" si="505"/>
        <v>0</v>
      </c>
      <c r="O2045">
        <f>COUNTIF(結算日!$A$3:$A$249,A2045)</f>
        <v>0</v>
      </c>
      <c r="Q2045" s="7">
        <f t="shared" si="513"/>
        <v>55</v>
      </c>
      <c r="R2045" s="8">
        <f t="shared" ca="1" si="517"/>
        <v>-2585</v>
      </c>
      <c r="S2045" s="8">
        <f t="shared" ca="1" si="518"/>
        <v>326935</v>
      </c>
      <c r="T2045" s="8">
        <f t="shared" ca="1" si="514"/>
        <v>-47</v>
      </c>
      <c r="U2045" s="9">
        <f t="shared" ca="1" si="519"/>
        <v>0</v>
      </c>
      <c r="V2045">
        <f t="shared" si="515"/>
        <v>2006</v>
      </c>
      <c r="W2045">
        <f t="shared" si="516"/>
        <v>9</v>
      </c>
    </row>
    <row r="2046" spans="1:23" x14ac:dyDescent="0.25">
      <c r="A2046" s="1">
        <v>38988</v>
      </c>
      <c r="B2046" s="2">
        <v>6885.12</v>
      </c>
      <c r="C2046" s="2">
        <v>92741</v>
      </c>
      <c r="D2046" s="2">
        <v>6864</v>
      </c>
      <c r="E2046" s="2">
        <v>6869</v>
      </c>
      <c r="F2046" s="10">
        <f t="shared" si="506"/>
        <v>-3.0674846625766694E-3</v>
      </c>
      <c r="G2046" s="2">
        <f t="shared" ca="1" si="507"/>
        <v>75663.25</v>
      </c>
      <c r="H2046">
        <f t="shared" ca="1" si="508"/>
        <v>1</v>
      </c>
      <c r="I2046">
        <f t="shared" si="509"/>
        <v>1</v>
      </c>
      <c r="J2046">
        <f t="shared" si="512"/>
        <v>-61.150000000000546</v>
      </c>
      <c r="K2046">
        <f t="shared" si="510"/>
        <v>1</v>
      </c>
      <c r="L2046" s="11">
        <f t="shared" ref="L2046:L2109" ca="1" si="520">L2045+J2046*M2045</f>
        <v>15990.569999999969</v>
      </c>
      <c r="M2046">
        <f t="shared" ca="1" si="511"/>
        <v>2</v>
      </c>
      <c r="N2046">
        <f t="shared" ref="N2046:N2109" ca="1" si="521">ABS(M2046-M2045)</f>
        <v>4</v>
      </c>
      <c r="O2046">
        <f>COUNTIF(結算日!$A$3:$A$249,A2046)</f>
        <v>0</v>
      </c>
      <c r="Q2046" s="7">
        <f t="shared" si="513"/>
        <v>-91</v>
      </c>
      <c r="R2046" s="8">
        <f t="shared" ca="1" si="517"/>
        <v>4277</v>
      </c>
      <c r="S2046" s="8">
        <f t="shared" ca="1" si="518"/>
        <v>331212</v>
      </c>
      <c r="T2046" s="8">
        <f t="shared" ca="1" si="514"/>
        <v>48</v>
      </c>
      <c r="U2046" s="9">
        <f t="shared" ca="1" si="519"/>
        <v>95</v>
      </c>
      <c r="V2046">
        <f t="shared" si="515"/>
        <v>2006</v>
      </c>
      <c r="W2046">
        <f t="shared" si="516"/>
        <v>9</v>
      </c>
    </row>
    <row r="2047" spans="1:23" x14ac:dyDescent="0.25">
      <c r="A2047" s="1">
        <v>38989</v>
      </c>
      <c r="B2047" s="2">
        <v>6883.05</v>
      </c>
      <c r="C2047" s="2">
        <v>69826</v>
      </c>
      <c r="D2047" s="2">
        <v>6877</v>
      </c>
      <c r="E2047" s="2">
        <v>6880</v>
      </c>
      <c r="F2047" s="10">
        <f t="shared" si="506"/>
        <v>-8.7897080509369285E-4</v>
      </c>
      <c r="G2047" s="2">
        <f t="shared" ca="1" si="507"/>
        <v>75681.600000000006</v>
      </c>
      <c r="H2047">
        <f t="shared" ca="1" si="508"/>
        <v>-1</v>
      </c>
      <c r="I2047">
        <f t="shared" si="509"/>
        <v>1</v>
      </c>
      <c r="J2047">
        <f t="shared" si="512"/>
        <v>-2.069999999999709</v>
      </c>
      <c r="K2047">
        <f t="shared" ca="1" si="510"/>
        <v>-1</v>
      </c>
      <c r="L2047" s="11">
        <f t="shared" ca="1" si="520"/>
        <v>15986.429999999969</v>
      </c>
      <c r="M2047">
        <f t="shared" ca="1" si="511"/>
        <v>-2</v>
      </c>
      <c r="N2047">
        <f t="shared" ca="1" si="521"/>
        <v>4</v>
      </c>
      <c r="O2047">
        <f>COUNTIF(結算日!$A$3:$A$249,A2047)</f>
        <v>0</v>
      </c>
      <c r="Q2047" s="7">
        <f t="shared" si="513"/>
        <v>13</v>
      </c>
      <c r="R2047" s="8">
        <f t="shared" ca="1" si="517"/>
        <v>624</v>
      </c>
      <c r="S2047" s="8">
        <f t="shared" ca="1" si="518"/>
        <v>331741</v>
      </c>
      <c r="T2047" s="8">
        <f t="shared" ca="1" si="514"/>
        <v>-48</v>
      </c>
      <c r="U2047" s="9">
        <f t="shared" ca="1" si="519"/>
        <v>96</v>
      </c>
      <c r="V2047">
        <f t="shared" si="515"/>
        <v>2006</v>
      </c>
      <c r="W2047">
        <f t="shared" si="516"/>
        <v>9</v>
      </c>
    </row>
    <row r="2048" spans="1:23" x14ac:dyDescent="0.25">
      <c r="A2048" s="1">
        <v>38992</v>
      </c>
      <c r="B2048" s="2">
        <v>6960.95</v>
      </c>
      <c r="C2048" s="2">
        <v>76084</v>
      </c>
      <c r="D2048" s="2">
        <v>6959</v>
      </c>
      <c r="E2048" s="2">
        <v>6951</v>
      </c>
      <c r="F2048" s="10">
        <f t="shared" si="506"/>
        <v>-2.8013417708783184E-4</v>
      </c>
      <c r="G2048" s="2">
        <f t="shared" ca="1" si="507"/>
        <v>76180.774999999994</v>
      </c>
      <c r="H2048">
        <f t="shared" ca="1" si="508"/>
        <v>-1</v>
      </c>
      <c r="I2048">
        <f t="shared" si="509"/>
        <v>1</v>
      </c>
      <c r="J2048">
        <f t="shared" si="512"/>
        <v>77.899999999999636</v>
      </c>
      <c r="K2048">
        <f t="shared" ca="1" si="510"/>
        <v>-1</v>
      </c>
      <c r="L2048" s="11">
        <f t="shared" ca="1" si="520"/>
        <v>15830.62999999997</v>
      </c>
      <c r="M2048">
        <f t="shared" ca="1" si="511"/>
        <v>-2</v>
      </c>
      <c r="N2048">
        <f t="shared" ca="1" si="521"/>
        <v>0</v>
      </c>
      <c r="O2048">
        <f>COUNTIF(結算日!$A$3:$A$249,A2048)</f>
        <v>0</v>
      </c>
      <c r="Q2048" s="7">
        <f t="shared" si="513"/>
        <v>82</v>
      </c>
      <c r="R2048" s="8">
        <f t="shared" ca="1" si="517"/>
        <v>-3936</v>
      </c>
      <c r="S2048" s="8">
        <f t="shared" ca="1" si="518"/>
        <v>327709</v>
      </c>
      <c r="T2048" s="8">
        <f t="shared" ca="1" si="514"/>
        <v>-47</v>
      </c>
      <c r="U2048" s="9">
        <f t="shared" ca="1" si="519"/>
        <v>1</v>
      </c>
      <c r="V2048">
        <f t="shared" si="515"/>
        <v>2006</v>
      </c>
      <c r="W2048">
        <f t="shared" si="516"/>
        <v>10</v>
      </c>
    </row>
    <row r="2049" spans="1:23" x14ac:dyDescent="0.25">
      <c r="A2049" s="1">
        <v>38993</v>
      </c>
      <c r="B2049" s="2">
        <v>6956.88</v>
      </c>
      <c r="C2049" s="2">
        <v>75948</v>
      </c>
      <c r="D2049" s="2">
        <v>6940</v>
      </c>
      <c r="E2049" s="2">
        <v>6940</v>
      </c>
      <c r="F2049" s="10">
        <f t="shared" si="506"/>
        <v>-2.4263750416854135E-3</v>
      </c>
      <c r="G2049" s="2">
        <f t="shared" ca="1" si="507"/>
        <v>76598.45</v>
      </c>
      <c r="H2049">
        <f t="shared" ca="1" si="508"/>
        <v>-1</v>
      </c>
      <c r="I2049">
        <f t="shared" si="509"/>
        <v>1</v>
      </c>
      <c r="J2049">
        <f t="shared" si="512"/>
        <v>-4.069999999999709</v>
      </c>
      <c r="K2049">
        <f t="shared" si="510"/>
        <v>1</v>
      </c>
      <c r="L2049" s="11">
        <f t="shared" ca="1" si="520"/>
        <v>15838.76999999997</v>
      </c>
      <c r="M2049">
        <f t="shared" ca="1" si="511"/>
        <v>2</v>
      </c>
      <c r="N2049">
        <f t="shared" ca="1" si="521"/>
        <v>4</v>
      </c>
      <c r="O2049">
        <f>COUNTIF(結算日!$A$3:$A$249,A2049)</f>
        <v>0</v>
      </c>
      <c r="Q2049" s="7">
        <f t="shared" si="513"/>
        <v>-19</v>
      </c>
      <c r="R2049" s="8">
        <f t="shared" ca="1" si="517"/>
        <v>893</v>
      </c>
      <c r="S2049" s="8">
        <f t="shared" ca="1" si="518"/>
        <v>328601</v>
      </c>
      <c r="T2049" s="8">
        <f t="shared" ca="1" si="514"/>
        <v>47</v>
      </c>
      <c r="U2049" s="9">
        <f t="shared" ca="1" si="519"/>
        <v>94</v>
      </c>
      <c r="V2049">
        <f t="shared" si="515"/>
        <v>2006</v>
      </c>
      <c r="W2049">
        <f t="shared" si="516"/>
        <v>10</v>
      </c>
    </row>
    <row r="2050" spans="1:23" x14ac:dyDescent="0.25">
      <c r="A2050" s="1">
        <v>38994</v>
      </c>
      <c r="B2050" s="2">
        <v>6874.98</v>
      </c>
      <c r="C2050" s="2">
        <v>77545</v>
      </c>
      <c r="D2050" s="2">
        <v>6867</v>
      </c>
      <c r="E2050" s="2">
        <v>6867</v>
      </c>
      <c r="F2050" s="10">
        <f t="shared" ref="F2050:F2113" si="522">IF(O2050=1,E2050,D2050)/B2050-1</f>
        <v>-1.1607306493981451E-3</v>
      </c>
      <c r="G2050" s="2">
        <f t="shared" ref="G2050:G2113" ca="1" si="523">IF(ROW()&gt;$G$1,AVERAGE(OFFSET(C2050,-$G$1+1,,$G$1)),"")</f>
        <v>76335.149999999994</v>
      </c>
      <c r="H2050">
        <f t="shared" ref="H2050:H2113" ca="1" si="524">IF(G2050="",0,SIGN(C2050-G2050))</f>
        <v>1</v>
      </c>
      <c r="I2050">
        <f t="shared" ref="I2050:I2113" si="525">-SIGN(F2050)</f>
        <v>1</v>
      </c>
      <c r="J2050">
        <f t="shared" si="512"/>
        <v>-81.900000000000546</v>
      </c>
      <c r="K2050">
        <f t="shared" ref="K2050:K2113" si="526">CHOOSE($K$1,H2050*(2-$K$1)+I2050*($K$1-1),IF(ABS(F2050)&gt;($K$1-2)/100,I2050,H2050))</f>
        <v>1</v>
      </c>
      <c r="L2050" s="11">
        <f t="shared" ca="1" si="520"/>
        <v>15674.969999999968</v>
      </c>
      <c r="M2050">
        <f t="shared" ref="M2050:M2113" ca="1" si="527">INT(L2050*$P$1/B2050)*K2050</f>
        <v>2</v>
      </c>
      <c r="N2050">
        <f t="shared" ca="1" si="521"/>
        <v>0</v>
      </c>
      <c r="O2050">
        <f>COUNTIF(結算日!$A$3:$A$249,A2050)</f>
        <v>0</v>
      </c>
      <c r="Q2050" s="7">
        <f t="shared" si="513"/>
        <v>-73</v>
      </c>
      <c r="R2050" s="8">
        <f t="shared" ca="1" si="517"/>
        <v>-3431</v>
      </c>
      <c r="S2050" s="8">
        <f t="shared" ca="1" si="518"/>
        <v>325076</v>
      </c>
      <c r="T2050" s="8">
        <f t="shared" ca="1" si="514"/>
        <v>47</v>
      </c>
      <c r="U2050" s="9">
        <f t="shared" ca="1" si="519"/>
        <v>0</v>
      </c>
      <c r="V2050">
        <f t="shared" si="515"/>
        <v>2006</v>
      </c>
      <c r="W2050">
        <f t="shared" si="516"/>
        <v>10</v>
      </c>
    </row>
    <row r="2051" spans="1:23" x14ac:dyDescent="0.25">
      <c r="A2051" s="1">
        <v>38995</v>
      </c>
      <c r="B2051" s="2">
        <v>6997.24</v>
      </c>
      <c r="C2051" s="2">
        <v>113359</v>
      </c>
      <c r="D2051" s="2">
        <v>7012</v>
      </c>
      <c r="E2051" s="2">
        <v>7005</v>
      </c>
      <c r="F2051" s="10">
        <f t="shared" si="522"/>
        <v>2.1094031360937571E-3</v>
      </c>
      <c r="G2051" s="2">
        <f t="shared" ca="1" si="523"/>
        <v>76665.225000000006</v>
      </c>
      <c r="H2051">
        <f t="shared" ca="1" si="524"/>
        <v>1</v>
      </c>
      <c r="I2051">
        <f t="shared" si="525"/>
        <v>-1</v>
      </c>
      <c r="J2051">
        <f t="shared" ref="J2051:J2114" si="528">B2051-B2050</f>
        <v>122.26000000000022</v>
      </c>
      <c r="K2051">
        <f t="shared" si="526"/>
        <v>-1</v>
      </c>
      <c r="L2051" s="11">
        <f t="shared" ca="1" si="520"/>
        <v>15919.489999999969</v>
      </c>
      <c r="M2051">
        <f t="shared" ca="1" si="527"/>
        <v>-2</v>
      </c>
      <c r="N2051">
        <f t="shared" ca="1" si="521"/>
        <v>4</v>
      </c>
      <c r="O2051">
        <f>COUNTIF(結算日!$A$3:$A$249,A2051)</f>
        <v>0</v>
      </c>
      <c r="Q2051" s="7">
        <f t="shared" ref="Q2051:Q2114" si="529">D2051-IF(O2050=1,E2050,D2050)</f>
        <v>145</v>
      </c>
      <c r="R2051" s="8">
        <f t="shared" ca="1" si="517"/>
        <v>6815</v>
      </c>
      <c r="S2051" s="8">
        <f t="shared" ca="1" si="518"/>
        <v>331891</v>
      </c>
      <c r="T2051" s="8">
        <f t="shared" ref="T2051:T2114" ca="1" si="530">INT(S2051*$P$1/IF(O2051=1,E2051,D2051))*K2051</f>
        <v>-47</v>
      </c>
      <c r="U2051" s="9">
        <f t="shared" ca="1" si="519"/>
        <v>94</v>
      </c>
      <c r="V2051">
        <f t="shared" ref="V2051:V2114" si="531">YEAR(A2051)</f>
        <v>2006</v>
      </c>
      <c r="W2051">
        <f t="shared" ref="W2051:W2114" si="532">MONTH(A2051)</f>
        <v>10</v>
      </c>
    </row>
    <row r="2052" spans="1:23" x14ac:dyDescent="0.25">
      <c r="A2052" s="1">
        <v>39001</v>
      </c>
      <c r="B2052" s="2">
        <v>7006.67</v>
      </c>
      <c r="C2052" s="2">
        <v>97267</v>
      </c>
      <c r="D2052" s="2">
        <v>7009</v>
      </c>
      <c r="E2052" s="2">
        <v>7008</v>
      </c>
      <c r="F2052" s="10">
        <f t="shared" si="522"/>
        <v>3.3254027947648979E-4</v>
      </c>
      <c r="G2052" s="2">
        <f t="shared" ca="1" si="523"/>
        <v>76915.25</v>
      </c>
      <c r="H2052">
        <f t="shared" ca="1" si="524"/>
        <v>1</v>
      </c>
      <c r="I2052">
        <f t="shared" si="525"/>
        <v>-1</v>
      </c>
      <c r="J2052">
        <f t="shared" si="528"/>
        <v>9.430000000000291</v>
      </c>
      <c r="K2052">
        <f t="shared" ca="1" si="526"/>
        <v>1</v>
      </c>
      <c r="L2052" s="11">
        <f t="shared" ca="1" si="520"/>
        <v>15900.629999999968</v>
      </c>
      <c r="M2052">
        <f t="shared" ca="1" si="527"/>
        <v>2</v>
      </c>
      <c r="N2052">
        <f t="shared" ca="1" si="521"/>
        <v>4</v>
      </c>
      <c r="O2052">
        <f>COUNTIF(結算日!$A$3:$A$249,A2052)</f>
        <v>0</v>
      </c>
      <c r="Q2052" s="7">
        <f t="shared" si="529"/>
        <v>-3</v>
      </c>
      <c r="R2052" s="8">
        <f t="shared" ref="R2052:R2115" ca="1" si="533">Q2052*T2051</f>
        <v>141</v>
      </c>
      <c r="S2052" s="8">
        <f t="shared" ref="S2052:S2115" ca="1" si="534">S2051+Q2052*T2051-U2051*$U$1</f>
        <v>331938</v>
      </c>
      <c r="T2052" s="8">
        <f t="shared" ca="1" si="530"/>
        <v>47</v>
      </c>
      <c r="U2052" s="9">
        <f t="shared" ref="U2052:U2115" ca="1" si="535">IF(O2052=1,ABS(T2052)+ABS(T2051),ABS(T2052-T2051))</f>
        <v>94</v>
      </c>
      <c r="V2052">
        <f t="shared" si="531"/>
        <v>2006</v>
      </c>
      <c r="W2052">
        <f t="shared" si="532"/>
        <v>10</v>
      </c>
    </row>
    <row r="2053" spans="1:23" x14ac:dyDescent="0.25">
      <c r="A2053" s="1">
        <v>39002</v>
      </c>
      <c r="B2053" s="2">
        <v>6984.58</v>
      </c>
      <c r="C2053" s="2">
        <v>93930</v>
      </c>
      <c r="D2053" s="2">
        <v>6981</v>
      </c>
      <c r="E2053" s="2">
        <v>6979</v>
      </c>
      <c r="F2053" s="10">
        <f t="shared" si="522"/>
        <v>-5.125576627370565E-4</v>
      </c>
      <c r="G2053" s="2">
        <f t="shared" ca="1" si="523"/>
        <v>77547.475000000006</v>
      </c>
      <c r="H2053">
        <f t="shared" ca="1" si="524"/>
        <v>1</v>
      </c>
      <c r="I2053">
        <f t="shared" si="525"/>
        <v>1</v>
      </c>
      <c r="J2053">
        <f t="shared" si="528"/>
        <v>-22.090000000000146</v>
      </c>
      <c r="K2053">
        <f t="shared" ca="1" si="526"/>
        <v>1</v>
      </c>
      <c r="L2053" s="11">
        <f t="shared" ca="1" si="520"/>
        <v>15856.449999999968</v>
      </c>
      <c r="M2053">
        <f t="shared" ca="1" si="527"/>
        <v>2</v>
      </c>
      <c r="N2053">
        <f t="shared" ca="1" si="521"/>
        <v>0</v>
      </c>
      <c r="O2053">
        <f>COUNTIF(結算日!$A$3:$A$249,A2053)</f>
        <v>0</v>
      </c>
      <c r="Q2053" s="7">
        <f t="shared" si="529"/>
        <v>-28</v>
      </c>
      <c r="R2053" s="8">
        <f t="shared" ca="1" si="533"/>
        <v>-1316</v>
      </c>
      <c r="S2053" s="8">
        <f t="shared" ca="1" si="534"/>
        <v>330528</v>
      </c>
      <c r="T2053" s="8">
        <f t="shared" ca="1" si="530"/>
        <v>47</v>
      </c>
      <c r="U2053" s="9">
        <f t="shared" ca="1" si="535"/>
        <v>0</v>
      </c>
      <c r="V2053">
        <f t="shared" si="531"/>
        <v>2006</v>
      </c>
      <c r="W2053">
        <f t="shared" si="532"/>
        <v>10</v>
      </c>
    </row>
    <row r="2054" spans="1:23" x14ac:dyDescent="0.25">
      <c r="A2054" s="1">
        <v>39003</v>
      </c>
      <c r="B2054" s="2">
        <v>7068.8</v>
      </c>
      <c r="C2054" s="2">
        <v>101836</v>
      </c>
      <c r="D2054" s="2">
        <v>7080</v>
      </c>
      <c r="E2054" s="2">
        <v>7065</v>
      </c>
      <c r="F2054" s="10">
        <f t="shared" si="522"/>
        <v>1.5844273426890432E-3</v>
      </c>
      <c r="G2054" s="2">
        <f t="shared" ca="1" si="523"/>
        <v>78378.45</v>
      </c>
      <c r="H2054">
        <f t="shared" ca="1" si="524"/>
        <v>1</v>
      </c>
      <c r="I2054">
        <f t="shared" si="525"/>
        <v>-1</v>
      </c>
      <c r="J2054">
        <f t="shared" si="528"/>
        <v>84.220000000000255</v>
      </c>
      <c r="K2054">
        <f t="shared" si="526"/>
        <v>-1</v>
      </c>
      <c r="L2054" s="11">
        <f t="shared" ca="1" si="520"/>
        <v>16024.889999999968</v>
      </c>
      <c r="M2054">
        <f t="shared" ca="1" si="527"/>
        <v>-2</v>
      </c>
      <c r="N2054">
        <f t="shared" ca="1" si="521"/>
        <v>4</v>
      </c>
      <c r="O2054">
        <f>COUNTIF(結算日!$A$3:$A$249,A2054)</f>
        <v>0</v>
      </c>
      <c r="Q2054" s="7">
        <f t="shared" si="529"/>
        <v>99</v>
      </c>
      <c r="R2054" s="8">
        <f t="shared" ca="1" si="533"/>
        <v>4653</v>
      </c>
      <c r="S2054" s="8">
        <f t="shared" ca="1" si="534"/>
        <v>335181</v>
      </c>
      <c r="T2054" s="8">
        <f t="shared" ca="1" si="530"/>
        <v>-47</v>
      </c>
      <c r="U2054" s="9">
        <f t="shared" ca="1" si="535"/>
        <v>94</v>
      </c>
      <c r="V2054">
        <f t="shared" si="531"/>
        <v>2006</v>
      </c>
      <c r="W2054">
        <f t="shared" si="532"/>
        <v>10</v>
      </c>
    </row>
    <row r="2055" spans="1:23" x14ac:dyDescent="0.25">
      <c r="A2055" s="1">
        <v>39004</v>
      </c>
      <c r="B2055" s="2">
        <v>7076.85</v>
      </c>
      <c r="C2055" s="2">
        <v>75409</v>
      </c>
      <c r="D2055" s="2">
        <v>7102</v>
      </c>
      <c r="E2055" s="2">
        <v>7090</v>
      </c>
      <c r="F2055" s="10">
        <f t="shared" si="522"/>
        <v>3.5538410450977054E-3</v>
      </c>
      <c r="G2055" s="2">
        <f t="shared" ca="1" si="523"/>
        <v>77557.8</v>
      </c>
      <c r="H2055">
        <f t="shared" ca="1" si="524"/>
        <v>-1</v>
      </c>
      <c r="I2055">
        <f t="shared" si="525"/>
        <v>-1</v>
      </c>
      <c r="J2055">
        <f t="shared" si="528"/>
        <v>8.0500000000001819</v>
      </c>
      <c r="K2055">
        <f t="shared" si="526"/>
        <v>-1</v>
      </c>
      <c r="L2055" s="11">
        <f t="shared" ca="1" si="520"/>
        <v>16008.789999999968</v>
      </c>
      <c r="M2055">
        <f t="shared" ca="1" si="527"/>
        <v>-2</v>
      </c>
      <c r="N2055">
        <f t="shared" ca="1" si="521"/>
        <v>0</v>
      </c>
      <c r="O2055">
        <f>COUNTIF(結算日!$A$3:$A$249,A2055)</f>
        <v>0</v>
      </c>
      <c r="Q2055" s="7">
        <f t="shared" si="529"/>
        <v>22</v>
      </c>
      <c r="R2055" s="8">
        <f t="shared" ca="1" si="533"/>
        <v>-1034</v>
      </c>
      <c r="S2055" s="8">
        <f t="shared" ca="1" si="534"/>
        <v>334053</v>
      </c>
      <c r="T2055" s="8">
        <f t="shared" ca="1" si="530"/>
        <v>-47</v>
      </c>
      <c r="U2055" s="9">
        <f t="shared" ca="1" si="535"/>
        <v>0</v>
      </c>
      <c r="V2055">
        <f t="shared" si="531"/>
        <v>2006</v>
      </c>
      <c r="W2055">
        <f t="shared" si="532"/>
        <v>10</v>
      </c>
    </row>
    <row r="2056" spans="1:23" x14ac:dyDescent="0.25">
      <c r="A2056" s="1">
        <v>39006</v>
      </c>
      <c r="B2056" s="2">
        <v>7151.42</v>
      </c>
      <c r="C2056" s="2">
        <v>112180</v>
      </c>
      <c r="D2056" s="2">
        <v>7143</v>
      </c>
      <c r="E2056" s="2">
        <v>7131</v>
      </c>
      <c r="F2056" s="10">
        <f t="shared" si="522"/>
        <v>-1.177388546610314E-3</v>
      </c>
      <c r="G2056" s="2">
        <f t="shared" ca="1" si="523"/>
        <v>77390.824999999997</v>
      </c>
      <c r="H2056">
        <f t="shared" ca="1" si="524"/>
        <v>1</v>
      </c>
      <c r="I2056">
        <f t="shared" si="525"/>
        <v>1</v>
      </c>
      <c r="J2056">
        <f t="shared" si="528"/>
        <v>74.569999999999709</v>
      </c>
      <c r="K2056">
        <f t="shared" si="526"/>
        <v>1</v>
      </c>
      <c r="L2056" s="11">
        <f t="shared" ca="1" si="520"/>
        <v>15859.649999999969</v>
      </c>
      <c r="M2056">
        <f t="shared" ca="1" si="527"/>
        <v>2</v>
      </c>
      <c r="N2056">
        <f t="shared" ca="1" si="521"/>
        <v>4</v>
      </c>
      <c r="O2056">
        <f>COUNTIF(結算日!$A$3:$A$249,A2056)</f>
        <v>0</v>
      </c>
      <c r="Q2056" s="7">
        <f t="shared" si="529"/>
        <v>41</v>
      </c>
      <c r="R2056" s="8">
        <f t="shared" ca="1" si="533"/>
        <v>-1927</v>
      </c>
      <c r="S2056" s="8">
        <f t="shared" ca="1" si="534"/>
        <v>332126</v>
      </c>
      <c r="T2056" s="8">
        <f t="shared" ca="1" si="530"/>
        <v>46</v>
      </c>
      <c r="U2056" s="9">
        <f t="shared" ca="1" si="535"/>
        <v>93</v>
      </c>
      <c r="V2056">
        <f t="shared" si="531"/>
        <v>2006</v>
      </c>
      <c r="W2056">
        <f t="shared" si="532"/>
        <v>10</v>
      </c>
    </row>
    <row r="2057" spans="1:23" x14ac:dyDescent="0.25">
      <c r="A2057" s="1">
        <v>39007</v>
      </c>
      <c r="B2057" s="2">
        <v>7075.13</v>
      </c>
      <c r="C2057" s="2">
        <v>83868</v>
      </c>
      <c r="D2057" s="2">
        <v>7076</v>
      </c>
      <c r="E2057" s="2">
        <v>7078</v>
      </c>
      <c r="F2057" s="10">
        <f t="shared" si="522"/>
        <v>1.2296593843497128E-4</v>
      </c>
      <c r="G2057" s="2">
        <f t="shared" ca="1" si="523"/>
        <v>77449.574999999997</v>
      </c>
      <c r="H2057">
        <f t="shared" ca="1" si="524"/>
        <v>1</v>
      </c>
      <c r="I2057">
        <f t="shared" si="525"/>
        <v>-1</v>
      </c>
      <c r="J2057">
        <f t="shared" si="528"/>
        <v>-76.289999999999964</v>
      </c>
      <c r="K2057">
        <f t="shared" ca="1" si="526"/>
        <v>1</v>
      </c>
      <c r="L2057" s="11">
        <f t="shared" ca="1" si="520"/>
        <v>15707.069999999969</v>
      </c>
      <c r="M2057">
        <f t="shared" ca="1" si="527"/>
        <v>2</v>
      </c>
      <c r="N2057">
        <f t="shared" ca="1" si="521"/>
        <v>0</v>
      </c>
      <c r="O2057">
        <f>COUNTIF(結算日!$A$3:$A$249,A2057)</f>
        <v>0</v>
      </c>
      <c r="Q2057" s="7">
        <f t="shared" si="529"/>
        <v>-67</v>
      </c>
      <c r="R2057" s="8">
        <f t="shared" ca="1" si="533"/>
        <v>-3082</v>
      </c>
      <c r="S2057" s="8">
        <f t="shared" ca="1" si="534"/>
        <v>328951</v>
      </c>
      <c r="T2057" s="8">
        <f t="shared" ca="1" si="530"/>
        <v>46</v>
      </c>
      <c r="U2057" s="9">
        <f t="shared" ca="1" si="535"/>
        <v>0</v>
      </c>
      <c r="V2057">
        <f t="shared" si="531"/>
        <v>2006</v>
      </c>
      <c r="W2057">
        <f t="shared" si="532"/>
        <v>10</v>
      </c>
    </row>
    <row r="2058" spans="1:23" x14ac:dyDescent="0.25">
      <c r="A2058" s="1">
        <v>39008</v>
      </c>
      <c r="B2058" s="2">
        <v>7017.6</v>
      </c>
      <c r="C2058" s="2">
        <v>74394</v>
      </c>
      <c r="D2058" s="2">
        <v>7025</v>
      </c>
      <c r="E2058" s="2">
        <v>7019</v>
      </c>
      <c r="F2058" s="10">
        <f t="shared" si="522"/>
        <v>1.9949840401278784E-4</v>
      </c>
      <c r="G2058" s="2">
        <f t="shared" ca="1" si="523"/>
        <v>77107.3</v>
      </c>
      <c r="H2058">
        <f t="shared" ca="1" si="524"/>
        <v>-1</v>
      </c>
      <c r="I2058">
        <f t="shared" si="525"/>
        <v>-1</v>
      </c>
      <c r="J2058">
        <f t="shared" si="528"/>
        <v>-57.529999999999745</v>
      </c>
      <c r="K2058">
        <f t="shared" ca="1" si="526"/>
        <v>-1</v>
      </c>
      <c r="L2058" s="11">
        <f t="shared" ca="1" si="520"/>
        <v>15592.009999999969</v>
      </c>
      <c r="M2058">
        <f t="shared" ca="1" si="527"/>
        <v>-2</v>
      </c>
      <c r="N2058">
        <f t="shared" ca="1" si="521"/>
        <v>4</v>
      </c>
      <c r="O2058">
        <f>COUNTIF(結算日!$A$3:$A$249,A2058)</f>
        <v>1</v>
      </c>
      <c r="Q2058" s="7">
        <f t="shared" si="529"/>
        <v>-51</v>
      </c>
      <c r="R2058" s="8">
        <f t="shared" ca="1" si="533"/>
        <v>-2346</v>
      </c>
      <c r="S2058" s="8">
        <f t="shared" ca="1" si="534"/>
        <v>326605</v>
      </c>
      <c r="T2058" s="8">
        <f t="shared" ca="1" si="530"/>
        <v>-46</v>
      </c>
      <c r="U2058" s="9">
        <f t="shared" ca="1" si="535"/>
        <v>92</v>
      </c>
      <c r="V2058">
        <f t="shared" si="531"/>
        <v>2006</v>
      </c>
      <c r="W2058">
        <f t="shared" si="532"/>
        <v>10</v>
      </c>
    </row>
    <row r="2059" spans="1:23" x14ac:dyDescent="0.25">
      <c r="A2059" s="1">
        <v>39009</v>
      </c>
      <c r="B2059" s="2">
        <v>6995.83</v>
      </c>
      <c r="C2059" s="2">
        <v>69162</v>
      </c>
      <c r="D2059" s="2">
        <v>6981</v>
      </c>
      <c r="E2059" s="2">
        <v>6980</v>
      </c>
      <c r="F2059" s="10">
        <f t="shared" si="522"/>
        <v>-2.1198342441139939E-3</v>
      </c>
      <c r="G2059" s="2">
        <f t="shared" ca="1" si="523"/>
        <v>77260.45</v>
      </c>
      <c r="H2059">
        <f t="shared" ca="1" si="524"/>
        <v>-1</v>
      </c>
      <c r="I2059">
        <f t="shared" si="525"/>
        <v>1</v>
      </c>
      <c r="J2059">
        <f t="shared" si="528"/>
        <v>-21.770000000000437</v>
      </c>
      <c r="K2059">
        <f t="shared" si="526"/>
        <v>1</v>
      </c>
      <c r="L2059" s="11">
        <f t="shared" ca="1" si="520"/>
        <v>15635.54999999997</v>
      </c>
      <c r="M2059">
        <f t="shared" ca="1" si="527"/>
        <v>2</v>
      </c>
      <c r="N2059">
        <f t="shared" ca="1" si="521"/>
        <v>4</v>
      </c>
      <c r="O2059">
        <f>COUNTIF(結算日!$A$3:$A$249,A2059)</f>
        <v>0</v>
      </c>
      <c r="Q2059" s="7">
        <f t="shared" si="529"/>
        <v>-38</v>
      </c>
      <c r="R2059" s="8">
        <f t="shared" ca="1" si="533"/>
        <v>1748</v>
      </c>
      <c r="S2059" s="8">
        <f t="shared" ca="1" si="534"/>
        <v>328261</v>
      </c>
      <c r="T2059" s="8">
        <f t="shared" ca="1" si="530"/>
        <v>47</v>
      </c>
      <c r="U2059" s="9">
        <f t="shared" ca="1" si="535"/>
        <v>93</v>
      </c>
      <c r="V2059">
        <f t="shared" si="531"/>
        <v>2006</v>
      </c>
      <c r="W2059">
        <f t="shared" si="532"/>
        <v>10</v>
      </c>
    </row>
    <row r="2060" spans="1:23" x14ac:dyDescent="0.25">
      <c r="A2060" s="1">
        <v>39010</v>
      </c>
      <c r="B2060" s="2">
        <v>7039.37</v>
      </c>
      <c r="C2060" s="2">
        <v>70271</v>
      </c>
      <c r="D2060" s="2">
        <v>7017</v>
      </c>
      <c r="E2060" s="2">
        <v>7018</v>
      </c>
      <c r="F2060" s="10">
        <f t="shared" si="522"/>
        <v>-3.177841198857223E-3</v>
      </c>
      <c r="G2060" s="2">
        <f t="shared" ca="1" si="523"/>
        <v>77116.074999999997</v>
      </c>
      <c r="H2060">
        <f t="shared" ca="1" si="524"/>
        <v>-1</v>
      </c>
      <c r="I2060">
        <f t="shared" si="525"/>
        <v>1</v>
      </c>
      <c r="J2060">
        <f t="shared" si="528"/>
        <v>43.539999999999964</v>
      </c>
      <c r="K2060">
        <f t="shared" si="526"/>
        <v>1</v>
      </c>
      <c r="L2060" s="11">
        <f t="shared" ca="1" si="520"/>
        <v>15722.62999999997</v>
      </c>
      <c r="M2060">
        <f t="shared" ca="1" si="527"/>
        <v>2</v>
      </c>
      <c r="N2060">
        <f t="shared" ca="1" si="521"/>
        <v>0</v>
      </c>
      <c r="O2060">
        <f>COUNTIF(結算日!$A$3:$A$249,A2060)</f>
        <v>0</v>
      </c>
      <c r="Q2060" s="7">
        <f t="shared" si="529"/>
        <v>36</v>
      </c>
      <c r="R2060" s="8">
        <f t="shared" ca="1" si="533"/>
        <v>1692</v>
      </c>
      <c r="S2060" s="8">
        <f t="shared" ca="1" si="534"/>
        <v>329860</v>
      </c>
      <c r="T2060" s="8">
        <f t="shared" ca="1" si="530"/>
        <v>47</v>
      </c>
      <c r="U2060" s="9">
        <f t="shared" ca="1" si="535"/>
        <v>0</v>
      </c>
      <c r="V2060">
        <f t="shared" si="531"/>
        <v>2006</v>
      </c>
      <c r="W2060">
        <f t="shared" si="532"/>
        <v>10</v>
      </c>
    </row>
    <row r="2061" spans="1:23" x14ac:dyDescent="0.25">
      <c r="A2061" s="1">
        <v>39013</v>
      </c>
      <c r="B2061" s="2">
        <v>7040.26</v>
      </c>
      <c r="C2061" s="2">
        <v>71087</v>
      </c>
      <c r="D2061" s="2">
        <v>7049</v>
      </c>
      <c r="E2061" s="2">
        <v>7048</v>
      </c>
      <c r="F2061" s="10">
        <f t="shared" si="522"/>
        <v>1.2414314244075797E-3</v>
      </c>
      <c r="G2061" s="2">
        <f t="shared" ca="1" si="523"/>
        <v>77432.675000000003</v>
      </c>
      <c r="H2061">
        <f t="shared" ca="1" si="524"/>
        <v>-1</v>
      </c>
      <c r="I2061">
        <f t="shared" si="525"/>
        <v>-1</v>
      </c>
      <c r="J2061">
        <f t="shared" si="528"/>
        <v>0.89000000000032742</v>
      </c>
      <c r="K2061">
        <f t="shared" si="526"/>
        <v>-1</v>
      </c>
      <c r="L2061" s="11">
        <f t="shared" ca="1" si="520"/>
        <v>15724.409999999971</v>
      </c>
      <c r="M2061">
        <f t="shared" ca="1" si="527"/>
        <v>-2</v>
      </c>
      <c r="N2061">
        <f t="shared" ca="1" si="521"/>
        <v>4</v>
      </c>
      <c r="O2061">
        <f>COUNTIF(結算日!$A$3:$A$249,A2061)</f>
        <v>0</v>
      </c>
      <c r="Q2061" s="7">
        <f t="shared" si="529"/>
        <v>32</v>
      </c>
      <c r="R2061" s="8">
        <f t="shared" ca="1" si="533"/>
        <v>1504</v>
      </c>
      <c r="S2061" s="8">
        <f t="shared" ca="1" si="534"/>
        <v>331364</v>
      </c>
      <c r="T2061" s="8">
        <f t="shared" ca="1" si="530"/>
        <v>-47</v>
      </c>
      <c r="U2061" s="9">
        <f t="shared" ca="1" si="535"/>
        <v>94</v>
      </c>
      <c r="V2061">
        <f t="shared" si="531"/>
        <v>2006</v>
      </c>
      <c r="W2061">
        <f t="shared" si="532"/>
        <v>10</v>
      </c>
    </row>
    <row r="2062" spans="1:23" x14ac:dyDescent="0.25">
      <c r="A2062" s="1">
        <v>39014</v>
      </c>
      <c r="B2062" s="2">
        <v>7097.42</v>
      </c>
      <c r="C2062" s="2">
        <v>88130</v>
      </c>
      <c r="D2062" s="2">
        <v>7097</v>
      </c>
      <c r="E2062" s="2">
        <v>7092</v>
      </c>
      <c r="F2062" s="10">
        <f t="shared" si="522"/>
        <v>-5.9176433126362227E-5</v>
      </c>
      <c r="G2062" s="2">
        <f t="shared" ca="1" si="523"/>
        <v>78148.350000000006</v>
      </c>
      <c r="H2062">
        <f t="shared" ca="1" si="524"/>
        <v>1</v>
      </c>
      <c r="I2062">
        <f t="shared" si="525"/>
        <v>1</v>
      </c>
      <c r="J2062">
        <f t="shared" si="528"/>
        <v>57.159999999999854</v>
      </c>
      <c r="K2062">
        <f t="shared" ca="1" si="526"/>
        <v>1</v>
      </c>
      <c r="L2062" s="11">
        <f t="shared" ca="1" si="520"/>
        <v>15610.089999999971</v>
      </c>
      <c r="M2062">
        <f t="shared" ca="1" si="527"/>
        <v>2</v>
      </c>
      <c r="N2062">
        <f t="shared" ca="1" si="521"/>
        <v>4</v>
      </c>
      <c r="O2062">
        <f>COUNTIF(結算日!$A$3:$A$249,A2062)</f>
        <v>0</v>
      </c>
      <c r="Q2062" s="7">
        <f t="shared" si="529"/>
        <v>48</v>
      </c>
      <c r="R2062" s="8">
        <f t="shared" ca="1" si="533"/>
        <v>-2256</v>
      </c>
      <c r="S2062" s="8">
        <f t="shared" ca="1" si="534"/>
        <v>329014</v>
      </c>
      <c r="T2062" s="8">
        <f t="shared" ca="1" si="530"/>
        <v>46</v>
      </c>
      <c r="U2062" s="9">
        <f t="shared" ca="1" si="535"/>
        <v>93</v>
      </c>
      <c r="V2062">
        <f t="shared" si="531"/>
        <v>2006</v>
      </c>
      <c r="W2062">
        <f t="shared" si="532"/>
        <v>10</v>
      </c>
    </row>
    <row r="2063" spans="1:23" x14ac:dyDescent="0.25">
      <c r="A2063" s="1">
        <v>39015</v>
      </c>
      <c r="B2063" s="2">
        <v>7059.89</v>
      </c>
      <c r="C2063" s="2">
        <v>73912</v>
      </c>
      <c r="D2063" s="2">
        <v>7060</v>
      </c>
      <c r="E2063" s="2">
        <v>7056</v>
      </c>
      <c r="F2063" s="10">
        <f t="shared" si="522"/>
        <v>1.5580979306983878E-5</v>
      </c>
      <c r="G2063" s="2">
        <f t="shared" ca="1" si="523"/>
        <v>78720.3</v>
      </c>
      <c r="H2063">
        <f t="shared" ca="1" si="524"/>
        <v>-1</v>
      </c>
      <c r="I2063">
        <f t="shared" si="525"/>
        <v>-1</v>
      </c>
      <c r="J2063">
        <f t="shared" si="528"/>
        <v>-37.529999999999745</v>
      </c>
      <c r="K2063">
        <f t="shared" ca="1" si="526"/>
        <v>-1</v>
      </c>
      <c r="L2063" s="11">
        <f t="shared" ca="1" si="520"/>
        <v>15535.029999999972</v>
      </c>
      <c r="M2063">
        <f t="shared" ca="1" si="527"/>
        <v>-2</v>
      </c>
      <c r="N2063">
        <f t="shared" ca="1" si="521"/>
        <v>4</v>
      </c>
      <c r="O2063">
        <f>COUNTIF(結算日!$A$3:$A$249,A2063)</f>
        <v>0</v>
      </c>
      <c r="Q2063" s="7">
        <f t="shared" si="529"/>
        <v>-37</v>
      </c>
      <c r="R2063" s="8">
        <f t="shared" ca="1" si="533"/>
        <v>-1702</v>
      </c>
      <c r="S2063" s="8">
        <f t="shared" ca="1" si="534"/>
        <v>327219</v>
      </c>
      <c r="T2063" s="8">
        <f t="shared" ca="1" si="530"/>
        <v>-46</v>
      </c>
      <c r="U2063" s="9">
        <f t="shared" ca="1" si="535"/>
        <v>92</v>
      </c>
      <c r="V2063">
        <f t="shared" si="531"/>
        <v>2006</v>
      </c>
      <c r="W2063">
        <f t="shared" si="532"/>
        <v>10</v>
      </c>
    </row>
    <row r="2064" spans="1:23" x14ac:dyDescent="0.25">
      <c r="A2064" s="1">
        <v>39016</v>
      </c>
      <c r="B2064" s="2">
        <v>7080.84</v>
      </c>
      <c r="C2064" s="2">
        <v>90383</v>
      </c>
      <c r="D2064" s="2">
        <v>7093</v>
      </c>
      <c r="E2064" s="2">
        <v>7090</v>
      </c>
      <c r="F2064" s="10">
        <f t="shared" si="522"/>
        <v>1.7173103756051855E-3</v>
      </c>
      <c r="G2064" s="2">
        <f t="shared" ca="1" si="523"/>
        <v>79684.074999999997</v>
      </c>
      <c r="H2064">
        <f t="shared" ca="1" si="524"/>
        <v>1</v>
      </c>
      <c r="I2064">
        <f t="shared" si="525"/>
        <v>-1</v>
      </c>
      <c r="J2064">
        <f t="shared" si="528"/>
        <v>20.949999999999818</v>
      </c>
      <c r="K2064">
        <f t="shared" si="526"/>
        <v>-1</v>
      </c>
      <c r="L2064" s="11">
        <f t="shared" ca="1" si="520"/>
        <v>15493.129999999972</v>
      </c>
      <c r="M2064">
        <f t="shared" ca="1" si="527"/>
        <v>-2</v>
      </c>
      <c r="N2064">
        <f t="shared" ca="1" si="521"/>
        <v>0</v>
      </c>
      <c r="O2064">
        <f>COUNTIF(結算日!$A$3:$A$249,A2064)</f>
        <v>0</v>
      </c>
      <c r="Q2064" s="7">
        <f t="shared" si="529"/>
        <v>33</v>
      </c>
      <c r="R2064" s="8">
        <f t="shared" ca="1" si="533"/>
        <v>-1518</v>
      </c>
      <c r="S2064" s="8">
        <f t="shared" ca="1" si="534"/>
        <v>325609</v>
      </c>
      <c r="T2064" s="8">
        <f t="shared" ca="1" si="530"/>
        <v>-45</v>
      </c>
      <c r="U2064" s="9">
        <f t="shared" ca="1" si="535"/>
        <v>1</v>
      </c>
      <c r="V2064">
        <f t="shared" si="531"/>
        <v>2006</v>
      </c>
      <c r="W2064">
        <f t="shared" si="532"/>
        <v>10</v>
      </c>
    </row>
    <row r="2065" spans="1:23" x14ac:dyDescent="0.25">
      <c r="A2065" s="1">
        <v>39017</v>
      </c>
      <c r="B2065" s="2">
        <v>7086.74</v>
      </c>
      <c r="C2065" s="2">
        <v>85863</v>
      </c>
      <c r="D2065" s="2">
        <v>7093</v>
      </c>
      <c r="E2065" s="2">
        <v>7093</v>
      </c>
      <c r="F2065" s="10">
        <f t="shared" si="522"/>
        <v>8.8333987136546277E-4</v>
      </c>
      <c r="G2065" s="2">
        <f t="shared" ca="1" si="523"/>
        <v>79815.55</v>
      </c>
      <c r="H2065">
        <f t="shared" ca="1" si="524"/>
        <v>1</v>
      </c>
      <c r="I2065">
        <f t="shared" si="525"/>
        <v>-1</v>
      </c>
      <c r="J2065">
        <f t="shared" si="528"/>
        <v>5.8999999999996362</v>
      </c>
      <c r="K2065">
        <f t="shared" ca="1" si="526"/>
        <v>1</v>
      </c>
      <c r="L2065" s="11">
        <f t="shared" ca="1" si="520"/>
        <v>15481.329999999973</v>
      </c>
      <c r="M2065">
        <f t="shared" ca="1" si="527"/>
        <v>2</v>
      </c>
      <c r="N2065">
        <f t="shared" ca="1" si="521"/>
        <v>4</v>
      </c>
      <c r="O2065">
        <f>COUNTIF(結算日!$A$3:$A$249,A2065)</f>
        <v>0</v>
      </c>
      <c r="Q2065" s="7">
        <f t="shared" si="529"/>
        <v>0</v>
      </c>
      <c r="R2065" s="8">
        <f t="shared" ca="1" si="533"/>
        <v>0</v>
      </c>
      <c r="S2065" s="8">
        <f t="shared" ca="1" si="534"/>
        <v>325608</v>
      </c>
      <c r="T2065" s="8">
        <f t="shared" ca="1" si="530"/>
        <v>45</v>
      </c>
      <c r="U2065" s="9">
        <f t="shared" ca="1" si="535"/>
        <v>90</v>
      </c>
      <c r="V2065">
        <f t="shared" si="531"/>
        <v>2006</v>
      </c>
      <c r="W2065">
        <f t="shared" si="532"/>
        <v>10</v>
      </c>
    </row>
    <row r="2066" spans="1:23" x14ac:dyDescent="0.25">
      <c r="A2066" s="1">
        <v>39020</v>
      </c>
      <c r="B2066" s="2">
        <v>6995.2</v>
      </c>
      <c r="C2066" s="2">
        <v>71434</v>
      </c>
      <c r="D2066" s="2">
        <v>6981</v>
      </c>
      <c r="E2066" s="2">
        <v>6980</v>
      </c>
      <c r="F2066" s="10">
        <f t="shared" si="522"/>
        <v>-2.029963403476609E-3</v>
      </c>
      <c r="G2066" s="2">
        <f t="shared" ca="1" si="523"/>
        <v>79365.225000000006</v>
      </c>
      <c r="H2066">
        <f t="shared" ca="1" si="524"/>
        <v>-1</v>
      </c>
      <c r="I2066">
        <f t="shared" si="525"/>
        <v>1</v>
      </c>
      <c r="J2066">
        <f t="shared" si="528"/>
        <v>-91.539999999999964</v>
      </c>
      <c r="K2066">
        <f t="shared" si="526"/>
        <v>1</v>
      </c>
      <c r="L2066" s="11">
        <f t="shared" ca="1" si="520"/>
        <v>15298.249999999973</v>
      </c>
      <c r="M2066">
        <f t="shared" ca="1" si="527"/>
        <v>2</v>
      </c>
      <c r="N2066">
        <f t="shared" ca="1" si="521"/>
        <v>0</v>
      </c>
      <c r="O2066">
        <f>COUNTIF(結算日!$A$3:$A$249,A2066)</f>
        <v>0</v>
      </c>
      <c r="Q2066" s="7">
        <f t="shared" si="529"/>
        <v>-112</v>
      </c>
      <c r="R2066" s="8">
        <f t="shared" ca="1" si="533"/>
        <v>-5040</v>
      </c>
      <c r="S2066" s="8">
        <f t="shared" ca="1" si="534"/>
        <v>320478</v>
      </c>
      <c r="T2066" s="8">
        <f t="shared" ca="1" si="530"/>
        <v>45</v>
      </c>
      <c r="U2066" s="9">
        <f t="shared" ca="1" si="535"/>
        <v>0</v>
      </c>
      <c r="V2066">
        <f t="shared" si="531"/>
        <v>2006</v>
      </c>
      <c r="W2066">
        <f t="shared" si="532"/>
        <v>10</v>
      </c>
    </row>
    <row r="2067" spans="1:23" x14ac:dyDescent="0.25">
      <c r="A2067" s="1">
        <v>39021</v>
      </c>
      <c r="B2067" s="2">
        <v>7021.32</v>
      </c>
      <c r="C2067" s="2">
        <v>58497</v>
      </c>
      <c r="D2067" s="2">
        <v>7002</v>
      </c>
      <c r="E2067" s="2">
        <v>7003</v>
      </c>
      <c r="F2067" s="10">
        <f t="shared" si="522"/>
        <v>-2.7516193536257783E-3</v>
      </c>
      <c r="G2067" s="2">
        <f t="shared" ca="1" si="523"/>
        <v>79002.375</v>
      </c>
      <c r="H2067">
        <f t="shared" ca="1" si="524"/>
        <v>-1</v>
      </c>
      <c r="I2067">
        <f t="shared" si="525"/>
        <v>1</v>
      </c>
      <c r="J2067">
        <f t="shared" si="528"/>
        <v>26.119999999999891</v>
      </c>
      <c r="K2067">
        <f t="shared" si="526"/>
        <v>1</v>
      </c>
      <c r="L2067" s="11">
        <f t="shared" ca="1" si="520"/>
        <v>15350.489999999972</v>
      </c>
      <c r="M2067">
        <f t="shared" ca="1" si="527"/>
        <v>2</v>
      </c>
      <c r="N2067">
        <f t="shared" ca="1" si="521"/>
        <v>0</v>
      </c>
      <c r="O2067">
        <f>COUNTIF(結算日!$A$3:$A$249,A2067)</f>
        <v>0</v>
      </c>
      <c r="Q2067" s="7">
        <f t="shared" si="529"/>
        <v>21</v>
      </c>
      <c r="R2067" s="8">
        <f t="shared" ca="1" si="533"/>
        <v>945</v>
      </c>
      <c r="S2067" s="8">
        <f t="shared" ca="1" si="534"/>
        <v>321423</v>
      </c>
      <c r="T2067" s="8">
        <f t="shared" ca="1" si="530"/>
        <v>45</v>
      </c>
      <c r="U2067" s="9">
        <f t="shared" ca="1" si="535"/>
        <v>0</v>
      </c>
      <c r="V2067">
        <f t="shared" si="531"/>
        <v>2006</v>
      </c>
      <c r="W2067">
        <f t="shared" si="532"/>
        <v>10</v>
      </c>
    </row>
    <row r="2068" spans="1:23" x14ac:dyDescent="0.25">
      <c r="A2068" s="1">
        <v>39022</v>
      </c>
      <c r="B2068" s="2">
        <v>7013.99</v>
      </c>
      <c r="C2068" s="2">
        <v>72177</v>
      </c>
      <c r="D2068" s="2">
        <v>7003</v>
      </c>
      <c r="E2068" s="2">
        <v>7000</v>
      </c>
      <c r="F2068" s="10">
        <f t="shared" si="522"/>
        <v>-1.5668685013807693E-3</v>
      </c>
      <c r="G2068" s="2">
        <f t="shared" ca="1" si="523"/>
        <v>78520.899999999994</v>
      </c>
      <c r="H2068">
        <f t="shared" ca="1" si="524"/>
        <v>-1</v>
      </c>
      <c r="I2068">
        <f t="shared" si="525"/>
        <v>1</v>
      </c>
      <c r="J2068">
        <f t="shared" si="528"/>
        <v>-7.3299999999999272</v>
      </c>
      <c r="K2068">
        <f t="shared" si="526"/>
        <v>1</v>
      </c>
      <c r="L2068" s="11">
        <f t="shared" ca="1" si="520"/>
        <v>15335.829999999973</v>
      </c>
      <c r="M2068">
        <f t="shared" ca="1" si="527"/>
        <v>2</v>
      </c>
      <c r="N2068">
        <f t="shared" ca="1" si="521"/>
        <v>0</v>
      </c>
      <c r="O2068">
        <f>COUNTIF(結算日!$A$3:$A$249,A2068)</f>
        <v>0</v>
      </c>
      <c r="Q2068" s="7">
        <f t="shared" si="529"/>
        <v>1</v>
      </c>
      <c r="R2068" s="8">
        <f t="shared" ca="1" si="533"/>
        <v>45</v>
      </c>
      <c r="S2068" s="8">
        <f t="shared" ca="1" si="534"/>
        <v>321468</v>
      </c>
      <c r="T2068" s="8">
        <f t="shared" ca="1" si="530"/>
        <v>45</v>
      </c>
      <c r="U2068" s="9">
        <f t="shared" ca="1" si="535"/>
        <v>0</v>
      </c>
      <c r="V2068">
        <f t="shared" si="531"/>
        <v>2006</v>
      </c>
      <c r="W2068">
        <f t="shared" si="532"/>
        <v>11</v>
      </c>
    </row>
    <row r="2069" spans="1:23" x14ac:dyDescent="0.25">
      <c r="A2069" s="1">
        <v>39023</v>
      </c>
      <c r="B2069" s="2">
        <v>7078.1</v>
      </c>
      <c r="C2069" s="2">
        <v>81334</v>
      </c>
      <c r="D2069" s="2">
        <v>7063</v>
      </c>
      <c r="E2069" s="2">
        <v>7060</v>
      </c>
      <c r="F2069" s="10">
        <f t="shared" si="522"/>
        <v>-2.1333408683121835E-3</v>
      </c>
      <c r="G2069" s="2">
        <f t="shared" ca="1" si="523"/>
        <v>78644.824999999997</v>
      </c>
      <c r="H2069">
        <f t="shared" ca="1" si="524"/>
        <v>1</v>
      </c>
      <c r="I2069">
        <f t="shared" si="525"/>
        <v>1</v>
      </c>
      <c r="J2069">
        <f t="shared" si="528"/>
        <v>64.110000000000582</v>
      </c>
      <c r="K2069">
        <f t="shared" si="526"/>
        <v>1</v>
      </c>
      <c r="L2069" s="11">
        <f t="shared" ca="1" si="520"/>
        <v>15464.049999999974</v>
      </c>
      <c r="M2069">
        <f t="shared" ca="1" si="527"/>
        <v>2</v>
      </c>
      <c r="N2069">
        <f t="shared" ca="1" si="521"/>
        <v>0</v>
      </c>
      <c r="O2069">
        <f>COUNTIF(結算日!$A$3:$A$249,A2069)</f>
        <v>0</v>
      </c>
      <c r="Q2069" s="7">
        <f t="shared" si="529"/>
        <v>60</v>
      </c>
      <c r="R2069" s="8">
        <f t="shared" ca="1" si="533"/>
        <v>2700</v>
      </c>
      <c r="S2069" s="8">
        <f t="shared" ca="1" si="534"/>
        <v>324168</v>
      </c>
      <c r="T2069" s="8">
        <f t="shared" ca="1" si="530"/>
        <v>45</v>
      </c>
      <c r="U2069" s="9">
        <f t="shared" ca="1" si="535"/>
        <v>0</v>
      </c>
      <c r="V2069">
        <f t="shared" si="531"/>
        <v>2006</v>
      </c>
      <c r="W2069">
        <f t="shared" si="532"/>
        <v>11</v>
      </c>
    </row>
    <row r="2070" spans="1:23" x14ac:dyDescent="0.25">
      <c r="A2070" s="1">
        <v>39024</v>
      </c>
      <c r="B2070" s="2">
        <v>7161.61</v>
      </c>
      <c r="C2070" s="2">
        <v>112682</v>
      </c>
      <c r="D2070" s="2">
        <v>7141</v>
      </c>
      <c r="E2070" s="2">
        <v>7146</v>
      </c>
      <c r="F2070" s="10">
        <f t="shared" si="522"/>
        <v>-2.8778445070312131E-3</v>
      </c>
      <c r="G2070" s="2">
        <f t="shared" ca="1" si="523"/>
        <v>79645</v>
      </c>
      <c r="H2070">
        <f t="shared" ca="1" si="524"/>
        <v>1</v>
      </c>
      <c r="I2070">
        <f t="shared" si="525"/>
        <v>1</v>
      </c>
      <c r="J2070">
        <f t="shared" si="528"/>
        <v>83.509999999999309</v>
      </c>
      <c r="K2070">
        <f t="shared" si="526"/>
        <v>1</v>
      </c>
      <c r="L2070" s="11">
        <f t="shared" ca="1" si="520"/>
        <v>15631.069999999972</v>
      </c>
      <c r="M2070">
        <f t="shared" ca="1" si="527"/>
        <v>2</v>
      </c>
      <c r="N2070">
        <f t="shared" ca="1" si="521"/>
        <v>0</v>
      </c>
      <c r="O2070">
        <f>COUNTIF(結算日!$A$3:$A$249,A2070)</f>
        <v>0</v>
      </c>
      <c r="Q2070" s="7">
        <f t="shared" si="529"/>
        <v>78</v>
      </c>
      <c r="R2070" s="8">
        <f t="shared" ca="1" si="533"/>
        <v>3510</v>
      </c>
      <c r="S2070" s="8">
        <f t="shared" ca="1" si="534"/>
        <v>327678</v>
      </c>
      <c r="T2070" s="8">
        <f t="shared" ca="1" si="530"/>
        <v>45</v>
      </c>
      <c r="U2070" s="9">
        <f t="shared" ca="1" si="535"/>
        <v>0</v>
      </c>
      <c r="V2070">
        <f t="shared" si="531"/>
        <v>2006</v>
      </c>
      <c r="W2070">
        <f t="shared" si="532"/>
        <v>11</v>
      </c>
    </row>
    <row r="2071" spans="1:23" x14ac:dyDescent="0.25">
      <c r="A2071" s="1">
        <v>39027</v>
      </c>
      <c r="B2071" s="2">
        <v>7120.44</v>
      </c>
      <c r="C2071" s="2">
        <v>90722</v>
      </c>
      <c r="D2071" s="2">
        <v>7115</v>
      </c>
      <c r="E2071" s="2">
        <v>7115</v>
      </c>
      <c r="F2071" s="10">
        <f t="shared" si="522"/>
        <v>-7.6399773047730601E-4</v>
      </c>
      <c r="G2071" s="2">
        <f t="shared" ca="1" si="523"/>
        <v>80388.600000000006</v>
      </c>
      <c r="H2071">
        <f t="shared" ca="1" si="524"/>
        <v>1</v>
      </c>
      <c r="I2071">
        <f t="shared" si="525"/>
        <v>1</v>
      </c>
      <c r="J2071">
        <f t="shared" si="528"/>
        <v>-41.170000000000073</v>
      </c>
      <c r="K2071">
        <f t="shared" ca="1" si="526"/>
        <v>1</v>
      </c>
      <c r="L2071" s="11">
        <f t="shared" ca="1" si="520"/>
        <v>15548.729999999972</v>
      </c>
      <c r="M2071">
        <f t="shared" ca="1" si="527"/>
        <v>2</v>
      </c>
      <c r="N2071">
        <f t="shared" ca="1" si="521"/>
        <v>0</v>
      </c>
      <c r="O2071">
        <f>COUNTIF(結算日!$A$3:$A$249,A2071)</f>
        <v>0</v>
      </c>
      <c r="Q2071" s="7">
        <f t="shared" si="529"/>
        <v>-26</v>
      </c>
      <c r="R2071" s="8">
        <f t="shared" ca="1" si="533"/>
        <v>-1170</v>
      </c>
      <c r="S2071" s="8">
        <f t="shared" ca="1" si="534"/>
        <v>326508</v>
      </c>
      <c r="T2071" s="8">
        <f t="shared" ca="1" si="530"/>
        <v>45</v>
      </c>
      <c r="U2071" s="9">
        <f t="shared" ca="1" si="535"/>
        <v>0</v>
      </c>
      <c r="V2071">
        <f t="shared" si="531"/>
        <v>2006</v>
      </c>
      <c r="W2071">
        <f t="shared" si="532"/>
        <v>11</v>
      </c>
    </row>
    <row r="2072" spans="1:23" x14ac:dyDescent="0.25">
      <c r="A2072" s="1">
        <v>39028</v>
      </c>
      <c r="B2072" s="2">
        <v>7184.65</v>
      </c>
      <c r="C2072" s="2">
        <v>108156</v>
      </c>
      <c r="D2072" s="2">
        <v>7183</v>
      </c>
      <c r="E2072" s="2">
        <v>7184</v>
      </c>
      <c r="F2072" s="10">
        <f t="shared" si="522"/>
        <v>-2.2965628109927749E-4</v>
      </c>
      <c r="G2072" s="2">
        <f t="shared" ca="1" si="523"/>
        <v>81525.850000000006</v>
      </c>
      <c r="H2072">
        <f t="shared" ca="1" si="524"/>
        <v>1</v>
      </c>
      <c r="I2072">
        <f t="shared" si="525"/>
        <v>1</v>
      </c>
      <c r="J2072">
        <f t="shared" si="528"/>
        <v>64.210000000000036</v>
      </c>
      <c r="K2072">
        <f t="shared" ca="1" si="526"/>
        <v>1</v>
      </c>
      <c r="L2072" s="11">
        <f t="shared" ca="1" si="520"/>
        <v>15677.149999999972</v>
      </c>
      <c r="M2072">
        <f t="shared" ca="1" si="527"/>
        <v>2</v>
      </c>
      <c r="N2072">
        <f t="shared" ca="1" si="521"/>
        <v>0</v>
      </c>
      <c r="O2072">
        <f>COUNTIF(結算日!$A$3:$A$249,A2072)</f>
        <v>0</v>
      </c>
      <c r="Q2072" s="7">
        <f t="shared" si="529"/>
        <v>68</v>
      </c>
      <c r="R2072" s="8">
        <f t="shared" ca="1" si="533"/>
        <v>3060</v>
      </c>
      <c r="S2072" s="8">
        <f t="shared" ca="1" si="534"/>
        <v>329568</v>
      </c>
      <c r="T2072" s="8">
        <f t="shared" ca="1" si="530"/>
        <v>45</v>
      </c>
      <c r="U2072" s="9">
        <f t="shared" ca="1" si="535"/>
        <v>0</v>
      </c>
      <c r="V2072">
        <f t="shared" si="531"/>
        <v>2006</v>
      </c>
      <c r="W2072">
        <f t="shared" si="532"/>
        <v>11</v>
      </c>
    </row>
    <row r="2073" spans="1:23" x14ac:dyDescent="0.25">
      <c r="A2073" s="1">
        <v>39029</v>
      </c>
      <c r="B2073" s="2">
        <v>7178.34</v>
      </c>
      <c r="C2073" s="2">
        <v>103231</v>
      </c>
      <c r="D2073" s="2">
        <v>7156</v>
      </c>
      <c r="E2073" s="2">
        <v>7162</v>
      </c>
      <c r="F2073" s="10">
        <f t="shared" si="522"/>
        <v>-3.1121401326769105E-3</v>
      </c>
      <c r="G2073" s="2">
        <f t="shared" ca="1" si="523"/>
        <v>82112.824999999997</v>
      </c>
      <c r="H2073">
        <f t="shared" ca="1" si="524"/>
        <v>1</v>
      </c>
      <c r="I2073">
        <f t="shared" si="525"/>
        <v>1</v>
      </c>
      <c r="J2073">
        <f t="shared" si="528"/>
        <v>-6.3099999999994907</v>
      </c>
      <c r="K2073">
        <f t="shared" si="526"/>
        <v>1</v>
      </c>
      <c r="L2073" s="11">
        <f t="shared" ca="1" si="520"/>
        <v>15664.529999999973</v>
      </c>
      <c r="M2073">
        <f t="shared" ca="1" si="527"/>
        <v>2</v>
      </c>
      <c r="N2073">
        <f t="shared" ca="1" si="521"/>
        <v>0</v>
      </c>
      <c r="O2073">
        <f>COUNTIF(結算日!$A$3:$A$249,A2073)</f>
        <v>0</v>
      </c>
      <c r="Q2073" s="7">
        <f t="shared" si="529"/>
        <v>-27</v>
      </c>
      <c r="R2073" s="8">
        <f t="shared" ca="1" si="533"/>
        <v>-1215</v>
      </c>
      <c r="S2073" s="8">
        <f t="shared" ca="1" si="534"/>
        <v>328353</v>
      </c>
      <c r="T2073" s="8">
        <f t="shared" ca="1" si="530"/>
        <v>45</v>
      </c>
      <c r="U2073" s="9">
        <f t="shared" ca="1" si="535"/>
        <v>0</v>
      </c>
      <c r="V2073">
        <f t="shared" si="531"/>
        <v>2006</v>
      </c>
      <c r="W2073">
        <f t="shared" si="532"/>
        <v>11</v>
      </c>
    </row>
    <row r="2074" spans="1:23" x14ac:dyDescent="0.25">
      <c r="A2074" s="1">
        <v>39030</v>
      </c>
      <c r="B2074" s="2">
        <v>7151.13</v>
      </c>
      <c r="C2074" s="2">
        <v>139505</v>
      </c>
      <c r="D2074" s="2">
        <v>7128</v>
      </c>
      <c r="E2074" s="2">
        <v>7130</v>
      </c>
      <c r="F2074" s="10">
        <f t="shared" si="522"/>
        <v>-3.2344538555445501E-3</v>
      </c>
      <c r="G2074" s="2">
        <f t="shared" ca="1" si="523"/>
        <v>83981.524999999994</v>
      </c>
      <c r="H2074">
        <f t="shared" ca="1" si="524"/>
        <v>1</v>
      </c>
      <c r="I2074">
        <f t="shared" si="525"/>
        <v>1</v>
      </c>
      <c r="J2074">
        <f t="shared" si="528"/>
        <v>-27.210000000000036</v>
      </c>
      <c r="K2074">
        <f t="shared" si="526"/>
        <v>1</v>
      </c>
      <c r="L2074" s="11">
        <f t="shared" ca="1" si="520"/>
        <v>15610.109999999973</v>
      </c>
      <c r="M2074">
        <f t="shared" ca="1" si="527"/>
        <v>2</v>
      </c>
      <c r="N2074">
        <f t="shared" ca="1" si="521"/>
        <v>0</v>
      </c>
      <c r="O2074">
        <f>COUNTIF(結算日!$A$3:$A$249,A2074)</f>
        <v>0</v>
      </c>
      <c r="Q2074" s="7">
        <f t="shared" si="529"/>
        <v>-28</v>
      </c>
      <c r="R2074" s="8">
        <f t="shared" ca="1" si="533"/>
        <v>-1260</v>
      </c>
      <c r="S2074" s="8">
        <f t="shared" ca="1" si="534"/>
        <v>327093</v>
      </c>
      <c r="T2074" s="8">
        <f t="shared" ca="1" si="530"/>
        <v>45</v>
      </c>
      <c r="U2074" s="9">
        <f t="shared" ca="1" si="535"/>
        <v>0</v>
      </c>
      <c r="V2074">
        <f t="shared" si="531"/>
        <v>2006</v>
      </c>
      <c r="W2074">
        <f t="shared" si="532"/>
        <v>11</v>
      </c>
    </row>
    <row r="2075" spans="1:23" x14ac:dyDescent="0.25">
      <c r="A2075" s="1">
        <v>39031</v>
      </c>
      <c r="B2075" s="2">
        <v>7174.2</v>
      </c>
      <c r="C2075" s="2">
        <v>85250</v>
      </c>
      <c r="D2075" s="2">
        <v>7162</v>
      </c>
      <c r="E2075" s="2">
        <v>7160</v>
      </c>
      <c r="F2075" s="10">
        <f t="shared" si="522"/>
        <v>-1.7005380390844316E-3</v>
      </c>
      <c r="G2075" s="2">
        <f t="shared" ca="1" si="523"/>
        <v>84594.225000000006</v>
      </c>
      <c r="H2075">
        <f t="shared" ca="1" si="524"/>
        <v>1</v>
      </c>
      <c r="I2075">
        <f t="shared" si="525"/>
        <v>1</v>
      </c>
      <c r="J2075">
        <f t="shared" si="528"/>
        <v>23.069999999999709</v>
      </c>
      <c r="K2075">
        <f t="shared" si="526"/>
        <v>1</v>
      </c>
      <c r="L2075" s="11">
        <f t="shared" ca="1" si="520"/>
        <v>15656.249999999973</v>
      </c>
      <c r="M2075">
        <f t="shared" ca="1" si="527"/>
        <v>2</v>
      </c>
      <c r="N2075">
        <f t="shared" ca="1" si="521"/>
        <v>0</v>
      </c>
      <c r="O2075">
        <f>COUNTIF(結算日!$A$3:$A$249,A2075)</f>
        <v>0</v>
      </c>
      <c r="Q2075" s="7">
        <f t="shared" si="529"/>
        <v>34</v>
      </c>
      <c r="R2075" s="8">
        <f t="shared" ca="1" si="533"/>
        <v>1530</v>
      </c>
      <c r="S2075" s="8">
        <f t="shared" ca="1" si="534"/>
        <v>328623</v>
      </c>
      <c r="T2075" s="8">
        <f t="shared" ca="1" si="530"/>
        <v>45</v>
      </c>
      <c r="U2075" s="9">
        <f t="shared" ca="1" si="535"/>
        <v>0</v>
      </c>
      <c r="V2075">
        <f t="shared" si="531"/>
        <v>2006</v>
      </c>
      <c r="W2075">
        <f t="shared" si="532"/>
        <v>11</v>
      </c>
    </row>
    <row r="2076" spans="1:23" x14ac:dyDescent="0.25">
      <c r="A2076" s="1">
        <v>39034</v>
      </c>
      <c r="B2076" s="2">
        <v>7136.06</v>
      </c>
      <c r="C2076" s="2">
        <v>83801</v>
      </c>
      <c r="D2076" s="2">
        <v>7132</v>
      </c>
      <c r="E2076" s="2">
        <v>7125</v>
      </c>
      <c r="F2076" s="10">
        <f t="shared" si="522"/>
        <v>-5.6894140464069931E-4</v>
      </c>
      <c r="G2076" s="2">
        <f t="shared" ca="1" si="523"/>
        <v>84785.35</v>
      </c>
      <c r="H2076">
        <f t="shared" ca="1" si="524"/>
        <v>-1</v>
      </c>
      <c r="I2076">
        <f t="shared" si="525"/>
        <v>1</v>
      </c>
      <c r="J2076">
        <f t="shared" si="528"/>
        <v>-38.139999999999418</v>
      </c>
      <c r="K2076">
        <f t="shared" ca="1" si="526"/>
        <v>-1</v>
      </c>
      <c r="L2076" s="11">
        <f t="shared" ca="1" si="520"/>
        <v>15579.969999999974</v>
      </c>
      <c r="M2076">
        <f t="shared" ca="1" si="527"/>
        <v>-2</v>
      </c>
      <c r="N2076">
        <f t="shared" ca="1" si="521"/>
        <v>4</v>
      </c>
      <c r="O2076">
        <f>COUNTIF(結算日!$A$3:$A$249,A2076)</f>
        <v>0</v>
      </c>
      <c r="Q2076" s="7">
        <f t="shared" si="529"/>
        <v>-30</v>
      </c>
      <c r="R2076" s="8">
        <f t="shared" ca="1" si="533"/>
        <v>-1350</v>
      </c>
      <c r="S2076" s="8">
        <f t="shared" ca="1" si="534"/>
        <v>327273</v>
      </c>
      <c r="T2076" s="8">
        <f t="shared" ca="1" si="530"/>
        <v>-45</v>
      </c>
      <c r="U2076" s="9">
        <f t="shared" ca="1" si="535"/>
        <v>90</v>
      </c>
      <c r="V2076">
        <f t="shared" si="531"/>
        <v>2006</v>
      </c>
      <c r="W2076">
        <f t="shared" si="532"/>
        <v>11</v>
      </c>
    </row>
    <row r="2077" spans="1:23" x14ac:dyDescent="0.25">
      <c r="A2077" s="1">
        <v>39035</v>
      </c>
      <c r="B2077" s="2">
        <v>7204.04</v>
      </c>
      <c r="C2077" s="2">
        <v>109705</v>
      </c>
      <c r="D2077" s="2">
        <v>7206</v>
      </c>
      <c r="E2077" s="2">
        <v>7198</v>
      </c>
      <c r="F2077" s="10">
        <f t="shared" si="522"/>
        <v>2.7206956096859081E-4</v>
      </c>
      <c r="G2077" s="2">
        <f t="shared" ca="1" si="523"/>
        <v>86111.85</v>
      </c>
      <c r="H2077">
        <f t="shared" ca="1" si="524"/>
        <v>1</v>
      </c>
      <c r="I2077">
        <f t="shared" si="525"/>
        <v>-1</v>
      </c>
      <c r="J2077">
        <f t="shared" si="528"/>
        <v>67.979999999999563</v>
      </c>
      <c r="K2077">
        <f t="shared" ca="1" si="526"/>
        <v>1</v>
      </c>
      <c r="L2077" s="11">
        <f t="shared" ca="1" si="520"/>
        <v>15444.009999999975</v>
      </c>
      <c r="M2077">
        <f t="shared" ca="1" si="527"/>
        <v>2</v>
      </c>
      <c r="N2077">
        <f t="shared" ca="1" si="521"/>
        <v>4</v>
      </c>
      <c r="O2077">
        <f>COUNTIF(結算日!$A$3:$A$249,A2077)</f>
        <v>0</v>
      </c>
      <c r="Q2077" s="7">
        <f t="shared" si="529"/>
        <v>74</v>
      </c>
      <c r="R2077" s="8">
        <f t="shared" ca="1" si="533"/>
        <v>-3330</v>
      </c>
      <c r="S2077" s="8">
        <f t="shared" ca="1" si="534"/>
        <v>323853</v>
      </c>
      <c r="T2077" s="8">
        <f t="shared" ca="1" si="530"/>
        <v>44</v>
      </c>
      <c r="U2077" s="9">
        <f t="shared" ca="1" si="535"/>
        <v>89</v>
      </c>
      <c r="V2077">
        <f t="shared" si="531"/>
        <v>2006</v>
      </c>
      <c r="W2077">
        <f t="shared" si="532"/>
        <v>11</v>
      </c>
    </row>
    <row r="2078" spans="1:23" x14ac:dyDescent="0.25">
      <c r="A2078" s="1">
        <v>39036</v>
      </c>
      <c r="B2078" s="2">
        <v>7236.85</v>
      </c>
      <c r="C2078" s="2">
        <v>109528</v>
      </c>
      <c r="D2078" s="2">
        <v>7247</v>
      </c>
      <c r="E2078" s="2">
        <v>7234</v>
      </c>
      <c r="F2078" s="10">
        <f t="shared" si="522"/>
        <v>-3.9381775219882176E-4</v>
      </c>
      <c r="G2078" s="2">
        <f t="shared" ca="1" si="523"/>
        <v>86081.25</v>
      </c>
      <c r="H2078">
        <f t="shared" ca="1" si="524"/>
        <v>1</v>
      </c>
      <c r="I2078">
        <f t="shared" si="525"/>
        <v>1</v>
      </c>
      <c r="J2078">
        <f t="shared" si="528"/>
        <v>32.8100000000004</v>
      </c>
      <c r="K2078">
        <f t="shared" ca="1" si="526"/>
        <v>1</v>
      </c>
      <c r="L2078" s="11">
        <f t="shared" ca="1" si="520"/>
        <v>15509.629999999976</v>
      </c>
      <c r="M2078">
        <f t="shared" ca="1" si="527"/>
        <v>2</v>
      </c>
      <c r="N2078">
        <f t="shared" ca="1" si="521"/>
        <v>0</v>
      </c>
      <c r="O2078">
        <f>COUNTIF(結算日!$A$3:$A$249,A2078)</f>
        <v>1</v>
      </c>
      <c r="Q2078" s="7">
        <f t="shared" si="529"/>
        <v>41</v>
      </c>
      <c r="R2078" s="8">
        <f t="shared" ca="1" si="533"/>
        <v>1804</v>
      </c>
      <c r="S2078" s="8">
        <f t="shared" ca="1" si="534"/>
        <v>325568</v>
      </c>
      <c r="T2078" s="8">
        <f t="shared" ca="1" si="530"/>
        <v>45</v>
      </c>
      <c r="U2078" s="9">
        <f t="shared" ca="1" si="535"/>
        <v>89</v>
      </c>
      <c r="V2078">
        <f t="shared" si="531"/>
        <v>2006</v>
      </c>
      <c r="W2078">
        <f t="shared" si="532"/>
        <v>11</v>
      </c>
    </row>
    <row r="2079" spans="1:23" x14ac:dyDescent="0.25">
      <c r="A2079" s="1">
        <v>39037</v>
      </c>
      <c r="B2079" s="2">
        <v>7257.48</v>
      </c>
      <c r="C2079" s="2">
        <v>109020</v>
      </c>
      <c r="D2079" s="2">
        <v>7248</v>
      </c>
      <c r="E2079" s="2">
        <v>7249</v>
      </c>
      <c r="F2079" s="10">
        <f t="shared" si="522"/>
        <v>-1.3062385290761869E-3</v>
      </c>
      <c r="G2079" s="2">
        <f t="shared" ca="1" si="523"/>
        <v>86621</v>
      </c>
      <c r="H2079">
        <f t="shared" ca="1" si="524"/>
        <v>1</v>
      </c>
      <c r="I2079">
        <f t="shared" si="525"/>
        <v>1</v>
      </c>
      <c r="J2079">
        <f t="shared" si="528"/>
        <v>20.6299999999992</v>
      </c>
      <c r="K2079">
        <f t="shared" si="526"/>
        <v>1</v>
      </c>
      <c r="L2079" s="11">
        <f t="shared" ca="1" si="520"/>
        <v>15550.889999999974</v>
      </c>
      <c r="M2079">
        <f t="shared" ca="1" si="527"/>
        <v>2</v>
      </c>
      <c r="N2079">
        <f t="shared" ca="1" si="521"/>
        <v>0</v>
      </c>
      <c r="O2079">
        <f>COUNTIF(結算日!$A$3:$A$249,A2079)</f>
        <v>0</v>
      </c>
      <c r="Q2079" s="7">
        <f t="shared" si="529"/>
        <v>14</v>
      </c>
      <c r="R2079" s="8">
        <f t="shared" ca="1" si="533"/>
        <v>630</v>
      </c>
      <c r="S2079" s="8">
        <f t="shared" ca="1" si="534"/>
        <v>326109</v>
      </c>
      <c r="T2079" s="8">
        <f t="shared" ca="1" si="530"/>
        <v>44</v>
      </c>
      <c r="U2079" s="9">
        <f t="shared" ca="1" si="535"/>
        <v>1</v>
      </c>
      <c r="V2079">
        <f t="shared" si="531"/>
        <v>2006</v>
      </c>
      <c r="W2079">
        <f t="shared" si="532"/>
        <v>11</v>
      </c>
    </row>
    <row r="2080" spans="1:23" x14ac:dyDescent="0.25">
      <c r="A2080" s="1">
        <v>39038</v>
      </c>
      <c r="B2080" s="2">
        <v>7259.54</v>
      </c>
      <c r="C2080" s="2">
        <v>105361</v>
      </c>
      <c r="D2080" s="2">
        <v>7257</v>
      </c>
      <c r="E2080" s="2">
        <v>7270</v>
      </c>
      <c r="F2080" s="10">
        <f t="shared" si="522"/>
        <v>-3.4988442793892904E-4</v>
      </c>
      <c r="G2080" s="2">
        <f t="shared" ca="1" si="523"/>
        <v>87438.074999999997</v>
      </c>
      <c r="H2080">
        <f t="shared" ca="1" si="524"/>
        <v>1</v>
      </c>
      <c r="I2080">
        <f t="shared" si="525"/>
        <v>1</v>
      </c>
      <c r="J2080">
        <f t="shared" si="528"/>
        <v>2.0600000000004002</v>
      </c>
      <c r="K2080">
        <f t="shared" ca="1" si="526"/>
        <v>1</v>
      </c>
      <c r="L2080" s="11">
        <f t="shared" ca="1" si="520"/>
        <v>15555.009999999975</v>
      </c>
      <c r="M2080">
        <f t="shared" ca="1" si="527"/>
        <v>2</v>
      </c>
      <c r="N2080">
        <f t="shared" ca="1" si="521"/>
        <v>0</v>
      </c>
      <c r="O2080">
        <f>COUNTIF(結算日!$A$3:$A$249,A2080)</f>
        <v>0</v>
      </c>
      <c r="Q2080" s="7">
        <f t="shared" si="529"/>
        <v>9</v>
      </c>
      <c r="R2080" s="8">
        <f t="shared" ca="1" si="533"/>
        <v>396</v>
      </c>
      <c r="S2080" s="8">
        <f t="shared" ca="1" si="534"/>
        <v>326504</v>
      </c>
      <c r="T2080" s="8">
        <f t="shared" ca="1" si="530"/>
        <v>44</v>
      </c>
      <c r="U2080" s="9">
        <f t="shared" ca="1" si="535"/>
        <v>0</v>
      </c>
      <c r="V2080">
        <f t="shared" si="531"/>
        <v>2006</v>
      </c>
      <c r="W2080">
        <f t="shared" si="532"/>
        <v>11</v>
      </c>
    </row>
    <row r="2081" spans="1:23" x14ac:dyDescent="0.25">
      <c r="A2081" s="1">
        <v>39041</v>
      </c>
      <c r="B2081" s="2">
        <v>7261.48</v>
      </c>
      <c r="C2081" s="2">
        <v>98087</v>
      </c>
      <c r="D2081" s="2">
        <v>7220</v>
      </c>
      <c r="E2081" s="2">
        <v>7222</v>
      </c>
      <c r="F2081" s="10">
        <f t="shared" si="522"/>
        <v>-5.712334124723828E-3</v>
      </c>
      <c r="G2081" s="2">
        <f t="shared" ca="1" si="523"/>
        <v>87729.1</v>
      </c>
      <c r="H2081">
        <f t="shared" ca="1" si="524"/>
        <v>1</v>
      </c>
      <c r="I2081">
        <f t="shared" si="525"/>
        <v>1</v>
      </c>
      <c r="J2081">
        <f t="shared" si="528"/>
        <v>1.9399999999995998</v>
      </c>
      <c r="K2081">
        <f t="shared" si="526"/>
        <v>1</v>
      </c>
      <c r="L2081" s="11">
        <f t="shared" ca="1" si="520"/>
        <v>15558.889999999974</v>
      </c>
      <c r="M2081">
        <f t="shared" ca="1" si="527"/>
        <v>2</v>
      </c>
      <c r="N2081">
        <f t="shared" ca="1" si="521"/>
        <v>0</v>
      </c>
      <c r="O2081">
        <f>COUNTIF(結算日!$A$3:$A$249,A2081)</f>
        <v>0</v>
      </c>
      <c r="Q2081" s="7">
        <f t="shared" si="529"/>
        <v>-37</v>
      </c>
      <c r="R2081" s="8">
        <f t="shared" ca="1" si="533"/>
        <v>-1628</v>
      </c>
      <c r="S2081" s="8">
        <f t="shared" ca="1" si="534"/>
        <v>324876</v>
      </c>
      <c r="T2081" s="8">
        <f t="shared" ca="1" si="530"/>
        <v>44</v>
      </c>
      <c r="U2081" s="9">
        <f t="shared" ca="1" si="535"/>
        <v>0</v>
      </c>
      <c r="V2081">
        <f t="shared" si="531"/>
        <v>2006</v>
      </c>
      <c r="W2081">
        <f t="shared" si="532"/>
        <v>11</v>
      </c>
    </row>
    <row r="2082" spans="1:23" x14ac:dyDescent="0.25">
      <c r="A2082" s="1">
        <v>39042</v>
      </c>
      <c r="B2082" s="2">
        <v>7309.69</v>
      </c>
      <c r="C2082" s="2">
        <v>102438</v>
      </c>
      <c r="D2082" s="2">
        <v>7306</v>
      </c>
      <c r="E2082" s="2">
        <v>7305</v>
      </c>
      <c r="F2082" s="10">
        <f t="shared" si="522"/>
        <v>-5.0480936948071875E-4</v>
      </c>
      <c r="G2082" s="2">
        <f t="shared" ca="1" si="523"/>
        <v>88680.625</v>
      </c>
      <c r="H2082">
        <f t="shared" ca="1" si="524"/>
        <v>1</v>
      </c>
      <c r="I2082">
        <f t="shared" si="525"/>
        <v>1</v>
      </c>
      <c r="J2082">
        <f t="shared" si="528"/>
        <v>48.210000000000036</v>
      </c>
      <c r="K2082">
        <f t="shared" ca="1" si="526"/>
        <v>1</v>
      </c>
      <c r="L2082" s="11">
        <f t="shared" ca="1" si="520"/>
        <v>15655.309999999974</v>
      </c>
      <c r="M2082">
        <f t="shared" ca="1" si="527"/>
        <v>2</v>
      </c>
      <c r="N2082">
        <f t="shared" ca="1" si="521"/>
        <v>0</v>
      </c>
      <c r="O2082">
        <f>COUNTIF(結算日!$A$3:$A$249,A2082)</f>
        <v>0</v>
      </c>
      <c r="Q2082" s="7">
        <f t="shared" si="529"/>
        <v>86</v>
      </c>
      <c r="R2082" s="8">
        <f t="shared" ca="1" si="533"/>
        <v>3784</v>
      </c>
      <c r="S2082" s="8">
        <f t="shared" ca="1" si="534"/>
        <v>328660</v>
      </c>
      <c r="T2082" s="8">
        <f t="shared" ca="1" si="530"/>
        <v>44</v>
      </c>
      <c r="U2082" s="9">
        <f t="shared" ca="1" si="535"/>
        <v>0</v>
      </c>
      <c r="V2082">
        <f t="shared" si="531"/>
        <v>2006</v>
      </c>
      <c r="W2082">
        <f t="shared" si="532"/>
        <v>11</v>
      </c>
    </row>
    <row r="2083" spans="1:23" x14ac:dyDescent="0.25">
      <c r="A2083" s="1">
        <v>39043</v>
      </c>
      <c r="B2083" s="2">
        <v>7348.77</v>
      </c>
      <c r="C2083" s="2">
        <v>108427</v>
      </c>
      <c r="D2083" s="2">
        <v>7343</v>
      </c>
      <c r="E2083" s="2">
        <v>7344</v>
      </c>
      <c r="F2083" s="10">
        <f t="shared" si="522"/>
        <v>-7.851654086330484E-4</v>
      </c>
      <c r="G2083" s="2">
        <f t="shared" ca="1" si="523"/>
        <v>89714.675000000003</v>
      </c>
      <c r="H2083">
        <f t="shared" ca="1" si="524"/>
        <v>1</v>
      </c>
      <c r="I2083">
        <f t="shared" si="525"/>
        <v>1</v>
      </c>
      <c r="J2083">
        <f t="shared" si="528"/>
        <v>39.080000000000837</v>
      </c>
      <c r="K2083">
        <f t="shared" ca="1" si="526"/>
        <v>1</v>
      </c>
      <c r="L2083" s="11">
        <f t="shared" ca="1" si="520"/>
        <v>15733.469999999976</v>
      </c>
      <c r="M2083">
        <f t="shared" ca="1" si="527"/>
        <v>2</v>
      </c>
      <c r="N2083">
        <f t="shared" ca="1" si="521"/>
        <v>0</v>
      </c>
      <c r="O2083">
        <f>COUNTIF(結算日!$A$3:$A$249,A2083)</f>
        <v>0</v>
      </c>
      <c r="Q2083" s="7">
        <f t="shared" si="529"/>
        <v>37</v>
      </c>
      <c r="R2083" s="8">
        <f t="shared" ca="1" si="533"/>
        <v>1628</v>
      </c>
      <c r="S2083" s="8">
        <f t="shared" ca="1" si="534"/>
        <v>330288</v>
      </c>
      <c r="T2083" s="8">
        <f t="shared" ca="1" si="530"/>
        <v>44</v>
      </c>
      <c r="U2083" s="9">
        <f t="shared" ca="1" si="535"/>
        <v>0</v>
      </c>
      <c r="V2083">
        <f t="shared" si="531"/>
        <v>2006</v>
      </c>
      <c r="W2083">
        <f t="shared" si="532"/>
        <v>11</v>
      </c>
    </row>
    <row r="2084" spans="1:23" x14ac:dyDescent="0.25">
      <c r="A2084" s="1">
        <v>39044</v>
      </c>
      <c r="B2084" s="2">
        <v>7384.69</v>
      </c>
      <c r="C2084" s="2">
        <v>123429</v>
      </c>
      <c r="D2084" s="2">
        <v>7394</v>
      </c>
      <c r="E2084" s="2">
        <v>7393</v>
      </c>
      <c r="F2084" s="10">
        <f t="shared" si="522"/>
        <v>1.2607164281777106E-3</v>
      </c>
      <c r="G2084" s="2">
        <f t="shared" ca="1" si="523"/>
        <v>91190.324999999997</v>
      </c>
      <c r="H2084">
        <f t="shared" ca="1" si="524"/>
        <v>1</v>
      </c>
      <c r="I2084">
        <f t="shared" si="525"/>
        <v>-1</v>
      </c>
      <c r="J2084">
        <f t="shared" si="528"/>
        <v>35.919999999999163</v>
      </c>
      <c r="K2084">
        <f t="shared" si="526"/>
        <v>-1</v>
      </c>
      <c r="L2084" s="11">
        <f t="shared" ca="1" si="520"/>
        <v>15805.309999999974</v>
      </c>
      <c r="M2084">
        <f t="shared" ca="1" si="527"/>
        <v>-2</v>
      </c>
      <c r="N2084">
        <f t="shared" ca="1" si="521"/>
        <v>4</v>
      </c>
      <c r="O2084">
        <f>COUNTIF(結算日!$A$3:$A$249,A2084)</f>
        <v>0</v>
      </c>
      <c r="Q2084" s="7">
        <f t="shared" si="529"/>
        <v>51</v>
      </c>
      <c r="R2084" s="8">
        <f t="shared" ca="1" si="533"/>
        <v>2244</v>
      </c>
      <c r="S2084" s="8">
        <f t="shared" ca="1" si="534"/>
        <v>332532</v>
      </c>
      <c r="T2084" s="8">
        <f t="shared" ca="1" si="530"/>
        <v>-44</v>
      </c>
      <c r="U2084" s="9">
        <f t="shared" ca="1" si="535"/>
        <v>88</v>
      </c>
      <c r="V2084">
        <f t="shared" si="531"/>
        <v>2006</v>
      </c>
      <c r="W2084">
        <f t="shared" si="532"/>
        <v>11</v>
      </c>
    </row>
    <row r="2085" spans="1:23" x14ac:dyDescent="0.25">
      <c r="A2085" s="1">
        <v>39045</v>
      </c>
      <c r="B2085" s="2">
        <v>7427.36</v>
      </c>
      <c r="C2085" s="2">
        <v>103890</v>
      </c>
      <c r="D2085" s="2">
        <v>7433</v>
      </c>
      <c r="E2085" s="2">
        <v>7434</v>
      </c>
      <c r="F2085" s="10">
        <f t="shared" si="522"/>
        <v>7.5935460244291875E-4</v>
      </c>
      <c r="G2085" s="2">
        <f t="shared" ca="1" si="523"/>
        <v>91746.725000000006</v>
      </c>
      <c r="H2085">
        <f t="shared" ca="1" si="524"/>
        <v>1</v>
      </c>
      <c r="I2085">
        <f t="shared" si="525"/>
        <v>-1</v>
      </c>
      <c r="J2085">
        <f t="shared" si="528"/>
        <v>42.670000000000073</v>
      </c>
      <c r="K2085">
        <f t="shared" ca="1" si="526"/>
        <v>1</v>
      </c>
      <c r="L2085" s="11">
        <f t="shared" ca="1" si="520"/>
        <v>15719.969999999974</v>
      </c>
      <c r="M2085">
        <f t="shared" ca="1" si="527"/>
        <v>2</v>
      </c>
      <c r="N2085">
        <f t="shared" ca="1" si="521"/>
        <v>4</v>
      </c>
      <c r="O2085">
        <f>COUNTIF(結算日!$A$3:$A$249,A2085)</f>
        <v>0</v>
      </c>
      <c r="Q2085" s="7">
        <f t="shared" si="529"/>
        <v>39</v>
      </c>
      <c r="R2085" s="8">
        <f t="shared" ca="1" si="533"/>
        <v>-1716</v>
      </c>
      <c r="S2085" s="8">
        <f t="shared" ca="1" si="534"/>
        <v>330728</v>
      </c>
      <c r="T2085" s="8">
        <f t="shared" ca="1" si="530"/>
        <v>44</v>
      </c>
      <c r="U2085" s="9">
        <f t="shared" ca="1" si="535"/>
        <v>88</v>
      </c>
      <c r="V2085">
        <f t="shared" si="531"/>
        <v>2006</v>
      </c>
      <c r="W2085">
        <f t="shared" si="532"/>
        <v>11</v>
      </c>
    </row>
    <row r="2086" spans="1:23" x14ac:dyDescent="0.25">
      <c r="A2086" s="1">
        <v>39048</v>
      </c>
      <c r="B2086" s="2">
        <v>7498.15</v>
      </c>
      <c r="C2086" s="2">
        <v>127169</v>
      </c>
      <c r="D2086" s="2">
        <v>7510</v>
      </c>
      <c r="E2086" s="2">
        <v>7504</v>
      </c>
      <c r="F2086" s="10">
        <f t="shared" si="522"/>
        <v>1.5803898294912688E-3</v>
      </c>
      <c r="G2086" s="2">
        <f t="shared" ca="1" si="523"/>
        <v>92607.425000000003</v>
      </c>
      <c r="H2086">
        <f t="shared" ca="1" si="524"/>
        <v>1</v>
      </c>
      <c r="I2086">
        <f t="shared" si="525"/>
        <v>-1</v>
      </c>
      <c r="J2086">
        <f t="shared" si="528"/>
        <v>70.789999999999964</v>
      </c>
      <c r="K2086">
        <f t="shared" si="526"/>
        <v>-1</v>
      </c>
      <c r="L2086" s="11">
        <f t="shared" ca="1" si="520"/>
        <v>15861.549999999974</v>
      </c>
      <c r="M2086">
        <f t="shared" ca="1" si="527"/>
        <v>-2</v>
      </c>
      <c r="N2086">
        <f t="shared" ca="1" si="521"/>
        <v>4</v>
      </c>
      <c r="O2086">
        <f>COUNTIF(結算日!$A$3:$A$249,A2086)</f>
        <v>0</v>
      </c>
      <c r="Q2086" s="7">
        <f t="shared" si="529"/>
        <v>77</v>
      </c>
      <c r="R2086" s="8">
        <f t="shared" ca="1" si="533"/>
        <v>3388</v>
      </c>
      <c r="S2086" s="8">
        <f t="shared" ca="1" si="534"/>
        <v>334028</v>
      </c>
      <c r="T2086" s="8">
        <f t="shared" ca="1" si="530"/>
        <v>-44</v>
      </c>
      <c r="U2086" s="9">
        <f t="shared" ca="1" si="535"/>
        <v>88</v>
      </c>
      <c r="V2086">
        <f t="shared" si="531"/>
        <v>2006</v>
      </c>
      <c r="W2086">
        <f t="shared" si="532"/>
        <v>11</v>
      </c>
    </row>
    <row r="2087" spans="1:23" x14ac:dyDescent="0.25">
      <c r="A2087" s="1">
        <v>39049</v>
      </c>
      <c r="B2087" s="2">
        <v>7444.94</v>
      </c>
      <c r="C2087" s="2">
        <v>113480</v>
      </c>
      <c r="D2087" s="2">
        <v>7454</v>
      </c>
      <c r="E2087" s="2">
        <v>7454</v>
      </c>
      <c r="F2087" s="10">
        <f t="shared" si="522"/>
        <v>1.2169339175334137E-3</v>
      </c>
      <c r="G2087" s="2">
        <f t="shared" ca="1" si="523"/>
        <v>93698.774999999994</v>
      </c>
      <c r="H2087">
        <f t="shared" ca="1" si="524"/>
        <v>1</v>
      </c>
      <c r="I2087">
        <f t="shared" si="525"/>
        <v>-1</v>
      </c>
      <c r="J2087">
        <f t="shared" si="528"/>
        <v>-53.210000000000036</v>
      </c>
      <c r="K2087">
        <f t="shared" si="526"/>
        <v>-1</v>
      </c>
      <c r="L2087" s="11">
        <f t="shared" ca="1" si="520"/>
        <v>15967.969999999974</v>
      </c>
      <c r="M2087">
        <f t="shared" ca="1" si="527"/>
        <v>-2</v>
      </c>
      <c r="N2087">
        <f t="shared" ca="1" si="521"/>
        <v>0</v>
      </c>
      <c r="O2087">
        <f>COUNTIF(結算日!$A$3:$A$249,A2087)</f>
        <v>0</v>
      </c>
      <c r="Q2087" s="7">
        <f t="shared" si="529"/>
        <v>-56</v>
      </c>
      <c r="R2087" s="8">
        <f t="shared" ca="1" si="533"/>
        <v>2464</v>
      </c>
      <c r="S2087" s="8">
        <f t="shared" ca="1" si="534"/>
        <v>336404</v>
      </c>
      <c r="T2087" s="8">
        <f t="shared" ca="1" si="530"/>
        <v>-45</v>
      </c>
      <c r="U2087" s="9">
        <f t="shared" ca="1" si="535"/>
        <v>1</v>
      </c>
      <c r="V2087">
        <f t="shared" si="531"/>
        <v>2006</v>
      </c>
      <c r="W2087">
        <f t="shared" si="532"/>
        <v>11</v>
      </c>
    </row>
    <row r="2088" spans="1:23" x14ac:dyDescent="0.25">
      <c r="A2088" s="1">
        <v>39050</v>
      </c>
      <c r="B2088" s="2">
        <v>7474.19</v>
      </c>
      <c r="C2088" s="2">
        <v>125014</v>
      </c>
      <c r="D2088" s="2">
        <v>7465</v>
      </c>
      <c r="E2088" s="2">
        <v>7460</v>
      </c>
      <c r="F2088" s="10">
        <f t="shared" si="522"/>
        <v>-1.229564675235606E-3</v>
      </c>
      <c r="G2088" s="2">
        <f t="shared" ca="1" si="523"/>
        <v>94922.024999999994</v>
      </c>
      <c r="H2088">
        <f t="shared" ca="1" si="524"/>
        <v>1</v>
      </c>
      <c r="I2088">
        <f t="shared" si="525"/>
        <v>1</v>
      </c>
      <c r="J2088">
        <f t="shared" si="528"/>
        <v>29.25</v>
      </c>
      <c r="K2088">
        <f t="shared" si="526"/>
        <v>1</v>
      </c>
      <c r="L2088" s="11">
        <f t="shared" ca="1" si="520"/>
        <v>15909.469999999974</v>
      </c>
      <c r="M2088">
        <f t="shared" ca="1" si="527"/>
        <v>2</v>
      </c>
      <c r="N2088">
        <f t="shared" ca="1" si="521"/>
        <v>4</v>
      </c>
      <c r="O2088">
        <f>COUNTIF(結算日!$A$3:$A$249,A2088)</f>
        <v>0</v>
      </c>
      <c r="Q2088" s="7">
        <f t="shared" si="529"/>
        <v>11</v>
      </c>
      <c r="R2088" s="8">
        <f t="shared" ca="1" si="533"/>
        <v>-495</v>
      </c>
      <c r="S2088" s="8">
        <f t="shared" ca="1" si="534"/>
        <v>335908</v>
      </c>
      <c r="T2088" s="8">
        <f t="shared" ca="1" si="530"/>
        <v>44</v>
      </c>
      <c r="U2088" s="9">
        <f t="shared" ca="1" si="535"/>
        <v>89</v>
      </c>
      <c r="V2088">
        <f t="shared" si="531"/>
        <v>2006</v>
      </c>
      <c r="W2088">
        <f t="shared" si="532"/>
        <v>11</v>
      </c>
    </row>
    <row r="2089" spans="1:23" x14ac:dyDescent="0.25">
      <c r="A2089" s="1">
        <v>39051</v>
      </c>
      <c r="B2089" s="2">
        <v>7567.72</v>
      </c>
      <c r="C2089" s="2">
        <v>125171</v>
      </c>
      <c r="D2089" s="2">
        <v>7542</v>
      </c>
      <c r="E2089" s="2">
        <v>7545</v>
      </c>
      <c r="F2089" s="10">
        <f t="shared" si="522"/>
        <v>-3.3986458272768916E-3</v>
      </c>
      <c r="G2089" s="2">
        <f t="shared" ca="1" si="523"/>
        <v>96152.6</v>
      </c>
      <c r="H2089">
        <f t="shared" ca="1" si="524"/>
        <v>1</v>
      </c>
      <c r="I2089">
        <f t="shared" si="525"/>
        <v>1</v>
      </c>
      <c r="J2089">
        <f t="shared" si="528"/>
        <v>93.530000000000655</v>
      </c>
      <c r="K2089">
        <f t="shared" si="526"/>
        <v>1</v>
      </c>
      <c r="L2089" s="11">
        <f t="shared" ca="1" si="520"/>
        <v>16096.529999999975</v>
      </c>
      <c r="M2089">
        <f t="shared" ca="1" si="527"/>
        <v>2</v>
      </c>
      <c r="N2089">
        <f t="shared" ca="1" si="521"/>
        <v>0</v>
      </c>
      <c r="O2089">
        <f>COUNTIF(結算日!$A$3:$A$249,A2089)</f>
        <v>0</v>
      </c>
      <c r="Q2089" s="7">
        <f t="shared" si="529"/>
        <v>77</v>
      </c>
      <c r="R2089" s="8">
        <f t="shared" ca="1" si="533"/>
        <v>3388</v>
      </c>
      <c r="S2089" s="8">
        <f t="shared" ca="1" si="534"/>
        <v>339207</v>
      </c>
      <c r="T2089" s="8">
        <f t="shared" ca="1" si="530"/>
        <v>44</v>
      </c>
      <c r="U2089" s="9">
        <f t="shared" ca="1" si="535"/>
        <v>0</v>
      </c>
      <c r="V2089">
        <f t="shared" si="531"/>
        <v>2006</v>
      </c>
      <c r="W2089">
        <f t="shared" si="532"/>
        <v>11</v>
      </c>
    </row>
    <row r="2090" spans="1:23" x14ac:dyDescent="0.25">
      <c r="A2090" s="1">
        <v>39052</v>
      </c>
      <c r="B2090" s="2">
        <v>7613.57</v>
      </c>
      <c r="C2090" s="2">
        <v>133032</v>
      </c>
      <c r="D2090" s="2">
        <v>7612</v>
      </c>
      <c r="E2090" s="2">
        <v>7610</v>
      </c>
      <c r="F2090" s="10">
        <f t="shared" si="522"/>
        <v>-2.0621075264293243E-4</v>
      </c>
      <c r="G2090" s="2">
        <f t="shared" ca="1" si="523"/>
        <v>97539.774999999994</v>
      </c>
      <c r="H2090">
        <f t="shared" ca="1" si="524"/>
        <v>1</v>
      </c>
      <c r="I2090">
        <f t="shared" si="525"/>
        <v>1</v>
      </c>
      <c r="J2090">
        <f t="shared" si="528"/>
        <v>45.849999999999454</v>
      </c>
      <c r="K2090">
        <f t="shared" ca="1" si="526"/>
        <v>1</v>
      </c>
      <c r="L2090" s="11">
        <f t="shared" ca="1" si="520"/>
        <v>16188.229999999974</v>
      </c>
      <c r="M2090">
        <f t="shared" ca="1" si="527"/>
        <v>2</v>
      </c>
      <c r="N2090">
        <f t="shared" ca="1" si="521"/>
        <v>0</v>
      </c>
      <c r="O2090">
        <f>COUNTIF(結算日!$A$3:$A$249,A2090)</f>
        <v>0</v>
      </c>
      <c r="Q2090" s="7">
        <f t="shared" si="529"/>
        <v>70</v>
      </c>
      <c r="R2090" s="8">
        <f t="shared" ca="1" si="533"/>
        <v>3080</v>
      </c>
      <c r="S2090" s="8">
        <f t="shared" ca="1" si="534"/>
        <v>342287</v>
      </c>
      <c r="T2090" s="8">
        <f t="shared" ca="1" si="530"/>
        <v>44</v>
      </c>
      <c r="U2090" s="9">
        <f t="shared" ca="1" si="535"/>
        <v>0</v>
      </c>
      <c r="V2090">
        <f t="shared" si="531"/>
        <v>2006</v>
      </c>
      <c r="W2090">
        <f t="shared" si="532"/>
        <v>12</v>
      </c>
    </row>
    <row r="2091" spans="1:23" x14ac:dyDescent="0.25">
      <c r="A2091" s="1">
        <v>39055</v>
      </c>
      <c r="B2091" s="2">
        <v>7647.01</v>
      </c>
      <c r="C2091" s="2">
        <v>127126</v>
      </c>
      <c r="D2091" s="2">
        <v>7658</v>
      </c>
      <c r="E2091" s="2">
        <v>7660</v>
      </c>
      <c r="F2091" s="10">
        <f t="shared" si="522"/>
        <v>1.4371630218870113E-3</v>
      </c>
      <c r="G2091" s="2">
        <f t="shared" ca="1" si="523"/>
        <v>97883.95</v>
      </c>
      <c r="H2091">
        <f t="shared" ca="1" si="524"/>
        <v>1</v>
      </c>
      <c r="I2091">
        <f t="shared" si="525"/>
        <v>-1</v>
      </c>
      <c r="J2091">
        <f t="shared" si="528"/>
        <v>33.440000000000509</v>
      </c>
      <c r="K2091">
        <f t="shared" si="526"/>
        <v>-1</v>
      </c>
      <c r="L2091" s="11">
        <f t="shared" ca="1" si="520"/>
        <v>16255.109999999975</v>
      </c>
      <c r="M2091">
        <f t="shared" ca="1" si="527"/>
        <v>-2</v>
      </c>
      <c r="N2091">
        <f t="shared" ca="1" si="521"/>
        <v>4</v>
      </c>
      <c r="O2091">
        <f>COUNTIF(結算日!$A$3:$A$249,A2091)</f>
        <v>0</v>
      </c>
      <c r="Q2091" s="7">
        <f t="shared" si="529"/>
        <v>46</v>
      </c>
      <c r="R2091" s="8">
        <f t="shared" ca="1" si="533"/>
        <v>2024</v>
      </c>
      <c r="S2091" s="8">
        <f t="shared" ca="1" si="534"/>
        <v>344311</v>
      </c>
      <c r="T2091" s="8">
        <f t="shared" ca="1" si="530"/>
        <v>-44</v>
      </c>
      <c r="U2091" s="9">
        <f t="shared" ca="1" si="535"/>
        <v>88</v>
      </c>
      <c r="V2091">
        <f t="shared" si="531"/>
        <v>2006</v>
      </c>
      <c r="W2091">
        <f t="shared" si="532"/>
        <v>12</v>
      </c>
    </row>
    <row r="2092" spans="1:23" x14ac:dyDescent="0.25">
      <c r="A2092" s="1">
        <v>39056</v>
      </c>
      <c r="B2092" s="2">
        <v>7609.9</v>
      </c>
      <c r="C2092" s="2">
        <v>136736</v>
      </c>
      <c r="D2092" s="2">
        <v>7610</v>
      </c>
      <c r="E2092" s="2">
        <v>7599</v>
      </c>
      <c r="F2092" s="10">
        <f t="shared" si="522"/>
        <v>1.3140777145537186E-5</v>
      </c>
      <c r="G2092" s="2">
        <f t="shared" ca="1" si="523"/>
        <v>98870.675000000003</v>
      </c>
      <c r="H2092">
        <f t="shared" ca="1" si="524"/>
        <v>1</v>
      </c>
      <c r="I2092">
        <f t="shared" si="525"/>
        <v>-1</v>
      </c>
      <c r="J2092">
        <f t="shared" si="528"/>
        <v>-37.110000000000582</v>
      </c>
      <c r="K2092">
        <f t="shared" ca="1" si="526"/>
        <v>1</v>
      </c>
      <c r="L2092" s="11">
        <f t="shared" ca="1" si="520"/>
        <v>16329.329999999976</v>
      </c>
      <c r="M2092">
        <f t="shared" ca="1" si="527"/>
        <v>2</v>
      </c>
      <c r="N2092">
        <f t="shared" ca="1" si="521"/>
        <v>4</v>
      </c>
      <c r="O2092">
        <f>COUNTIF(結算日!$A$3:$A$249,A2092)</f>
        <v>0</v>
      </c>
      <c r="Q2092" s="7">
        <f t="shared" si="529"/>
        <v>-48</v>
      </c>
      <c r="R2092" s="8">
        <f t="shared" ca="1" si="533"/>
        <v>2112</v>
      </c>
      <c r="S2092" s="8">
        <f t="shared" ca="1" si="534"/>
        <v>346335</v>
      </c>
      <c r="T2092" s="8">
        <f t="shared" ca="1" si="530"/>
        <v>45</v>
      </c>
      <c r="U2092" s="9">
        <f t="shared" ca="1" si="535"/>
        <v>89</v>
      </c>
      <c r="V2092">
        <f t="shared" si="531"/>
        <v>2006</v>
      </c>
      <c r="W2092">
        <f t="shared" si="532"/>
        <v>12</v>
      </c>
    </row>
    <row r="2093" spans="1:23" x14ac:dyDescent="0.25">
      <c r="A2093" s="1">
        <v>39057</v>
      </c>
      <c r="B2093" s="2">
        <v>7693.33</v>
      </c>
      <c r="C2093" s="2">
        <v>114146</v>
      </c>
      <c r="D2093" s="2">
        <v>7714</v>
      </c>
      <c r="E2093" s="2">
        <v>7706</v>
      </c>
      <c r="F2093" s="10">
        <f t="shared" si="522"/>
        <v>2.6867429318644387E-3</v>
      </c>
      <c r="G2093" s="2">
        <f t="shared" ca="1" si="523"/>
        <v>99376.074999999997</v>
      </c>
      <c r="H2093">
        <f t="shared" ca="1" si="524"/>
        <v>1</v>
      </c>
      <c r="I2093">
        <f t="shared" si="525"/>
        <v>-1</v>
      </c>
      <c r="J2093">
        <f t="shared" si="528"/>
        <v>83.430000000000291</v>
      </c>
      <c r="K2093">
        <f t="shared" si="526"/>
        <v>-1</v>
      </c>
      <c r="L2093" s="11">
        <f t="shared" ca="1" si="520"/>
        <v>16496.189999999977</v>
      </c>
      <c r="M2093">
        <f t="shared" ca="1" si="527"/>
        <v>-2</v>
      </c>
      <c r="N2093">
        <f t="shared" ca="1" si="521"/>
        <v>4</v>
      </c>
      <c r="O2093">
        <f>COUNTIF(結算日!$A$3:$A$249,A2093)</f>
        <v>0</v>
      </c>
      <c r="Q2093" s="7">
        <f t="shared" si="529"/>
        <v>104</v>
      </c>
      <c r="R2093" s="8">
        <f t="shared" ca="1" si="533"/>
        <v>4680</v>
      </c>
      <c r="S2093" s="8">
        <f t="shared" ca="1" si="534"/>
        <v>350926</v>
      </c>
      <c r="T2093" s="8">
        <f t="shared" ca="1" si="530"/>
        <v>-45</v>
      </c>
      <c r="U2093" s="9">
        <f t="shared" ca="1" si="535"/>
        <v>90</v>
      </c>
      <c r="V2093">
        <f t="shared" si="531"/>
        <v>2006</v>
      </c>
      <c r="W2093">
        <f t="shared" si="532"/>
        <v>12</v>
      </c>
    </row>
    <row r="2094" spans="1:23" x14ac:dyDescent="0.25">
      <c r="A2094" s="1">
        <v>39058</v>
      </c>
      <c r="B2094" s="2">
        <v>7686.52</v>
      </c>
      <c r="C2094" s="2">
        <v>120375</v>
      </c>
      <c r="D2094" s="2">
        <v>7698</v>
      </c>
      <c r="E2094" s="2">
        <v>7700</v>
      </c>
      <c r="F2094" s="10">
        <f t="shared" si="522"/>
        <v>1.4935237272524216E-3</v>
      </c>
      <c r="G2094" s="2">
        <f t="shared" ca="1" si="523"/>
        <v>99839.55</v>
      </c>
      <c r="H2094">
        <f t="shared" ca="1" si="524"/>
        <v>1</v>
      </c>
      <c r="I2094">
        <f t="shared" si="525"/>
        <v>-1</v>
      </c>
      <c r="J2094">
        <f t="shared" si="528"/>
        <v>-6.8099999999994907</v>
      </c>
      <c r="K2094">
        <f t="shared" si="526"/>
        <v>-1</v>
      </c>
      <c r="L2094" s="11">
        <f t="shared" ca="1" si="520"/>
        <v>16509.809999999976</v>
      </c>
      <c r="M2094">
        <f t="shared" ca="1" si="527"/>
        <v>-2</v>
      </c>
      <c r="N2094">
        <f t="shared" ca="1" si="521"/>
        <v>0</v>
      </c>
      <c r="O2094">
        <f>COUNTIF(結算日!$A$3:$A$249,A2094)</f>
        <v>0</v>
      </c>
      <c r="Q2094" s="7">
        <f t="shared" si="529"/>
        <v>-16</v>
      </c>
      <c r="R2094" s="8">
        <f t="shared" ca="1" si="533"/>
        <v>720</v>
      </c>
      <c r="S2094" s="8">
        <f t="shared" ca="1" si="534"/>
        <v>351556</v>
      </c>
      <c r="T2094" s="8">
        <f t="shared" ca="1" si="530"/>
        <v>-45</v>
      </c>
      <c r="U2094" s="9">
        <f t="shared" ca="1" si="535"/>
        <v>0</v>
      </c>
      <c r="V2094">
        <f t="shared" si="531"/>
        <v>2006</v>
      </c>
      <c r="W2094">
        <f t="shared" si="532"/>
        <v>12</v>
      </c>
    </row>
    <row r="2095" spans="1:23" x14ac:dyDescent="0.25">
      <c r="A2095" s="1">
        <v>39059</v>
      </c>
      <c r="B2095" s="2">
        <v>7636.3</v>
      </c>
      <c r="C2095" s="2">
        <v>105627</v>
      </c>
      <c r="D2095" s="2">
        <v>7633</v>
      </c>
      <c r="E2095" s="2">
        <v>7635</v>
      </c>
      <c r="F2095" s="10">
        <f t="shared" si="522"/>
        <v>-4.3214645836331389E-4</v>
      </c>
      <c r="G2095" s="2">
        <f t="shared" ca="1" si="523"/>
        <v>100595</v>
      </c>
      <c r="H2095">
        <f t="shared" ca="1" si="524"/>
        <v>1</v>
      </c>
      <c r="I2095">
        <f t="shared" si="525"/>
        <v>1</v>
      </c>
      <c r="J2095">
        <f t="shared" si="528"/>
        <v>-50.220000000000255</v>
      </c>
      <c r="K2095">
        <f t="shared" ca="1" si="526"/>
        <v>1</v>
      </c>
      <c r="L2095" s="11">
        <f t="shared" ca="1" si="520"/>
        <v>16610.249999999978</v>
      </c>
      <c r="M2095">
        <f t="shared" ca="1" si="527"/>
        <v>2</v>
      </c>
      <c r="N2095">
        <f t="shared" ca="1" si="521"/>
        <v>4</v>
      </c>
      <c r="O2095">
        <f>COUNTIF(結算日!$A$3:$A$249,A2095)</f>
        <v>0</v>
      </c>
      <c r="Q2095" s="7">
        <f t="shared" si="529"/>
        <v>-65</v>
      </c>
      <c r="R2095" s="8">
        <f t="shared" ca="1" si="533"/>
        <v>2925</v>
      </c>
      <c r="S2095" s="8">
        <f t="shared" ca="1" si="534"/>
        <v>354481</v>
      </c>
      <c r="T2095" s="8">
        <f t="shared" ca="1" si="530"/>
        <v>46</v>
      </c>
      <c r="U2095" s="9">
        <f t="shared" ca="1" si="535"/>
        <v>91</v>
      </c>
      <c r="V2095">
        <f t="shared" si="531"/>
        <v>2006</v>
      </c>
      <c r="W2095">
        <f t="shared" si="532"/>
        <v>12</v>
      </c>
    </row>
    <row r="2096" spans="1:23" x14ac:dyDescent="0.25">
      <c r="A2096" s="1">
        <v>39062</v>
      </c>
      <c r="B2096" s="2">
        <v>7612.12</v>
      </c>
      <c r="C2096" s="2">
        <v>102983</v>
      </c>
      <c r="D2096" s="2">
        <v>7614</v>
      </c>
      <c r="E2096" s="2">
        <v>7612</v>
      </c>
      <c r="F2096" s="10">
        <f t="shared" si="522"/>
        <v>2.4697456162026121E-4</v>
      </c>
      <c r="G2096" s="2">
        <f t="shared" ca="1" si="523"/>
        <v>100365.075</v>
      </c>
      <c r="H2096">
        <f t="shared" ca="1" si="524"/>
        <v>1</v>
      </c>
      <c r="I2096">
        <f t="shared" si="525"/>
        <v>-1</v>
      </c>
      <c r="J2096">
        <f t="shared" si="528"/>
        <v>-24.180000000000291</v>
      </c>
      <c r="K2096">
        <f t="shared" ca="1" si="526"/>
        <v>1</v>
      </c>
      <c r="L2096" s="11">
        <f t="shared" ca="1" si="520"/>
        <v>16561.889999999978</v>
      </c>
      <c r="M2096">
        <f t="shared" ca="1" si="527"/>
        <v>2</v>
      </c>
      <c r="N2096">
        <f t="shared" ca="1" si="521"/>
        <v>0</v>
      </c>
      <c r="O2096">
        <f>COUNTIF(結算日!$A$3:$A$249,A2096)</f>
        <v>0</v>
      </c>
      <c r="Q2096" s="7">
        <f t="shared" si="529"/>
        <v>-19</v>
      </c>
      <c r="R2096" s="8">
        <f t="shared" ca="1" si="533"/>
        <v>-874</v>
      </c>
      <c r="S2096" s="8">
        <f t="shared" ca="1" si="534"/>
        <v>353516</v>
      </c>
      <c r="T2096" s="8">
        <f t="shared" ca="1" si="530"/>
        <v>46</v>
      </c>
      <c r="U2096" s="9">
        <f t="shared" ca="1" si="535"/>
        <v>0</v>
      </c>
      <c r="V2096">
        <f t="shared" si="531"/>
        <v>2006</v>
      </c>
      <c r="W2096">
        <f t="shared" si="532"/>
        <v>12</v>
      </c>
    </row>
    <row r="2097" spans="1:23" x14ac:dyDescent="0.25">
      <c r="A2097" s="1">
        <v>39063</v>
      </c>
      <c r="B2097" s="2">
        <v>7458.56</v>
      </c>
      <c r="C2097" s="2">
        <v>126413</v>
      </c>
      <c r="D2097" s="2">
        <v>7467</v>
      </c>
      <c r="E2097" s="2">
        <v>7469</v>
      </c>
      <c r="F2097" s="10">
        <f t="shared" si="522"/>
        <v>1.1315857216405156E-3</v>
      </c>
      <c r="G2097" s="2">
        <f t="shared" ca="1" si="523"/>
        <v>101428.7</v>
      </c>
      <c r="H2097">
        <f t="shared" ca="1" si="524"/>
        <v>1</v>
      </c>
      <c r="I2097">
        <f t="shared" si="525"/>
        <v>-1</v>
      </c>
      <c r="J2097">
        <f t="shared" si="528"/>
        <v>-153.55999999999949</v>
      </c>
      <c r="K2097">
        <f t="shared" si="526"/>
        <v>-1</v>
      </c>
      <c r="L2097" s="11">
        <f t="shared" ca="1" si="520"/>
        <v>16254.769999999979</v>
      </c>
      <c r="M2097">
        <f t="shared" ca="1" si="527"/>
        <v>-2</v>
      </c>
      <c r="N2097">
        <f t="shared" ca="1" si="521"/>
        <v>4</v>
      </c>
      <c r="O2097">
        <f>COUNTIF(結算日!$A$3:$A$249,A2097)</f>
        <v>0</v>
      </c>
      <c r="Q2097" s="7">
        <f t="shared" si="529"/>
        <v>-147</v>
      </c>
      <c r="R2097" s="8">
        <f t="shared" ca="1" si="533"/>
        <v>-6762</v>
      </c>
      <c r="S2097" s="8">
        <f t="shared" ca="1" si="534"/>
        <v>346754</v>
      </c>
      <c r="T2097" s="8">
        <f t="shared" ca="1" si="530"/>
        <v>-46</v>
      </c>
      <c r="U2097" s="9">
        <f t="shared" ca="1" si="535"/>
        <v>92</v>
      </c>
      <c r="V2097">
        <f t="shared" si="531"/>
        <v>2006</v>
      </c>
      <c r="W2097">
        <f t="shared" si="532"/>
        <v>12</v>
      </c>
    </row>
    <row r="2098" spans="1:23" x14ac:dyDescent="0.25">
      <c r="A2098" s="1">
        <v>39064</v>
      </c>
      <c r="B2098" s="2">
        <v>7450.3</v>
      </c>
      <c r="C2098" s="2">
        <v>110562</v>
      </c>
      <c r="D2098" s="2">
        <v>7450</v>
      </c>
      <c r="E2098" s="2">
        <v>7458</v>
      </c>
      <c r="F2098" s="10">
        <f t="shared" si="522"/>
        <v>-4.0266834892555003E-5</v>
      </c>
      <c r="G2098" s="2">
        <f t="shared" ca="1" si="523"/>
        <v>102332.9</v>
      </c>
      <c r="H2098">
        <f t="shared" ca="1" si="524"/>
        <v>1</v>
      </c>
      <c r="I2098">
        <f t="shared" si="525"/>
        <v>1</v>
      </c>
      <c r="J2098">
        <f t="shared" si="528"/>
        <v>-8.2600000000002183</v>
      </c>
      <c r="K2098">
        <f t="shared" ca="1" si="526"/>
        <v>1</v>
      </c>
      <c r="L2098" s="11">
        <f t="shared" ca="1" si="520"/>
        <v>16271.289999999979</v>
      </c>
      <c r="M2098">
        <f t="shared" ca="1" si="527"/>
        <v>2</v>
      </c>
      <c r="N2098">
        <f t="shared" ca="1" si="521"/>
        <v>4</v>
      </c>
      <c r="O2098">
        <f>COUNTIF(結算日!$A$3:$A$249,A2098)</f>
        <v>0</v>
      </c>
      <c r="Q2098" s="7">
        <f t="shared" si="529"/>
        <v>-17</v>
      </c>
      <c r="R2098" s="8">
        <f t="shared" ca="1" si="533"/>
        <v>782</v>
      </c>
      <c r="S2098" s="8">
        <f t="shared" ca="1" si="534"/>
        <v>347444</v>
      </c>
      <c r="T2098" s="8">
        <f t="shared" ca="1" si="530"/>
        <v>46</v>
      </c>
      <c r="U2098" s="9">
        <f t="shared" ca="1" si="535"/>
        <v>92</v>
      </c>
      <c r="V2098">
        <f t="shared" si="531"/>
        <v>2006</v>
      </c>
      <c r="W2098">
        <f t="shared" si="532"/>
        <v>12</v>
      </c>
    </row>
    <row r="2099" spans="1:23" x14ac:dyDescent="0.25">
      <c r="A2099" s="1">
        <v>39065</v>
      </c>
      <c r="B2099" s="2">
        <v>7480.41</v>
      </c>
      <c r="C2099" s="2">
        <v>95991</v>
      </c>
      <c r="D2099" s="2">
        <v>7478</v>
      </c>
      <c r="E2099" s="2">
        <v>7470</v>
      </c>
      <c r="F2099" s="10">
        <f t="shared" si="522"/>
        <v>-3.221748540520597E-4</v>
      </c>
      <c r="G2099" s="2">
        <f t="shared" ca="1" si="523"/>
        <v>103003.625</v>
      </c>
      <c r="H2099">
        <f t="shared" ca="1" si="524"/>
        <v>-1</v>
      </c>
      <c r="I2099">
        <f t="shared" si="525"/>
        <v>1</v>
      </c>
      <c r="J2099">
        <f t="shared" si="528"/>
        <v>30.109999999999673</v>
      </c>
      <c r="K2099">
        <f t="shared" ca="1" si="526"/>
        <v>-1</v>
      </c>
      <c r="L2099" s="11">
        <f t="shared" ca="1" si="520"/>
        <v>16331.509999999978</v>
      </c>
      <c r="M2099">
        <f t="shared" ca="1" si="527"/>
        <v>-2</v>
      </c>
      <c r="N2099">
        <f t="shared" ca="1" si="521"/>
        <v>4</v>
      </c>
      <c r="O2099">
        <f>COUNTIF(結算日!$A$3:$A$249,A2099)</f>
        <v>0</v>
      </c>
      <c r="Q2099" s="7">
        <f t="shared" si="529"/>
        <v>28</v>
      </c>
      <c r="R2099" s="8">
        <f t="shared" ca="1" si="533"/>
        <v>1288</v>
      </c>
      <c r="S2099" s="8">
        <f t="shared" ca="1" si="534"/>
        <v>348640</v>
      </c>
      <c r="T2099" s="8">
        <f t="shared" ca="1" si="530"/>
        <v>-46</v>
      </c>
      <c r="U2099" s="9">
        <f t="shared" ca="1" si="535"/>
        <v>92</v>
      </c>
      <c r="V2099">
        <f t="shared" si="531"/>
        <v>2006</v>
      </c>
      <c r="W2099">
        <f t="shared" si="532"/>
        <v>12</v>
      </c>
    </row>
    <row r="2100" spans="1:23" x14ac:dyDescent="0.25">
      <c r="A2100" s="1">
        <v>39066</v>
      </c>
      <c r="B2100" s="2">
        <v>7538.82</v>
      </c>
      <c r="C2100" s="2">
        <v>106201</v>
      </c>
      <c r="D2100" s="2">
        <v>7540</v>
      </c>
      <c r="E2100" s="2">
        <v>7538</v>
      </c>
      <c r="F2100" s="10">
        <f t="shared" si="522"/>
        <v>1.5652316940850675E-4</v>
      </c>
      <c r="G2100" s="2">
        <f t="shared" ca="1" si="523"/>
        <v>103901.875</v>
      </c>
      <c r="H2100">
        <f t="shared" ca="1" si="524"/>
        <v>1</v>
      </c>
      <c r="I2100">
        <f t="shared" si="525"/>
        <v>-1</v>
      </c>
      <c r="J2100">
        <f t="shared" si="528"/>
        <v>58.409999999999854</v>
      </c>
      <c r="K2100">
        <f t="shared" ca="1" si="526"/>
        <v>1</v>
      </c>
      <c r="L2100" s="11">
        <f t="shared" ca="1" si="520"/>
        <v>16214.689999999979</v>
      </c>
      <c r="M2100">
        <f t="shared" ca="1" si="527"/>
        <v>2</v>
      </c>
      <c r="N2100">
        <f t="shared" ca="1" si="521"/>
        <v>4</v>
      </c>
      <c r="O2100">
        <f>COUNTIF(結算日!$A$3:$A$249,A2100)</f>
        <v>0</v>
      </c>
      <c r="Q2100" s="7">
        <f t="shared" si="529"/>
        <v>62</v>
      </c>
      <c r="R2100" s="8">
        <f t="shared" ca="1" si="533"/>
        <v>-2852</v>
      </c>
      <c r="S2100" s="8">
        <f t="shared" ca="1" si="534"/>
        <v>345696</v>
      </c>
      <c r="T2100" s="8">
        <f t="shared" ca="1" si="530"/>
        <v>45</v>
      </c>
      <c r="U2100" s="9">
        <f t="shared" ca="1" si="535"/>
        <v>91</v>
      </c>
      <c r="V2100">
        <f t="shared" si="531"/>
        <v>2006</v>
      </c>
      <c r="W2100">
        <f t="shared" si="532"/>
        <v>12</v>
      </c>
    </row>
    <row r="2101" spans="1:23" x14ac:dyDescent="0.25">
      <c r="A2101" s="1">
        <v>39069</v>
      </c>
      <c r="B2101" s="2">
        <v>7624.62</v>
      </c>
      <c r="C2101" s="2">
        <v>100518</v>
      </c>
      <c r="D2101" s="2">
        <v>7634</v>
      </c>
      <c r="E2101" s="2">
        <v>7650</v>
      </c>
      <c r="F2101" s="10">
        <f t="shared" si="522"/>
        <v>1.230225244012173E-3</v>
      </c>
      <c r="G2101" s="2">
        <f t="shared" ca="1" si="523"/>
        <v>104637.65</v>
      </c>
      <c r="H2101">
        <f t="shared" ca="1" si="524"/>
        <v>-1</v>
      </c>
      <c r="I2101">
        <f t="shared" si="525"/>
        <v>-1</v>
      </c>
      <c r="J2101">
        <f t="shared" si="528"/>
        <v>85.800000000000182</v>
      </c>
      <c r="K2101">
        <f t="shared" si="526"/>
        <v>-1</v>
      </c>
      <c r="L2101" s="11">
        <f t="shared" ca="1" si="520"/>
        <v>16386.289999999979</v>
      </c>
      <c r="M2101">
        <f t="shared" ca="1" si="527"/>
        <v>-2</v>
      </c>
      <c r="N2101">
        <f t="shared" ca="1" si="521"/>
        <v>4</v>
      </c>
      <c r="O2101">
        <f>COUNTIF(結算日!$A$3:$A$249,A2101)</f>
        <v>0</v>
      </c>
      <c r="Q2101" s="7">
        <f t="shared" si="529"/>
        <v>94</v>
      </c>
      <c r="R2101" s="8">
        <f t="shared" ca="1" si="533"/>
        <v>4230</v>
      </c>
      <c r="S2101" s="8">
        <f t="shared" ca="1" si="534"/>
        <v>349835</v>
      </c>
      <c r="T2101" s="8">
        <f t="shared" ca="1" si="530"/>
        <v>-45</v>
      </c>
      <c r="U2101" s="9">
        <f t="shared" ca="1" si="535"/>
        <v>90</v>
      </c>
      <c r="V2101">
        <f t="shared" si="531"/>
        <v>2006</v>
      </c>
      <c r="W2101">
        <f t="shared" si="532"/>
        <v>12</v>
      </c>
    </row>
    <row r="2102" spans="1:23" x14ac:dyDescent="0.25">
      <c r="A2102" s="1">
        <v>39070</v>
      </c>
      <c r="B2102" s="2">
        <v>7598.88</v>
      </c>
      <c r="C2102" s="2">
        <v>114856</v>
      </c>
      <c r="D2102" s="2">
        <v>7593</v>
      </c>
      <c r="E2102" s="2">
        <v>7589</v>
      </c>
      <c r="F2102" s="10">
        <f t="shared" si="522"/>
        <v>-7.7379824395173991E-4</v>
      </c>
      <c r="G2102" s="2">
        <f t="shared" ca="1" si="523"/>
        <v>105305.8</v>
      </c>
      <c r="H2102">
        <f t="shared" ca="1" si="524"/>
        <v>1</v>
      </c>
      <c r="I2102">
        <f t="shared" si="525"/>
        <v>1</v>
      </c>
      <c r="J2102">
        <f t="shared" si="528"/>
        <v>-25.739999999999782</v>
      </c>
      <c r="K2102">
        <f t="shared" ca="1" si="526"/>
        <v>1</v>
      </c>
      <c r="L2102" s="11">
        <f t="shared" ca="1" si="520"/>
        <v>16437.769999999979</v>
      </c>
      <c r="M2102">
        <f t="shared" ca="1" si="527"/>
        <v>2</v>
      </c>
      <c r="N2102">
        <f t="shared" ca="1" si="521"/>
        <v>4</v>
      </c>
      <c r="O2102">
        <f>COUNTIF(結算日!$A$3:$A$249,A2102)</f>
        <v>0</v>
      </c>
      <c r="Q2102" s="7">
        <f t="shared" si="529"/>
        <v>-41</v>
      </c>
      <c r="R2102" s="8">
        <f t="shared" ca="1" si="533"/>
        <v>1845</v>
      </c>
      <c r="S2102" s="8">
        <f t="shared" ca="1" si="534"/>
        <v>351590</v>
      </c>
      <c r="T2102" s="8">
        <f t="shared" ca="1" si="530"/>
        <v>46</v>
      </c>
      <c r="U2102" s="9">
        <f t="shared" ca="1" si="535"/>
        <v>91</v>
      </c>
      <c r="V2102">
        <f t="shared" si="531"/>
        <v>2006</v>
      </c>
      <c r="W2102">
        <f t="shared" si="532"/>
        <v>12</v>
      </c>
    </row>
    <row r="2103" spans="1:23" x14ac:dyDescent="0.25">
      <c r="A2103" s="1">
        <v>39071</v>
      </c>
      <c r="B2103" s="2">
        <v>7648.35</v>
      </c>
      <c r="C2103" s="2">
        <v>111831</v>
      </c>
      <c r="D2103" s="2">
        <v>7662</v>
      </c>
      <c r="E2103" s="2">
        <v>7681</v>
      </c>
      <c r="F2103" s="10">
        <f t="shared" si="522"/>
        <v>4.2688945981812498E-3</v>
      </c>
      <c r="G2103" s="2">
        <f t="shared" ca="1" si="523"/>
        <v>106253.77499999999</v>
      </c>
      <c r="H2103">
        <f t="shared" ca="1" si="524"/>
        <v>1</v>
      </c>
      <c r="I2103">
        <f t="shared" si="525"/>
        <v>-1</v>
      </c>
      <c r="J2103">
        <f t="shared" si="528"/>
        <v>49.470000000000255</v>
      </c>
      <c r="K2103">
        <f t="shared" si="526"/>
        <v>-1</v>
      </c>
      <c r="L2103" s="11">
        <f t="shared" ca="1" si="520"/>
        <v>16536.709999999977</v>
      </c>
      <c r="M2103">
        <f t="shared" ca="1" si="527"/>
        <v>-2</v>
      </c>
      <c r="N2103">
        <f t="shared" ca="1" si="521"/>
        <v>4</v>
      </c>
      <c r="O2103">
        <f>COUNTIF(結算日!$A$3:$A$249,A2103)</f>
        <v>1</v>
      </c>
      <c r="Q2103" s="7">
        <f t="shared" si="529"/>
        <v>69</v>
      </c>
      <c r="R2103" s="8">
        <f t="shared" ca="1" si="533"/>
        <v>3174</v>
      </c>
      <c r="S2103" s="8">
        <f t="shared" ca="1" si="534"/>
        <v>354673</v>
      </c>
      <c r="T2103" s="8">
        <f t="shared" ca="1" si="530"/>
        <v>-46</v>
      </c>
      <c r="U2103" s="9">
        <f t="shared" ca="1" si="535"/>
        <v>92</v>
      </c>
      <c r="V2103">
        <f t="shared" si="531"/>
        <v>2006</v>
      </c>
      <c r="W2103">
        <f t="shared" si="532"/>
        <v>12</v>
      </c>
    </row>
    <row r="2104" spans="1:23" x14ac:dyDescent="0.25">
      <c r="A2104" s="1">
        <v>39072</v>
      </c>
      <c r="B2104" s="2">
        <v>7620.94</v>
      </c>
      <c r="C2104" s="2">
        <v>109712</v>
      </c>
      <c r="D2104" s="2">
        <v>7642</v>
      </c>
      <c r="E2104" s="2">
        <v>7639</v>
      </c>
      <c r="F2104" s="10">
        <f t="shared" si="522"/>
        <v>2.7634386309300929E-3</v>
      </c>
      <c r="G2104" s="2">
        <f t="shared" ca="1" si="523"/>
        <v>106737</v>
      </c>
      <c r="H2104">
        <f t="shared" ca="1" si="524"/>
        <v>1</v>
      </c>
      <c r="I2104">
        <f t="shared" si="525"/>
        <v>-1</v>
      </c>
      <c r="J2104">
        <f t="shared" si="528"/>
        <v>-27.410000000000764</v>
      </c>
      <c r="K2104">
        <f t="shared" si="526"/>
        <v>-1</v>
      </c>
      <c r="L2104" s="11">
        <f t="shared" ca="1" si="520"/>
        <v>16591.529999999977</v>
      </c>
      <c r="M2104">
        <f t="shared" ca="1" si="527"/>
        <v>-2</v>
      </c>
      <c r="N2104">
        <f t="shared" ca="1" si="521"/>
        <v>0</v>
      </c>
      <c r="O2104">
        <f>COUNTIF(結算日!$A$3:$A$249,A2104)</f>
        <v>0</v>
      </c>
      <c r="Q2104" s="7">
        <f t="shared" si="529"/>
        <v>-39</v>
      </c>
      <c r="R2104" s="8">
        <f t="shared" ca="1" si="533"/>
        <v>1794</v>
      </c>
      <c r="S2104" s="8">
        <f t="shared" ca="1" si="534"/>
        <v>356375</v>
      </c>
      <c r="T2104" s="8">
        <f t="shared" ca="1" si="530"/>
        <v>-46</v>
      </c>
      <c r="U2104" s="9">
        <f t="shared" ca="1" si="535"/>
        <v>0</v>
      </c>
      <c r="V2104">
        <f t="shared" si="531"/>
        <v>2006</v>
      </c>
      <c r="W2104">
        <f t="shared" si="532"/>
        <v>12</v>
      </c>
    </row>
    <row r="2105" spans="1:23" x14ac:dyDescent="0.25">
      <c r="A2105" s="1">
        <v>39073</v>
      </c>
      <c r="B2105" s="2">
        <v>7652.47</v>
      </c>
      <c r="C2105" s="2">
        <v>86971</v>
      </c>
      <c r="D2105" s="2">
        <v>7692</v>
      </c>
      <c r="E2105" s="2">
        <v>7690</v>
      </c>
      <c r="F2105" s="10">
        <f t="shared" si="522"/>
        <v>5.1656523971999047E-3</v>
      </c>
      <c r="G2105" s="2">
        <f t="shared" ca="1" si="523"/>
        <v>106764.7</v>
      </c>
      <c r="H2105">
        <f t="shared" ca="1" si="524"/>
        <v>-1</v>
      </c>
      <c r="I2105">
        <f t="shared" si="525"/>
        <v>-1</v>
      </c>
      <c r="J2105">
        <f t="shared" si="528"/>
        <v>31.530000000000655</v>
      </c>
      <c r="K2105">
        <f t="shared" si="526"/>
        <v>-1</v>
      </c>
      <c r="L2105" s="11">
        <f t="shared" ca="1" si="520"/>
        <v>16528.469999999976</v>
      </c>
      <c r="M2105">
        <f t="shared" ca="1" si="527"/>
        <v>-2</v>
      </c>
      <c r="N2105">
        <f t="shared" ca="1" si="521"/>
        <v>0</v>
      </c>
      <c r="O2105">
        <f>COUNTIF(結算日!$A$3:$A$249,A2105)</f>
        <v>0</v>
      </c>
      <c r="Q2105" s="7">
        <f t="shared" si="529"/>
        <v>50</v>
      </c>
      <c r="R2105" s="8">
        <f t="shared" ca="1" si="533"/>
        <v>-2300</v>
      </c>
      <c r="S2105" s="8">
        <f t="shared" ca="1" si="534"/>
        <v>354075</v>
      </c>
      <c r="T2105" s="8">
        <f t="shared" ca="1" si="530"/>
        <v>-46</v>
      </c>
      <c r="U2105" s="9">
        <f t="shared" ca="1" si="535"/>
        <v>0</v>
      </c>
      <c r="V2105">
        <f t="shared" si="531"/>
        <v>2006</v>
      </c>
      <c r="W2105">
        <f t="shared" si="532"/>
        <v>12</v>
      </c>
    </row>
    <row r="2106" spans="1:23" x14ac:dyDescent="0.25">
      <c r="A2106" s="1">
        <v>39076</v>
      </c>
      <c r="B2106" s="2">
        <v>7646.81</v>
      </c>
      <c r="C2106" s="2">
        <v>76526</v>
      </c>
      <c r="D2106" s="2">
        <v>7679</v>
      </c>
      <c r="E2106" s="2">
        <v>7680</v>
      </c>
      <c r="F2106" s="10">
        <f t="shared" si="522"/>
        <v>4.2095985123207225E-3</v>
      </c>
      <c r="G2106" s="2">
        <f t="shared" ca="1" si="523"/>
        <v>106892</v>
      </c>
      <c r="H2106">
        <f t="shared" ca="1" si="524"/>
        <v>-1</v>
      </c>
      <c r="I2106">
        <f t="shared" si="525"/>
        <v>-1</v>
      </c>
      <c r="J2106">
        <f t="shared" si="528"/>
        <v>-5.6599999999998545</v>
      </c>
      <c r="K2106">
        <f t="shared" si="526"/>
        <v>-1</v>
      </c>
      <c r="L2106" s="11">
        <f t="shared" ca="1" si="520"/>
        <v>16539.789999999975</v>
      </c>
      <c r="M2106">
        <f t="shared" ca="1" si="527"/>
        <v>-2</v>
      </c>
      <c r="N2106">
        <f t="shared" ca="1" si="521"/>
        <v>0</v>
      </c>
      <c r="O2106">
        <f>COUNTIF(結算日!$A$3:$A$249,A2106)</f>
        <v>0</v>
      </c>
      <c r="Q2106" s="7">
        <f t="shared" si="529"/>
        <v>-13</v>
      </c>
      <c r="R2106" s="8">
        <f t="shared" ca="1" si="533"/>
        <v>598</v>
      </c>
      <c r="S2106" s="8">
        <f t="shared" ca="1" si="534"/>
        <v>354673</v>
      </c>
      <c r="T2106" s="8">
        <f t="shared" ca="1" si="530"/>
        <v>-46</v>
      </c>
      <c r="U2106" s="9">
        <f t="shared" ca="1" si="535"/>
        <v>0</v>
      </c>
      <c r="V2106">
        <f t="shared" si="531"/>
        <v>2006</v>
      </c>
      <c r="W2106">
        <f t="shared" si="532"/>
        <v>12</v>
      </c>
    </row>
    <row r="2107" spans="1:23" x14ac:dyDescent="0.25">
      <c r="A2107" s="1">
        <v>39077</v>
      </c>
      <c r="B2107" s="2">
        <v>7727.59</v>
      </c>
      <c r="C2107" s="2">
        <v>114988</v>
      </c>
      <c r="D2107" s="2">
        <v>7789</v>
      </c>
      <c r="E2107" s="2">
        <v>7792</v>
      </c>
      <c r="F2107" s="10">
        <f t="shared" si="522"/>
        <v>7.9468501822690385E-3</v>
      </c>
      <c r="G2107" s="2">
        <f t="shared" ca="1" si="523"/>
        <v>108304.27499999999</v>
      </c>
      <c r="H2107">
        <f t="shared" ca="1" si="524"/>
        <v>1</v>
      </c>
      <c r="I2107">
        <f t="shared" si="525"/>
        <v>-1</v>
      </c>
      <c r="J2107">
        <f t="shared" si="528"/>
        <v>80.779999999999745</v>
      </c>
      <c r="K2107">
        <f t="shared" si="526"/>
        <v>-1</v>
      </c>
      <c r="L2107" s="11">
        <f t="shared" ca="1" si="520"/>
        <v>16378.229999999976</v>
      </c>
      <c r="M2107">
        <f t="shared" ca="1" si="527"/>
        <v>-2</v>
      </c>
      <c r="N2107">
        <f t="shared" ca="1" si="521"/>
        <v>0</v>
      </c>
      <c r="O2107">
        <f>COUNTIF(結算日!$A$3:$A$249,A2107)</f>
        <v>0</v>
      </c>
      <c r="Q2107" s="7">
        <f t="shared" si="529"/>
        <v>110</v>
      </c>
      <c r="R2107" s="8">
        <f t="shared" ca="1" si="533"/>
        <v>-5060</v>
      </c>
      <c r="S2107" s="8">
        <f t="shared" ca="1" si="534"/>
        <v>349613</v>
      </c>
      <c r="T2107" s="8">
        <f t="shared" ca="1" si="530"/>
        <v>-44</v>
      </c>
      <c r="U2107" s="9">
        <f t="shared" ca="1" si="535"/>
        <v>2</v>
      </c>
      <c r="V2107">
        <f t="shared" si="531"/>
        <v>2006</v>
      </c>
      <c r="W2107">
        <f t="shared" si="532"/>
        <v>12</v>
      </c>
    </row>
    <row r="2108" spans="1:23" x14ac:dyDescent="0.25">
      <c r="A2108" s="1">
        <v>39078</v>
      </c>
      <c r="B2108" s="2">
        <v>7733.18</v>
      </c>
      <c r="C2108" s="2">
        <v>112793</v>
      </c>
      <c r="D2108" s="2">
        <v>7795</v>
      </c>
      <c r="E2108" s="2">
        <v>7800</v>
      </c>
      <c r="F2108" s="10">
        <f t="shared" si="522"/>
        <v>7.9941240214245202E-3</v>
      </c>
      <c r="G2108" s="2">
        <f t="shared" ca="1" si="523"/>
        <v>109319.675</v>
      </c>
      <c r="H2108">
        <f t="shared" ca="1" si="524"/>
        <v>1</v>
      </c>
      <c r="I2108">
        <f t="shared" si="525"/>
        <v>-1</v>
      </c>
      <c r="J2108">
        <f t="shared" si="528"/>
        <v>5.5900000000001455</v>
      </c>
      <c r="K2108">
        <f t="shared" si="526"/>
        <v>-1</v>
      </c>
      <c r="L2108" s="11">
        <f t="shared" ca="1" si="520"/>
        <v>16367.049999999976</v>
      </c>
      <c r="M2108">
        <f t="shared" ca="1" si="527"/>
        <v>-2</v>
      </c>
      <c r="N2108">
        <f t="shared" ca="1" si="521"/>
        <v>0</v>
      </c>
      <c r="O2108">
        <f>COUNTIF(結算日!$A$3:$A$249,A2108)</f>
        <v>0</v>
      </c>
      <c r="Q2108" s="7">
        <f t="shared" si="529"/>
        <v>6</v>
      </c>
      <c r="R2108" s="8">
        <f t="shared" ca="1" si="533"/>
        <v>-264</v>
      </c>
      <c r="S2108" s="8">
        <f t="shared" ca="1" si="534"/>
        <v>349347</v>
      </c>
      <c r="T2108" s="8">
        <f t="shared" ca="1" si="530"/>
        <v>-44</v>
      </c>
      <c r="U2108" s="9">
        <f t="shared" ca="1" si="535"/>
        <v>0</v>
      </c>
      <c r="V2108">
        <f t="shared" si="531"/>
        <v>2006</v>
      </c>
      <c r="W2108">
        <f t="shared" si="532"/>
        <v>12</v>
      </c>
    </row>
    <row r="2109" spans="1:23" x14ac:dyDescent="0.25">
      <c r="A2109" s="1">
        <v>39079</v>
      </c>
      <c r="B2109" s="2">
        <v>7732.93</v>
      </c>
      <c r="C2109" s="2">
        <v>99365</v>
      </c>
      <c r="D2109" s="2">
        <v>7800</v>
      </c>
      <c r="E2109" s="2">
        <v>7803</v>
      </c>
      <c r="F2109" s="10">
        <f t="shared" si="522"/>
        <v>8.6732971848961782E-3</v>
      </c>
      <c r="G2109" s="2">
        <f t="shared" ca="1" si="523"/>
        <v>109770.45</v>
      </c>
      <c r="H2109">
        <f t="shared" ca="1" si="524"/>
        <v>-1</v>
      </c>
      <c r="I2109">
        <f t="shared" si="525"/>
        <v>-1</v>
      </c>
      <c r="J2109">
        <f t="shared" si="528"/>
        <v>-0.25</v>
      </c>
      <c r="K2109">
        <f t="shared" si="526"/>
        <v>-1</v>
      </c>
      <c r="L2109" s="11">
        <f t="shared" ca="1" si="520"/>
        <v>16367.549999999976</v>
      </c>
      <c r="M2109">
        <f t="shared" ca="1" si="527"/>
        <v>-2</v>
      </c>
      <c r="N2109">
        <f t="shared" ca="1" si="521"/>
        <v>0</v>
      </c>
      <c r="O2109">
        <f>COUNTIF(結算日!$A$3:$A$249,A2109)</f>
        <v>0</v>
      </c>
      <c r="Q2109" s="7">
        <f t="shared" si="529"/>
        <v>5</v>
      </c>
      <c r="R2109" s="8">
        <f t="shared" ca="1" si="533"/>
        <v>-220</v>
      </c>
      <c r="S2109" s="8">
        <f t="shared" ca="1" si="534"/>
        <v>349127</v>
      </c>
      <c r="T2109" s="8">
        <f t="shared" ca="1" si="530"/>
        <v>-44</v>
      </c>
      <c r="U2109" s="9">
        <f t="shared" ca="1" si="535"/>
        <v>0</v>
      </c>
      <c r="V2109">
        <f t="shared" si="531"/>
        <v>2006</v>
      </c>
      <c r="W2109">
        <f t="shared" si="532"/>
        <v>12</v>
      </c>
    </row>
    <row r="2110" spans="1:23" x14ac:dyDescent="0.25">
      <c r="A2110" s="1">
        <v>39080</v>
      </c>
      <c r="B2110" s="2">
        <v>7823.72</v>
      </c>
      <c r="C2110" s="2">
        <v>110976</v>
      </c>
      <c r="D2110" s="2">
        <v>7880</v>
      </c>
      <c r="E2110" s="2">
        <v>7880</v>
      </c>
      <c r="F2110" s="10">
        <f t="shared" si="522"/>
        <v>7.1935089701573585E-3</v>
      </c>
      <c r="G2110" s="2">
        <f t="shared" ca="1" si="523"/>
        <v>109727.8</v>
      </c>
      <c r="H2110">
        <f t="shared" ca="1" si="524"/>
        <v>1</v>
      </c>
      <c r="I2110">
        <f t="shared" si="525"/>
        <v>-1</v>
      </c>
      <c r="J2110">
        <f t="shared" si="528"/>
        <v>90.789999999999964</v>
      </c>
      <c r="K2110">
        <f t="shared" si="526"/>
        <v>-1</v>
      </c>
      <c r="L2110" s="11">
        <f t="shared" ref="L2110:L2173" ca="1" si="536">L2109+J2110*M2109</f>
        <v>16185.969999999976</v>
      </c>
      <c r="M2110">
        <f t="shared" ca="1" si="527"/>
        <v>-2</v>
      </c>
      <c r="N2110">
        <f t="shared" ref="N2110:N2173" ca="1" si="537">ABS(M2110-M2109)</f>
        <v>0</v>
      </c>
      <c r="O2110">
        <f>COUNTIF(結算日!$A$3:$A$249,A2110)</f>
        <v>0</v>
      </c>
      <c r="Q2110" s="7">
        <f t="shared" si="529"/>
        <v>80</v>
      </c>
      <c r="R2110" s="8">
        <f t="shared" ca="1" si="533"/>
        <v>-3520</v>
      </c>
      <c r="S2110" s="8">
        <f t="shared" ca="1" si="534"/>
        <v>345607</v>
      </c>
      <c r="T2110" s="8">
        <f t="shared" ca="1" si="530"/>
        <v>-43</v>
      </c>
      <c r="U2110" s="9">
        <f t="shared" ca="1" si="535"/>
        <v>1</v>
      </c>
      <c r="V2110">
        <f t="shared" si="531"/>
        <v>2006</v>
      </c>
      <c r="W2110">
        <f t="shared" si="532"/>
        <v>12</v>
      </c>
    </row>
    <row r="2111" spans="1:23" x14ac:dyDescent="0.25">
      <c r="A2111" s="1">
        <v>39084</v>
      </c>
      <c r="B2111" s="2">
        <v>7920.8</v>
      </c>
      <c r="C2111" s="2">
        <v>140933</v>
      </c>
      <c r="D2111" s="2">
        <v>7988</v>
      </c>
      <c r="E2111" s="2">
        <v>7971</v>
      </c>
      <c r="F2111" s="10">
        <f t="shared" si="522"/>
        <v>8.4839915160084267E-3</v>
      </c>
      <c r="G2111" s="2">
        <f t="shared" ca="1" si="523"/>
        <v>110983.075</v>
      </c>
      <c r="H2111">
        <f t="shared" ca="1" si="524"/>
        <v>1</v>
      </c>
      <c r="I2111">
        <f t="shared" si="525"/>
        <v>-1</v>
      </c>
      <c r="J2111">
        <f t="shared" si="528"/>
        <v>97.079999999999927</v>
      </c>
      <c r="K2111">
        <f t="shared" si="526"/>
        <v>-1</v>
      </c>
      <c r="L2111" s="11">
        <f t="shared" ca="1" si="536"/>
        <v>15991.809999999976</v>
      </c>
      <c r="M2111">
        <f t="shared" ca="1" si="527"/>
        <v>-2</v>
      </c>
      <c r="N2111">
        <f t="shared" ca="1" si="537"/>
        <v>0</v>
      </c>
      <c r="O2111">
        <f>COUNTIF(結算日!$A$3:$A$249,A2111)</f>
        <v>0</v>
      </c>
      <c r="Q2111" s="7">
        <f t="shared" si="529"/>
        <v>108</v>
      </c>
      <c r="R2111" s="8">
        <f t="shared" ca="1" si="533"/>
        <v>-4644</v>
      </c>
      <c r="S2111" s="8">
        <f t="shared" ca="1" si="534"/>
        <v>340962</v>
      </c>
      <c r="T2111" s="8">
        <f t="shared" ca="1" si="530"/>
        <v>-42</v>
      </c>
      <c r="U2111" s="9">
        <f t="shared" ca="1" si="535"/>
        <v>1</v>
      </c>
      <c r="V2111">
        <f t="shared" si="531"/>
        <v>2007</v>
      </c>
      <c r="W2111">
        <f t="shared" si="532"/>
        <v>1</v>
      </c>
    </row>
    <row r="2112" spans="1:23" x14ac:dyDescent="0.25">
      <c r="A2112" s="1">
        <v>39085</v>
      </c>
      <c r="B2112" s="2">
        <v>7917.3</v>
      </c>
      <c r="C2112" s="2">
        <v>160144</v>
      </c>
      <c r="D2112" s="2">
        <v>7989</v>
      </c>
      <c r="E2112" s="2">
        <v>7982</v>
      </c>
      <c r="F2112" s="10">
        <f t="shared" si="522"/>
        <v>9.0561176158538981E-3</v>
      </c>
      <c r="G2112" s="2">
        <f t="shared" ca="1" si="523"/>
        <v>112282.77499999999</v>
      </c>
      <c r="H2112">
        <f t="shared" ca="1" si="524"/>
        <v>1</v>
      </c>
      <c r="I2112">
        <f t="shared" si="525"/>
        <v>-1</v>
      </c>
      <c r="J2112">
        <f t="shared" si="528"/>
        <v>-3.5</v>
      </c>
      <c r="K2112">
        <f t="shared" si="526"/>
        <v>-1</v>
      </c>
      <c r="L2112" s="11">
        <f t="shared" ca="1" si="536"/>
        <v>15998.809999999976</v>
      </c>
      <c r="M2112">
        <f t="shared" ca="1" si="527"/>
        <v>-2</v>
      </c>
      <c r="N2112">
        <f t="shared" ca="1" si="537"/>
        <v>0</v>
      </c>
      <c r="O2112">
        <f>COUNTIF(結算日!$A$3:$A$249,A2112)</f>
        <v>0</v>
      </c>
      <c r="Q2112" s="7">
        <f t="shared" si="529"/>
        <v>1</v>
      </c>
      <c r="R2112" s="8">
        <f t="shared" ca="1" si="533"/>
        <v>-42</v>
      </c>
      <c r="S2112" s="8">
        <f t="shared" ca="1" si="534"/>
        <v>340919</v>
      </c>
      <c r="T2112" s="8">
        <f t="shared" ca="1" si="530"/>
        <v>-42</v>
      </c>
      <c r="U2112" s="9">
        <f t="shared" ca="1" si="535"/>
        <v>0</v>
      </c>
      <c r="V2112">
        <f t="shared" si="531"/>
        <v>2007</v>
      </c>
      <c r="W2112">
        <f t="shared" si="532"/>
        <v>1</v>
      </c>
    </row>
    <row r="2113" spans="1:23" x14ac:dyDescent="0.25">
      <c r="A2113" s="1">
        <v>39086</v>
      </c>
      <c r="B2113" s="2">
        <v>7934.51</v>
      </c>
      <c r="C2113" s="2">
        <v>157928</v>
      </c>
      <c r="D2113" s="2">
        <v>7976</v>
      </c>
      <c r="E2113" s="2">
        <v>7991</v>
      </c>
      <c r="F2113" s="10">
        <f t="shared" si="522"/>
        <v>5.2290563626486986E-3</v>
      </c>
      <c r="G2113" s="2">
        <f t="shared" ca="1" si="523"/>
        <v>113650.2</v>
      </c>
      <c r="H2113">
        <f t="shared" ca="1" si="524"/>
        <v>1</v>
      </c>
      <c r="I2113">
        <f t="shared" si="525"/>
        <v>-1</v>
      </c>
      <c r="J2113">
        <f t="shared" si="528"/>
        <v>17.210000000000036</v>
      </c>
      <c r="K2113">
        <f t="shared" si="526"/>
        <v>-1</v>
      </c>
      <c r="L2113" s="11">
        <f t="shared" ca="1" si="536"/>
        <v>15964.389999999976</v>
      </c>
      <c r="M2113">
        <f t="shared" ca="1" si="527"/>
        <v>-2</v>
      </c>
      <c r="N2113">
        <f t="shared" ca="1" si="537"/>
        <v>0</v>
      </c>
      <c r="O2113">
        <f>COUNTIF(結算日!$A$3:$A$249,A2113)</f>
        <v>0</v>
      </c>
      <c r="Q2113" s="7">
        <f t="shared" si="529"/>
        <v>-13</v>
      </c>
      <c r="R2113" s="8">
        <f t="shared" ca="1" si="533"/>
        <v>546</v>
      </c>
      <c r="S2113" s="8">
        <f t="shared" ca="1" si="534"/>
        <v>341465</v>
      </c>
      <c r="T2113" s="8">
        <f t="shared" ca="1" si="530"/>
        <v>-42</v>
      </c>
      <c r="U2113" s="9">
        <f t="shared" ca="1" si="535"/>
        <v>0</v>
      </c>
      <c r="V2113">
        <f t="shared" si="531"/>
        <v>2007</v>
      </c>
      <c r="W2113">
        <f t="shared" si="532"/>
        <v>1</v>
      </c>
    </row>
    <row r="2114" spans="1:23" x14ac:dyDescent="0.25">
      <c r="A2114" s="1">
        <v>39087</v>
      </c>
      <c r="B2114" s="2">
        <v>7835.57</v>
      </c>
      <c r="C2114" s="2">
        <v>143030</v>
      </c>
      <c r="D2114" s="2">
        <v>7830</v>
      </c>
      <c r="E2114" s="2">
        <v>7843</v>
      </c>
      <c r="F2114" s="10">
        <f t="shared" ref="F2114:F2177" si="538">IF(O2114=1,E2114,D2114)/B2114-1</f>
        <v>-7.1086085632565688E-4</v>
      </c>
      <c r="G2114" s="2">
        <f t="shared" ref="G2114:G2177" ca="1" si="539">IF(ROW()&gt;$G$1,AVERAGE(OFFSET(C2114,-$G$1+1,,$G$1)),"")</f>
        <v>113738.325</v>
      </c>
      <c r="H2114">
        <f t="shared" ref="H2114:H2177" ca="1" si="540">IF(G2114="",0,SIGN(C2114-G2114))</f>
        <v>1</v>
      </c>
      <c r="I2114">
        <f t="shared" ref="I2114:I2177" si="541">-SIGN(F2114)</f>
        <v>1</v>
      </c>
      <c r="J2114">
        <f t="shared" si="528"/>
        <v>-98.940000000000509</v>
      </c>
      <c r="K2114">
        <f t="shared" ref="K2114:K2177" ca="1" si="542">CHOOSE($K$1,H2114*(2-$K$1)+I2114*($K$1-1),IF(ABS(F2114)&gt;($K$1-2)/100,I2114,H2114))</f>
        <v>1</v>
      </c>
      <c r="L2114" s="11">
        <f t="shared" ca="1" si="536"/>
        <v>16162.269999999977</v>
      </c>
      <c r="M2114">
        <f t="shared" ref="M2114:M2177" ca="1" si="543">INT(L2114*$P$1/B2114)*K2114</f>
        <v>2</v>
      </c>
      <c r="N2114">
        <f t="shared" ca="1" si="537"/>
        <v>4</v>
      </c>
      <c r="O2114">
        <f>COUNTIF(結算日!$A$3:$A$249,A2114)</f>
        <v>0</v>
      </c>
      <c r="Q2114" s="7">
        <f t="shared" si="529"/>
        <v>-146</v>
      </c>
      <c r="R2114" s="8">
        <f t="shared" ca="1" si="533"/>
        <v>6132</v>
      </c>
      <c r="S2114" s="8">
        <f t="shared" ca="1" si="534"/>
        <v>347597</v>
      </c>
      <c r="T2114" s="8">
        <f t="shared" ca="1" si="530"/>
        <v>44</v>
      </c>
      <c r="U2114" s="9">
        <f t="shared" ca="1" si="535"/>
        <v>86</v>
      </c>
      <c r="V2114">
        <f t="shared" si="531"/>
        <v>2007</v>
      </c>
      <c r="W2114">
        <f t="shared" si="532"/>
        <v>1</v>
      </c>
    </row>
    <row r="2115" spans="1:23" x14ac:dyDescent="0.25">
      <c r="A2115" s="1">
        <v>39090</v>
      </c>
      <c r="B2115" s="2">
        <v>7736.71</v>
      </c>
      <c r="C2115" s="2">
        <v>114721</v>
      </c>
      <c r="D2115" s="2">
        <v>7736</v>
      </c>
      <c r="E2115" s="2">
        <v>7740</v>
      </c>
      <c r="F2115" s="10">
        <f t="shared" si="538"/>
        <v>-9.1770274444846756E-5</v>
      </c>
      <c r="G2115" s="2">
        <f t="shared" ca="1" si="539"/>
        <v>114475.1</v>
      </c>
      <c r="H2115">
        <f t="shared" ca="1" si="540"/>
        <v>1</v>
      </c>
      <c r="I2115">
        <f t="shared" si="541"/>
        <v>1</v>
      </c>
      <c r="J2115">
        <f t="shared" ref="J2115:J2178" si="544">B2115-B2114</f>
        <v>-98.859999999999673</v>
      </c>
      <c r="K2115">
        <f t="shared" ca="1" si="542"/>
        <v>1</v>
      </c>
      <c r="L2115" s="11">
        <f t="shared" ca="1" si="536"/>
        <v>15964.549999999977</v>
      </c>
      <c r="M2115">
        <f t="shared" ca="1" si="543"/>
        <v>2</v>
      </c>
      <c r="N2115">
        <f t="shared" ca="1" si="537"/>
        <v>0</v>
      </c>
      <c r="O2115">
        <f>COUNTIF(結算日!$A$3:$A$249,A2115)</f>
        <v>0</v>
      </c>
      <c r="Q2115" s="7">
        <f t="shared" ref="Q2115:Q2178" si="545">D2115-IF(O2114=1,E2114,D2114)</f>
        <v>-94</v>
      </c>
      <c r="R2115" s="8">
        <f t="shared" ca="1" si="533"/>
        <v>-4136</v>
      </c>
      <c r="S2115" s="8">
        <f t="shared" ca="1" si="534"/>
        <v>343375</v>
      </c>
      <c r="T2115" s="8">
        <f t="shared" ref="T2115:T2178" ca="1" si="546">INT(S2115*$P$1/IF(O2115=1,E2115,D2115))*K2115</f>
        <v>44</v>
      </c>
      <c r="U2115" s="9">
        <f t="shared" ca="1" si="535"/>
        <v>0</v>
      </c>
      <c r="V2115">
        <f t="shared" ref="V2115:V2178" si="547">YEAR(A2115)</f>
        <v>2007</v>
      </c>
      <c r="W2115">
        <f t="shared" ref="W2115:W2178" si="548">MONTH(A2115)</f>
        <v>1</v>
      </c>
    </row>
    <row r="2116" spans="1:23" x14ac:dyDescent="0.25">
      <c r="A2116" s="1">
        <v>39091</v>
      </c>
      <c r="B2116" s="2">
        <v>7790.01</v>
      </c>
      <c r="C2116" s="2">
        <v>119972</v>
      </c>
      <c r="D2116" s="2">
        <v>7822</v>
      </c>
      <c r="E2116" s="2">
        <v>7824</v>
      </c>
      <c r="F2116" s="10">
        <f t="shared" si="538"/>
        <v>4.106541583386969E-3</v>
      </c>
      <c r="G2116" s="2">
        <f t="shared" ca="1" si="539"/>
        <v>115379.375</v>
      </c>
      <c r="H2116">
        <f t="shared" ca="1" si="540"/>
        <v>1</v>
      </c>
      <c r="I2116">
        <f t="shared" si="541"/>
        <v>-1</v>
      </c>
      <c r="J2116">
        <f t="shared" si="544"/>
        <v>53.300000000000182</v>
      </c>
      <c r="K2116">
        <f t="shared" si="542"/>
        <v>-1</v>
      </c>
      <c r="L2116" s="11">
        <f t="shared" ca="1" si="536"/>
        <v>16071.149999999978</v>
      </c>
      <c r="M2116">
        <f t="shared" ca="1" si="543"/>
        <v>-2</v>
      </c>
      <c r="N2116">
        <f t="shared" ca="1" si="537"/>
        <v>4</v>
      </c>
      <c r="O2116">
        <f>COUNTIF(結算日!$A$3:$A$249,A2116)</f>
        <v>0</v>
      </c>
      <c r="Q2116" s="7">
        <f t="shared" si="545"/>
        <v>86</v>
      </c>
      <c r="R2116" s="8">
        <f t="shared" ref="R2116:R2179" ca="1" si="549">Q2116*T2115</f>
        <v>3784</v>
      </c>
      <c r="S2116" s="8">
        <f t="shared" ref="S2116:S2179" ca="1" si="550">S2115+Q2116*T2115-U2115*$U$1</f>
        <v>347159</v>
      </c>
      <c r="T2116" s="8">
        <f t="shared" ca="1" si="546"/>
        <v>-44</v>
      </c>
      <c r="U2116" s="9">
        <f t="shared" ref="U2116:U2179" ca="1" si="551">IF(O2116=1,ABS(T2116)+ABS(T2115),ABS(T2116-T2115))</f>
        <v>88</v>
      </c>
      <c r="V2116">
        <f t="shared" si="547"/>
        <v>2007</v>
      </c>
      <c r="W2116">
        <f t="shared" si="548"/>
        <v>1</v>
      </c>
    </row>
    <row r="2117" spans="1:23" x14ac:dyDescent="0.25">
      <c r="A2117" s="1">
        <v>39092</v>
      </c>
      <c r="B2117" s="2">
        <v>7698.52</v>
      </c>
      <c r="C2117" s="2">
        <v>140489</v>
      </c>
      <c r="D2117" s="2">
        <v>7693</v>
      </c>
      <c r="E2117" s="2">
        <v>7695</v>
      </c>
      <c r="F2117" s="10">
        <f t="shared" si="538"/>
        <v>-7.1702093389380828E-4</v>
      </c>
      <c r="G2117" s="2">
        <f t="shared" ca="1" si="539"/>
        <v>116148.97500000001</v>
      </c>
      <c r="H2117">
        <f t="shared" ca="1" si="540"/>
        <v>1</v>
      </c>
      <c r="I2117">
        <f t="shared" si="541"/>
        <v>1</v>
      </c>
      <c r="J2117">
        <f t="shared" si="544"/>
        <v>-91.489999999999782</v>
      </c>
      <c r="K2117">
        <f t="shared" ca="1" si="542"/>
        <v>1</v>
      </c>
      <c r="L2117" s="11">
        <f t="shared" ca="1" si="536"/>
        <v>16254.129999999977</v>
      </c>
      <c r="M2117">
        <f t="shared" ca="1" si="543"/>
        <v>2</v>
      </c>
      <c r="N2117">
        <f t="shared" ca="1" si="537"/>
        <v>4</v>
      </c>
      <c r="O2117">
        <f>COUNTIF(結算日!$A$3:$A$249,A2117)</f>
        <v>0</v>
      </c>
      <c r="Q2117" s="7">
        <f t="shared" si="545"/>
        <v>-129</v>
      </c>
      <c r="R2117" s="8">
        <f t="shared" ca="1" si="549"/>
        <v>5676</v>
      </c>
      <c r="S2117" s="8">
        <f t="shared" ca="1" si="550"/>
        <v>352747</v>
      </c>
      <c r="T2117" s="8">
        <f t="shared" ca="1" si="546"/>
        <v>45</v>
      </c>
      <c r="U2117" s="9">
        <f t="shared" ca="1" si="551"/>
        <v>89</v>
      </c>
      <c r="V2117">
        <f t="shared" si="547"/>
        <v>2007</v>
      </c>
      <c r="W2117">
        <f t="shared" si="548"/>
        <v>1</v>
      </c>
    </row>
    <row r="2118" spans="1:23" x14ac:dyDescent="0.25">
      <c r="A2118" s="1">
        <v>39093</v>
      </c>
      <c r="B2118" s="2">
        <v>7618.55</v>
      </c>
      <c r="C2118" s="2">
        <v>160621</v>
      </c>
      <c r="D2118" s="2">
        <v>7626</v>
      </c>
      <c r="E2118" s="2">
        <v>7632</v>
      </c>
      <c r="F2118" s="10">
        <f t="shared" si="538"/>
        <v>9.7787636755031215E-4</v>
      </c>
      <c r="G2118" s="2">
        <f t="shared" ca="1" si="539"/>
        <v>117426.3</v>
      </c>
      <c r="H2118">
        <f t="shared" ca="1" si="540"/>
        <v>1</v>
      </c>
      <c r="I2118">
        <f t="shared" si="541"/>
        <v>-1</v>
      </c>
      <c r="J2118">
        <f t="shared" si="544"/>
        <v>-79.970000000000255</v>
      </c>
      <c r="K2118">
        <f t="shared" ca="1" si="542"/>
        <v>1</v>
      </c>
      <c r="L2118" s="11">
        <f t="shared" ca="1" si="536"/>
        <v>16094.189999999977</v>
      </c>
      <c r="M2118">
        <f t="shared" ca="1" si="543"/>
        <v>2</v>
      </c>
      <c r="N2118">
        <f t="shared" ca="1" si="537"/>
        <v>0</v>
      </c>
      <c r="O2118">
        <f>COUNTIF(結算日!$A$3:$A$249,A2118)</f>
        <v>0</v>
      </c>
      <c r="Q2118" s="7">
        <f t="shared" si="545"/>
        <v>-67</v>
      </c>
      <c r="R2118" s="8">
        <f t="shared" ca="1" si="549"/>
        <v>-3015</v>
      </c>
      <c r="S2118" s="8">
        <f t="shared" ca="1" si="550"/>
        <v>349643</v>
      </c>
      <c r="T2118" s="8">
        <f t="shared" ca="1" si="546"/>
        <v>45</v>
      </c>
      <c r="U2118" s="9">
        <f t="shared" ca="1" si="551"/>
        <v>0</v>
      </c>
      <c r="V2118">
        <f t="shared" si="547"/>
        <v>2007</v>
      </c>
      <c r="W2118">
        <f t="shared" si="548"/>
        <v>1</v>
      </c>
    </row>
    <row r="2119" spans="1:23" x14ac:dyDescent="0.25">
      <c r="A2119" s="1">
        <v>39094</v>
      </c>
      <c r="B2119" s="2">
        <v>7761.71</v>
      </c>
      <c r="C2119" s="2">
        <v>132100</v>
      </c>
      <c r="D2119" s="2">
        <v>7786</v>
      </c>
      <c r="E2119" s="2">
        <v>7798</v>
      </c>
      <c r="F2119" s="10">
        <f t="shared" si="538"/>
        <v>3.1294650276807445E-3</v>
      </c>
      <c r="G2119" s="2">
        <f t="shared" ca="1" si="539"/>
        <v>118003.3</v>
      </c>
      <c r="H2119">
        <f t="shared" ca="1" si="540"/>
        <v>1</v>
      </c>
      <c r="I2119">
        <f t="shared" si="541"/>
        <v>-1</v>
      </c>
      <c r="J2119">
        <f t="shared" si="544"/>
        <v>143.15999999999985</v>
      </c>
      <c r="K2119">
        <f t="shared" si="542"/>
        <v>-1</v>
      </c>
      <c r="L2119" s="11">
        <f t="shared" ca="1" si="536"/>
        <v>16380.509999999977</v>
      </c>
      <c r="M2119">
        <f t="shared" ca="1" si="543"/>
        <v>-2</v>
      </c>
      <c r="N2119">
        <f t="shared" ca="1" si="537"/>
        <v>4</v>
      </c>
      <c r="O2119">
        <f>COUNTIF(結算日!$A$3:$A$249,A2119)</f>
        <v>0</v>
      </c>
      <c r="Q2119" s="7">
        <f t="shared" si="545"/>
        <v>160</v>
      </c>
      <c r="R2119" s="8">
        <f t="shared" ca="1" si="549"/>
        <v>7200</v>
      </c>
      <c r="S2119" s="8">
        <f t="shared" ca="1" si="550"/>
        <v>356843</v>
      </c>
      <c r="T2119" s="8">
        <f t="shared" ca="1" si="546"/>
        <v>-45</v>
      </c>
      <c r="U2119" s="9">
        <f t="shared" ca="1" si="551"/>
        <v>90</v>
      </c>
      <c r="V2119">
        <f t="shared" si="547"/>
        <v>2007</v>
      </c>
      <c r="W2119">
        <f t="shared" si="548"/>
        <v>1</v>
      </c>
    </row>
    <row r="2120" spans="1:23" x14ac:dyDescent="0.25">
      <c r="A2120" s="1">
        <v>39097</v>
      </c>
      <c r="B2120" s="2">
        <v>7783.5</v>
      </c>
      <c r="C2120" s="2">
        <v>116534</v>
      </c>
      <c r="D2120" s="2">
        <v>7804</v>
      </c>
      <c r="E2120" s="2">
        <v>7820</v>
      </c>
      <c r="F2120" s="10">
        <f t="shared" si="538"/>
        <v>2.6337765786599299E-3</v>
      </c>
      <c r="G2120" s="2">
        <f t="shared" ca="1" si="539"/>
        <v>118282.625</v>
      </c>
      <c r="H2120">
        <f t="shared" ca="1" si="540"/>
        <v>-1</v>
      </c>
      <c r="I2120">
        <f t="shared" si="541"/>
        <v>-1</v>
      </c>
      <c r="J2120">
        <f t="shared" si="544"/>
        <v>21.789999999999964</v>
      </c>
      <c r="K2120">
        <f t="shared" si="542"/>
        <v>-1</v>
      </c>
      <c r="L2120" s="11">
        <f t="shared" ca="1" si="536"/>
        <v>16336.929999999977</v>
      </c>
      <c r="M2120">
        <f t="shared" ca="1" si="543"/>
        <v>-2</v>
      </c>
      <c r="N2120">
        <f t="shared" ca="1" si="537"/>
        <v>0</v>
      </c>
      <c r="O2120">
        <f>COUNTIF(結算日!$A$3:$A$249,A2120)</f>
        <v>0</v>
      </c>
      <c r="Q2120" s="7">
        <f t="shared" si="545"/>
        <v>18</v>
      </c>
      <c r="R2120" s="8">
        <f t="shared" ca="1" si="549"/>
        <v>-810</v>
      </c>
      <c r="S2120" s="8">
        <f t="shared" ca="1" si="550"/>
        <v>355943</v>
      </c>
      <c r="T2120" s="8">
        <f t="shared" ca="1" si="546"/>
        <v>-45</v>
      </c>
      <c r="U2120" s="9">
        <f t="shared" ca="1" si="551"/>
        <v>0</v>
      </c>
      <c r="V2120">
        <f t="shared" si="547"/>
        <v>2007</v>
      </c>
      <c r="W2120">
        <f t="shared" si="548"/>
        <v>1</v>
      </c>
    </row>
    <row r="2121" spans="1:23" x14ac:dyDescent="0.25">
      <c r="A2121" s="1">
        <v>39098</v>
      </c>
      <c r="B2121" s="2">
        <v>7792.08</v>
      </c>
      <c r="C2121" s="2">
        <v>105616</v>
      </c>
      <c r="D2121" s="2">
        <v>7815</v>
      </c>
      <c r="E2121" s="2">
        <v>7833</v>
      </c>
      <c r="F2121" s="10">
        <f t="shared" si="538"/>
        <v>2.9414482397511765E-3</v>
      </c>
      <c r="G2121" s="2">
        <f t="shared" ca="1" si="539"/>
        <v>118470.85</v>
      </c>
      <c r="H2121">
        <f t="shared" ca="1" si="540"/>
        <v>-1</v>
      </c>
      <c r="I2121">
        <f t="shared" si="541"/>
        <v>-1</v>
      </c>
      <c r="J2121">
        <f t="shared" si="544"/>
        <v>8.5799999999999272</v>
      </c>
      <c r="K2121">
        <f t="shared" si="542"/>
        <v>-1</v>
      </c>
      <c r="L2121" s="11">
        <f t="shared" ca="1" si="536"/>
        <v>16319.769999999977</v>
      </c>
      <c r="M2121">
        <f t="shared" ca="1" si="543"/>
        <v>-2</v>
      </c>
      <c r="N2121">
        <f t="shared" ca="1" si="537"/>
        <v>0</v>
      </c>
      <c r="O2121">
        <f>COUNTIF(結算日!$A$3:$A$249,A2121)</f>
        <v>0</v>
      </c>
      <c r="Q2121" s="7">
        <f t="shared" si="545"/>
        <v>11</v>
      </c>
      <c r="R2121" s="8">
        <f t="shared" ca="1" si="549"/>
        <v>-495</v>
      </c>
      <c r="S2121" s="8">
        <f t="shared" ca="1" si="550"/>
        <v>355448</v>
      </c>
      <c r="T2121" s="8">
        <f t="shared" ca="1" si="546"/>
        <v>-45</v>
      </c>
      <c r="U2121" s="9">
        <f t="shared" ca="1" si="551"/>
        <v>0</v>
      </c>
      <c r="V2121">
        <f t="shared" si="547"/>
        <v>2007</v>
      </c>
      <c r="W2121">
        <f t="shared" si="548"/>
        <v>1</v>
      </c>
    </row>
    <row r="2122" spans="1:23" x14ac:dyDescent="0.25">
      <c r="A2122" s="1">
        <v>39099</v>
      </c>
      <c r="B2122" s="2">
        <v>7833.98</v>
      </c>
      <c r="C2122" s="2">
        <v>102014</v>
      </c>
      <c r="D2122" s="2">
        <v>7835</v>
      </c>
      <c r="E2122" s="2">
        <v>7865</v>
      </c>
      <c r="F2122" s="10">
        <f t="shared" si="538"/>
        <v>3.959673116347151E-3</v>
      </c>
      <c r="G2122" s="2">
        <f t="shared" ca="1" si="539"/>
        <v>118460.25</v>
      </c>
      <c r="H2122">
        <f t="shared" ca="1" si="540"/>
        <v>-1</v>
      </c>
      <c r="I2122">
        <f t="shared" si="541"/>
        <v>-1</v>
      </c>
      <c r="J2122">
        <f t="shared" si="544"/>
        <v>41.899999999999636</v>
      </c>
      <c r="K2122">
        <f t="shared" si="542"/>
        <v>-1</v>
      </c>
      <c r="L2122" s="11">
        <f t="shared" ca="1" si="536"/>
        <v>16235.969999999978</v>
      </c>
      <c r="M2122">
        <f t="shared" ca="1" si="543"/>
        <v>-2</v>
      </c>
      <c r="N2122">
        <f t="shared" ca="1" si="537"/>
        <v>0</v>
      </c>
      <c r="O2122">
        <f>COUNTIF(結算日!$A$3:$A$249,A2122)</f>
        <v>1</v>
      </c>
      <c r="Q2122" s="7">
        <f t="shared" si="545"/>
        <v>20</v>
      </c>
      <c r="R2122" s="8">
        <f t="shared" ca="1" si="549"/>
        <v>-900</v>
      </c>
      <c r="S2122" s="8">
        <f t="shared" ca="1" si="550"/>
        <v>354548</v>
      </c>
      <c r="T2122" s="8">
        <f t="shared" ca="1" si="546"/>
        <v>-45</v>
      </c>
      <c r="U2122" s="9">
        <f t="shared" ca="1" si="551"/>
        <v>90</v>
      </c>
      <c r="V2122">
        <f t="shared" si="547"/>
        <v>2007</v>
      </c>
      <c r="W2122">
        <f t="shared" si="548"/>
        <v>1</v>
      </c>
    </row>
    <row r="2123" spans="1:23" x14ac:dyDescent="0.25">
      <c r="A2123" s="1">
        <v>39100</v>
      </c>
      <c r="B2123" s="2">
        <v>7895.18</v>
      </c>
      <c r="C2123" s="2">
        <v>113983</v>
      </c>
      <c r="D2123" s="2">
        <v>7922</v>
      </c>
      <c r="E2123" s="2">
        <v>7928</v>
      </c>
      <c r="F2123" s="10">
        <f t="shared" si="538"/>
        <v>3.3970093145436753E-3</v>
      </c>
      <c r="G2123" s="2">
        <f t="shared" ca="1" si="539"/>
        <v>118599.15</v>
      </c>
      <c r="H2123">
        <f t="shared" ca="1" si="540"/>
        <v>-1</v>
      </c>
      <c r="I2123">
        <f t="shared" si="541"/>
        <v>-1</v>
      </c>
      <c r="J2123">
        <f t="shared" si="544"/>
        <v>61.200000000000728</v>
      </c>
      <c r="K2123">
        <f t="shared" si="542"/>
        <v>-1</v>
      </c>
      <c r="L2123" s="11">
        <f t="shared" ca="1" si="536"/>
        <v>16113.569999999976</v>
      </c>
      <c r="M2123">
        <f t="shared" ca="1" si="543"/>
        <v>-2</v>
      </c>
      <c r="N2123">
        <f t="shared" ca="1" si="537"/>
        <v>0</v>
      </c>
      <c r="O2123">
        <f>COUNTIF(結算日!$A$3:$A$249,A2123)</f>
        <v>0</v>
      </c>
      <c r="Q2123" s="7">
        <f t="shared" si="545"/>
        <v>57</v>
      </c>
      <c r="R2123" s="8">
        <f t="shared" ca="1" si="549"/>
        <v>-2565</v>
      </c>
      <c r="S2123" s="8">
        <f t="shared" ca="1" si="550"/>
        <v>351893</v>
      </c>
      <c r="T2123" s="8">
        <f t="shared" ca="1" si="546"/>
        <v>-44</v>
      </c>
      <c r="U2123" s="9">
        <f t="shared" ca="1" si="551"/>
        <v>1</v>
      </c>
      <c r="V2123">
        <f t="shared" si="547"/>
        <v>2007</v>
      </c>
      <c r="W2123">
        <f t="shared" si="548"/>
        <v>1</v>
      </c>
    </row>
    <row r="2124" spans="1:23" x14ac:dyDescent="0.25">
      <c r="A2124" s="1">
        <v>39101</v>
      </c>
      <c r="B2124" s="2">
        <v>7840.08</v>
      </c>
      <c r="C2124" s="2">
        <v>117475</v>
      </c>
      <c r="D2124" s="2">
        <v>7862</v>
      </c>
      <c r="E2124" s="2">
        <v>7861</v>
      </c>
      <c r="F2124" s="10">
        <f t="shared" si="538"/>
        <v>2.7958898378588337E-3</v>
      </c>
      <c r="G2124" s="2">
        <f t="shared" ca="1" si="539"/>
        <v>118450.3</v>
      </c>
      <c r="H2124">
        <f t="shared" ca="1" si="540"/>
        <v>-1</v>
      </c>
      <c r="I2124">
        <f t="shared" si="541"/>
        <v>-1</v>
      </c>
      <c r="J2124">
        <f t="shared" si="544"/>
        <v>-55.100000000000364</v>
      </c>
      <c r="K2124">
        <f t="shared" si="542"/>
        <v>-1</v>
      </c>
      <c r="L2124" s="11">
        <f t="shared" ca="1" si="536"/>
        <v>16223.769999999977</v>
      </c>
      <c r="M2124">
        <f t="shared" ca="1" si="543"/>
        <v>-2</v>
      </c>
      <c r="N2124">
        <f t="shared" ca="1" si="537"/>
        <v>0</v>
      </c>
      <c r="O2124">
        <f>COUNTIF(結算日!$A$3:$A$249,A2124)</f>
        <v>0</v>
      </c>
      <c r="Q2124" s="7">
        <f t="shared" si="545"/>
        <v>-60</v>
      </c>
      <c r="R2124" s="8">
        <f t="shared" ca="1" si="549"/>
        <v>2640</v>
      </c>
      <c r="S2124" s="8">
        <f t="shared" ca="1" si="550"/>
        <v>354532</v>
      </c>
      <c r="T2124" s="8">
        <f t="shared" ca="1" si="546"/>
        <v>-45</v>
      </c>
      <c r="U2124" s="9">
        <f t="shared" ca="1" si="551"/>
        <v>1</v>
      </c>
      <c r="V2124">
        <f t="shared" si="547"/>
        <v>2007</v>
      </c>
      <c r="W2124">
        <f t="shared" si="548"/>
        <v>1</v>
      </c>
    </row>
    <row r="2125" spans="1:23" x14ac:dyDescent="0.25">
      <c r="A2125" s="1">
        <v>39104</v>
      </c>
      <c r="B2125" s="2">
        <v>7842.47</v>
      </c>
      <c r="C2125" s="2">
        <v>116899</v>
      </c>
      <c r="D2125" s="2">
        <v>7885</v>
      </c>
      <c r="E2125" s="2">
        <v>7886</v>
      </c>
      <c r="F2125" s="10">
        <f t="shared" si="538"/>
        <v>5.4230363648186675E-3</v>
      </c>
      <c r="G2125" s="2">
        <f t="shared" ca="1" si="539"/>
        <v>118775.52499999999</v>
      </c>
      <c r="H2125">
        <f t="shared" ca="1" si="540"/>
        <v>-1</v>
      </c>
      <c r="I2125">
        <f t="shared" si="541"/>
        <v>-1</v>
      </c>
      <c r="J2125">
        <f t="shared" si="544"/>
        <v>2.3900000000003274</v>
      </c>
      <c r="K2125">
        <f t="shared" si="542"/>
        <v>-1</v>
      </c>
      <c r="L2125" s="11">
        <f t="shared" ca="1" si="536"/>
        <v>16218.989999999976</v>
      </c>
      <c r="M2125">
        <f t="shared" ca="1" si="543"/>
        <v>-2</v>
      </c>
      <c r="N2125">
        <f t="shared" ca="1" si="537"/>
        <v>0</v>
      </c>
      <c r="O2125">
        <f>COUNTIF(結算日!$A$3:$A$249,A2125)</f>
        <v>0</v>
      </c>
      <c r="Q2125" s="7">
        <f t="shared" si="545"/>
        <v>23</v>
      </c>
      <c r="R2125" s="8">
        <f t="shared" ca="1" si="549"/>
        <v>-1035</v>
      </c>
      <c r="S2125" s="8">
        <f t="shared" ca="1" si="550"/>
        <v>353496</v>
      </c>
      <c r="T2125" s="8">
        <f t="shared" ca="1" si="546"/>
        <v>-44</v>
      </c>
      <c r="U2125" s="9">
        <f t="shared" ca="1" si="551"/>
        <v>1</v>
      </c>
      <c r="V2125">
        <f t="shared" si="547"/>
        <v>2007</v>
      </c>
      <c r="W2125">
        <f t="shared" si="548"/>
        <v>1</v>
      </c>
    </row>
    <row r="2126" spans="1:23" x14ac:dyDescent="0.25">
      <c r="A2126" s="1">
        <v>39105</v>
      </c>
      <c r="B2126" s="2">
        <v>7852.36</v>
      </c>
      <c r="C2126" s="2">
        <v>113872</v>
      </c>
      <c r="D2126" s="2">
        <v>7885</v>
      </c>
      <c r="E2126" s="2">
        <v>7890</v>
      </c>
      <c r="F2126" s="10">
        <f t="shared" si="538"/>
        <v>4.1567121222154668E-3</v>
      </c>
      <c r="G2126" s="2">
        <f t="shared" ca="1" si="539"/>
        <v>118443.1</v>
      </c>
      <c r="H2126">
        <f t="shared" ca="1" si="540"/>
        <v>-1</v>
      </c>
      <c r="I2126">
        <f t="shared" si="541"/>
        <v>-1</v>
      </c>
      <c r="J2126">
        <f t="shared" si="544"/>
        <v>9.8899999999994179</v>
      </c>
      <c r="K2126">
        <f t="shared" si="542"/>
        <v>-1</v>
      </c>
      <c r="L2126" s="11">
        <f t="shared" ca="1" si="536"/>
        <v>16199.209999999977</v>
      </c>
      <c r="M2126">
        <f t="shared" ca="1" si="543"/>
        <v>-2</v>
      </c>
      <c r="N2126">
        <f t="shared" ca="1" si="537"/>
        <v>0</v>
      </c>
      <c r="O2126">
        <f>COUNTIF(結算日!$A$3:$A$249,A2126)</f>
        <v>0</v>
      </c>
      <c r="Q2126" s="7">
        <f t="shared" si="545"/>
        <v>0</v>
      </c>
      <c r="R2126" s="8">
        <f t="shared" ca="1" si="549"/>
        <v>0</v>
      </c>
      <c r="S2126" s="8">
        <f t="shared" ca="1" si="550"/>
        <v>353495</v>
      </c>
      <c r="T2126" s="8">
        <f t="shared" ca="1" si="546"/>
        <v>-44</v>
      </c>
      <c r="U2126" s="9">
        <f t="shared" ca="1" si="551"/>
        <v>0</v>
      </c>
      <c r="V2126">
        <f t="shared" si="547"/>
        <v>2007</v>
      </c>
      <c r="W2126">
        <f t="shared" si="548"/>
        <v>1</v>
      </c>
    </row>
    <row r="2127" spans="1:23" x14ac:dyDescent="0.25">
      <c r="A2127" s="1">
        <v>39106</v>
      </c>
      <c r="B2127" s="2">
        <v>7935.54</v>
      </c>
      <c r="C2127" s="2">
        <v>125394</v>
      </c>
      <c r="D2127" s="2">
        <v>7993</v>
      </c>
      <c r="E2127" s="2">
        <v>7997</v>
      </c>
      <c r="F2127" s="10">
        <f t="shared" si="538"/>
        <v>7.2408430932235923E-3</v>
      </c>
      <c r="G2127" s="2">
        <f t="shared" ca="1" si="539"/>
        <v>118740.95</v>
      </c>
      <c r="H2127">
        <f t="shared" ca="1" si="540"/>
        <v>1</v>
      </c>
      <c r="I2127">
        <f t="shared" si="541"/>
        <v>-1</v>
      </c>
      <c r="J2127">
        <f t="shared" si="544"/>
        <v>83.180000000000291</v>
      </c>
      <c r="K2127">
        <f t="shared" si="542"/>
        <v>-1</v>
      </c>
      <c r="L2127" s="11">
        <f t="shared" ca="1" si="536"/>
        <v>16032.849999999977</v>
      </c>
      <c r="M2127">
        <f t="shared" ca="1" si="543"/>
        <v>-2</v>
      </c>
      <c r="N2127">
        <f t="shared" ca="1" si="537"/>
        <v>0</v>
      </c>
      <c r="O2127">
        <f>COUNTIF(結算日!$A$3:$A$249,A2127)</f>
        <v>0</v>
      </c>
      <c r="Q2127" s="7">
        <f t="shared" si="545"/>
        <v>108</v>
      </c>
      <c r="R2127" s="8">
        <f t="shared" ca="1" si="549"/>
        <v>-4752</v>
      </c>
      <c r="S2127" s="8">
        <f t="shared" ca="1" si="550"/>
        <v>348743</v>
      </c>
      <c r="T2127" s="8">
        <f t="shared" ca="1" si="546"/>
        <v>-43</v>
      </c>
      <c r="U2127" s="9">
        <f t="shared" ca="1" si="551"/>
        <v>1</v>
      </c>
      <c r="V2127">
        <f t="shared" si="547"/>
        <v>2007</v>
      </c>
      <c r="W2127">
        <f t="shared" si="548"/>
        <v>1</v>
      </c>
    </row>
    <row r="2128" spans="1:23" x14ac:dyDescent="0.25">
      <c r="A2128" s="1">
        <v>39107</v>
      </c>
      <c r="B2128" s="2">
        <v>7923.77</v>
      </c>
      <c r="C2128" s="2">
        <v>116120</v>
      </c>
      <c r="D2128" s="2">
        <v>7975</v>
      </c>
      <c r="E2128" s="2">
        <v>7980</v>
      </c>
      <c r="F2128" s="10">
        <f t="shared" si="538"/>
        <v>6.4653567683059521E-3</v>
      </c>
      <c r="G2128" s="2">
        <f t="shared" ca="1" si="539"/>
        <v>118518.6</v>
      </c>
      <c r="H2128">
        <f t="shared" ca="1" si="540"/>
        <v>-1</v>
      </c>
      <c r="I2128">
        <f t="shared" si="541"/>
        <v>-1</v>
      </c>
      <c r="J2128">
        <f t="shared" si="544"/>
        <v>-11.769999999999527</v>
      </c>
      <c r="K2128">
        <f t="shared" si="542"/>
        <v>-1</v>
      </c>
      <c r="L2128" s="11">
        <f t="shared" ca="1" si="536"/>
        <v>16056.389999999976</v>
      </c>
      <c r="M2128">
        <f t="shared" ca="1" si="543"/>
        <v>-2</v>
      </c>
      <c r="N2128">
        <f t="shared" ca="1" si="537"/>
        <v>0</v>
      </c>
      <c r="O2128">
        <f>COUNTIF(結算日!$A$3:$A$249,A2128)</f>
        <v>0</v>
      </c>
      <c r="Q2128" s="7">
        <f t="shared" si="545"/>
        <v>-18</v>
      </c>
      <c r="R2128" s="8">
        <f t="shared" ca="1" si="549"/>
        <v>774</v>
      </c>
      <c r="S2128" s="8">
        <f t="shared" ca="1" si="550"/>
        <v>349516</v>
      </c>
      <c r="T2128" s="8">
        <f t="shared" ca="1" si="546"/>
        <v>-43</v>
      </c>
      <c r="U2128" s="9">
        <f t="shared" ca="1" si="551"/>
        <v>0</v>
      </c>
      <c r="V2128">
        <f t="shared" si="547"/>
        <v>2007</v>
      </c>
      <c r="W2128">
        <f t="shared" si="548"/>
        <v>1</v>
      </c>
    </row>
    <row r="2129" spans="1:23" x14ac:dyDescent="0.25">
      <c r="A2129" s="1">
        <v>39108</v>
      </c>
      <c r="B2129" s="2">
        <v>7821.32</v>
      </c>
      <c r="C2129" s="2">
        <v>97649</v>
      </c>
      <c r="D2129" s="2">
        <v>7837</v>
      </c>
      <c r="E2129" s="2">
        <v>7839</v>
      </c>
      <c r="F2129" s="10">
        <f t="shared" si="538"/>
        <v>2.0047766873110273E-3</v>
      </c>
      <c r="G2129" s="2">
        <f t="shared" ca="1" si="539"/>
        <v>117830.55</v>
      </c>
      <c r="H2129">
        <f t="shared" ca="1" si="540"/>
        <v>-1</v>
      </c>
      <c r="I2129">
        <f t="shared" si="541"/>
        <v>-1</v>
      </c>
      <c r="J2129">
        <f t="shared" si="544"/>
        <v>-102.45000000000073</v>
      </c>
      <c r="K2129">
        <f t="shared" si="542"/>
        <v>-1</v>
      </c>
      <c r="L2129" s="11">
        <f t="shared" ca="1" si="536"/>
        <v>16261.289999999977</v>
      </c>
      <c r="M2129">
        <f t="shared" ca="1" si="543"/>
        <v>-2</v>
      </c>
      <c r="N2129">
        <f t="shared" ca="1" si="537"/>
        <v>0</v>
      </c>
      <c r="O2129">
        <f>COUNTIF(結算日!$A$3:$A$249,A2129)</f>
        <v>0</v>
      </c>
      <c r="Q2129" s="7">
        <f t="shared" si="545"/>
        <v>-138</v>
      </c>
      <c r="R2129" s="8">
        <f t="shared" ca="1" si="549"/>
        <v>5934</v>
      </c>
      <c r="S2129" s="8">
        <f t="shared" ca="1" si="550"/>
        <v>355450</v>
      </c>
      <c r="T2129" s="8">
        <f t="shared" ca="1" si="546"/>
        <v>-45</v>
      </c>
      <c r="U2129" s="9">
        <f t="shared" ca="1" si="551"/>
        <v>2</v>
      </c>
      <c r="V2129">
        <f t="shared" si="547"/>
        <v>2007</v>
      </c>
      <c r="W2129">
        <f t="shared" si="548"/>
        <v>1</v>
      </c>
    </row>
    <row r="2130" spans="1:23" x14ac:dyDescent="0.25">
      <c r="A2130" s="1">
        <v>39111</v>
      </c>
      <c r="B2130" s="2">
        <v>7751.79</v>
      </c>
      <c r="C2130" s="2">
        <v>84840</v>
      </c>
      <c r="D2130" s="2">
        <v>7787</v>
      </c>
      <c r="E2130" s="2">
        <v>7787</v>
      </c>
      <c r="F2130" s="10">
        <f t="shared" si="538"/>
        <v>4.5421767101534449E-3</v>
      </c>
      <c r="G2130" s="2">
        <f t="shared" ca="1" si="539"/>
        <v>116625.75</v>
      </c>
      <c r="H2130">
        <f t="shared" ca="1" si="540"/>
        <v>-1</v>
      </c>
      <c r="I2130">
        <f t="shared" si="541"/>
        <v>-1</v>
      </c>
      <c r="J2130">
        <f t="shared" si="544"/>
        <v>-69.529999999999745</v>
      </c>
      <c r="K2130">
        <f t="shared" si="542"/>
        <v>-1</v>
      </c>
      <c r="L2130" s="11">
        <f t="shared" ca="1" si="536"/>
        <v>16400.349999999977</v>
      </c>
      <c r="M2130">
        <f t="shared" ca="1" si="543"/>
        <v>-2</v>
      </c>
      <c r="N2130">
        <f t="shared" ca="1" si="537"/>
        <v>0</v>
      </c>
      <c r="O2130">
        <f>COUNTIF(結算日!$A$3:$A$249,A2130)</f>
        <v>0</v>
      </c>
      <c r="Q2130" s="7">
        <f t="shared" si="545"/>
        <v>-50</v>
      </c>
      <c r="R2130" s="8">
        <f t="shared" ca="1" si="549"/>
        <v>2250</v>
      </c>
      <c r="S2130" s="8">
        <f t="shared" ca="1" si="550"/>
        <v>357698</v>
      </c>
      <c r="T2130" s="8">
        <f t="shared" ca="1" si="546"/>
        <v>-45</v>
      </c>
      <c r="U2130" s="9">
        <f t="shared" ca="1" si="551"/>
        <v>0</v>
      </c>
      <c r="V2130">
        <f t="shared" si="547"/>
        <v>2007</v>
      </c>
      <c r="W2130">
        <f t="shared" si="548"/>
        <v>1</v>
      </c>
    </row>
    <row r="2131" spans="1:23" x14ac:dyDescent="0.25">
      <c r="A2131" s="1">
        <v>39112</v>
      </c>
      <c r="B2131" s="2">
        <v>7739.91</v>
      </c>
      <c r="C2131" s="2">
        <v>76879</v>
      </c>
      <c r="D2131" s="2">
        <v>7769</v>
      </c>
      <c r="E2131" s="2">
        <v>7774</v>
      </c>
      <c r="F2131" s="10">
        <f t="shared" si="538"/>
        <v>3.7584416356262196E-3</v>
      </c>
      <c r="G2131" s="2">
        <f t="shared" ca="1" si="539"/>
        <v>115369.575</v>
      </c>
      <c r="H2131">
        <f t="shared" ca="1" si="540"/>
        <v>-1</v>
      </c>
      <c r="I2131">
        <f t="shared" si="541"/>
        <v>-1</v>
      </c>
      <c r="J2131">
        <f t="shared" si="544"/>
        <v>-11.880000000000109</v>
      </c>
      <c r="K2131">
        <f t="shared" si="542"/>
        <v>-1</v>
      </c>
      <c r="L2131" s="11">
        <f t="shared" ca="1" si="536"/>
        <v>16424.109999999979</v>
      </c>
      <c r="M2131">
        <f t="shared" ca="1" si="543"/>
        <v>-2</v>
      </c>
      <c r="N2131">
        <f t="shared" ca="1" si="537"/>
        <v>0</v>
      </c>
      <c r="O2131">
        <f>COUNTIF(結算日!$A$3:$A$249,A2131)</f>
        <v>0</v>
      </c>
      <c r="Q2131" s="7">
        <f t="shared" si="545"/>
        <v>-18</v>
      </c>
      <c r="R2131" s="8">
        <f t="shared" ca="1" si="549"/>
        <v>810</v>
      </c>
      <c r="S2131" s="8">
        <f t="shared" ca="1" si="550"/>
        <v>358508</v>
      </c>
      <c r="T2131" s="8">
        <f t="shared" ca="1" si="546"/>
        <v>-46</v>
      </c>
      <c r="U2131" s="9">
        <f t="shared" ca="1" si="551"/>
        <v>1</v>
      </c>
      <c r="V2131">
        <f t="shared" si="547"/>
        <v>2007</v>
      </c>
      <c r="W2131">
        <f t="shared" si="548"/>
        <v>1</v>
      </c>
    </row>
    <row r="2132" spans="1:23" x14ac:dyDescent="0.25">
      <c r="A2132" s="1">
        <v>39113</v>
      </c>
      <c r="B2132" s="2">
        <v>7699.64</v>
      </c>
      <c r="C2132" s="2">
        <v>91564</v>
      </c>
      <c r="D2132" s="2">
        <v>7734</v>
      </c>
      <c r="E2132" s="2">
        <v>7740</v>
      </c>
      <c r="F2132" s="10">
        <f t="shared" si="538"/>
        <v>4.462546300866066E-3</v>
      </c>
      <c r="G2132" s="2">
        <f t="shared" ca="1" si="539"/>
        <v>114240.27499999999</v>
      </c>
      <c r="H2132">
        <f t="shared" ca="1" si="540"/>
        <v>-1</v>
      </c>
      <c r="I2132">
        <f t="shared" si="541"/>
        <v>-1</v>
      </c>
      <c r="J2132">
        <f t="shared" si="544"/>
        <v>-40.269999999999527</v>
      </c>
      <c r="K2132">
        <f t="shared" si="542"/>
        <v>-1</v>
      </c>
      <c r="L2132" s="11">
        <f t="shared" ca="1" si="536"/>
        <v>16504.64999999998</v>
      </c>
      <c r="M2132">
        <f t="shared" ca="1" si="543"/>
        <v>-2</v>
      </c>
      <c r="N2132">
        <f t="shared" ca="1" si="537"/>
        <v>0</v>
      </c>
      <c r="O2132">
        <f>COUNTIF(結算日!$A$3:$A$249,A2132)</f>
        <v>0</v>
      </c>
      <c r="Q2132" s="7">
        <f t="shared" si="545"/>
        <v>-35</v>
      </c>
      <c r="R2132" s="8">
        <f t="shared" ca="1" si="549"/>
        <v>1610</v>
      </c>
      <c r="S2132" s="8">
        <f t="shared" ca="1" si="550"/>
        <v>360117</v>
      </c>
      <c r="T2132" s="8">
        <f t="shared" ca="1" si="546"/>
        <v>-46</v>
      </c>
      <c r="U2132" s="9">
        <f t="shared" ca="1" si="551"/>
        <v>0</v>
      </c>
      <c r="V2132">
        <f t="shared" si="547"/>
        <v>2007</v>
      </c>
      <c r="W2132">
        <f t="shared" si="548"/>
        <v>1</v>
      </c>
    </row>
    <row r="2133" spans="1:23" x14ac:dyDescent="0.25">
      <c r="A2133" s="1">
        <v>39114</v>
      </c>
      <c r="B2133" s="2">
        <v>7701.54</v>
      </c>
      <c r="C2133" s="2">
        <v>78847</v>
      </c>
      <c r="D2133" s="2">
        <v>7740</v>
      </c>
      <c r="E2133" s="2">
        <v>7745</v>
      </c>
      <c r="F2133" s="10">
        <f t="shared" si="538"/>
        <v>4.9938064335184329E-3</v>
      </c>
      <c r="G2133" s="2">
        <f t="shared" ca="1" si="539"/>
        <v>113357.8</v>
      </c>
      <c r="H2133">
        <f t="shared" ca="1" si="540"/>
        <v>-1</v>
      </c>
      <c r="I2133">
        <f t="shared" si="541"/>
        <v>-1</v>
      </c>
      <c r="J2133">
        <f t="shared" si="544"/>
        <v>1.8999999999996362</v>
      </c>
      <c r="K2133">
        <f t="shared" si="542"/>
        <v>-1</v>
      </c>
      <c r="L2133" s="11">
        <f t="shared" ca="1" si="536"/>
        <v>16500.84999999998</v>
      </c>
      <c r="M2133">
        <f t="shared" ca="1" si="543"/>
        <v>-2</v>
      </c>
      <c r="N2133">
        <f t="shared" ca="1" si="537"/>
        <v>0</v>
      </c>
      <c r="O2133">
        <f>COUNTIF(結算日!$A$3:$A$249,A2133)</f>
        <v>0</v>
      </c>
      <c r="Q2133" s="7">
        <f t="shared" si="545"/>
        <v>6</v>
      </c>
      <c r="R2133" s="8">
        <f t="shared" ca="1" si="549"/>
        <v>-276</v>
      </c>
      <c r="S2133" s="8">
        <f t="shared" ca="1" si="550"/>
        <v>359841</v>
      </c>
      <c r="T2133" s="8">
        <f t="shared" ca="1" si="546"/>
        <v>-46</v>
      </c>
      <c r="U2133" s="9">
        <f t="shared" ca="1" si="551"/>
        <v>0</v>
      </c>
      <c r="V2133">
        <f t="shared" si="547"/>
        <v>2007</v>
      </c>
      <c r="W2133">
        <f t="shared" si="548"/>
        <v>2</v>
      </c>
    </row>
    <row r="2134" spans="1:23" x14ac:dyDescent="0.25">
      <c r="A2134" s="1">
        <v>39115</v>
      </c>
      <c r="B2134" s="2">
        <v>7777.03</v>
      </c>
      <c r="C2134" s="2">
        <v>87017</v>
      </c>
      <c r="D2134" s="2">
        <v>7810</v>
      </c>
      <c r="E2134" s="2">
        <v>7815</v>
      </c>
      <c r="F2134" s="10">
        <f t="shared" si="538"/>
        <v>4.2394075887581817E-3</v>
      </c>
      <c r="G2134" s="2">
        <f t="shared" ca="1" si="539"/>
        <v>112523.85</v>
      </c>
      <c r="H2134">
        <f t="shared" ca="1" si="540"/>
        <v>-1</v>
      </c>
      <c r="I2134">
        <f t="shared" si="541"/>
        <v>-1</v>
      </c>
      <c r="J2134">
        <f t="shared" si="544"/>
        <v>75.489999999999782</v>
      </c>
      <c r="K2134">
        <f t="shared" si="542"/>
        <v>-1</v>
      </c>
      <c r="L2134" s="11">
        <f t="shared" ca="1" si="536"/>
        <v>16349.869999999981</v>
      </c>
      <c r="M2134">
        <f t="shared" ca="1" si="543"/>
        <v>-2</v>
      </c>
      <c r="N2134">
        <f t="shared" ca="1" si="537"/>
        <v>0</v>
      </c>
      <c r="O2134">
        <f>COUNTIF(結算日!$A$3:$A$249,A2134)</f>
        <v>0</v>
      </c>
      <c r="Q2134" s="7">
        <f t="shared" si="545"/>
        <v>70</v>
      </c>
      <c r="R2134" s="8">
        <f t="shared" ca="1" si="549"/>
        <v>-3220</v>
      </c>
      <c r="S2134" s="8">
        <f t="shared" ca="1" si="550"/>
        <v>356621</v>
      </c>
      <c r="T2134" s="8">
        <f t="shared" ca="1" si="546"/>
        <v>-45</v>
      </c>
      <c r="U2134" s="9">
        <f t="shared" ca="1" si="551"/>
        <v>1</v>
      </c>
      <c r="V2134">
        <f t="shared" si="547"/>
        <v>2007</v>
      </c>
      <c r="W2134">
        <f t="shared" si="548"/>
        <v>2</v>
      </c>
    </row>
    <row r="2135" spans="1:23" x14ac:dyDescent="0.25">
      <c r="A2135" s="1">
        <v>39118</v>
      </c>
      <c r="B2135" s="2">
        <v>7783.12</v>
      </c>
      <c r="C2135" s="2">
        <v>75385</v>
      </c>
      <c r="D2135" s="2">
        <v>7779</v>
      </c>
      <c r="E2135" s="2">
        <v>7782</v>
      </c>
      <c r="F2135" s="10">
        <f t="shared" si="538"/>
        <v>-5.2935069740667196E-4</v>
      </c>
      <c r="G2135" s="2">
        <f t="shared" ca="1" si="539"/>
        <v>111767.8</v>
      </c>
      <c r="H2135">
        <f t="shared" ca="1" si="540"/>
        <v>-1</v>
      </c>
      <c r="I2135">
        <f t="shared" si="541"/>
        <v>1</v>
      </c>
      <c r="J2135">
        <f t="shared" si="544"/>
        <v>6.0900000000001455</v>
      </c>
      <c r="K2135">
        <f t="shared" ca="1" si="542"/>
        <v>-1</v>
      </c>
      <c r="L2135" s="11">
        <f t="shared" ca="1" si="536"/>
        <v>16337.689999999981</v>
      </c>
      <c r="M2135">
        <f t="shared" ca="1" si="543"/>
        <v>-2</v>
      </c>
      <c r="N2135">
        <f t="shared" ca="1" si="537"/>
        <v>0</v>
      </c>
      <c r="O2135">
        <f>COUNTIF(結算日!$A$3:$A$249,A2135)</f>
        <v>0</v>
      </c>
      <c r="Q2135" s="7">
        <f t="shared" si="545"/>
        <v>-31</v>
      </c>
      <c r="R2135" s="8">
        <f t="shared" ca="1" si="549"/>
        <v>1395</v>
      </c>
      <c r="S2135" s="8">
        <f t="shared" ca="1" si="550"/>
        <v>358015</v>
      </c>
      <c r="T2135" s="8">
        <f t="shared" ca="1" si="546"/>
        <v>-46</v>
      </c>
      <c r="U2135" s="9">
        <f t="shared" ca="1" si="551"/>
        <v>1</v>
      </c>
      <c r="V2135">
        <f t="shared" si="547"/>
        <v>2007</v>
      </c>
      <c r="W2135">
        <f t="shared" si="548"/>
        <v>2</v>
      </c>
    </row>
    <row r="2136" spans="1:23" x14ac:dyDescent="0.25">
      <c r="A2136" s="1">
        <v>39119</v>
      </c>
      <c r="B2136" s="2">
        <v>7875.75</v>
      </c>
      <c r="C2136" s="2">
        <v>97813</v>
      </c>
      <c r="D2136" s="2">
        <v>7889</v>
      </c>
      <c r="E2136" s="2">
        <v>7893</v>
      </c>
      <c r="F2136" s="10">
        <f t="shared" si="538"/>
        <v>1.682379455924865E-3</v>
      </c>
      <c r="G2136" s="2">
        <f t="shared" ca="1" si="539"/>
        <v>111638.55</v>
      </c>
      <c r="H2136">
        <f t="shared" ca="1" si="540"/>
        <v>-1</v>
      </c>
      <c r="I2136">
        <f t="shared" si="541"/>
        <v>-1</v>
      </c>
      <c r="J2136">
        <f t="shared" si="544"/>
        <v>92.630000000000109</v>
      </c>
      <c r="K2136">
        <f t="shared" si="542"/>
        <v>-1</v>
      </c>
      <c r="L2136" s="11">
        <f t="shared" ca="1" si="536"/>
        <v>16152.42999999998</v>
      </c>
      <c r="M2136">
        <f t="shared" ca="1" si="543"/>
        <v>-2</v>
      </c>
      <c r="N2136">
        <f t="shared" ca="1" si="537"/>
        <v>0</v>
      </c>
      <c r="O2136">
        <f>COUNTIF(結算日!$A$3:$A$249,A2136)</f>
        <v>0</v>
      </c>
      <c r="Q2136" s="7">
        <f t="shared" si="545"/>
        <v>110</v>
      </c>
      <c r="R2136" s="8">
        <f t="shared" ca="1" si="549"/>
        <v>-5060</v>
      </c>
      <c r="S2136" s="8">
        <f t="shared" ca="1" si="550"/>
        <v>352954</v>
      </c>
      <c r="T2136" s="8">
        <f t="shared" ca="1" si="546"/>
        <v>-44</v>
      </c>
      <c r="U2136" s="9">
        <f t="shared" ca="1" si="551"/>
        <v>2</v>
      </c>
      <c r="V2136">
        <f t="shared" si="547"/>
        <v>2007</v>
      </c>
      <c r="W2136">
        <f t="shared" si="548"/>
        <v>2</v>
      </c>
    </row>
    <row r="2137" spans="1:23" x14ac:dyDescent="0.25">
      <c r="A2137" s="1">
        <v>39120</v>
      </c>
      <c r="B2137" s="2">
        <v>7850.06</v>
      </c>
      <c r="C2137" s="2">
        <v>91963</v>
      </c>
      <c r="D2137" s="2">
        <v>7868</v>
      </c>
      <c r="E2137" s="2">
        <v>7871</v>
      </c>
      <c r="F2137" s="10">
        <f t="shared" si="538"/>
        <v>2.2853328509591098E-3</v>
      </c>
      <c r="G2137" s="2">
        <f t="shared" ca="1" si="539"/>
        <v>110777.3</v>
      </c>
      <c r="H2137">
        <f t="shared" ca="1" si="540"/>
        <v>-1</v>
      </c>
      <c r="I2137">
        <f t="shared" si="541"/>
        <v>-1</v>
      </c>
      <c r="J2137">
        <f t="shared" si="544"/>
        <v>-25.6899999999996</v>
      </c>
      <c r="K2137">
        <f t="shared" si="542"/>
        <v>-1</v>
      </c>
      <c r="L2137" s="11">
        <f t="shared" ca="1" si="536"/>
        <v>16203.809999999979</v>
      </c>
      <c r="M2137">
        <f t="shared" ca="1" si="543"/>
        <v>-2</v>
      </c>
      <c r="N2137">
        <f t="shared" ca="1" si="537"/>
        <v>0</v>
      </c>
      <c r="O2137">
        <f>COUNTIF(結算日!$A$3:$A$249,A2137)</f>
        <v>0</v>
      </c>
      <c r="Q2137" s="7">
        <f t="shared" si="545"/>
        <v>-21</v>
      </c>
      <c r="R2137" s="8">
        <f t="shared" ca="1" si="549"/>
        <v>924</v>
      </c>
      <c r="S2137" s="8">
        <f t="shared" ca="1" si="550"/>
        <v>353876</v>
      </c>
      <c r="T2137" s="8">
        <f t="shared" ca="1" si="546"/>
        <v>-44</v>
      </c>
      <c r="U2137" s="9">
        <f t="shared" ca="1" si="551"/>
        <v>0</v>
      </c>
      <c r="V2137">
        <f t="shared" si="547"/>
        <v>2007</v>
      </c>
      <c r="W2137">
        <f t="shared" si="548"/>
        <v>2</v>
      </c>
    </row>
    <row r="2138" spans="1:23" x14ac:dyDescent="0.25">
      <c r="A2138" s="1">
        <v>39121</v>
      </c>
      <c r="B2138" s="2">
        <v>7842.22</v>
      </c>
      <c r="C2138" s="2">
        <v>82593</v>
      </c>
      <c r="D2138" s="2">
        <v>7870</v>
      </c>
      <c r="E2138" s="2">
        <v>7878</v>
      </c>
      <c r="F2138" s="10">
        <f t="shared" si="538"/>
        <v>3.5423642795024968E-3</v>
      </c>
      <c r="G2138" s="2">
        <f t="shared" ca="1" si="539"/>
        <v>110078.075</v>
      </c>
      <c r="H2138">
        <f t="shared" ca="1" si="540"/>
        <v>-1</v>
      </c>
      <c r="I2138">
        <f t="shared" si="541"/>
        <v>-1</v>
      </c>
      <c r="J2138">
        <f t="shared" si="544"/>
        <v>-7.8400000000001455</v>
      </c>
      <c r="K2138">
        <f t="shared" si="542"/>
        <v>-1</v>
      </c>
      <c r="L2138" s="11">
        <f t="shared" ca="1" si="536"/>
        <v>16219.48999999998</v>
      </c>
      <c r="M2138">
        <f t="shared" ca="1" si="543"/>
        <v>-2</v>
      </c>
      <c r="N2138">
        <f t="shared" ca="1" si="537"/>
        <v>0</v>
      </c>
      <c r="O2138">
        <f>COUNTIF(結算日!$A$3:$A$249,A2138)</f>
        <v>0</v>
      </c>
      <c r="Q2138" s="7">
        <f t="shared" si="545"/>
        <v>2</v>
      </c>
      <c r="R2138" s="8">
        <f t="shared" ca="1" si="549"/>
        <v>-88</v>
      </c>
      <c r="S2138" s="8">
        <f t="shared" ca="1" si="550"/>
        <v>353788</v>
      </c>
      <c r="T2138" s="8">
        <f t="shared" ca="1" si="546"/>
        <v>-44</v>
      </c>
      <c r="U2138" s="9">
        <f t="shared" ca="1" si="551"/>
        <v>0</v>
      </c>
      <c r="V2138">
        <f t="shared" si="547"/>
        <v>2007</v>
      </c>
      <c r="W2138">
        <f t="shared" si="548"/>
        <v>2</v>
      </c>
    </row>
    <row r="2139" spans="1:23" x14ac:dyDescent="0.25">
      <c r="A2139" s="1">
        <v>39122</v>
      </c>
      <c r="B2139" s="2">
        <v>7859.53</v>
      </c>
      <c r="C2139" s="2">
        <v>97198</v>
      </c>
      <c r="D2139" s="2">
        <v>7884</v>
      </c>
      <c r="E2139" s="2">
        <v>7895</v>
      </c>
      <c r="F2139" s="10">
        <f t="shared" si="538"/>
        <v>3.1134177234517502E-3</v>
      </c>
      <c r="G2139" s="2">
        <f t="shared" ca="1" si="539"/>
        <v>110108.25</v>
      </c>
      <c r="H2139">
        <f t="shared" ca="1" si="540"/>
        <v>-1</v>
      </c>
      <c r="I2139">
        <f t="shared" si="541"/>
        <v>-1</v>
      </c>
      <c r="J2139">
        <f t="shared" si="544"/>
        <v>17.309999999999491</v>
      </c>
      <c r="K2139">
        <f t="shared" si="542"/>
        <v>-1</v>
      </c>
      <c r="L2139" s="11">
        <f t="shared" ca="1" si="536"/>
        <v>16184.869999999981</v>
      </c>
      <c r="M2139">
        <f t="shared" ca="1" si="543"/>
        <v>-2</v>
      </c>
      <c r="N2139">
        <f t="shared" ca="1" si="537"/>
        <v>0</v>
      </c>
      <c r="O2139">
        <f>COUNTIF(結算日!$A$3:$A$249,A2139)</f>
        <v>0</v>
      </c>
      <c r="Q2139" s="7">
        <f t="shared" si="545"/>
        <v>14</v>
      </c>
      <c r="R2139" s="8">
        <f t="shared" ca="1" si="549"/>
        <v>-616</v>
      </c>
      <c r="S2139" s="8">
        <f t="shared" ca="1" si="550"/>
        <v>353172</v>
      </c>
      <c r="T2139" s="8">
        <f t="shared" ca="1" si="546"/>
        <v>-44</v>
      </c>
      <c r="U2139" s="9">
        <f t="shared" ca="1" si="551"/>
        <v>0</v>
      </c>
      <c r="V2139">
        <f t="shared" si="547"/>
        <v>2007</v>
      </c>
      <c r="W2139">
        <f t="shared" si="548"/>
        <v>2</v>
      </c>
    </row>
    <row r="2140" spans="1:23" x14ac:dyDescent="0.25">
      <c r="A2140" s="1">
        <v>39125</v>
      </c>
      <c r="B2140" s="2">
        <v>7776.36</v>
      </c>
      <c r="C2140" s="2">
        <v>77478</v>
      </c>
      <c r="D2140" s="2">
        <v>7792</v>
      </c>
      <c r="E2140" s="2">
        <v>7797</v>
      </c>
      <c r="F2140" s="10">
        <f t="shared" si="538"/>
        <v>2.0112237602170069E-3</v>
      </c>
      <c r="G2140" s="2">
        <f t="shared" ca="1" si="539"/>
        <v>109390.175</v>
      </c>
      <c r="H2140">
        <f t="shared" ca="1" si="540"/>
        <v>-1</v>
      </c>
      <c r="I2140">
        <f t="shared" si="541"/>
        <v>-1</v>
      </c>
      <c r="J2140">
        <f t="shared" si="544"/>
        <v>-83.170000000000073</v>
      </c>
      <c r="K2140">
        <f t="shared" si="542"/>
        <v>-1</v>
      </c>
      <c r="L2140" s="11">
        <f t="shared" ca="1" si="536"/>
        <v>16351.209999999981</v>
      </c>
      <c r="M2140">
        <f t="shared" ca="1" si="543"/>
        <v>-2</v>
      </c>
      <c r="N2140">
        <f t="shared" ca="1" si="537"/>
        <v>0</v>
      </c>
      <c r="O2140">
        <f>COUNTIF(結算日!$A$3:$A$249,A2140)</f>
        <v>0</v>
      </c>
      <c r="Q2140" s="7">
        <f t="shared" si="545"/>
        <v>-92</v>
      </c>
      <c r="R2140" s="8">
        <f t="shared" ca="1" si="549"/>
        <v>4048</v>
      </c>
      <c r="S2140" s="8">
        <f t="shared" ca="1" si="550"/>
        <v>357220</v>
      </c>
      <c r="T2140" s="8">
        <f t="shared" ca="1" si="546"/>
        <v>-45</v>
      </c>
      <c r="U2140" s="9">
        <f t="shared" ca="1" si="551"/>
        <v>1</v>
      </c>
      <c r="V2140">
        <f t="shared" si="547"/>
        <v>2007</v>
      </c>
      <c r="W2140">
        <f t="shared" si="548"/>
        <v>2</v>
      </c>
    </row>
    <row r="2141" spans="1:23" x14ac:dyDescent="0.25">
      <c r="A2141" s="1">
        <v>39126</v>
      </c>
      <c r="B2141" s="2">
        <v>7736.83</v>
      </c>
      <c r="C2141" s="2">
        <v>81051</v>
      </c>
      <c r="D2141" s="2">
        <v>7743</v>
      </c>
      <c r="E2141" s="2">
        <v>7750</v>
      </c>
      <c r="F2141" s="10">
        <f t="shared" si="538"/>
        <v>7.9748424096171E-4</v>
      </c>
      <c r="G2141" s="2">
        <f t="shared" ca="1" si="539"/>
        <v>108903.5</v>
      </c>
      <c r="H2141">
        <f t="shared" ca="1" si="540"/>
        <v>-1</v>
      </c>
      <c r="I2141">
        <f t="shared" si="541"/>
        <v>-1</v>
      </c>
      <c r="J2141">
        <f t="shared" si="544"/>
        <v>-39.529999999999745</v>
      </c>
      <c r="K2141">
        <f t="shared" ca="1" si="542"/>
        <v>-1</v>
      </c>
      <c r="L2141" s="11">
        <f t="shared" ca="1" si="536"/>
        <v>16430.269999999982</v>
      </c>
      <c r="M2141">
        <f t="shared" ca="1" si="543"/>
        <v>-2</v>
      </c>
      <c r="N2141">
        <f t="shared" ca="1" si="537"/>
        <v>0</v>
      </c>
      <c r="O2141">
        <f>COUNTIF(結算日!$A$3:$A$249,A2141)</f>
        <v>0</v>
      </c>
      <c r="Q2141" s="7">
        <f t="shared" si="545"/>
        <v>-49</v>
      </c>
      <c r="R2141" s="8">
        <f t="shared" ca="1" si="549"/>
        <v>2205</v>
      </c>
      <c r="S2141" s="8">
        <f t="shared" ca="1" si="550"/>
        <v>359424</v>
      </c>
      <c r="T2141" s="8">
        <f t="shared" ca="1" si="546"/>
        <v>-46</v>
      </c>
      <c r="U2141" s="9">
        <f t="shared" ca="1" si="551"/>
        <v>1</v>
      </c>
      <c r="V2141">
        <f t="shared" si="547"/>
        <v>2007</v>
      </c>
      <c r="W2141">
        <f t="shared" si="548"/>
        <v>2</v>
      </c>
    </row>
    <row r="2142" spans="1:23" x14ac:dyDescent="0.25">
      <c r="A2142" s="1">
        <v>39127</v>
      </c>
      <c r="B2142" s="2">
        <v>7809.45</v>
      </c>
      <c r="C2142" s="2">
        <v>88399</v>
      </c>
      <c r="D2142" s="2">
        <v>7833</v>
      </c>
      <c r="E2142" s="2">
        <v>7850</v>
      </c>
      <c r="F2142" s="10">
        <f t="shared" si="538"/>
        <v>3.015577281370696E-3</v>
      </c>
      <c r="G2142" s="2">
        <f t="shared" ca="1" si="539"/>
        <v>108242.075</v>
      </c>
      <c r="H2142">
        <f t="shared" ca="1" si="540"/>
        <v>-1</v>
      </c>
      <c r="I2142">
        <f t="shared" si="541"/>
        <v>-1</v>
      </c>
      <c r="J2142">
        <f t="shared" si="544"/>
        <v>72.619999999999891</v>
      </c>
      <c r="K2142">
        <f t="shared" si="542"/>
        <v>-1</v>
      </c>
      <c r="L2142" s="11">
        <f t="shared" ca="1" si="536"/>
        <v>16285.029999999982</v>
      </c>
      <c r="M2142">
        <f t="shared" ca="1" si="543"/>
        <v>-2</v>
      </c>
      <c r="N2142">
        <f t="shared" ca="1" si="537"/>
        <v>0</v>
      </c>
      <c r="O2142">
        <f>COUNTIF(結算日!$A$3:$A$249,A2142)</f>
        <v>0</v>
      </c>
      <c r="Q2142" s="7">
        <f t="shared" si="545"/>
        <v>90</v>
      </c>
      <c r="R2142" s="8">
        <f t="shared" ca="1" si="549"/>
        <v>-4140</v>
      </c>
      <c r="S2142" s="8">
        <f t="shared" ca="1" si="550"/>
        <v>355283</v>
      </c>
      <c r="T2142" s="8">
        <f t="shared" ca="1" si="546"/>
        <v>-45</v>
      </c>
      <c r="U2142" s="9">
        <f t="shared" ca="1" si="551"/>
        <v>1</v>
      </c>
      <c r="V2142">
        <f t="shared" si="547"/>
        <v>2007</v>
      </c>
      <c r="W2142">
        <f t="shared" si="548"/>
        <v>2</v>
      </c>
    </row>
    <row r="2143" spans="1:23" x14ac:dyDescent="0.25">
      <c r="A2143" s="1">
        <v>39139</v>
      </c>
      <c r="B2143" s="2">
        <v>7900.2</v>
      </c>
      <c r="C2143" s="2">
        <v>125712</v>
      </c>
      <c r="D2143" s="2">
        <v>7899</v>
      </c>
      <c r="E2143" s="2">
        <v>7933</v>
      </c>
      <c r="F2143" s="10">
        <f t="shared" si="538"/>
        <v>4.1517936254777954E-3</v>
      </c>
      <c r="G2143" s="2">
        <f t="shared" ca="1" si="539"/>
        <v>108589.1</v>
      </c>
      <c r="H2143">
        <f t="shared" ca="1" si="540"/>
        <v>1</v>
      </c>
      <c r="I2143">
        <f t="shared" si="541"/>
        <v>-1</v>
      </c>
      <c r="J2143">
        <f t="shared" si="544"/>
        <v>90.75</v>
      </c>
      <c r="K2143">
        <f t="shared" si="542"/>
        <v>-1</v>
      </c>
      <c r="L2143" s="11">
        <f t="shared" ca="1" si="536"/>
        <v>16103.529999999982</v>
      </c>
      <c r="M2143">
        <f t="shared" ca="1" si="543"/>
        <v>-2</v>
      </c>
      <c r="N2143">
        <f t="shared" ca="1" si="537"/>
        <v>0</v>
      </c>
      <c r="O2143">
        <f>COUNTIF(結算日!$A$3:$A$249,A2143)</f>
        <v>1</v>
      </c>
      <c r="Q2143" s="7">
        <f t="shared" si="545"/>
        <v>66</v>
      </c>
      <c r="R2143" s="8">
        <f t="shared" ca="1" si="549"/>
        <v>-2970</v>
      </c>
      <c r="S2143" s="8">
        <f t="shared" ca="1" si="550"/>
        <v>352312</v>
      </c>
      <c r="T2143" s="8">
        <f t="shared" ca="1" si="546"/>
        <v>-44</v>
      </c>
      <c r="U2143" s="9">
        <f t="shared" ca="1" si="551"/>
        <v>89</v>
      </c>
      <c r="V2143">
        <f t="shared" si="547"/>
        <v>2007</v>
      </c>
      <c r="W2143">
        <f t="shared" si="548"/>
        <v>2</v>
      </c>
    </row>
    <row r="2144" spans="1:23" x14ac:dyDescent="0.25">
      <c r="A2144" s="1">
        <v>39140</v>
      </c>
      <c r="B2144" s="2">
        <v>7901.96</v>
      </c>
      <c r="C2144" s="2">
        <v>116439</v>
      </c>
      <c r="D2144" s="2">
        <v>7925</v>
      </c>
      <c r="E2144" s="2">
        <v>7925</v>
      </c>
      <c r="F2144" s="10">
        <f t="shared" si="538"/>
        <v>2.9157322993282886E-3</v>
      </c>
      <c r="G2144" s="2">
        <f t="shared" ca="1" si="539"/>
        <v>108757.27499999999</v>
      </c>
      <c r="H2144">
        <f t="shared" ca="1" si="540"/>
        <v>1</v>
      </c>
      <c r="I2144">
        <f t="shared" si="541"/>
        <v>-1</v>
      </c>
      <c r="J2144">
        <f t="shared" si="544"/>
        <v>1.7600000000002183</v>
      </c>
      <c r="K2144">
        <f t="shared" si="542"/>
        <v>-1</v>
      </c>
      <c r="L2144" s="11">
        <f t="shared" ca="1" si="536"/>
        <v>16100.009999999982</v>
      </c>
      <c r="M2144">
        <f t="shared" ca="1" si="543"/>
        <v>-2</v>
      </c>
      <c r="N2144">
        <f t="shared" ca="1" si="537"/>
        <v>0</v>
      </c>
      <c r="O2144">
        <f>COUNTIF(結算日!$A$3:$A$249,A2144)</f>
        <v>0</v>
      </c>
      <c r="Q2144" s="7">
        <f t="shared" si="545"/>
        <v>-8</v>
      </c>
      <c r="R2144" s="8">
        <f t="shared" ca="1" si="549"/>
        <v>352</v>
      </c>
      <c r="S2144" s="8">
        <f t="shared" ca="1" si="550"/>
        <v>352575</v>
      </c>
      <c r="T2144" s="8">
        <f t="shared" ca="1" si="546"/>
        <v>-44</v>
      </c>
      <c r="U2144" s="9">
        <f t="shared" ca="1" si="551"/>
        <v>0</v>
      </c>
      <c r="V2144">
        <f t="shared" si="547"/>
        <v>2007</v>
      </c>
      <c r="W2144">
        <f t="shared" si="548"/>
        <v>2</v>
      </c>
    </row>
    <row r="2145" spans="1:23" x14ac:dyDescent="0.25">
      <c r="A2145" s="1">
        <v>39142</v>
      </c>
      <c r="B2145" s="2">
        <v>7678.67</v>
      </c>
      <c r="C2145" s="2">
        <v>136049</v>
      </c>
      <c r="D2145" s="2">
        <v>7660</v>
      </c>
      <c r="E2145" s="2">
        <v>7658</v>
      </c>
      <c r="F2145" s="10">
        <f t="shared" si="538"/>
        <v>-2.4314106479377262E-3</v>
      </c>
      <c r="G2145" s="2">
        <f t="shared" ca="1" si="539"/>
        <v>109984.22500000001</v>
      </c>
      <c r="H2145">
        <f t="shared" ca="1" si="540"/>
        <v>1</v>
      </c>
      <c r="I2145">
        <f t="shared" si="541"/>
        <v>1</v>
      </c>
      <c r="J2145">
        <f t="shared" si="544"/>
        <v>-223.28999999999996</v>
      </c>
      <c r="K2145">
        <f t="shared" si="542"/>
        <v>1</v>
      </c>
      <c r="L2145" s="11">
        <f t="shared" ca="1" si="536"/>
        <v>16546.589999999982</v>
      </c>
      <c r="M2145">
        <f t="shared" ca="1" si="543"/>
        <v>2</v>
      </c>
      <c r="N2145">
        <f t="shared" ca="1" si="537"/>
        <v>4</v>
      </c>
      <c r="O2145">
        <f>COUNTIF(結算日!$A$3:$A$249,A2145)</f>
        <v>0</v>
      </c>
      <c r="Q2145" s="7">
        <f t="shared" si="545"/>
        <v>-265</v>
      </c>
      <c r="R2145" s="8">
        <f t="shared" ca="1" si="549"/>
        <v>11660</v>
      </c>
      <c r="S2145" s="8">
        <f t="shared" ca="1" si="550"/>
        <v>364235</v>
      </c>
      <c r="T2145" s="8">
        <f t="shared" ca="1" si="546"/>
        <v>47</v>
      </c>
      <c r="U2145" s="9">
        <f t="shared" ca="1" si="551"/>
        <v>91</v>
      </c>
      <c r="V2145">
        <f t="shared" si="547"/>
        <v>2007</v>
      </c>
      <c r="W2145">
        <f t="shared" si="548"/>
        <v>3</v>
      </c>
    </row>
    <row r="2146" spans="1:23" x14ac:dyDescent="0.25">
      <c r="A2146" s="1">
        <v>39143</v>
      </c>
      <c r="B2146" s="2">
        <v>7670.77</v>
      </c>
      <c r="C2146" s="2">
        <v>116593</v>
      </c>
      <c r="D2146" s="2">
        <v>7668</v>
      </c>
      <c r="E2146" s="2">
        <v>7666</v>
      </c>
      <c r="F2146" s="10">
        <f t="shared" si="538"/>
        <v>-3.6111107489866789E-4</v>
      </c>
      <c r="G2146" s="2">
        <f t="shared" ca="1" si="539"/>
        <v>110985.9</v>
      </c>
      <c r="H2146">
        <f t="shared" ca="1" si="540"/>
        <v>1</v>
      </c>
      <c r="I2146">
        <f t="shared" si="541"/>
        <v>1</v>
      </c>
      <c r="J2146">
        <f t="shared" si="544"/>
        <v>-7.8999999999996362</v>
      </c>
      <c r="K2146">
        <f t="shared" ca="1" si="542"/>
        <v>1</v>
      </c>
      <c r="L2146" s="11">
        <f t="shared" ca="1" si="536"/>
        <v>16530.789999999983</v>
      </c>
      <c r="M2146">
        <f t="shared" ca="1" si="543"/>
        <v>2</v>
      </c>
      <c r="N2146">
        <f t="shared" ca="1" si="537"/>
        <v>0</v>
      </c>
      <c r="O2146">
        <f>COUNTIF(結算日!$A$3:$A$249,A2146)</f>
        <v>0</v>
      </c>
      <c r="Q2146" s="7">
        <f t="shared" si="545"/>
        <v>8</v>
      </c>
      <c r="R2146" s="8">
        <f t="shared" ca="1" si="549"/>
        <v>376</v>
      </c>
      <c r="S2146" s="8">
        <f t="shared" ca="1" si="550"/>
        <v>364520</v>
      </c>
      <c r="T2146" s="8">
        <f t="shared" ca="1" si="546"/>
        <v>47</v>
      </c>
      <c r="U2146" s="9">
        <f t="shared" ca="1" si="551"/>
        <v>0</v>
      </c>
      <c r="V2146">
        <f t="shared" si="547"/>
        <v>2007</v>
      </c>
      <c r="W2146">
        <f t="shared" si="548"/>
        <v>3</v>
      </c>
    </row>
    <row r="2147" spans="1:23" x14ac:dyDescent="0.25">
      <c r="A2147" s="1">
        <v>39144</v>
      </c>
      <c r="B2147" s="2">
        <v>7630.15</v>
      </c>
      <c r="C2147" s="2">
        <v>89945</v>
      </c>
      <c r="D2147" s="2">
        <v>7589</v>
      </c>
      <c r="E2147" s="2">
        <v>7590</v>
      </c>
      <c r="F2147" s="10">
        <f t="shared" si="538"/>
        <v>-5.393078773025417E-3</v>
      </c>
      <c r="G2147" s="2">
        <f t="shared" ca="1" si="539"/>
        <v>110359.825</v>
      </c>
      <c r="H2147">
        <f t="shared" ca="1" si="540"/>
        <v>-1</v>
      </c>
      <c r="I2147">
        <f t="shared" si="541"/>
        <v>1</v>
      </c>
      <c r="J2147">
        <f t="shared" si="544"/>
        <v>-40.6200000000008</v>
      </c>
      <c r="K2147">
        <f t="shared" si="542"/>
        <v>1</v>
      </c>
      <c r="L2147" s="11">
        <f t="shared" ca="1" si="536"/>
        <v>16449.549999999981</v>
      </c>
      <c r="M2147">
        <f t="shared" ca="1" si="543"/>
        <v>2</v>
      </c>
      <c r="N2147">
        <f t="shared" ca="1" si="537"/>
        <v>0</v>
      </c>
      <c r="O2147">
        <f>COUNTIF(結算日!$A$3:$A$249,A2147)</f>
        <v>0</v>
      </c>
      <c r="Q2147" s="7">
        <f t="shared" si="545"/>
        <v>-79</v>
      </c>
      <c r="R2147" s="8">
        <f t="shared" ca="1" si="549"/>
        <v>-3713</v>
      </c>
      <c r="S2147" s="8">
        <f t="shared" ca="1" si="550"/>
        <v>360807</v>
      </c>
      <c r="T2147" s="8">
        <f t="shared" ca="1" si="546"/>
        <v>47</v>
      </c>
      <c r="U2147" s="9">
        <f t="shared" ca="1" si="551"/>
        <v>0</v>
      </c>
      <c r="V2147">
        <f t="shared" si="547"/>
        <v>2007</v>
      </c>
      <c r="W2147">
        <f t="shared" si="548"/>
        <v>3</v>
      </c>
    </row>
    <row r="2148" spans="1:23" x14ac:dyDescent="0.25">
      <c r="A2148" s="1">
        <v>39146</v>
      </c>
      <c r="B2148" s="2">
        <v>7344.56</v>
      </c>
      <c r="C2148" s="2">
        <v>131663</v>
      </c>
      <c r="D2148" s="2">
        <v>7285</v>
      </c>
      <c r="E2148" s="2">
        <v>7296</v>
      </c>
      <c r="F2148" s="10">
        <f t="shared" si="538"/>
        <v>-8.1094034223970768E-3</v>
      </c>
      <c r="G2148" s="2">
        <f t="shared" ca="1" si="539"/>
        <v>110831.575</v>
      </c>
      <c r="H2148">
        <f t="shared" ca="1" si="540"/>
        <v>1</v>
      </c>
      <c r="I2148">
        <f t="shared" si="541"/>
        <v>1</v>
      </c>
      <c r="J2148">
        <f t="shared" si="544"/>
        <v>-285.58999999999924</v>
      </c>
      <c r="K2148">
        <f t="shared" si="542"/>
        <v>1</v>
      </c>
      <c r="L2148" s="11">
        <f t="shared" ca="1" si="536"/>
        <v>15878.369999999983</v>
      </c>
      <c r="M2148">
        <f t="shared" ca="1" si="543"/>
        <v>2</v>
      </c>
      <c r="N2148">
        <f t="shared" ca="1" si="537"/>
        <v>0</v>
      </c>
      <c r="O2148">
        <f>COUNTIF(結算日!$A$3:$A$249,A2148)</f>
        <v>0</v>
      </c>
      <c r="Q2148" s="7">
        <f t="shared" si="545"/>
        <v>-304</v>
      </c>
      <c r="R2148" s="8">
        <f t="shared" ca="1" si="549"/>
        <v>-14288</v>
      </c>
      <c r="S2148" s="8">
        <f t="shared" ca="1" si="550"/>
        <v>346519</v>
      </c>
      <c r="T2148" s="8">
        <f t="shared" ca="1" si="546"/>
        <v>47</v>
      </c>
      <c r="U2148" s="9">
        <f t="shared" ca="1" si="551"/>
        <v>0</v>
      </c>
      <c r="V2148">
        <f t="shared" si="547"/>
        <v>2007</v>
      </c>
      <c r="W2148">
        <f t="shared" si="548"/>
        <v>3</v>
      </c>
    </row>
    <row r="2149" spans="1:23" x14ac:dyDescent="0.25">
      <c r="A2149" s="1">
        <v>39147</v>
      </c>
      <c r="B2149" s="2">
        <v>7451.06</v>
      </c>
      <c r="C2149" s="2">
        <v>104898</v>
      </c>
      <c r="D2149" s="2">
        <v>7409</v>
      </c>
      <c r="E2149" s="2">
        <v>7414</v>
      </c>
      <c r="F2149" s="10">
        <f t="shared" si="538"/>
        <v>-5.6448344262427508E-3</v>
      </c>
      <c r="G2149" s="2">
        <f t="shared" ca="1" si="539"/>
        <v>110969.9</v>
      </c>
      <c r="H2149">
        <f t="shared" ca="1" si="540"/>
        <v>-1</v>
      </c>
      <c r="I2149">
        <f t="shared" si="541"/>
        <v>1</v>
      </c>
      <c r="J2149">
        <f t="shared" si="544"/>
        <v>106.5</v>
      </c>
      <c r="K2149">
        <f t="shared" si="542"/>
        <v>1</v>
      </c>
      <c r="L2149" s="11">
        <f t="shared" ca="1" si="536"/>
        <v>16091.369999999983</v>
      </c>
      <c r="M2149">
        <f t="shared" ca="1" si="543"/>
        <v>2</v>
      </c>
      <c r="N2149">
        <f t="shared" ca="1" si="537"/>
        <v>0</v>
      </c>
      <c r="O2149">
        <f>COUNTIF(結算日!$A$3:$A$249,A2149)</f>
        <v>0</v>
      </c>
      <c r="Q2149" s="7">
        <f t="shared" si="545"/>
        <v>124</v>
      </c>
      <c r="R2149" s="8">
        <f t="shared" ca="1" si="549"/>
        <v>5828</v>
      </c>
      <c r="S2149" s="8">
        <f t="shared" ca="1" si="550"/>
        <v>352347</v>
      </c>
      <c r="T2149" s="8">
        <f t="shared" ca="1" si="546"/>
        <v>47</v>
      </c>
      <c r="U2149" s="9">
        <f t="shared" ca="1" si="551"/>
        <v>0</v>
      </c>
      <c r="V2149">
        <f t="shared" si="547"/>
        <v>2007</v>
      </c>
      <c r="W2149">
        <f t="shared" si="548"/>
        <v>3</v>
      </c>
    </row>
    <row r="2150" spans="1:23" x14ac:dyDescent="0.25">
      <c r="A2150" s="1">
        <v>39148</v>
      </c>
      <c r="B2150" s="2">
        <v>7480.89</v>
      </c>
      <c r="C2150" s="2">
        <v>122486</v>
      </c>
      <c r="D2150" s="2">
        <v>7427</v>
      </c>
      <c r="E2150" s="2">
        <v>7425</v>
      </c>
      <c r="F2150" s="10">
        <f t="shared" si="538"/>
        <v>-7.20368833120133E-3</v>
      </c>
      <c r="G2150" s="2">
        <f t="shared" ca="1" si="539"/>
        <v>111257.65</v>
      </c>
      <c r="H2150">
        <f t="shared" ca="1" si="540"/>
        <v>1</v>
      </c>
      <c r="I2150">
        <f t="shared" si="541"/>
        <v>1</v>
      </c>
      <c r="J2150">
        <f t="shared" si="544"/>
        <v>29.829999999999927</v>
      </c>
      <c r="K2150">
        <f t="shared" si="542"/>
        <v>1</v>
      </c>
      <c r="L2150" s="11">
        <f t="shared" ca="1" si="536"/>
        <v>16151.029999999982</v>
      </c>
      <c r="M2150">
        <f t="shared" ca="1" si="543"/>
        <v>2</v>
      </c>
      <c r="N2150">
        <f t="shared" ca="1" si="537"/>
        <v>0</v>
      </c>
      <c r="O2150">
        <f>COUNTIF(結算日!$A$3:$A$249,A2150)</f>
        <v>0</v>
      </c>
      <c r="Q2150" s="7">
        <f t="shared" si="545"/>
        <v>18</v>
      </c>
      <c r="R2150" s="8">
        <f t="shared" ca="1" si="549"/>
        <v>846</v>
      </c>
      <c r="S2150" s="8">
        <f t="shared" ca="1" si="550"/>
        <v>353193</v>
      </c>
      <c r="T2150" s="8">
        <f t="shared" ca="1" si="546"/>
        <v>47</v>
      </c>
      <c r="U2150" s="9">
        <f t="shared" ca="1" si="551"/>
        <v>0</v>
      </c>
      <c r="V2150">
        <f t="shared" si="547"/>
        <v>2007</v>
      </c>
      <c r="W2150">
        <f t="shared" si="548"/>
        <v>3</v>
      </c>
    </row>
    <row r="2151" spans="1:23" x14ac:dyDescent="0.25">
      <c r="A2151" s="1">
        <v>39149</v>
      </c>
      <c r="B2151" s="2">
        <v>7573.87</v>
      </c>
      <c r="C2151" s="2">
        <v>111711</v>
      </c>
      <c r="D2151" s="2">
        <v>7523</v>
      </c>
      <c r="E2151" s="2">
        <v>7524</v>
      </c>
      <c r="F2151" s="10">
        <f t="shared" si="538"/>
        <v>-6.716513486500264E-3</v>
      </c>
      <c r="G2151" s="2">
        <f t="shared" ca="1" si="539"/>
        <v>110527.1</v>
      </c>
      <c r="H2151">
        <f t="shared" ca="1" si="540"/>
        <v>1</v>
      </c>
      <c r="I2151">
        <f t="shared" si="541"/>
        <v>1</v>
      </c>
      <c r="J2151">
        <f t="shared" si="544"/>
        <v>92.979999999999563</v>
      </c>
      <c r="K2151">
        <f t="shared" si="542"/>
        <v>1</v>
      </c>
      <c r="L2151" s="11">
        <f t="shared" ca="1" si="536"/>
        <v>16336.989999999982</v>
      </c>
      <c r="M2151">
        <f t="shared" ca="1" si="543"/>
        <v>2</v>
      </c>
      <c r="N2151">
        <f t="shared" ca="1" si="537"/>
        <v>0</v>
      </c>
      <c r="O2151">
        <f>COUNTIF(結算日!$A$3:$A$249,A2151)</f>
        <v>0</v>
      </c>
      <c r="Q2151" s="7">
        <f t="shared" si="545"/>
        <v>96</v>
      </c>
      <c r="R2151" s="8">
        <f t="shared" ca="1" si="549"/>
        <v>4512</v>
      </c>
      <c r="S2151" s="8">
        <f t="shared" ca="1" si="550"/>
        <v>357705</v>
      </c>
      <c r="T2151" s="8">
        <f t="shared" ca="1" si="546"/>
        <v>47</v>
      </c>
      <c r="U2151" s="9">
        <f t="shared" ca="1" si="551"/>
        <v>0</v>
      </c>
      <c r="V2151">
        <f t="shared" si="547"/>
        <v>2007</v>
      </c>
      <c r="W2151">
        <f t="shared" si="548"/>
        <v>3</v>
      </c>
    </row>
    <row r="2152" spans="1:23" x14ac:dyDescent="0.25">
      <c r="A2152" s="1">
        <v>39150</v>
      </c>
      <c r="B2152" s="2">
        <v>7568.2</v>
      </c>
      <c r="C2152" s="2">
        <v>96370</v>
      </c>
      <c r="D2152" s="2">
        <v>7517</v>
      </c>
      <c r="E2152" s="2">
        <v>7525</v>
      </c>
      <c r="F2152" s="10">
        <f t="shared" si="538"/>
        <v>-6.7651489125550857E-3</v>
      </c>
      <c r="G2152" s="2">
        <f t="shared" ca="1" si="539"/>
        <v>108932.75</v>
      </c>
      <c r="H2152">
        <f t="shared" ca="1" si="540"/>
        <v>-1</v>
      </c>
      <c r="I2152">
        <f t="shared" si="541"/>
        <v>1</v>
      </c>
      <c r="J2152">
        <f t="shared" si="544"/>
        <v>-5.6700000000000728</v>
      </c>
      <c r="K2152">
        <f t="shared" si="542"/>
        <v>1</v>
      </c>
      <c r="L2152" s="11">
        <f t="shared" ca="1" si="536"/>
        <v>16325.649999999981</v>
      </c>
      <c r="M2152">
        <f t="shared" ca="1" si="543"/>
        <v>2</v>
      </c>
      <c r="N2152">
        <f t="shared" ca="1" si="537"/>
        <v>0</v>
      </c>
      <c r="O2152">
        <f>COUNTIF(結算日!$A$3:$A$249,A2152)</f>
        <v>0</v>
      </c>
      <c r="Q2152" s="7">
        <f t="shared" si="545"/>
        <v>-6</v>
      </c>
      <c r="R2152" s="8">
        <f t="shared" ca="1" si="549"/>
        <v>-282</v>
      </c>
      <c r="S2152" s="8">
        <f t="shared" ca="1" si="550"/>
        <v>357423</v>
      </c>
      <c r="T2152" s="8">
        <f t="shared" ca="1" si="546"/>
        <v>47</v>
      </c>
      <c r="U2152" s="9">
        <f t="shared" ca="1" si="551"/>
        <v>0</v>
      </c>
      <c r="V2152">
        <f t="shared" si="547"/>
        <v>2007</v>
      </c>
      <c r="W2152">
        <f t="shared" si="548"/>
        <v>3</v>
      </c>
    </row>
    <row r="2153" spans="1:23" x14ac:dyDescent="0.25">
      <c r="A2153" s="1">
        <v>39153</v>
      </c>
      <c r="B2153" s="2">
        <v>7629.15</v>
      </c>
      <c r="C2153" s="2">
        <v>88887</v>
      </c>
      <c r="D2153" s="2">
        <v>7595</v>
      </c>
      <c r="E2153" s="2">
        <v>7590</v>
      </c>
      <c r="F2153" s="10">
        <f t="shared" si="538"/>
        <v>-4.4762522692566309E-3</v>
      </c>
      <c r="G2153" s="2">
        <f t="shared" ca="1" si="539"/>
        <v>107206.72500000001</v>
      </c>
      <c r="H2153">
        <f t="shared" ca="1" si="540"/>
        <v>-1</v>
      </c>
      <c r="I2153">
        <f t="shared" si="541"/>
        <v>1</v>
      </c>
      <c r="J2153">
        <f t="shared" si="544"/>
        <v>60.949999999999818</v>
      </c>
      <c r="K2153">
        <f t="shared" si="542"/>
        <v>1</v>
      </c>
      <c r="L2153" s="11">
        <f t="shared" ca="1" si="536"/>
        <v>16447.549999999981</v>
      </c>
      <c r="M2153">
        <f t="shared" ca="1" si="543"/>
        <v>2</v>
      </c>
      <c r="N2153">
        <f t="shared" ca="1" si="537"/>
        <v>0</v>
      </c>
      <c r="O2153">
        <f>COUNTIF(結算日!$A$3:$A$249,A2153)</f>
        <v>0</v>
      </c>
      <c r="Q2153" s="7">
        <f t="shared" si="545"/>
        <v>78</v>
      </c>
      <c r="R2153" s="8">
        <f t="shared" ca="1" si="549"/>
        <v>3666</v>
      </c>
      <c r="S2153" s="8">
        <f t="shared" ca="1" si="550"/>
        <v>361089</v>
      </c>
      <c r="T2153" s="8">
        <f t="shared" ca="1" si="546"/>
        <v>47</v>
      </c>
      <c r="U2153" s="9">
        <f t="shared" ca="1" si="551"/>
        <v>0</v>
      </c>
      <c r="V2153">
        <f t="shared" si="547"/>
        <v>2007</v>
      </c>
      <c r="W2153">
        <f t="shared" si="548"/>
        <v>3</v>
      </c>
    </row>
    <row r="2154" spans="1:23" x14ac:dyDescent="0.25">
      <c r="A2154" s="1">
        <v>39154</v>
      </c>
      <c r="B2154" s="2">
        <v>7684</v>
      </c>
      <c r="C2154" s="2">
        <v>104966</v>
      </c>
      <c r="D2154" s="2">
        <v>7624</v>
      </c>
      <c r="E2154" s="2">
        <v>7623</v>
      </c>
      <c r="F2154" s="10">
        <f t="shared" si="538"/>
        <v>-7.8084331077563629E-3</v>
      </c>
      <c r="G2154" s="2">
        <f t="shared" ca="1" si="539"/>
        <v>106255.125</v>
      </c>
      <c r="H2154">
        <f t="shared" ca="1" si="540"/>
        <v>-1</v>
      </c>
      <c r="I2154">
        <f t="shared" si="541"/>
        <v>1</v>
      </c>
      <c r="J2154">
        <f t="shared" si="544"/>
        <v>54.850000000000364</v>
      </c>
      <c r="K2154">
        <f t="shared" si="542"/>
        <v>1</v>
      </c>
      <c r="L2154" s="11">
        <f t="shared" ca="1" si="536"/>
        <v>16557.249999999982</v>
      </c>
      <c r="M2154">
        <f t="shared" ca="1" si="543"/>
        <v>2</v>
      </c>
      <c r="N2154">
        <f t="shared" ca="1" si="537"/>
        <v>0</v>
      </c>
      <c r="O2154">
        <f>COUNTIF(結算日!$A$3:$A$249,A2154)</f>
        <v>0</v>
      </c>
      <c r="Q2154" s="7">
        <f t="shared" si="545"/>
        <v>29</v>
      </c>
      <c r="R2154" s="8">
        <f t="shared" ca="1" si="549"/>
        <v>1363</v>
      </c>
      <c r="S2154" s="8">
        <f t="shared" ca="1" si="550"/>
        <v>362452</v>
      </c>
      <c r="T2154" s="8">
        <f t="shared" ca="1" si="546"/>
        <v>47</v>
      </c>
      <c r="U2154" s="9">
        <f t="shared" ca="1" si="551"/>
        <v>0</v>
      </c>
      <c r="V2154">
        <f t="shared" si="547"/>
        <v>2007</v>
      </c>
      <c r="W2154">
        <f t="shared" si="548"/>
        <v>3</v>
      </c>
    </row>
    <row r="2155" spans="1:23" x14ac:dyDescent="0.25">
      <c r="A2155" s="1">
        <v>39155</v>
      </c>
      <c r="B2155" s="2">
        <v>7570.27</v>
      </c>
      <c r="C2155" s="2">
        <v>106500</v>
      </c>
      <c r="D2155" s="2">
        <v>7469</v>
      </c>
      <c r="E2155" s="2">
        <v>7445</v>
      </c>
      <c r="F2155" s="10">
        <f t="shared" si="538"/>
        <v>-1.3377330002760868E-2</v>
      </c>
      <c r="G2155" s="2">
        <f t="shared" ca="1" si="539"/>
        <v>106049.60000000001</v>
      </c>
      <c r="H2155">
        <f t="shared" ca="1" si="540"/>
        <v>1</v>
      </c>
      <c r="I2155">
        <f t="shared" si="541"/>
        <v>1</v>
      </c>
      <c r="J2155">
        <f t="shared" si="544"/>
        <v>-113.72999999999956</v>
      </c>
      <c r="K2155">
        <f t="shared" si="542"/>
        <v>1</v>
      </c>
      <c r="L2155" s="11">
        <f t="shared" ca="1" si="536"/>
        <v>16329.789999999983</v>
      </c>
      <c r="M2155">
        <f t="shared" ca="1" si="543"/>
        <v>2</v>
      </c>
      <c r="N2155">
        <f t="shared" ca="1" si="537"/>
        <v>0</v>
      </c>
      <c r="O2155">
        <f>COUNTIF(結算日!$A$3:$A$249,A2155)</f>
        <v>0</v>
      </c>
      <c r="Q2155" s="7">
        <f t="shared" si="545"/>
        <v>-155</v>
      </c>
      <c r="R2155" s="8">
        <f t="shared" ca="1" si="549"/>
        <v>-7285</v>
      </c>
      <c r="S2155" s="8">
        <f t="shared" ca="1" si="550"/>
        <v>355167</v>
      </c>
      <c r="T2155" s="8">
        <f t="shared" ca="1" si="546"/>
        <v>47</v>
      </c>
      <c r="U2155" s="9">
        <f t="shared" ca="1" si="551"/>
        <v>0</v>
      </c>
      <c r="V2155">
        <f t="shared" si="547"/>
        <v>2007</v>
      </c>
      <c r="W2155">
        <f t="shared" si="548"/>
        <v>3</v>
      </c>
    </row>
    <row r="2156" spans="1:23" x14ac:dyDescent="0.25">
      <c r="A2156" s="1">
        <v>39156</v>
      </c>
      <c r="B2156" s="2">
        <v>7695.96</v>
      </c>
      <c r="C2156" s="2">
        <v>126255</v>
      </c>
      <c r="D2156" s="2">
        <v>7652</v>
      </c>
      <c r="E2156" s="2">
        <v>7635</v>
      </c>
      <c r="F2156" s="10">
        <f t="shared" si="538"/>
        <v>-5.7120879006647973E-3</v>
      </c>
      <c r="G2156" s="2">
        <f t="shared" ca="1" si="539"/>
        <v>106206.675</v>
      </c>
      <c r="H2156">
        <f t="shared" ca="1" si="540"/>
        <v>1</v>
      </c>
      <c r="I2156">
        <f t="shared" si="541"/>
        <v>1</v>
      </c>
      <c r="J2156">
        <f t="shared" si="544"/>
        <v>125.6899999999996</v>
      </c>
      <c r="K2156">
        <f t="shared" si="542"/>
        <v>1</v>
      </c>
      <c r="L2156" s="11">
        <f t="shared" ca="1" si="536"/>
        <v>16581.169999999984</v>
      </c>
      <c r="M2156">
        <f t="shared" ca="1" si="543"/>
        <v>2</v>
      </c>
      <c r="N2156">
        <f t="shared" ca="1" si="537"/>
        <v>0</v>
      </c>
      <c r="O2156">
        <f>COUNTIF(結算日!$A$3:$A$249,A2156)</f>
        <v>0</v>
      </c>
      <c r="Q2156" s="7">
        <f t="shared" si="545"/>
        <v>183</v>
      </c>
      <c r="R2156" s="8">
        <f t="shared" ca="1" si="549"/>
        <v>8601</v>
      </c>
      <c r="S2156" s="8">
        <f t="shared" ca="1" si="550"/>
        <v>363768</v>
      </c>
      <c r="T2156" s="8">
        <f t="shared" ca="1" si="546"/>
        <v>47</v>
      </c>
      <c r="U2156" s="9">
        <f t="shared" ca="1" si="551"/>
        <v>0</v>
      </c>
      <c r="V2156">
        <f t="shared" si="547"/>
        <v>2007</v>
      </c>
      <c r="W2156">
        <f t="shared" si="548"/>
        <v>3</v>
      </c>
    </row>
    <row r="2157" spans="1:23" x14ac:dyDescent="0.25">
      <c r="A2157" s="1">
        <v>39157</v>
      </c>
      <c r="B2157" s="2">
        <v>7719.8</v>
      </c>
      <c r="C2157" s="2">
        <v>118748</v>
      </c>
      <c r="D2157" s="2">
        <v>7666</v>
      </c>
      <c r="E2157" s="2">
        <v>7666</v>
      </c>
      <c r="F2157" s="10">
        <f t="shared" si="538"/>
        <v>-6.9690924635353868E-3</v>
      </c>
      <c r="G2157" s="2">
        <f t="shared" ca="1" si="539"/>
        <v>105663.15</v>
      </c>
      <c r="H2157">
        <f t="shared" ca="1" si="540"/>
        <v>1</v>
      </c>
      <c r="I2157">
        <f t="shared" si="541"/>
        <v>1</v>
      </c>
      <c r="J2157">
        <f t="shared" si="544"/>
        <v>23.840000000000146</v>
      </c>
      <c r="K2157">
        <f t="shared" si="542"/>
        <v>1</v>
      </c>
      <c r="L2157" s="11">
        <f t="shared" ca="1" si="536"/>
        <v>16628.849999999984</v>
      </c>
      <c r="M2157">
        <f t="shared" ca="1" si="543"/>
        <v>2</v>
      </c>
      <c r="N2157">
        <f t="shared" ca="1" si="537"/>
        <v>0</v>
      </c>
      <c r="O2157">
        <f>COUNTIF(結算日!$A$3:$A$249,A2157)</f>
        <v>0</v>
      </c>
      <c r="Q2157" s="7">
        <f t="shared" si="545"/>
        <v>14</v>
      </c>
      <c r="R2157" s="8">
        <f t="shared" ca="1" si="549"/>
        <v>658</v>
      </c>
      <c r="S2157" s="8">
        <f t="shared" ca="1" si="550"/>
        <v>364426</v>
      </c>
      <c r="T2157" s="8">
        <f t="shared" ca="1" si="546"/>
        <v>47</v>
      </c>
      <c r="U2157" s="9">
        <f t="shared" ca="1" si="551"/>
        <v>0</v>
      </c>
      <c r="V2157">
        <f t="shared" si="547"/>
        <v>2007</v>
      </c>
      <c r="W2157">
        <f t="shared" si="548"/>
        <v>3</v>
      </c>
    </row>
    <row r="2158" spans="1:23" x14ac:dyDescent="0.25">
      <c r="A2158" s="1">
        <v>39160</v>
      </c>
      <c r="B2158" s="2">
        <v>7737.46</v>
      </c>
      <c r="C2158" s="2">
        <v>94487</v>
      </c>
      <c r="D2158" s="2">
        <v>7710</v>
      </c>
      <c r="E2158" s="2">
        <v>7705</v>
      </c>
      <c r="F2158" s="10">
        <f t="shared" si="538"/>
        <v>-3.5489682660717614E-3</v>
      </c>
      <c r="G2158" s="2">
        <f t="shared" ca="1" si="539"/>
        <v>104009.8</v>
      </c>
      <c r="H2158">
        <f t="shared" ca="1" si="540"/>
        <v>-1</v>
      </c>
      <c r="I2158">
        <f t="shared" si="541"/>
        <v>1</v>
      </c>
      <c r="J2158">
        <f t="shared" si="544"/>
        <v>17.659999999999854</v>
      </c>
      <c r="K2158">
        <f t="shared" si="542"/>
        <v>1</v>
      </c>
      <c r="L2158" s="11">
        <f t="shared" ca="1" si="536"/>
        <v>16664.169999999984</v>
      </c>
      <c r="M2158">
        <f t="shared" ca="1" si="543"/>
        <v>2</v>
      </c>
      <c r="N2158">
        <f t="shared" ca="1" si="537"/>
        <v>0</v>
      </c>
      <c r="O2158">
        <f>COUNTIF(結算日!$A$3:$A$249,A2158)</f>
        <v>0</v>
      </c>
      <c r="Q2158" s="7">
        <f t="shared" si="545"/>
        <v>44</v>
      </c>
      <c r="R2158" s="8">
        <f t="shared" ca="1" si="549"/>
        <v>2068</v>
      </c>
      <c r="S2158" s="8">
        <f t="shared" ca="1" si="550"/>
        <v>366494</v>
      </c>
      <c r="T2158" s="8">
        <f t="shared" ca="1" si="546"/>
        <v>47</v>
      </c>
      <c r="U2158" s="9">
        <f t="shared" ca="1" si="551"/>
        <v>0</v>
      </c>
      <c r="V2158">
        <f t="shared" si="547"/>
        <v>2007</v>
      </c>
      <c r="W2158">
        <f t="shared" si="548"/>
        <v>3</v>
      </c>
    </row>
    <row r="2159" spans="1:23" x14ac:dyDescent="0.25">
      <c r="A2159" s="1">
        <v>39161</v>
      </c>
      <c r="B2159" s="2">
        <v>7736.2</v>
      </c>
      <c r="C2159" s="2">
        <v>103631</v>
      </c>
      <c r="D2159" s="2">
        <v>7721</v>
      </c>
      <c r="E2159" s="2">
        <v>7708</v>
      </c>
      <c r="F2159" s="10">
        <f t="shared" si="538"/>
        <v>-1.9647889144540631E-3</v>
      </c>
      <c r="G2159" s="2">
        <f t="shared" ca="1" si="539"/>
        <v>103298.075</v>
      </c>
      <c r="H2159">
        <f t="shared" ca="1" si="540"/>
        <v>1</v>
      </c>
      <c r="I2159">
        <f t="shared" si="541"/>
        <v>1</v>
      </c>
      <c r="J2159">
        <f t="shared" si="544"/>
        <v>-1.2600000000002183</v>
      </c>
      <c r="K2159">
        <f t="shared" si="542"/>
        <v>1</v>
      </c>
      <c r="L2159" s="11">
        <f t="shared" ca="1" si="536"/>
        <v>16661.649999999983</v>
      </c>
      <c r="M2159">
        <f t="shared" ca="1" si="543"/>
        <v>2</v>
      </c>
      <c r="N2159">
        <f t="shared" ca="1" si="537"/>
        <v>0</v>
      </c>
      <c r="O2159">
        <f>COUNTIF(結算日!$A$3:$A$249,A2159)</f>
        <v>0</v>
      </c>
      <c r="Q2159" s="7">
        <f t="shared" si="545"/>
        <v>11</v>
      </c>
      <c r="R2159" s="8">
        <f t="shared" ca="1" si="549"/>
        <v>517</v>
      </c>
      <c r="S2159" s="8">
        <f t="shared" ca="1" si="550"/>
        <v>367011</v>
      </c>
      <c r="T2159" s="8">
        <f t="shared" ca="1" si="546"/>
        <v>47</v>
      </c>
      <c r="U2159" s="9">
        <f t="shared" ca="1" si="551"/>
        <v>0</v>
      </c>
      <c r="V2159">
        <f t="shared" si="547"/>
        <v>2007</v>
      </c>
      <c r="W2159">
        <f t="shared" si="548"/>
        <v>3</v>
      </c>
    </row>
    <row r="2160" spans="1:23" x14ac:dyDescent="0.25">
      <c r="A2160" s="1">
        <v>39162</v>
      </c>
      <c r="B2160" s="2">
        <v>7757.03</v>
      </c>
      <c r="C2160" s="2">
        <v>85069</v>
      </c>
      <c r="D2160" s="2">
        <v>7753</v>
      </c>
      <c r="E2160" s="2">
        <v>7729</v>
      </c>
      <c r="F2160" s="10">
        <f t="shared" si="538"/>
        <v>-3.6134964026179883E-3</v>
      </c>
      <c r="G2160" s="2">
        <f t="shared" ca="1" si="539"/>
        <v>102511.45</v>
      </c>
      <c r="H2160">
        <f t="shared" ca="1" si="540"/>
        <v>-1</v>
      </c>
      <c r="I2160">
        <f t="shared" si="541"/>
        <v>1</v>
      </c>
      <c r="J2160">
        <f t="shared" si="544"/>
        <v>20.829999999999927</v>
      </c>
      <c r="K2160">
        <f t="shared" si="542"/>
        <v>1</v>
      </c>
      <c r="L2160" s="11">
        <f t="shared" ca="1" si="536"/>
        <v>16703.309999999983</v>
      </c>
      <c r="M2160">
        <f t="shared" ca="1" si="543"/>
        <v>2</v>
      </c>
      <c r="N2160">
        <f t="shared" ca="1" si="537"/>
        <v>0</v>
      </c>
      <c r="O2160">
        <f>COUNTIF(結算日!$A$3:$A$249,A2160)</f>
        <v>1</v>
      </c>
      <c r="Q2160" s="7">
        <f t="shared" si="545"/>
        <v>32</v>
      </c>
      <c r="R2160" s="8">
        <f t="shared" ca="1" si="549"/>
        <v>1504</v>
      </c>
      <c r="S2160" s="8">
        <f t="shared" ca="1" si="550"/>
        <v>368515</v>
      </c>
      <c r="T2160" s="8">
        <f t="shared" ca="1" si="546"/>
        <v>47</v>
      </c>
      <c r="U2160" s="9">
        <f t="shared" ca="1" si="551"/>
        <v>94</v>
      </c>
      <c r="V2160">
        <f t="shared" si="547"/>
        <v>2007</v>
      </c>
      <c r="W2160">
        <f t="shared" si="548"/>
        <v>3</v>
      </c>
    </row>
    <row r="2161" spans="1:23" x14ac:dyDescent="0.25">
      <c r="A2161" s="1">
        <v>39163</v>
      </c>
      <c r="B2161" s="2">
        <v>7823.67</v>
      </c>
      <c r="C2161" s="2">
        <v>111571</v>
      </c>
      <c r="D2161" s="2">
        <v>7829</v>
      </c>
      <c r="E2161" s="2">
        <v>7820</v>
      </c>
      <c r="F2161" s="10">
        <f t="shared" si="538"/>
        <v>6.8126595319073502E-4</v>
      </c>
      <c r="G2161" s="2">
        <f t="shared" ca="1" si="539"/>
        <v>102660.325</v>
      </c>
      <c r="H2161">
        <f t="shared" ca="1" si="540"/>
        <v>1</v>
      </c>
      <c r="I2161">
        <f t="shared" si="541"/>
        <v>-1</v>
      </c>
      <c r="J2161">
        <f t="shared" si="544"/>
        <v>66.640000000000327</v>
      </c>
      <c r="K2161">
        <f t="shared" ca="1" si="542"/>
        <v>1</v>
      </c>
      <c r="L2161" s="11">
        <f t="shared" ca="1" si="536"/>
        <v>16836.589999999982</v>
      </c>
      <c r="M2161">
        <f t="shared" ca="1" si="543"/>
        <v>2</v>
      </c>
      <c r="N2161">
        <f t="shared" ca="1" si="537"/>
        <v>0</v>
      </c>
      <c r="O2161">
        <f>COUNTIF(結算日!$A$3:$A$249,A2161)</f>
        <v>0</v>
      </c>
      <c r="Q2161" s="7">
        <f t="shared" si="545"/>
        <v>100</v>
      </c>
      <c r="R2161" s="8">
        <f t="shared" ca="1" si="549"/>
        <v>4700</v>
      </c>
      <c r="S2161" s="8">
        <f t="shared" ca="1" si="550"/>
        <v>373121</v>
      </c>
      <c r="T2161" s="8">
        <f t="shared" ca="1" si="546"/>
        <v>47</v>
      </c>
      <c r="U2161" s="9">
        <f t="shared" ca="1" si="551"/>
        <v>0</v>
      </c>
      <c r="V2161">
        <f t="shared" si="547"/>
        <v>2007</v>
      </c>
      <c r="W2161">
        <f t="shared" si="548"/>
        <v>3</v>
      </c>
    </row>
    <row r="2162" spans="1:23" x14ac:dyDescent="0.25">
      <c r="A2162" s="1">
        <v>39164</v>
      </c>
      <c r="B2162" s="2">
        <v>7859.32</v>
      </c>
      <c r="C2162" s="2">
        <v>109025</v>
      </c>
      <c r="D2162" s="2">
        <v>7855</v>
      </c>
      <c r="E2162" s="2">
        <v>7853</v>
      </c>
      <c r="F2162" s="10">
        <f t="shared" si="538"/>
        <v>-5.496658744013061E-4</v>
      </c>
      <c r="G2162" s="2">
        <f t="shared" ca="1" si="539"/>
        <v>102835.6</v>
      </c>
      <c r="H2162">
        <f t="shared" ca="1" si="540"/>
        <v>1</v>
      </c>
      <c r="I2162">
        <f t="shared" si="541"/>
        <v>1</v>
      </c>
      <c r="J2162">
        <f t="shared" si="544"/>
        <v>35.649999999999636</v>
      </c>
      <c r="K2162">
        <f t="shared" ca="1" si="542"/>
        <v>1</v>
      </c>
      <c r="L2162" s="11">
        <f t="shared" ca="1" si="536"/>
        <v>16907.889999999981</v>
      </c>
      <c r="M2162">
        <f t="shared" ca="1" si="543"/>
        <v>2</v>
      </c>
      <c r="N2162">
        <f t="shared" ca="1" si="537"/>
        <v>0</v>
      </c>
      <c r="O2162">
        <f>COUNTIF(結算日!$A$3:$A$249,A2162)</f>
        <v>0</v>
      </c>
      <c r="Q2162" s="7">
        <f t="shared" si="545"/>
        <v>26</v>
      </c>
      <c r="R2162" s="8">
        <f t="shared" ca="1" si="549"/>
        <v>1222</v>
      </c>
      <c r="S2162" s="8">
        <f t="shared" ca="1" si="550"/>
        <v>374343</v>
      </c>
      <c r="T2162" s="8">
        <f t="shared" ca="1" si="546"/>
        <v>47</v>
      </c>
      <c r="U2162" s="9">
        <f t="shared" ca="1" si="551"/>
        <v>0</v>
      </c>
      <c r="V2162">
        <f t="shared" si="547"/>
        <v>2007</v>
      </c>
      <c r="W2162">
        <f t="shared" si="548"/>
        <v>3</v>
      </c>
    </row>
    <row r="2163" spans="1:23" x14ac:dyDescent="0.25">
      <c r="A2163" s="1">
        <v>39167</v>
      </c>
      <c r="B2163" s="2">
        <v>7877.82</v>
      </c>
      <c r="C2163" s="2">
        <v>104887</v>
      </c>
      <c r="D2163" s="2">
        <v>7883</v>
      </c>
      <c r="E2163" s="2">
        <v>7884</v>
      </c>
      <c r="F2163" s="10">
        <f t="shared" si="538"/>
        <v>6.575423150059212E-4</v>
      </c>
      <c r="G2163" s="2">
        <f t="shared" ca="1" si="539"/>
        <v>102608.2</v>
      </c>
      <c r="H2163">
        <f t="shared" ca="1" si="540"/>
        <v>1</v>
      </c>
      <c r="I2163">
        <f t="shared" si="541"/>
        <v>-1</v>
      </c>
      <c r="J2163">
        <f t="shared" si="544"/>
        <v>18.5</v>
      </c>
      <c r="K2163">
        <f t="shared" ca="1" si="542"/>
        <v>1</v>
      </c>
      <c r="L2163" s="11">
        <f t="shared" ca="1" si="536"/>
        <v>16944.889999999981</v>
      </c>
      <c r="M2163">
        <f t="shared" ca="1" si="543"/>
        <v>2</v>
      </c>
      <c r="N2163">
        <f t="shared" ca="1" si="537"/>
        <v>0</v>
      </c>
      <c r="O2163">
        <f>COUNTIF(結算日!$A$3:$A$249,A2163)</f>
        <v>0</v>
      </c>
      <c r="Q2163" s="7">
        <f t="shared" si="545"/>
        <v>28</v>
      </c>
      <c r="R2163" s="8">
        <f t="shared" ca="1" si="549"/>
        <v>1316</v>
      </c>
      <c r="S2163" s="8">
        <f t="shared" ca="1" si="550"/>
        <v>375659</v>
      </c>
      <c r="T2163" s="8">
        <f t="shared" ca="1" si="546"/>
        <v>47</v>
      </c>
      <c r="U2163" s="9">
        <f t="shared" ca="1" si="551"/>
        <v>0</v>
      </c>
      <c r="V2163">
        <f t="shared" si="547"/>
        <v>2007</v>
      </c>
      <c r="W2163">
        <f t="shared" si="548"/>
        <v>3</v>
      </c>
    </row>
    <row r="2164" spans="1:23" x14ac:dyDescent="0.25">
      <c r="A2164" s="1">
        <v>39168</v>
      </c>
      <c r="B2164" s="2">
        <v>7845.17</v>
      </c>
      <c r="C2164" s="2">
        <v>127014</v>
      </c>
      <c r="D2164" s="2">
        <v>7824</v>
      </c>
      <c r="E2164" s="2">
        <v>7820</v>
      </c>
      <c r="F2164" s="10">
        <f t="shared" si="538"/>
        <v>-2.6984756225805206E-3</v>
      </c>
      <c r="G2164" s="2">
        <f t="shared" ca="1" si="539"/>
        <v>102846.675</v>
      </c>
      <c r="H2164">
        <f t="shared" ca="1" si="540"/>
        <v>1</v>
      </c>
      <c r="I2164">
        <f t="shared" si="541"/>
        <v>1</v>
      </c>
      <c r="J2164">
        <f t="shared" si="544"/>
        <v>-32.649999999999636</v>
      </c>
      <c r="K2164">
        <f t="shared" si="542"/>
        <v>1</v>
      </c>
      <c r="L2164" s="11">
        <f t="shared" ca="1" si="536"/>
        <v>16879.589999999982</v>
      </c>
      <c r="M2164">
        <f t="shared" ca="1" si="543"/>
        <v>2</v>
      </c>
      <c r="N2164">
        <f t="shared" ca="1" si="537"/>
        <v>0</v>
      </c>
      <c r="O2164">
        <f>COUNTIF(結算日!$A$3:$A$249,A2164)</f>
        <v>0</v>
      </c>
      <c r="Q2164" s="7">
        <f t="shared" si="545"/>
        <v>-59</v>
      </c>
      <c r="R2164" s="8">
        <f t="shared" ca="1" si="549"/>
        <v>-2773</v>
      </c>
      <c r="S2164" s="8">
        <f t="shared" ca="1" si="550"/>
        <v>372886</v>
      </c>
      <c r="T2164" s="8">
        <f t="shared" ca="1" si="546"/>
        <v>47</v>
      </c>
      <c r="U2164" s="9">
        <f t="shared" ca="1" si="551"/>
        <v>0</v>
      </c>
      <c r="V2164">
        <f t="shared" si="547"/>
        <v>2007</v>
      </c>
      <c r="W2164">
        <f t="shared" si="548"/>
        <v>3</v>
      </c>
    </row>
    <row r="2165" spans="1:23" x14ac:dyDescent="0.25">
      <c r="A2165" s="1">
        <v>39169</v>
      </c>
      <c r="B2165" s="2">
        <v>7788.14</v>
      </c>
      <c r="C2165" s="2">
        <v>104367</v>
      </c>
      <c r="D2165" s="2">
        <v>7750</v>
      </c>
      <c r="E2165" s="2">
        <v>7740</v>
      </c>
      <c r="F2165" s="10">
        <f t="shared" si="538"/>
        <v>-4.8971898296641392E-3</v>
      </c>
      <c r="G2165" s="2">
        <f t="shared" ca="1" si="539"/>
        <v>102533.375</v>
      </c>
      <c r="H2165">
        <f t="shared" ca="1" si="540"/>
        <v>1</v>
      </c>
      <c r="I2165">
        <f t="shared" si="541"/>
        <v>1</v>
      </c>
      <c r="J2165">
        <f t="shared" si="544"/>
        <v>-57.029999999999745</v>
      </c>
      <c r="K2165">
        <f t="shared" si="542"/>
        <v>1</v>
      </c>
      <c r="L2165" s="11">
        <f t="shared" ca="1" si="536"/>
        <v>16765.529999999984</v>
      </c>
      <c r="M2165">
        <f t="shared" ca="1" si="543"/>
        <v>2</v>
      </c>
      <c r="N2165">
        <f t="shared" ca="1" si="537"/>
        <v>0</v>
      </c>
      <c r="O2165">
        <f>COUNTIF(結算日!$A$3:$A$249,A2165)</f>
        <v>0</v>
      </c>
      <c r="Q2165" s="7">
        <f t="shared" si="545"/>
        <v>-74</v>
      </c>
      <c r="R2165" s="8">
        <f t="shared" ca="1" si="549"/>
        <v>-3478</v>
      </c>
      <c r="S2165" s="8">
        <f t="shared" ca="1" si="550"/>
        <v>369408</v>
      </c>
      <c r="T2165" s="8">
        <f t="shared" ca="1" si="546"/>
        <v>47</v>
      </c>
      <c r="U2165" s="9">
        <f t="shared" ca="1" si="551"/>
        <v>0</v>
      </c>
      <c r="V2165">
        <f t="shared" si="547"/>
        <v>2007</v>
      </c>
      <c r="W2165">
        <f t="shared" si="548"/>
        <v>3</v>
      </c>
    </row>
    <row r="2166" spans="1:23" x14ac:dyDescent="0.25">
      <c r="A2166" s="1">
        <v>39170</v>
      </c>
      <c r="B2166" s="2">
        <v>7848.33</v>
      </c>
      <c r="C2166" s="2">
        <v>114552</v>
      </c>
      <c r="D2166" s="2">
        <v>7838</v>
      </c>
      <c r="E2166" s="2">
        <v>7838</v>
      </c>
      <c r="F2166" s="10">
        <f t="shared" si="538"/>
        <v>-1.3162035745183376E-3</v>
      </c>
      <c r="G2166" s="2">
        <f t="shared" ca="1" si="539"/>
        <v>102550.375</v>
      </c>
      <c r="H2166">
        <f t="shared" ca="1" si="540"/>
        <v>1</v>
      </c>
      <c r="I2166">
        <f t="shared" si="541"/>
        <v>1</v>
      </c>
      <c r="J2166">
        <f t="shared" si="544"/>
        <v>60.1899999999996</v>
      </c>
      <c r="K2166">
        <f t="shared" si="542"/>
        <v>1</v>
      </c>
      <c r="L2166" s="11">
        <f t="shared" ca="1" si="536"/>
        <v>16885.909999999982</v>
      </c>
      <c r="M2166">
        <f t="shared" ca="1" si="543"/>
        <v>2</v>
      </c>
      <c r="N2166">
        <f t="shared" ca="1" si="537"/>
        <v>0</v>
      </c>
      <c r="O2166">
        <f>COUNTIF(結算日!$A$3:$A$249,A2166)</f>
        <v>0</v>
      </c>
      <c r="Q2166" s="7">
        <f t="shared" si="545"/>
        <v>88</v>
      </c>
      <c r="R2166" s="8">
        <f t="shared" ca="1" si="549"/>
        <v>4136</v>
      </c>
      <c r="S2166" s="8">
        <f t="shared" ca="1" si="550"/>
        <v>373544</v>
      </c>
      <c r="T2166" s="8">
        <f t="shared" ca="1" si="546"/>
        <v>47</v>
      </c>
      <c r="U2166" s="9">
        <f t="shared" ca="1" si="551"/>
        <v>0</v>
      </c>
      <c r="V2166">
        <f t="shared" si="547"/>
        <v>2007</v>
      </c>
      <c r="W2166">
        <f t="shared" si="548"/>
        <v>3</v>
      </c>
    </row>
    <row r="2167" spans="1:23" x14ac:dyDescent="0.25">
      <c r="A2167" s="1">
        <v>39171</v>
      </c>
      <c r="B2167" s="2">
        <v>7884.41</v>
      </c>
      <c r="C2167" s="2">
        <v>117718</v>
      </c>
      <c r="D2167" s="2">
        <v>7834</v>
      </c>
      <c r="E2167" s="2">
        <v>7831</v>
      </c>
      <c r="F2167" s="10">
        <f t="shared" si="538"/>
        <v>-6.39362996089754E-3</v>
      </c>
      <c r="G2167" s="2">
        <f t="shared" ca="1" si="539"/>
        <v>102358.47500000001</v>
      </c>
      <c r="H2167">
        <f t="shared" ca="1" si="540"/>
        <v>1</v>
      </c>
      <c r="I2167">
        <f t="shared" si="541"/>
        <v>1</v>
      </c>
      <c r="J2167">
        <f t="shared" si="544"/>
        <v>36.079999999999927</v>
      </c>
      <c r="K2167">
        <f t="shared" si="542"/>
        <v>1</v>
      </c>
      <c r="L2167" s="11">
        <f t="shared" ca="1" si="536"/>
        <v>16958.069999999982</v>
      </c>
      <c r="M2167">
        <f t="shared" ca="1" si="543"/>
        <v>2</v>
      </c>
      <c r="N2167">
        <f t="shared" ca="1" si="537"/>
        <v>0</v>
      </c>
      <c r="O2167">
        <f>COUNTIF(結算日!$A$3:$A$249,A2167)</f>
        <v>0</v>
      </c>
      <c r="Q2167" s="7">
        <f t="shared" si="545"/>
        <v>-4</v>
      </c>
      <c r="R2167" s="8">
        <f t="shared" ca="1" si="549"/>
        <v>-188</v>
      </c>
      <c r="S2167" s="8">
        <f t="shared" ca="1" si="550"/>
        <v>373356</v>
      </c>
      <c r="T2167" s="8">
        <f t="shared" ca="1" si="546"/>
        <v>47</v>
      </c>
      <c r="U2167" s="9">
        <f t="shared" ca="1" si="551"/>
        <v>0</v>
      </c>
      <c r="V2167">
        <f t="shared" si="547"/>
        <v>2007</v>
      </c>
      <c r="W2167">
        <f t="shared" si="548"/>
        <v>3</v>
      </c>
    </row>
    <row r="2168" spans="1:23" x14ac:dyDescent="0.25">
      <c r="A2168" s="1">
        <v>39174</v>
      </c>
      <c r="B2168" s="2">
        <v>7884.99</v>
      </c>
      <c r="C2168" s="2">
        <v>115037</v>
      </c>
      <c r="D2168" s="2">
        <v>7849</v>
      </c>
      <c r="E2168" s="2">
        <v>7852</v>
      </c>
      <c r="F2168" s="10">
        <f t="shared" si="538"/>
        <v>-4.5643685026867109E-3</v>
      </c>
      <c r="G2168" s="2">
        <f t="shared" ca="1" si="539"/>
        <v>102331.4</v>
      </c>
      <c r="H2168">
        <f t="shared" ca="1" si="540"/>
        <v>1</v>
      </c>
      <c r="I2168">
        <f t="shared" si="541"/>
        <v>1</v>
      </c>
      <c r="J2168">
        <f t="shared" si="544"/>
        <v>0.57999999999992724</v>
      </c>
      <c r="K2168">
        <f t="shared" si="542"/>
        <v>1</v>
      </c>
      <c r="L2168" s="11">
        <f t="shared" ca="1" si="536"/>
        <v>16959.229999999981</v>
      </c>
      <c r="M2168">
        <f t="shared" ca="1" si="543"/>
        <v>2</v>
      </c>
      <c r="N2168">
        <f t="shared" ca="1" si="537"/>
        <v>0</v>
      </c>
      <c r="O2168">
        <f>COUNTIF(結算日!$A$3:$A$249,A2168)</f>
        <v>0</v>
      </c>
      <c r="Q2168" s="7">
        <f t="shared" si="545"/>
        <v>15</v>
      </c>
      <c r="R2168" s="8">
        <f t="shared" ca="1" si="549"/>
        <v>705</v>
      </c>
      <c r="S2168" s="8">
        <f t="shared" ca="1" si="550"/>
        <v>374061</v>
      </c>
      <c r="T2168" s="8">
        <f t="shared" ca="1" si="546"/>
        <v>47</v>
      </c>
      <c r="U2168" s="9">
        <f t="shared" ca="1" si="551"/>
        <v>0</v>
      </c>
      <c r="V2168">
        <f t="shared" si="547"/>
        <v>2007</v>
      </c>
      <c r="W2168">
        <f t="shared" si="548"/>
        <v>4</v>
      </c>
    </row>
    <row r="2169" spans="1:23" x14ac:dyDescent="0.25">
      <c r="A2169" s="1">
        <v>39175</v>
      </c>
      <c r="B2169" s="2">
        <v>7932.91</v>
      </c>
      <c r="C2169" s="2">
        <v>118646</v>
      </c>
      <c r="D2169" s="2">
        <v>7919</v>
      </c>
      <c r="E2169" s="2">
        <v>7914</v>
      </c>
      <c r="F2169" s="10">
        <f t="shared" si="538"/>
        <v>-1.7534549112494524E-3</v>
      </c>
      <c r="G2169" s="2">
        <f t="shared" ca="1" si="539"/>
        <v>102856.325</v>
      </c>
      <c r="H2169">
        <f t="shared" ca="1" si="540"/>
        <v>1</v>
      </c>
      <c r="I2169">
        <f t="shared" si="541"/>
        <v>1</v>
      </c>
      <c r="J2169">
        <f t="shared" si="544"/>
        <v>47.920000000000073</v>
      </c>
      <c r="K2169">
        <f t="shared" si="542"/>
        <v>1</v>
      </c>
      <c r="L2169" s="11">
        <f t="shared" ca="1" si="536"/>
        <v>17055.069999999982</v>
      </c>
      <c r="M2169">
        <f t="shared" ca="1" si="543"/>
        <v>2</v>
      </c>
      <c r="N2169">
        <f t="shared" ca="1" si="537"/>
        <v>0</v>
      </c>
      <c r="O2169">
        <f>COUNTIF(結算日!$A$3:$A$249,A2169)</f>
        <v>0</v>
      </c>
      <c r="Q2169" s="7">
        <f t="shared" si="545"/>
        <v>70</v>
      </c>
      <c r="R2169" s="8">
        <f t="shared" ca="1" si="549"/>
        <v>3290</v>
      </c>
      <c r="S2169" s="8">
        <f t="shared" ca="1" si="550"/>
        <v>377351</v>
      </c>
      <c r="T2169" s="8">
        <f t="shared" ca="1" si="546"/>
        <v>47</v>
      </c>
      <c r="U2169" s="9">
        <f t="shared" ca="1" si="551"/>
        <v>0</v>
      </c>
      <c r="V2169">
        <f t="shared" si="547"/>
        <v>2007</v>
      </c>
      <c r="W2169">
        <f t="shared" si="548"/>
        <v>4</v>
      </c>
    </row>
    <row r="2170" spans="1:23" x14ac:dyDescent="0.25">
      <c r="A2170" s="1">
        <v>39176</v>
      </c>
      <c r="B2170" s="2">
        <v>8004.61</v>
      </c>
      <c r="C2170" s="2">
        <v>132972</v>
      </c>
      <c r="D2170" s="2">
        <v>7999</v>
      </c>
      <c r="E2170" s="2">
        <v>7990</v>
      </c>
      <c r="F2170" s="10">
        <f t="shared" si="538"/>
        <v>-7.0084613741328017E-4</v>
      </c>
      <c r="G2170" s="2">
        <f t="shared" ca="1" si="539"/>
        <v>104059.625</v>
      </c>
      <c r="H2170">
        <f t="shared" ca="1" si="540"/>
        <v>1</v>
      </c>
      <c r="I2170">
        <f t="shared" si="541"/>
        <v>1</v>
      </c>
      <c r="J2170">
        <f t="shared" si="544"/>
        <v>71.699999999999818</v>
      </c>
      <c r="K2170">
        <f t="shared" ca="1" si="542"/>
        <v>1</v>
      </c>
      <c r="L2170" s="11">
        <f t="shared" ca="1" si="536"/>
        <v>17198.469999999979</v>
      </c>
      <c r="M2170">
        <f t="shared" ca="1" si="543"/>
        <v>2</v>
      </c>
      <c r="N2170">
        <f t="shared" ca="1" si="537"/>
        <v>0</v>
      </c>
      <c r="O2170">
        <f>COUNTIF(結算日!$A$3:$A$249,A2170)</f>
        <v>0</v>
      </c>
      <c r="Q2170" s="7">
        <f t="shared" si="545"/>
        <v>80</v>
      </c>
      <c r="R2170" s="8">
        <f t="shared" ca="1" si="549"/>
        <v>3760</v>
      </c>
      <c r="S2170" s="8">
        <f t="shared" ca="1" si="550"/>
        <v>381111</v>
      </c>
      <c r="T2170" s="8">
        <f t="shared" ca="1" si="546"/>
        <v>47</v>
      </c>
      <c r="U2170" s="9">
        <f t="shared" ca="1" si="551"/>
        <v>0</v>
      </c>
      <c r="V2170">
        <f t="shared" si="547"/>
        <v>2007</v>
      </c>
      <c r="W2170">
        <f t="shared" si="548"/>
        <v>4</v>
      </c>
    </row>
    <row r="2171" spans="1:23" x14ac:dyDescent="0.25">
      <c r="A2171" s="1">
        <v>39181</v>
      </c>
      <c r="B2171" s="2">
        <v>8056.56</v>
      </c>
      <c r="C2171" s="2">
        <v>119043</v>
      </c>
      <c r="D2171" s="2">
        <v>8072</v>
      </c>
      <c r="E2171" s="2">
        <v>8060</v>
      </c>
      <c r="F2171" s="10">
        <f t="shared" si="538"/>
        <v>1.91645069359625E-3</v>
      </c>
      <c r="G2171" s="2">
        <f t="shared" ca="1" si="539"/>
        <v>105113.72500000001</v>
      </c>
      <c r="H2171">
        <f t="shared" ca="1" si="540"/>
        <v>1</v>
      </c>
      <c r="I2171">
        <f t="shared" si="541"/>
        <v>-1</v>
      </c>
      <c r="J2171">
        <f t="shared" si="544"/>
        <v>51.950000000000728</v>
      </c>
      <c r="K2171">
        <f t="shared" si="542"/>
        <v>-1</v>
      </c>
      <c r="L2171" s="11">
        <f t="shared" ca="1" si="536"/>
        <v>17302.369999999981</v>
      </c>
      <c r="M2171">
        <f t="shared" ca="1" si="543"/>
        <v>-2</v>
      </c>
      <c r="N2171">
        <f t="shared" ca="1" si="537"/>
        <v>4</v>
      </c>
      <c r="O2171">
        <f>COUNTIF(結算日!$A$3:$A$249,A2171)</f>
        <v>0</v>
      </c>
      <c r="Q2171" s="7">
        <f t="shared" si="545"/>
        <v>73</v>
      </c>
      <c r="R2171" s="8">
        <f t="shared" ca="1" si="549"/>
        <v>3431</v>
      </c>
      <c r="S2171" s="8">
        <f t="shared" ca="1" si="550"/>
        <v>384542</v>
      </c>
      <c r="T2171" s="8">
        <f t="shared" ca="1" si="546"/>
        <v>-47</v>
      </c>
      <c r="U2171" s="9">
        <f t="shared" ca="1" si="551"/>
        <v>94</v>
      </c>
      <c r="V2171">
        <f t="shared" si="547"/>
        <v>2007</v>
      </c>
      <c r="W2171">
        <f t="shared" si="548"/>
        <v>4</v>
      </c>
    </row>
    <row r="2172" spans="1:23" x14ac:dyDescent="0.25">
      <c r="A2172" s="1">
        <v>39182</v>
      </c>
      <c r="B2172" s="2">
        <v>8048.39</v>
      </c>
      <c r="C2172" s="2">
        <v>113679</v>
      </c>
      <c r="D2172" s="2">
        <v>8053</v>
      </c>
      <c r="E2172" s="2">
        <v>8050</v>
      </c>
      <c r="F2172" s="10">
        <f t="shared" si="538"/>
        <v>5.7278536452631812E-4</v>
      </c>
      <c r="G2172" s="2">
        <f t="shared" ca="1" si="539"/>
        <v>105666.6</v>
      </c>
      <c r="H2172">
        <f t="shared" ca="1" si="540"/>
        <v>1</v>
      </c>
      <c r="I2172">
        <f t="shared" si="541"/>
        <v>-1</v>
      </c>
      <c r="J2172">
        <f t="shared" si="544"/>
        <v>-8.1700000000000728</v>
      </c>
      <c r="K2172">
        <f t="shared" ca="1" si="542"/>
        <v>1</v>
      </c>
      <c r="L2172" s="11">
        <f t="shared" ca="1" si="536"/>
        <v>17318.709999999981</v>
      </c>
      <c r="M2172">
        <f t="shared" ca="1" si="543"/>
        <v>2</v>
      </c>
      <c r="N2172">
        <f t="shared" ca="1" si="537"/>
        <v>4</v>
      </c>
      <c r="O2172">
        <f>COUNTIF(結算日!$A$3:$A$249,A2172)</f>
        <v>0</v>
      </c>
      <c r="Q2172" s="7">
        <f t="shared" si="545"/>
        <v>-19</v>
      </c>
      <c r="R2172" s="8">
        <f t="shared" ca="1" si="549"/>
        <v>893</v>
      </c>
      <c r="S2172" s="8">
        <f t="shared" ca="1" si="550"/>
        <v>385341</v>
      </c>
      <c r="T2172" s="8">
        <f t="shared" ca="1" si="546"/>
        <v>47</v>
      </c>
      <c r="U2172" s="9">
        <f t="shared" ca="1" si="551"/>
        <v>94</v>
      </c>
      <c r="V2172">
        <f t="shared" si="547"/>
        <v>2007</v>
      </c>
      <c r="W2172">
        <f t="shared" si="548"/>
        <v>4</v>
      </c>
    </row>
    <row r="2173" spans="1:23" x14ac:dyDescent="0.25">
      <c r="A2173" s="1">
        <v>39183</v>
      </c>
      <c r="B2173" s="2">
        <v>8084.45</v>
      </c>
      <c r="C2173" s="2">
        <v>114014</v>
      </c>
      <c r="D2173" s="2">
        <v>8095</v>
      </c>
      <c r="E2173" s="2">
        <v>8087</v>
      </c>
      <c r="F2173" s="10">
        <f t="shared" si="538"/>
        <v>1.3049743643662737E-3</v>
      </c>
      <c r="G2173" s="2">
        <f t="shared" ca="1" si="539"/>
        <v>106545.77499999999</v>
      </c>
      <c r="H2173">
        <f t="shared" ca="1" si="540"/>
        <v>1</v>
      </c>
      <c r="I2173">
        <f t="shared" si="541"/>
        <v>-1</v>
      </c>
      <c r="J2173">
        <f t="shared" si="544"/>
        <v>36.059999999999491</v>
      </c>
      <c r="K2173">
        <f t="shared" si="542"/>
        <v>-1</v>
      </c>
      <c r="L2173" s="11">
        <f t="shared" ca="1" si="536"/>
        <v>17390.82999999998</v>
      </c>
      <c r="M2173">
        <f t="shared" ca="1" si="543"/>
        <v>-2</v>
      </c>
      <c r="N2173">
        <f t="shared" ca="1" si="537"/>
        <v>4</v>
      </c>
      <c r="O2173">
        <f>COUNTIF(結算日!$A$3:$A$249,A2173)</f>
        <v>0</v>
      </c>
      <c r="Q2173" s="7">
        <f t="shared" si="545"/>
        <v>42</v>
      </c>
      <c r="R2173" s="8">
        <f t="shared" ca="1" si="549"/>
        <v>1974</v>
      </c>
      <c r="S2173" s="8">
        <f t="shared" ca="1" si="550"/>
        <v>387221</v>
      </c>
      <c r="T2173" s="8">
        <f t="shared" ca="1" si="546"/>
        <v>-47</v>
      </c>
      <c r="U2173" s="9">
        <f t="shared" ca="1" si="551"/>
        <v>94</v>
      </c>
      <c r="V2173">
        <f t="shared" si="547"/>
        <v>2007</v>
      </c>
      <c r="W2173">
        <f t="shared" si="548"/>
        <v>4</v>
      </c>
    </row>
    <row r="2174" spans="1:23" x14ac:dyDescent="0.25">
      <c r="A2174" s="1">
        <v>39184</v>
      </c>
      <c r="B2174" s="2">
        <v>8075.2</v>
      </c>
      <c r="C2174" s="2">
        <v>107969</v>
      </c>
      <c r="D2174" s="2">
        <v>8077</v>
      </c>
      <c r="E2174" s="2">
        <v>8067</v>
      </c>
      <c r="F2174" s="10">
        <f t="shared" si="538"/>
        <v>2.2290469585883876E-4</v>
      </c>
      <c r="G2174" s="2">
        <f t="shared" ca="1" si="539"/>
        <v>107069.575</v>
      </c>
      <c r="H2174">
        <f t="shared" ca="1" si="540"/>
        <v>1</v>
      </c>
      <c r="I2174">
        <f t="shared" si="541"/>
        <v>-1</v>
      </c>
      <c r="J2174">
        <f t="shared" si="544"/>
        <v>-9.25</v>
      </c>
      <c r="K2174">
        <f t="shared" ca="1" si="542"/>
        <v>1</v>
      </c>
      <c r="L2174" s="11">
        <f t="shared" ref="L2174:L2237" ca="1" si="552">L2173+J2174*M2173</f>
        <v>17409.32999999998</v>
      </c>
      <c r="M2174">
        <f t="shared" ca="1" si="543"/>
        <v>2</v>
      </c>
      <c r="N2174">
        <f t="shared" ref="N2174:N2237" ca="1" si="553">ABS(M2174-M2173)</f>
        <v>4</v>
      </c>
      <c r="O2174">
        <f>COUNTIF(結算日!$A$3:$A$249,A2174)</f>
        <v>0</v>
      </c>
      <c r="Q2174" s="7">
        <f t="shared" si="545"/>
        <v>-18</v>
      </c>
      <c r="R2174" s="8">
        <f t="shared" ca="1" si="549"/>
        <v>846</v>
      </c>
      <c r="S2174" s="8">
        <f t="shared" ca="1" si="550"/>
        <v>387973</v>
      </c>
      <c r="T2174" s="8">
        <f t="shared" ca="1" si="546"/>
        <v>48</v>
      </c>
      <c r="U2174" s="9">
        <f t="shared" ca="1" si="551"/>
        <v>95</v>
      </c>
      <c r="V2174">
        <f t="shared" si="547"/>
        <v>2007</v>
      </c>
      <c r="W2174">
        <f t="shared" si="548"/>
        <v>4</v>
      </c>
    </row>
    <row r="2175" spans="1:23" x14ac:dyDescent="0.25">
      <c r="A2175" s="1">
        <v>39185</v>
      </c>
      <c r="B2175" s="2">
        <v>8002.3</v>
      </c>
      <c r="C2175" s="2">
        <v>114987</v>
      </c>
      <c r="D2175" s="2">
        <v>7990</v>
      </c>
      <c r="E2175" s="2">
        <v>7982</v>
      </c>
      <c r="F2175" s="10">
        <f t="shared" si="538"/>
        <v>-1.5370580957975166E-3</v>
      </c>
      <c r="G2175" s="2">
        <f t="shared" ca="1" si="539"/>
        <v>108059.625</v>
      </c>
      <c r="H2175">
        <f t="shared" ca="1" si="540"/>
        <v>1</v>
      </c>
      <c r="I2175">
        <f t="shared" si="541"/>
        <v>1</v>
      </c>
      <c r="J2175">
        <f t="shared" si="544"/>
        <v>-72.899999999999636</v>
      </c>
      <c r="K2175">
        <f t="shared" si="542"/>
        <v>1</v>
      </c>
      <c r="L2175" s="11">
        <f t="shared" ca="1" si="552"/>
        <v>17263.529999999981</v>
      </c>
      <c r="M2175">
        <f t="shared" ca="1" si="543"/>
        <v>2</v>
      </c>
      <c r="N2175">
        <f t="shared" ca="1" si="553"/>
        <v>0</v>
      </c>
      <c r="O2175">
        <f>COUNTIF(結算日!$A$3:$A$249,A2175)</f>
        <v>0</v>
      </c>
      <c r="Q2175" s="7">
        <f t="shared" si="545"/>
        <v>-87</v>
      </c>
      <c r="R2175" s="8">
        <f t="shared" ca="1" si="549"/>
        <v>-4176</v>
      </c>
      <c r="S2175" s="8">
        <f t="shared" ca="1" si="550"/>
        <v>383702</v>
      </c>
      <c r="T2175" s="8">
        <f t="shared" ca="1" si="546"/>
        <v>48</v>
      </c>
      <c r="U2175" s="9">
        <f t="shared" ca="1" si="551"/>
        <v>0</v>
      </c>
      <c r="V2175">
        <f t="shared" si="547"/>
        <v>2007</v>
      </c>
      <c r="W2175">
        <f t="shared" si="548"/>
        <v>4</v>
      </c>
    </row>
    <row r="2176" spans="1:23" x14ac:dyDescent="0.25">
      <c r="A2176" s="1">
        <v>39186</v>
      </c>
      <c r="B2176" s="2">
        <v>8045.12</v>
      </c>
      <c r="C2176" s="2">
        <v>75016</v>
      </c>
      <c r="D2176" s="2">
        <v>8067</v>
      </c>
      <c r="E2176" s="2">
        <v>8060</v>
      </c>
      <c r="F2176" s="10">
        <f t="shared" si="538"/>
        <v>2.719661111332039E-3</v>
      </c>
      <c r="G2176" s="2">
        <f t="shared" ca="1" si="539"/>
        <v>107489.7</v>
      </c>
      <c r="H2176">
        <f t="shared" ca="1" si="540"/>
        <v>-1</v>
      </c>
      <c r="I2176">
        <f t="shared" si="541"/>
        <v>-1</v>
      </c>
      <c r="J2176">
        <f t="shared" si="544"/>
        <v>42.819999999999709</v>
      </c>
      <c r="K2176">
        <f t="shared" si="542"/>
        <v>-1</v>
      </c>
      <c r="L2176" s="11">
        <f t="shared" ca="1" si="552"/>
        <v>17349.16999999998</v>
      </c>
      <c r="M2176">
        <f t="shared" ca="1" si="543"/>
        <v>-2</v>
      </c>
      <c r="N2176">
        <f t="shared" ca="1" si="553"/>
        <v>4</v>
      </c>
      <c r="O2176">
        <f>COUNTIF(結算日!$A$3:$A$249,A2176)</f>
        <v>0</v>
      </c>
      <c r="Q2176" s="7">
        <f t="shared" si="545"/>
        <v>77</v>
      </c>
      <c r="R2176" s="8">
        <f t="shared" ca="1" si="549"/>
        <v>3696</v>
      </c>
      <c r="S2176" s="8">
        <f t="shared" ca="1" si="550"/>
        <v>387398</v>
      </c>
      <c r="T2176" s="8">
        <f t="shared" ca="1" si="546"/>
        <v>-48</v>
      </c>
      <c r="U2176" s="9">
        <f t="shared" ca="1" si="551"/>
        <v>96</v>
      </c>
      <c r="V2176">
        <f t="shared" si="547"/>
        <v>2007</v>
      </c>
      <c r="W2176">
        <f t="shared" si="548"/>
        <v>4</v>
      </c>
    </row>
    <row r="2177" spans="1:23" x14ac:dyDescent="0.25">
      <c r="A2177" s="1">
        <v>39188</v>
      </c>
      <c r="B2177" s="2">
        <v>8043.54</v>
      </c>
      <c r="C2177" s="2">
        <v>112647</v>
      </c>
      <c r="D2177" s="2">
        <v>8057</v>
      </c>
      <c r="E2177" s="2">
        <v>8072</v>
      </c>
      <c r="F2177" s="10">
        <f t="shared" si="538"/>
        <v>1.6733925609868638E-3</v>
      </c>
      <c r="G2177" s="2">
        <f t="shared" ca="1" si="539"/>
        <v>108006.8</v>
      </c>
      <c r="H2177">
        <f t="shared" ca="1" si="540"/>
        <v>1</v>
      </c>
      <c r="I2177">
        <f t="shared" si="541"/>
        <v>-1</v>
      </c>
      <c r="J2177">
        <f t="shared" si="544"/>
        <v>-1.5799999999999272</v>
      </c>
      <c r="K2177">
        <f t="shared" si="542"/>
        <v>-1</v>
      </c>
      <c r="L2177" s="11">
        <f t="shared" ca="1" si="552"/>
        <v>17352.32999999998</v>
      </c>
      <c r="M2177">
        <f t="shared" ca="1" si="543"/>
        <v>-2</v>
      </c>
      <c r="N2177">
        <f t="shared" ca="1" si="553"/>
        <v>0</v>
      </c>
      <c r="O2177">
        <f>COUNTIF(結算日!$A$3:$A$249,A2177)</f>
        <v>0</v>
      </c>
      <c r="Q2177" s="7">
        <f t="shared" si="545"/>
        <v>-10</v>
      </c>
      <c r="R2177" s="8">
        <f t="shared" ca="1" si="549"/>
        <v>480</v>
      </c>
      <c r="S2177" s="8">
        <f t="shared" ca="1" si="550"/>
        <v>387782</v>
      </c>
      <c r="T2177" s="8">
        <f t="shared" ca="1" si="546"/>
        <v>-48</v>
      </c>
      <c r="U2177" s="9">
        <f t="shared" ca="1" si="551"/>
        <v>0</v>
      </c>
      <c r="V2177">
        <f t="shared" si="547"/>
        <v>2007</v>
      </c>
      <c r="W2177">
        <f t="shared" si="548"/>
        <v>4</v>
      </c>
    </row>
    <row r="2178" spans="1:23" x14ac:dyDescent="0.25">
      <c r="A2178" s="1">
        <v>39189</v>
      </c>
      <c r="B2178" s="2">
        <v>7959.29</v>
      </c>
      <c r="C2178" s="2">
        <v>132085</v>
      </c>
      <c r="D2178" s="2">
        <v>7964</v>
      </c>
      <c r="E2178" s="2">
        <v>7958</v>
      </c>
      <c r="F2178" s="10">
        <f t="shared" ref="F2178:F2241" si="554">IF(O2178=1,E2178,D2178)/B2178-1</f>
        <v>5.9176132544491722E-4</v>
      </c>
      <c r="G2178" s="2">
        <f t="shared" ref="G2178:G2241" ca="1" si="555">IF(ROW()&gt;$G$1,AVERAGE(OFFSET(C2178,-$G$1+1,,$G$1)),"")</f>
        <v>109244.1</v>
      </c>
      <c r="H2178">
        <f t="shared" ref="H2178:H2241" ca="1" si="556">IF(G2178="",0,SIGN(C2178-G2178))</f>
        <v>1</v>
      </c>
      <c r="I2178">
        <f t="shared" ref="I2178:I2241" si="557">-SIGN(F2178)</f>
        <v>-1</v>
      </c>
      <c r="J2178">
        <f t="shared" si="544"/>
        <v>-84.25</v>
      </c>
      <c r="K2178">
        <f t="shared" ref="K2178:K2241" ca="1" si="558">CHOOSE($K$1,H2178*(2-$K$1)+I2178*($K$1-1),IF(ABS(F2178)&gt;($K$1-2)/100,I2178,H2178))</f>
        <v>1</v>
      </c>
      <c r="L2178" s="11">
        <f t="shared" ca="1" si="552"/>
        <v>17520.82999999998</v>
      </c>
      <c r="M2178">
        <f t="shared" ref="M2178:M2241" ca="1" si="559">INT(L2178*$P$1/B2178)*K2178</f>
        <v>2</v>
      </c>
      <c r="N2178">
        <f t="shared" ca="1" si="553"/>
        <v>4</v>
      </c>
      <c r="O2178">
        <f>COUNTIF(結算日!$A$3:$A$249,A2178)</f>
        <v>0</v>
      </c>
      <c r="Q2178" s="7">
        <f t="shared" si="545"/>
        <v>-93</v>
      </c>
      <c r="R2178" s="8">
        <f t="shared" ca="1" si="549"/>
        <v>4464</v>
      </c>
      <c r="S2178" s="8">
        <f t="shared" ca="1" si="550"/>
        <v>392246</v>
      </c>
      <c r="T2178" s="8">
        <f t="shared" ca="1" si="546"/>
        <v>49</v>
      </c>
      <c r="U2178" s="9">
        <f t="shared" ca="1" si="551"/>
        <v>97</v>
      </c>
      <c r="V2178">
        <f t="shared" si="547"/>
        <v>2007</v>
      </c>
      <c r="W2178">
        <f t="shared" si="548"/>
        <v>4</v>
      </c>
    </row>
    <row r="2179" spans="1:23" x14ac:dyDescent="0.25">
      <c r="A2179" s="1">
        <v>39190</v>
      </c>
      <c r="B2179" s="2">
        <v>8003.31</v>
      </c>
      <c r="C2179" s="2">
        <v>101027</v>
      </c>
      <c r="D2179" s="2">
        <v>8010</v>
      </c>
      <c r="E2179" s="2">
        <v>8007</v>
      </c>
      <c r="F2179" s="10">
        <f t="shared" si="554"/>
        <v>4.6105923674066851E-4</v>
      </c>
      <c r="G2179" s="2">
        <f t="shared" ca="1" si="555"/>
        <v>109339.825</v>
      </c>
      <c r="H2179">
        <f t="shared" ca="1" si="556"/>
        <v>-1</v>
      </c>
      <c r="I2179">
        <f t="shared" si="557"/>
        <v>-1</v>
      </c>
      <c r="J2179">
        <f t="shared" ref="J2179:J2242" si="560">B2179-B2178</f>
        <v>44.020000000000437</v>
      </c>
      <c r="K2179">
        <f t="shared" ca="1" si="558"/>
        <v>-1</v>
      </c>
      <c r="L2179" s="11">
        <f t="shared" ca="1" si="552"/>
        <v>17608.869999999981</v>
      </c>
      <c r="M2179">
        <f t="shared" ca="1" si="559"/>
        <v>-2</v>
      </c>
      <c r="N2179">
        <f t="shared" ca="1" si="553"/>
        <v>4</v>
      </c>
      <c r="O2179">
        <f>COUNTIF(結算日!$A$3:$A$249,A2179)</f>
        <v>1</v>
      </c>
      <c r="Q2179" s="7">
        <f t="shared" ref="Q2179:Q2242" si="561">D2179-IF(O2178=1,E2178,D2178)</f>
        <v>46</v>
      </c>
      <c r="R2179" s="8">
        <f t="shared" ca="1" si="549"/>
        <v>2254</v>
      </c>
      <c r="S2179" s="8">
        <f t="shared" ca="1" si="550"/>
        <v>394403</v>
      </c>
      <c r="T2179" s="8">
        <f t="shared" ref="T2179:T2242" ca="1" si="562">INT(S2179*$P$1/IF(O2179=1,E2179,D2179))*K2179</f>
        <v>-49</v>
      </c>
      <c r="U2179" s="9">
        <f t="shared" ca="1" si="551"/>
        <v>98</v>
      </c>
      <c r="V2179">
        <f t="shared" ref="V2179:V2242" si="563">YEAR(A2179)</f>
        <v>2007</v>
      </c>
      <c r="W2179">
        <f t="shared" ref="W2179:W2242" si="564">MONTH(A2179)</f>
        <v>4</v>
      </c>
    </row>
    <row r="2180" spans="1:23" x14ac:dyDescent="0.25">
      <c r="A2180" s="1">
        <v>39191</v>
      </c>
      <c r="B2180" s="2">
        <v>7888.63</v>
      </c>
      <c r="C2180" s="2">
        <v>108286</v>
      </c>
      <c r="D2180" s="2">
        <v>7839</v>
      </c>
      <c r="E2180" s="2">
        <v>7818</v>
      </c>
      <c r="F2180" s="10">
        <f t="shared" si="554"/>
        <v>-6.2913332226255392E-3</v>
      </c>
      <c r="G2180" s="2">
        <f t="shared" ca="1" si="555"/>
        <v>110110.02499999999</v>
      </c>
      <c r="H2180">
        <f t="shared" ca="1" si="556"/>
        <v>-1</v>
      </c>
      <c r="I2180">
        <f t="shared" si="557"/>
        <v>1</v>
      </c>
      <c r="J2180">
        <f t="shared" si="560"/>
        <v>-114.68000000000029</v>
      </c>
      <c r="K2180">
        <f t="shared" si="558"/>
        <v>1</v>
      </c>
      <c r="L2180" s="11">
        <f t="shared" ca="1" si="552"/>
        <v>17838.229999999981</v>
      </c>
      <c r="M2180">
        <f t="shared" ca="1" si="559"/>
        <v>2</v>
      </c>
      <c r="N2180">
        <f t="shared" ca="1" si="553"/>
        <v>4</v>
      </c>
      <c r="O2180">
        <f>COUNTIF(結算日!$A$3:$A$249,A2180)</f>
        <v>0</v>
      </c>
      <c r="Q2180" s="7">
        <f t="shared" si="561"/>
        <v>-168</v>
      </c>
      <c r="R2180" s="8">
        <f t="shared" ref="R2180:R2243" ca="1" si="565">Q2180*T2179</f>
        <v>8232</v>
      </c>
      <c r="S2180" s="8">
        <f t="shared" ref="S2180:S2243" ca="1" si="566">S2179+Q2180*T2179-U2179*$U$1</f>
        <v>402537</v>
      </c>
      <c r="T2180" s="8">
        <f t="shared" ca="1" si="562"/>
        <v>51</v>
      </c>
      <c r="U2180" s="9">
        <f t="shared" ref="U2180:U2243" ca="1" si="567">IF(O2180=1,ABS(T2180)+ABS(T2179),ABS(T2180-T2179))</f>
        <v>100</v>
      </c>
      <c r="V2180">
        <f t="shared" si="563"/>
        <v>2007</v>
      </c>
      <c r="W2180">
        <f t="shared" si="564"/>
        <v>4</v>
      </c>
    </row>
    <row r="2181" spans="1:23" x14ac:dyDescent="0.25">
      <c r="A2181" s="1">
        <v>39192</v>
      </c>
      <c r="B2181" s="2">
        <v>7942.67</v>
      </c>
      <c r="C2181" s="2">
        <v>92393</v>
      </c>
      <c r="D2181" s="2">
        <v>7887</v>
      </c>
      <c r="E2181" s="2">
        <v>7882</v>
      </c>
      <c r="F2181" s="10">
        <f t="shared" si="554"/>
        <v>-7.0089780892319542E-3</v>
      </c>
      <c r="G2181" s="2">
        <f t="shared" ca="1" si="555"/>
        <v>110393.575</v>
      </c>
      <c r="H2181">
        <f t="shared" ca="1" si="556"/>
        <v>-1</v>
      </c>
      <c r="I2181">
        <f t="shared" si="557"/>
        <v>1</v>
      </c>
      <c r="J2181">
        <f t="shared" si="560"/>
        <v>54.039999999999964</v>
      </c>
      <c r="K2181">
        <f t="shared" si="558"/>
        <v>1</v>
      </c>
      <c r="L2181" s="11">
        <f t="shared" ca="1" si="552"/>
        <v>17946.309999999983</v>
      </c>
      <c r="M2181">
        <f t="shared" ca="1" si="559"/>
        <v>2</v>
      </c>
      <c r="N2181">
        <f t="shared" ca="1" si="553"/>
        <v>0</v>
      </c>
      <c r="O2181">
        <f>COUNTIF(結算日!$A$3:$A$249,A2181)</f>
        <v>0</v>
      </c>
      <c r="Q2181" s="7">
        <f t="shared" si="561"/>
        <v>48</v>
      </c>
      <c r="R2181" s="8">
        <f t="shared" ca="1" si="565"/>
        <v>2448</v>
      </c>
      <c r="S2181" s="8">
        <f t="shared" ca="1" si="566"/>
        <v>404885</v>
      </c>
      <c r="T2181" s="8">
        <f t="shared" ca="1" si="562"/>
        <v>51</v>
      </c>
      <c r="U2181" s="9">
        <f t="shared" ca="1" si="567"/>
        <v>0</v>
      </c>
      <c r="V2181">
        <f t="shared" si="563"/>
        <v>2007</v>
      </c>
      <c r="W2181">
        <f t="shared" si="564"/>
        <v>4</v>
      </c>
    </row>
    <row r="2182" spans="1:23" x14ac:dyDescent="0.25">
      <c r="A2182" s="1">
        <v>39195</v>
      </c>
      <c r="B2182" s="2">
        <v>8010.46</v>
      </c>
      <c r="C2182" s="2">
        <v>101845</v>
      </c>
      <c r="D2182" s="2">
        <v>8016</v>
      </c>
      <c r="E2182" s="2">
        <v>8008</v>
      </c>
      <c r="F2182" s="10">
        <f t="shared" si="554"/>
        <v>6.9159573857180412E-4</v>
      </c>
      <c r="G2182" s="2">
        <f t="shared" ca="1" si="555"/>
        <v>110729.72500000001</v>
      </c>
      <c r="H2182">
        <f t="shared" ca="1" si="556"/>
        <v>-1</v>
      </c>
      <c r="I2182">
        <f t="shared" si="557"/>
        <v>-1</v>
      </c>
      <c r="J2182">
        <f t="shared" si="560"/>
        <v>67.789999999999964</v>
      </c>
      <c r="K2182">
        <f t="shared" ca="1" si="558"/>
        <v>-1</v>
      </c>
      <c r="L2182" s="11">
        <f t="shared" ca="1" si="552"/>
        <v>18081.889999999985</v>
      </c>
      <c r="M2182">
        <f t="shared" ca="1" si="559"/>
        <v>-2</v>
      </c>
      <c r="N2182">
        <f t="shared" ca="1" si="553"/>
        <v>4</v>
      </c>
      <c r="O2182">
        <f>COUNTIF(結算日!$A$3:$A$249,A2182)</f>
        <v>0</v>
      </c>
      <c r="Q2182" s="7">
        <f t="shared" si="561"/>
        <v>129</v>
      </c>
      <c r="R2182" s="8">
        <f t="shared" ca="1" si="565"/>
        <v>6579</v>
      </c>
      <c r="S2182" s="8">
        <f t="shared" ca="1" si="566"/>
        <v>411464</v>
      </c>
      <c r="T2182" s="8">
        <f t="shared" ca="1" si="562"/>
        <v>-51</v>
      </c>
      <c r="U2182" s="9">
        <f t="shared" ca="1" si="567"/>
        <v>102</v>
      </c>
      <c r="V2182">
        <f t="shared" si="563"/>
        <v>2007</v>
      </c>
      <c r="W2182">
        <f t="shared" si="564"/>
        <v>4</v>
      </c>
    </row>
    <row r="2183" spans="1:23" x14ac:dyDescent="0.25">
      <c r="A2183" s="1">
        <v>39196</v>
      </c>
      <c r="B2183" s="2">
        <v>8045.01</v>
      </c>
      <c r="C2183" s="2">
        <v>98560</v>
      </c>
      <c r="D2183" s="2">
        <v>8038</v>
      </c>
      <c r="E2183" s="2">
        <v>8025</v>
      </c>
      <c r="F2183" s="10">
        <f t="shared" si="554"/>
        <v>-8.7134758067430873E-4</v>
      </c>
      <c r="G2183" s="2">
        <f t="shared" ca="1" si="555"/>
        <v>110050.925</v>
      </c>
      <c r="H2183">
        <f t="shared" ca="1" si="556"/>
        <v>-1</v>
      </c>
      <c r="I2183">
        <f t="shared" si="557"/>
        <v>1</v>
      </c>
      <c r="J2183">
        <f t="shared" si="560"/>
        <v>34.550000000000182</v>
      </c>
      <c r="K2183">
        <f t="shared" ca="1" si="558"/>
        <v>-1</v>
      </c>
      <c r="L2183" s="11">
        <f t="shared" ca="1" si="552"/>
        <v>18012.789999999986</v>
      </c>
      <c r="M2183">
        <f t="shared" ca="1" si="559"/>
        <v>-2</v>
      </c>
      <c r="N2183">
        <f t="shared" ca="1" si="553"/>
        <v>0</v>
      </c>
      <c r="O2183">
        <f>COUNTIF(結算日!$A$3:$A$249,A2183)</f>
        <v>0</v>
      </c>
      <c r="Q2183" s="7">
        <f t="shared" si="561"/>
        <v>22</v>
      </c>
      <c r="R2183" s="8">
        <f t="shared" ca="1" si="565"/>
        <v>-1122</v>
      </c>
      <c r="S2183" s="8">
        <f t="shared" ca="1" si="566"/>
        <v>410240</v>
      </c>
      <c r="T2183" s="8">
        <f t="shared" ca="1" si="562"/>
        <v>-51</v>
      </c>
      <c r="U2183" s="9">
        <f t="shared" ca="1" si="567"/>
        <v>0</v>
      </c>
      <c r="V2183">
        <f t="shared" si="563"/>
        <v>2007</v>
      </c>
      <c r="W2183">
        <f t="shared" si="564"/>
        <v>4</v>
      </c>
    </row>
    <row r="2184" spans="1:23" x14ac:dyDescent="0.25">
      <c r="A2184" s="1">
        <v>39197</v>
      </c>
      <c r="B2184" s="2">
        <v>7984.65</v>
      </c>
      <c r="C2184" s="2">
        <v>93783</v>
      </c>
      <c r="D2184" s="2">
        <v>7960</v>
      </c>
      <c r="E2184" s="2">
        <v>7950</v>
      </c>
      <c r="F2184" s="10">
        <f t="shared" si="554"/>
        <v>-3.0871735141803081E-3</v>
      </c>
      <c r="G2184" s="2">
        <f t="shared" ca="1" si="555"/>
        <v>109484.52499999999</v>
      </c>
      <c r="H2184">
        <f t="shared" ca="1" si="556"/>
        <v>-1</v>
      </c>
      <c r="I2184">
        <f t="shared" si="557"/>
        <v>1</v>
      </c>
      <c r="J2184">
        <f t="shared" si="560"/>
        <v>-60.360000000000582</v>
      </c>
      <c r="K2184">
        <f t="shared" si="558"/>
        <v>1</v>
      </c>
      <c r="L2184" s="11">
        <f t="shared" ca="1" si="552"/>
        <v>18133.509999999987</v>
      </c>
      <c r="M2184">
        <f t="shared" ca="1" si="559"/>
        <v>2</v>
      </c>
      <c r="N2184">
        <f t="shared" ca="1" si="553"/>
        <v>4</v>
      </c>
      <c r="O2184">
        <f>COUNTIF(結算日!$A$3:$A$249,A2184)</f>
        <v>0</v>
      </c>
      <c r="Q2184" s="7">
        <f t="shared" si="561"/>
        <v>-78</v>
      </c>
      <c r="R2184" s="8">
        <f t="shared" ca="1" si="565"/>
        <v>3978</v>
      </c>
      <c r="S2184" s="8">
        <f t="shared" ca="1" si="566"/>
        <v>414218</v>
      </c>
      <c r="T2184" s="8">
        <f t="shared" ca="1" si="562"/>
        <v>52</v>
      </c>
      <c r="U2184" s="9">
        <f t="shared" ca="1" si="567"/>
        <v>103</v>
      </c>
      <c r="V2184">
        <f t="shared" si="563"/>
        <v>2007</v>
      </c>
      <c r="W2184">
        <f t="shared" si="564"/>
        <v>4</v>
      </c>
    </row>
    <row r="2185" spans="1:23" x14ac:dyDescent="0.25">
      <c r="A2185" s="1">
        <v>39198</v>
      </c>
      <c r="B2185" s="2">
        <v>8000.04</v>
      </c>
      <c r="C2185" s="2">
        <v>96418</v>
      </c>
      <c r="D2185" s="2">
        <v>8002</v>
      </c>
      <c r="E2185" s="2">
        <v>7990</v>
      </c>
      <c r="F2185" s="10">
        <f t="shared" si="554"/>
        <v>2.4499877500616662E-4</v>
      </c>
      <c r="G2185" s="2">
        <f t="shared" ca="1" si="555"/>
        <v>108493.75</v>
      </c>
      <c r="H2185">
        <f t="shared" ca="1" si="556"/>
        <v>-1</v>
      </c>
      <c r="I2185">
        <f t="shared" si="557"/>
        <v>-1</v>
      </c>
      <c r="J2185">
        <f t="shared" si="560"/>
        <v>15.390000000000327</v>
      </c>
      <c r="K2185">
        <f t="shared" ca="1" si="558"/>
        <v>-1</v>
      </c>
      <c r="L2185" s="11">
        <f t="shared" ca="1" si="552"/>
        <v>18164.289999999986</v>
      </c>
      <c r="M2185">
        <f t="shared" ca="1" si="559"/>
        <v>-2</v>
      </c>
      <c r="N2185">
        <f t="shared" ca="1" si="553"/>
        <v>4</v>
      </c>
      <c r="O2185">
        <f>COUNTIF(結算日!$A$3:$A$249,A2185)</f>
        <v>0</v>
      </c>
      <c r="Q2185" s="7">
        <f t="shared" si="561"/>
        <v>42</v>
      </c>
      <c r="R2185" s="8">
        <f t="shared" ca="1" si="565"/>
        <v>2184</v>
      </c>
      <c r="S2185" s="8">
        <f t="shared" ca="1" si="566"/>
        <v>416299</v>
      </c>
      <c r="T2185" s="8">
        <f t="shared" ca="1" si="562"/>
        <v>-52</v>
      </c>
      <c r="U2185" s="9">
        <f t="shared" ca="1" si="567"/>
        <v>104</v>
      </c>
      <c r="V2185">
        <f t="shared" si="563"/>
        <v>2007</v>
      </c>
      <c r="W2185">
        <f t="shared" si="564"/>
        <v>4</v>
      </c>
    </row>
    <row r="2186" spans="1:23" x14ac:dyDescent="0.25">
      <c r="A2186" s="1">
        <v>39199</v>
      </c>
      <c r="B2186" s="2">
        <v>7949.42</v>
      </c>
      <c r="C2186" s="2">
        <v>91778</v>
      </c>
      <c r="D2186" s="2">
        <v>7946</v>
      </c>
      <c r="E2186" s="2">
        <v>7937</v>
      </c>
      <c r="F2186" s="10">
        <f t="shared" si="554"/>
        <v>-4.3022006636961319E-4</v>
      </c>
      <c r="G2186" s="2">
        <f t="shared" ca="1" si="555"/>
        <v>107873.375</v>
      </c>
      <c r="H2186">
        <f t="shared" ca="1" si="556"/>
        <v>-1</v>
      </c>
      <c r="I2186">
        <f t="shared" si="557"/>
        <v>1</v>
      </c>
      <c r="J2186">
        <f t="shared" si="560"/>
        <v>-50.619999999999891</v>
      </c>
      <c r="K2186">
        <f t="shared" ca="1" si="558"/>
        <v>-1</v>
      </c>
      <c r="L2186" s="11">
        <f t="shared" ca="1" si="552"/>
        <v>18265.529999999984</v>
      </c>
      <c r="M2186">
        <f t="shared" ca="1" si="559"/>
        <v>-2</v>
      </c>
      <c r="N2186">
        <f t="shared" ca="1" si="553"/>
        <v>0</v>
      </c>
      <c r="O2186">
        <f>COUNTIF(結算日!$A$3:$A$249,A2186)</f>
        <v>0</v>
      </c>
      <c r="Q2186" s="7">
        <f t="shared" si="561"/>
        <v>-56</v>
      </c>
      <c r="R2186" s="8">
        <f t="shared" ca="1" si="565"/>
        <v>2912</v>
      </c>
      <c r="S2186" s="8">
        <f t="shared" ca="1" si="566"/>
        <v>419107</v>
      </c>
      <c r="T2186" s="8">
        <f t="shared" ca="1" si="562"/>
        <v>-52</v>
      </c>
      <c r="U2186" s="9">
        <f t="shared" ca="1" si="567"/>
        <v>0</v>
      </c>
      <c r="V2186">
        <f t="shared" si="563"/>
        <v>2007</v>
      </c>
      <c r="W2186">
        <f t="shared" si="564"/>
        <v>4</v>
      </c>
    </row>
    <row r="2187" spans="1:23" x14ac:dyDescent="0.25">
      <c r="A2187" s="1">
        <v>39202</v>
      </c>
      <c r="B2187" s="2">
        <v>7875.42</v>
      </c>
      <c r="C2187" s="2">
        <v>83177</v>
      </c>
      <c r="D2187" s="2">
        <v>7850</v>
      </c>
      <c r="E2187" s="2">
        <v>7841</v>
      </c>
      <c r="F2187" s="10">
        <f t="shared" si="554"/>
        <v>-3.2277643605039819E-3</v>
      </c>
      <c r="G2187" s="2">
        <f t="shared" ca="1" si="555"/>
        <v>107704.175</v>
      </c>
      <c r="H2187">
        <f t="shared" ca="1" si="556"/>
        <v>-1</v>
      </c>
      <c r="I2187">
        <f t="shared" si="557"/>
        <v>1</v>
      </c>
      <c r="J2187">
        <f t="shared" si="560"/>
        <v>-74</v>
      </c>
      <c r="K2187">
        <f t="shared" si="558"/>
        <v>1</v>
      </c>
      <c r="L2187" s="11">
        <f t="shared" ca="1" si="552"/>
        <v>18413.529999999984</v>
      </c>
      <c r="M2187">
        <f t="shared" ca="1" si="559"/>
        <v>2</v>
      </c>
      <c r="N2187">
        <f t="shared" ca="1" si="553"/>
        <v>4</v>
      </c>
      <c r="O2187">
        <f>COUNTIF(結算日!$A$3:$A$249,A2187)</f>
        <v>0</v>
      </c>
      <c r="Q2187" s="7">
        <f t="shared" si="561"/>
        <v>-96</v>
      </c>
      <c r="R2187" s="8">
        <f t="shared" ca="1" si="565"/>
        <v>4992</v>
      </c>
      <c r="S2187" s="8">
        <f t="shared" ca="1" si="566"/>
        <v>424099</v>
      </c>
      <c r="T2187" s="8">
        <f t="shared" ca="1" si="562"/>
        <v>54</v>
      </c>
      <c r="U2187" s="9">
        <f t="shared" ca="1" si="567"/>
        <v>106</v>
      </c>
      <c r="V2187">
        <f t="shared" si="563"/>
        <v>2007</v>
      </c>
      <c r="W2187">
        <f t="shared" si="564"/>
        <v>4</v>
      </c>
    </row>
    <row r="2188" spans="1:23" x14ac:dyDescent="0.25">
      <c r="A2188" s="1">
        <v>39204</v>
      </c>
      <c r="B2188" s="2">
        <v>7903.04</v>
      </c>
      <c r="C2188" s="2">
        <v>88583</v>
      </c>
      <c r="D2188" s="2">
        <v>7896</v>
      </c>
      <c r="E2188" s="2">
        <v>7881</v>
      </c>
      <c r="F2188" s="10">
        <f t="shared" si="554"/>
        <v>-8.9079645301048949E-4</v>
      </c>
      <c r="G2188" s="2">
        <f t="shared" ca="1" si="555"/>
        <v>106627.175</v>
      </c>
      <c r="H2188">
        <f t="shared" ca="1" si="556"/>
        <v>-1</v>
      </c>
      <c r="I2188">
        <f t="shared" si="557"/>
        <v>1</v>
      </c>
      <c r="J2188">
        <f t="shared" si="560"/>
        <v>27.619999999999891</v>
      </c>
      <c r="K2188">
        <f t="shared" ca="1" si="558"/>
        <v>-1</v>
      </c>
      <c r="L2188" s="11">
        <f t="shared" ca="1" si="552"/>
        <v>18468.769999999982</v>
      </c>
      <c r="M2188">
        <f t="shared" ca="1" si="559"/>
        <v>-2</v>
      </c>
      <c r="N2188">
        <f t="shared" ca="1" si="553"/>
        <v>4</v>
      </c>
      <c r="O2188">
        <f>COUNTIF(結算日!$A$3:$A$249,A2188)</f>
        <v>0</v>
      </c>
      <c r="Q2188" s="7">
        <f t="shared" si="561"/>
        <v>46</v>
      </c>
      <c r="R2188" s="8">
        <f t="shared" ca="1" si="565"/>
        <v>2484</v>
      </c>
      <c r="S2188" s="8">
        <f t="shared" ca="1" si="566"/>
        <v>426477</v>
      </c>
      <c r="T2188" s="8">
        <f t="shared" ca="1" si="562"/>
        <v>-54</v>
      </c>
      <c r="U2188" s="9">
        <f t="shared" ca="1" si="567"/>
        <v>108</v>
      </c>
      <c r="V2188">
        <f t="shared" si="563"/>
        <v>2007</v>
      </c>
      <c r="W2188">
        <f t="shared" si="564"/>
        <v>5</v>
      </c>
    </row>
    <row r="2189" spans="1:23" x14ac:dyDescent="0.25">
      <c r="A2189" s="1">
        <v>39205</v>
      </c>
      <c r="B2189" s="2">
        <v>7926.66</v>
      </c>
      <c r="C2189" s="2">
        <v>119983</v>
      </c>
      <c r="D2189" s="2">
        <v>7936</v>
      </c>
      <c r="E2189" s="2">
        <v>7906</v>
      </c>
      <c r="F2189" s="10">
        <f t="shared" si="554"/>
        <v>1.1783020843583181E-3</v>
      </c>
      <c r="G2189" s="2">
        <f t="shared" ca="1" si="555"/>
        <v>107004.3</v>
      </c>
      <c r="H2189">
        <f t="shared" ca="1" si="556"/>
        <v>1</v>
      </c>
      <c r="I2189">
        <f t="shared" si="557"/>
        <v>-1</v>
      </c>
      <c r="J2189">
        <f t="shared" si="560"/>
        <v>23.619999999999891</v>
      </c>
      <c r="K2189">
        <f t="shared" si="558"/>
        <v>-1</v>
      </c>
      <c r="L2189" s="11">
        <f t="shared" ca="1" si="552"/>
        <v>18421.529999999984</v>
      </c>
      <c r="M2189">
        <f t="shared" ca="1" si="559"/>
        <v>-2</v>
      </c>
      <c r="N2189">
        <f t="shared" ca="1" si="553"/>
        <v>0</v>
      </c>
      <c r="O2189">
        <f>COUNTIF(結算日!$A$3:$A$249,A2189)</f>
        <v>0</v>
      </c>
      <c r="Q2189" s="7">
        <f t="shared" si="561"/>
        <v>40</v>
      </c>
      <c r="R2189" s="8">
        <f t="shared" ca="1" si="565"/>
        <v>-2160</v>
      </c>
      <c r="S2189" s="8">
        <f t="shared" ca="1" si="566"/>
        <v>424209</v>
      </c>
      <c r="T2189" s="8">
        <f t="shared" ca="1" si="562"/>
        <v>-53</v>
      </c>
      <c r="U2189" s="9">
        <f t="shared" ca="1" si="567"/>
        <v>1</v>
      </c>
      <c r="V2189">
        <f t="shared" si="563"/>
        <v>2007</v>
      </c>
      <c r="W2189">
        <f t="shared" si="564"/>
        <v>5</v>
      </c>
    </row>
    <row r="2190" spans="1:23" x14ac:dyDescent="0.25">
      <c r="A2190" s="1">
        <v>39206</v>
      </c>
      <c r="B2190" s="2">
        <v>8066.06</v>
      </c>
      <c r="C2190" s="2">
        <v>113234</v>
      </c>
      <c r="D2190" s="2">
        <v>8057</v>
      </c>
      <c r="E2190" s="2">
        <v>8041</v>
      </c>
      <c r="F2190" s="10">
        <f t="shared" si="554"/>
        <v>-1.1232249698118757E-3</v>
      </c>
      <c r="G2190" s="2">
        <f t="shared" ca="1" si="555"/>
        <v>106773</v>
      </c>
      <c r="H2190">
        <f t="shared" ca="1" si="556"/>
        <v>1</v>
      </c>
      <c r="I2190">
        <f t="shared" si="557"/>
        <v>1</v>
      </c>
      <c r="J2190">
        <f t="shared" si="560"/>
        <v>139.40000000000055</v>
      </c>
      <c r="K2190">
        <f t="shared" si="558"/>
        <v>1</v>
      </c>
      <c r="L2190" s="11">
        <f t="shared" ca="1" si="552"/>
        <v>18142.729999999981</v>
      </c>
      <c r="M2190">
        <f t="shared" ca="1" si="559"/>
        <v>2</v>
      </c>
      <c r="N2190">
        <f t="shared" ca="1" si="553"/>
        <v>4</v>
      </c>
      <c r="O2190">
        <f>COUNTIF(結算日!$A$3:$A$249,A2190)</f>
        <v>0</v>
      </c>
      <c r="Q2190" s="7">
        <f t="shared" si="561"/>
        <v>121</v>
      </c>
      <c r="R2190" s="8">
        <f t="shared" ca="1" si="565"/>
        <v>-6413</v>
      </c>
      <c r="S2190" s="8">
        <f t="shared" ca="1" si="566"/>
        <v>417795</v>
      </c>
      <c r="T2190" s="8">
        <f t="shared" ca="1" si="562"/>
        <v>51</v>
      </c>
      <c r="U2190" s="9">
        <f t="shared" ca="1" si="567"/>
        <v>104</v>
      </c>
      <c r="V2190">
        <f t="shared" si="563"/>
        <v>2007</v>
      </c>
      <c r="W2190">
        <f t="shared" si="564"/>
        <v>5</v>
      </c>
    </row>
    <row r="2191" spans="1:23" x14ac:dyDescent="0.25">
      <c r="A2191" s="1">
        <v>39209</v>
      </c>
      <c r="B2191" s="2">
        <v>8115.27</v>
      </c>
      <c r="C2191" s="2">
        <v>106756</v>
      </c>
      <c r="D2191" s="2">
        <v>8114</v>
      </c>
      <c r="E2191" s="2">
        <v>8097</v>
      </c>
      <c r="F2191" s="10">
        <f t="shared" si="554"/>
        <v>-1.5649510121051868E-4</v>
      </c>
      <c r="G2191" s="2">
        <f t="shared" ca="1" si="555"/>
        <v>106649.125</v>
      </c>
      <c r="H2191">
        <f t="shared" ca="1" si="556"/>
        <v>1</v>
      </c>
      <c r="I2191">
        <f t="shared" si="557"/>
        <v>1</v>
      </c>
      <c r="J2191">
        <f t="shared" si="560"/>
        <v>49.210000000000036</v>
      </c>
      <c r="K2191">
        <f t="shared" ca="1" si="558"/>
        <v>1</v>
      </c>
      <c r="L2191" s="11">
        <f t="shared" ca="1" si="552"/>
        <v>18241.14999999998</v>
      </c>
      <c r="M2191">
        <f t="shared" ca="1" si="559"/>
        <v>2</v>
      </c>
      <c r="N2191">
        <f t="shared" ca="1" si="553"/>
        <v>0</v>
      </c>
      <c r="O2191">
        <f>COUNTIF(結算日!$A$3:$A$249,A2191)</f>
        <v>0</v>
      </c>
      <c r="Q2191" s="7">
        <f t="shared" si="561"/>
        <v>57</v>
      </c>
      <c r="R2191" s="8">
        <f t="shared" ca="1" si="565"/>
        <v>2907</v>
      </c>
      <c r="S2191" s="8">
        <f t="shared" ca="1" si="566"/>
        <v>420598</v>
      </c>
      <c r="T2191" s="8">
        <f t="shared" ca="1" si="562"/>
        <v>51</v>
      </c>
      <c r="U2191" s="9">
        <f t="shared" ca="1" si="567"/>
        <v>0</v>
      </c>
      <c r="V2191">
        <f t="shared" si="563"/>
        <v>2007</v>
      </c>
      <c r="W2191">
        <f t="shared" si="564"/>
        <v>5</v>
      </c>
    </row>
    <row r="2192" spans="1:23" x14ac:dyDescent="0.25">
      <c r="A2192" s="1">
        <v>39210</v>
      </c>
      <c r="B2192" s="2">
        <v>8095.84</v>
      </c>
      <c r="C2192" s="2">
        <v>88134</v>
      </c>
      <c r="D2192" s="2">
        <v>8072</v>
      </c>
      <c r="E2192" s="2">
        <v>8058</v>
      </c>
      <c r="F2192" s="10">
        <f t="shared" si="554"/>
        <v>-2.9447222277120266E-3</v>
      </c>
      <c r="G2192" s="2">
        <f t="shared" ca="1" si="555"/>
        <v>106443.22500000001</v>
      </c>
      <c r="H2192">
        <f t="shared" ca="1" si="556"/>
        <v>-1</v>
      </c>
      <c r="I2192">
        <f t="shared" si="557"/>
        <v>1</v>
      </c>
      <c r="J2192">
        <f t="shared" si="560"/>
        <v>-19.430000000000291</v>
      </c>
      <c r="K2192">
        <f t="shared" si="558"/>
        <v>1</v>
      </c>
      <c r="L2192" s="11">
        <f t="shared" ca="1" si="552"/>
        <v>18202.289999999979</v>
      </c>
      <c r="M2192">
        <f t="shared" ca="1" si="559"/>
        <v>2</v>
      </c>
      <c r="N2192">
        <f t="shared" ca="1" si="553"/>
        <v>0</v>
      </c>
      <c r="O2192">
        <f>COUNTIF(結算日!$A$3:$A$249,A2192)</f>
        <v>0</v>
      </c>
      <c r="Q2192" s="7">
        <f t="shared" si="561"/>
        <v>-42</v>
      </c>
      <c r="R2192" s="8">
        <f t="shared" ca="1" si="565"/>
        <v>-2142</v>
      </c>
      <c r="S2192" s="8">
        <f t="shared" ca="1" si="566"/>
        <v>418456</v>
      </c>
      <c r="T2192" s="8">
        <f t="shared" ca="1" si="562"/>
        <v>51</v>
      </c>
      <c r="U2192" s="9">
        <f t="shared" ca="1" si="567"/>
        <v>0</v>
      </c>
      <c r="V2192">
        <f t="shared" si="563"/>
        <v>2007</v>
      </c>
      <c r="W2192">
        <f t="shared" si="564"/>
        <v>5</v>
      </c>
    </row>
    <row r="2193" spans="1:23" x14ac:dyDescent="0.25">
      <c r="A2193" s="1">
        <v>39211</v>
      </c>
      <c r="B2193" s="2">
        <v>8052.7</v>
      </c>
      <c r="C2193" s="2">
        <v>86041</v>
      </c>
      <c r="D2193" s="2">
        <v>8068</v>
      </c>
      <c r="E2193" s="2">
        <v>8054</v>
      </c>
      <c r="F2193" s="10">
        <f t="shared" si="554"/>
        <v>1.8999838563462657E-3</v>
      </c>
      <c r="G2193" s="2">
        <f t="shared" ca="1" si="555"/>
        <v>106372.075</v>
      </c>
      <c r="H2193">
        <f t="shared" ca="1" si="556"/>
        <v>-1</v>
      </c>
      <c r="I2193">
        <f t="shared" si="557"/>
        <v>-1</v>
      </c>
      <c r="J2193">
        <f t="shared" si="560"/>
        <v>-43.140000000000327</v>
      </c>
      <c r="K2193">
        <f t="shared" si="558"/>
        <v>-1</v>
      </c>
      <c r="L2193" s="11">
        <f t="shared" ca="1" si="552"/>
        <v>18116.00999999998</v>
      </c>
      <c r="M2193">
        <f t="shared" ca="1" si="559"/>
        <v>-2</v>
      </c>
      <c r="N2193">
        <f t="shared" ca="1" si="553"/>
        <v>4</v>
      </c>
      <c r="O2193">
        <f>COUNTIF(結算日!$A$3:$A$249,A2193)</f>
        <v>0</v>
      </c>
      <c r="Q2193" s="7">
        <f t="shared" si="561"/>
        <v>-4</v>
      </c>
      <c r="R2193" s="8">
        <f t="shared" ca="1" si="565"/>
        <v>-204</v>
      </c>
      <c r="S2193" s="8">
        <f t="shared" ca="1" si="566"/>
        <v>418252</v>
      </c>
      <c r="T2193" s="8">
        <f t="shared" ca="1" si="562"/>
        <v>-51</v>
      </c>
      <c r="U2193" s="9">
        <f t="shared" ca="1" si="567"/>
        <v>102</v>
      </c>
      <c r="V2193">
        <f t="shared" si="563"/>
        <v>2007</v>
      </c>
      <c r="W2193">
        <f t="shared" si="564"/>
        <v>5</v>
      </c>
    </row>
    <row r="2194" spans="1:23" x14ac:dyDescent="0.25">
      <c r="A2194" s="1">
        <v>39212</v>
      </c>
      <c r="B2194" s="2">
        <v>8096.86</v>
      </c>
      <c r="C2194" s="2">
        <v>97037</v>
      </c>
      <c r="D2194" s="2">
        <v>8109</v>
      </c>
      <c r="E2194" s="2">
        <v>8089</v>
      </c>
      <c r="F2194" s="10">
        <f t="shared" si="554"/>
        <v>1.4993466603103744E-3</v>
      </c>
      <c r="G2194" s="2">
        <f t="shared" ca="1" si="555"/>
        <v>106173.85</v>
      </c>
      <c r="H2194">
        <f t="shared" ca="1" si="556"/>
        <v>-1</v>
      </c>
      <c r="I2194">
        <f t="shared" si="557"/>
        <v>-1</v>
      </c>
      <c r="J2194">
        <f t="shared" si="560"/>
        <v>44.159999999999854</v>
      </c>
      <c r="K2194">
        <f t="shared" si="558"/>
        <v>-1</v>
      </c>
      <c r="L2194" s="11">
        <f t="shared" ca="1" si="552"/>
        <v>18027.689999999981</v>
      </c>
      <c r="M2194">
        <f t="shared" ca="1" si="559"/>
        <v>-2</v>
      </c>
      <c r="N2194">
        <f t="shared" ca="1" si="553"/>
        <v>0</v>
      </c>
      <c r="O2194">
        <f>COUNTIF(結算日!$A$3:$A$249,A2194)</f>
        <v>0</v>
      </c>
      <c r="Q2194" s="7">
        <f t="shared" si="561"/>
        <v>41</v>
      </c>
      <c r="R2194" s="8">
        <f t="shared" ca="1" si="565"/>
        <v>-2091</v>
      </c>
      <c r="S2194" s="8">
        <f t="shared" ca="1" si="566"/>
        <v>416059</v>
      </c>
      <c r="T2194" s="8">
        <f t="shared" ca="1" si="562"/>
        <v>-51</v>
      </c>
      <c r="U2194" s="9">
        <f t="shared" ca="1" si="567"/>
        <v>0</v>
      </c>
      <c r="V2194">
        <f t="shared" si="563"/>
        <v>2007</v>
      </c>
      <c r="W2194">
        <f t="shared" si="564"/>
        <v>5</v>
      </c>
    </row>
    <row r="2195" spans="1:23" x14ac:dyDescent="0.25">
      <c r="A2195" s="1">
        <v>39213</v>
      </c>
      <c r="B2195" s="2">
        <v>8031.54</v>
      </c>
      <c r="C2195" s="2">
        <v>82354</v>
      </c>
      <c r="D2195" s="2">
        <v>8021</v>
      </c>
      <c r="E2195" s="2">
        <v>8010</v>
      </c>
      <c r="F2195" s="10">
        <f t="shared" si="554"/>
        <v>-1.3123261541373443E-3</v>
      </c>
      <c r="G2195" s="2">
        <f t="shared" ca="1" si="555"/>
        <v>105570.2</v>
      </c>
      <c r="H2195">
        <f t="shared" ca="1" si="556"/>
        <v>-1</v>
      </c>
      <c r="I2195">
        <f t="shared" si="557"/>
        <v>1</v>
      </c>
      <c r="J2195">
        <f t="shared" si="560"/>
        <v>-65.319999999999709</v>
      </c>
      <c r="K2195">
        <f t="shared" si="558"/>
        <v>1</v>
      </c>
      <c r="L2195" s="11">
        <f t="shared" ca="1" si="552"/>
        <v>18158.32999999998</v>
      </c>
      <c r="M2195">
        <f t="shared" ca="1" si="559"/>
        <v>2</v>
      </c>
      <c r="N2195">
        <f t="shared" ca="1" si="553"/>
        <v>4</v>
      </c>
      <c r="O2195">
        <f>COUNTIF(結算日!$A$3:$A$249,A2195)</f>
        <v>0</v>
      </c>
      <c r="Q2195" s="7">
        <f t="shared" si="561"/>
        <v>-88</v>
      </c>
      <c r="R2195" s="8">
        <f t="shared" ca="1" si="565"/>
        <v>4488</v>
      </c>
      <c r="S2195" s="8">
        <f t="shared" ca="1" si="566"/>
        <v>420547</v>
      </c>
      <c r="T2195" s="8">
        <f t="shared" ca="1" si="562"/>
        <v>52</v>
      </c>
      <c r="U2195" s="9">
        <f t="shared" ca="1" si="567"/>
        <v>103</v>
      </c>
      <c r="V2195">
        <f t="shared" si="563"/>
        <v>2007</v>
      </c>
      <c r="W2195">
        <f t="shared" si="564"/>
        <v>5</v>
      </c>
    </row>
    <row r="2196" spans="1:23" x14ac:dyDescent="0.25">
      <c r="A2196" s="1">
        <v>39216</v>
      </c>
      <c r="B2196" s="2">
        <v>8030.56</v>
      </c>
      <c r="C2196" s="2">
        <v>80595</v>
      </c>
      <c r="D2196" s="2">
        <v>8044</v>
      </c>
      <c r="E2196" s="2">
        <v>8030</v>
      </c>
      <c r="F2196" s="10">
        <f t="shared" si="554"/>
        <v>1.6736068219400657E-3</v>
      </c>
      <c r="G2196" s="2">
        <f t="shared" ca="1" si="555"/>
        <v>104428.7</v>
      </c>
      <c r="H2196">
        <f t="shared" ca="1" si="556"/>
        <v>-1</v>
      </c>
      <c r="I2196">
        <f t="shared" si="557"/>
        <v>-1</v>
      </c>
      <c r="J2196">
        <f t="shared" si="560"/>
        <v>-0.97999999999956344</v>
      </c>
      <c r="K2196">
        <f t="shared" si="558"/>
        <v>-1</v>
      </c>
      <c r="L2196" s="11">
        <f t="shared" ca="1" si="552"/>
        <v>18156.369999999981</v>
      </c>
      <c r="M2196">
        <f t="shared" ca="1" si="559"/>
        <v>-2</v>
      </c>
      <c r="N2196">
        <f t="shared" ca="1" si="553"/>
        <v>4</v>
      </c>
      <c r="O2196">
        <f>COUNTIF(結算日!$A$3:$A$249,A2196)</f>
        <v>0</v>
      </c>
      <c r="Q2196" s="7">
        <f t="shared" si="561"/>
        <v>23</v>
      </c>
      <c r="R2196" s="8">
        <f t="shared" ca="1" si="565"/>
        <v>1196</v>
      </c>
      <c r="S2196" s="8">
        <f t="shared" ca="1" si="566"/>
        <v>421640</v>
      </c>
      <c r="T2196" s="8">
        <f t="shared" ca="1" si="562"/>
        <v>-52</v>
      </c>
      <c r="U2196" s="9">
        <f t="shared" ca="1" si="567"/>
        <v>104</v>
      </c>
      <c r="V2196">
        <f t="shared" si="563"/>
        <v>2007</v>
      </c>
      <c r="W2196">
        <f t="shared" si="564"/>
        <v>5</v>
      </c>
    </row>
    <row r="2197" spans="1:23" x14ac:dyDescent="0.25">
      <c r="A2197" s="1">
        <v>39217</v>
      </c>
      <c r="B2197" s="2">
        <v>7975.03</v>
      </c>
      <c r="C2197" s="2">
        <v>68764</v>
      </c>
      <c r="D2197" s="2">
        <v>7969</v>
      </c>
      <c r="E2197" s="2">
        <v>7938</v>
      </c>
      <c r="F2197" s="10">
        <f t="shared" si="554"/>
        <v>-7.5611000836361963E-4</v>
      </c>
      <c r="G2197" s="2">
        <f t="shared" ca="1" si="555"/>
        <v>103179.1</v>
      </c>
      <c r="H2197">
        <f t="shared" ca="1" si="556"/>
        <v>-1</v>
      </c>
      <c r="I2197">
        <f t="shared" si="557"/>
        <v>1</v>
      </c>
      <c r="J2197">
        <f t="shared" si="560"/>
        <v>-55.530000000000655</v>
      </c>
      <c r="K2197">
        <f t="shared" ca="1" si="558"/>
        <v>-1</v>
      </c>
      <c r="L2197" s="11">
        <f t="shared" ca="1" si="552"/>
        <v>18267.429999999982</v>
      </c>
      <c r="M2197">
        <f t="shared" ca="1" si="559"/>
        <v>-2</v>
      </c>
      <c r="N2197">
        <f t="shared" ca="1" si="553"/>
        <v>0</v>
      </c>
      <c r="O2197">
        <f>COUNTIF(結算日!$A$3:$A$249,A2197)</f>
        <v>0</v>
      </c>
      <c r="Q2197" s="7">
        <f t="shared" si="561"/>
        <v>-75</v>
      </c>
      <c r="R2197" s="8">
        <f t="shared" ca="1" si="565"/>
        <v>3900</v>
      </c>
      <c r="S2197" s="8">
        <f t="shared" ca="1" si="566"/>
        <v>425436</v>
      </c>
      <c r="T2197" s="8">
        <f t="shared" ca="1" si="562"/>
        <v>-53</v>
      </c>
      <c r="U2197" s="9">
        <f t="shared" ca="1" si="567"/>
        <v>1</v>
      </c>
      <c r="V2197">
        <f t="shared" si="563"/>
        <v>2007</v>
      </c>
      <c r="W2197">
        <f t="shared" si="564"/>
        <v>5</v>
      </c>
    </row>
    <row r="2198" spans="1:23" x14ac:dyDescent="0.25">
      <c r="A2198" s="1">
        <v>39218</v>
      </c>
      <c r="B2198" s="2">
        <v>7988.57</v>
      </c>
      <c r="C2198" s="2">
        <v>66091</v>
      </c>
      <c r="D2198" s="2">
        <v>7991</v>
      </c>
      <c r="E2198" s="2">
        <v>7965</v>
      </c>
      <c r="F2198" s="10">
        <f t="shared" si="554"/>
        <v>-2.9504654775510675E-3</v>
      </c>
      <c r="G2198" s="2">
        <f t="shared" ca="1" si="555"/>
        <v>102469.2</v>
      </c>
      <c r="H2198">
        <f t="shared" ca="1" si="556"/>
        <v>-1</v>
      </c>
      <c r="I2198">
        <f t="shared" si="557"/>
        <v>1</v>
      </c>
      <c r="J2198">
        <f t="shared" si="560"/>
        <v>13.539999999999964</v>
      </c>
      <c r="K2198">
        <f t="shared" si="558"/>
        <v>1</v>
      </c>
      <c r="L2198" s="11">
        <f t="shared" ca="1" si="552"/>
        <v>18240.349999999984</v>
      </c>
      <c r="M2198">
        <f t="shared" ca="1" si="559"/>
        <v>2</v>
      </c>
      <c r="N2198">
        <f t="shared" ca="1" si="553"/>
        <v>4</v>
      </c>
      <c r="O2198">
        <f>COUNTIF(結算日!$A$3:$A$249,A2198)</f>
        <v>1</v>
      </c>
      <c r="Q2198" s="7">
        <f t="shared" si="561"/>
        <v>22</v>
      </c>
      <c r="R2198" s="8">
        <f t="shared" ca="1" si="565"/>
        <v>-1166</v>
      </c>
      <c r="S2198" s="8">
        <f t="shared" ca="1" si="566"/>
        <v>424269</v>
      </c>
      <c r="T2198" s="8">
        <f t="shared" ca="1" si="562"/>
        <v>53</v>
      </c>
      <c r="U2198" s="9">
        <f t="shared" ca="1" si="567"/>
        <v>106</v>
      </c>
      <c r="V2198">
        <f t="shared" si="563"/>
        <v>2007</v>
      </c>
      <c r="W2198">
        <f t="shared" si="564"/>
        <v>5</v>
      </c>
    </row>
    <row r="2199" spans="1:23" x14ac:dyDescent="0.25">
      <c r="A2199" s="1">
        <v>39219</v>
      </c>
      <c r="B2199" s="2">
        <v>8037.96</v>
      </c>
      <c r="C2199" s="2">
        <v>84377</v>
      </c>
      <c r="D2199" s="2">
        <v>8015</v>
      </c>
      <c r="E2199" s="2">
        <v>7950</v>
      </c>
      <c r="F2199" s="10">
        <f t="shared" si="554"/>
        <v>-2.8564461629567717E-3</v>
      </c>
      <c r="G2199" s="2">
        <f t="shared" ca="1" si="555"/>
        <v>101987.85</v>
      </c>
      <c r="H2199">
        <f t="shared" ca="1" si="556"/>
        <v>-1</v>
      </c>
      <c r="I2199">
        <f t="shared" si="557"/>
        <v>1</v>
      </c>
      <c r="J2199">
        <f t="shared" si="560"/>
        <v>49.390000000000327</v>
      </c>
      <c r="K2199">
        <f t="shared" si="558"/>
        <v>1</v>
      </c>
      <c r="L2199" s="11">
        <f t="shared" ca="1" si="552"/>
        <v>18339.129999999983</v>
      </c>
      <c r="M2199">
        <f t="shared" ca="1" si="559"/>
        <v>2</v>
      </c>
      <c r="N2199">
        <f t="shared" ca="1" si="553"/>
        <v>0</v>
      </c>
      <c r="O2199">
        <f>COUNTIF(結算日!$A$3:$A$249,A2199)</f>
        <v>0</v>
      </c>
      <c r="Q2199" s="7">
        <f t="shared" si="561"/>
        <v>50</v>
      </c>
      <c r="R2199" s="8">
        <f t="shared" ca="1" si="565"/>
        <v>2650</v>
      </c>
      <c r="S2199" s="8">
        <f t="shared" ca="1" si="566"/>
        <v>426813</v>
      </c>
      <c r="T2199" s="8">
        <f t="shared" ca="1" si="562"/>
        <v>53</v>
      </c>
      <c r="U2199" s="9">
        <f t="shared" ca="1" si="567"/>
        <v>0</v>
      </c>
      <c r="V2199">
        <f t="shared" si="563"/>
        <v>2007</v>
      </c>
      <c r="W2199">
        <f t="shared" si="564"/>
        <v>5</v>
      </c>
    </row>
    <row r="2200" spans="1:23" x14ac:dyDescent="0.25">
      <c r="A2200" s="1">
        <v>39220</v>
      </c>
      <c r="B2200" s="2">
        <v>8034.14</v>
      </c>
      <c r="C2200" s="2">
        <v>87038</v>
      </c>
      <c r="D2200" s="2">
        <v>8030</v>
      </c>
      <c r="E2200" s="2">
        <v>7965</v>
      </c>
      <c r="F2200" s="10">
        <f t="shared" si="554"/>
        <v>-5.1530095318230718E-4</v>
      </c>
      <c r="G2200" s="2">
        <f t="shared" ca="1" si="555"/>
        <v>102037.075</v>
      </c>
      <c r="H2200">
        <f t="shared" ca="1" si="556"/>
        <v>-1</v>
      </c>
      <c r="I2200">
        <f t="shared" si="557"/>
        <v>1</v>
      </c>
      <c r="J2200">
        <f t="shared" si="560"/>
        <v>-3.819999999999709</v>
      </c>
      <c r="K2200">
        <f t="shared" ca="1" si="558"/>
        <v>-1</v>
      </c>
      <c r="L2200" s="11">
        <f t="shared" ca="1" si="552"/>
        <v>18331.489999999983</v>
      </c>
      <c r="M2200">
        <f t="shared" ca="1" si="559"/>
        <v>-2</v>
      </c>
      <c r="N2200">
        <f t="shared" ca="1" si="553"/>
        <v>4</v>
      </c>
      <c r="O2200">
        <f>COUNTIF(結算日!$A$3:$A$249,A2200)</f>
        <v>0</v>
      </c>
      <c r="Q2200" s="7">
        <f t="shared" si="561"/>
        <v>15</v>
      </c>
      <c r="R2200" s="8">
        <f t="shared" ca="1" si="565"/>
        <v>795</v>
      </c>
      <c r="S2200" s="8">
        <f t="shared" ca="1" si="566"/>
        <v>427608</v>
      </c>
      <c r="T2200" s="8">
        <f t="shared" ca="1" si="562"/>
        <v>-53</v>
      </c>
      <c r="U2200" s="9">
        <f t="shared" ca="1" si="567"/>
        <v>106</v>
      </c>
      <c r="V2200">
        <f t="shared" si="563"/>
        <v>2007</v>
      </c>
      <c r="W2200">
        <f t="shared" si="564"/>
        <v>5</v>
      </c>
    </row>
    <row r="2201" spans="1:23" x14ac:dyDescent="0.25">
      <c r="A2201" s="1">
        <v>39223</v>
      </c>
      <c r="B2201" s="2">
        <v>8141.59</v>
      </c>
      <c r="C2201" s="2">
        <v>104458</v>
      </c>
      <c r="D2201" s="2">
        <v>8122</v>
      </c>
      <c r="E2201" s="2">
        <v>8055</v>
      </c>
      <c r="F2201" s="10">
        <f t="shared" si="554"/>
        <v>-2.4061639065587892E-3</v>
      </c>
      <c r="G2201" s="2">
        <f t="shared" ca="1" si="555"/>
        <v>101859.25</v>
      </c>
      <c r="H2201">
        <f t="shared" ca="1" si="556"/>
        <v>1</v>
      </c>
      <c r="I2201">
        <f t="shared" si="557"/>
        <v>1</v>
      </c>
      <c r="J2201">
        <f t="shared" si="560"/>
        <v>107.44999999999982</v>
      </c>
      <c r="K2201">
        <f t="shared" si="558"/>
        <v>1</v>
      </c>
      <c r="L2201" s="11">
        <f t="shared" ca="1" si="552"/>
        <v>18116.589999999982</v>
      </c>
      <c r="M2201">
        <f t="shared" ca="1" si="559"/>
        <v>2</v>
      </c>
      <c r="N2201">
        <f t="shared" ca="1" si="553"/>
        <v>4</v>
      </c>
      <c r="O2201">
        <f>COUNTIF(結算日!$A$3:$A$249,A2201)</f>
        <v>0</v>
      </c>
      <c r="Q2201" s="7">
        <f t="shared" si="561"/>
        <v>92</v>
      </c>
      <c r="R2201" s="8">
        <f t="shared" ca="1" si="565"/>
        <v>-4876</v>
      </c>
      <c r="S2201" s="8">
        <f t="shared" ca="1" si="566"/>
        <v>422626</v>
      </c>
      <c r="T2201" s="8">
        <f t="shared" ca="1" si="562"/>
        <v>52</v>
      </c>
      <c r="U2201" s="9">
        <f t="shared" ca="1" si="567"/>
        <v>105</v>
      </c>
      <c r="V2201">
        <f t="shared" si="563"/>
        <v>2007</v>
      </c>
      <c r="W2201">
        <f t="shared" si="564"/>
        <v>5</v>
      </c>
    </row>
    <row r="2202" spans="1:23" x14ac:dyDescent="0.25">
      <c r="A2202" s="1">
        <v>39224</v>
      </c>
      <c r="B2202" s="2">
        <v>8188.63</v>
      </c>
      <c r="C2202" s="2">
        <v>116583</v>
      </c>
      <c r="D2202" s="2">
        <v>8176</v>
      </c>
      <c r="E2202" s="2">
        <v>8115</v>
      </c>
      <c r="F2202" s="10">
        <f t="shared" si="554"/>
        <v>-1.5423825475079367E-3</v>
      </c>
      <c r="G2202" s="2">
        <f t="shared" ca="1" si="555"/>
        <v>102048.2</v>
      </c>
      <c r="H2202">
        <f t="shared" ca="1" si="556"/>
        <v>1</v>
      </c>
      <c r="I2202">
        <f t="shared" si="557"/>
        <v>1</v>
      </c>
      <c r="J2202">
        <f t="shared" si="560"/>
        <v>47.039999999999964</v>
      </c>
      <c r="K2202">
        <f t="shared" si="558"/>
        <v>1</v>
      </c>
      <c r="L2202" s="11">
        <f t="shared" ca="1" si="552"/>
        <v>18210.669999999984</v>
      </c>
      <c r="M2202">
        <f t="shared" ca="1" si="559"/>
        <v>2</v>
      </c>
      <c r="N2202">
        <f t="shared" ca="1" si="553"/>
        <v>0</v>
      </c>
      <c r="O2202">
        <f>COUNTIF(結算日!$A$3:$A$249,A2202)</f>
        <v>0</v>
      </c>
      <c r="Q2202" s="7">
        <f t="shared" si="561"/>
        <v>54</v>
      </c>
      <c r="R2202" s="8">
        <f t="shared" ca="1" si="565"/>
        <v>2808</v>
      </c>
      <c r="S2202" s="8">
        <f t="shared" ca="1" si="566"/>
        <v>425329</v>
      </c>
      <c r="T2202" s="8">
        <f t="shared" ca="1" si="562"/>
        <v>52</v>
      </c>
      <c r="U2202" s="9">
        <f t="shared" ca="1" si="567"/>
        <v>0</v>
      </c>
      <c r="V2202">
        <f t="shared" si="563"/>
        <v>2007</v>
      </c>
      <c r="W2202">
        <f t="shared" si="564"/>
        <v>5</v>
      </c>
    </row>
    <row r="2203" spans="1:23" x14ac:dyDescent="0.25">
      <c r="A2203" s="1">
        <v>39225</v>
      </c>
      <c r="B2203" s="2">
        <v>8221.7900000000009</v>
      </c>
      <c r="C2203" s="2">
        <v>112077</v>
      </c>
      <c r="D2203" s="2">
        <v>8204</v>
      </c>
      <c r="E2203" s="2">
        <v>8141</v>
      </c>
      <c r="F2203" s="10">
        <f t="shared" si="554"/>
        <v>-2.1637623923744798E-3</v>
      </c>
      <c r="G2203" s="2">
        <f t="shared" ca="1" si="555"/>
        <v>102227.95</v>
      </c>
      <c r="H2203">
        <f t="shared" ca="1" si="556"/>
        <v>1</v>
      </c>
      <c r="I2203">
        <f t="shared" si="557"/>
        <v>1</v>
      </c>
      <c r="J2203">
        <f t="shared" si="560"/>
        <v>33.160000000000764</v>
      </c>
      <c r="K2203">
        <f t="shared" si="558"/>
        <v>1</v>
      </c>
      <c r="L2203" s="11">
        <f t="shared" ca="1" si="552"/>
        <v>18276.989999999983</v>
      </c>
      <c r="M2203">
        <f t="shared" ca="1" si="559"/>
        <v>2</v>
      </c>
      <c r="N2203">
        <f t="shared" ca="1" si="553"/>
        <v>0</v>
      </c>
      <c r="O2203">
        <f>COUNTIF(結算日!$A$3:$A$249,A2203)</f>
        <v>0</v>
      </c>
      <c r="Q2203" s="7">
        <f t="shared" si="561"/>
        <v>28</v>
      </c>
      <c r="R2203" s="8">
        <f t="shared" ca="1" si="565"/>
        <v>1456</v>
      </c>
      <c r="S2203" s="8">
        <f t="shared" ca="1" si="566"/>
        <v>426785</v>
      </c>
      <c r="T2203" s="8">
        <f t="shared" ca="1" si="562"/>
        <v>52</v>
      </c>
      <c r="U2203" s="9">
        <f t="shared" ca="1" si="567"/>
        <v>0</v>
      </c>
      <c r="V2203">
        <f t="shared" si="563"/>
        <v>2007</v>
      </c>
      <c r="W2203">
        <f t="shared" si="564"/>
        <v>5</v>
      </c>
    </row>
    <row r="2204" spans="1:23" x14ac:dyDescent="0.25">
      <c r="A2204" s="1">
        <v>39226</v>
      </c>
      <c r="B2204" s="2">
        <v>8216.41</v>
      </c>
      <c r="C2204" s="2">
        <v>103776</v>
      </c>
      <c r="D2204" s="2">
        <v>8170</v>
      </c>
      <c r="E2204" s="2">
        <v>8124</v>
      </c>
      <c r="F2204" s="10">
        <f t="shared" si="554"/>
        <v>-5.6484523045953194E-3</v>
      </c>
      <c r="G2204" s="2">
        <f t="shared" ca="1" si="555"/>
        <v>101647</v>
      </c>
      <c r="H2204">
        <f t="shared" ca="1" si="556"/>
        <v>1</v>
      </c>
      <c r="I2204">
        <f t="shared" si="557"/>
        <v>1</v>
      </c>
      <c r="J2204">
        <f t="shared" si="560"/>
        <v>-5.3800000000010186</v>
      </c>
      <c r="K2204">
        <f t="shared" si="558"/>
        <v>1</v>
      </c>
      <c r="L2204" s="11">
        <f t="shared" ca="1" si="552"/>
        <v>18266.229999999981</v>
      </c>
      <c r="M2204">
        <f t="shared" ca="1" si="559"/>
        <v>2</v>
      </c>
      <c r="N2204">
        <f t="shared" ca="1" si="553"/>
        <v>0</v>
      </c>
      <c r="O2204">
        <f>COUNTIF(結算日!$A$3:$A$249,A2204)</f>
        <v>0</v>
      </c>
      <c r="Q2204" s="7">
        <f t="shared" si="561"/>
        <v>-34</v>
      </c>
      <c r="R2204" s="8">
        <f t="shared" ca="1" si="565"/>
        <v>-1768</v>
      </c>
      <c r="S2204" s="8">
        <f t="shared" ca="1" si="566"/>
        <v>425017</v>
      </c>
      <c r="T2204" s="8">
        <f t="shared" ca="1" si="562"/>
        <v>52</v>
      </c>
      <c r="U2204" s="9">
        <f t="shared" ca="1" si="567"/>
        <v>0</v>
      </c>
      <c r="V2204">
        <f t="shared" si="563"/>
        <v>2007</v>
      </c>
      <c r="W2204">
        <f t="shared" si="564"/>
        <v>5</v>
      </c>
    </row>
    <row r="2205" spans="1:23" x14ac:dyDescent="0.25">
      <c r="A2205" s="1">
        <v>39227</v>
      </c>
      <c r="B2205" s="2">
        <v>8159.97</v>
      </c>
      <c r="C2205" s="2">
        <v>95179</v>
      </c>
      <c r="D2205" s="2">
        <v>8134</v>
      </c>
      <c r="E2205" s="2">
        <v>8080</v>
      </c>
      <c r="F2205" s="10">
        <f t="shared" si="554"/>
        <v>-3.1826097399868525E-3</v>
      </c>
      <c r="G2205" s="2">
        <f t="shared" ca="1" si="555"/>
        <v>101417.3</v>
      </c>
      <c r="H2205">
        <f t="shared" ca="1" si="556"/>
        <v>-1</v>
      </c>
      <c r="I2205">
        <f t="shared" si="557"/>
        <v>1</v>
      </c>
      <c r="J2205">
        <f t="shared" si="560"/>
        <v>-56.4399999999996</v>
      </c>
      <c r="K2205">
        <f t="shared" si="558"/>
        <v>1</v>
      </c>
      <c r="L2205" s="11">
        <f t="shared" ca="1" si="552"/>
        <v>18153.349999999984</v>
      </c>
      <c r="M2205">
        <f t="shared" ca="1" si="559"/>
        <v>2</v>
      </c>
      <c r="N2205">
        <f t="shared" ca="1" si="553"/>
        <v>0</v>
      </c>
      <c r="O2205">
        <f>COUNTIF(結算日!$A$3:$A$249,A2205)</f>
        <v>0</v>
      </c>
      <c r="Q2205" s="7">
        <f t="shared" si="561"/>
        <v>-36</v>
      </c>
      <c r="R2205" s="8">
        <f t="shared" ca="1" si="565"/>
        <v>-1872</v>
      </c>
      <c r="S2205" s="8">
        <f t="shared" ca="1" si="566"/>
        <v>423145</v>
      </c>
      <c r="T2205" s="8">
        <f t="shared" ca="1" si="562"/>
        <v>52</v>
      </c>
      <c r="U2205" s="9">
        <f t="shared" ca="1" si="567"/>
        <v>0</v>
      </c>
      <c r="V2205">
        <f t="shared" si="563"/>
        <v>2007</v>
      </c>
      <c r="W2205">
        <f t="shared" si="564"/>
        <v>5</v>
      </c>
    </row>
    <row r="2206" spans="1:23" x14ac:dyDescent="0.25">
      <c r="A2206" s="1">
        <v>39230</v>
      </c>
      <c r="B2206" s="2">
        <v>8156.82</v>
      </c>
      <c r="C2206" s="2">
        <v>84225</v>
      </c>
      <c r="D2206" s="2">
        <v>8154</v>
      </c>
      <c r="E2206" s="2">
        <v>8095</v>
      </c>
      <c r="F2206" s="10">
        <f t="shared" si="554"/>
        <v>-3.4572296556745208E-4</v>
      </c>
      <c r="G2206" s="2">
        <f t="shared" ca="1" si="555"/>
        <v>100659.125</v>
      </c>
      <c r="H2206">
        <f t="shared" ca="1" si="556"/>
        <v>-1</v>
      </c>
      <c r="I2206">
        <f t="shared" si="557"/>
        <v>1</v>
      </c>
      <c r="J2206">
        <f t="shared" si="560"/>
        <v>-3.1500000000005457</v>
      </c>
      <c r="K2206">
        <f t="shared" ca="1" si="558"/>
        <v>-1</v>
      </c>
      <c r="L2206" s="11">
        <f t="shared" ca="1" si="552"/>
        <v>18147.049999999981</v>
      </c>
      <c r="M2206">
        <f t="shared" ca="1" si="559"/>
        <v>-2</v>
      </c>
      <c r="N2206">
        <f t="shared" ca="1" si="553"/>
        <v>4</v>
      </c>
      <c r="O2206">
        <f>COUNTIF(結算日!$A$3:$A$249,A2206)</f>
        <v>0</v>
      </c>
      <c r="Q2206" s="7">
        <f t="shared" si="561"/>
        <v>20</v>
      </c>
      <c r="R2206" s="8">
        <f t="shared" ca="1" si="565"/>
        <v>1040</v>
      </c>
      <c r="S2206" s="8">
        <f t="shared" ca="1" si="566"/>
        <v>424185</v>
      </c>
      <c r="T2206" s="8">
        <f t="shared" ca="1" si="562"/>
        <v>-52</v>
      </c>
      <c r="U2206" s="9">
        <f t="shared" ca="1" si="567"/>
        <v>104</v>
      </c>
      <c r="V2206">
        <f t="shared" si="563"/>
        <v>2007</v>
      </c>
      <c r="W2206">
        <f t="shared" si="564"/>
        <v>5</v>
      </c>
    </row>
    <row r="2207" spans="1:23" x14ac:dyDescent="0.25">
      <c r="A2207" s="1">
        <v>39231</v>
      </c>
      <c r="B2207" s="2">
        <v>8181.49</v>
      </c>
      <c r="C2207" s="2">
        <v>92858</v>
      </c>
      <c r="D2207" s="2">
        <v>8168</v>
      </c>
      <c r="E2207" s="2">
        <v>8110</v>
      </c>
      <c r="F2207" s="10">
        <f t="shared" si="554"/>
        <v>-1.6488439147391842E-3</v>
      </c>
      <c r="G2207" s="2">
        <f t="shared" ca="1" si="555"/>
        <v>100037.625</v>
      </c>
      <c r="H2207">
        <f t="shared" ca="1" si="556"/>
        <v>-1</v>
      </c>
      <c r="I2207">
        <f t="shared" si="557"/>
        <v>1</v>
      </c>
      <c r="J2207">
        <f t="shared" si="560"/>
        <v>24.670000000000073</v>
      </c>
      <c r="K2207">
        <f t="shared" si="558"/>
        <v>1</v>
      </c>
      <c r="L2207" s="11">
        <f t="shared" ca="1" si="552"/>
        <v>18097.709999999981</v>
      </c>
      <c r="M2207">
        <f t="shared" ca="1" si="559"/>
        <v>2</v>
      </c>
      <c r="N2207">
        <f t="shared" ca="1" si="553"/>
        <v>4</v>
      </c>
      <c r="O2207">
        <f>COUNTIF(結算日!$A$3:$A$249,A2207)</f>
        <v>0</v>
      </c>
      <c r="Q2207" s="7">
        <f t="shared" si="561"/>
        <v>14</v>
      </c>
      <c r="R2207" s="8">
        <f t="shared" ca="1" si="565"/>
        <v>-728</v>
      </c>
      <c r="S2207" s="8">
        <f t="shared" ca="1" si="566"/>
        <v>423353</v>
      </c>
      <c r="T2207" s="8">
        <f t="shared" ca="1" si="562"/>
        <v>51</v>
      </c>
      <c r="U2207" s="9">
        <f t="shared" ca="1" si="567"/>
        <v>103</v>
      </c>
      <c r="V2207">
        <f t="shared" si="563"/>
        <v>2007</v>
      </c>
      <c r="W2207">
        <f t="shared" si="564"/>
        <v>5</v>
      </c>
    </row>
    <row r="2208" spans="1:23" x14ac:dyDescent="0.25">
      <c r="A2208" s="1">
        <v>39232</v>
      </c>
      <c r="B2208" s="2">
        <v>8147.34</v>
      </c>
      <c r="C2208" s="2">
        <v>93765</v>
      </c>
      <c r="D2208" s="2">
        <v>8111</v>
      </c>
      <c r="E2208" s="2">
        <v>8064</v>
      </c>
      <c r="F2208" s="10">
        <f t="shared" si="554"/>
        <v>-4.460351476678337E-3</v>
      </c>
      <c r="G2208" s="2">
        <f t="shared" ca="1" si="555"/>
        <v>99505.824999999997</v>
      </c>
      <c r="H2208">
        <f t="shared" ca="1" si="556"/>
        <v>-1</v>
      </c>
      <c r="I2208">
        <f t="shared" si="557"/>
        <v>1</v>
      </c>
      <c r="J2208">
        <f t="shared" si="560"/>
        <v>-34.149999999999636</v>
      </c>
      <c r="K2208">
        <f t="shared" si="558"/>
        <v>1</v>
      </c>
      <c r="L2208" s="11">
        <f t="shared" ca="1" si="552"/>
        <v>18029.409999999982</v>
      </c>
      <c r="M2208">
        <f t="shared" ca="1" si="559"/>
        <v>2</v>
      </c>
      <c r="N2208">
        <f t="shared" ca="1" si="553"/>
        <v>0</v>
      </c>
      <c r="O2208">
        <f>COUNTIF(結算日!$A$3:$A$249,A2208)</f>
        <v>0</v>
      </c>
      <c r="Q2208" s="7">
        <f t="shared" si="561"/>
        <v>-57</v>
      </c>
      <c r="R2208" s="8">
        <f t="shared" ca="1" si="565"/>
        <v>-2907</v>
      </c>
      <c r="S2208" s="8">
        <f t="shared" ca="1" si="566"/>
        <v>420343</v>
      </c>
      <c r="T2208" s="8">
        <f t="shared" ca="1" si="562"/>
        <v>51</v>
      </c>
      <c r="U2208" s="9">
        <f t="shared" ca="1" si="567"/>
        <v>0</v>
      </c>
      <c r="V2208">
        <f t="shared" si="563"/>
        <v>2007</v>
      </c>
      <c r="W2208">
        <f t="shared" si="564"/>
        <v>5</v>
      </c>
    </row>
    <row r="2209" spans="1:23" x14ac:dyDescent="0.25">
      <c r="A2209" s="1">
        <v>39233</v>
      </c>
      <c r="B2209" s="2">
        <v>8144.95</v>
      </c>
      <c r="C2209" s="2">
        <v>136305</v>
      </c>
      <c r="D2209" s="2">
        <v>8171</v>
      </c>
      <c r="E2209" s="2">
        <v>8119</v>
      </c>
      <c r="F2209" s="10">
        <f t="shared" si="554"/>
        <v>3.1983007876046354E-3</v>
      </c>
      <c r="G2209" s="2">
        <f t="shared" ca="1" si="555"/>
        <v>99947.3</v>
      </c>
      <c r="H2209">
        <f t="shared" ca="1" si="556"/>
        <v>1</v>
      </c>
      <c r="I2209">
        <f t="shared" si="557"/>
        <v>-1</v>
      </c>
      <c r="J2209">
        <f t="shared" si="560"/>
        <v>-2.3900000000003274</v>
      </c>
      <c r="K2209">
        <f t="shared" si="558"/>
        <v>-1</v>
      </c>
      <c r="L2209" s="11">
        <f t="shared" ca="1" si="552"/>
        <v>18024.629999999983</v>
      </c>
      <c r="M2209">
        <f t="shared" ca="1" si="559"/>
        <v>-2</v>
      </c>
      <c r="N2209">
        <f t="shared" ca="1" si="553"/>
        <v>4</v>
      </c>
      <c r="O2209">
        <f>COUNTIF(結算日!$A$3:$A$249,A2209)</f>
        <v>0</v>
      </c>
      <c r="Q2209" s="7">
        <f t="shared" si="561"/>
        <v>60</v>
      </c>
      <c r="R2209" s="8">
        <f t="shared" ca="1" si="565"/>
        <v>3060</v>
      </c>
      <c r="S2209" s="8">
        <f t="shared" ca="1" si="566"/>
        <v>423403</v>
      </c>
      <c r="T2209" s="8">
        <f t="shared" ca="1" si="562"/>
        <v>-51</v>
      </c>
      <c r="U2209" s="9">
        <f t="shared" ca="1" si="567"/>
        <v>102</v>
      </c>
      <c r="V2209">
        <f t="shared" si="563"/>
        <v>2007</v>
      </c>
      <c r="W2209">
        <f t="shared" si="564"/>
        <v>5</v>
      </c>
    </row>
    <row r="2210" spans="1:23" x14ac:dyDescent="0.25">
      <c r="A2210" s="1">
        <v>39234</v>
      </c>
      <c r="B2210" s="2">
        <v>8249.9</v>
      </c>
      <c r="C2210" s="2">
        <v>129950</v>
      </c>
      <c r="D2210" s="2">
        <v>8232</v>
      </c>
      <c r="E2210" s="2">
        <v>8175</v>
      </c>
      <c r="F2210" s="10">
        <f t="shared" si="554"/>
        <v>-2.1697232693729251E-3</v>
      </c>
      <c r="G2210" s="2">
        <f t="shared" ca="1" si="555"/>
        <v>99871.75</v>
      </c>
      <c r="H2210">
        <f t="shared" ca="1" si="556"/>
        <v>1</v>
      </c>
      <c r="I2210">
        <f t="shared" si="557"/>
        <v>1</v>
      </c>
      <c r="J2210">
        <f t="shared" si="560"/>
        <v>104.94999999999982</v>
      </c>
      <c r="K2210">
        <f t="shared" si="558"/>
        <v>1</v>
      </c>
      <c r="L2210" s="11">
        <f t="shared" ca="1" si="552"/>
        <v>17814.729999999981</v>
      </c>
      <c r="M2210">
        <f t="shared" ca="1" si="559"/>
        <v>2</v>
      </c>
      <c r="N2210">
        <f t="shared" ca="1" si="553"/>
        <v>4</v>
      </c>
      <c r="O2210">
        <f>COUNTIF(結算日!$A$3:$A$249,A2210)</f>
        <v>0</v>
      </c>
      <c r="Q2210" s="7">
        <f t="shared" si="561"/>
        <v>61</v>
      </c>
      <c r="R2210" s="8">
        <f t="shared" ca="1" si="565"/>
        <v>-3111</v>
      </c>
      <c r="S2210" s="8">
        <f t="shared" ca="1" si="566"/>
        <v>420190</v>
      </c>
      <c r="T2210" s="8">
        <f t="shared" ca="1" si="562"/>
        <v>51</v>
      </c>
      <c r="U2210" s="9">
        <f t="shared" ca="1" si="567"/>
        <v>102</v>
      </c>
      <c r="V2210">
        <f t="shared" si="563"/>
        <v>2007</v>
      </c>
      <c r="W2210">
        <f t="shared" si="564"/>
        <v>6</v>
      </c>
    </row>
    <row r="2211" spans="1:23" x14ac:dyDescent="0.25">
      <c r="A2211" s="1">
        <v>39237</v>
      </c>
      <c r="B2211" s="2">
        <v>8294.7900000000009</v>
      </c>
      <c r="C2211" s="2">
        <v>116870</v>
      </c>
      <c r="D2211" s="2">
        <v>8257</v>
      </c>
      <c r="E2211" s="2">
        <v>8205</v>
      </c>
      <c r="F2211" s="10">
        <f t="shared" si="554"/>
        <v>-4.5558718183342783E-3</v>
      </c>
      <c r="G2211" s="2">
        <f t="shared" ca="1" si="555"/>
        <v>99817.425000000003</v>
      </c>
      <c r="H2211">
        <f t="shared" ca="1" si="556"/>
        <v>1</v>
      </c>
      <c r="I2211">
        <f t="shared" si="557"/>
        <v>1</v>
      </c>
      <c r="J2211">
        <f t="shared" si="560"/>
        <v>44.890000000001237</v>
      </c>
      <c r="K2211">
        <f t="shared" si="558"/>
        <v>1</v>
      </c>
      <c r="L2211" s="11">
        <f t="shared" ca="1" si="552"/>
        <v>17904.509999999984</v>
      </c>
      <c r="M2211">
        <f t="shared" ca="1" si="559"/>
        <v>2</v>
      </c>
      <c r="N2211">
        <f t="shared" ca="1" si="553"/>
        <v>0</v>
      </c>
      <c r="O2211">
        <f>COUNTIF(結算日!$A$3:$A$249,A2211)</f>
        <v>0</v>
      </c>
      <c r="Q2211" s="7">
        <f t="shared" si="561"/>
        <v>25</v>
      </c>
      <c r="R2211" s="8">
        <f t="shared" ca="1" si="565"/>
        <v>1275</v>
      </c>
      <c r="S2211" s="8">
        <f t="shared" ca="1" si="566"/>
        <v>421363</v>
      </c>
      <c r="T2211" s="8">
        <f t="shared" ca="1" si="562"/>
        <v>51</v>
      </c>
      <c r="U2211" s="9">
        <f t="shared" ca="1" si="567"/>
        <v>0</v>
      </c>
      <c r="V2211">
        <f t="shared" si="563"/>
        <v>2007</v>
      </c>
      <c r="W2211">
        <f t="shared" si="564"/>
        <v>6</v>
      </c>
    </row>
    <row r="2212" spans="1:23" x14ac:dyDescent="0.25">
      <c r="A2212" s="1">
        <v>39238</v>
      </c>
      <c r="B2212" s="2">
        <v>8303.99</v>
      </c>
      <c r="C2212" s="2">
        <v>134265</v>
      </c>
      <c r="D2212" s="2">
        <v>8254</v>
      </c>
      <c r="E2212" s="2">
        <v>8203</v>
      </c>
      <c r="F2212" s="10">
        <f t="shared" si="554"/>
        <v>-6.0199976156040114E-3</v>
      </c>
      <c r="G2212" s="2">
        <f t="shared" ca="1" si="555"/>
        <v>100332.075</v>
      </c>
      <c r="H2212">
        <f t="shared" ca="1" si="556"/>
        <v>1</v>
      </c>
      <c r="I2212">
        <f t="shared" si="557"/>
        <v>1</v>
      </c>
      <c r="J2212">
        <f t="shared" si="560"/>
        <v>9.1999999999989086</v>
      </c>
      <c r="K2212">
        <f t="shared" si="558"/>
        <v>1</v>
      </c>
      <c r="L2212" s="11">
        <f t="shared" ca="1" si="552"/>
        <v>17922.909999999982</v>
      </c>
      <c r="M2212">
        <f t="shared" ca="1" si="559"/>
        <v>2</v>
      </c>
      <c r="N2212">
        <f t="shared" ca="1" si="553"/>
        <v>0</v>
      </c>
      <c r="O2212">
        <f>COUNTIF(結算日!$A$3:$A$249,A2212)</f>
        <v>0</v>
      </c>
      <c r="Q2212" s="7">
        <f t="shared" si="561"/>
        <v>-3</v>
      </c>
      <c r="R2212" s="8">
        <f t="shared" ca="1" si="565"/>
        <v>-153</v>
      </c>
      <c r="S2212" s="8">
        <f t="shared" ca="1" si="566"/>
        <v>421210</v>
      </c>
      <c r="T2212" s="8">
        <f t="shared" ca="1" si="562"/>
        <v>51</v>
      </c>
      <c r="U2212" s="9">
        <f t="shared" ca="1" si="567"/>
        <v>0</v>
      </c>
      <c r="V2212">
        <f t="shared" si="563"/>
        <v>2007</v>
      </c>
      <c r="W2212">
        <f t="shared" si="564"/>
        <v>6</v>
      </c>
    </row>
    <row r="2213" spans="1:23" x14ac:dyDescent="0.25">
      <c r="A2213" s="1">
        <v>39239</v>
      </c>
      <c r="B2213" s="2">
        <v>8314.68</v>
      </c>
      <c r="C2213" s="2">
        <v>168006</v>
      </c>
      <c r="D2213" s="2">
        <v>8285</v>
      </c>
      <c r="E2213" s="2">
        <v>8230</v>
      </c>
      <c r="F2213" s="10">
        <f t="shared" si="554"/>
        <v>-3.5695901706379596E-3</v>
      </c>
      <c r="G2213" s="2">
        <f t="shared" ca="1" si="555"/>
        <v>101681.875</v>
      </c>
      <c r="H2213">
        <f t="shared" ca="1" si="556"/>
        <v>1</v>
      </c>
      <c r="I2213">
        <f t="shared" si="557"/>
        <v>1</v>
      </c>
      <c r="J2213">
        <f t="shared" si="560"/>
        <v>10.690000000000509</v>
      </c>
      <c r="K2213">
        <f t="shared" si="558"/>
        <v>1</v>
      </c>
      <c r="L2213" s="11">
        <f t="shared" ca="1" si="552"/>
        <v>17944.289999999983</v>
      </c>
      <c r="M2213">
        <f t="shared" ca="1" si="559"/>
        <v>2</v>
      </c>
      <c r="N2213">
        <f t="shared" ca="1" si="553"/>
        <v>0</v>
      </c>
      <c r="O2213">
        <f>COUNTIF(結算日!$A$3:$A$249,A2213)</f>
        <v>0</v>
      </c>
      <c r="Q2213" s="7">
        <f t="shared" si="561"/>
        <v>31</v>
      </c>
      <c r="R2213" s="8">
        <f t="shared" ca="1" si="565"/>
        <v>1581</v>
      </c>
      <c r="S2213" s="8">
        <f t="shared" ca="1" si="566"/>
        <v>422791</v>
      </c>
      <c r="T2213" s="8">
        <f t="shared" ca="1" si="562"/>
        <v>51</v>
      </c>
      <c r="U2213" s="9">
        <f t="shared" ca="1" si="567"/>
        <v>0</v>
      </c>
      <c r="V2213">
        <f t="shared" si="563"/>
        <v>2007</v>
      </c>
      <c r="W2213">
        <f t="shared" si="564"/>
        <v>6</v>
      </c>
    </row>
    <row r="2214" spans="1:23" x14ac:dyDescent="0.25">
      <c r="A2214" s="1">
        <v>39240</v>
      </c>
      <c r="B2214" s="2">
        <v>8355.26</v>
      </c>
      <c r="C2214" s="2">
        <v>122883</v>
      </c>
      <c r="D2214" s="2">
        <v>8336</v>
      </c>
      <c r="E2214" s="2">
        <v>8280</v>
      </c>
      <c r="F2214" s="10">
        <f t="shared" si="554"/>
        <v>-2.3051347294997804E-3</v>
      </c>
      <c r="G2214" s="2">
        <f t="shared" ca="1" si="555"/>
        <v>102054.72500000001</v>
      </c>
      <c r="H2214">
        <f t="shared" ca="1" si="556"/>
        <v>1</v>
      </c>
      <c r="I2214">
        <f t="shared" si="557"/>
        <v>1</v>
      </c>
      <c r="J2214">
        <f t="shared" si="560"/>
        <v>40.579999999999927</v>
      </c>
      <c r="K2214">
        <f t="shared" si="558"/>
        <v>1</v>
      </c>
      <c r="L2214" s="11">
        <f t="shared" ca="1" si="552"/>
        <v>18025.449999999983</v>
      </c>
      <c r="M2214">
        <f t="shared" ca="1" si="559"/>
        <v>2</v>
      </c>
      <c r="N2214">
        <f t="shared" ca="1" si="553"/>
        <v>0</v>
      </c>
      <c r="O2214">
        <f>COUNTIF(結算日!$A$3:$A$249,A2214)</f>
        <v>0</v>
      </c>
      <c r="Q2214" s="7">
        <f t="shared" si="561"/>
        <v>51</v>
      </c>
      <c r="R2214" s="8">
        <f t="shared" ca="1" si="565"/>
        <v>2601</v>
      </c>
      <c r="S2214" s="8">
        <f t="shared" ca="1" si="566"/>
        <v>425392</v>
      </c>
      <c r="T2214" s="8">
        <f t="shared" ca="1" si="562"/>
        <v>51</v>
      </c>
      <c r="U2214" s="9">
        <f t="shared" ca="1" si="567"/>
        <v>0</v>
      </c>
      <c r="V2214">
        <f t="shared" si="563"/>
        <v>2007</v>
      </c>
      <c r="W2214">
        <f t="shared" si="564"/>
        <v>6</v>
      </c>
    </row>
    <row r="2215" spans="1:23" x14ac:dyDescent="0.25">
      <c r="A2215" s="1">
        <v>39241</v>
      </c>
      <c r="B2215" s="2">
        <v>8300.7099999999991</v>
      </c>
      <c r="C2215" s="2">
        <v>133732</v>
      </c>
      <c r="D2215" s="2">
        <v>8276</v>
      </c>
      <c r="E2215" s="2">
        <v>8229</v>
      </c>
      <c r="F2215" s="10">
        <f t="shared" si="554"/>
        <v>-2.9768537872060241E-3</v>
      </c>
      <c r="G2215" s="2">
        <f t="shared" ca="1" si="555"/>
        <v>102523.35</v>
      </c>
      <c r="H2215">
        <f t="shared" ca="1" si="556"/>
        <v>1</v>
      </c>
      <c r="I2215">
        <f t="shared" si="557"/>
        <v>1</v>
      </c>
      <c r="J2215">
        <f t="shared" si="560"/>
        <v>-54.550000000001091</v>
      </c>
      <c r="K2215">
        <f t="shared" si="558"/>
        <v>1</v>
      </c>
      <c r="L2215" s="11">
        <f t="shared" ca="1" si="552"/>
        <v>17916.34999999998</v>
      </c>
      <c r="M2215">
        <f t="shared" ca="1" si="559"/>
        <v>2</v>
      </c>
      <c r="N2215">
        <f t="shared" ca="1" si="553"/>
        <v>0</v>
      </c>
      <c r="O2215">
        <f>COUNTIF(結算日!$A$3:$A$249,A2215)</f>
        <v>0</v>
      </c>
      <c r="Q2215" s="7">
        <f t="shared" si="561"/>
        <v>-60</v>
      </c>
      <c r="R2215" s="8">
        <f t="shared" ca="1" si="565"/>
        <v>-3060</v>
      </c>
      <c r="S2215" s="8">
        <f t="shared" ca="1" si="566"/>
        <v>422332</v>
      </c>
      <c r="T2215" s="8">
        <f t="shared" ca="1" si="562"/>
        <v>51</v>
      </c>
      <c r="U2215" s="9">
        <f t="shared" ca="1" si="567"/>
        <v>0</v>
      </c>
      <c r="V2215">
        <f t="shared" si="563"/>
        <v>2007</v>
      </c>
      <c r="W2215">
        <f t="shared" si="564"/>
        <v>6</v>
      </c>
    </row>
    <row r="2216" spans="1:23" x14ac:dyDescent="0.25">
      <c r="A2216" s="1">
        <v>39244</v>
      </c>
      <c r="B2216" s="2">
        <v>8338.8799999999992</v>
      </c>
      <c r="C2216" s="2">
        <v>133909</v>
      </c>
      <c r="D2216" s="2">
        <v>8313</v>
      </c>
      <c r="E2216" s="2">
        <v>8264</v>
      </c>
      <c r="F2216" s="10">
        <f t="shared" si="554"/>
        <v>-3.1035342875781469E-3</v>
      </c>
      <c r="G2216" s="2">
        <f t="shared" ca="1" si="555"/>
        <v>103995.675</v>
      </c>
      <c r="H2216">
        <f t="shared" ca="1" si="556"/>
        <v>1</v>
      </c>
      <c r="I2216">
        <f t="shared" si="557"/>
        <v>1</v>
      </c>
      <c r="J2216">
        <f t="shared" si="560"/>
        <v>38.170000000000073</v>
      </c>
      <c r="K2216">
        <f t="shared" si="558"/>
        <v>1</v>
      </c>
      <c r="L2216" s="11">
        <f t="shared" ca="1" si="552"/>
        <v>17992.689999999981</v>
      </c>
      <c r="M2216">
        <f t="shared" ca="1" si="559"/>
        <v>2</v>
      </c>
      <c r="N2216">
        <f t="shared" ca="1" si="553"/>
        <v>0</v>
      </c>
      <c r="O2216">
        <f>COUNTIF(結算日!$A$3:$A$249,A2216)</f>
        <v>0</v>
      </c>
      <c r="Q2216" s="7">
        <f t="shared" si="561"/>
        <v>37</v>
      </c>
      <c r="R2216" s="8">
        <f t="shared" ca="1" si="565"/>
        <v>1887</v>
      </c>
      <c r="S2216" s="8">
        <f t="shared" ca="1" si="566"/>
        <v>424219</v>
      </c>
      <c r="T2216" s="8">
        <f t="shared" ca="1" si="562"/>
        <v>51</v>
      </c>
      <c r="U2216" s="9">
        <f t="shared" ca="1" si="567"/>
        <v>0</v>
      </c>
      <c r="V2216">
        <f t="shared" si="563"/>
        <v>2007</v>
      </c>
      <c r="W2216">
        <f t="shared" si="564"/>
        <v>6</v>
      </c>
    </row>
    <row r="2217" spans="1:23" x14ac:dyDescent="0.25">
      <c r="A2217" s="1">
        <v>39245</v>
      </c>
      <c r="B2217" s="2">
        <v>8370.26</v>
      </c>
      <c r="C2217" s="2">
        <v>143202</v>
      </c>
      <c r="D2217" s="2">
        <v>8338</v>
      </c>
      <c r="E2217" s="2">
        <v>8290</v>
      </c>
      <c r="F2217" s="10">
        <f t="shared" si="554"/>
        <v>-3.8541216162939484E-3</v>
      </c>
      <c r="G2217" s="2">
        <f t="shared" ca="1" si="555"/>
        <v>104759.55</v>
      </c>
      <c r="H2217">
        <f t="shared" ca="1" si="556"/>
        <v>1</v>
      </c>
      <c r="I2217">
        <f t="shared" si="557"/>
        <v>1</v>
      </c>
      <c r="J2217">
        <f t="shared" si="560"/>
        <v>31.380000000001019</v>
      </c>
      <c r="K2217">
        <f t="shared" si="558"/>
        <v>1</v>
      </c>
      <c r="L2217" s="11">
        <f t="shared" ca="1" si="552"/>
        <v>18055.449999999983</v>
      </c>
      <c r="M2217">
        <f t="shared" ca="1" si="559"/>
        <v>2</v>
      </c>
      <c r="N2217">
        <f t="shared" ca="1" si="553"/>
        <v>0</v>
      </c>
      <c r="O2217">
        <f>COUNTIF(結算日!$A$3:$A$249,A2217)</f>
        <v>0</v>
      </c>
      <c r="Q2217" s="7">
        <f t="shared" si="561"/>
        <v>25</v>
      </c>
      <c r="R2217" s="8">
        <f t="shared" ca="1" si="565"/>
        <v>1275</v>
      </c>
      <c r="S2217" s="8">
        <f t="shared" ca="1" si="566"/>
        <v>425494</v>
      </c>
      <c r="T2217" s="8">
        <f t="shared" ca="1" si="562"/>
        <v>51</v>
      </c>
      <c r="U2217" s="9">
        <f t="shared" ca="1" si="567"/>
        <v>0</v>
      </c>
      <c r="V2217">
        <f t="shared" si="563"/>
        <v>2007</v>
      </c>
      <c r="W2217">
        <f t="shared" si="564"/>
        <v>6</v>
      </c>
    </row>
    <row r="2218" spans="1:23" x14ac:dyDescent="0.25">
      <c r="A2218" s="1">
        <v>39246</v>
      </c>
      <c r="B2218" s="2">
        <v>8346.39</v>
      </c>
      <c r="C2218" s="2">
        <v>130573</v>
      </c>
      <c r="D2218" s="2">
        <v>8331</v>
      </c>
      <c r="E2218" s="2">
        <v>8282</v>
      </c>
      <c r="F2218" s="10">
        <f t="shared" si="554"/>
        <v>-1.8439109603073378E-3</v>
      </c>
      <c r="G2218" s="2">
        <f t="shared" ca="1" si="555"/>
        <v>104721.75</v>
      </c>
      <c r="H2218">
        <f t="shared" ca="1" si="556"/>
        <v>1</v>
      </c>
      <c r="I2218">
        <f t="shared" si="557"/>
        <v>1</v>
      </c>
      <c r="J2218">
        <f t="shared" si="560"/>
        <v>-23.8700000000008</v>
      </c>
      <c r="K2218">
        <f t="shared" si="558"/>
        <v>1</v>
      </c>
      <c r="L2218" s="11">
        <f t="shared" ca="1" si="552"/>
        <v>18007.709999999981</v>
      </c>
      <c r="M2218">
        <f t="shared" ca="1" si="559"/>
        <v>2</v>
      </c>
      <c r="N2218">
        <f t="shared" ca="1" si="553"/>
        <v>0</v>
      </c>
      <c r="O2218">
        <f>COUNTIF(結算日!$A$3:$A$249,A2218)</f>
        <v>0</v>
      </c>
      <c r="Q2218" s="7">
        <f t="shared" si="561"/>
        <v>-7</v>
      </c>
      <c r="R2218" s="8">
        <f t="shared" ca="1" si="565"/>
        <v>-357</v>
      </c>
      <c r="S2218" s="8">
        <f t="shared" ca="1" si="566"/>
        <v>425137</v>
      </c>
      <c r="T2218" s="8">
        <f t="shared" ca="1" si="562"/>
        <v>51</v>
      </c>
      <c r="U2218" s="9">
        <f t="shared" ca="1" si="567"/>
        <v>0</v>
      </c>
      <c r="V2218">
        <f t="shared" si="563"/>
        <v>2007</v>
      </c>
      <c r="W2218">
        <f t="shared" si="564"/>
        <v>6</v>
      </c>
    </row>
    <row r="2219" spans="1:23" x14ac:dyDescent="0.25">
      <c r="A2219" s="1">
        <v>39247</v>
      </c>
      <c r="B2219" s="2">
        <v>8450.7199999999993</v>
      </c>
      <c r="C2219" s="2">
        <v>147286</v>
      </c>
      <c r="D2219" s="2">
        <v>8443</v>
      </c>
      <c r="E2219" s="2">
        <v>8389</v>
      </c>
      <c r="F2219" s="10">
        <f t="shared" si="554"/>
        <v>-9.1353162807417121E-4</v>
      </c>
      <c r="G2219" s="2">
        <f t="shared" ca="1" si="555"/>
        <v>105878.22500000001</v>
      </c>
      <c r="H2219">
        <f t="shared" ca="1" si="556"/>
        <v>1</v>
      </c>
      <c r="I2219">
        <f t="shared" si="557"/>
        <v>1</v>
      </c>
      <c r="J2219">
        <f t="shared" si="560"/>
        <v>104.32999999999993</v>
      </c>
      <c r="K2219">
        <f t="shared" ca="1" si="558"/>
        <v>1</v>
      </c>
      <c r="L2219" s="11">
        <f t="shared" ca="1" si="552"/>
        <v>18216.369999999981</v>
      </c>
      <c r="M2219">
        <f t="shared" ca="1" si="559"/>
        <v>2</v>
      </c>
      <c r="N2219">
        <f t="shared" ca="1" si="553"/>
        <v>0</v>
      </c>
      <c r="O2219">
        <f>COUNTIF(結算日!$A$3:$A$249,A2219)</f>
        <v>0</v>
      </c>
      <c r="Q2219" s="7">
        <f t="shared" si="561"/>
        <v>112</v>
      </c>
      <c r="R2219" s="8">
        <f t="shared" ca="1" si="565"/>
        <v>5712</v>
      </c>
      <c r="S2219" s="8">
        <f t="shared" ca="1" si="566"/>
        <v>430849</v>
      </c>
      <c r="T2219" s="8">
        <f t="shared" ca="1" si="562"/>
        <v>51</v>
      </c>
      <c r="U2219" s="9">
        <f t="shared" ca="1" si="567"/>
        <v>0</v>
      </c>
      <c r="V2219">
        <f t="shared" si="563"/>
        <v>2007</v>
      </c>
      <c r="W2219">
        <f t="shared" si="564"/>
        <v>6</v>
      </c>
    </row>
    <row r="2220" spans="1:23" x14ac:dyDescent="0.25">
      <c r="A2220" s="1">
        <v>39248</v>
      </c>
      <c r="B2220" s="2">
        <v>8573.64</v>
      </c>
      <c r="C2220" s="2">
        <v>151728</v>
      </c>
      <c r="D2220" s="2">
        <v>8595</v>
      </c>
      <c r="E2220" s="2">
        <v>8558</v>
      </c>
      <c r="F2220" s="10">
        <f t="shared" si="554"/>
        <v>2.4913572298348452E-3</v>
      </c>
      <c r="G2220" s="2">
        <f t="shared" ca="1" si="555"/>
        <v>106964.27499999999</v>
      </c>
      <c r="H2220">
        <f t="shared" ca="1" si="556"/>
        <v>1</v>
      </c>
      <c r="I2220">
        <f t="shared" si="557"/>
        <v>-1</v>
      </c>
      <c r="J2220">
        <f t="shared" si="560"/>
        <v>122.92000000000007</v>
      </c>
      <c r="K2220">
        <f t="shared" si="558"/>
        <v>-1</v>
      </c>
      <c r="L2220" s="11">
        <f t="shared" ca="1" si="552"/>
        <v>18462.209999999981</v>
      </c>
      <c r="M2220">
        <f t="shared" ca="1" si="559"/>
        <v>-2</v>
      </c>
      <c r="N2220">
        <f t="shared" ca="1" si="553"/>
        <v>4</v>
      </c>
      <c r="O2220">
        <f>COUNTIF(結算日!$A$3:$A$249,A2220)</f>
        <v>0</v>
      </c>
      <c r="Q2220" s="7">
        <f t="shared" si="561"/>
        <v>152</v>
      </c>
      <c r="R2220" s="8">
        <f t="shared" ca="1" si="565"/>
        <v>7752</v>
      </c>
      <c r="S2220" s="8">
        <f t="shared" ca="1" si="566"/>
        <v>438601</v>
      </c>
      <c r="T2220" s="8">
        <f t="shared" ca="1" si="562"/>
        <v>-51</v>
      </c>
      <c r="U2220" s="9">
        <f t="shared" ca="1" si="567"/>
        <v>102</v>
      </c>
      <c r="V2220">
        <f t="shared" si="563"/>
        <v>2007</v>
      </c>
      <c r="W2220">
        <f t="shared" si="564"/>
        <v>6</v>
      </c>
    </row>
    <row r="2221" spans="1:23" x14ac:dyDescent="0.25">
      <c r="A2221" s="1">
        <v>39253</v>
      </c>
      <c r="B2221" s="2">
        <v>8755.8799999999992</v>
      </c>
      <c r="C2221" s="2">
        <v>199510</v>
      </c>
      <c r="D2221" s="2">
        <v>8770</v>
      </c>
      <c r="E2221" s="2">
        <v>8737</v>
      </c>
      <c r="F2221" s="10">
        <f t="shared" si="554"/>
        <v>-2.1562652754490985E-3</v>
      </c>
      <c r="G2221" s="2">
        <f t="shared" ca="1" si="555"/>
        <v>109642.2</v>
      </c>
      <c r="H2221">
        <f t="shared" ca="1" si="556"/>
        <v>1</v>
      </c>
      <c r="I2221">
        <f t="shared" si="557"/>
        <v>1</v>
      </c>
      <c r="J2221">
        <f t="shared" si="560"/>
        <v>182.23999999999978</v>
      </c>
      <c r="K2221">
        <f t="shared" si="558"/>
        <v>1</v>
      </c>
      <c r="L2221" s="11">
        <f t="shared" ca="1" si="552"/>
        <v>18097.729999999981</v>
      </c>
      <c r="M2221">
        <f t="shared" ca="1" si="559"/>
        <v>2</v>
      </c>
      <c r="N2221">
        <f t="shared" ca="1" si="553"/>
        <v>4</v>
      </c>
      <c r="O2221">
        <f>COUNTIF(結算日!$A$3:$A$249,A2221)</f>
        <v>1</v>
      </c>
      <c r="Q2221" s="7">
        <f t="shared" si="561"/>
        <v>175</v>
      </c>
      <c r="R2221" s="8">
        <f t="shared" ca="1" si="565"/>
        <v>-8925</v>
      </c>
      <c r="S2221" s="8">
        <f t="shared" ca="1" si="566"/>
        <v>429574</v>
      </c>
      <c r="T2221" s="8">
        <f t="shared" ca="1" si="562"/>
        <v>49</v>
      </c>
      <c r="U2221" s="9">
        <f t="shared" ca="1" si="567"/>
        <v>100</v>
      </c>
      <c r="V2221">
        <f t="shared" si="563"/>
        <v>2007</v>
      </c>
      <c r="W2221">
        <f t="shared" si="564"/>
        <v>6</v>
      </c>
    </row>
    <row r="2222" spans="1:23" x14ac:dyDescent="0.25">
      <c r="A2222" s="1">
        <v>39254</v>
      </c>
      <c r="B2222" s="2">
        <v>8851.99</v>
      </c>
      <c r="C2222" s="2">
        <v>184763</v>
      </c>
      <c r="D2222" s="2">
        <v>8862</v>
      </c>
      <c r="E2222" s="2">
        <v>8807</v>
      </c>
      <c r="F2222" s="10">
        <f t="shared" si="554"/>
        <v>1.1308191717342986E-3</v>
      </c>
      <c r="G2222" s="2">
        <f t="shared" ca="1" si="555"/>
        <v>111715.15</v>
      </c>
      <c r="H2222">
        <f t="shared" ca="1" si="556"/>
        <v>1</v>
      </c>
      <c r="I2222">
        <f t="shared" si="557"/>
        <v>-1</v>
      </c>
      <c r="J2222">
        <f t="shared" si="560"/>
        <v>96.110000000000582</v>
      </c>
      <c r="K2222">
        <f t="shared" si="558"/>
        <v>-1</v>
      </c>
      <c r="L2222" s="11">
        <f t="shared" ca="1" si="552"/>
        <v>18289.949999999983</v>
      </c>
      <c r="M2222">
        <f t="shared" ca="1" si="559"/>
        <v>-2</v>
      </c>
      <c r="N2222">
        <f t="shared" ca="1" si="553"/>
        <v>4</v>
      </c>
      <c r="O2222">
        <f>COUNTIF(結算日!$A$3:$A$249,A2222)</f>
        <v>0</v>
      </c>
      <c r="Q2222" s="7">
        <f t="shared" si="561"/>
        <v>125</v>
      </c>
      <c r="R2222" s="8">
        <f t="shared" ca="1" si="565"/>
        <v>6125</v>
      </c>
      <c r="S2222" s="8">
        <f t="shared" ca="1" si="566"/>
        <v>435599</v>
      </c>
      <c r="T2222" s="8">
        <f t="shared" ca="1" si="562"/>
        <v>-49</v>
      </c>
      <c r="U2222" s="9">
        <f t="shared" ca="1" si="567"/>
        <v>98</v>
      </c>
      <c r="V2222">
        <f t="shared" si="563"/>
        <v>2007</v>
      </c>
      <c r="W2222">
        <f t="shared" si="564"/>
        <v>6</v>
      </c>
    </row>
    <row r="2223" spans="1:23" x14ac:dyDescent="0.25">
      <c r="A2223" s="1">
        <v>39255</v>
      </c>
      <c r="B2223" s="2">
        <v>8846.39</v>
      </c>
      <c r="C2223" s="2">
        <v>179494</v>
      </c>
      <c r="D2223" s="2">
        <v>8825</v>
      </c>
      <c r="E2223" s="2">
        <v>8787</v>
      </c>
      <c r="F2223" s="10">
        <f t="shared" si="554"/>
        <v>-2.4179354516361551E-3</v>
      </c>
      <c r="G2223" s="2">
        <f t="shared" ca="1" si="555"/>
        <v>113738.5</v>
      </c>
      <c r="H2223">
        <f t="shared" ca="1" si="556"/>
        <v>1</v>
      </c>
      <c r="I2223">
        <f t="shared" si="557"/>
        <v>1</v>
      </c>
      <c r="J2223">
        <f t="shared" si="560"/>
        <v>-5.6000000000003638</v>
      </c>
      <c r="K2223">
        <f t="shared" si="558"/>
        <v>1</v>
      </c>
      <c r="L2223" s="11">
        <f t="shared" ca="1" si="552"/>
        <v>18301.149999999983</v>
      </c>
      <c r="M2223">
        <f t="shared" ca="1" si="559"/>
        <v>2</v>
      </c>
      <c r="N2223">
        <f t="shared" ca="1" si="553"/>
        <v>4</v>
      </c>
      <c r="O2223">
        <f>COUNTIF(結算日!$A$3:$A$249,A2223)</f>
        <v>0</v>
      </c>
      <c r="Q2223" s="7">
        <f t="shared" si="561"/>
        <v>-37</v>
      </c>
      <c r="R2223" s="8">
        <f t="shared" ca="1" si="565"/>
        <v>1813</v>
      </c>
      <c r="S2223" s="8">
        <f t="shared" ca="1" si="566"/>
        <v>437314</v>
      </c>
      <c r="T2223" s="8">
        <f t="shared" ca="1" si="562"/>
        <v>49</v>
      </c>
      <c r="U2223" s="9">
        <f t="shared" ca="1" si="567"/>
        <v>98</v>
      </c>
      <c r="V2223">
        <f t="shared" si="563"/>
        <v>2007</v>
      </c>
      <c r="W2223">
        <f t="shared" si="564"/>
        <v>6</v>
      </c>
    </row>
    <row r="2224" spans="1:23" x14ac:dyDescent="0.25">
      <c r="A2224" s="1">
        <v>39256</v>
      </c>
      <c r="B2224" s="2">
        <v>8812.91</v>
      </c>
      <c r="C2224" s="2">
        <v>118193</v>
      </c>
      <c r="D2224" s="2">
        <v>8770</v>
      </c>
      <c r="E2224" s="2">
        <v>8739</v>
      </c>
      <c r="F2224" s="10">
        <f t="shared" si="554"/>
        <v>-4.8689933291046206E-3</v>
      </c>
      <c r="G2224" s="2">
        <f t="shared" ca="1" si="555"/>
        <v>114348.75</v>
      </c>
      <c r="H2224">
        <f t="shared" ca="1" si="556"/>
        <v>1</v>
      </c>
      <c r="I2224">
        <f t="shared" si="557"/>
        <v>1</v>
      </c>
      <c r="J2224">
        <f t="shared" si="560"/>
        <v>-33.479999999999563</v>
      </c>
      <c r="K2224">
        <f t="shared" si="558"/>
        <v>1</v>
      </c>
      <c r="L2224" s="11">
        <f t="shared" ca="1" si="552"/>
        <v>18234.189999999984</v>
      </c>
      <c r="M2224">
        <f t="shared" ca="1" si="559"/>
        <v>2</v>
      </c>
      <c r="N2224">
        <f t="shared" ca="1" si="553"/>
        <v>0</v>
      </c>
      <c r="O2224">
        <f>COUNTIF(結算日!$A$3:$A$249,A2224)</f>
        <v>0</v>
      </c>
      <c r="Q2224" s="7">
        <f t="shared" si="561"/>
        <v>-55</v>
      </c>
      <c r="R2224" s="8">
        <f t="shared" ca="1" si="565"/>
        <v>-2695</v>
      </c>
      <c r="S2224" s="8">
        <f t="shared" ca="1" si="566"/>
        <v>434521</v>
      </c>
      <c r="T2224" s="8">
        <f t="shared" ca="1" si="562"/>
        <v>49</v>
      </c>
      <c r="U2224" s="9">
        <f t="shared" ca="1" si="567"/>
        <v>0</v>
      </c>
      <c r="V2224">
        <f t="shared" si="563"/>
        <v>2007</v>
      </c>
      <c r="W2224">
        <f t="shared" si="564"/>
        <v>6</v>
      </c>
    </row>
    <row r="2225" spans="1:23" x14ac:dyDescent="0.25">
      <c r="A2225" s="1">
        <v>39258</v>
      </c>
      <c r="B2225" s="2">
        <v>8939.19</v>
      </c>
      <c r="C2225" s="2">
        <v>184332</v>
      </c>
      <c r="D2225" s="2">
        <v>8913</v>
      </c>
      <c r="E2225" s="2">
        <v>8890</v>
      </c>
      <c r="F2225" s="10">
        <f t="shared" si="554"/>
        <v>-2.9297956526262992E-3</v>
      </c>
      <c r="G2225" s="2">
        <f t="shared" ca="1" si="555"/>
        <v>116546.6</v>
      </c>
      <c r="H2225">
        <f t="shared" ca="1" si="556"/>
        <v>1</v>
      </c>
      <c r="I2225">
        <f t="shared" si="557"/>
        <v>1</v>
      </c>
      <c r="J2225">
        <f t="shared" si="560"/>
        <v>126.28000000000065</v>
      </c>
      <c r="K2225">
        <f t="shared" si="558"/>
        <v>1</v>
      </c>
      <c r="L2225" s="11">
        <f t="shared" ca="1" si="552"/>
        <v>18486.749999999985</v>
      </c>
      <c r="M2225">
        <f t="shared" ca="1" si="559"/>
        <v>2</v>
      </c>
      <c r="N2225">
        <f t="shared" ca="1" si="553"/>
        <v>0</v>
      </c>
      <c r="O2225">
        <f>COUNTIF(結算日!$A$3:$A$249,A2225)</f>
        <v>0</v>
      </c>
      <c r="Q2225" s="7">
        <f t="shared" si="561"/>
        <v>143</v>
      </c>
      <c r="R2225" s="8">
        <f t="shared" ca="1" si="565"/>
        <v>7007</v>
      </c>
      <c r="S2225" s="8">
        <f t="shared" ca="1" si="566"/>
        <v>441528</v>
      </c>
      <c r="T2225" s="8">
        <f t="shared" ca="1" si="562"/>
        <v>49</v>
      </c>
      <c r="U2225" s="9">
        <f t="shared" ca="1" si="567"/>
        <v>0</v>
      </c>
      <c r="V2225">
        <f t="shared" si="563"/>
        <v>2007</v>
      </c>
      <c r="W2225">
        <f t="shared" si="564"/>
        <v>6</v>
      </c>
    </row>
    <row r="2226" spans="1:23" x14ac:dyDescent="0.25">
      <c r="A2226" s="1">
        <v>39259</v>
      </c>
      <c r="B2226" s="2">
        <v>8865.75</v>
      </c>
      <c r="C2226" s="2">
        <v>160478</v>
      </c>
      <c r="D2226" s="2">
        <v>8840</v>
      </c>
      <c r="E2226" s="2">
        <v>8791</v>
      </c>
      <c r="F2226" s="10">
        <f t="shared" si="554"/>
        <v>-2.9044356089444889E-3</v>
      </c>
      <c r="G2226" s="2">
        <f t="shared" ca="1" si="555"/>
        <v>118264.1</v>
      </c>
      <c r="H2226">
        <f t="shared" ca="1" si="556"/>
        <v>1</v>
      </c>
      <c r="I2226">
        <f t="shared" si="557"/>
        <v>1</v>
      </c>
      <c r="J2226">
        <f t="shared" si="560"/>
        <v>-73.440000000000509</v>
      </c>
      <c r="K2226">
        <f t="shared" si="558"/>
        <v>1</v>
      </c>
      <c r="L2226" s="11">
        <f t="shared" ca="1" si="552"/>
        <v>18339.869999999984</v>
      </c>
      <c r="M2226">
        <f t="shared" ca="1" si="559"/>
        <v>2</v>
      </c>
      <c r="N2226">
        <f t="shared" ca="1" si="553"/>
        <v>0</v>
      </c>
      <c r="O2226">
        <f>COUNTIF(結算日!$A$3:$A$249,A2226)</f>
        <v>0</v>
      </c>
      <c r="Q2226" s="7">
        <f t="shared" si="561"/>
        <v>-73</v>
      </c>
      <c r="R2226" s="8">
        <f t="shared" ca="1" si="565"/>
        <v>-3577</v>
      </c>
      <c r="S2226" s="8">
        <f t="shared" ca="1" si="566"/>
        <v>437951</v>
      </c>
      <c r="T2226" s="8">
        <f t="shared" ca="1" si="562"/>
        <v>49</v>
      </c>
      <c r="U2226" s="9">
        <f t="shared" ca="1" si="567"/>
        <v>0</v>
      </c>
      <c r="V2226">
        <f t="shared" si="563"/>
        <v>2007</v>
      </c>
      <c r="W2226">
        <f t="shared" si="564"/>
        <v>6</v>
      </c>
    </row>
    <row r="2227" spans="1:23" x14ac:dyDescent="0.25">
      <c r="A2227" s="1">
        <v>39260</v>
      </c>
      <c r="B2227" s="2">
        <v>8844.2199999999993</v>
      </c>
      <c r="C2227" s="2">
        <v>137419</v>
      </c>
      <c r="D2227" s="2">
        <v>8776</v>
      </c>
      <c r="E2227" s="2">
        <v>8738</v>
      </c>
      <c r="F2227" s="10">
        <f t="shared" si="554"/>
        <v>-7.7135123278253559E-3</v>
      </c>
      <c r="G2227" s="2">
        <f t="shared" ca="1" si="555"/>
        <v>119620.15</v>
      </c>
      <c r="H2227">
        <f t="shared" ca="1" si="556"/>
        <v>1</v>
      </c>
      <c r="I2227">
        <f t="shared" si="557"/>
        <v>1</v>
      </c>
      <c r="J2227">
        <f t="shared" si="560"/>
        <v>-21.530000000000655</v>
      </c>
      <c r="K2227">
        <f t="shared" si="558"/>
        <v>1</v>
      </c>
      <c r="L2227" s="11">
        <f t="shared" ca="1" si="552"/>
        <v>18296.809999999983</v>
      </c>
      <c r="M2227">
        <f t="shared" ca="1" si="559"/>
        <v>2</v>
      </c>
      <c r="N2227">
        <f t="shared" ca="1" si="553"/>
        <v>0</v>
      </c>
      <c r="O2227">
        <f>COUNTIF(結算日!$A$3:$A$249,A2227)</f>
        <v>0</v>
      </c>
      <c r="Q2227" s="7">
        <f t="shared" si="561"/>
        <v>-64</v>
      </c>
      <c r="R2227" s="8">
        <f t="shared" ca="1" si="565"/>
        <v>-3136</v>
      </c>
      <c r="S2227" s="8">
        <f t="shared" ca="1" si="566"/>
        <v>434815</v>
      </c>
      <c r="T2227" s="8">
        <f t="shared" ca="1" si="562"/>
        <v>49</v>
      </c>
      <c r="U2227" s="9">
        <f t="shared" ca="1" si="567"/>
        <v>0</v>
      </c>
      <c r="V2227">
        <f t="shared" si="563"/>
        <v>2007</v>
      </c>
      <c r="W2227">
        <f t="shared" si="564"/>
        <v>6</v>
      </c>
    </row>
    <row r="2228" spans="1:23" x14ac:dyDescent="0.25">
      <c r="A2228" s="1">
        <v>39261</v>
      </c>
      <c r="B2228" s="2">
        <v>8892.83</v>
      </c>
      <c r="C2228" s="2">
        <v>151162</v>
      </c>
      <c r="D2228" s="2">
        <v>8838</v>
      </c>
      <c r="E2228" s="2">
        <v>8766</v>
      </c>
      <c r="F2228" s="10">
        <f t="shared" si="554"/>
        <v>-6.1656413087847195E-3</v>
      </c>
      <c r="G2228" s="2">
        <f t="shared" ca="1" si="555"/>
        <v>121184.625</v>
      </c>
      <c r="H2228">
        <f t="shared" ca="1" si="556"/>
        <v>1</v>
      </c>
      <c r="I2228">
        <f t="shared" si="557"/>
        <v>1</v>
      </c>
      <c r="J2228">
        <f t="shared" si="560"/>
        <v>48.610000000000582</v>
      </c>
      <c r="K2228">
        <f t="shared" si="558"/>
        <v>1</v>
      </c>
      <c r="L2228" s="11">
        <f t="shared" ca="1" si="552"/>
        <v>18394.029999999984</v>
      </c>
      <c r="M2228">
        <f t="shared" ca="1" si="559"/>
        <v>2</v>
      </c>
      <c r="N2228">
        <f t="shared" ca="1" si="553"/>
        <v>0</v>
      </c>
      <c r="O2228">
        <f>COUNTIF(結算日!$A$3:$A$249,A2228)</f>
        <v>0</v>
      </c>
      <c r="Q2228" s="7">
        <f t="shared" si="561"/>
        <v>62</v>
      </c>
      <c r="R2228" s="8">
        <f t="shared" ca="1" si="565"/>
        <v>3038</v>
      </c>
      <c r="S2228" s="8">
        <f t="shared" ca="1" si="566"/>
        <v>437853</v>
      </c>
      <c r="T2228" s="8">
        <f t="shared" ca="1" si="562"/>
        <v>49</v>
      </c>
      <c r="U2228" s="9">
        <f t="shared" ca="1" si="567"/>
        <v>0</v>
      </c>
      <c r="V2228">
        <f t="shared" si="563"/>
        <v>2007</v>
      </c>
      <c r="W2228">
        <f t="shared" si="564"/>
        <v>6</v>
      </c>
    </row>
    <row r="2229" spans="1:23" x14ac:dyDescent="0.25">
      <c r="A2229" s="1">
        <v>39262</v>
      </c>
      <c r="B2229" s="2">
        <v>8883.2099999999991</v>
      </c>
      <c r="C2229" s="2">
        <v>153820</v>
      </c>
      <c r="D2229" s="2">
        <v>8808</v>
      </c>
      <c r="E2229" s="2">
        <v>8766</v>
      </c>
      <c r="F2229" s="10">
        <f t="shared" si="554"/>
        <v>-8.4665340569455294E-3</v>
      </c>
      <c r="G2229" s="2">
        <f t="shared" ca="1" si="555"/>
        <v>122030.55</v>
      </c>
      <c r="H2229">
        <f t="shared" ca="1" si="556"/>
        <v>1</v>
      </c>
      <c r="I2229">
        <f t="shared" si="557"/>
        <v>1</v>
      </c>
      <c r="J2229">
        <f t="shared" si="560"/>
        <v>-9.6200000000008004</v>
      </c>
      <c r="K2229">
        <f t="shared" si="558"/>
        <v>1</v>
      </c>
      <c r="L2229" s="11">
        <f t="shared" ca="1" si="552"/>
        <v>18374.789999999983</v>
      </c>
      <c r="M2229">
        <f t="shared" ca="1" si="559"/>
        <v>2</v>
      </c>
      <c r="N2229">
        <f t="shared" ca="1" si="553"/>
        <v>0</v>
      </c>
      <c r="O2229">
        <f>COUNTIF(結算日!$A$3:$A$249,A2229)</f>
        <v>0</v>
      </c>
      <c r="Q2229" s="7">
        <f t="shared" si="561"/>
        <v>-30</v>
      </c>
      <c r="R2229" s="8">
        <f t="shared" ca="1" si="565"/>
        <v>-1470</v>
      </c>
      <c r="S2229" s="8">
        <f t="shared" ca="1" si="566"/>
        <v>436383</v>
      </c>
      <c r="T2229" s="8">
        <f t="shared" ca="1" si="562"/>
        <v>49</v>
      </c>
      <c r="U2229" s="9">
        <f t="shared" ca="1" si="567"/>
        <v>0</v>
      </c>
      <c r="V2229">
        <f t="shared" si="563"/>
        <v>2007</v>
      </c>
      <c r="W2229">
        <f t="shared" si="564"/>
        <v>6</v>
      </c>
    </row>
    <row r="2230" spans="1:23" x14ac:dyDescent="0.25">
      <c r="A2230" s="1">
        <v>39265</v>
      </c>
      <c r="B2230" s="2">
        <v>8939.49</v>
      </c>
      <c r="C2230" s="2">
        <v>131614</v>
      </c>
      <c r="D2230" s="2">
        <v>8895</v>
      </c>
      <c r="E2230" s="2">
        <v>8840</v>
      </c>
      <c r="F2230" s="10">
        <f t="shared" si="554"/>
        <v>-4.9767939781799608E-3</v>
      </c>
      <c r="G2230" s="2">
        <f t="shared" ca="1" si="555"/>
        <v>122490.05</v>
      </c>
      <c r="H2230">
        <f t="shared" ca="1" si="556"/>
        <v>1</v>
      </c>
      <c r="I2230">
        <f t="shared" si="557"/>
        <v>1</v>
      </c>
      <c r="J2230">
        <f t="shared" si="560"/>
        <v>56.280000000000655</v>
      </c>
      <c r="K2230">
        <f t="shared" si="558"/>
        <v>1</v>
      </c>
      <c r="L2230" s="11">
        <f t="shared" ca="1" si="552"/>
        <v>18487.349999999984</v>
      </c>
      <c r="M2230">
        <f t="shared" ca="1" si="559"/>
        <v>2</v>
      </c>
      <c r="N2230">
        <f t="shared" ca="1" si="553"/>
        <v>0</v>
      </c>
      <c r="O2230">
        <f>COUNTIF(結算日!$A$3:$A$249,A2230)</f>
        <v>0</v>
      </c>
      <c r="Q2230" s="7">
        <f t="shared" si="561"/>
        <v>87</v>
      </c>
      <c r="R2230" s="8">
        <f t="shared" ca="1" si="565"/>
        <v>4263</v>
      </c>
      <c r="S2230" s="8">
        <f t="shared" ca="1" si="566"/>
        <v>440646</v>
      </c>
      <c r="T2230" s="8">
        <f t="shared" ca="1" si="562"/>
        <v>49</v>
      </c>
      <c r="U2230" s="9">
        <f t="shared" ca="1" si="567"/>
        <v>0</v>
      </c>
      <c r="V2230">
        <f t="shared" si="563"/>
        <v>2007</v>
      </c>
      <c r="W2230">
        <f t="shared" si="564"/>
        <v>7</v>
      </c>
    </row>
    <row r="2231" spans="1:23" x14ac:dyDescent="0.25">
      <c r="A2231" s="1">
        <v>39266</v>
      </c>
      <c r="B2231" s="2">
        <v>8996.2000000000007</v>
      </c>
      <c r="C2231" s="2">
        <v>183106</v>
      </c>
      <c r="D2231" s="2">
        <v>8972</v>
      </c>
      <c r="E2231" s="2">
        <v>8911</v>
      </c>
      <c r="F2231" s="10">
        <f t="shared" si="554"/>
        <v>-2.6900246770860115E-3</v>
      </c>
      <c r="G2231" s="2">
        <f t="shared" ca="1" si="555"/>
        <v>124398.8</v>
      </c>
      <c r="H2231">
        <f t="shared" ca="1" si="556"/>
        <v>1</v>
      </c>
      <c r="I2231">
        <f t="shared" si="557"/>
        <v>1</v>
      </c>
      <c r="J2231">
        <f t="shared" si="560"/>
        <v>56.710000000000946</v>
      </c>
      <c r="K2231">
        <f t="shared" si="558"/>
        <v>1</v>
      </c>
      <c r="L2231" s="11">
        <f t="shared" ca="1" si="552"/>
        <v>18600.769999999986</v>
      </c>
      <c r="M2231">
        <f t="shared" ca="1" si="559"/>
        <v>2</v>
      </c>
      <c r="N2231">
        <f t="shared" ca="1" si="553"/>
        <v>0</v>
      </c>
      <c r="O2231">
        <f>COUNTIF(結算日!$A$3:$A$249,A2231)</f>
        <v>0</v>
      </c>
      <c r="Q2231" s="7">
        <f t="shared" si="561"/>
        <v>77</v>
      </c>
      <c r="R2231" s="8">
        <f t="shared" ca="1" si="565"/>
        <v>3773</v>
      </c>
      <c r="S2231" s="8">
        <f t="shared" ca="1" si="566"/>
        <v>444419</v>
      </c>
      <c r="T2231" s="8">
        <f t="shared" ca="1" si="562"/>
        <v>49</v>
      </c>
      <c r="U2231" s="9">
        <f t="shared" ca="1" si="567"/>
        <v>0</v>
      </c>
      <c r="V2231">
        <f t="shared" si="563"/>
        <v>2007</v>
      </c>
      <c r="W2231">
        <f t="shared" si="564"/>
        <v>7</v>
      </c>
    </row>
    <row r="2232" spans="1:23" x14ac:dyDescent="0.25">
      <c r="A2232" s="1">
        <v>39267</v>
      </c>
      <c r="B2232" s="2">
        <v>9068.98</v>
      </c>
      <c r="C2232" s="2">
        <v>196364</v>
      </c>
      <c r="D2232" s="2">
        <v>9053</v>
      </c>
      <c r="E2232" s="2">
        <v>8999</v>
      </c>
      <c r="F2232" s="10">
        <f t="shared" si="554"/>
        <v>-1.7620504180182461E-3</v>
      </c>
      <c r="G2232" s="2">
        <f t="shared" ca="1" si="555"/>
        <v>127104.55</v>
      </c>
      <c r="H2232">
        <f t="shared" ca="1" si="556"/>
        <v>1</v>
      </c>
      <c r="I2232">
        <f t="shared" si="557"/>
        <v>1</v>
      </c>
      <c r="J2232">
        <f t="shared" si="560"/>
        <v>72.779999999998836</v>
      </c>
      <c r="K2232">
        <f t="shared" si="558"/>
        <v>1</v>
      </c>
      <c r="L2232" s="11">
        <f t="shared" ca="1" si="552"/>
        <v>18746.329999999984</v>
      </c>
      <c r="M2232">
        <f t="shared" ca="1" si="559"/>
        <v>2</v>
      </c>
      <c r="N2232">
        <f t="shared" ca="1" si="553"/>
        <v>0</v>
      </c>
      <c r="O2232">
        <f>COUNTIF(結算日!$A$3:$A$249,A2232)</f>
        <v>0</v>
      </c>
      <c r="Q2232" s="7">
        <f t="shared" si="561"/>
        <v>81</v>
      </c>
      <c r="R2232" s="8">
        <f t="shared" ca="1" si="565"/>
        <v>3969</v>
      </c>
      <c r="S2232" s="8">
        <f t="shared" ca="1" si="566"/>
        <v>448388</v>
      </c>
      <c r="T2232" s="8">
        <f t="shared" ca="1" si="562"/>
        <v>49</v>
      </c>
      <c r="U2232" s="9">
        <f t="shared" ca="1" si="567"/>
        <v>0</v>
      </c>
      <c r="V2232">
        <f t="shared" si="563"/>
        <v>2007</v>
      </c>
      <c r="W2232">
        <f t="shared" si="564"/>
        <v>7</v>
      </c>
    </row>
    <row r="2233" spans="1:23" x14ac:dyDescent="0.25">
      <c r="A2233" s="1">
        <v>39268</v>
      </c>
      <c r="B2233" s="2">
        <v>9148.7800000000007</v>
      </c>
      <c r="C2233" s="2">
        <v>197306</v>
      </c>
      <c r="D2233" s="2">
        <v>9123</v>
      </c>
      <c r="E2233" s="2">
        <v>9070</v>
      </c>
      <c r="F2233" s="10">
        <f t="shared" si="554"/>
        <v>-2.8178620537383514E-3</v>
      </c>
      <c r="G2233" s="2">
        <f t="shared" ca="1" si="555"/>
        <v>129886.175</v>
      </c>
      <c r="H2233">
        <f t="shared" ca="1" si="556"/>
        <v>1</v>
      </c>
      <c r="I2233">
        <f t="shared" si="557"/>
        <v>1</v>
      </c>
      <c r="J2233">
        <f t="shared" si="560"/>
        <v>79.800000000001091</v>
      </c>
      <c r="K2233">
        <f t="shared" si="558"/>
        <v>1</v>
      </c>
      <c r="L2233" s="11">
        <f t="shared" ca="1" si="552"/>
        <v>18905.929999999986</v>
      </c>
      <c r="M2233">
        <f t="shared" ca="1" si="559"/>
        <v>2</v>
      </c>
      <c r="N2233">
        <f t="shared" ca="1" si="553"/>
        <v>0</v>
      </c>
      <c r="O2233">
        <f>COUNTIF(結算日!$A$3:$A$249,A2233)</f>
        <v>0</v>
      </c>
      <c r="Q2233" s="7">
        <f t="shared" si="561"/>
        <v>70</v>
      </c>
      <c r="R2233" s="8">
        <f t="shared" ca="1" si="565"/>
        <v>3430</v>
      </c>
      <c r="S2233" s="8">
        <f t="shared" ca="1" si="566"/>
        <v>451818</v>
      </c>
      <c r="T2233" s="8">
        <f t="shared" ca="1" si="562"/>
        <v>49</v>
      </c>
      <c r="U2233" s="9">
        <f t="shared" ca="1" si="567"/>
        <v>0</v>
      </c>
      <c r="V2233">
        <f t="shared" si="563"/>
        <v>2007</v>
      </c>
      <c r="W2233">
        <f t="shared" si="564"/>
        <v>7</v>
      </c>
    </row>
    <row r="2234" spans="1:23" x14ac:dyDescent="0.25">
      <c r="A2234" s="1">
        <v>39269</v>
      </c>
      <c r="B2234" s="2">
        <v>9188.31</v>
      </c>
      <c r="C2234" s="2">
        <v>210722</v>
      </c>
      <c r="D2234" s="2">
        <v>9142</v>
      </c>
      <c r="E2234" s="2">
        <v>9086</v>
      </c>
      <c r="F2234" s="10">
        <f t="shared" si="554"/>
        <v>-5.0400998660253826E-3</v>
      </c>
      <c r="G2234" s="2">
        <f t="shared" ca="1" si="555"/>
        <v>132728.29999999999</v>
      </c>
      <c r="H2234">
        <f t="shared" ca="1" si="556"/>
        <v>1</v>
      </c>
      <c r="I2234">
        <f t="shared" si="557"/>
        <v>1</v>
      </c>
      <c r="J2234">
        <f t="shared" si="560"/>
        <v>39.529999999998836</v>
      </c>
      <c r="K2234">
        <f t="shared" si="558"/>
        <v>1</v>
      </c>
      <c r="L2234" s="11">
        <f t="shared" ca="1" si="552"/>
        <v>18984.989999999983</v>
      </c>
      <c r="M2234">
        <f t="shared" ca="1" si="559"/>
        <v>2</v>
      </c>
      <c r="N2234">
        <f t="shared" ca="1" si="553"/>
        <v>0</v>
      </c>
      <c r="O2234">
        <f>COUNTIF(結算日!$A$3:$A$249,A2234)</f>
        <v>0</v>
      </c>
      <c r="Q2234" s="7">
        <f t="shared" si="561"/>
        <v>19</v>
      </c>
      <c r="R2234" s="8">
        <f t="shared" ca="1" si="565"/>
        <v>931</v>
      </c>
      <c r="S2234" s="8">
        <f t="shared" ca="1" si="566"/>
        <v>452749</v>
      </c>
      <c r="T2234" s="8">
        <f t="shared" ca="1" si="562"/>
        <v>49</v>
      </c>
      <c r="U2234" s="9">
        <f t="shared" ca="1" si="567"/>
        <v>0</v>
      </c>
      <c r="V2234">
        <f t="shared" si="563"/>
        <v>2007</v>
      </c>
      <c r="W2234">
        <f t="shared" si="564"/>
        <v>7</v>
      </c>
    </row>
    <row r="2235" spans="1:23" x14ac:dyDescent="0.25">
      <c r="A2235" s="1">
        <v>39272</v>
      </c>
      <c r="B2235" s="2">
        <v>9369.84</v>
      </c>
      <c r="C2235" s="2">
        <v>227078</v>
      </c>
      <c r="D2235" s="2">
        <v>9376</v>
      </c>
      <c r="E2235" s="2">
        <v>9339</v>
      </c>
      <c r="F2235" s="10">
        <f t="shared" si="554"/>
        <v>6.5742851532157864E-4</v>
      </c>
      <c r="G2235" s="2">
        <f t="shared" ca="1" si="555"/>
        <v>136346.4</v>
      </c>
      <c r="H2235">
        <f t="shared" ca="1" si="556"/>
        <v>1</v>
      </c>
      <c r="I2235">
        <f t="shared" si="557"/>
        <v>-1</v>
      </c>
      <c r="J2235">
        <f t="shared" si="560"/>
        <v>181.53000000000065</v>
      </c>
      <c r="K2235">
        <f t="shared" ca="1" si="558"/>
        <v>1</v>
      </c>
      <c r="L2235" s="11">
        <f t="shared" ca="1" si="552"/>
        <v>19348.049999999985</v>
      </c>
      <c r="M2235">
        <f t="shared" ca="1" si="559"/>
        <v>2</v>
      </c>
      <c r="N2235">
        <f t="shared" ca="1" si="553"/>
        <v>0</v>
      </c>
      <c r="O2235">
        <f>COUNTIF(結算日!$A$3:$A$249,A2235)</f>
        <v>0</v>
      </c>
      <c r="Q2235" s="7">
        <f t="shared" si="561"/>
        <v>234</v>
      </c>
      <c r="R2235" s="8">
        <f t="shared" ca="1" si="565"/>
        <v>11466</v>
      </c>
      <c r="S2235" s="8">
        <f t="shared" ca="1" si="566"/>
        <v>464215</v>
      </c>
      <c r="T2235" s="8">
        <f t="shared" ca="1" si="562"/>
        <v>49</v>
      </c>
      <c r="U2235" s="9">
        <f t="shared" ca="1" si="567"/>
        <v>0</v>
      </c>
      <c r="V2235">
        <f t="shared" si="563"/>
        <v>2007</v>
      </c>
      <c r="W2235">
        <f t="shared" si="564"/>
        <v>7</v>
      </c>
    </row>
    <row r="2236" spans="1:23" x14ac:dyDescent="0.25">
      <c r="A2236" s="1">
        <v>39273</v>
      </c>
      <c r="B2236" s="2">
        <v>9384.73</v>
      </c>
      <c r="C2236" s="2">
        <v>227053</v>
      </c>
      <c r="D2236" s="2">
        <v>9336</v>
      </c>
      <c r="E2236" s="2">
        <v>9289</v>
      </c>
      <c r="F2236" s="10">
        <f t="shared" si="554"/>
        <v>-5.1924775672821388E-3</v>
      </c>
      <c r="G2236" s="2">
        <f t="shared" ca="1" si="555"/>
        <v>140007.85</v>
      </c>
      <c r="H2236">
        <f t="shared" ca="1" si="556"/>
        <v>1</v>
      </c>
      <c r="I2236">
        <f t="shared" si="557"/>
        <v>1</v>
      </c>
      <c r="J2236">
        <f t="shared" si="560"/>
        <v>14.889999999999418</v>
      </c>
      <c r="K2236">
        <f t="shared" si="558"/>
        <v>1</v>
      </c>
      <c r="L2236" s="11">
        <f t="shared" ca="1" si="552"/>
        <v>19377.829999999984</v>
      </c>
      <c r="M2236">
        <f t="shared" ca="1" si="559"/>
        <v>2</v>
      </c>
      <c r="N2236">
        <f t="shared" ca="1" si="553"/>
        <v>0</v>
      </c>
      <c r="O2236">
        <f>COUNTIF(結算日!$A$3:$A$249,A2236)</f>
        <v>0</v>
      </c>
      <c r="Q2236" s="7">
        <f t="shared" si="561"/>
        <v>-40</v>
      </c>
      <c r="R2236" s="8">
        <f t="shared" ca="1" si="565"/>
        <v>-1960</v>
      </c>
      <c r="S2236" s="8">
        <f t="shared" ca="1" si="566"/>
        <v>462255</v>
      </c>
      <c r="T2236" s="8">
        <f t="shared" ca="1" si="562"/>
        <v>49</v>
      </c>
      <c r="U2236" s="9">
        <f t="shared" ca="1" si="567"/>
        <v>0</v>
      </c>
      <c r="V2236">
        <f t="shared" si="563"/>
        <v>2007</v>
      </c>
      <c r="W2236">
        <f t="shared" si="564"/>
        <v>7</v>
      </c>
    </row>
    <row r="2237" spans="1:23" x14ac:dyDescent="0.25">
      <c r="A2237" s="1">
        <v>39274</v>
      </c>
      <c r="B2237" s="2">
        <v>9290.9500000000007</v>
      </c>
      <c r="C2237" s="2">
        <v>220242</v>
      </c>
      <c r="D2237" s="2">
        <v>9226</v>
      </c>
      <c r="E2237" s="2">
        <v>9176</v>
      </c>
      <c r="F2237" s="10">
        <f t="shared" si="554"/>
        <v>-6.9906737201256286E-3</v>
      </c>
      <c r="G2237" s="2">
        <f t="shared" ca="1" si="555"/>
        <v>143794.79999999999</v>
      </c>
      <c r="H2237">
        <f t="shared" ca="1" si="556"/>
        <v>1</v>
      </c>
      <c r="I2237">
        <f t="shared" si="557"/>
        <v>1</v>
      </c>
      <c r="J2237">
        <f t="shared" si="560"/>
        <v>-93.779999999998836</v>
      </c>
      <c r="K2237">
        <f t="shared" si="558"/>
        <v>1</v>
      </c>
      <c r="L2237" s="11">
        <f t="shared" ca="1" si="552"/>
        <v>19190.269999999986</v>
      </c>
      <c r="M2237">
        <f t="shared" ca="1" si="559"/>
        <v>2</v>
      </c>
      <c r="N2237">
        <f t="shared" ca="1" si="553"/>
        <v>0</v>
      </c>
      <c r="O2237">
        <f>COUNTIF(結算日!$A$3:$A$249,A2237)</f>
        <v>0</v>
      </c>
      <c r="Q2237" s="7">
        <f t="shared" si="561"/>
        <v>-110</v>
      </c>
      <c r="R2237" s="8">
        <f t="shared" ca="1" si="565"/>
        <v>-5390</v>
      </c>
      <c r="S2237" s="8">
        <f t="shared" ca="1" si="566"/>
        <v>456865</v>
      </c>
      <c r="T2237" s="8">
        <f t="shared" ca="1" si="562"/>
        <v>49</v>
      </c>
      <c r="U2237" s="9">
        <f t="shared" ca="1" si="567"/>
        <v>0</v>
      </c>
      <c r="V2237">
        <f t="shared" si="563"/>
        <v>2007</v>
      </c>
      <c r="W2237">
        <f t="shared" si="564"/>
        <v>7</v>
      </c>
    </row>
    <row r="2238" spans="1:23" x14ac:dyDescent="0.25">
      <c r="A2238" s="1">
        <v>39275</v>
      </c>
      <c r="B2238" s="2">
        <v>9354.41</v>
      </c>
      <c r="C2238" s="2">
        <v>233043</v>
      </c>
      <c r="D2238" s="2">
        <v>9323</v>
      </c>
      <c r="E2238" s="2">
        <v>9269</v>
      </c>
      <c r="F2238" s="10">
        <f t="shared" si="554"/>
        <v>-3.357774568358618E-3</v>
      </c>
      <c r="G2238" s="2">
        <f t="shared" ca="1" si="555"/>
        <v>147968.6</v>
      </c>
      <c r="H2238">
        <f t="shared" ca="1" si="556"/>
        <v>1</v>
      </c>
      <c r="I2238">
        <f t="shared" si="557"/>
        <v>1</v>
      </c>
      <c r="J2238">
        <f t="shared" si="560"/>
        <v>63.459999999999127</v>
      </c>
      <c r="K2238">
        <f t="shared" si="558"/>
        <v>1</v>
      </c>
      <c r="L2238" s="11">
        <f t="shared" ref="L2238:L2301" ca="1" si="568">L2237+J2238*M2237</f>
        <v>19317.189999999984</v>
      </c>
      <c r="M2238">
        <f t="shared" ca="1" si="559"/>
        <v>2</v>
      </c>
      <c r="N2238">
        <f t="shared" ref="N2238:N2301" ca="1" si="569">ABS(M2238-M2237)</f>
        <v>0</v>
      </c>
      <c r="O2238">
        <f>COUNTIF(結算日!$A$3:$A$249,A2238)</f>
        <v>0</v>
      </c>
      <c r="Q2238" s="7">
        <f t="shared" si="561"/>
        <v>97</v>
      </c>
      <c r="R2238" s="8">
        <f t="shared" ca="1" si="565"/>
        <v>4753</v>
      </c>
      <c r="S2238" s="8">
        <f t="shared" ca="1" si="566"/>
        <v>461618</v>
      </c>
      <c r="T2238" s="8">
        <f t="shared" ca="1" si="562"/>
        <v>49</v>
      </c>
      <c r="U2238" s="9">
        <f t="shared" ca="1" si="567"/>
        <v>0</v>
      </c>
      <c r="V2238">
        <f t="shared" si="563"/>
        <v>2007</v>
      </c>
      <c r="W2238">
        <f t="shared" si="564"/>
        <v>7</v>
      </c>
    </row>
    <row r="2239" spans="1:23" x14ac:dyDescent="0.25">
      <c r="A2239" s="1">
        <v>39276</v>
      </c>
      <c r="B2239" s="2">
        <v>9471.2999999999993</v>
      </c>
      <c r="C2239" s="2">
        <v>238130</v>
      </c>
      <c r="D2239" s="2">
        <v>9458</v>
      </c>
      <c r="E2239" s="2">
        <v>9405</v>
      </c>
      <c r="F2239" s="10">
        <f t="shared" si="554"/>
        <v>-1.4042422898651319E-3</v>
      </c>
      <c r="G2239" s="2">
        <f t="shared" ca="1" si="555"/>
        <v>151812.42499999999</v>
      </c>
      <c r="H2239">
        <f t="shared" ca="1" si="556"/>
        <v>1</v>
      </c>
      <c r="I2239">
        <f t="shared" si="557"/>
        <v>1</v>
      </c>
      <c r="J2239">
        <f t="shared" si="560"/>
        <v>116.88999999999942</v>
      </c>
      <c r="K2239">
        <f t="shared" si="558"/>
        <v>1</v>
      </c>
      <c r="L2239" s="11">
        <f t="shared" ca="1" si="568"/>
        <v>19550.969999999983</v>
      </c>
      <c r="M2239">
        <f t="shared" ca="1" si="559"/>
        <v>2</v>
      </c>
      <c r="N2239">
        <f t="shared" ca="1" si="569"/>
        <v>0</v>
      </c>
      <c r="O2239">
        <f>COUNTIF(結算日!$A$3:$A$249,A2239)</f>
        <v>0</v>
      </c>
      <c r="Q2239" s="7">
        <f t="shared" si="561"/>
        <v>135</v>
      </c>
      <c r="R2239" s="8">
        <f t="shared" ca="1" si="565"/>
        <v>6615</v>
      </c>
      <c r="S2239" s="8">
        <f t="shared" ca="1" si="566"/>
        <v>468233</v>
      </c>
      <c r="T2239" s="8">
        <f t="shared" ca="1" si="562"/>
        <v>49</v>
      </c>
      <c r="U2239" s="9">
        <f t="shared" ca="1" si="567"/>
        <v>0</v>
      </c>
      <c r="V2239">
        <f t="shared" si="563"/>
        <v>2007</v>
      </c>
      <c r="W2239">
        <f t="shared" si="564"/>
        <v>7</v>
      </c>
    </row>
    <row r="2240" spans="1:23" x14ac:dyDescent="0.25">
      <c r="A2240" s="1">
        <v>39279</v>
      </c>
      <c r="B2240" s="2">
        <v>9417.32</v>
      </c>
      <c r="C2240" s="2">
        <v>229482</v>
      </c>
      <c r="D2240" s="2">
        <v>9372</v>
      </c>
      <c r="E2240" s="2">
        <v>9317</v>
      </c>
      <c r="F2240" s="10">
        <f t="shared" si="554"/>
        <v>-4.8124094753071445E-3</v>
      </c>
      <c r="G2240" s="2">
        <f t="shared" ca="1" si="555"/>
        <v>155373.52499999999</v>
      </c>
      <c r="H2240">
        <f t="shared" ca="1" si="556"/>
        <v>1</v>
      </c>
      <c r="I2240">
        <f t="shared" si="557"/>
        <v>1</v>
      </c>
      <c r="J2240">
        <f t="shared" si="560"/>
        <v>-53.979999999999563</v>
      </c>
      <c r="K2240">
        <f t="shared" si="558"/>
        <v>1</v>
      </c>
      <c r="L2240" s="11">
        <f t="shared" ca="1" si="568"/>
        <v>19443.009999999984</v>
      </c>
      <c r="M2240">
        <f t="shared" ca="1" si="559"/>
        <v>2</v>
      </c>
      <c r="N2240">
        <f t="shared" ca="1" si="569"/>
        <v>0</v>
      </c>
      <c r="O2240">
        <f>COUNTIF(結算日!$A$3:$A$249,A2240)</f>
        <v>0</v>
      </c>
      <c r="Q2240" s="7">
        <f t="shared" si="561"/>
        <v>-86</v>
      </c>
      <c r="R2240" s="8">
        <f t="shared" ca="1" si="565"/>
        <v>-4214</v>
      </c>
      <c r="S2240" s="8">
        <f t="shared" ca="1" si="566"/>
        <v>464019</v>
      </c>
      <c r="T2240" s="8">
        <f t="shared" ca="1" si="562"/>
        <v>49</v>
      </c>
      <c r="U2240" s="9">
        <f t="shared" ca="1" si="567"/>
        <v>0</v>
      </c>
      <c r="V2240">
        <f t="shared" si="563"/>
        <v>2007</v>
      </c>
      <c r="W2240">
        <f t="shared" si="564"/>
        <v>7</v>
      </c>
    </row>
    <row r="2241" spans="1:23" x14ac:dyDescent="0.25">
      <c r="A2241" s="1">
        <v>39280</v>
      </c>
      <c r="B2241" s="2">
        <v>9509.73</v>
      </c>
      <c r="C2241" s="2">
        <v>197016</v>
      </c>
      <c r="D2241" s="2">
        <v>9524</v>
      </c>
      <c r="E2241" s="2">
        <v>9458</v>
      </c>
      <c r="F2241" s="10">
        <f t="shared" si="554"/>
        <v>1.5005683652427049E-3</v>
      </c>
      <c r="G2241" s="2">
        <f t="shared" ca="1" si="555"/>
        <v>157687.47500000001</v>
      </c>
      <c r="H2241">
        <f t="shared" ca="1" si="556"/>
        <v>1</v>
      </c>
      <c r="I2241">
        <f t="shared" si="557"/>
        <v>-1</v>
      </c>
      <c r="J2241">
        <f t="shared" si="560"/>
        <v>92.409999999999854</v>
      </c>
      <c r="K2241">
        <f t="shared" si="558"/>
        <v>-1</v>
      </c>
      <c r="L2241" s="11">
        <f t="shared" ca="1" si="568"/>
        <v>19627.829999999984</v>
      </c>
      <c r="M2241">
        <f t="shared" ca="1" si="559"/>
        <v>-2</v>
      </c>
      <c r="N2241">
        <f t="shared" ca="1" si="569"/>
        <v>4</v>
      </c>
      <c r="O2241">
        <f>COUNTIF(結算日!$A$3:$A$249,A2241)</f>
        <v>0</v>
      </c>
      <c r="Q2241" s="7">
        <f t="shared" si="561"/>
        <v>152</v>
      </c>
      <c r="R2241" s="8">
        <f t="shared" ca="1" si="565"/>
        <v>7448</v>
      </c>
      <c r="S2241" s="8">
        <f t="shared" ca="1" si="566"/>
        <v>471467</v>
      </c>
      <c r="T2241" s="8">
        <f t="shared" ca="1" si="562"/>
        <v>-49</v>
      </c>
      <c r="U2241" s="9">
        <f t="shared" ca="1" si="567"/>
        <v>98</v>
      </c>
      <c r="V2241">
        <f t="shared" si="563"/>
        <v>2007</v>
      </c>
      <c r="W2241">
        <f t="shared" si="564"/>
        <v>7</v>
      </c>
    </row>
    <row r="2242" spans="1:23" x14ac:dyDescent="0.25">
      <c r="A2242" s="1">
        <v>39281</v>
      </c>
      <c r="B2242" s="2">
        <v>9485.35</v>
      </c>
      <c r="C2242" s="2">
        <v>247214</v>
      </c>
      <c r="D2242" s="2">
        <v>9480</v>
      </c>
      <c r="E2242" s="2">
        <v>9398</v>
      </c>
      <c r="F2242" s="10">
        <f t="shared" ref="F2242:F2305" si="570">IF(O2242=1,E2242,D2242)/B2242-1</f>
        <v>-9.2089379938536942E-3</v>
      </c>
      <c r="G2242" s="2">
        <f t="shared" ref="G2242:G2305" ca="1" si="571">IF(ROW()&gt;$G$1,AVERAGE(OFFSET(C2242,-$G$1+1,,$G$1)),"")</f>
        <v>160953.25</v>
      </c>
      <c r="H2242">
        <f t="shared" ref="H2242:H2305" ca="1" si="572">IF(G2242="",0,SIGN(C2242-G2242))</f>
        <v>1</v>
      </c>
      <c r="I2242">
        <f t="shared" ref="I2242:I2305" si="573">-SIGN(F2242)</f>
        <v>1</v>
      </c>
      <c r="J2242">
        <f t="shared" si="560"/>
        <v>-24.3799999999992</v>
      </c>
      <c r="K2242">
        <f t="shared" ref="K2242:K2305" si="574">CHOOSE($K$1,H2242*(2-$K$1)+I2242*($K$1-1),IF(ABS(F2242)&gt;($K$1-2)/100,I2242,H2242))</f>
        <v>1</v>
      </c>
      <c r="L2242" s="11">
        <f t="shared" ca="1" si="568"/>
        <v>19676.589999999982</v>
      </c>
      <c r="M2242">
        <f t="shared" ref="M2242:M2305" ca="1" si="575">INT(L2242*$P$1/B2242)*K2242</f>
        <v>2</v>
      </c>
      <c r="N2242">
        <f t="shared" ca="1" si="569"/>
        <v>4</v>
      </c>
      <c r="O2242">
        <f>COUNTIF(結算日!$A$3:$A$249,A2242)</f>
        <v>1</v>
      </c>
      <c r="Q2242" s="7">
        <f t="shared" si="561"/>
        <v>-44</v>
      </c>
      <c r="R2242" s="8">
        <f t="shared" ca="1" si="565"/>
        <v>2156</v>
      </c>
      <c r="S2242" s="8">
        <f t="shared" ca="1" si="566"/>
        <v>473525</v>
      </c>
      <c r="T2242" s="8">
        <f t="shared" ca="1" si="562"/>
        <v>50</v>
      </c>
      <c r="U2242" s="9">
        <f t="shared" ca="1" si="567"/>
        <v>99</v>
      </c>
      <c r="V2242">
        <f t="shared" si="563"/>
        <v>2007</v>
      </c>
      <c r="W2242">
        <f t="shared" si="564"/>
        <v>7</v>
      </c>
    </row>
    <row r="2243" spans="1:23" x14ac:dyDescent="0.25">
      <c r="A2243" s="1">
        <v>39282</v>
      </c>
      <c r="B2243" s="2">
        <v>9473.31</v>
      </c>
      <c r="C2243" s="2">
        <v>232289</v>
      </c>
      <c r="D2243" s="2">
        <v>9419</v>
      </c>
      <c r="E2243" s="2">
        <v>9433</v>
      </c>
      <c r="F2243" s="10">
        <f t="shared" si="570"/>
        <v>-5.7329486736947821E-3</v>
      </c>
      <c r="G2243" s="2">
        <f t="shared" ca="1" si="571"/>
        <v>163958.54999999999</v>
      </c>
      <c r="H2243">
        <f t="shared" ca="1" si="572"/>
        <v>1</v>
      </c>
      <c r="I2243">
        <f t="shared" si="573"/>
        <v>1</v>
      </c>
      <c r="J2243">
        <f t="shared" ref="J2243:J2306" si="576">B2243-B2242</f>
        <v>-12.040000000000873</v>
      </c>
      <c r="K2243">
        <f t="shared" si="574"/>
        <v>1</v>
      </c>
      <c r="L2243" s="11">
        <f t="shared" ca="1" si="568"/>
        <v>19652.50999999998</v>
      </c>
      <c r="M2243">
        <f t="shared" ca="1" si="575"/>
        <v>2</v>
      </c>
      <c r="N2243">
        <f t="shared" ca="1" si="569"/>
        <v>0</v>
      </c>
      <c r="O2243">
        <f>COUNTIF(結算日!$A$3:$A$249,A2243)</f>
        <v>0</v>
      </c>
      <c r="Q2243" s="7">
        <f t="shared" ref="Q2243:Q2306" si="577">D2243-IF(O2242=1,E2242,D2242)</f>
        <v>21</v>
      </c>
      <c r="R2243" s="8">
        <f t="shared" ca="1" si="565"/>
        <v>1050</v>
      </c>
      <c r="S2243" s="8">
        <f t="shared" ca="1" si="566"/>
        <v>474476</v>
      </c>
      <c r="T2243" s="8">
        <f t="shared" ref="T2243:T2306" ca="1" si="578">INT(S2243*$P$1/IF(O2243=1,E2243,D2243))*K2243</f>
        <v>50</v>
      </c>
      <c r="U2243" s="9">
        <f t="shared" ca="1" si="567"/>
        <v>0</v>
      </c>
      <c r="V2243">
        <f t="shared" ref="V2243:V2306" si="579">YEAR(A2243)</f>
        <v>2007</v>
      </c>
      <c r="W2243">
        <f t="shared" ref="W2243:W2306" si="580">MONTH(A2243)</f>
        <v>7</v>
      </c>
    </row>
    <row r="2244" spans="1:23" x14ac:dyDescent="0.25">
      <c r="A2244" s="1">
        <v>39283</v>
      </c>
      <c r="B2244" s="2">
        <v>9585.9</v>
      </c>
      <c r="C2244" s="2">
        <v>221915</v>
      </c>
      <c r="D2244" s="2">
        <v>9545</v>
      </c>
      <c r="E2244" s="2">
        <v>9527</v>
      </c>
      <c r="F2244" s="10">
        <f t="shared" si="570"/>
        <v>-4.2666833578485219E-3</v>
      </c>
      <c r="G2244" s="2">
        <f t="shared" ca="1" si="571"/>
        <v>166912.02499999999</v>
      </c>
      <c r="H2244">
        <f t="shared" ca="1" si="572"/>
        <v>1</v>
      </c>
      <c r="I2244">
        <f t="shared" si="573"/>
        <v>1</v>
      </c>
      <c r="J2244">
        <f t="shared" si="576"/>
        <v>112.59000000000015</v>
      </c>
      <c r="K2244">
        <f t="shared" si="574"/>
        <v>1</v>
      </c>
      <c r="L2244" s="11">
        <f t="shared" ca="1" si="568"/>
        <v>19877.689999999981</v>
      </c>
      <c r="M2244">
        <f t="shared" ca="1" si="575"/>
        <v>2</v>
      </c>
      <c r="N2244">
        <f t="shared" ca="1" si="569"/>
        <v>0</v>
      </c>
      <c r="O2244">
        <f>COUNTIF(結算日!$A$3:$A$249,A2244)</f>
        <v>0</v>
      </c>
      <c r="Q2244" s="7">
        <f t="shared" si="577"/>
        <v>126</v>
      </c>
      <c r="R2244" s="8">
        <f t="shared" ref="R2244:R2307" ca="1" si="581">Q2244*T2243</f>
        <v>6300</v>
      </c>
      <c r="S2244" s="8">
        <f t="shared" ref="S2244:S2307" ca="1" si="582">S2243+Q2244*T2243-U2243*$U$1</f>
        <v>480776</v>
      </c>
      <c r="T2244" s="8">
        <f t="shared" ca="1" si="578"/>
        <v>50</v>
      </c>
      <c r="U2244" s="9">
        <f t="shared" ref="U2244:U2307" ca="1" si="583">IF(O2244=1,ABS(T2244)+ABS(T2243),ABS(T2244-T2243))</f>
        <v>0</v>
      </c>
      <c r="V2244">
        <f t="shared" si="579"/>
        <v>2007</v>
      </c>
      <c r="W2244">
        <f t="shared" si="580"/>
        <v>7</v>
      </c>
    </row>
    <row r="2245" spans="1:23" x14ac:dyDescent="0.25">
      <c r="A2245" s="1">
        <v>39286</v>
      </c>
      <c r="B2245" s="2">
        <v>9621.57</v>
      </c>
      <c r="C2245" s="2">
        <v>212642</v>
      </c>
      <c r="D2245" s="2">
        <v>9549</v>
      </c>
      <c r="E2245" s="2">
        <v>9550</v>
      </c>
      <c r="F2245" s="10">
        <f t="shared" si="570"/>
        <v>-7.5424281068473542E-3</v>
      </c>
      <c r="G2245" s="2">
        <f t="shared" ca="1" si="571"/>
        <v>169848.6</v>
      </c>
      <c r="H2245">
        <f t="shared" ca="1" si="572"/>
        <v>1</v>
      </c>
      <c r="I2245">
        <f t="shared" si="573"/>
        <v>1</v>
      </c>
      <c r="J2245">
        <f t="shared" si="576"/>
        <v>35.670000000000073</v>
      </c>
      <c r="K2245">
        <f t="shared" si="574"/>
        <v>1</v>
      </c>
      <c r="L2245" s="11">
        <f t="shared" ca="1" si="568"/>
        <v>19949.029999999981</v>
      </c>
      <c r="M2245">
        <f t="shared" ca="1" si="575"/>
        <v>2</v>
      </c>
      <c r="N2245">
        <f t="shared" ca="1" si="569"/>
        <v>0</v>
      </c>
      <c r="O2245">
        <f>COUNTIF(結算日!$A$3:$A$249,A2245)</f>
        <v>0</v>
      </c>
      <c r="Q2245" s="7">
        <f t="shared" si="577"/>
        <v>4</v>
      </c>
      <c r="R2245" s="8">
        <f t="shared" ca="1" si="581"/>
        <v>200</v>
      </c>
      <c r="S2245" s="8">
        <f t="shared" ca="1" si="582"/>
        <v>480976</v>
      </c>
      <c r="T2245" s="8">
        <f t="shared" ca="1" si="578"/>
        <v>50</v>
      </c>
      <c r="U2245" s="9">
        <f t="shared" ca="1" si="583"/>
        <v>0</v>
      </c>
      <c r="V2245">
        <f t="shared" si="579"/>
        <v>2007</v>
      </c>
      <c r="W2245">
        <f t="shared" si="580"/>
        <v>7</v>
      </c>
    </row>
    <row r="2246" spans="1:23" x14ac:dyDescent="0.25">
      <c r="A2246" s="1">
        <v>39287</v>
      </c>
      <c r="B2246" s="2">
        <v>9744.06</v>
      </c>
      <c r="C2246" s="2">
        <v>284714</v>
      </c>
      <c r="D2246" s="2">
        <v>9674</v>
      </c>
      <c r="E2246" s="2">
        <v>9630</v>
      </c>
      <c r="F2246" s="10">
        <f t="shared" si="570"/>
        <v>-7.1900214079141378E-3</v>
      </c>
      <c r="G2246" s="2">
        <f t="shared" ca="1" si="571"/>
        <v>174860.82500000001</v>
      </c>
      <c r="H2246">
        <f t="shared" ca="1" si="572"/>
        <v>1</v>
      </c>
      <c r="I2246">
        <f t="shared" si="573"/>
        <v>1</v>
      </c>
      <c r="J2246">
        <f t="shared" si="576"/>
        <v>122.48999999999978</v>
      </c>
      <c r="K2246">
        <f t="shared" si="574"/>
        <v>1</v>
      </c>
      <c r="L2246" s="11">
        <f t="shared" ca="1" si="568"/>
        <v>20194.00999999998</v>
      </c>
      <c r="M2246">
        <f t="shared" ca="1" si="575"/>
        <v>2</v>
      </c>
      <c r="N2246">
        <f t="shared" ca="1" si="569"/>
        <v>0</v>
      </c>
      <c r="O2246">
        <f>COUNTIF(結算日!$A$3:$A$249,A2246)</f>
        <v>0</v>
      </c>
      <c r="Q2246" s="7">
        <f t="shared" si="577"/>
        <v>125</v>
      </c>
      <c r="R2246" s="8">
        <f t="shared" ca="1" si="581"/>
        <v>6250</v>
      </c>
      <c r="S2246" s="8">
        <f t="shared" ca="1" si="582"/>
        <v>487226</v>
      </c>
      <c r="T2246" s="8">
        <f t="shared" ca="1" si="578"/>
        <v>50</v>
      </c>
      <c r="U2246" s="9">
        <f t="shared" ca="1" si="583"/>
        <v>0</v>
      </c>
      <c r="V2246">
        <f t="shared" si="579"/>
        <v>2007</v>
      </c>
      <c r="W2246">
        <f t="shared" si="580"/>
        <v>7</v>
      </c>
    </row>
    <row r="2247" spans="1:23" x14ac:dyDescent="0.25">
      <c r="A2247" s="1">
        <v>39288</v>
      </c>
      <c r="B2247" s="2">
        <v>9740.1299999999992</v>
      </c>
      <c r="C2247" s="2">
        <v>256526</v>
      </c>
      <c r="D2247" s="2">
        <v>9739</v>
      </c>
      <c r="E2247" s="2">
        <v>9753</v>
      </c>
      <c r="F2247" s="10">
        <f t="shared" si="570"/>
        <v>-1.1601487865142701E-4</v>
      </c>
      <c r="G2247" s="2">
        <f t="shared" ca="1" si="571"/>
        <v>178952.52499999999</v>
      </c>
      <c r="H2247">
        <f t="shared" ca="1" si="572"/>
        <v>1</v>
      </c>
      <c r="I2247">
        <f t="shared" si="573"/>
        <v>1</v>
      </c>
      <c r="J2247">
        <f t="shared" si="576"/>
        <v>-3.930000000000291</v>
      </c>
      <c r="K2247">
        <f t="shared" ca="1" si="574"/>
        <v>1</v>
      </c>
      <c r="L2247" s="11">
        <f t="shared" ca="1" si="568"/>
        <v>20186.14999999998</v>
      </c>
      <c r="M2247">
        <f t="shared" ca="1" si="575"/>
        <v>2</v>
      </c>
      <c r="N2247">
        <f t="shared" ca="1" si="569"/>
        <v>0</v>
      </c>
      <c r="O2247">
        <f>COUNTIF(結算日!$A$3:$A$249,A2247)</f>
        <v>0</v>
      </c>
      <c r="Q2247" s="7">
        <f t="shared" si="577"/>
        <v>65</v>
      </c>
      <c r="R2247" s="8">
        <f t="shared" ca="1" si="581"/>
        <v>3250</v>
      </c>
      <c r="S2247" s="8">
        <f t="shared" ca="1" si="582"/>
        <v>490476</v>
      </c>
      <c r="T2247" s="8">
        <f t="shared" ca="1" si="578"/>
        <v>50</v>
      </c>
      <c r="U2247" s="9">
        <f t="shared" ca="1" si="583"/>
        <v>0</v>
      </c>
      <c r="V2247">
        <f t="shared" si="579"/>
        <v>2007</v>
      </c>
      <c r="W2247">
        <f t="shared" si="580"/>
        <v>7</v>
      </c>
    </row>
    <row r="2248" spans="1:23" x14ac:dyDescent="0.25">
      <c r="A2248" s="1">
        <v>39289</v>
      </c>
      <c r="B2248" s="2">
        <v>9566.42</v>
      </c>
      <c r="C2248" s="2">
        <v>320521</v>
      </c>
      <c r="D2248" s="2">
        <v>9546</v>
      </c>
      <c r="E2248" s="2">
        <v>9556</v>
      </c>
      <c r="F2248" s="10">
        <f t="shared" si="570"/>
        <v>-2.1345498106919436E-3</v>
      </c>
      <c r="G2248" s="2">
        <f t="shared" ca="1" si="571"/>
        <v>184621.42499999999</v>
      </c>
      <c r="H2248">
        <f t="shared" ca="1" si="572"/>
        <v>1</v>
      </c>
      <c r="I2248">
        <f t="shared" si="573"/>
        <v>1</v>
      </c>
      <c r="J2248">
        <f t="shared" si="576"/>
        <v>-173.70999999999913</v>
      </c>
      <c r="K2248">
        <f t="shared" si="574"/>
        <v>1</v>
      </c>
      <c r="L2248" s="11">
        <f t="shared" ca="1" si="568"/>
        <v>19838.729999999981</v>
      </c>
      <c r="M2248">
        <f t="shared" ca="1" si="575"/>
        <v>2</v>
      </c>
      <c r="N2248">
        <f t="shared" ca="1" si="569"/>
        <v>0</v>
      </c>
      <c r="O2248">
        <f>COUNTIF(結算日!$A$3:$A$249,A2248)</f>
        <v>0</v>
      </c>
      <c r="Q2248" s="7">
        <f t="shared" si="577"/>
        <v>-193</v>
      </c>
      <c r="R2248" s="8">
        <f t="shared" ca="1" si="581"/>
        <v>-9650</v>
      </c>
      <c r="S2248" s="8">
        <f t="shared" ca="1" si="582"/>
        <v>480826</v>
      </c>
      <c r="T2248" s="8">
        <f t="shared" ca="1" si="578"/>
        <v>50</v>
      </c>
      <c r="U2248" s="9">
        <f t="shared" ca="1" si="583"/>
        <v>0</v>
      </c>
      <c r="V2248">
        <f t="shared" si="579"/>
        <v>2007</v>
      </c>
      <c r="W2248">
        <f t="shared" si="580"/>
        <v>7</v>
      </c>
    </row>
    <row r="2249" spans="1:23" x14ac:dyDescent="0.25">
      <c r="A2249" s="1">
        <v>39290</v>
      </c>
      <c r="B2249" s="2">
        <v>9162.2800000000007</v>
      </c>
      <c r="C2249" s="2">
        <v>295541</v>
      </c>
      <c r="D2249" s="2">
        <v>8981</v>
      </c>
      <c r="E2249" s="2">
        <v>9000</v>
      </c>
      <c r="F2249" s="10">
        <f t="shared" si="570"/>
        <v>-1.9785468245895221E-2</v>
      </c>
      <c r="G2249" s="2">
        <f t="shared" ca="1" si="571"/>
        <v>188602.32500000001</v>
      </c>
      <c r="H2249">
        <f t="shared" ca="1" si="572"/>
        <v>1</v>
      </c>
      <c r="I2249">
        <f t="shared" si="573"/>
        <v>1</v>
      </c>
      <c r="J2249">
        <f t="shared" si="576"/>
        <v>-404.13999999999942</v>
      </c>
      <c r="K2249">
        <f t="shared" si="574"/>
        <v>1</v>
      </c>
      <c r="L2249" s="11">
        <f t="shared" ca="1" si="568"/>
        <v>19030.449999999983</v>
      </c>
      <c r="M2249">
        <f t="shared" ca="1" si="575"/>
        <v>2</v>
      </c>
      <c r="N2249">
        <f t="shared" ca="1" si="569"/>
        <v>0</v>
      </c>
      <c r="O2249">
        <f>COUNTIF(結算日!$A$3:$A$249,A2249)</f>
        <v>0</v>
      </c>
      <c r="Q2249" s="7">
        <f t="shared" si="577"/>
        <v>-565</v>
      </c>
      <c r="R2249" s="8">
        <f t="shared" ca="1" si="581"/>
        <v>-28250</v>
      </c>
      <c r="S2249" s="8">
        <f t="shared" ca="1" si="582"/>
        <v>452576</v>
      </c>
      <c r="T2249" s="8">
        <f t="shared" ca="1" si="578"/>
        <v>50</v>
      </c>
      <c r="U2249" s="9">
        <f t="shared" ca="1" si="583"/>
        <v>0</v>
      </c>
      <c r="V2249">
        <f t="shared" si="579"/>
        <v>2007</v>
      </c>
      <c r="W2249">
        <f t="shared" si="580"/>
        <v>7</v>
      </c>
    </row>
    <row r="2250" spans="1:23" x14ac:dyDescent="0.25">
      <c r="A2250" s="1">
        <v>39293</v>
      </c>
      <c r="B2250" s="2">
        <v>9072.57</v>
      </c>
      <c r="C2250" s="2">
        <v>213090</v>
      </c>
      <c r="D2250" s="2">
        <v>8990</v>
      </c>
      <c r="E2250" s="2">
        <v>8989</v>
      </c>
      <c r="F2250" s="10">
        <f t="shared" si="570"/>
        <v>-9.1010595674654304E-3</v>
      </c>
      <c r="G2250" s="2">
        <f t="shared" ca="1" si="571"/>
        <v>190680.82500000001</v>
      </c>
      <c r="H2250">
        <f t="shared" ca="1" si="572"/>
        <v>1</v>
      </c>
      <c r="I2250">
        <f t="shared" si="573"/>
        <v>1</v>
      </c>
      <c r="J2250">
        <f t="shared" si="576"/>
        <v>-89.710000000000946</v>
      </c>
      <c r="K2250">
        <f t="shared" si="574"/>
        <v>1</v>
      </c>
      <c r="L2250" s="11">
        <f t="shared" ca="1" si="568"/>
        <v>18851.029999999981</v>
      </c>
      <c r="M2250">
        <f t="shared" ca="1" si="575"/>
        <v>2</v>
      </c>
      <c r="N2250">
        <f t="shared" ca="1" si="569"/>
        <v>0</v>
      </c>
      <c r="O2250">
        <f>COUNTIF(結算日!$A$3:$A$249,A2250)</f>
        <v>0</v>
      </c>
      <c r="Q2250" s="7">
        <f t="shared" si="577"/>
        <v>9</v>
      </c>
      <c r="R2250" s="8">
        <f t="shared" ca="1" si="581"/>
        <v>450</v>
      </c>
      <c r="S2250" s="8">
        <f t="shared" ca="1" si="582"/>
        <v>453026</v>
      </c>
      <c r="T2250" s="8">
        <f t="shared" ca="1" si="578"/>
        <v>50</v>
      </c>
      <c r="U2250" s="9">
        <f t="shared" ca="1" si="583"/>
        <v>0</v>
      </c>
      <c r="V2250">
        <f t="shared" si="579"/>
        <v>2007</v>
      </c>
      <c r="W2250">
        <f t="shared" si="580"/>
        <v>7</v>
      </c>
    </row>
    <row r="2251" spans="1:23" x14ac:dyDescent="0.25">
      <c r="A2251" s="1">
        <v>39294</v>
      </c>
      <c r="B2251" s="2">
        <v>9287.25</v>
      </c>
      <c r="C2251" s="2">
        <v>223810</v>
      </c>
      <c r="D2251" s="2">
        <v>9176</v>
      </c>
      <c r="E2251" s="2">
        <v>9177</v>
      </c>
      <c r="F2251" s="10">
        <f t="shared" si="570"/>
        <v>-1.1978788123502615E-2</v>
      </c>
      <c r="G2251" s="2">
        <f t="shared" ca="1" si="571"/>
        <v>193354.32500000001</v>
      </c>
      <c r="H2251">
        <f t="shared" ca="1" si="572"/>
        <v>1</v>
      </c>
      <c r="I2251">
        <f t="shared" si="573"/>
        <v>1</v>
      </c>
      <c r="J2251">
        <f t="shared" si="576"/>
        <v>214.68000000000029</v>
      </c>
      <c r="K2251">
        <f t="shared" si="574"/>
        <v>1</v>
      </c>
      <c r="L2251" s="11">
        <f t="shared" ca="1" si="568"/>
        <v>19280.389999999981</v>
      </c>
      <c r="M2251">
        <f t="shared" ca="1" si="575"/>
        <v>2</v>
      </c>
      <c r="N2251">
        <f t="shared" ca="1" si="569"/>
        <v>0</v>
      </c>
      <c r="O2251">
        <f>COUNTIF(結算日!$A$3:$A$249,A2251)</f>
        <v>0</v>
      </c>
      <c r="Q2251" s="7">
        <f t="shared" si="577"/>
        <v>186</v>
      </c>
      <c r="R2251" s="8">
        <f t="shared" ca="1" si="581"/>
        <v>9300</v>
      </c>
      <c r="S2251" s="8">
        <f t="shared" ca="1" si="582"/>
        <v>462326</v>
      </c>
      <c r="T2251" s="8">
        <f t="shared" ca="1" si="578"/>
        <v>50</v>
      </c>
      <c r="U2251" s="9">
        <f t="shared" ca="1" si="583"/>
        <v>0</v>
      </c>
      <c r="V2251">
        <f t="shared" si="579"/>
        <v>2007</v>
      </c>
      <c r="W2251">
        <f t="shared" si="580"/>
        <v>7</v>
      </c>
    </row>
    <row r="2252" spans="1:23" x14ac:dyDescent="0.25">
      <c r="A2252" s="1">
        <v>39295</v>
      </c>
      <c r="B2252" s="2">
        <v>8891.8799999999992</v>
      </c>
      <c r="C2252" s="2">
        <v>270639</v>
      </c>
      <c r="D2252" s="2">
        <v>8695</v>
      </c>
      <c r="E2252" s="2">
        <v>8699</v>
      </c>
      <c r="F2252" s="10">
        <f t="shared" si="570"/>
        <v>-2.2141549368637325E-2</v>
      </c>
      <c r="G2252" s="2">
        <f t="shared" ca="1" si="571"/>
        <v>196763.67499999999</v>
      </c>
      <c r="H2252">
        <f t="shared" ca="1" si="572"/>
        <v>1</v>
      </c>
      <c r="I2252">
        <f t="shared" si="573"/>
        <v>1</v>
      </c>
      <c r="J2252">
        <f t="shared" si="576"/>
        <v>-395.3700000000008</v>
      </c>
      <c r="K2252">
        <f t="shared" si="574"/>
        <v>1</v>
      </c>
      <c r="L2252" s="11">
        <f t="shared" ca="1" si="568"/>
        <v>18489.64999999998</v>
      </c>
      <c r="M2252">
        <f t="shared" ca="1" si="575"/>
        <v>2</v>
      </c>
      <c r="N2252">
        <f t="shared" ca="1" si="569"/>
        <v>0</v>
      </c>
      <c r="O2252">
        <f>COUNTIF(結算日!$A$3:$A$249,A2252)</f>
        <v>0</v>
      </c>
      <c r="Q2252" s="7">
        <f t="shared" si="577"/>
        <v>-481</v>
      </c>
      <c r="R2252" s="8">
        <f t="shared" ca="1" si="581"/>
        <v>-24050</v>
      </c>
      <c r="S2252" s="8">
        <f t="shared" ca="1" si="582"/>
        <v>438276</v>
      </c>
      <c r="T2252" s="8">
        <f t="shared" ca="1" si="578"/>
        <v>50</v>
      </c>
      <c r="U2252" s="9">
        <f t="shared" ca="1" si="583"/>
        <v>0</v>
      </c>
      <c r="V2252">
        <f t="shared" si="579"/>
        <v>2007</v>
      </c>
      <c r="W2252">
        <f t="shared" si="580"/>
        <v>8</v>
      </c>
    </row>
    <row r="2253" spans="1:23" x14ac:dyDescent="0.25">
      <c r="A2253" s="1">
        <v>39296</v>
      </c>
      <c r="B2253" s="2">
        <v>8950.57</v>
      </c>
      <c r="C2253" s="2">
        <v>220048</v>
      </c>
      <c r="D2253" s="2">
        <v>8880</v>
      </c>
      <c r="E2253" s="2">
        <v>8871</v>
      </c>
      <c r="F2253" s="10">
        <f t="shared" si="570"/>
        <v>-7.8844140652494232E-3</v>
      </c>
      <c r="G2253" s="2">
        <f t="shared" ca="1" si="571"/>
        <v>198064.72500000001</v>
      </c>
      <c r="H2253">
        <f t="shared" ca="1" si="572"/>
        <v>1</v>
      </c>
      <c r="I2253">
        <f t="shared" si="573"/>
        <v>1</v>
      </c>
      <c r="J2253">
        <f t="shared" si="576"/>
        <v>58.690000000000509</v>
      </c>
      <c r="K2253">
        <f t="shared" si="574"/>
        <v>1</v>
      </c>
      <c r="L2253" s="11">
        <f t="shared" ca="1" si="568"/>
        <v>18607.029999999981</v>
      </c>
      <c r="M2253">
        <f t="shared" ca="1" si="575"/>
        <v>2</v>
      </c>
      <c r="N2253">
        <f t="shared" ca="1" si="569"/>
        <v>0</v>
      </c>
      <c r="O2253">
        <f>COUNTIF(結算日!$A$3:$A$249,A2253)</f>
        <v>0</v>
      </c>
      <c r="Q2253" s="7">
        <f t="shared" si="577"/>
        <v>185</v>
      </c>
      <c r="R2253" s="8">
        <f t="shared" ca="1" si="581"/>
        <v>9250</v>
      </c>
      <c r="S2253" s="8">
        <f t="shared" ca="1" si="582"/>
        <v>447526</v>
      </c>
      <c r="T2253" s="8">
        <f t="shared" ca="1" si="578"/>
        <v>50</v>
      </c>
      <c r="U2253" s="9">
        <f t="shared" ca="1" si="583"/>
        <v>0</v>
      </c>
      <c r="V2253">
        <f t="shared" si="579"/>
        <v>2007</v>
      </c>
      <c r="W2253">
        <f t="shared" si="580"/>
        <v>8</v>
      </c>
    </row>
    <row r="2254" spans="1:23" x14ac:dyDescent="0.25">
      <c r="A2254" s="1">
        <v>39297</v>
      </c>
      <c r="B2254" s="2">
        <v>9057.82</v>
      </c>
      <c r="C2254" s="2">
        <v>172121</v>
      </c>
      <c r="D2254" s="2">
        <v>8985</v>
      </c>
      <c r="E2254" s="2">
        <v>8966</v>
      </c>
      <c r="F2254" s="10">
        <f t="shared" si="570"/>
        <v>-8.0394620339110379E-3</v>
      </c>
      <c r="G2254" s="2">
        <f t="shared" ca="1" si="571"/>
        <v>199295.67499999999</v>
      </c>
      <c r="H2254">
        <f t="shared" ca="1" si="572"/>
        <v>-1</v>
      </c>
      <c r="I2254">
        <f t="shared" si="573"/>
        <v>1</v>
      </c>
      <c r="J2254">
        <f t="shared" si="576"/>
        <v>107.25</v>
      </c>
      <c r="K2254">
        <f t="shared" si="574"/>
        <v>1</v>
      </c>
      <c r="L2254" s="11">
        <f t="shared" ca="1" si="568"/>
        <v>18821.529999999981</v>
      </c>
      <c r="M2254">
        <f t="shared" ca="1" si="575"/>
        <v>2</v>
      </c>
      <c r="N2254">
        <f t="shared" ca="1" si="569"/>
        <v>0</v>
      </c>
      <c r="O2254">
        <f>COUNTIF(結算日!$A$3:$A$249,A2254)</f>
        <v>0</v>
      </c>
      <c r="Q2254" s="7">
        <f t="shared" si="577"/>
        <v>105</v>
      </c>
      <c r="R2254" s="8">
        <f t="shared" ca="1" si="581"/>
        <v>5250</v>
      </c>
      <c r="S2254" s="8">
        <f t="shared" ca="1" si="582"/>
        <v>452776</v>
      </c>
      <c r="T2254" s="8">
        <f t="shared" ca="1" si="578"/>
        <v>50</v>
      </c>
      <c r="U2254" s="9">
        <f t="shared" ca="1" si="583"/>
        <v>0</v>
      </c>
      <c r="V2254">
        <f t="shared" si="579"/>
        <v>2007</v>
      </c>
      <c r="W2254">
        <f t="shared" si="580"/>
        <v>8</v>
      </c>
    </row>
    <row r="2255" spans="1:23" x14ac:dyDescent="0.25">
      <c r="A2255" s="1">
        <v>39300</v>
      </c>
      <c r="B2255" s="2">
        <v>8941.73</v>
      </c>
      <c r="C2255" s="2">
        <v>124821</v>
      </c>
      <c r="D2255" s="2">
        <v>8860</v>
      </c>
      <c r="E2255" s="2">
        <v>8850</v>
      </c>
      <c r="F2255" s="10">
        <f t="shared" si="570"/>
        <v>-9.1402894070833351E-3</v>
      </c>
      <c r="G2255" s="2">
        <f t="shared" ca="1" si="571"/>
        <v>199072.9</v>
      </c>
      <c r="H2255">
        <f t="shared" ca="1" si="572"/>
        <v>-1</v>
      </c>
      <c r="I2255">
        <f t="shared" si="573"/>
        <v>1</v>
      </c>
      <c r="J2255">
        <f t="shared" si="576"/>
        <v>-116.09000000000015</v>
      </c>
      <c r="K2255">
        <f t="shared" si="574"/>
        <v>1</v>
      </c>
      <c r="L2255" s="11">
        <f t="shared" ca="1" si="568"/>
        <v>18589.34999999998</v>
      </c>
      <c r="M2255">
        <f t="shared" ca="1" si="575"/>
        <v>2</v>
      </c>
      <c r="N2255">
        <f t="shared" ca="1" si="569"/>
        <v>0</v>
      </c>
      <c r="O2255">
        <f>COUNTIF(結算日!$A$3:$A$249,A2255)</f>
        <v>0</v>
      </c>
      <c r="Q2255" s="7">
        <f t="shared" si="577"/>
        <v>-125</v>
      </c>
      <c r="R2255" s="8">
        <f t="shared" ca="1" si="581"/>
        <v>-6250</v>
      </c>
      <c r="S2255" s="8">
        <f t="shared" ca="1" si="582"/>
        <v>446526</v>
      </c>
      <c r="T2255" s="8">
        <f t="shared" ca="1" si="578"/>
        <v>50</v>
      </c>
      <c r="U2255" s="9">
        <f t="shared" ca="1" si="583"/>
        <v>0</v>
      </c>
      <c r="V2255">
        <f t="shared" si="579"/>
        <v>2007</v>
      </c>
      <c r="W2255">
        <f t="shared" si="580"/>
        <v>8</v>
      </c>
    </row>
    <row r="2256" spans="1:23" x14ac:dyDescent="0.25">
      <c r="A2256" s="1">
        <v>39301</v>
      </c>
      <c r="B2256" s="2">
        <v>8862.31</v>
      </c>
      <c r="C2256" s="2">
        <v>146819</v>
      </c>
      <c r="D2256" s="2">
        <v>8767</v>
      </c>
      <c r="E2256" s="2">
        <v>8768</v>
      </c>
      <c r="F2256" s="10">
        <f t="shared" si="570"/>
        <v>-1.0754532396181071E-2</v>
      </c>
      <c r="G2256" s="2">
        <f t="shared" ca="1" si="571"/>
        <v>199395.65</v>
      </c>
      <c r="H2256">
        <f t="shared" ca="1" si="572"/>
        <v>-1</v>
      </c>
      <c r="I2256">
        <f t="shared" si="573"/>
        <v>1</v>
      </c>
      <c r="J2256">
        <f t="shared" si="576"/>
        <v>-79.420000000000073</v>
      </c>
      <c r="K2256">
        <f t="shared" si="574"/>
        <v>1</v>
      </c>
      <c r="L2256" s="11">
        <f t="shared" ca="1" si="568"/>
        <v>18430.50999999998</v>
      </c>
      <c r="M2256">
        <f t="shared" ca="1" si="575"/>
        <v>2</v>
      </c>
      <c r="N2256">
        <f t="shared" ca="1" si="569"/>
        <v>0</v>
      </c>
      <c r="O2256">
        <f>COUNTIF(結算日!$A$3:$A$249,A2256)</f>
        <v>0</v>
      </c>
      <c r="Q2256" s="7">
        <f t="shared" si="577"/>
        <v>-93</v>
      </c>
      <c r="R2256" s="8">
        <f t="shared" ca="1" si="581"/>
        <v>-4650</v>
      </c>
      <c r="S2256" s="8">
        <f t="shared" ca="1" si="582"/>
        <v>441876</v>
      </c>
      <c r="T2256" s="8">
        <f t="shared" ca="1" si="578"/>
        <v>50</v>
      </c>
      <c r="U2256" s="9">
        <f t="shared" ca="1" si="583"/>
        <v>0</v>
      </c>
      <c r="V2256">
        <f t="shared" si="579"/>
        <v>2007</v>
      </c>
      <c r="W2256">
        <f t="shared" si="580"/>
        <v>8</v>
      </c>
    </row>
    <row r="2257" spans="1:23" x14ac:dyDescent="0.25">
      <c r="A2257" s="1">
        <v>39302</v>
      </c>
      <c r="B2257" s="2">
        <v>9099.4599999999991</v>
      </c>
      <c r="C2257" s="2">
        <v>143688</v>
      </c>
      <c r="D2257" s="2">
        <v>9078</v>
      </c>
      <c r="E2257" s="2">
        <v>9050</v>
      </c>
      <c r="F2257" s="10">
        <f t="shared" si="570"/>
        <v>-2.3583817061670898E-3</v>
      </c>
      <c r="G2257" s="2">
        <f t="shared" ca="1" si="571"/>
        <v>199407.8</v>
      </c>
      <c r="H2257">
        <f t="shared" ca="1" si="572"/>
        <v>-1</v>
      </c>
      <c r="I2257">
        <f t="shared" si="573"/>
        <v>1</v>
      </c>
      <c r="J2257">
        <f t="shared" si="576"/>
        <v>237.14999999999964</v>
      </c>
      <c r="K2257">
        <f t="shared" si="574"/>
        <v>1</v>
      </c>
      <c r="L2257" s="11">
        <f t="shared" ca="1" si="568"/>
        <v>18904.809999999979</v>
      </c>
      <c r="M2257">
        <f t="shared" ca="1" si="575"/>
        <v>2</v>
      </c>
      <c r="N2257">
        <f t="shared" ca="1" si="569"/>
        <v>0</v>
      </c>
      <c r="O2257">
        <f>COUNTIF(結算日!$A$3:$A$249,A2257)</f>
        <v>0</v>
      </c>
      <c r="Q2257" s="7">
        <f t="shared" si="577"/>
        <v>311</v>
      </c>
      <c r="R2257" s="8">
        <f t="shared" ca="1" si="581"/>
        <v>15550</v>
      </c>
      <c r="S2257" s="8">
        <f t="shared" ca="1" si="582"/>
        <v>457426</v>
      </c>
      <c r="T2257" s="8">
        <f t="shared" ca="1" si="578"/>
        <v>50</v>
      </c>
      <c r="U2257" s="9">
        <f t="shared" ca="1" si="583"/>
        <v>0</v>
      </c>
      <c r="V2257">
        <f t="shared" si="579"/>
        <v>2007</v>
      </c>
      <c r="W2257">
        <f t="shared" si="580"/>
        <v>8</v>
      </c>
    </row>
    <row r="2258" spans="1:23" x14ac:dyDescent="0.25">
      <c r="A2258" s="1">
        <v>39303</v>
      </c>
      <c r="B2258" s="2">
        <v>9182.6</v>
      </c>
      <c r="C2258" s="2">
        <v>178433</v>
      </c>
      <c r="D2258" s="2">
        <v>9136</v>
      </c>
      <c r="E2258" s="2">
        <v>9124</v>
      </c>
      <c r="F2258" s="10">
        <f t="shared" si="570"/>
        <v>-5.0748154117570277E-3</v>
      </c>
      <c r="G2258" s="2">
        <f t="shared" ca="1" si="571"/>
        <v>200604.3</v>
      </c>
      <c r="H2258">
        <f t="shared" ca="1" si="572"/>
        <v>-1</v>
      </c>
      <c r="I2258">
        <f t="shared" si="573"/>
        <v>1</v>
      </c>
      <c r="J2258">
        <f t="shared" si="576"/>
        <v>83.140000000001237</v>
      </c>
      <c r="K2258">
        <f t="shared" si="574"/>
        <v>1</v>
      </c>
      <c r="L2258" s="11">
        <f t="shared" ca="1" si="568"/>
        <v>19071.089999999982</v>
      </c>
      <c r="M2258">
        <f t="shared" ca="1" si="575"/>
        <v>2</v>
      </c>
      <c r="N2258">
        <f t="shared" ca="1" si="569"/>
        <v>0</v>
      </c>
      <c r="O2258">
        <f>COUNTIF(結算日!$A$3:$A$249,A2258)</f>
        <v>0</v>
      </c>
      <c r="Q2258" s="7">
        <f t="shared" si="577"/>
        <v>58</v>
      </c>
      <c r="R2258" s="8">
        <f t="shared" ca="1" si="581"/>
        <v>2900</v>
      </c>
      <c r="S2258" s="8">
        <f t="shared" ca="1" si="582"/>
        <v>460326</v>
      </c>
      <c r="T2258" s="8">
        <f t="shared" ca="1" si="578"/>
        <v>50</v>
      </c>
      <c r="U2258" s="9">
        <f t="shared" ca="1" si="583"/>
        <v>0</v>
      </c>
      <c r="V2258">
        <f t="shared" si="579"/>
        <v>2007</v>
      </c>
      <c r="W2258">
        <f t="shared" si="580"/>
        <v>8</v>
      </c>
    </row>
    <row r="2259" spans="1:23" x14ac:dyDescent="0.25">
      <c r="A2259" s="1">
        <v>39304</v>
      </c>
      <c r="B2259" s="2">
        <v>8931.31</v>
      </c>
      <c r="C2259" s="2">
        <v>166489</v>
      </c>
      <c r="D2259" s="2">
        <v>8800</v>
      </c>
      <c r="E2259" s="2">
        <v>8776</v>
      </c>
      <c r="F2259" s="10">
        <f t="shared" si="570"/>
        <v>-1.4702210537983706E-2</v>
      </c>
      <c r="G2259" s="2">
        <f t="shared" ca="1" si="571"/>
        <v>201084.375</v>
      </c>
      <c r="H2259">
        <f t="shared" ca="1" si="572"/>
        <v>-1</v>
      </c>
      <c r="I2259">
        <f t="shared" si="573"/>
        <v>1</v>
      </c>
      <c r="J2259">
        <f t="shared" si="576"/>
        <v>-251.29000000000087</v>
      </c>
      <c r="K2259">
        <f t="shared" si="574"/>
        <v>1</v>
      </c>
      <c r="L2259" s="11">
        <f t="shared" ca="1" si="568"/>
        <v>18568.50999999998</v>
      </c>
      <c r="M2259">
        <f t="shared" ca="1" si="575"/>
        <v>2</v>
      </c>
      <c r="N2259">
        <f t="shared" ca="1" si="569"/>
        <v>0</v>
      </c>
      <c r="O2259">
        <f>COUNTIF(結算日!$A$3:$A$249,A2259)</f>
        <v>0</v>
      </c>
      <c r="Q2259" s="7">
        <f t="shared" si="577"/>
        <v>-336</v>
      </c>
      <c r="R2259" s="8">
        <f t="shared" ca="1" si="581"/>
        <v>-16800</v>
      </c>
      <c r="S2259" s="8">
        <f t="shared" ca="1" si="582"/>
        <v>443526</v>
      </c>
      <c r="T2259" s="8">
        <f t="shared" ca="1" si="578"/>
        <v>50</v>
      </c>
      <c r="U2259" s="9">
        <f t="shared" ca="1" si="583"/>
        <v>0</v>
      </c>
      <c r="V2259">
        <f t="shared" si="579"/>
        <v>2007</v>
      </c>
      <c r="W2259">
        <f t="shared" si="580"/>
        <v>8</v>
      </c>
    </row>
    <row r="2260" spans="1:23" x14ac:dyDescent="0.25">
      <c r="A2260" s="1">
        <v>39307</v>
      </c>
      <c r="B2260" s="2">
        <v>8938.9599999999991</v>
      </c>
      <c r="C2260" s="2">
        <v>145492</v>
      </c>
      <c r="D2260" s="2">
        <v>8925</v>
      </c>
      <c r="E2260" s="2">
        <v>8888</v>
      </c>
      <c r="F2260" s="10">
        <f t="shared" si="570"/>
        <v>-1.5617029274097582E-3</v>
      </c>
      <c r="G2260" s="2">
        <f t="shared" ca="1" si="571"/>
        <v>200928.47500000001</v>
      </c>
      <c r="H2260">
        <f t="shared" ca="1" si="572"/>
        <v>-1</v>
      </c>
      <c r="I2260">
        <f t="shared" si="573"/>
        <v>1</v>
      </c>
      <c r="J2260">
        <f t="shared" si="576"/>
        <v>7.6499999999996362</v>
      </c>
      <c r="K2260">
        <f t="shared" si="574"/>
        <v>1</v>
      </c>
      <c r="L2260" s="11">
        <f t="shared" ca="1" si="568"/>
        <v>18583.809999999979</v>
      </c>
      <c r="M2260">
        <f t="shared" ca="1" si="575"/>
        <v>2</v>
      </c>
      <c r="N2260">
        <f t="shared" ca="1" si="569"/>
        <v>0</v>
      </c>
      <c r="O2260">
        <f>COUNTIF(結算日!$A$3:$A$249,A2260)</f>
        <v>0</v>
      </c>
      <c r="Q2260" s="7">
        <f t="shared" si="577"/>
        <v>125</v>
      </c>
      <c r="R2260" s="8">
        <f t="shared" ca="1" si="581"/>
        <v>6250</v>
      </c>
      <c r="S2260" s="8">
        <f t="shared" ca="1" si="582"/>
        <v>449776</v>
      </c>
      <c r="T2260" s="8">
        <f t="shared" ca="1" si="578"/>
        <v>50</v>
      </c>
      <c r="U2260" s="9">
        <f t="shared" ca="1" si="583"/>
        <v>0</v>
      </c>
      <c r="V2260">
        <f t="shared" si="579"/>
        <v>2007</v>
      </c>
      <c r="W2260">
        <f t="shared" si="580"/>
        <v>8</v>
      </c>
    </row>
    <row r="2261" spans="1:23" x14ac:dyDescent="0.25">
      <c r="A2261" s="1">
        <v>39308</v>
      </c>
      <c r="B2261" s="2">
        <v>8910.99</v>
      </c>
      <c r="C2261" s="2">
        <v>142717</v>
      </c>
      <c r="D2261" s="2">
        <v>8885</v>
      </c>
      <c r="E2261" s="2">
        <v>8840</v>
      </c>
      <c r="F2261" s="10">
        <f t="shared" si="570"/>
        <v>-2.916623181038247E-3</v>
      </c>
      <c r="G2261" s="2">
        <f t="shared" ca="1" si="571"/>
        <v>199508.65</v>
      </c>
      <c r="H2261">
        <f t="shared" ca="1" si="572"/>
        <v>-1</v>
      </c>
      <c r="I2261">
        <f t="shared" si="573"/>
        <v>1</v>
      </c>
      <c r="J2261">
        <f t="shared" si="576"/>
        <v>-27.969999999999345</v>
      </c>
      <c r="K2261">
        <f t="shared" si="574"/>
        <v>1</v>
      </c>
      <c r="L2261" s="11">
        <f t="shared" ca="1" si="568"/>
        <v>18527.869999999981</v>
      </c>
      <c r="M2261">
        <f t="shared" ca="1" si="575"/>
        <v>2</v>
      </c>
      <c r="N2261">
        <f t="shared" ca="1" si="569"/>
        <v>0</v>
      </c>
      <c r="O2261">
        <f>COUNTIF(結算日!$A$3:$A$249,A2261)</f>
        <v>0</v>
      </c>
      <c r="Q2261" s="7">
        <f t="shared" si="577"/>
        <v>-40</v>
      </c>
      <c r="R2261" s="8">
        <f t="shared" ca="1" si="581"/>
        <v>-2000</v>
      </c>
      <c r="S2261" s="8">
        <f t="shared" ca="1" si="582"/>
        <v>447776</v>
      </c>
      <c r="T2261" s="8">
        <f t="shared" ca="1" si="578"/>
        <v>50</v>
      </c>
      <c r="U2261" s="9">
        <f t="shared" ca="1" si="583"/>
        <v>0</v>
      </c>
      <c r="V2261">
        <f t="shared" si="579"/>
        <v>2007</v>
      </c>
      <c r="W2261">
        <f t="shared" si="580"/>
        <v>8</v>
      </c>
    </row>
    <row r="2262" spans="1:23" x14ac:dyDescent="0.25">
      <c r="A2262" s="1">
        <v>39309</v>
      </c>
      <c r="B2262" s="2">
        <v>8593.0400000000009</v>
      </c>
      <c r="C2262" s="2">
        <v>163455</v>
      </c>
      <c r="D2262" s="2">
        <v>8570</v>
      </c>
      <c r="E2262" s="2">
        <v>8448</v>
      </c>
      <c r="F2262" s="10">
        <f t="shared" si="570"/>
        <v>-1.6878776311992083E-2</v>
      </c>
      <c r="G2262" s="2">
        <f t="shared" ca="1" si="571"/>
        <v>198975.95</v>
      </c>
      <c r="H2262">
        <f t="shared" ca="1" si="572"/>
        <v>-1</v>
      </c>
      <c r="I2262">
        <f t="shared" si="573"/>
        <v>1</v>
      </c>
      <c r="J2262">
        <f t="shared" si="576"/>
        <v>-317.94999999999891</v>
      </c>
      <c r="K2262">
        <f t="shared" si="574"/>
        <v>1</v>
      </c>
      <c r="L2262" s="11">
        <f t="shared" ca="1" si="568"/>
        <v>17891.969999999983</v>
      </c>
      <c r="M2262">
        <f t="shared" ca="1" si="575"/>
        <v>2</v>
      </c>
      <c r="N2262">
        <f t="shared" ca="1" si="569"/>
        <v>0</v>
      </c>
      <c r="O2262">
        <f>COUNTIF(結算日!$A$3:$A$249,A2262)</f>
        <v>1</v>
      </c>
      <c r="Q2262" s="7">
        <f t="shared" si="577"/>
        <v>-315</v>
      </c>
      <c r="R2262" s="8">
        <f t="shared" ca="1" si="581"/>
        <v>-15750</v>
      </c>
      <c r="S2262" s="8">
        <f t="shared" ca="1" si="582"/>
        <v>432026</v>
      </c>
      <c r="T2262" s="8">
        <f t="shared" ca="1" si="578"/>
        <v>51</v>
      </c>
      <c r="U2262" s="9">
        <f t="shared" ca="1" si="583"/>
        <v>101</v>
      </c>
      <c r="V2262">
        <f t="shared" si="579"/>
        <v>2007</v>
      </c>
      <c r="W2262">
        <f t="shared" si="580"/>
        <v>8</v>
      </c>
    </row>
    <row r="2263" spans="1:23" x14ac:dyDescent="0.25">
      <c r="A2263" s="1">
        <v>39310</v>
      </c>
      <c r="B2263" s="2">
        <v>8201.3700000000008</v>
      </c>
      <c r="C2263" s="2">
        <v>180259</v>
      </c>
      <c r="D2263" s="2">
        <v>8154</v>
      </c>
      <c r="E2263" s="2">
        <v>8158</v>
      </c>
      <c r="F2263" s="10">
        <f t="shared" si="570"/>
        <v>-5.7758642763343637E-3</v>
      </c>
      <c r="G2263" s="2">
        <f t="shared" ca="1" si="571"/>
        <v>198995.07500000001</v>
      </c>
      <c r="H2263">
        <f t="shared" ca="1" si="572"/>
        <v>-1</v>
      </c>
      <c r="I2263">
        <f t="shared" si="573"/>
        <v>1</v>
      </c>
      <c r="J2263">
        <f t="shared" si="576"/>
        <v>-391.67000000000007</v>
      </c>
      <c r="K2263">
        <f t="shared" si="574"/>
        <v>1</v>
      </c>
      <c r="L2263" s="11">
        <f t="shared" ca="1" si="568"/>
        <v>17108.629999999983</v>
      </c>
      <c r="M2263">
        <f t="shared" ca="1" si="575"/>
        <v>2</v>
      </c>
      <c r="N2263">
        <f t="shared" ca="1" si="569"/>
        <v>0</v>
      </c>
      <c r="O2263">
        <f>COUNTIF(結算日!$A$3:$A$249,A2263)</f>
        <v>0</v>
      </c>
      <c r="Q2263" s="7">
        <f t="shared" si="577"/>
        <v>-294</v>
      </c>
      <c r="R2263" s="8">
        <f t="shared" ca="1" si="581"/>
        <v>-14994</v>
      </c>
      <c r="S2263" s="8">
        <f t="shared" ca="1" si="582"/>
        <v>416931</v>
      </c>
      <c r="T2263" s="8">
        <f t="shared" ca="1" si="578"/>
        <v>51</v>
      </c>
      <c r="U2263" s="9">
        <f t="shared" ca="1" si="583"/>
        <v>0</v>
      </c>
      <c r="V2263">
        <f t="shared" si="579"/>
        <v>2007</v>
      </c>
      <c r="W2263">
        <f t="shared" si="580"/>
        <v>8</v>
      </c>
    </row>
    <row r="2264" spans="1:23" x14ac:dyDescent="0.25">
      <c r="A2264" s="1">
        <v>39311</v>
      </c>
      <c r="B2264" s="2">
        <v>8090.29</v>
      </c>
      <c r="C2264" s="2">
        <v>178431</v>
      </c>
      <c r="D2264" s="2">
        <v>7885</v>
      </c>
      <c r="E2264" s="2">
        <v>7850</v>
      </c>
      <c r="F2264" s="10">
        <f t="shared" si="570"/>
        <v>-2.5374862952996735E-2</v>
      </c>
      <c r="G2264" s="2">
        <f t="shared" ca="1" si="571"/>
        <v>200501.02499999999</v>
      </c>
      <c r="H2264">
        <f t="shared" ca="1" si="572"/>
        <v>-1</v>
      </c>
      <c r="I2264">
        <f t="shared" si="573"/>
        <v>1</v>
      </c>
      <c r="J2264">
        <f t="shared" si="576"/>
        <v>-111.08000000000084</v>
      </c>
      <c r="K2264">
        <f t="shared" si="574"/>
        <v>1</v>
      </c>
      <c r="L2264" s="11">
        <f t="shared" ca="1" si="568"/>
        <v>16886.469999999979</v>
      </c>
      <c r="M2264">
        <f t="shared" ca="1" si="575"/>
        <v>2</v>
      </c>
      <c r="N2264">
        <f t="shared" ca="1" si="569"/>
        <v>0</v>
      </c>
      <c r="O2264">
        <f>COUNTIF(結算日!$A$3:$A$249,A2264)</f>
        <v>0</v>
      </c>
      <c r="Q2264" s="7">
        <f t="shared" si="577"/>
        <v>-269</v>
      </c>
      <c r="R2264" s="8">
        <f t="shared" ca="1" si="581"/>
        <v>-13719</v>
      </c>
      <c r="S2264" s="8">
        <f t="shared" ca="1" si="582"/>
        <v>403212</v>
      </c>
      <c r="T2264" s="8">
        <f t="shared" ca="1" si="578"/>
        <v>51</v>
      </c>
      <c r="U2264" s="9">
        <f t="shared" ca="1" si="583"/>
        <v>0</v>
      </c>
      <c r="V2264">
        <f t="shared" si="579"/>
        <v>2007</v>
      </c>
      <c r="W2264">
        <f t="shared" si="580"/>
        <v>8</v>
      </c>
    </row>
    <row r="2265" spans="1:23" x14ac:dyDescent="0.25">
      <c r="A2265" s="1">
        <v>39314</v>
      </c>
      <c r="B2265" s="2">
        <v>8515.6</v>
      </c>
      <c r="C2265" s="2">
        <v>127447</v>
      </c>
      <c r="D2265" s="2">
        <v>8428</v>
      </c>
      <c r="E2265" s="2">
        <v>8399</v>
      </c>
      <c r="F2265" s="10">
        <f t="shared" si="570"/>
        <v>-1.0287002677439094E-2</v>
      </c>
      <c r="G2265" s="2">
        <f t="shared" ca="1" si="571"/>
        <v>199078.9</v>
      </c>
      <c r="H2265">
        <f t="shared" ca="1" si="572"/>
        <v>-1</v>
      </c>
      <c r="I2265">
        <f t="shared" si="573"/>
        <v>1</v>
      </c>
      <c r="J2265">
        <f t="shared" si="576"/>
        <v>425.3100000000004</v>
      </c>
      <c r="K2265">
        <f t="shared" si="574"/>
        <v>1</v>
      </c>
      <c r="L2265" s="11">
        <f t="shared" ca="1" si="568"/>
        <v>17737.089999999982</v>
      </c>
      <c r="M2265">
        <f t="shared" ca="1" si="575"/>
        <v>2</v>
      </c>
      <c r="N2265">
        <f t="shared" ca="1" si="569"/>
        <v>0</v>
      </c>
      <c r="O2265">
        <f>COUNTIF(結算日!$A$3:$A$249,A2265)</f>
        <v>0</v>
      </c>
      <c r="Q2265" s="7">
        <f t="shared" si="577"/>
        <v>543</v>
      </c>
      <c r="R2265" s="8">
        <f t="shared" ca="1" si="581"/>
        <v>27693</v>
      </c>
      <c r="S2265" s="8">
        <f t="shared" ca="1" si="582"/>
        <v>430905</v>
      </c>
      <c r="T2265" s="8">
        <f t="shared" ca="1" si="578"/>
        <v>51</v>
      </c>
      <c r="U2265" s="9">
        <f t="shared" ca="1" si="583"/>
        <v>0</v>
      </c>
      <c r="V2265">
        <f t="shared" si="579"/>
        <v>2007</v>
      </c>
      <c r="W2265">
        <f t="shared" si="580"/>
        <v>8</v>
      </c>
    </row>
    <row r="2266" spans="1:23" x14ac:dyDescent="0.25">
      <c r="A2266" s="1">
        <v>39315</v>
      </c>
      <c r="B2266" s="2">
        <v>8479.08</v>
      </c>
      <c r="C2266" s="2">
        <v>138833</v>
      </c>
      <c r="D2266" s="2">
        <v>8365</v>
      </c>
      <c r="E2266" s="2">
        <v>8370</v>
      </c>
      <c r="F2266" s="10">
        <f t="shared" si="570"/>
        <v>-1.3454289852200985E-2</v>
      </c>
      <c r="G2266" s="2">
        <f t="shared" ca="1" si="571"/>
        <v>198537.77499999999</v>
      </c>
      <c r="H2266">
        <f t="shared" ca="1" si="572"/>
        <v>-1</v>
      </c>
      <c r="I2266">
        <f t="shared" si="573"/>
        <v>1</v>
      </c>
      <c r="J2266">
        <f t="shared" si="576"/>
        <v>-36.520000000000437</v>
      </c>
      <c r="K2266">
        <f t="shared" si="574"/>
        <v>1</v>
      </c>
      <c r="L2266" s="11">
        <f t="shared" ca="1" si="568"/>
        <v>17664.049999999981</v>
      </c>
      <c r="M2266">
        <f t="shared" ca="1" si="575"/>
        <v>2</v>
      </c>
      <c r="N2266">
        <f t="shared" ca="1" si="569"/>
        <v>0</v>
      </c>
      <c r="O2266">
        <f>COUNTIF(結算日!$A$3:$A$249,A2266)</f>
        <v>0</v>
      </c>
      <c r="Q2266" s="7">
        <f t="shared" si="577"/>
        <v>-63</v>
      </c>
      <c r="R2266" s="8">
        <f t="shared" ca="1" si="581"/>
        <v>-3213</v>
      </c>
      <c r="S2266" s="8">
        <f t="shared" ca="1" si="582"/>
        <v>427692</v>
      </c>
      <c r="T2266" s="8">
        <f t="shared" ca="1" si="578"/>
        <v>51</v>
      </c>
      <c r="U2266" s="9">
        <f t="shared" ca="1" si="583"/>
        <v>0</v>
      </c>
      <c r="V2266">
        <f t="shared" si="579"/>
        <v>2007</v>
      </c>
      <c r="W2266">
        <f t="shared" si="580"/>
        <v>8</v>
      </c>
    </row>
    <row r="2267" spans="1:23" x14ac:dyDescent="0.25">
      <c r="A2267" s="1">
        <v>39316</v>
      </c>
      <c r="B2267" s="2">
        <v>8493.4599999999991</v>
      </c>
      <c r="C2267" s="2">
        <v>110201</v>
      </c>
      <c r="D2267" s="2">
        <v>8437</v>
      </c>
      <c r="E2267" s="2">
        <v>8431</v>
      </c>
      <c r="F2267" s="10">
        <f t="shared" si="570"/>
        <v>-6.647467580938593E-3</v>
      </c>
      <c r="G2267" s="2">
        <f t="shared" ca="1" si="571"/>
        <v>197857.32500000001</v>
      </c>
      <c r="H2267">
        <f t="shared" ca="1" si="572"/>
        <v>-1</v>
      </c>
      <c r="I2267">
        <f t="shared" si="573"/>
        <v>1</v>
      </c>
      <c r="J2267">
        <f t="shared" si="576"/>
        <v>14.3799999999992</v>
      </c>
      <c r="K2267">
        <f t="shared" si="574"/>
        <v>1</v>
      </c>
      <c r="L2267" s="11">
        <f t="shared" ca="1" si="568"/>
        <v>17692.809999999979</v>
      </c>
      <c r="M2267">
        <f t="shared" ca="1" si="575"/>
        <v>2</v>
      </c>
      <c r="N2267">
        <f t="shared" ca="1" si="569"/>
        <v>0</v>
      </c>
      <c r="O2267">
        <f>COUNTIF(結算日!$A$3:$A$249,A2267)</f>
        <v>0</v>
      </c>
      <c r="Q2267" s="7">
        <f t="shared" si="577"/>
        <v>72</v>
      </c>
      <c r="R2267" s="8">
        <f t="shared" ca="1" si="581"/>
        <v>3672</v>
      </c>
      <c r="S2267" s="8">
        <f t="shared" ca="1" si="582"/>
        <v>431364</v>
      </c>
      <c r="T2267" s="8">
        <f t="shared" ca="1" si="578"/>
        <v>51</v>
      </c>
      <c r="U2267" s="9">
        <f t="shared" ca="1" si="583"/>
        <v>0</v>
      </c>
      <c r="V2267">
        <f t="shared" si="579"/>
        <v>2007</v>
      </c>
      <c r="W2267">
        <f t="shared" si="580"/>
        <v>8</v>
      </c>
    </row>
    <row r="2268" spans="1:23" x14ac:dyDescent="0.25">
      <c r="A2268" s="1">
        <v>39317</v>
      </c>
      <c r="B2268" s="2">
        <v>8732.84</v>
      </c>
      <c r="C2268" s="2">
        <v>155049</v>
      </c>
      <c r="D2268" s="2">
        <v>8687</v>
      </c>
      <c r="E2268" s="2">
        <v>8668</v>
      </c>
      <c r="F2268" s="10">
        <f t="shared" si="570"/>
        <v>-5.2491514787857962E-3</v>
      </c>
      <c r="G2268" s="2">
        <f t="shared" ca="1" si="571"/>
        <v>197954.5</v>
      </c>
      <c r="H2268">
        <f t="shared" ca="1" si="572"/>
        <v>-1</v>
      </c>
      <c r="I2268">
        <f t="shared" si="573"/>
        <v>1</v>
      </c>
      <c r="J2268">
        <f t="shared" si="576"/>
        <v>239.38000000000102</v>
      </c>
      <c r="K2268">
        <f t="shared" si="574"/>
        <v>1</v>
      </c>
      <c r="L2268" s="11">
        <f t="shared" ca="1" si="568"/>
        <v>18171.569999999982</v>
      </c>
      <c r="M2268">
        <f t="shared" ca="1" si="575"/>
        <v>2</v>
      </c>
      <c r="N2268">
        <f t="shared" ca="1" si="569"/>
        <v>0</v>
      </c>
      <c r="O2268">
        <f>COUNTIF(結算日!$A$3:$A$249,A2268)</f>
        <v>0</v>
      </c>
      <c r="Q2268" s="7">
        <f t="shared" si="577"/>
        <v>250</v>
      </c>
      <c r="R2268" s="8">
        <f t="shared" ca="1" si="581"/>
        <v>12750</v>
      </c>
      <c r="S2268" s="8">
        <f t="shared" ca="1" si="582"/>
        <v>444114</v>
      </c>
      <c r="T2268" s="8">
        <f t="shared" ca="1" si="578"/>
        <v>51</v>
      </c>
      <c r="U2268" s="9">
        <f t="shared" ca="1" si="583"/>
        <v>0</v>
      </c>
      <c r="V2268">
        <f t="shared" si="579"/>
        <v>2007</v>
      </c>
      <c r="W2268">
        <f t="shared" si="580"/>
        <v>8</v>
      </c>
    </row>
    <row r="2269" spans="1:23" x14ac:dyDescent="0.25">
      <c r="A2269" s="1">
        <v>39318</v>
      </c>
      <c r="B2269" s="2">
        <v>8690.09</v>
      </c>
      <c r="C2269" s="2">
        <v>131696</v>
      </c>
      <c r="D2269" s="2">
        <v>8600</v>
      </c>
      <c r="E2269" s="2">
        <v>8580</v>
      </c>
      <c r="F2269" s="10">
        <f t="shared" si="570"/>
        <v>-1.0366981239549933E-2</v>
      </c>
      <c r="G2269" s="2">
        <f t="shared" ca="1" si="571"/>
        <v>197401.4</v>
      </c>
      <c r="H2269">
        <f t="shared" ca="1" si="572"/>
        <v>-1</v>
      </c>
      <c r="I2269">
        <f t="shared" si="573"/>
        <v>1</v>
      </c>
      <c r="J2269">
        <f t="shared" si="576"/>
        <v>-42.75</v>
      </c>
      <c r="K2269">
        <f t="shared" si="574"/>
        <v>1</v>
      </c>
      <c r="L2269" s="11">
        <f t="shared" ca="1" si="568"/>
        <v>18086.069999999982</v>
      </c>
      <c r="M2269">
        <f t="shared" ca="1" si="575"/>
        <v>2</v>
      </c>
      <c r="N2269">
        <f t="shared" ca="1" si="569"/>
        <v>0</v>
      </c>
      <c r="O2269">
        <f>COUNTIF(結算日!$A$3:$A$249,A2269)</f>
        <v>0</v>
      </c>
      <c r="Q2269" s="7">
        <f t="shared" si="577"/>
        <v>-87</v>
      </c>
      <c r="R2269" s="8">
        <f t="shared" ca="1" si="581"/>
        <v>-4437</v>
      </c>
      <c r="S2269" s="8">
        <f t="shared" ca="1" si="582"/>
        <v>439677</v>
      </c>
      <c r="T2269" s="8">
        <f t="shared" ca="1" si="578"/>
        <v>51</v>
      </c>
      <c r="U2269" s="9">
        <f t="shared" ca="1" si="583"/>
        <v>0</v>
      </c>
      <c r="V2269">
        <f t="shared" si="579"/>
        <v>2007</v>
      </c>
      <c r="W2269">
        <f t="shared" si="580"/>
        <v>8</v>
      </c>
    </row>
    <row r="2270" spans="1:23" x14ac:dyDescent="0.25">
      <c r="A2270" s="1">
        <v>39321</v>
      </c>
      <c r="B2270" s="2">
        <v>8718.31</v>
      </c>
      <c r="C2270" s="2">
        <v>117537</v>
      </c>
      <c r="D2270" s="2">
        <v>8637</v>
      </c>
      <c r="E2270" s="2">
        <v>8620</v>
      </c>
      <c r="F2270" s="10">
        <f t="shared" si="570"/>
        <v>-9.3263487992512051E-3</v>
      </c>
      <c r="G2270" s="2">
        <f t="shared" ca="1" si="571"/>
        <v>197049.47500000001</v>
      </c>
      <c r="H2270">
        <f t="shared" ca="1" si="572"/>
        <v>-1</v>
      </c>
      <c r="I2270">
        <f t="shared" si="573"/>
        <v>1</v>
      </c>
      <c r="J2270">
        <f t="shared" si="576"/>
        <v>28.219999999999345</v>
      </c>
      <c r="K2270">
        <f t="shared" si="574"/>
        <v>1</v>
      </c>
      <c r="L2270" s="11">
        <f t="shared" ca="1" si="568"/>
        <v>18142.50999999998</v>
      </c>
      <c r="M2270">
        <f t="shared" ca="1" si="575"/>
        <v>2</v>
      </c>
      <c r="N2270">
        <f t="shared" ca="1" si="569"/>
        <v>0</v>
      </c>
      <c r="O2270">
        <f>COUNTIF(結算日!$A$3:$A$249,A2270)</f>
        <v>0</v>
      </c>
      <c r="Q2270" s="7">
        <f t="shared" si="577"/>
        <v>37</v>
      </c>
      <c r="R2270" s="8">
        <f t="shared" ca="1" si="581"/>
        <v>1887</v>
      </c>
      <c r="S2270" s="8">
        <f t="shared" ca="1" si="582"/>
        <v>441564</v>
      </c>
      <c r="T2270" s="8">
        <f t="shared" ca="1" si="578"/>
        <v>51</v>
      </c>
      <c r="U2270" s="9">
        <f t="shared" ca="1" si="583"/>
        <v>0</v>
      </c>
      <c r="V2270">
        <f t="shared" si="579"/>
        <v>2007</v>
      </c>
      <c r="W2270">
        <f t="shared" si="580"/>
        <v>8</v>
      </c>
    </row>
    <row r="2271" spans="1:23" x14ac:dyDescent="0.25">
      <c r="A2271" s="1">
        <v>39322</v>
      </c>
      <c r="B2271" s="2">
        <v>8727.5499999999993</v>
      </c>
      <c r="C2271" s="2">
        <v>111434</v>
      </c>
      <c r="D2271" s="2">
        <v>8680</v>
      </c>
      <c r="E2271" s="2">
        <v>8660</v>
      </c>
      <c r="F2271" s="10">
        <f t="shared" si="570"/>
        <v>-5.4482644040996231E-3</v>
      </c>
      <c r="G2271" s="2">
        <f t="shared" ca="1" si="571"/>
        <v>195257.67499999999</v>
      </c>
      <c r="H2271">
        <f t="shared" ca="1" si="572"/>
        <v>-1</v>
      </c>
      <c r="I2271">
        <f t="shared" si="573"/>
        <v>1</v>
      </c>
      <c r="J2271">
        <f t="shared" si="576"/>
        <v>9.2399999999997817</v>
      </c>
      <c r="K2271">
        <f t="shared" si="574"/>
        <v>1</v>
      </c>
      <c r="L2271" s="11">
        <f t="shared" ca="1" si="568"/>
        <v>18160.98999999998</v>
      </c>
      <c r="M2271">
        <f t="shared" ca="1" si="575"/>
        <v>2</v>
      </c>
      <c r="N2271">
        <f t="shared" ca="1" si="569"/>
        <v>0</v>
      </c>
      <c r="O2271">
        <f>COUNTIF(結算日!$A$3:$A$249,A2271)</f>
        <v>0</v>
      </c>
      <c r="Q2271" s="7">
        <f t="shared" si="577"/>
        <v>43</v>
      </c>
      <c r="R2271" s="8">
        <f t="shared" ca="1" si="581"/>
        <v>2193</v>
      </c>
      <c r="S2271" s="8">
        <f t="shared" ca="1" si="582"/>
        <v>443757</v>
      </c>
      <c r="T2271" s="8">
        <f t="shared" ca="1" si="578"/>
        <v>51</v>
      </c>
      <c r="U2271" s="9">
        <f t="shared" ca="1" si="583"/>
        <v>0</v>
      </c>
      <c r="V2271">
        <f t="shared" si="579"/>
        <v>2007</v>
      </c>
      <c r="W2271">
        <f t="shared" si="580"/>
        <v>8</v>
      </c>
    </row>
    <row r="2272" spans="1:23" x14ac:dyDescent="0.25">
      <c r="A2272" s="1">
        <v>39323</v>
      </c>
      <c r="B2272" s="2">
        <v>8643.32</v>
      </c>
      <c r="C2272" s="2">
        <v>129089</v>
      </c>
      <c r="D2272" s="2">
        <v>8549</v>
      </c>
      <c r="E2272" s="2">
        <v>8536</v>
      </c>
      <c r="F2272" s="10">
        <f t="shared" si="570"/>
        <v>-1.0912473447702964E-2</v>
      </c>
      <c r="G2272" s="2">
        <f t="shared" ca="1" si="571"/>
        <v>193575.8</v>
      </c>
      <c r="H2272">
        <f t="shared" ca="1" si="572"/>
        <v>-1</v>
      </c>
      <c r="I2272">
        <f t="shared" si="573"/>
        <v>1</v>
      </c>
      <c r="J2272">
        <f t="shared" si="576"/>
        <v>-84.229999999999563</v>
      </c>
      <c r="K2272">
        <f t="shared" si="574"/>
        <v>1</v>
      </c>
      <c r="L2272" s="11">
        <f t="shared" ca="1" si="568"/>
        <v>17992.529999999981</v>
      </c>
      <c r="M2272">
        <f t="shared" ca="1" si="575"/>
        <v>2</v>
      </c>
      <c r="N2272">
        <f t="shared" ca="1" si="569"/>
        <v>0</v>
      </c>
      <c r="O2272">
        <f>COUNTIF(結算日!$A$3:$A$249,A2272)</f>
        <v>0</v>
      </c>
      <c r="Q2272" s="7">
        <f t="shared" si="577"/>
        <v>-131</v>
      </c>
      <c r="R2272" s="8">
        <f t="shared" ca="1" si="581"/>
        <v>-6681</v>
      </c>
      <c r="S2272" s="8">
        <f t="shared" ca="1" si="582"/>
        <v>437076</v>
      </c>
      <c r="T2272" s="8">
        <f t="shared" ca="1" si="578"/>
        <v>51</v>
      </c>
      <c r="U2272" s="9">
        <f t="shared" ca="1" si="583"/>
        <v>0</v>
      </c>
      <c r="V2272">
        <f t="shared" si="579"/>
        <v>2007</v>
      </c>
      <c r="W2272">
        <f t="shared" si="580"/>
        <v>8</v>
      </c>
    </row>
    <row r="2273" spans="1:23" x14ac:dyDescent="0.25">
      <c r="A2273" s="1">
        <v>39324</v>
      </c>
      <c r="B2273" s="2">
        <v>8771.2099999999991</v>
      </c>
      <c r="C2273" s="2">
        <v>156214</v>
      </c>
      <c r="D2273" s="2">
        <v>8700</v>
      </c>
      <c r="E2273" s="2">
        <v>8672</v>
      </c>
      <c r="F2273" s="10">
        <f t="shared" si="570"/>
        <v>-8.1186062128256742E-3</v>
      </c>
      <c r="G2273" s="2">
        <f t="shared" ca="1" si="571"/>
        <v>192548.5</v>
      </c>
      <c r="H2273">
        <f t="shared" ca="1" si="572"/>
        <v>-1</v>
      </c>
      <c r="I2273">
        <f t="shared" si="573"/>
        <v>1</v>
      </c>
      <c r="J2273">
        <f t="shared" si="576"/>
        <v>127.88999999999942</v>
      </c>
      <c r="K2273">
        <f t="shared" si="574"/>
        <v>1</v>
      </c>
      <c r="L2273" s="11">
        <f t="shared" ca="1" si="568"/>
        <v>18248.309999999979</v>
      </c>
      <c r="M2273">
        <f t="shared" ca="1" si="575"/>
        <v>2</v>
      </c>
      <c r="N2273">
        <f t="shared" ca="1" si="569"/>
        <v>0</v>
      </c>
      <c r="O2273">
        <f>COUNTIF(結算日!$A$3:$A$249,A2273)</f>
        <v>0</v>
      </c>
      <c r="Q2273" s="7">
        <f t="shared" si="577"/>
        <v>151</v>
      </c>
      <c r="R2273" s="8">
        <f t="shared" ca="1" si="581"/>
        <v>7701</v>
      </c>
      <c r="S2273" s="8">
        <f t="shared" ca="1" si="582"/>
        <v>444777</v>
      </c>
      <c r="T2273" s="8">
        <f t="shared" ca="1" si="578"/>
        <v>51</v>
      </c>
      <c r="U2273" s="9">
        <f t="shared" ca="1" si="583"/>
        <v>0</v>
      </c>
      <c r="V2273">
        <f t="shared" si="579"/>
        <v>2007</v>
      </c>
      <c r="W2273">
        <f t="shared" si="580"/>
        <v>8</v>
      </c>
    </row>
    <row r="2274" spans="1:23" x14ac:dyDescent="0.25">
      <c r="A2274" s="1">
        <v>39325</v>
      </c>
      <c r="B2274" s="2">
        <v>8982.16</v>
      </c>
      <c r="C2274" s="2">
        <v>166141</v>
      </c>
      <c r="D2274" s="2">
        <v>8976</v>
      </c>
      <c r="E2274" s="2">
        <v>8954</v>
      </c>
      <c r="F2274" s="10">
        <f t="shared" si="570"/>
        <v>-6.8580386009597927E-4</v>
      </c>
      <c r="G2274" s="2">
        <f t="shared" ca="1" si="571"/>
        <v>191433.97500000001</v>
      </c>
      <c r="H2274">
        <f t="shared" ca="1" si="572"/>
        <v>-1</v>
      </c>
      <c r="I2274">
        <f t="shared" si="573"/>
        <v>1</v>
      </c>
      <c r="J2274">
        <f t="shared" si="576"/>
        <v>210.95000000000073</v>
      </c>
      <c r="K2274">
        <f t="shared" ca="1" si="574"/>
        <v>-1</v>
      </c>
      <c r="L2274" s="11">
        <f t="shared" ca="1" si="568"/>
        <v>18670.209999999981</v>
      </c>
      <c r="M2274">
        <f t="shared" ca="1" si="575"/>
        <v>-2</v>
      </c>
      <c r="N2274">
        <f t="shared" ca="1" si="569"/>
        <v>4</v>
      </c>
      <c r="O2274">
        <f>COUNTIF(結算日!$A$3:$A$249,A2274)</f>
        <v>0</v>
      </c>
      <c r="Q2274" s="7">
        <f t="shared" si="577"/>
        <v>276</v>
      </c>
      <c r="R2274" s="8">
        <f t="shared" ca="1" si="581"/>
        <v>14076</v>
      </c>
      <c r="S2274" s="8">
        <f t="shared" ca="1" si="582"/>
        <v>458853</v>
      </c>
      <c r="T2274" s="8">
        <f t="shared" ca="1" si="578"/>
        <v>-51</v>
      </c>
      <c r="U2274" s="9">
        <f t="shared" ca="1" si="583"/>
        <v>102</v>
      </c>
      <c r="V2274">
        <f t="shared" si="579"/>
        <v>2007</v>
      </c>
      <c r="W2274">
        <f t="shared" si="580"/>
        <v>8</v>
      </c>
    </row>
    <row r="2275" spans="1:23" x14ac:dyDescent="0.25">
      <c r="A2275" s="1">
        <v>39328</v>
      </c>
      <c r="B2275" s="2">
        <v>8979.9599999999991</v>
      </c>
      <c r="C2275" s="2">
        <v>145829</v>
      </c>
      <c r="D2275" s="2">
        <v>8956</v>
      </c>
      <c r="E2275" s="2">
        <v>8940</v>
      </c>
      <c r="F2275" s="10">
        <f t="shared" si="570"/>
        <v>-2.6681633325760234E-3</v>
      </c>
      <c r="G2275" s="2">
        <f t="shared" ca="1" si="571"/>
        <v>189402.75</v>
      </c>
      <c r="H2275">
        <f t="shared" ca="1" si="572"/>
        <v>-1</v>
      </c>
      <c r="I2275">
        <f t="shared" si="573"/>
        <v>1</v>
      </c>
      <c r="J2275">
        <f t="shared" si="576"/>
        <v>-2.2000000000007276</v>
      </c>
      <c r="K2275">
        <f t="shared" si="574"/>
        <v>1</v>
      </c>
      <c r="L2275" s="11">
        <f t="shared" ca="1" si="568"/>
        <v>18674.609999999982</v>
      </c>
      <c r="M2275">
        <f t="shared" ca="1" si="575"/>
        <v>2</v>
      </c>
      <c r="N2275">
        <f t="shared" ca="1" si="569"/>
        <v>4</v>
      </c>
      <c r="O2275">
        <f>COUNTIF(結算日!$A$3:$A$249,A2275)</f>
        <v>0</v>
      </c>
      <c r="Q2275" s="7">
        <f t="shared" si="577"/>
        <v>-20</v>
      </c>
      <c r="R2275" s="8">
        <f t="shared" ca="1" si="581"/>
        <v>1020</v>
      </c>
      <c r="S2275" s="8">
        <f t="shared" ca="1" si="582"/>
        <v>459771</v>
      </c>
      <c r="T2275" s="8">
        <f t="shared" ca="1" si="578"/>
        <v>51</v>
      </c>
      <c r="U2275" s="9">
        <f t="shared" ca="1" si="583"/>
        <v>102</v>
      </c>
      <c r="V2275">
        <f t="shared" si="579"/>
        <v>2007</v>
      </c>
      <c r="W2275">
        <f t="shared" si="580"/>
        <v>9</v>
      </c>
    </row>
    <row r="2276" spans="1:23" x14ac:dyDescent="0.25">
      <c r="A2276" s="1">
        <v>39329</v>
      </c>
      <c r="B2276" s="2">
        <v>8922.98</v>
      </c>
      <c r="C2276" s="2">
        <v>135041</v>
      </c>
      <c r="D2276" s="2">
        <v>8890</v>
      </c>
      <c r="E2276" s="2">
        <v>8880</v>
      </c>
      <c r="F2276" s="10">
        <f t="shared" si="570"/>
        <v>-3.6960746297760583E-3</v>
      </c>
      <c r="G2276" s="2">
        <f t="shared" ca="1" si="571"/>
        <v>187102.45</v>
      </c>
      <c r="H2276">
        <f t="shared" ca="1" si="572"/>
        <v>-1</v>
      </c>
      <c r="I2276">
        <f t="shared" si="573"/>
        <v>1</v>
      </c>
      <c r="J2276">
        <f t="shared" si="576"/>
        <v>-56.979999999999563</v>
      </c>
      <c r="K2276">
        <f t="shared" si="574"/>
        <v>1</v>
      </c>
      <c r="L2276" s="11">
        <f t="shared" ca="1" si="568"/>
        <v>18560.649999999983</v>
      </c>
      <c r="M2276">
        <f t="shared" ca="1" si="575"/>
        <v>2</v>
      </c>
      <c r="N2276">
        <f t="shared" ca="1" si="569"/>
        <v>0</v>
      </c>
      <c r="O2276">
        <f>COUNTIF(結算日!$A$3:$A$249,A2276)</f>
        <v>0</v>
      </c>
      <c r="Q2276" s="7">
        <f t="shared" si="577"/>
        <v>-66</v>
      </c>
      <c r="R2276" s="8">
        <f t="shared" ca="1" si="581"/>
        <v>-3366</v>
      </c>
      <c r="S2276" s="8">
        <f t="shared" ca="1" si="582"/>
        <v>456303</v>
      </c>
      <c r="T2276" s="8">
        <f t="shared" ca="1" si="578"/>
        <v>51</v>
      </c>
      <c r="U2276" s="9">
        <f t="shared" ca="1" si="583"/>
        <v>0</v>
      </c>
      <c r="V2276">
        <f t="shared" si="579"/>
        <v>2007</v>
      </c>
      <c r="W2276">
        <f t="shared" si="580"/>
        <v>9</v>
      </c>
    </row>
    <row r="2277" spans="1:23" x14ac:dyDescent="0.25">
      <c r="A2277" s="1">
        <v>39330</v>
      </c>
      <c r="B2277" s="2">
        <v>8913.85</v>
      </c>
      <c r="C2277" s="2">
        <v>135875</v>
      </c>
      <c r="D2277" s="2">
        <v>8821</v>
      </c>
      <c r="E2277" s="2">
        <v>8810</v>
      </c>
      <c r="F2277" s="10">
        <f t="shared" si="570"/>
        <v>-1.0416374518305793E-2</v>
      </c>
      <c r="G2277" s="2">
        <f t="shared" ca="1" si="571"/>
        <v>184993.27499999999</v>
      </c>
      <c r="H2277">
        <f t="shared" ca="1" si="572"/>
        <v>-1</v>
      </c>
      <c r="I2277">
        <f t="shared" si="573"/>
        <v>1</v>
      </c>
      <c r="J2277">
        <f t="shared" si="576"/>
        <v>-9.1299999999991996</v>
      </c>
      <c r="K2277">
        <f t="shared" si="574"/>
        <v>1</v>
      </c>
      <c r="L2277" s="11">
        <f t="shared" ca="1" si="568"/>
        <v>18542.389999999985</v>
      </c>
      <c r="M2277">
        <f t="shared" ca="1" si="575"/>
        <v>2</v>
      </c>
      <c r="N2277">
        <f t="shared" ca="1" si="569"/>
        <v>0</v>
      </c>
      <c r="O2277">
        <f>COUNTIF(結算日!$A$3:$A$249,A2277)</f>
        <v>0</v>
      </c>
      <c r="Q2277" s="7">
        <f t="shared" si="577"/>
        <v>-69</v>
      </c>
      <c r="R2277" s="8">
        <f t="shared" ca="1" si="581"/>
        <v>-3519</v>
      </c>
      <c r="S2277" s="8">
        <f t="shared" ca="1" si="582"/>
        <v>452784</v>
      </c>
      <c r="T2277" s="8">
        <f t="shared" ca="1" si="578"/>
        <v>51</v>
      </c>
      <c r="U2277" s="9">
        <f t="shared" ca="1" si="583"/>
        <v>0</v>
      </c>
      <c r="V2277">
        <f t="shared" si="579"/>
        <v>2007</v>
      </c>
      <c r="W2277">
        <f t="shared" si="580"/>
        <v>9</v>
      </c>
    </row>
    <row r="2278" spans="1:23" x14ac:dyDescent="0.25">
      <c r="A2278" s="1">
        <v>39331</v>
      </c>
      <c r="B2278" s="2">
        <v>9017.08</v>
      </c>
      <c r="C2278" s="2">
        <v>131339</v>
      </c>
      <c r="D2278" s="2">
        <v>9017</v>
      </c>
      <c r="E2278" s="2">
        <v>8978</v>
      </c>
      <c r="F2278" s="10">
        <f t="shared" si="570"/>
        <v>-8.8720517062990112E-6</v>
      </c>
      <c r="G2278" s="2">
        <f t="shared" ca="1" si="571"/>
        <v>182450.67499999999</v>
      </c>
      <c r="H2278">
        <f t="shared" ca="1" si="572"/>
        <v>-1</v>
      </c>
      <c r="I2278">
        <f t="shared" si="573"/>
        <v>1</v>
      </c>
      <c r="J2278">
        <f t="shared" si="576"/>
        <v>103.22999999999956</v>
      </c>
      <c r="K2278">
        <f t="shared" ca="1" si="574"/>
        <v>-1</v>
      </c>
      <c r="L2278" s="11">
        <f t="shared" ca="1" si="568"/>
        <v>18748.849999999984</v>
      </c>
      <c r="M2278">
        <f t="shared" ca="1" si="575"/>
        <v>-2</v>
      </c>
      <c r="N2278">
        <f t="shared" ca="1" si="569"/>
        <v>4</v>
      </c>
      <c r="O2278">
        <f>COUNTIF(結算日!$A$3:$A$249,A2278)</f>
        <v>0</v>
      </c>
      <c r="Q2278" s="7">
        <f t="shared" si="577"/>
        <v>196</v>
      </c>
      <c r="R2278" s="8">
        <f t="shared" ca="1" si="581"/>
        <v>9996</v>
      </c>
      <c r="S2278" s="8">
        <f t="shared" ca="1" si="582"/>
        <v>462780</v>
      </c>
      <c r="T2278" s="8">
        <f t="shared" ca="1" si="578"/>
        <v>-51</v>
      </c>
      <c r="U2278" s="9">
        <f t="shared" ca="1" si="583"/>
        <v>102</v>
      </c>
      <c r="V2278">
        <f t="shared" si="579"/>
        <v>2007</v>
      </c>
      <c r="W2278">
        <f t="shared" si="580"/>
        <v>9</v>
      </c>
    </row>
    <row r="2279" spans="1:23" x14ac:dyDescent="0.25">
      <c r="A2279" s="1">
        <v>39332</v>
      </c>
      <c r="B2279" s="2">
        <v>9018.08</v>
      </c>
      <c r="C2279" s="2">
        <v>135183</v>
      </c>
      <c r="D2279" s="2">
        <v>8982</v>
      </c>
      <c r="E2279" s="2">
        <v>8956</v>
      </c>
      <c r="F2279" s="10">
        <f t="shared" si="570"/>
        <v>-4.0008516225182866E-3</v>
      </c>
      <c r="G2279" s="2">
        <f t="shared" ca="1" si="571"/>
        <v>179877</v>
      </c>
      <c r="H2279">
        <f t="shared" ca="1" si="572"/>
        <v>-1</v>
      </c>
      <c r="I2279">
        <f t="shared" si="573"/>
        <v>1</v>
      </c>
      <c r="J2279">
        <f t="shared" si="576"/>
        <v>1</v>
      </c>
      <c r="K2279">
        <f t="shared" si="574"/>
        <v>1</v>
      </c>
      <c r="L2279" s="11">
        <f t="shared" ca="1" si="568"/>
        <v>18746.849999999984</v>
      </c>
      <c r="M2279">
        <f t="shared" ca="1" si="575"/>
        <v>2</v>
      </c>
      <c r="N2279">
        <f t="shared" ca="1" si="569"/>
        <v>4</v>
      </c>
      <c r="O2279">
        <f>COUNTIF(結算日!$A$3:$A$249,A2279)</f>
        <v>0</v>
      </c>
      <c r="Q2279" s="7">
        <f t="shared" si="577"/>
        <v>-35</v>
      </c>
      <c r="R2279" s="8">
        <f t="shared" ca="1" si="581"/>
        <v>1785</v>
      </c>
      <c r="S2279" s="8">
        <f t="shared" ca="1" si="582"/>
        <v>464463</v>
      </c>
      <c r="T2279" s="8">
        <f t="shared" ca="1" si="578"/>
        <v>51</v>
      </c>
      <c r="U2279" s="9">
        <f t="shared" ca="1" si="583"/>
        <v>102</v>
      </c>
      <c r="V2279">
        <f t="shared" si="579"/>
        <v>2007</v>
      </c>
      <c r="W2279">
        <f t="shared" si="580"/>
        <v>9</v>
      </c>
    </row>
    <row r="2280" spans="1:23" x14ac:dyDescent="0.25">
      <c r="A2280" s="1">
        <v>39335</v>
      </c>
      <c r="B2280" s="2">
        <v>8937.58</v>
      </c>
      <c r="C2280" s="2">
        <v>113545</v>
      </c>
      <c r="D2280" s="2">
        <v>8890</v>
      </c>
      <c r="E2280" s="2">
        <v>8879</v>
      </c>
      <c r="F2280" s="10">
        <f t="shared" si="570"/>
        <v>-5.3235887119331693E-3</v>
      </c>
      <c r="G2280" s="2">
        <f t="shared" ca="1" si="571"/>
        <v>176978.57500000001</v>
      </c>
      <c r="H2280">
        <f t="shared" ca="1" si="572"/>
        <v>-1</v>
      </c>
      <c r="I2280">
        <f t="shared" si="573"/>
        <v>1</v>
      </c>
      <c r="J2280">
        <f t="shared" si="576"/>
        <v>-80.5</v>
      </c>
      <c r="K2280">
        <f t="shared" si="574"/>
        <v>1</v>
      </c>
      <c r="L2280" s="11">
        <f t="shared" ca="1" si="568"/>
        <v>18585.849999999984</v>
      </c>
      <c r="M2280">
        <f t="shared" ca="1" si="575"/>
        <v>2</v>
      </c>
      <c r="N2280">
        <f t="shared" ca="1" si="569"/>
        <v>0</v>
      </c>
      <c r="O2280">
        <f>COUNTIF(結算日!$A$3:$A$249,A2280)</f>
        <v>0</v>
      </c>
      <c r="Q2280" s="7">
        <f t="shared" si="577"/>
        <v>-92</v>
      </c>
      <c r="R2280" s="8">
        <f t="shared" ca="1" si="581"/>
        <v>-4692</v>
      </c>
      <c r="S2280" s="8">
        <f t="shared" ca="1" si="582"/>
        <v>459669</v>
      </c>
      <c r="T2280" s="8">
        <f t="shared" ca="1" si="578"/>
        <v>51</v>
      </c>
      <c r="U2280" s="9">
        <f t="shared" ca="1" si="583"/>
        <v>0</v>
      </c>
      <c r="V2280">
        <f t="shared" si="579"/>
        <v>2007</v>
      </c>
      <c r="W2280">
        <f t="shared" si="580"/>
        <v>9</v>
      </c>
    </row>
    <row r="2281" spans="1:23" x14ac:dyDescent="0.25">
      <c r="A2281" s="1">
        <v>39336</v>
      </c>
      <c r="B2281" s="2">
        <v>9003.1200000000008</v>
      </c>
      <c r="C2281" s="2">
        <v>128922</v>
      </c>
      <c r="D2281" s="2">
        <v>9002</v>
      </c>
      <c r="E2281" s="2">
        <v>8982</v>
      </c>
      <c r="F2281" s="10">
        <f t="shared" si="570"/>
        <v>-1.2440131865409931E-4</v>
      </c>
      <c r="G2281" s="2">
        <f t="shared" ca="1" si="571"/>
        <v>175276.22500000001</v>
      </c>
      <c r="H2281">
        <f t="shared" ca="1" si="572"/>
        <v>-1</v>
      </c>
      <c r="I2281">
        <f t="shared" si="573"/>
        <v>1</v>
      </c>
      <c r="J2281">
        <f t="shared" si="576"/>
        <v>65.540000000000873</v>
      </c>
      <c r="K2281">
        <f t="shared" ca="1" si="574"/>
        <v>-1</v>
      </c>
      <c r="L2281" s="11">
        <f t="shared" ca="1" si="568"/>
        <v>18716.929999999986</v>
      </c>
      <c r="M2281">
        <f t="shared" ca="1" si="575"/>
        <v>-2</v>
      </c>
      <c r="N2281">
        <f t="shared" ca="1" si="569"/>
        <v>4</v>
      </c>
      <c r="O2281">
        <f>COUNTIF(結算日!$A$3:$A$249,A2281)</f>
        <v>0</v>
      </c>
      <c r="Q2281" s="7">
        <f t="shared" si="577"/>
        <v>112</v>
      </c>
      <c r="R2281" s="8">
        <f t="shared" ca="1" si="581"/>
        <v>5712</v>
      </c>
      <c r="S2281" s="8">
        <f t="shared" ca="1" si="582"/>
        <v>465381</v>
      </c>
      <c r="T2281" s="8">
        <f t="shared" ca="1" si="578"/>
        <v>-51</v>
      </c>
      <c r="U2281" s="9">
        <f t="shared" ca="1" si="583"/>
        <v>102</v>
      </c>
      <c r="V2281">
        <f t="shared" si="579"/>
        <v>2007</v>
      </c>
      <c r="W2281">
        <f t="shared" si="580"/>
        <v>9</v>
      </c>
    </row>
    <row r="2282" spans="1:23" x14ac:dyDescent="0.25">
      <c r="A2282" s="1">
        <v>39337</v>
      </c>
      <c r="B2282" s="2">
        <v>9018.1200000000008</v>
      </c>
      <c r="C2282" s="2">
        <v>134254</v>
      </c>
      <c r="D2282" s="2">
        <v>8936</v>
      </c>
      <c r="E2282" s="2">
        <v>8918</v>
      </c>
      <c r="F2282" s="10">
        <f t="shared" si="570"/>
        <v>-9.1061108080177089E-3</v>
      </c>
      <c r="G2282" s="2">
        <f t="shared" ca="1" si="571"/>
        <v>172452.22500000001</v>
      </c>
      <c r="H2282">
        <f t="shared" ca="1" si="572"/>
        <v>-1</v>
      </c>
      <c r="I2282">
        <f t="shared" si="573"/>
        <v>1</v>
      </c>
      <c r="J2282">
        <f t="shared" si="576"/>
        <v>15</v>
      </c>
      <c r="K2282">
        <f t="shared" si="574"/>
        <v>1</v>
      </c>
      <c r="L2282" s="11">
        <f t="shared" ca="1" si="568"/>
        <v>18686.929999999986</v>
      </c>
      <c r="M2282">
        <f t="shared" ca="1" si="575"/>
        <v>2</v>
      </c>
      <c r="N2282">
        <f t="shared" ca="1" si="569"/>
        <v>4</v>
      </c>
      <c r="O2282">
        <f>COUNTIF(結算日!$A$3:$A$249,A2282)</f>
        <v>0</v>
      </c>
      <c r="Q2282" s="7">
        <f t="shared" si="577"/>
        <v>-66</v>
      </c>
      <c r="R2282" s="8">
        <f t="shared" ca="1" si="581"/>
        <v>3366</v>
      </c>
      <c r="S2282" s="8">
        <f t="shared" ca="1" si="582"/>
        <v>468645</v>
      </c>
      <c r="T2282" s="8">
        <f t="shared" ca="1" si="578"/>
        <v>52</v>
      </c>
      <c r="U2282" s="9">
        <f t="shared" ca="1" si="583"/>
        <v>103</v>
      </c>
      <c r="V2282">
        <f t="shared" si="579"/>
        <v>2007</v>
      </c>
      <c r="W2282">
        <f t="shared" si="580"/>
        <v>9</v>
      </c>
    </row>
    <row r="2283" spans="1:23" x14ac:dyDescent="0.25">
      <c r="A2283" s="1">
        <v>39338</v>
      </c>
      <c r="B2283" s="2">
        <v>8927.42</v>
      </c>
      <c r="C2283" s="2">
        <v>112531</v>
      </c>
      <c r="D2283" s="2">
        <v>8921</v>
      </c>
      <c r="E2283" s="2">
        <v>8907</v>
      </c>
      <c r="F2283" s="10">
        <f t="shared" si="570"/>
        <v>-7.1913273935808597E-4</v>
      </c>
      <c r="G2283" s="2">
        <f t="shared" ca="1" si="571"/>
        <v>169458.27499999999</v>
      </c>
      <c r="H2283">
        <f t="shared" ca="1" si="572"/>
        <v>-1</v>
      </c>
      <c r="I2283">
        <f t="shared" si="573"/>
        <v>1</v>
      </c>
      <c r="J2283">
        <f t="shared" si="576"/>
        <v>-90.700000000000728</v>
      </c>
      <c r="K2283">
        <f t="shared" ca="1" si="574"/>
        <v>-1</v>
      </c>
      <c r="L2283" s="11">
        <f t="shared" ca="1" si="568"/>
        <v>18505.529999999984</v>
      </c>
      <c r="M2283">
        <f t="shared" ca="1" si="575"/>
        <v>-2</v>
      </c>
      <c r="N2283">
        <f t="shared" ca="1" si="569"/>
        <v>4</v>
      </c>
      <c r="O2283">
        <f>COUNTIF(結算日!$A$3:$A$249,A2283)</f>
        <v>0</v>
      </c>
      <c r="Q2283" s="7">
        <f t="shared" si="577"/>
        <v>-15</v>
      </c>
      <c r="R2283" s="8">
        <f t="shared" ca="1" si="581"/>
        <v>-780</v>
      </c>
      <c r="S2283" s="8">
        <f t="shared" ca="1" si="582"/>
        <v>467762</v>
      </c>
      <c r="T2283" s="8">
        <f t="shared" ca="1" si="578"/>
        <v>-52</v>
      </c>
      <c r="U2283" s="9">
        <f t="shared" ca="1" si="583"/>
        <v>104</v>
      </c>
      <c r="V2283">
        <f t="shared" si="579"/>
        <v>2007</v>
      </c>
      <c r="W2283">
        <f t="shared" si="580"/>
        <v>9</v>
      </c>
    </row>
    <row r="2284" spans="1:23" x14ac:dyDescent="0.25">
      <c r="A2284" s="1">
        <v>39339</v>
      </c>
      <c r="B2284" s="2">
        <v>9031.6299999999992</v>
      </c>
      <c r="C2284" s="2">
        <v>115394</v>
      </c>
      <c r="D2284" s="2">
        <v>9030</v>
      </c>
      <c r="E2284" s="2">
        <v>9011</v>
      </c>
      <c r="F2284" s="10">
        <f t="shared" si="570"/>
        <v>-1.804768352998698E-4</v>
      </c>
      <c r="G2284" s="2">
        <f t="shared" ca="1" si="571"/>
        <v>166795.25</v>
      </c>
      <c r="H2284">
        <f t="shared" ca="1" si="572"/>
        <v>-1</v>
      </c>
      <c r="I2284">
        <f t="shared" si="573"/>
        <v>1</v>
      </c>
      <c r="J2284">
        <f t="shared" si="576"/>
        <v>104.20999999999913</v>
      </c>
      <c r="K2284">
        <f t="shared" ca="1" si="574"/>
        <v>-1</v>
      </c>
      <c r="L2284" s="11">
        <f t="shared" ca="1" si="568"/>
        <v>18297.109999999986</v>
      </c>
      <c r="M2284">
        <f t="shared" ca="1" si="575"/>
        <v>-2</v>
      </c>
      <c r="N2284">
        <f t="shared" ca="1" si="569"/>
        <v>0</v>
      </c>
      <c r="O2284">
        <f>COUNTIF(結算日!$A$3:$A$249,A2284)</f>
        <v>0</v>
      </c>
      <c r="Q2284" s="7">
        <f t="shared" si="577"/>
        <v>109</v>
      </c>
      <c r="R2284" s="8">
        <f t="shared" ca="1" si="581"/>
        <v>-5668</v>
      </c>
      <c r="S2284" s="8">
        <f t="shared" ca="1" si="582"/>
        <v>461990</v>
      </c>
      <c r="T2284" s="8">
        <f t="shared" ca="1" si="578"/>
        <v>-51</v>
      </c>
      <c r="U2284" s="9">
        <f t="shared" ca="1" si="583"/>
        <v>1</v>
      </c>
      <c r="V2284">
        <f t="shared" si="579"/>
        <v>2007</v>
      </c>
      <c r="W2284">
        <f t="shared" si="580"/>
        <v>9</v>
      </c>
    </row>
    <row r="2285" spans="1:23" x14ac:dyDescent="0.25">
      <c r="A2285" s="1">
        <v>39342</v>
      </c>
      <c r="B2285" s="2">
        <v>8899.91</v>
      </c>
      <c r="C2285" s="2">
        <v>108172</v>
      </c>
      <c r="D2285" s="2">
        <v>8888</v>
      </c>
      <c r="E2285" s="2">
        <v>8850</v>
      </c>
      <c r="F2285" s="10">
        <f t="shared" si="570"/>
        <v>-1.3382157797101613E-3</v>
      </c>
      <c r="G2285" s="2">
        <f t="shared" ca="1" si="571"/>
        <v>164183.5</v>
      </c>
      <c r="H2285">
        <f t="shared" ca="1" si="572"/>
        <v>-1</v>
      </c>
      <c r="I2285">
        <f t="shared" si="573"/>
        <v>1</v>
      </c>
      <c r="J2285">
        <f t="shared" si="576"/>
        <v>-131.71999999999935</v>
      </c>
      <c r="K2285">
        <f t="shared" si="574"/>
        <v>1</v>
      </c>
      <c r="L2285" s="11">
        <f t="shared" ca="1" si="568"/>
        <v>18560.549999999985</v>
      </c>
      <c r="M2285">
        <f t="shared" ca="1" si="575"/>
        <v>2</v>
      </c>
      <c r="N2285">
        <f t="shared" ca="1" si="569"/>
        <v>4</v>
      </c>
      <c r="O2285">
        <f>COUNTIF(結算日!$A$3:$A$249,A2285)</f>
        <v>0</v>
      </c>
      <c r="Q2285" s="7">
        <f t="shared" si="577"/>
        <v>-142</v>
      </c>
      <c r="R2285" s="8">
        <f t="shared" ca="1" si="581"/>
        <v>7242</v>
      </c>
      <c r="S2285" s="8">
        <f t="shared" ca="1" si="582"/>
        <v>469231</v>
      </c>
      <c r="T2285" s="8">
        <f t="shared" ca="1" si="578"/>
        <v>52</v>
      </c>
      <c r="U2285" s="9">
        <f t="shared" ca="1" si="583"/>
        <v>103</v>
      </c>
      <c r="V2285">
        <f t="shared" si="579"/>
        <v>2007</v>
      </c>
      <c r="W2285">
        <f t="shared" si="580"/>
        <v>9</v>
      </c>
    </row>
    <row r="2286" spans="1:23" x14ac:dyDescent="0.25">
      <c r="A2286" s="1">
        <v>39344</v>
      </c>
      <c r="B2286" s="2">
        <v>8926.3799999999992</v>
      </c>
      <c r="C2286" s="2">
        <v>171261</v>
      </c>
      <c r="D2286" s="2">
        <v>8923</v>
      </c>
      <c r="E2286" s="2">
        <v>8980</v>
      </c>
      <c r="F2286" s="10">
        <f t="shared" si="570"/>
        <v>6.0069143370549138E-3</v>
      </c>
      <c r="G2286" s="2">
        <f t="shared" ca="1" si="571"/>
        <v>161347.17499999999</v>
      </c>
      <c r="H2286">
        <f t="shared" ca="1" si="572"/>
        <v>1</v>
      </c>
      <c r="I2286">
        <f t="shared" si="573"/>
        <v>-1</v>
      </c>
      <c r="J2286">
        <f t="shared" si="576"/>
        <v>26.469999999999345</v>
      </c>
      <c r="K2286">
        <f t="shared" si="574"/>
        <v>-1</v>
      </c>
      <c r="L2286" s="11">
        <f t="shared" ca="1" si="568"/>
        <v>18613.489999999983</v>
      </c>
      <c r="M2286">
        <f t="shared" ca="1" si="575"/>
        <v>-2</v>
      </c>
      <c r="N2286">
        <f t="shared" ca="1" si="569"/>
        <v>4</v>
      </c>
      <c r="O2286">
        <f>COUNTIF(結算日!$A$3:$A$249,A2286)</f>
        <v>1</v>
      </c>
      <c r="Q2286" s="7">
        <f t="shared" si="577"/>
        <v>35</v>
      </c>
      <c r="R2286" s="8">
        <f t="shared" ca="1" si="581"/>
        <v>1820</v>
      </c>
      <c r="S2286" s="8">
        <f t="shared" ca="1" si="582"/>
        <v>470948</v>
      </c>
      <c r="T2286" s="8">
        <f t="shared" ca="1" si="578"/>
        <v>-52</v>
      </c>
      <c r="U2286" s="9">
        <f t="shared" ca="1" si="583"/>
        <v>104</v>
      </c>
      <c r="V2286">
        <f t="shared" si="579"/>
        <v>2007</v>
      </c>
      <c r="W2286">
        <f t="shared" si="580"/>
        <v>9</v>
      </c>
    </row>
    <row r="2287" spans="1:23" x14ac:dyDescent="0.25">
      <c r="A2287" s="1">
        <v>39345</v>
      </c>
      <c r="B2287" s="2">
        <v>8983.0300000000007</v>
      </c>
      <c r="C2287" s="2">
        <v>151552</v>
      </c>
      <c r="D2287" s="2">
        <v>9016</v>
      </c>
      <c r="E2287" s="2">
        <v>9038</v>
      </c>
      <c r="F2287" s="10">
        <f t="shared" si="570"/>
        <v>3.6702538007775676E-3</v>
      </c>
      <c r="G2287" s="2">
        <f t="shared" ca="1" si="571"/>
        <v>158722.82500000001</v>
      </c>
      <c r="H2287">
        <f t="shared" ca="1" si="572"/>
        <v>-1</v>
      </c>
      <c r="I2287">
        <f t="shared" si="573"/>
        <v>-1</v>
      </c>
      <c r="J2287">
        <f t="shared" si="576"/>
        <v>56.650000000001455</v>
      </c>
      <c r="K2287">
        <f t="shared" si="574"/>
        <v>-1</v>
      </c>
      <c r="L2287" s="11">
        <f t="shared" ca="1" si="568"/>
        <v>18500.189999999981</v>
      </c>
      <c r="M2287">
        <f t="shared" ca="1" si="575"/>
        <v>-2</v>
      </c>
      <c r="N2287">
        <f t="shared" ca="1" si="569"/>
        <v>0</v>
      </c>
      <c r="O2287">
        <f>COUNTIF(結算日!$A$3:$A$249,A2287)</f>
        <v>0</v>
      </c>
      <c r="Q2287" s="7">
        <f t="shared" si="577"/>
        <v>36</v>
      </c>
      <c r="R2287" s="8">
        <f t="shared" ca="1" si="581"/>
        <v>-1872</v>
      </c>
      <c r="S2287" s="8">
        <f t="shared" ca="1" si="582"/>
        <v>468972</v>
      </c>
      <c r="T2287" s="8">
        <f t="shared" ca="1" si="578"/>
        <v>-52</v>
      </c>
      <c r="U2287" s="9">
        <f t="shared" ca="1" si="583"/>
        <v>0</v>
      </c>
      <c r="V2287">
        <f t="shared" si="579"/>
        <v>2007</v>
      </c>
      <c r="W2287">
        <f t="shared" si="580"/>
        <v>9</v>
      </c>
    </row>
    <row r="2288" spans="1:23" x14ac:dyDescent="0.25">
      <c r="A2288" s="1">
        <v>39346</v>
      </c>
      <c r="B2288" s="2">
        <v>9105.2800000000007</v>
      </c>
      <c r="C2288" s="2">
        <v>137744</v>
      </c>
      <c r="D2288" s="2">
        <v>9132</v>
      </c>
      <c r="E2288" s="2">
        <v>9135</v>
      </c>
      <c r="F2288" s="10">
        <f t="shared" si="570"/>
        <v>2.9345610458986204E-3</v>
      </c>
      <c r="G2288" s="2">
        <f t="shared" ca="1" si="571"/>
        <v>154153.4</v>
      </c>
      <c r="H2288">
        <f t="shared" ca="1" si="572"/>
        <v>-1</v>
      </c>
      <c r="I2288">
        <f t="shared" si="573"/>
        <v>-1</v>
      </c>
      <c r="J2288">
        <f t="shared" si="576"/>
        <v>122.25</v>
      </c>
      <c r="K2288">
        <f t="shared" si="574"/>
        <v>-1</v>
      </c>
      <c r="L2288" s="11">
        <f t="shared" ca="1" si="568"/>
        <v>18255.689999999981</v>
      </c>
      <c r="M2288">
        <f t="shared" ca="1" si="575"/>
        <v>-2</v>
      </c>
      <c r="N2288">
        <f t="shared" ca="1" si="569"/>
        <v>0</v>
      </c>
      <c r="O2288">
        <f>COUNTIF(結算日!$A$3:$A$249,A2288)</f>
        <v>0</v>
      </c>
      <c r="Q2288" s="7">
        <f t="shared" si="577"/>
        <v>116</v>
      </c>
      <c r="R2288" s="8">
        <f t="shared" ca="1" si="581"/>
        <v>-6032</v>
      </c>
      <c r="S2288" s="8">
        <f t="shared" ca="1" si="582"/>
        <v>462940</v>
      </c>
      <c r="T2288" s="8">
        <f t="shared" ca="1" si="578"/>
        <v>-50</v>
      </c>
      <c r="U2288" s="9">
        <f t="shared" ca="1" si="583"/>
        <v>2</v>
      </c>
      <c r="V2288">
        <f t="shared" si="579"/>
        <v>2007</v>
      </c>
      <c r="W2288">
        <f t="shared" si="580"/>
        <v>9</v>
      </c>
    </row>
    <row r="2289" spans="1:23" x14ac:dyDescent="0.25">
      <c r="A2289" s="1">
        <v>39351</v>
      </c>
      <c r="B2289" s="2">
        <v>9257.4699999999993</v>
      </c>
      <c r="C2289" s="2">
        <v>157647</v>
      </c>
      <c r="D2289" s="2">
        <v>9275</v>
      </c>
      <c r="E2289" s="2">
        <v>9263</v>
      </c>
      <c r="F2289" s="10">
        <f t="shared" si="570"/>
        <v>1.8936059204082145E-3</v>
      </c>
      <c r="G2289" s="2">
        <f t="shared" ca="1" si="571"/>
        <v>150706.04999999999</v>
      </c>
      <c r="H2289">
        <f t="shared" ca="1" si="572"/>
        <v>1</v>
      </c>
      <c r="I2289">
        <f t="shared" si="573"/>
        <v>-1</v>
      </c>
      <c r="J2289">
        <f t="shared" si="576"/>
        <v>152.18999999999869</v>
      </c>
      <c r="K2289">
        <f t="shared" si="574"/>
        <v>-1</v>
      </c>
      <c r="L2289" s="11">
        <f t="shared" ca="1" si="568"/>
        <v>17951.309999999983</v>
      </c>
      <c r="M2289">
        <f t="shared" ca="1" si="575"/>
        <v>-1</v>
      </c>
      <c r="N2289">
        <f t="shared" ca="1" si="569"/>
        <v>1</v>
      </c>
      <c r="O2289">
        <f>COUNTIF(結算日!$A$3:$A$249,A2289)</f>
        <v>0</v>
      </c>
      <c r="Q2289" s="7">
        <f t="shared" si="577"/>
        <v>143</v>
      </c>
      <c r="R2289" s="8">
        <f t="shared" ca="1" si="581"/>
        <v>-7150</v>
      </c>
      <c r="S2289" s="8">
        <f t="shared" ca="1" si="582"/>
        <v>455788</v>
      </c>
      <c r="T2289" s="8">
        <f t="shared" ca="1" si="578"/>
        <v>-49</v>
      </c>
      <c r="U2289" s="9">
        <f t="shared" ca="1" si="583"/>
        <v>1</v>
      </c>
      <c r="V2289">
        <f t="shared" si="579"/>
        <v>2007</v>
      </c>
      <c r="W2289">
        <f t="shared" si="580"/>
        <v>9</v>
      </c>
    </row>
    <row r="2290" spans="1:23" x14ac:dyDescent="0.25">
      <c r="A2290" s="1">
        <v>39352</v>
      </c>
      <c r="B2290" s="2">
        <v>9413.65</v>
      </c>
      <c r="C2290" s="2">
        <v>183294</v>
      </c>
      <c r="D2290" s="2">
        <v>9410</v>
      </c>
      <c r="E2290" s="2">
        <v>9421</v>
      </c>
      <c r="F2290" s="10">
        <f t="shared" si="570"/>
        <v>-3.8773483186649305E-4</v>
      </c>
      <c r="G2290" s="2">
        <f t="shared" ca="1" si="571"/>
        <v>149961.15</v>
      </c>
      <c r="H2290">
        <f t="shared" ca="1" si="572"/>
        <v>1</v>
      </c>
      <c r="I2290">
        <f t="shared" si="573"/>
        <v>1</v>
      </c>
      <c r="J2290">
        <f t="shared" si="576"/>
        <v>156.18000000000029</v>
      </c>
      <c r="K2290">
        <f t="shared" ca="1" si="574"/>
        <v>1</v>
      </c>
      <c r="L2290" s="11">
        <f t="shared" ca="1" si="568"/>
        <v>17795.129999999983</v>
      </c>
      <c r="M2290">
        <f t="shared" ca="1" si="575"/>
        <v>1</v>
      </c>
      <c r="N2290">
        <f t="shared" ca="1" si="569"/>
        <v>2</v>
      </c>
      <c r="O2290">
        <f>COUNTIF(結算日!$A$3:$A$249,A2290)</f>
        <v>0</v>
      </c>
      <c r="Q2290" s="7">
        <f t="shared" si="577"/>
        <v>135</v>
      </c>
      <c r="R2290" s="8">
        <f t="shared" ca="1" si="581"/>
        <v>-6615</v>
      </c>
      <c r="S2290" s="8">
        <f t="shared" ca="1" si="582"/>
        <v>449172</v>
      </c>
      <c r="T2290" s="8">
        <f t="shared" ca="1" si="578"/>
        <v>47</v>
      </c>
      <c r="U2290" s="9">
        <f t="shared" ca="1" si="583"/>
        <v>96</v>
      </c>
      <c r="V2290">
        <f t="shared" si="579"/>
        <v>2007</v>
      </c>
      <c r="W2290">
        <f t="shared" si="580"/>
        <v>9</v>
      </c>
    </row>
    <row r="2291" spans="1:23" x14ac:dyDescent="0.25">
      <c r="A2291" s="1">
        <v>39353</v>
      </c>
      <c r="B2291" s="2">
        <v>9411.9500000000007</v>
      </c>
      <c r="C2291" s="2">
        <v>171617</v>
      </c>
      <c r="D2291" s="2">
        <v>9380</v>
      </c>
      <c r="E2291" s="2">
        <v>9380</v>
      </c>
      <c r="F2291" s="10">
        <f t="shared" si="570"/>
        <v>-3.394620668405679E-3</v>
      </c>
      <c r="G2291" s="2">
        <f t="shared" ca="1" si="571"/>
        <v>148656.32500000001</v>
      </c>
      <c r="H2291">
        <f t="shared" ca="1" si="572"/>
        <v>1</v>
      </c>
      <c r="I2291">
        <f t="shared" si="573"/>
        <v>1</v>
      </c>
      <c r="J2291">
        <f t="shared" si="576"/>
        <v>-1.6999999999989086</v>
      </c>
      <c r="K2291">
        <f t="shared" si="574"/>
        <v>1</v>
      </c>
      <c r="L2291" s="11">
        <f t="shared" ca="1" si="568"/>
        <v>17793.429999999986</v>
      </c>
      <c r="M2291">
        <f t="shared" ca="1" si="575"/>
        <v>1</v>
      </c>
      <c r="N2291">
        <f t="shared" ca="1" si="569"/>
        <v>0</v>
      </c>
      <c r="O2291">
        <f>COUNTIF(結算日!$A$3:$A$249,A2291)</f>
        <v>0</v>
      </c>
      <c r="Q2291" s="7">
        <f t="shared" si="577"/>
        <v>-30</v>
      </c>
      <c r="R2291" s="8">
        <f t="shared" ca="1" si="581"/>
        <v>-1410</v>
      </c>
      <c r="S2291" s="8">
        <f t="shared" ca="1" si="582"/>
        <v>447666</v>
      </c>
      <c r="T2291" s="8">
        <f t="shared" ca="1" si="578"/>
        <v>47</v>
      </c>
      <c r="U2291" s="9">
        <f t="shared" ca="1" si="583"/>
        <v>0</v>
      </c>
      <c r="V2291">
        <f t="shared" si="579"/>
        <v>2007</v>
      </c>
      <c r="W2291">
        <f t="shared" si="580"/>
        <v>9</v>
      </c>
    </row>
    <row r="2292" spans="1:23" x14ac:dyDescent="0.25">
      <c r="A2292" s="1">
        <v>39354</v>
      </c>
      <c r="B2292" s="2">
        <v>9476.52</v>
      </c>
      <c r="C2292" s="2">
        <v>124754</v>
      </c>
      <c r="D2292" s="2">
        <v>9492</v>
      </c>
      <c r="E2292" s="2">
        <v>9504</v>
      </c>
      <c r="F2292" s="10">
        <f t="shared" si="570"/>
        <v>1.6335110356966442E-3</v>
      </c>
      <c r="G2292" s="2">
        <f t="shared" ca="1" si="571"/>
        <v>145009.20000000001</v>
      </c>
      <c r="H2292">
        <f t="shared" ca="1" si="572"/>
        <v>-1</v>
      </c>
      <c r="I2292">
        <f t="shared" si="573"/>
        <v>-1</v>
      </c>
      <c r="J2292">
        <f t="shared" si="576"/>
        <v>64.569999999999709</v>
      </c>
      <c r="K2292">
        <f t="shared" si="574"/>
        <v>-1</v>
      </c>
      <c r="L2292" s="11">
        <f t="shared" ca="1" si="568"/>
        <v>17857.999999999985</v>
      </c>
      <c r="M2292">
        <f t="shared" ca="1" si="575"/>
        <v>-1</v>
      </c>
      <c r="N2292">
        <f t="shared" ca="1" si="569"/>
        <v>2</v>
      </c>
      <c r="O2292">
        <f>COUNTIF(結算日!$A$3:$A$249,A2292)</f>
        <v>0</v>
      </c>
      <c r="Q2292" s="7">
        <f t="shared" si="577"/>
        <v>112</v>
      </c>
      <c r="R2292" s="8">
        <f t="shared" ca="1" si="581"/>
        <v>5264</v>
      </c>
      <c r="S2292" s="8">
        <f t="shared" ca="1" si="582"/>
        <v>452930</v>
      </c>
      <c r="T2292" s="8">
        <f t="shared" ca="1" si="578"/>
        <v>-47</v>
      </c>
      <c r="U2292" s="9">
        <f t="shared" ca="1" si="583"/>
        <v>94</v>
      </c>
      <c r="V2292">
        <f t="shared" si="579"/>
        <v>2007</v>
      </c>
      <c r="W2292">
        <f t="shared" si="580"/>
        <v>9</v>
      </c>
    </row>
    <row r="2293" spans="1:23" x14ac:dyDescent="0.25">
      <c r="A2293" s="1">
        <v>39356</v>
      </c>
      <c r="B2293" s="2">
        <v>9488.5</v>
      </c>
      <c r="C2293" s="2">
        <v>165364</v>
      </c>
      <c r="D2293" s="2">
        <v>9501</v>
      </c>
      <c r="E2293" s="2">
        <v>9512</v>
      </c>
      <c r="F2293" s="10">
        <f t="shared" si="570"/>
        <v>1.3173842019287285E-3</v>
      </c>
      <c r="G2293" s="2">
        <f t="shared" ca="1" si="571"/>
        <v>143642.1</v>
      </c>
      <c r="H2293">
        <f t="shared" ca="1" si="572"/>
        <v>1</v>
      </c>
      <c r="I2293">
        <f t="shared" si="573"/>
        <v>-1</v>
      </c>
      <c r="J2293">
        <f t="shared" si="576"/>
        <v>11.979999999999563</v>
      </c>
      <c r="K2293">
        <f t="shared" si="574"/>
        <v>-1</v>
      </c>
      <c r="L2293" s="11">
        <f t="shared" ca="1" si="568"/>
        <v>17846.019999999986</v>
      </c>
      <c r="M2293">
        <f t="shared" ca="1" si="575"/>
        <v>-1</v>
      </c>
      <c r="N2293">
        <f t="shared" ca="1" si="569"/>
        <v>0</v>
      </c>
      <c r="O2293">
        <f>COUNTIF(結算日!$A$3:$A$249,A2293)</f>
        <v>0</v>
      </c>
      <c r="Q2293" s="7">
        <f t="shared" si="577"/>
        <v>9</v>
      </c>
      <c r="R2293" s="8">
        <f t="shared" ca="1" si="581"/>
        <v>-423</v>
      </c>
      <c r="S2293" s="8">
        <f t="shared" ca="1" si="582"/>
        <v>452413</v>
      </c>
      <c r="T2293" s="8">
        <f t="shared" ca="1" si="578"/>
        <v>-47</v>
      </c>
      <c r="U2293" s="9">
        <f t="shared" ca="1" si="583"/>
        <v>0</v>
      </c>
      <c r="V2293">
        <f t="shared" si="579"/>
        <v>2007</v>
      </c>
      <c r="W2293">
        <f t="shared" si="580"/>
        <v>10</v>
      </c>
    </row>
    <row r="2294" spans="1:23" x14ac:dyDescent="0.25">
      <c r="A2294" s="1">
        <v>39357</v>
      </c>
      <c r="B2294" s="2">
        <v>9623.25</v>
      </c>
      <c r="C2294" s="2">
        <v>206393</v>
      </c>
      <c r="D2294" s="2">
        <v>9669</v>
      </c>
      <c r="E2294" s="2">
        <v>9675</v>
      </c>
      <c r="F2294" s="10">
        <f t="shared" si="570"/>
        <v>4.7541111370899003E-3</v>
      </c>
      <c r="G2294" s="2">
        <f t="shared" ca="1" si="571"/>
        <v>144498.9</v>
      </c>
      <c r="H2294">
        <f t="shared" ca="1" si="572"/>
        <v>1</v>
      </c>
      <c r="I2294">
        <f t="shared" si="573"/>
        <v>-1</v>
      </c>
      <c r="J2294">
        <f t="shared" si="576"/>
        <v>134.75</v>
      </c>
      <c r="K2294">
        <f t="shared" si="574"/>
        <v>-1</v>
      </c>
      <c r="L2294" s="11">
        <f t="shared" ca="1" si="568"/>
        <v>17711.269999999986</v>
      </c>
      <c r="M2294">
        <f t="shared" ca="1" si="575"/>
        <v>-1</v>
      </c>
      <c r="N2294">
        <f t="shared" ca="1" si="569"/>
        <v>0</v>
      </c>
      <c r="O2294">
        <f>COUNTIF(結算日!$A$3:$A$249,A2294)</f>
        <v>0</v>
      </c>
      <c r="Q2294" s="7">
        <f t="shared" si="577"/>
        <v>168</v>
      </c>
      <c r="R2294" s="8">
        <f t="shared" ca="1" si="581"/>
        <v>-7896</v>
      </c>
      <c r="S2294" s="8">
        <f t="shared" ca="1" si="582"/>
        <v>444517</v>
      </c>
      <c r="T2294" s="8">
        <f t="shared" ca="1" si="578"/>
        <v>-45</v>
      </c>
      <c r="U2294" s="9">
        <f t="shared" ca="1" si="583"/>
        <v>2</v>
      </c>
      <c r="V2294">
        <f t="shared" si="579"/>
        <v>2007</v>
      </c>
      <c r="W2294">
        <f t="shared" si="580"/>
        <v>10</v>
      </c>
    </row>
    <row r="2295" spans="1:23" x14ac:dyDescent="0.25">
      <c r="A2295" s="1">
        <v>39358</v>
      </c>
      <c r="B2295" s="2">
        <v>9700.07</v>
      </c>
      <c r="C2295" s="2">
        <v>215145</v>
      </c>
      <c r="D2295" s="2">
        <v>9771</v>
      </c>
      <c r="E2295" s="2">
        <v>9775</v>
      </c>
      <c r="F2295" s="10">
        <f t="shared" si="570"/>
        <v>7.3123183647127998E-3</v>
      </c>
      <c r="G2295" s="2">
        <f t="shared" ca="1" si="571"/>
        <v>146757</v>
      </c>
      <c r="H2295">
        <f t="shared" ca="1" si="572"/>
        <v>1</v>
      </c>
      <c r="I2295">
        <f t="shared" si="573"/>
        <v>-1</v>
      </c>
      <c r="J2295">
        <f t="shared" si="576"/>
        <v>76.819999999999709</v>
      </c>
      <c r="K2295">
        <f t="shared" si="574"/>
        <v>-1</v>
      </c>
      <c r="L2295" s="11">
        <f t="shared" ca="1" si="568"/>
        <v>17634.449999999986</v>
      </c>
      <c r="M2295">
        <f t="shared" ca="1" si="575"/>
        <v>-1</v>
      </c>
      <c r="N2295">
        <f t="shared" ca="1" si="569"/>
        <v>0</v>
      </c>
      <c r="O2295">
        <f>COUNTIF(結算日!$A$3:$A$249,A2295)</f>
        <v>0</v>
      </c>
      <c r="Q2295" s="7">
        <f t="shared" si="577"/>
        <v>102</v>
      </c>
      <c r="R2295" s="8">
        <f t="shared" ca="1" si="581"/>
        <v>-4590</v>
      </c>
      <c r="S2295" s="8">
        <f t="shared" ca="1" si="582"/>
        <v>439925</v>
      </c>
      <c r="T2295" s="8">
        <f t="shared" ca="1" si="578"/>
        <v>-45</v>
      </c>
      <c r="U2295" s="9">
        <f t="shared" ca="1" si="583"/>
        <v>0</v>
      </c>
      <c r="V2295">
        <f t="shared" si="579"/>
        <v>2007</v>
      </c>
      <c r="W2295">
        <f t="shared" si="580"/>
        <v>10</v>
      </c>
    </row>
    <row r="2296" spans="1:23" x14ac:dyDescent="0.25">
      <c r="A2296" s="1">
        <v>39359</v>
      </c>
      <c r="B2296" s="2">
        <v>9627.39</v>
      </c>
      <c r="C2296" s="2">
        <v>162748</v>
      </c>
      <c r="D2296" s="2">
        <v>9678</v>
      </c>
      <c r="E2296" s="2">
        <v>9681</v>
      </c>
      <c r="F2296" s="10">
        <f t="shared" si="570"/>
        <v>5.25687647430928E-3</v>
      </c>
      <c r="G2296" s="2">
        <f t="shared" ca="1" si="571"/>
        <v>147155.22500000001</v>
      </c>
      <c r="H2296">
        <f t="shared" ca="1" si="572"/>
        <v>1</v>
      </c>
      <c r="I2296">
        <f t="shared" si="573"/>
        <v>-1</v>
      </c>
      <c r="J2296">
        <f t="shared" si="576"/>
        <v>-72.680000000000291</v>
      </c>
      <c r="K2296">
        <f t="shared" si="574"/>
        <v>-1</v>
      </c>
      <c r="L2296" s="11">
        <f t="shared" ca="1" si="568"/>
        <v>17707.129999999986</v>
      </c>
      <c r="M2296">
        <f t="shared" ca="1" si="575"/>
        <v>-1</v>
      </c>
      <c r="N2296">
        <f t="shared" ca="1" si="569"/>
        <v>0</v>
      </c>
      <c r="O2296">
        <f>COUNTIF(結算日!$A$3:$A$249,A2296)</f>
        <v>0</v>
      </c>
      <c r="Q2296" s="7">
        <f t="shared" si="577"/>
        <v>-93</v>
      </c>
      <c r="R2296" s="8">
        <f t="shared" ca="1" si="581"/>
        <v>4185</v>
      </c>
      <c r="S2296" s="8">
        <f t="shared" ca="1" si="582"/>
        <v>444110</v>
      </c>
      <c r="T2296" s="8">
        <f t="shared" ca="1" si="578"/>
        <v>-45</v>
      </c>
      <c r="U2296" s="9">
        <f t="shared" ca="1" si="583"/>
        <v>0</v>
      </c>
      <c r="V2296">
        <f t="shared" si="579"/>
        <v>2007</v>
      </c>
      <c r="W2296">
        <f t="shared" si="580"/>
        <v>10</v>
      </c>
    </row>
    <row r="2297" spans="1:23" x14ac:dyDescent="0.25">
      <c r="A2297" s="1">
        <v>39360</v>
      </c>
      <c r="B2297" s="2">
        <v>9617.26</v>
      </c>
      <c r="C2297" s="2">
        <v>158038</v>
      </c>
      <c r="D2297" s="2">
        <v>9617</v>
      </c>
      <c r="E2297" s="2">
        <v>9620</v>
      </c>
      <c r="F2297" s="10">
        <f t="shared" si="570"/>
        <v>-2.7034727146824089E-5</v>
      </c>
      <c r="G2297" s="2">
        <f t="shared" ca="1" si="571"/>
        <v>147513.97500000001</v>
      </c>
      <c r="H2297">
        <f t="shared" ca="1" si="572"/>
        <v>1</v>
      </c>
      <c r="I2297">
        <f t="shared" si="573"/>
        <v>1</v>
      </c>
      <c r="J2297">
        <f t="shared" si="576"/>
        <v>-10.1299999999992</v>
      </c>
      <c r="K2297">
        <f t="shared" ca="1" si="574"/>
        <v>1</v>
      </c>
      <c r="L2297" s="11">
        <f t="shared" ca="1" si="568"/>
        <v>17717.259999999987</v>
      </c>
      <c r="M2297">
        <f t="shared" ca="1" si="575"/>
        <v>1</v>
      </c>
      <c r="N2297">
        <f t="shared" ca="1" si="569"/>
        <v>2</v>
      </c>
      <c r="O2297">
        <f>COUNTIF(結算日!$A$3:$A$249,A2297)</f>
        <v>0</v>
      </c>
      <c r="Q2297" s="7">
        <f t="shared" si="577"/>
        <v>-61</v>
      </c>
      <c r="R2297" s="8">
        <f t="shared" ca="1" si="581"/>
        <v>2745</v>
      </c>
      <c r="S2297" s="8">
        <f t="shared" ca="1" si="582"/>
        <v>446855</v>
      </c>
      <c r="T2297" s="8">
        <f t="shared" ca="1" si="578"/>
        <v>46</v>
      </c>
      <c r="U2297" s="9">
        <f t="shared" ca="1" si="583"/>
        <v>91</v>
      </c>
      <c r="V2297">
        <f t="shared" si="579"/>
        <v>2007</v>
      </c>
      <c r="W2297">
        <f t="shared" si="580"/>
        <v>10</v>
      </c>
    </row>
    <row r="2298" spans="1:23" x14ac:dyDescent="0.25">
      <c r="A2298" s="1">
        <v>39363</v>
      </c>
      <c r="B2298" s="2">
        <v>9717.17</v>
      </c>
      <c r="C2298" s="2">
        <v>152368</v>
      </c>
      <c r="D2298" s="2">
        <v>9739</v>
      </c>
      <c r="E2298" s="2">
        <v>9747</v>
      </c>
      <c r="F2298" s="10">
        <f t="shared" si="570"/>
        <v>2.2465388585359847E-3</v>
      </c>
      <c r="G2298" s="2">
        <f t="shared" ca="1" si="571"/>
        <v>146862.35</v>
      </c>
      <c r="H2298">
        <f t="shared" ca="1" si="572"/>
        <v>1</v>
      </c>
      <c r="I2298">
        <f t="shared" si="573"/>
        <v>-1</v>
      </c>
      <c r="J2298">
        <f t="shared" si="576"/>
        <v>99.909999999999854</v>
      </c>
      <c r="K2298">
        <f t="shared" si="574"/>
        <v>-1</v>
      </c>
      <c r="L2298" s="11">
        <f t="shared" ca="1" si="568"/>
        <v>17817.169999999987</v>
      </c>
      <c r="M2298">
        <f t="shared" ca="1" si="575"/>
        <v>-1</v>
      </c>
      <c r="N2298">
        <f t="shared" ca="1" si="569"/>
        <v>2</v>
      </c>
      <c r="O2298">
        <f>COUNTIF(結算日!$A$3:$A$249,A2298)</f>
        <v>0</v>
      </c>
      <c r="Q2298" s="7">
        <f t="shared" si="577"/>
        <v>122</v>
      </c>
      <c r="R2298" s="8">
        <f t="shared" ca="1" si="581"/>
        <v>5612</v>
      </c>
      <c r="S2298" s="8">
        <f t="shared" ca="1" si="582"/>
        <v>452376</v>
      </c>
      <c r="T2298" s="8">
        <f t="shared" ca="1" si="578"/>
        <v>-46</v>
      </c>
      <c r="U2298" s="9">
        <f t="shared" ca="1" si="583"/>
        <v>92</v>
      </c>
      <c r="V2298">
        <f t="shared" si="579"/>
        <v>2007</v>
      </c>
      <c r="W2298">
        <f t="shared" si="580"/>
        <v>10</v>
      </c>
    </row>
    <row r="2299" spans="1:23" x14ac:dyDescent="0.25">
      <c r="A2299" s="1">
        <v>39364</v>
      </c>
      <c r="B2299" s="2">
        <v>9639.83</v>
      </c>
      <c r="C2299" s="2">
        <v>164444</v>
      </c>
      <c r="D2299" s="2">
        <v>9654</v>
      </c>
      <c r="E2299" s="2">
        <v>9656</v>
      </c>
      <c r="F2299" s="10">
        <f t="shared" si="570"/>
        <v>1.4699429346782811E-3</v>
      </c>
      <c r="G2299" s="2">
        <f t="shared" ca="1" si="571"/>
        <v>146811.22500000001</v>
      </c>
      <c r="H2299">
        <f t="shared" ca="1" si="572"/>
        <v>1</v>
      </c>
      <c r="I2299">
        <f t="shared" si="573"/>
        <v>-1</v>
      </c>
      <c r="J2299">
        <f t="shared" si="576"/>
        <v>-77.340000000000146</v>
      </c>
      <c r="K2299">
        <f t="shared" si="574"/>
        <v>-1</v>
      </c>
      <c r="L2299" s="11">
        <f t="shared" ca="1" si="568"/>
        <v>17894.509999999987</v>
      </c>
      <c r="M2299">
        <f t="shared" ca="1" si="575"/>
        <v>-1</v>
      </c>
      <c r="N2299">
        <f t="shared" ca="1" si="569"/>
        <v>0</v>
      </c>
      <c r="O2299">
        <f>COUNTIF(結算日!$A$3:$A$249,A2299)</f>
        <v>0</v>
      </c>
      <c r="Q2299" s="7">
        <f t="shared" si="577"/>
        <v>-85</v>
      </c>
      <c r="R2299" s="8">
        <f t="shared" ca="1" si="581"/>
        <v>3910</v>
      </c>
      <c r="S2299" s="8">
        <f t="shared" ca="1" si="582"/>
        <v>456194</v>
      </c>
      <c r="T2299" s="8">
        <f t="shared" ca="1" si="578"/>
        <v>-47</v>
      </c>
      <c r="U2299" s="9">
        <f t="shared" ca="1" si="583"/>
        <v>1</v>
      </c>
      <c r="V2299">
        <f t="shared" si="579"/>
        <v>2007</v>
      </c>
      <c r="W2299">
        <f t="shared" si="580"/>
        <v>10</v>
      </c>
    </row>
    <row r="2300" spans="1:23" x14ac:dyDescent="0.25">
      <c r="A2300" s="1">
        <v>39366</v>
      </c>
      <c r="B2300" s="2">
        <v>9697.67</v>
      </c>
      <c r="C2300" s="2">
        <v>156881</v>
      </c>
      <c r="D2300" s="2">
        <v>9749</v>
      </c>
      <c r="E2300" s="2">
        <v>9754</v>
      </c>
      <c r="F2300" s="10">
        <f t="shared" si="570"/>
        <v>5.2930239944233293E-3</v>
      </c>
      <c r="G2300" s="2">
        <f t="shared" ca="1" si="571"/>
        <v>147095.95000000001</v>
      </c>
      <c r="H2300">
        <f t="shared" ca="1" si="572"/>
        <v>1</v>
      </c>
      <c r="I2300">
        <f t="shared" si="573"/>
        <v>-1</v>
      </c>
      <c r="J2300">
        <f t="shared" si="576"/>
        <v>57.840000000000146</v>
      </c>
      <c r="K2300">
        <f t="shared" si="574"/>
        <v>-1</v>
      </c>
      <c r="L2300" s="11">
        <f t="shared" ca="1" si="568"/>
        <v>17836.669999999987</v>
      </c>
      <c r="M2300">
        <f t="shared" ca="1" si="575"/>
        <v>-1</v>
      </c>
      <c r="N2300">
        <f t="shared" ca="1" si="569"/>
        <v>0</v>
      </c>
      <c r="O2300">
        <f>COUNTIF(結算日!$A$3:$A$249,A2300)</f>
        <v>0</v>
      </c>
      <c r="Q2300" s="7">
        <f t="shared" si="577"/>
        <v>95</v>
      </c>
      <c r="R2300" s="8">
        <f t="shared" ca="1" si="581"/>
        <v>-4465</v>
      </c>
      <c r="S2300" s="8">
        <f t="shared" ca="1" si="582"/>
        <v>451728</v>
      </c>
      <c r="T2300" s="8">
        <f t="shared" ca="1" si="578"/>
        <v>-46</v>
      </c>
      <c r="U2300" s="9">
        <f t="shared" ca="1" si="583"/>
        <v>1</v>
      </c>
      <c r="V2300">
        <f t="shared" si="579"/>
        <v>2007</v>
      </c>
      <c r="W2300">
        <f t="shared" si="580"/>
        <v>10</v>
      </c>
    </row>
    <row r="2301" spans="1:23" x14ac:dyDescent="0.25">
      <c r="A2301" s="1">
        <v>39367</v>
      </c>
      <c r="B2301" s="2">
        <v>9496.4699999999993</v>
      </c>
      <c r="C2301" s="2">
        <v>153315</v>
      </c>
      <c r="D2301" s="2">
        <v>9450</v>
      </c>
      <c r="E2301" s="2">
        <v>9466</v>
      </c>
      <c r="F2301" s="10">
        <f t="shared" si="570"/>
        <v>-4.8933972307604323E-3</v>
      </c>
      <c r="G2301" s="2">
        <f t="shared" ca="1" si="571"/>
        <v>147360.9</v>
      </c>
      <c r="H2301">
        <f t="shared" ca="1" si="572"/>
        <v>1</v>
      </c>
      <c r="I2301">
        <f t="shared" si="573"/>
        <v>1</v>
      </c>
      <c r="J2301">
        <f t="shared" si="576"/>
        <v>-201.20000000000073</v>
      </c>
      <c r="K2301">
        <f t="shared" si="574"/>
        <v>1</v>
      </c>
      <c r="L2301" s="11">
        <f t="shared" ca="1" si="568"/>
        <v>18037.869999999988</v>
      </c>
      <c r="M2301">
        <f t="shared" ca="1" si="575"/>
        <v>1</v>
      </c>
      <c r="N2301">
        <f t="shared" ca="1" si="569"/>
        <v>2</v>
      </c>
      <c r="O2301">
        <f>COUNTIF(結算日!$A$3:$A$249,A2301)</f>
        <v>0</v>
      </c>
      <c r="Q2301" s="7">
        <f t="shared" si="577"/>
        <v>-299</v>
      </c>
      <c r="R2301" s="8">
        <f t="shared" ca="1" si="581"/>
        <v>13754</v>
      </c>
      <c r="S2301" s="8">
        <f t="shared" ca="1" si="582"/>
        <v>465481</v>
      </c>
      <c r="T2301" s="8">
        <f t="shared" ca="1" si="578"/>
        <v>49</v>
      </c>
      <c r="U2301" s="9">
        <f t="shared" ca="1" si="583"/>
        <v>95</v>
      </c>
      <c r="V2301">
        <f t="shared" si="579"/>
        <v>2007</v>
      </c>
      <c r="W2301">
        <f t="shared" si="580"/>
        <v>10</v>
      </c>
    </row>
    <row r="2302" spans="1:23" x14ac:dyDescent="0.25">
      <c r="A2302" s="1">
        <v>39370</v>
      </c>
      <c r="B2302" s="2">
        <v>9518.4500000000007</v>
      </c>
      <c r="C2302" s="2">
        <v>121257</v>
      </c>
      <c r="D2302" s="2">
        <v>9502</v>
      </c>
      <c r="E2302" s="2">
        <v>9511</v>
      </c>
      <c r="F2302" s="10">
        <f t="shared" si="570"/>
        <v>-1.7282225572441412E-3</v>
      </c>
      <c r="G2302" s="2">
        <f t="shared" ca="1" si="571"/>
        <v>146305.95000000001</v>
      </c>
      <c r="H2302">
        <f t="shared" ca="1" si="572"/>
        <v>-1</v>
      </c>
      <c r="I2302">
        <f t="shared" si="573"/>
        <v>1</v>
      </c>
      <c r="J2302">
        <f t="shared" si="576"/>
        <v>21.980000000001382</v>
      </c>
      <c r="K2302">
        <f t="shared" si="574"/>
        <v>1</v>
      </c>
      <c r="L2302" s="11">
        <f t="shared" ref="L2302:L2365" ca="1" si="584">L2301+J2302*M2301</f>
        <v>18059.849999999991</v>
      </c>
      <c r="M2302">
        <f t="shared" ca="1" si="575"/>
        <v>1</v>
      </c>
      <c r="N2302">
        <f t="shared" ref="N2302:N2365" ca="1" si="585">ABS(M2302-M2301)</f>
        <v>0</v>
      </c>
      <c r="O2302">
        <f>COUNTIF(結算日!$A$3:$A$249,A2302)</f>
        <v>0</v>
      </c>
      <c r="Q2302" s="7">
        <f t="shared" si="577"/>
        <v>52</v>
      </c>
      <c r="R2302" s="8">
        <f t="shared" ca="1" si="581"/>
        <v>2548</v>
      </c>
      <c r="S2302" s="8">
        <f t="shared" ca="1" si="582"/>
        <v>467934</v>
      </c>
      <c r="T2302" s="8">
        <f t="shared" ca="1" si="578"/>
        <v>49</v>
      </c>
      <c r="U2302" s="9">
        <f t="shared" ca="1" si="583"/>
        <v>0</v>
      </c>
      <c r="V2302">
        <f t="shared" si="579"/>
        <v>2007</v>
      </c>
      <c r="W2302">
        <f t="shared" si="580"/>
        <v>10</v>
      </c>
    </row>
    <row r="2303" spans="1:23" x14ac:dyDescent="0.25">
      <c r="A2303" s="1">
        <v>39371</v>
      </c>
      <c r="B2303" s="2">
        <v>9592.4699999999993</v>
      </c>
      <c r="C2303" s="2">
        <v>157338</v>
      </c>
      <c r="D2303" s="2">
        <v>9563</v>
      </c>
      <c r="E2303" s="2">
        <v>9577</v>
      </c>
      <c r="F2303" s="10">
        <f t="shared" si="570"/>
        <v>-3.0722014246590268E-3</v>
      </c>
      <c r="G2303" s="2">
        <f t="shared" ca="1" si="571"/>
        <v>145732.92499999999</v>
      </c>
      <c r="H2303">
        <f t="shared" ca="1" si="572"/>
        <v>1</v>
      </c>
      <c r="I2303">
        <f t="shared" si="573"/>
        <v>1</v>
      </c>
      <c r="J2303">
        <f t="shared" si="576"/>
        <v>74.019999999998618</v>
      </c>
      <c r="K2303">
        <f t="shared" si="574"/>
        <v>1</v>
      </c>
      <c r="L2303" s="11">
        <f t="shared" ca="1" si="584"/>
        <v>18133.869999999988</v>
      </c>
      <c r="M2303">
        <f t="shared" ca="1" si="575"/>
        <v>1</v>
      </c>
      <c r="N2303">
        <f t="shared" ca="1" si="585"/>
        <v>0</v>
      </c>
      <c r="O2303">
        <f>COUNTIF(結算日!$A$3:$A$249,A2303)</f>
        <v>0</v>
      </c>
      <c r="Q2303" s="7">
        <f t="shared" si="577"/>
        <v>61</v>
      </c>
      <c r="R2303" s="8">
        <f t="shared" ca="1" si="581"/>
        <v>2989</v>
      </c>
      <c r="S2303" s="8">
        <f t="shared" ca="1" si="582"/>
        <v>470923</v>
      </c>
      <c r="T2303" s="8">
        <f t="shared" ca="1" si="578"/>
        <v>49</v>
      </c>
      <c r="U2303" s="9">
        <f t="shared" ca="1" si="583"/>
        <v>0</v>
      </c>
      <c r="V2303">
        <f t="shared" si="579"/>
        <v>2007</v>
      </c>
      <c r="W2303">
        <f t="shared" si="580"/>
        <v>10</v>
      </c>
    </row>
    <row r="2304" spans="1:23" x14ac:dyDescent="0.25">
      <c r="A2304" s="1">
        <v>39372</v>
      </c>
      <c r="B2304" s="2">
        <v>9562.16</v>
      </c>
      <c r="C2304" s="2">
        <v>143838</v>
      </c>
      <c r="D2304" s="2">
        <v>9556</v>
      </c>
      <c r="E2304" s="2">
        <v>9570</v>
      </c>
      <c r="F2304" s="10">
        <f t="shared" si="570"/>
        <v>8.1989843299012932E-4</v>
      </c>
      <c r="G2304" s="2">
        <f t="shared" ca="1" si="571"/>
        <v>144868.1</v>
      </c>
      <c r="H2304">
        <f t="shared" ca="1" si="572"/>
        <v>-1</v>
      </c>
      <c r="I2304">
        <f t="shared" si="573"/>
        <v>-1</v>
      </c>
      <c r="J2304">
        <f t="shared" si="576"/>
        <v>-30.309999999999491</v>
      </c>
      <c r="K2304">
        <f t="shared" ca="1" si="574"/>
        <v>-1</v>
      </c>
      <c r="L2304" s="11">
        <f t="shared" ca="1" si="584"/>
        <v>18103.55999999999</v>
      </c>
      <c r="M2304">
        <f t="shared" ca="1" si="575"/>
        <v>-1</v>
      </c>
      <c r="N2304">
        <f t="shared" ca="1" si="585"/>
        <v>2</v>
      </c>
      <c r="O2304">
        <f>COUNTIF(結算日!$A$3:$A$249,A2304)</f>
        <v>1</v>
      </c>
      <c r="Q2304" s="7">
        <f t="shared" si="577"/>
        <v>-7</v>
      </c>
      <c r="R2304" s="8">
        <f t="shared" ca="1" si="581"/>
        <v>-343</v>
      </c>
      <c r="S2304" s="8">
        <f t="shared" ca="1" si="582"/>
        <v>470580</v>
      </c>
      <c r="T2304" s="8">
        <f t="shared" ca="1" si="578"/>
        <v>-49</v>
      </c>
      <c r="U2304" s="9">
        <f t="shared" ca="1" si="583"/>
        <v>98</v>
      </c>
      <c r="V2304">
        <f t="shared" si="579"/>
        <v>2007</v>
      </c>
      <c r="W2304">
        <f t="shared" si="580"/>
        <v>10</v>
      </c>
    </row>
    <row r="2305" spans="1:23" x14ac:dyDescent="0.25">
      <c r="A2305" s="1">
        <v>39373</v>
      </c>
      <c r="B2305" s="2">
        <v>9637.07</v>
      </c>
      <c r="C2305" s="2">
        <v>169742</v>
      </c>
      <c r="D2305" s="2">
        <v>9677</v>
      </c>
      <c r="E2305" s="2">
        <v>9680</v>
      </c>
      <c r="F2305" s="10">
        <f t="shared" si="570"/>
        <v>4.1433755280391171E-3</v>
      </c>
      <c r="G2305" s="2">
        <f t="shared" ca="1" si="571"/>
        <v>145925.47500000001</v>
      </c>
      <c r="H2305">
        <f t="shared" ca="1" si="572"/>
        <v>1</v>
      </c>
      <c r="I2305">
        <f t="shared" si="573"/>
        <v>-1</v>
      </c>
      <c r="J2305">
        <f t="shared" si="576"/>
        <v>74.909999999999854</v>
      </c>
      <c r="K2305">
        <f t="shared" si="574"/>
        <v>-1</v>
      </c>
      <c r="L2305" s="11">
        <f t="shared" ca="1" si="584"/>
        <v>18028.649999999991</v>
      </c>
      <c r="M2305">
        <f t="shared" ca="1" si="575"/>
        <v>-1</v>
      </c>
      <c r="N2305">
        <f t="shared" ca="1" si="585"/>
        <v>0</v>
      </c>
      <c r="O2305">
        <f>COUNTIF(結算日!$A$3:$A$249,A2305)</f>
        <v>0</v>
      </c>
      <c r="Q2305" s="7">
        <f t="shared" si="577"/>
        <v>107</v>
      </c>
      <c r="R2305" s="8">
        <f t="shared" ca="1" si="581"/>
        <v>-5243</v>
      </c>
      <c r="S2305" s="8">
        <f t="shared" ca="1" si="582"/>
        <v>465239</v>
      </c>
      <c r="T2305" s="8">
        <f t="shared" ca="1" si="578"/>
        <v>-48</v>
      </c>
      <c r="U2305" s="9">
        <f t="shared" ca="1" si="583"/>
        <v>1</v>
      </c>
      <c r="V2305">
        <f t="shared" si="579"/>
        <v>2007</v>
      </c>
      <c r="W2305">
        <f t="shared" si="580"/>
        <v>10</v>
      </c>
    </row>
    <row r="2306" spans="1:23" x14ac:dyDescent="0.25">
      <c r="A2306" s="1">
        <v>39374</v>
      </c>
      <c r="B2306" s="2">
        <v>9611.7199999999993</v>
      </c>
      <c r="C2306" s="2">
        <v>138997</v>
      </c>
      <c r="D2306" s="2">
        <v>9613</v>
      </c>
      <c r="E2306" s="2">
        <v>9626</v>
      </c>
      <c r="F2306" s="10">
        <f t="shared" ref="F2306:F2369" si="586">IF(O2306=1,E2306,D2306)/B2306-1</f>
        <v>1.3317075403773693E-4</v>
      </c>
      <c r="G2306" s="2">
        <f t="shared" ref="G2306:G2369" ca="1" si="587">IF(ROW()&gt;$G$1,AVERAGE(OFFSET(C2306,-$G$1+1,,$G$1)),"")</f>
        <v>145929.57500000001</v>
      </c>
      <c r="H2306">
        <f t="shared" ref="H2306:H2369" ca="1" si="588">IF(G2306="",0,SIGN(C2306-G2306))</f>
        <v>-1</v>
      </c>
      <c r="I2306">
        <f t="shared" ref="I2306:I2369" si="589">-SIGN(F2306)</f>
        <v>-1</v>
      </c>
      <c r="J2306">
        <f t="shared" si="576"/>
        <v>-25.350000000000364</v>
      </c>
      <c r="K2306">
        <f t="shared" ref="K2306:K2369" ca="1" si="590">CHOOSE($K$1,H2306*(2-$K$1)+I2306*($K$1-1),IF(ABS(F2306)&gt;($K$1-2)/100,I2306,H2306))</f>
        <v>-1</v>
      </c>
      <c r="L2306" s="11">
        <f t="shared" ca="1" si="584"/>
        <v>18053.999999999993</v>
      </c>
      <c r="M2306">
        <f t="shared" ref="M2306:M2369" ca="1" si="591">INT(L2306*$P$1/B2306)*K2306</f>
        <v>-1</v>
      </c>
      <c r="N2306">
        <f t="shared" ca="1" si="585"/>
        <v>0</v>
      </c>
      <c r="O2306">
        <f>COUNTIF(結算日!$A$3:$A$249,A2306)</f>
        <v>0</v>
      </c>
      <c r="Q2306" s="7">
        <f t="shared" si="577"/>
        <v>-64</v>
      </c>
      <c r="R2306" s="8">
        <f t="shared" ca="1" si="581"/>
        <v>3072</v>
      </c>
      <c r="S2306" s="8">
        <f t="shared" ca="1" si="582"/>
        <v>468310</v>
      </c>
      <c r="T2306" s="8">
        <f t="shared" ca="1" si="578"/>
        <v>-48</v>
      </c>
      <c r="U2306" s="9">
        <f t="shared" ca="1" si="583"/>
        <v>0</v>
      </c>
      <c r="V2306">
        <f t="shared" si="579"/>
        <v>2007</v>
      </c>
      <c r="W2306">
        <f t="shared" si="580"/>
        <v>10</v>
      </c>
    </row>
    <row r="2307" spans="1:23" x14ac:dyDescent="0.25">
      <c r="A2307" s="1">
        <v>39377</v>
      </c>
      <c r="B2307" s="2">
        <v>9360.6299999999992</v>
      </c>
      <c r="C2307" s="2">
        <v>149299</v>
      </c>
      <c r="D2307" s="2">
        <v>9327</v>
      </c>
      <c r="E2307" s="2">
        <v>9326</v>
      </c>
      <c r="F2307" s="10">
        <f t="shared" si="586"/>
        <v>-3.5927069011379986E-3</v>
      </c>
      <c r="G2307" s="2">
        <f t="shared" ca="1" si="587"/>
        <v>146907.02499999999</v>
      </c>
      <c r="H2307">
        <f t="shared" ca="1" si="588"/>
        <v>1</v>
      </c>
      <c r="I2307">
        <f t="shared" si="589"/>
        <v>1</v>
      </c>
      <c r="J2307">
        <f t="shared" ref="J2307:J2370" si="592">B2307-B2306</f>
        <v>-251.09000000000015</v>
      </c>
      <c r="K2307">
        <f t="shared" si="590"/>
        <v>1</v>
      </c>
      <c r="L2307" s="11">
        <f t="shared" ca="1" si="584"/>
        <v>18305.089999999993</v>
      </c>
      <c r="M2307">
        <f t="shared" ca="1" si="591"/>
        <v>1</v>
      </c>
      <c r="N2307">
        <f t="shared" ca="1" si="585"/>
        <v>2</v>
      </c>
      <c r="O2307">
        <f>COUNTIF(結算日!$A$3:$A$249,A2307)</f>
        <v>0</v>
      </c>
      <c r="Q2307" s="7">
        <f t="shared" ref="Q2307:Q2370" si="593">D2307-IF(O2306=1,E2306,D2306)</f>
        <v>-286</v>
      </c>
      <c r="R2307" s="8">
        <f t="shared" ca="1" si="581"/>
        <v>13728</v>
      </c>
      <c r="S2307" s="8">
        <f t="shared" ca="1" si="582"/>
        <v>482038</v>
      </c>
      <c r="T2307" s="8">
        <f t="shared" ref="T2307:T2370" ca="1" si="594">INT(S2307*$P$1/IF(O2307=1,E2307,D2307))*K2307</f>
        <v>51</v>
      </c>
      <c r="U2307" s="9">
        <f t="shared" ca="1" si="583"/>
        <v>99</v>
      </c>
      <c r="V2307">
        <f t="shared" ref="V2307:V2370" si="595">YEAR(A2307)</f>
        <v>2007</v>
      </c>
      <c r="W2307">
        <f t="shared" ref="W2307:W2370" si="596">MONTH(A2307)</f>
        <v>10</v>
      </c>
    </row>
    <row r="2308" spans="1:23" x14ac:dyDescent="0.25">
      <c r="A2308" s="1">
        <v>39378</v>
      </c>
      <c r="B2308" s="2">
        <v>9502.39</v>
      </c>
      <c r="C2308" s="2">
        <v>148453</v>
      </c>
      <c r="D2308" s="2">
        <v>9513</v>
      </c>
      <c r="E2308" s="2">
        <v>9512</v>
      </c>
      <c r="F2308" s="10">
        <f t="shared" si="586"/>
        <v>1.1165612019714555E-3</v>
      </c>
      <c r="G2308" s="2">
        <f t="shared" ca="1" si="587"/>
        <v>146742.125</v>
      </c>
      <c r="H2308">
        <f t="shared" ca="1" si="588"/>
        <v>1</v>
      </c>
      <c r="I2308">
        <f t="shared" si="589"/>
        <v>-1</v>
      </c>
      <c r="J2308">
        <f t="shared" si="592"/>
        <v>141.76000000000022</v>
      </c>
      <c r="K2308">
        <f t="shared" si="590"/>
        <v>-1</v>
      </c>
      <c r="L2308" s="11">
        <f t="shared" ca="1" si="584"/>
        <v>18446.849999999991</v>
      </c>
      <c r="M2308">
        <f t="shared" ca="1" si="591"/>
        <v>-1</v>
      </c>
      <c r="N2308">
        <f t="shared" ca="1" si="585"/>
        <v>2</v>
      </c>
      <c r="O2308">
        <f>COUNTIF(結算日!$A$3:$A$249,A2308)</f>
        <v>0</v>
      </c>
      <c r="Q2308" s="7">
        <f t="shared" si="593"/>
        <v>186</v>
      </c>
      <c r="R2308" s="8">
        <f t="shared" ref="R2308:R2371" ca="1" si="597">Q2308*T2307</f>
        <v>9486</v>
      </c>
      <c r="S2308" s="8">
        <f t="shared" ref="S2308:S2371" ca="1" si="598">S2307+Q2308*T2307-U2307*$U$1</f>
        <v>491425</v>
      </c>
      <c r="T2308" s="8">
        <f t="shared" ca="1" si="594"/>
        <v>-51</v>
      </c>
      <c r="U2308" s="9">
        <f t="shared" ref="U2308:U2371" ca="1" si="599">IF(O2308=1,ABS(T2308)+ABS(T2307),ABS(T2308-T2307))</f>
        <v>102</v>
      </c>
      <c r="V2308">
        <f t="shared" si="595"/>
        <v>2007</v>
      </c>
      <c r="W2308">
        <f t="shared" si="596"/>
        <v>10</v>
      </c>
    </row>
    <row r="2309" spans="1:23" x14ac:dyDescent="0.25">
      <c r="A2309" s="1">
        <v>39379</v>
      </c>
      <c r="B2309" s="2">
        <v>9442.6200000000008</v>
      </c>
      <c r="C2309" s="2">
        <v>159356</v>
      </c>
      <c r="D2309" s="2">
        <v>9455</v>
      </c>
      <c r="E2309" s="2">
        <v>9456</v>
      </c>
      <c r="F2309" s="10">
        <f t="shared" si="586"/>
        <v>1.3110767986002081E-3</v>
      </c>
      <c r="G2309" s="2">
        <f t="shared" ca="1" si="587"/>
        <v>147433.625</v>
      </c>
      <c r="H2309">
        <f t="shared" ca="1" si="588"/>
        <v>1</v>
      </c>
      <c r="I2309">
        <f t="shared" si="589"/>
        <v>-1</v>
      </c>
      <c r="J2309">
        <f t="shared" si="592"/>
        <v>-59.769999999998618</v>
      </c>
      <c r="K2309">
        <f t="shared" si="590"/>
        <v>-1</v>
      </c>
      <c r="L2309" s="11">
        <f t="shared" ca="1" si="584"/>
        <v>18506.619999999988</v>
      </c>
      <c r="M2309">
        <f t="shared" ca="1" si="591"/>
        <v>-1</v>
      </c>
      <c r="N2309">
        <f t="shared" ca="1" si="585"/>
        <v>0</v>
      </c>
      <c r="O2309">
        <f>COUNTIF(結算日!$A$3:$A$249,A2309)</f>
        <v>0</v>
      </c>
      <c r="Q2309" s="7">
        <f t="shared" si="593"/>
        <v>-58</v>
      </c>
      <c r="R2309" s="8">
        <f t="shared" ca="1" si="597"/>
        <v>2958</v>
      </c>
      <c r="S2309" s="8">
        <f t="shared" ca="1" si="598"/>
        <v>494281</v>
      </c>
      <c r="T2309" s="8">
        <f t="shared" ca="1" si="594"/>
        <v>-52</v>
      </c>
      <c r="U2309" s="9">
        <f t="shared" ca="1" si="599"/>
        <v>1</v>
      </c>
      <c r="V2309">
        <f t="shared" si="595"/>
        <v>2007</v>
      </c>
      <c r="W2309">
        <f t="shared" si="596"/>
        <v>10</v>
      </c>
    </row>
    <row r="2310" spans="1:23" x14ac:dyDescent="0.25">
      <c r="A2310" s="1">
        <v>39380</v>
      </c>
      <c r="B2310" s="2">
        <v>9568.26</v>
      </c>
      <c r="C2310" s="2">
        <v>136343</v>
      </c>
      <c r="D2310" s="2">
        <v>9598</v>
      </c>
      <c r="E2310" s="2">
        <v>9594</v>
      </c>
      <c r="F2310" s="10">
        <f t="shared" si="586"/>
        <v>3.1081931302032739E-3</v>
      </c>
      <c r="G2310" s="2">
        <f t="shared" ca="1" si="587"/>
        <v>147903.77499999999</v>
      </c>
      <c r="H2310">
        <f t="shared" ca="1" si="588"/>
        <v>-1</v>
      </c>
      <c r="I2310">
        <f t="shared" si="589"/>
        <v>-1</v>
      </c>
      <c r="J2310">
        <f t="shared" si="592"/>
        <v>125.63999999999942</v>
      </c>
      <c r="K2310">
        <f t="shared" si="590"/>
        <v>-1</v>
      </c>
      <c r="L2310" s="11">
        <f t="shared" ca="1" si="584"/>
        <v>18380.979999999989</v>
      </c>
      <c r="M2310">
        <f t="shared" ca="1" si="591"/>
        <v>-1</v>
      </c>
      <c r="N2310">
        <f t="shared" ca="1" si="585"/>
        <v>0</v>
      </c>
      <c r="O2310">
        <f>COUNTIF(結算日!$A$3:$A$249,A2310)</f>
        <v>0</v>
      </c>
      <c r="Q2310" s="7">
        <f t="shared" si="593"/>
        <v>143</v>
      </c>
      <c r="R2310" s="8">
        <f t="shared" ca="1" si="597"/>
        <v>-7436</v>
      </c>
      <c r="S2310" s="8">
        <f t="shared" ca="1" si="598"/>
        <v>486844</v>
      </c>
      <c r="T2310" s="8">
        <f t="shared" ca="1" si="594"/>
        <v>-50</v>
      </c>
      <c r="U2310" s="9">
        <f t="shared" ca="1" si="599"/>
        <v>2</v>
      </c>
      <c r="V2310">
        <f t="shared" si="595"/>
        <v>2007</v>
      </c>
      <c r="W2310">
        <f t="shared" si="596"/>
        <v>10</v>
      </c>
    </row>
    <row r="2311" spans="1:23" x14ac:dyDescent="0.25">
      <c r="A2311" s="1">
        <v>39381</v>
      </c>
      <c r="B2311" s="2">
        <v>9631.51</v>
      </c>
      <c r="C2311" s="2">
        <v>139413</v>
      </c>
      <c r="D2311" s="2">
        <v>9677</v>
      </c>
      <c r="E2311" s="2">
        <v>9675</v>
      </c>
      <c r="F2311" s="10">
        <f t="shared" si="586"/>
        <v>4.7230392742154681E-3</v>
      </c>
      <c r="G2311" s="2">
        <f t="shared" ca="1" si="587"/>
        <v>148603.25</v>
      </c>
      <c r="H2311">
        <f t="shared" ca="1" si="588"/>
        <v>-1</v>
      </c>
      <c r="I2311">
        <f t="shared" si="589"/>
        <v>-1</v>
      </c>
      <c r="J2311">
        <f t="shared" si="592"/>
        <v>63.25</v>
      </c>
      <c r="K2311">
        <f t="shared" si="590"/>
        <v>-1</v>
      </c>
      <c r="L2311" s="11">
        <f t="shared" ca="1" si="584"/>
        <v>18317.729999999989</v>
      </c>
      <c r="M2311">
        <f t="shared" ca="1" si="591"/>
        <v>-1</v>
      </c>
      <c r="N2311">
        <f t="shared" ca="1" si="585"/>
        <v>0</v>
      </c>
      <c r="O2311">
        <f>COUNTIF(結算日!$A$3:$A$249,A2311)</f>
        <v>0</v>
      </c>
      <c r="Q2311" s="7">
        <f t="shared" si="593"/>
        <v>79</v>
      </c>
      <c r="R2311" s="8">
        <f t="shared" ca="1" si="597"/>
        <v>-3950</v>
      </c>
      <c r="S2311" s="8">
        <f t="shared" ca="1" si="598"/>
        <v>482892</v>
      </c>
      <c r="T2311" s="8">
        <f t="shared" ca="1" si="594"/>
        <v>-49</v>
      </c>
      <c r="U2311" s="9">
        <f t="shared" ca="1" si="599"/>
        <v>1</v>
      </c>
      <c r="V2311">
        <f t="shared" si="595"/>
        <v>2007</v>
      </c>
      <c r="W2311">
        <f t="shared" si="596"/>
        <v>10</v>
      </c>
    </row>
    <row r="2312" spans="1:23" x14ac:dyDescent="0.25">
      <c r="A2312" s="1">
        <v>39384</v>
      </c>
      <c r="B2312" s="2">
        <v>9809.8799999999992</v>
      </c>
      <c r="C2312" s="2">
        <v>180850</v>
      </c>
      <c r="D2312" s="2">
        <v>9860</v>
      </c>
      <c r="E2312" s="2">
        <v>9864</v>
      </c>
      <c r="F2312" s="10">
        <f t="shared" si="586"/>
        <v>5.1091348721901131E-3</v>
      </c>
      <c r="G2312" s="2">
        <f t="shared" ca="1" si="587"/>
        <v>149897.27499999999</v>
      </c>
      <c r="H2312">
        <f t="shared" ca="1" si="588"/>
        <v>1</v>
      </c>
      <c r="I2312">
        <f t="shared" si="589"/>
        <v>-1</v>
      </c>
      <c r="J2312">
        <f t="shared" si="592"/>
        <v>178.36999999999898</v>
      </c>
      <c r="K2312">
        <f t="shared" si="590"/>
        <v>-1</v>
      </c>
      <c r="L2312" s="11">
        <f t="shared" ca="1" si="584"/>
        <v>18139.35999999999</v>
      </c>
      <c r="M2312">
        <f t="shared" ca="1" si="591"/>
        <v>-1</v>
      </c>
      <c r="N2312">
        <f t="shared" ca="1" si="585"/>
        <v>0</v>
      </c>
      <c r="O2312">
        <f>COUNTIF(結算日!$A$3:$A$249,A2312)</f>
        <v>0</v>
      </c>
      <c r="Q2312" s="7">
        <f t="shared" si="593"/>
        <v>183</v>
      </c>
      <c r="R2312" s="8">
        <f t="shared" ca="1" si="597"/>
        <v>-8967</v>
      </c>
      <c r="S2312" s="8">
        <f t="shared" ca="1" si="598"/>
        <v>473924</v>
      </c>
      <c r="T2312" s="8">
        <f t="shared" ca="1" si="594"/>
        <v>-48</v>
      </c>
      <c r="U2312" s="9">
        <f t="shared" ca="1" si="599"/>
        <v>1</v>
      </c>
      <c r="V2312">
        <f t="shared" si="595"/>
        <v>2007</v>
      </c>
      <c r="W2312">
        <f t="shared" si="596"/>
        <v>10</v>
      </c>
    </row>
    <row r="2313" spans="1:23" x14ac:dyDescent="0.25">
      <c r="A2313" s="1">
        <v>39385</v>
      </c>
      <c r="B2313" s="2">
        <v>9757.93</v>
      </c>
      <c r="C2313" s="2">
        <v>159599</v>
      </c>
      <c r="D2313" s="2">
        <v>9786</v>
      </c>
      <c r="E2313" s="2">
        <v>9800</v>
      </c>
      <c r="F2313" s="10">
        <f t="shared" si="586"/>
        <v>2.8766346960882316E-3</v>
      </c>
      <c r="G2313" s="2">
        <f t="shared" ca="1" si="587"/>
        <v>149981.9</v>
      </c>
      <c r="H2313">
        <f t="shared" ca="1" si="588"/>
        <v>1</v>
      </c>
      <c r="I2313">
        <f t="shared" si="589"/>
        <v>-1</v>
      </c>
      <c r="J2313">
        <f t="shared" si="592"/>
        <v>-51.949999999998909</v>
      </c>
      <c r="K2313">
        <f t="shared" si="590"/>
        <v>-1</v>
      </c>
      <c r="L2313" s="11">
        <f t="shared" ca="1" si="584"/>
        <v>18191.30999999999</v>
      </c>
      <c r="M2313">
        <f t="shared" ca="1" si="591"/>
        <v>-1</v>
      </c>
      <c r="N2313">
        <f t="shared" ca="1" si="585"/>
        <v>0</v>
      </c>
      <c r="O2313">
        <f>COUNTIF(結算日!$A$3:$A$249,A2313)</f>
        <v>0</v>
      </c>
      <c r="Q2313" s="7">
        <f t="shared" si="593"/>
        <v>-74</v>
      </c>
      <c r="R2313" s="8">
        <f t="shared" ca="1" si="597"/>
        <v>3552</v>
      </c>
      <c r="S2313" s="8">
        <f t="shared" ca="1" si="598"/>
        <v>477475</v>
      </c>
      <c r="T2313" s="8">
        <f t="shared" ca="1" si="594"/>
        <v>-48</v>
      </c>
      <c r="U2313" s="9">
        <f t="shared" ca="1" si="599"/>
        <v>0</v>
      </c>
      <c r="V2313">
        <f t="shared" si="595"/>
        <v>2007</v>
      </c>
      <c r="W2313">
        <f t="shared" si="596"/>
        <v>10</v>
      </c>
    </row>
    <row r="2314" spans="1:23" x14ac:dyDescent="0.25">
      <c r="A2314" s="1">
        <v>39386</v>
      </c>
      <c r="B2314" s="2">
        <v>9711.3700000000008</v>
      </c>
      <c r="C2314" s="2">
        <v>184930</v>
      </c>
      <c r="D2314" s="2">
        <v>9780</v>
      </c>
      <c r="E2314" s="2">
        <v>9783</v>
      </c>
      <c r="F2314" s="10">
        <f t="shared" si="586"/>
        <v>7.0669740726589936E-3</v>
      </c>
      <c r="G2314" s="2">
        <f t="shared" ca="1" si="587"/>
        <v>150451.625</v>
      </c>
      <c r="H2314">
        <f t="shared" ca="1" si="588"/>
        <v>1</v>
      </c>
      <c r="I2314">
        <f t="shared" si="589"/>
        <v>-1</v>
      </c>
      <c r="J2314">
        <f t="shared" si="592"/>
        <v>-46.559999999999491</v>
      </c>
      <c r="K2314">
        <f t="shared" si="590"/>
        <v>-1</v>
      </c>
      <c r="L2314" s="11">
        <f t="shared" ca="1" si="584"/>
        <v>18237.869999999988</v>
      </c>
      <c r="M2314">
        <f t="shared" ca="1" si="591"/>
        <v>-1</v>
      </c>
      <c r="N2314">
        <f t="shared" ca="1" si="585"/>
        <v>0</v>
      </c>
      <c r="O2314">
        <f>COUNTIF(結算日!$A$3:$A$249,A2314)</f>
        <v>0</v>
      </c>
      <c r="Q2314" s="7">
        <f t="shared" si="593"/>
        <v>-6</v>
      </c>
      <c r="R2314" s="8">
        <f t="shared" ca="1" si="597"/>
        <v>288</v>
      </c>
      <c r="S2314" s="8">
        <f t="shared" ca="1" si="598"/>
        <v>477763</v>
      </c>
      <c r="T2314" s="8">
        <f t="shared" ca="1" si="594"/>
        <v>-48</v>
      </c>
      <c r="U2314" s="9">
        <f t="shared" ca="1" si="599"/>
        <v>0</v>
      </c>
      <c r="V2314">
        <f t="shared" si="595"/>
        <v>2007</v>
      </c>
      <c r="W2314">
        <f t="shared" si="596"/>
        <v>10</v>
      </c>
    </row>
    <row r="2315" spans="1:23" x14ac:dyDescent="0.25">
      <c r="A2315" s="1">
        <v>39387</v>
      </c>
      <c r="B2315" s="2">
        <v>9598.23</v>
      </c>
      <c r="C2315" s="2">
        <v>181400</v>
      </c>
      <c r="D2315" s="2">
        <v>9657</v>
      </c>
      <c r="E2315" s="2">
        <v>9665</v>
      </c>
      <c r="F2315" s="10">
        <f t="shared" si="586"/>
        <v>6.1230039288493465E-3</v>
      </c>
      <c r="G2315" s="2">
        <f t="shared" ca="1" si="587"/>
        <v>151340.9</v>
      </c>
      <c r="H2315">
        <f t="shared" ca="1" si="588"/>
        <v>1</v>
      </c>
      <c r="I2315">
        <f t="shared" si="589"/>
        <v>-1</v>
      </c>
      <c r="J2315">
        <f t="shared" si="592"/>
        <v>-113.14000000000124</v>
      </c>
      <c r="K2315">
        <f t="shared" si="590"/>
        <v>-1</v>
      </c>
      <c r="L2315" s="11">
        <f t="shared" ca="1" si="584"/>
        <v>18351.009999999987</v>
      </c>
      <c r="M2315">
        <f t="shared" ca="1" si="591"/>
        <v>-1</v>
      </c>
      <c r="N2315">
        <f t="shared" ca="1" si="585"/>
        <v>0</v>
      </c>
      <c r="O2315">
        <f>COUNTIF(結算日!$A$3:$A$249,A2315)</f>
        <v>0</v>
      </c>
      <c r="Q2315" s="7">
        <f t="shared" si="593"/>
        <v>-123</v>
      </c>
      <c r="R2315" s="8">
        <f t="shared" ca="1" si="597"/>
        <v>5904</v>
      </c>
      <c r="S2315" s="8">
        <f t="shared" ca="1" si="598"/>
        <v>483667</v>
      </c>
      <c r="T2315" s="8">
        <f t="shared" ca="1" si="594"/>
        <v>-50</v>
      </c>
      <c r="U2315" s="9">
        <f t="shared" ca="1" si="599"/>
        <v>2</v>
      </c>
      <c r="V2315">
        <f t="shared" si="595"/>
        <v>2007</v>
      </c>
      <c r="W2315">
        <f t="shared" si="596"/>
        <v>11</v>
      </c>
    </row>
    <row r="2316" spans="1:23" x14ac:dyDescent="0.25">
      <c r="A2316" s="1">
        <v>39388</v>
      </c>
      <c r="B2316" s="2">
        <v>9273.09</v>
      </c>
      <c r="C2316" s="2">
        <v>172943</v>
      </c>
      <c r="D2316" s="2">
        <v>9230</v>
      </c>
      <c r="E2316" s="2">
        <v>9237</v>
      </c>
      <c r="F2316" s="10">
        <f t="shared" si="586"/>
        <v>-4.646779013252389E-3</v>
      </c>
      <c r="G2316" s="2">
        <f t="shared" ca="1" si="587"/>
        <v>152288.45000000001</v>
      </c>
      <c r="H2316">
        <f t="shared" ca="1" si="588"/>
        <v>1</v>
      </c>
      <c r="I2316">
        <f t="shared" si="589"/>
        <v>1</v>
      </c>
      <c r="J2316">
        <f t="shared" si="592"/>
        <v>-325.13999999999942</v>
      </c>
      <c r="K2316">
        <f t="shared" si="590"/>
        <v>1</v>
      </c>
      <c r="L2316" s="11">
        <f t="shared" ca="1" si="584"/>
        <v>18676.149999999987</v>
      </c>
      <c r="M2316">
        <f t="shared" ca="1" si="591"/>
        <v>2</v>
      </c>
      <c r="N2316">
        <f t="shared" ca="1" si="585"/>
        <v>3</v>
      </c>
      <c r="O2316">
        <f>COUNTIF(結算日!$A$3:$A$249,A2316)</f>
        <v>0</v>
      </c>
      <c r="Q2316" s="7">
        <f t="shared" si="593"/>
        <v>-427</v>
      </c>
      <c r="R2316" s="8">
        <f t="shared" ca="1" si="597"/>
        <v>21350</v>
      </c>
      <c r="S2316" s="8">
        <f t="shared" ca="1" si="598"/>
        <v>505015</v>
      </c>
      <c r="T2316" s="8">
        <f t="shared" ca="1" si="594"/>
        <v>54</v>
      </c>
      <c r="U2316" s="9">
        <f t="shared" ca="1" si="599"/>
        <v>104</v>
      </c>
      <c r="V2316">
        <f t="shared" si="595"/>
        <v>2007</v>
      </c>
      <c r="W2316">
        <f t="shared" si="596"/>
        <v>11</v>
      </c>
    </row>
    <row r="2317" spans="1:23" x14ac:dyDescent="0.25">
      <c r="A2317" s="1">
        <v>39391</v>
      </c>
      <c r="B2317" s="2">
        <v>9308.6</v>
      </c>
      <c r="C2317" s="2">
        <v>142531</v>
      </c>
      <c r="D2317" s="2">
        <v>9275</v>
      </c>
      <c r="E2317" s="2">
        <v>9282</v>
      </c>
      <c r="F2317" s="10">
        <f t="shared" si="586"/>
        <v>-3.6095653481726941E-3</v>
      </c>
      <c r="G2317" s="2">
        <f t="shared" ca="1" si="587"/>
        <v>152454.85</v>
      </c>
      <c r="H2317">
        <f t="shared" ca="1" si="588"/>
        <v>-1</v>
      </c>
      <c r="I2317">
        <f t="shared" si="589"/>
        <v>1</v>
      </c>
      <c r="J2317">
        <f t="shared" si="592"/>
        <v>35.510000000000218</v>
      </c>
      <c r="K2317">
        <f t="shared" si="590"/>
        <v>1</v>
      </c>
      <c r="L2317" s="11">
        <f t="shared" ca="1" si="584"/>
        <v>18747.169999999987</v>
      </c>
      <c r="M2317">
        <f t="shared" ca="1" si="591"/>
        <v>2</v>
      </c>
      <c r="N2317">
        <f t="shared" ca="1" si="585"/>
        <v>0</v>
      </c>
      <c r="O2317">
        <f>COUNTIF(結算日!$A$3:$A$249,A2317)</f>
        <v>0</v>
      </c>
      <c r="Q2317" s="7">
        <f t="shared" si="593"/>
        <v>45</v>
      </c>
      <c r="R2317" s="8">
        <f t="shared" ca="1" si="597"/>
        <v>2430</v>
      </c>
      <c r="S2317" s="8">
        <f t="shared" ca="1" si="598"/>
        <v>507341</v>
      </c>
      <c r="T2317" s="8">
        <f t="shared" ca="1" si="594"/>
        <v>54</v>
      </c>
      <c r="U2317" s="9">
        <f t="shared" ca="1" si="599"/>
        <v>0</v>
      </c>
      <c r="V2317">
        <f t="shared" si="595"/>
        <v>2007</v>
      </c>
      <c r="W2317">
        <f t="shared" si="596"/>
        <v>11</v>
      </c>
    </row>
    <row r="2318" spans="1:23" x14ac:dyDescent="0.25">
      <c r="A2318" s="1">
        <v>39392</v>
      </c>
      <c r="B2318" s="2">
        <v>9292.7999999999993</v>
      </c>
      <c r="C2318" s="2">
        <v>151430</v>
      </c>
      <c r="D2318" s="2">
        <v>9305</v>
      </c>
      <c r="E2318" s="2">
        <v>9305</v>
      </c>
      <c r="F2318" s="10">
        <f t="shared" si="586"/>
        <v>1.3128443526171374E-3</v>
      </c>
      <c r="G2318" s="2">
        <f t="shared" ca="1" si="587"/>
        <v>152957.125</v>
      </c>
      <c r="H2318">
        <f t="shared" ca="1" si="588"/>
        <v>-1</v>
      </c>
      <c r="I2318">
        <f t="shared" si="589"/>
        <v>-1</v>
      </c>
      <c r="J2318">
        <f t="shared" si="592"/>
        <v>-15.800000000001091</v>
      </c>
      <c r="K2318">
        <f t="shared" si="590"/>
        <v>-1</v>
      </c>
      <c r="L2318" s="11">
        <f t="shared" ca="1" si="584"/>
        <v>18715.569999999985</v>
      </c>
      <c r="M2318">
        <f t="shared" ca="1" si="591"/>
        <v>-2</v>
      </c>
      <c r="N2318">
        <f t="shared" ca="1" si="585"/>
        <v>4</v>
      </c>
      <c r="O2318">
        <f>COUNTIF(結算日!$A$3:$A$249,A2318)</f>
        <v>0</v>
      </c>
      <c r="Q2318" s="7">
        <f t="shared" si="593"/>
        <v>30</v>
      </c>
      <c r="R2318" s="8">
        <f t="shared" ca="1" si="597"/>
        <v>1620</v>
      </c>
      <c r="S2318" s="8">
        <f t="shared" ca="1" si="598"/>
        <v>508961</v>
      </c>
      <c r="T2318" s="8">
        <f t="shared" ca="1" si="594"/>
        <v>-54</v>
      </c>
      <c r="U2318" s="9">
        <f t="shared" ca="1" si="599"/>
        <v>108</v>
      </c>
      <c r="V2318">
        <f t="shared" si="595"/>
        <v>2007</v>
      </c>
      <c r="W2318">
        <f t="shared" si="596"/>
        <v>11</v>
      </c>
    </row>
    <row r="2319" spans="1:23" x14ac:dyDescent="0.25">
      <c r="A2319" s="1">
        <v>39393</v>
      </c>
      <c r="B2319" s="2">
        <v>9300.2199999999993</v>
      </c>
      <c r="C2319" s="2">
        <v>155091</v>
      </c>
      <c r="D2319" s="2">
        <v>9268</v>
      </c>
      <c r="E2319" s="2">
        <v>9276</v>
      </c>
      <c r="F2319" s="10">
        <f t="shared" si="586"/>
        <v>-3.464434174675346E-3</v>
      </c>
      <c r="G2319" s="2">
        <f t="shared" ca="1" si="587"/>
        <v>153454.82500000001</v>
      </c>
      <c r="H2319">
        <f t="shared" ca="1" si="588"/>
        <v>1</v>
      </c>
      <c r="I2319">
        <f t="shared" si="589"/>
        <v>1</v>
      </c>
      <c r="J2319">
        <f t="shared" si="592"/>
        <v>7.4200000000000728</v>
      </c>
      <c r="K2319">
        <f t="shared" si="590"/>
        <v>1</v>
      </c>
      <c r="L2319" s="11">
        <f t="shared" ca="1" si="584"/>
        <v>18700.729999999985</v>
      </c>
      <c r="M2319">
        <f t="shared" ca="1" si="591"/>
        <v>2</v>
      </c>
      <c r="N2319">
        <f t="shared" ca="1" si="585"/>
        <v>4</v>
      </c>
      <c r="O2319">
        <f>COUNTIF(結算日!$A$3:$A$249,A2319)</f>
        <v>0</v>
      </c>
      <c r="Q2319" s="7">
        <f t="shared" si="593"/>
        <v>-37</v>
      </c>
      <c r="R2319" s="8">
        <f t="shared" ca="1" si="597"/>
        <v>1998</v>
      </c>
      <c r="S2319" s="8">
        <f t="shared" ca="1" si="598"/>
        <v>510851</v>
      </c>
      <c r="T2319" s="8">
        <f t="shared" ca="1" si="594"/>
        <v>55</v>
      </c>
      <c r="U2319" s="9">
        <f t="shared" ca="1" si="599"/>
        <v>109</v>
      </c>
      <c r="V2319">
        <f t="shared" si="595"/>
        <v>2007</v>
      </c>
      <c r="W2319">
        <f t="shared" si="596"/>
        <v>11</v>
      </c>
    </row>
    <row r="2320" spans="1:23" x14ac:dyDescent="0.25">
      <c r="A2320" s="1">
        <v>39394</v>
      </c>
      <c r="B2320" s="2">
        <v>8937.58</v>
      </c>
      <c r="C2320" s="2">
        <v>166120</v>
      </c>
      <c r="D2320" s="2">
        <v>8925</v>
      </c>
      <c r="E2320" s="2">
        <v>8930</v>
      </c>
      <c r="F2320" s="10">
        <f t="shared" si="586"/>
        <v>-1.4075398485943191E-3</v>
      </c>
      <c r="G2320" s="2">
        <f t="shared" ca="1" si="587"/>
        <v>154769.20000000001</v>
      </c>
      <c r="H2320">
        <f t="shared" ca="1" si="588"/>
        <v>1</v>
      </c>
      <c r="I2320">
        <f t="shared" si="589"/>
        <v>1</v>
      </c>
      <c r="J2320">
        <f t="shared" si="592"/>
        <v>-362.63999999999942</v>
      </c>
      <c r="K2320">
        <f t="shared" si="590"/>
        <v>1</v>
      </c>
      <c r="L2320" s="11">
        <f t="shared" ca="1" si="584"/>
        <v>17975.449999999986</v>
      </c>
      <c r="M2320">
        <f t="shared" ca="1" si="591"/>
        <v>2</v>
      </c>
      <c r="N2320">
        <f t="shared" ca="1" si="585"/>
        <v>0</v>
      </c>
      <c r="O2320">
        <f>COUNTIF(結算日!$A$3:$A$249,A2320)</f>
        <v>0</v>
      </c>
      <c r="Q2320" s="7">
        <f t="shared" si="593"/>
        <v>-343</v>
      </c>
      <c r="R2320" s="8">
        <f t="shared" ca="1" si="597"/>
        <v>-18865</v>
      </c>
      <c r="S2320" s="8">
        <f t="shared" ca="1" si="598"/>
        <v>491877</v>
      </c>
      <c r="T2320" s="8">
        <f t="shared" ca="1" si="594"/>
        <v>55</v>
      </c>
      <c r="U2320" s="9">
        <f t="shared" ca="1" si="599"/>
        <v>0</v>
      </c>
      <c r="V2320">
        <f t="shared" si="595"/>
        <v>2007</v>
      </c>
      <c r="W2320">
        <f t="shared" si="596"/>
        <v>11</v>
      </c>
    </row>
    <row r="2321" spans="1:23" x14ac:dyDescent="0.25">
      <c r="A2321" s="1">
        <v>39395</v>
      </c>
      <c r="B2321" s="2">
        <v>8970.92</v>
      </c>
      <c r="C2321" s="2">
        <v>154441</v>
      </c>
      <c r="D2321" s="2">
        <v>8969</v>
      </c>
      <c r="E2321" s="2">
        <v>8979</v>
      </c>
      <c r="F2321" s="10">
        <f t="shared" si="586"/>
        <v>-2.1402487147359484E-4</v>
      </c>
      <c r="G2321" s="2">
        <f t="shared" ca="1" si="587"/>
        <v>155407.17499999999</v>
      </c>
      <c r="H2321">
        <f t="shared" ca="1" si="588"/>
        <v>-1</v>
      </c>
      <c r="I2321">
        <f t="shared" si="589"/>
        <v>1</v>
      </c>
      <c r="J2321">
        <f t="shared" si="592"/>
        <v>33.340000000000146</v>
      </c>
      <c r="K2321">
        <f t="shared" ca="1" si="590"/>
        <v>-1</v>
      </c>
      <c r="L2321" s="11">
        <f t="shared" ca="1" si="584"/>
        <v>18042.129999999986</v>
      </c>
      <c r="M2321">
        <f t="shared" ca="1" si="591"/>
        <v>-2</v>
      </c>
      <c r="N2321">
        <f t="shared" ca="1" si="585"/>
        <v>4</v>
      </c>
      <c r="O2321">
        <f>COUNTIF(結算日!$A$3:$A$249,A2321)</f>
        <v>0</v>
      </c>
      <c r="Q2321" s="7">
        <f t="shared" si="593"/>
        <v>44</v>
      </c>
      <c r="R2321" s="8">
        <f t="shared" ca="1" si="597"/>
        <v>2420</v>
      </c>
      <c r="S2321" s="8">
        <f t="shared" ca="1" si="598"/>
        <v>494297</v>
      </c>
      <c r="T2321" s="8">
        <f t="shared" ca="1" si="594"/>
        <v>-55</v>
      </c>
      <c r="U2321" s="9">
        <f t="shared" ca="1" si="599"/>
        <v>110</v>
      </c>
      <c r="V2321">
        <f t="shared" si="595"/>
        <v>2007</v>
      </c>
      <c r="W2321">
        <f t="shared" si="596"/>
        <v>11</v>
      </c>
    </row>
    <row r="2322" spans="1:23" x14ac:dyDescent="0.25">
      <c r="A2322" s="1">
        <v>39398</v>
      </c>
      <c r="B2322" s="2">
        <v>8670.61</v>
      </c>
      <c r="C2322" s="2">
        <v>142872</v>
      </c>
      <c r="D2322" s="2">
        <v>8683</v>
      </c>
      <c r="E2322" s="2">
        <v>8693</v>
      </c>
      <c r="F2322" s="10">
        <f t="shared" si="586"/>
        <v>1.428965205446886E-3</v>
      </c>
      <c r="G2322" s="2">
        <f t="shared" ca="1" si="587"/>
        <v>155622.625</v>
      </c>
      <c r="H2322">
        <f t="shared" ca="1" si="588"/>
        <v>-1</v>
      </c>
      <c r="I2322">
        <f t="shared" si="589"/>
        <v>-1</v>
      </c>
      <c r="J2322">
        <f t="shared" si="592"/>
        <v>-300.30999999999949</v>
      </c>
      <c r="K2322">
        <f t="shared" si="590"/>
        <v>-1</v>
      </c>
      <c r="L2322" s="11">
        <f t="shared" ca="1" si="584"/>
        <v>18642.749999999985</v>
      </c>
      <c r="M2322">
        <f t="shared" ca="1" si="591"/>
        <v>-2</v>
      </c>
      <c r="N2322">
        <f t="shared" ca="1" si="585"/>
        <v>0</v>
      </c>
      <c r="O2322">
        <f>COUNTIF(結算日!$A$3:$A$249,A2322)</f>
        <v>0</v>
      </c>
      <c r="Q2322" s="7">
        <f t="shared" si="593"/>
        <v>-286</v>
      </c>
      <c r="R2322" s="8">
        <f t="shared" ca="1" si="597"/>
        <v>15730</v>
      </c>
      <c r="S2322" s="8">
        <f t="shared" ca="1" si="598"/>
        <v>509917</v>
      </c>
      <c r="T2322" s="8">
        <f t="shared" ca="1" si="594"/>
        <v>-58</v>
      </c>
      <c r="U2322" s="9">
        <f t="shared" ca="1" si="599"/>
        <v>3</v>
      </c>
      <c r="V2322">
        <f t="shared" si="595"/>
        <v>2007</v>
      </c>
      <c r="W2322">
        <f t="shared" si="596"/>
        <v>11</v>
      </c>
    </row>
    <row r="2323" spans="1:23" x14ac:dyDescent="0.25">
      <c r="A2323" s="1">
        <v>39399</v>
      </c>
      <c r="B2323" s="2">
        <v>8727.2099999999991</v>
      </c>
      <c r="C2323" s="2">
        <v>144784</v>
      </c>
      <c r="D2323" s="2">
        <v>8749</v>
      </c>
      <c r="E2323" s="2">
        <v>8749</v>
      </c>
      <c r="F2323" s="10">
        <f t="shared" si="586"/>
        <v>2.4967887790028342E-3</v>
      </c>
      <c r="G2323" s="2">
        <f t="shared" ca="1" si="587"/>
        <v>156428.95000000001</v>
      </c>
      <c r="H2323">
        <f t="shared" ca="1" si="588"/>
        <v>-1</v>
      </c>
      <c r="I2323">
        <f t="shared" si="589"/>
        <v>-1</v>
      </c>
      <c r="J2323">
        <f t="shared" si="592"/>
        <v>56.599999999998545</v>
      </c>
      <c r="K2323">
        <f t="shared" si="590"/>
        <v>-1</v>
      </c>
      <c r="L2323" s="11">
        <f t="shared" ca="1" si="584"/>
        <v>18529.549999999988</v>
      </c>
      <c r="M2323">
        <f t="shared" ca="1" si="591"/>
        <v>-2</v>
      </c>
      <c r="N2323">
        <f t="shared" ca="1" si="585"/>
        <v>0</v>
      </c>
      <c r="O2323">
        <f>COUNTIF(結算日!$A$3:$A$249,A2323)</f>
        <v>0</v>
      </c>
      <c r="Q2323" s="7">
        <f t="shared" si="593"/>
        <v>66</v>
      </c>
      <c r="R2323" s="8">
        <f t="shared" ca="1" si="597"/>
        <v>-3828</v>
      </c>
      <c r="S2323" s="8">
        <f t="shared" ca="1" si="598"/>
        <v>506086</v>
      </c>
      <c r="T2323" s="8">
        <f t="shared" ca="1" si="594"/>
        <v>-57</v>
      </c>
      <c r="U2323" s="9">
        <f t="shared" ca="1" si="599"/>
        <v>1</v>
      </c>
      <c r="V2323">
        <f t="shared" si="595"/>
        <v>2007</v>
      </c>
      <c r="W2323">
        <f t="shared" si="596"/>
        <v>11</v>
      </c>
    </row>
    <row r="2324" spans="1:23" x14ac:dyDescent="0.25">
      <c r="A2324" s="1">
        <v>39400</v>
      </c>
      <c r="B2324" s="2">
        <v>8942.93</v>
      </c>
      <c r="C2324" s="2">
        <v>143205</v>
      </c>
      <c r="D2324" s="2">
        <v>8941</v>
      </c>
      <c r="E2324" s="2">
        <v>8943</v>
      </c>
      <c r="F2324" s="10">
        <f t="shared" si="586"/>
        <v>-2.1581293826522518E-4</v>
      </c>
      <c r="G2324" s="2">
        <f t="shared" ca="1" si="587"/>
        <v>157124.22500000001</v>
      </c>
      <c r="H2324">
        <f t="shared" ca="1" si="588"/>
        <v>-1</v>
      </c>
      <c r="I2324">
        <f t="shared" si="589"/>
        <v>1</v>
      </c>
      <c r="J2324">
        <f t="shared" si="592"/>
        <v>215.72000000000116</v>
      </c>
      <c r="K2324">
        <f t="shared" ca="1" si="590"/>
        <v>-1</v>
      </c>
      <c r="L2324" s="11">
        <f t="shared" ca="1" si="584"/>
        <v>18098.109999999986</v>
      </c>
      <c r="M2324">
        <f t="shared" ca="1" si="591"/>
        <v>-2</v>
      </c>
      <c r="N2324">
        <f t="shared" ca="1" si="585"/>
        <v>0</v>
      </c>
      <c r="O2324">
        <f>COUNTIF(結算日!$A$3:$A$249,A2324)</f>
        <v>0</v>
      </c>
      <c r="Q2324" s="7">
        <f t="shared" si="593"/>
        <v>192</v>
      </c>
      <c r="R2324" s="8">
        <f t="shared" ca="1" si="597"/>
        <v>-10944</v>
      </c>
      <c r="S2324" s="8">
        <f t="shared" ca="1" si="598"/>
        <v>495141</v>
      </c>
      <c r="T2324" s="8">
        <f t="shared" ca="1" si="594"/>
        <v>-55</v>
      </c>
      <c r="U2324" s="9">
        <f t="shared" ca="1" si="599"/>
        <v>2</v>
      </c>
      <c r="V2324">
        <f t="shared" si="595"/>
        <v>2007</v>
      </c>
      <c r="W2324">
        <f t="shared" si="596"/>
        <v>11</v>
      </c>
    </row>
    <row r="2325" spans="1:23" x14ac:dyDescent="0.25">
      <c r="A2325" s="1">
        <v>39401</v>
      </c>
      <c r="B2325" s="2">
        <v>8905.41</v>
      </c>
      <c r="C2325" s="2">
        <v>99475</v>
      </c>
      <c r="D2325" s="2">
        <v>8869</v>
      </c>
      <c r="E2325" s="2">
        <v>8868</v>
      </c>
      <c r="F2325" s="10">
        <f t="shared" si="586"/>
        <v>-4.0885259634312332E-3</v>
      </c>
      <c r="G2325" s="2">
        <f t="shared" ca="1" si="587"/>
        <v>156906.79999999999</v>
      </c>
      <c r="H2325">
        <f t="shared" ca="1" si="588"/>
        <v>-1</v>
      </c>
      <c r="I2325">
        <f t="shared" si="589"/>
        <v>1</v>
      </c>
      <c r="J2325">
        <f t="shared" si="592"/>
        <v>-37.520000000000437</v>
      </c>
      <c r="K2325">
        <f t="shared" si="590"/>
        <v>1</v>
      </c>
      <c r="L2325" s="11">
        <f t="shared" ca="1" si="584"/>
        <v>18173.149999999987</v>
      </c>
      <c r="M2325">
        <f t="shared" ca="1" si="591"/>
        <v>2</v>
      </c>
      <c r="N2325">
        <f t="shared" ca="1" si="585"/>
        <v>4</v>
      </c>
      <c r="O2325">
        <f>COUNTIF(結算日!$A$3:$A$249,A2325)</f>
        <v>0</v>
      </c>
      <c r="Q2325" s="7">
        <f t="shared" si="593"/>
        <v>-72</v>
      </c>
      <c r="R2325" s="8">
        <f t="shared" ca="1" si="597"/>
        <v>3960</v>
      </c>
      <c r="S2325" s="8">
        <f t="shared" ca="1" si="598"/>
        <v>499099</v>
      </c>
      <c r="T2325" s="8">
        <f t="shared" ca="1" si="594"/>
        <v>56</v>
      </c>
      <c r="U2325" s="9">
        <f t="shared" ca="1" si="599"/>
        <v>111</v>
      </c>
      <c r="V2325">
        <f t="shared" si="595"/>
        <v>2007</v>
      </c>
      <c r="W2325">
        <f t="shared" si="596"/>
        <v>11</v>
      </c>
    </row>
    <row r="2326" spans="1:23" x14ac:dyDescent="0.25">
      <c r="A2326" s="1">
        <v>39402</v>
      </c>
      <c r="B2326" s="2">
        <v>8764.82</v>
      </c>
      <c r="C2326" s="2">
        <v>113831</v>
      </c>
      <c r="D2326" s="2">
        <v>8756</v>
      </c>
      <c r="E2326" s="2">
        <v>8758</v>
      </c>
      <c r="F2326" s="10">
        <f t="shared" si="586"/>
        <v>-1.0062956227281372E-3</v>
      </c>
      <c r="G2326" s="2">
        <f t="shared" ca="1" si="587"/>
        <v>155471.04999999999</v>
      </c>
      <c r="H2326">
        <f t="shared" ca="1" si="588"/>
        <v>-1</v>
      </c>
      <c r="I2326">
        <f t="shared" si="589"/>
        <v>1</v>
      </c>
      <c r="J2326">
        <f t="shared" si="592"/>
        <v>-140.59000000000015</v>
      </c>
      <c r="K2326">
        <f t="shared" si="590"/>
        <v>1</v>
      </c>
      <c r="L2326" s="11">
        <f t="shared" ca="1" si="584"/>
        <v>17891.969999999987</v>
      </c>
      <c r="M2326">
        <f t="shared" ca="1" si="591"/>
        <v>2</v>
      </c>
      <c r="N2326">
        <f t="shared" ca="1" si="585"/>
        <v>0</v>
      </c>
      <c r="O2326">
        <f>COUNTIF(結算日!$A$3:$A$249,A2326)</f>
        <v>0</v>
      </c>
      <c r="Q2326" s="7">
        <f t="shared" si="593"/>
        <v>-113</v>
      </c>
      <c r="R2326" s="8">
        <f t="shared" ca="1" si="597"/>
        <v>-6328</v>
      </c>
      <c r="S2326" s="8">
        <f t="shared" ca="1" si="598"/>
        <v>492660</v>
      </c>
      <c r="T2326" s="8">
        <f t="shared" ca="1" si="594"/>
        <v>56</v>
      </c>
      <c r="U2326" s="9">
        <f t="shared" ca="1" si="599"/>
        <v>0</v>
      </c>
      <c r="V2326">
        <f t="shared" si="595"/>
        <v>2007</v>
      </c>
      <c r="W2326">
        <f t="shared" si="596"/>
        <v>11</v>
      </c>
    </row>
    <row r="2327" spans="1:23" x14ac:dyDescent="0.25">
      <c r="A2327" s="1">
        <v>39405</v>
      </c>
      <c r="B2327" s="2">
        <v>8680.7099999999991</v>
      </c>
      <c r="C2327" s="2">
        <v>93823</v>
      </c>
      <c r="D2327" s="2">
        <v>8620</v>
      </c>
      <c r="E2327" s="2">
        <v>8621</v>
      </c>
      <c r="F2327" s="10">
        <f t="shared" si="586"/>
        <v>-6.993667568666484E-3</v>
      </c>
      <c r="G2327" s="2">
        <f t="shared" ca="1" si="587"/>
        <v>154027.82500000001</v>
      </c>
      <c r="H2327">
        <f t="shared" ca="1" si="588"/>
        <v>-1</v>
      </c>
      <c r="I2327">
        <f t="shared" si="589"/>
        <v>1</v>
      </c>
      <c r="J2327">
        <f t="shared" si="592"/>
        <v>-84.110000000000582</v>
      </c>
      <c r="K2327">
        <f t="shared" si="590"/>
        <v>1</v>
      </c>
      <c r="L2327" s="11">
        <f t="shared" ca="1" si="584"/>
        <v>17723.749999999985</v>
      </c>
      <c r="M2327">
        <f t="shared" ca="1" si="591"/>
        <v>2</v>
      </c>
      <c r="N2327">
        <f t="shared" ca="1" si="585"/>
        <v>0</v>
      </c>
      <c r="O2327">
        <f>COUNTIF(結算日!$A$3:$A$249,A2327)</f>
        <v>0</v>
      </c>
      <c r="Q2327" s="7">
        <f t="shared" si="593"/>
        <v>-136</v>
      </c>
      <c r="R2327" s="8">
        <f t="shared" ca="1" si="597"/>
        <v>-7616</v>
      </c>
      <c r="S2327" s="8">
        <f t="shared" ca="1" si="598"/>
        <v>485044</v>
      </c>
      <c r="T2327" s="8">
        <f t="shared" ca="1" si="594"/>
        <v>56</v>
      </c>
      <c r="U2327" s="9">
        <f t="shared" ca="1" si="599"/>
        <v>0</v>
      </c>
      <c r="V2327">
        <f t="shared" si="595"/>
        <v>2007</v>
      </c>
      <c r="W2327">
        <f t="shared" si="596"/>
        <v>11</v>
      </c>
    </row>
    <row r="2328" spans="1:23" x14ac:dyDescent="0.25">
      <c r="A2328" s="1">
        <v>39406</v>
      </c>
      <c r="B2328" s="2">
        <v>8680.86</v>
      </c>
      <c r="C2328" s="2">
        <v>139988</v>
      </c>
      <c r="D2328" s="2">
        <v>8721</v>
      </c>
      <c r="E2328" s="2">
        <v>8720</v>
      </c>
      <c r="F2328" s="10">
        <f t="shared" si="586"/>
        <v>4.6239658282702933E-3</v>
      </c>
      <c r="G2328" s="2">
        <f t="shared" ca="1" si="587"/>
        <v>154083.92499999999</v>
      </c>
      <c r="H2328">
        <f t="shared" ca="1" si="588"/>
        <v>-1</v>
      </c>
      <c r="I2328">
        <f t="shared" si="589"/>
        <v>-1</v>
      </c>
      <c r="J2328">
        <f t="shared" si="592"/>
        <v>0.15000000000145519</v>
      </c>
      <c r="K2328">
        <f t="shared" si="590"/>
        <v>-1</v>
      </c>
      <c r="L2328" s="11">
        <f t="shared" ca="1" si="584"/>
        <v>17724.049999999988</v>
      </c>
      <c r="M2328">
        <f t="shared" ca="1" si="591"/>
        <v>-2</v>
      </c>
      <c r="N2328">
        <f t="shared" ca="1" si="585"/>
        <v>4</v>
      </c>
      <c r="O2328">
        <f>COUNTIF(結算日!$A$3:$A$249,A2328)</f>
        <v>0</v>
      </c>
      <c r="Q2328" s="7">
        <f t="shared" si="593"/>
        <v>101</v>
      </c>
      <c r="R2328" s="8">
        <f t="shared" ca="1" si="597"/>
        <v>5656</v>
      </c>
      <c r="S2328" s="8">
        <f t="shared" ca="1" si="598"/>
        <v>490700</v>
      </c>
      <c r="T2328" s="8">
        <f t="shared" ca="1" si="594"/>
        <v>-56</v>
      </c>
      <c r="U2328" s="9">
        <f t="shared" ca="1" si="599"/>
        <v>112</v>
      </c>
      <c r="V2328">
        <f t="shared" si="595"/>
        <v>2007</v>
      </c>
      <c r="W2328">
        <f t="shared" si="596"/>
        <v>11</v>
      </c>
    </row>
    <row r="2329" spans="1:23" x14ac:dyDescent="0.25">
      <c r="A2329" s="1">
        <v>39407</v>
      </c>
      <c r="B2329" s="2">
        <v>8484.11</v>
      </c>
      <c r="C2329" s="2">
        <v>128694</v>
      </c>
      <c r="D2329" s="2">
        <v>8438</v>
      </c>
      <c r="E2329" s="2">
        <v>8415</v>
      </c>
      <c r="F2329" s="10">
        <f t="shared" si="586"/>
        <v>-8.1458161197816015E-3</v>
      </c>
      <c r="G2329" s="2">
        <f t="shared" ca="1" si="587"/>
        <v>153360.1</v>
      </c>
      <c r="H2329">
        <f t="shared" ca="1" si="588"/>
        <v>-1</v>
      </c>
      <c r="I2329">
        <f t="shared" si="589"/>
        <v>1</v>
      </c>
      <c r="J2329">
        <f t="shared" si="592"/>
        <v>-196.75</v>
      </c>
      <c r="K2329">
        <f t="shared" si="590"/>
        <v>1</v>
      </c>
      <c r="L2329" s="11">
        <f t="shared" ca="1" si="584"/>
        <v>18117.549999999988</v>
      </c>
      <c r="M2329">
        <f t="shared" ca="1" si="591"/>
        <v>2</v>
      </c>
      <c r="N2329">
        <f t="shared" ca="1" si="585"/>
        <v>4</v>
      </c>
      <c r="O2329">
        <f>COUNTIF(結算日!$A$3:$A$249,A2329)</f>
        <v>1</v>
      </c>
      <c r="Q2329" s="7">
        <f t="shared" si="593"/>
        <v>-283</v>
      </c>
      <c r="R2329" s="8">
        <f t="shared" ca="1" si="597"/>
        <v>15848</v>
      </c>
      <c r="S2329" s="8">
        <f t="shared" ca="1" si="598"/>
        <v>506436</v>
      </c>
      <c r="T2329" s="8">
        <f t="shared" ca="1" si="594"/>
        <v>60</v>
      </c>
      <c r="U2329" s="9">
        <f t="shared" ca="1" si="599"/>
        <v>116</v>
      </c>
      <c r="V2329">
        <f t="shared" si="595"/>
        <v>2007</v>
      </c>
      <c r="W2329">
        <f t="shared" si="596"/>
        <v>11</v>
      </c>
    </row>
    <row r="2330" spans="1:23" x14ac:dyDescent="0.25">
      <c r="A2330" s="1">
        <v>39408</v>
      </c>
      <c r="B2330" s="2">
        <v>8499.3700000000008</v>
      </c>
      <c r="C2330" s="2">
        <v>119947</v>
      </c>
      <c r="D2330" s="2">
        <v>8471</v>
      </c>
      <c r="E2330" s="2">
        <v>8480</v>
      </c>
      <c r="F2330" s="10">
        <f t="shared" si="586"/>
        <v>-3.337894455706758E-3</v>
      </c>
      <c r="G2330" s="2">
        <f t="shared" ca="1" si="587"/>
        <v>151776.42499999999</v>
      </c>
      <c r="H2330">
        <f t="shared" ca="1" si="588"/>
        <v>-1</v>
      </c>
      <c r="I2330">
        <f t="shared" si="589"/>
        <v>1</v>
      </c>
      <c r="J2330">
        <f t="shared" si="592"/>
        <v>15.260000000000218</v>
      </c>
      <c r="K2330">
        <f t="shared" si="590"/>
        <v>1</v>
      </c>
      <c r="L2330" s="11">
        <f t="shared" ca="1" si="584"/>
        <v>18148.069999999989</v>
      </c>
      <c r="M2330">
        <f t="shared" ca="1" si="591"/>
        <v>2</v>
      </c>
      <c r="N2330">
        <f t="shared" ca="1" si="585"/>
        <v>0</v>
      </c>
      <c r="O2330">
        <f>COUNTIF(結算日!$A$3:$A$249,A2330)</f>
        <v>0</v>
      </c>
      <c r="Q2330" s="7">
        <f t="shared" si="593"/>
        <v>56</v>
      </c>
      <c r="R2330" s="8">
        <f t="shared" ca="1" si="597"/>
        <v>3360</v>
      </c>
      <c r="S2330" s="8">
        <f t="shared" ca="1" si="598"/>
        <v>509680</v>
      </c>
      <c r="T2330" s="8">
        <f t="shared" ca="1" si="594"/>
        <v>60</v>
      </c>
      <c r="U2330" s="9">
        <f t="shared" ca="1" si="599"/>
        <v>0</v>
      </c>
      <c r="V2330">
        <f t="shared" si="595"/>
        <v>2007</v>
      </c>
      <c r="W2330">
        <f t="shared" si="596"/>
        <v>11</v>
      </c>
    </row>
    <row r="2331" spans="1:23" x14ac:dyDescent="0.25">
      <c r="A2331" s="1">
        <v>39409</v>
      </c>
      <c r="B2331" s="2">
        <v>8342.2000000000007</v>
      </c>
      <c r="C2331" s="2">
        <v>106769</v>
      </c>
      <c r="D2331" s="2">
        <v>8325</v>
      </c>
      <c r="E2331" s="2">
        <v>8323</v>
      </c>
      <c r="F2331" s="10">
        <f t="shared" si="586"/>
        <v>-2.0618062381626556E-3</v>
      </c>
      <c r="G2331" s="2">
        <f t="shared" ca="1" si="587"/>
        <v>150155.22500000001</v>
      </c>
      <c r="H2331">
        <f t="shared" ca="1" si="588"/>
        <v>-1</v>
      </c>
      <c r="I2331">
        <f t="shared" si="589"/>
        <v>1</v>
      </c>
      <c r="J2331">
        <f t="shared" si="592"/>
        <v>-157.17000000000007</v>
      </c>
      <c r="K2331">
        <f t="shared" si="590"/>
        <v>1</v>
      </c>
      <c r="L2331" s="11">
        <f t="shared" ca="1" si="584"/>
        <v>17833.729999999989</v>
      </c>
      <c r="M2331">
        <f t="shared" ca="1" si="591"/>
        <v>2</v>
      </c>
      <c r="N2331">
        <f t="shared" ca="1" si="585"/>
        <v>0</v>
      </c>
      <c r="O2331">
        <f>COUNTIF(結算日!$A$3:$A$249,A2331)</f>
        <v>0</v>
      </c>
      <c r="Q2331" s="7">
        <f t="shared" si="593"/>
        <v>-146</v>
      </c>
      <c r="R2331" s="8">
        <f t="shared" ca="1" si="597"/>
        <v>-8760</v>
      </c>
      <c r="S2331" s="8">
        <f t="shared" ca="1" si="598"/>
        <v>500920</v>
      </c>
      <c r="T2331" s="8">
        <f t="shared" ca="1" si="594"/>
        <v>60</v>
      </c>
      <c r="U2331" s="9">
        <f t="shared" ca="1" si="599"/>
        <v>0</v>
      </c>
      <c r="V2331">
        <f t="shared" si="595"/>
        <v>2007</v>
      </c>
      <c r="W2331">
        <f t="shared" si="596"/>
        <v>11</v>
      </c>
    </row>
    <row r="2332" spans="1:23" x14ac:dyDescent="0.25">
      <c r="A2332" s="1">
        <v>39412</v>
      </c>
      <c r="B2332" s="2">
        <v>8523.7900000000009</v>
      </c>
      <c r="C2332" s="2">
        <v>99984</v>
      </c>
      <c r="D2332" s="2">
        <v>8524</v>
      </c>
      <c r="E2332" s="2">
        <v>8525</v>
      </c>
      <c r="F2332" s="10">
        <f t="shared" si="586"/>
        <v>2.4636927939303277E-5</v>
      </c>
      <c r="G2332" s="2">
        <f t="shared" ca="1" si="587"/>
        <v>149535.97500000001</v>
      </c>
      <c r="H2332">
        <f t="shared" ca="1" si="588"/>
        <v>-1</v>
      </c>
      <c r="I2332">
        <f t="shared" si="589"/>
        <v>-1</v>
      </c>
      <c r="J2332">
        <f t="shared" si="592"/>
        <v>181.59000000000015</v>
      </c>
      <c r="K2332">
        <f t="shared" ca="1" si="590"/>
        <v>-1</v>
      </c>
      <c r="L2332" s="11">
        <f t="shared" ca="1" si="584"/>
        <v>18196.909999999989</v>
      </c>
      <c r="M2332">
        <f t="shared" ca="1" si="591"/>
        <v>-2</v>
      </c>
      <c r="N2332">
        <f t="shared" ca="1" si="585"/>
        <v>4</v>
      </c>
      <c r="O2332">
        <f>COUNTIF(結算日!$A$3:$A$249,A2332)</f>
        <v>0</v>
      </c>
      <c r="Q2332" s="7">
        <f t="shared" si="593"/>
        <v>199</v>
      </c>
      <c r="R2332" s="8">
        <f t="shared" ca="1" si="597"/>
        <v>11940</v>
      </c>
      <c r="S2332" s="8">
        <f t="shared" ca="1" si="598"/>
        <v>512860</v>
      </c>
      <c r="T2332" s="8">
        <f t="shared" ca="1" si="594"/>
        <v>-60</v>
      </c>
      <c r="U2332" s="9">
        <f t="shared" ca="1" si="599"/>
        <v>120</v>
      </c>
      <c r="V2332">
        <f t="shared" si="595"/>
        <v>2007</v>
      </c>
      <c r="W2332">
        <f t="shared" si="596"/>
        <v>11</v>
      </c>
    </row>
    <row r="2333" spans="1:23" x14ac:dyDescent="0.25">
      <c r="A2333" s="1">
        <v>39413</v>
      </c>
      <c r="B2333" s="2">
        <v>8375.76</v>
      </c>
      <c r="C2333" s="2">
        <v>115919</v>
      </c>
      <c r="D2333" s="2">
        <v>8397</v>
      </c>
      <c r="E2333" s="2">
        <v>8391</v>
      </c>
      <c r="F2333" s="10">
        <f t="shared" si="586"/>
        <v>2.535889280495196E-3</v>
      </c>
      <c r="G2333" s="2">
        <f t="shared" ca="1" si="587"/>
        <v>148299.85</v>
      </c>
      <c r="H2333">
        <f t="shared" ca="1" si="588"/>
        <v>-1</v>
      </c>
      <c r="I2333">
        <f t="shared" si="589"/>
        <v>-1</v>
      </c>
      <c r="J2333">
        <f t="shared" si="592"/>
        <v>-148.03000000000065</v>
      </c>
      <c r="K2333">
        <f t="shared" si="590"/>
        <v>-1</v>
      </c>
      <c r="L2333" s="11">
        <f t="shared" ca="1" si="584"/>
        <v>18492.96999999999</v>
      </c>
      <c r="M2333">
        <f t="shared" ca="1" si="591"/>
        <v>-2</v>
      </c>
      <c r="N2333">
        <f t="shared" ca="1" si="585"/>
        <v>0</v>
      </c>
      <c r="O2333">
        <f>COUNTIF(結算日!$A$3:$A$249,A2333)</f>
        <v>0</v>
      </c>
      <c r="Q2333" s="7">
        <f t="shared" si="593"/>
        <v>-127</v>
      </c>
      <c r="R2333" s="8">
        <f t="shared" ca="1" si="597"/>
        <v>7620</v>
      </c>
      <c r="S2333" s="8">
        <f t="shared" ca="1" si="598"/>
        <v>520360</v>
      </c>
      <c r="T2333" s="8">
        <f t="shared" ca="1" si="594"/>
        <v>-61</v>
      </c>
      <c r="U2333" s="9">
        <f t="shared" ca="1" si="599"/>
        <v>1</v>
      </c>
      <c r="V2333">
        <f t="shared" si="595"/>
        <v>2007</v>
      </c>
      <c r="W2333">
        <f t="shared" si="596"/>
        <v>11</v>
      </c>
    </row>
    <row r="2334" spans="1:23" x14ac:dyDescent="0.25">
      <c r="A2334" s="1">
        <v>39414</v>
      </c>
      <c r="B2334" s="2">
        <v>8276.26</v>
      </c>
      <c r="C2334" s="2">
        <v>101315</v>
      </c>
      <c r="D2334" s="2">
        <v>8244</v>
      </c>
      <c r="E2334" s="2">
        <v>8249</v>
      </c>
      <c r="F2334" s="10">
        <f t="shared" si="586"/>
        <v>-3.8978959095050669E-3</v>
      </c>
      <c r="G2334" s="2">
        <f t="shared" ca="1" si="587"/>
        <v>145672.9</v>
      </c>
      <c r="H2334">
        <f t="shared" ca="1" si="588"/>
        <v>-1</v>
      </c>
      <c r="I2334">
        <f t="shared" si="589"/>
        <v>1</v>
      </c>
      <c r="J2334">
        <f t="shared" si="592"/>
        <v>-99.5</v>
      </c>
      <c r="K2334">
        <f t="shared" si="590"/>
        <v>1</v>
      </c>
      <c r="L2334" s="11">
        <f t="shared" ca="1" si="584"/>
        <v>18691.96999999999</v>
      </c>
      <c r="M2334">
        <f t="shared" ca="1" si="591"/>
        <v>2</v>
      </c>
      <c r="N2334">
        <f t="shared" ca="1" si="585"/>
        <v>4</v>
      </c>
      <c r="O2334">
        <f>COUNTIF(結算日!$A$3:$A$249,A2334)</f>
        <v>0</v>
      </c>
      <c r="Q2334" s="7">
        <f t="shared" si="593"/>
        <v>-153</v>
      </c>
      <c r="R2334" s="8">
        <f t="shared" ca="1" si="597"/>
        <v>9333</v>
      </c>
      <c r="S2334" s="8">
        <f t="shared" ca="1" si="598"/>
        <v>529692</v>
      </c>
      <c r="T2334" s="8">
        <f t="shared" ca="1" si="594"/>
        <v>64</v>
      </c>
      <c r="U2334" s="9">
        <f t="shared" ca="1" si="599"/>
        <v>125</v>
      </c>
      <c r="V2334">
        <f t="shared" si="595"/>
        <v>2007</v>
      </c>
      <c r="W2334">
        <f t="shared" si="596"/>
        <v>11</v>
      </c>
    </row>
    <row r="2335" spans="1:23" x14ac:dyDescent="0.25">
      <c r="A2335" s="1">
        <v>39415</v>
      </c>
      <c r="B2335" s="2">
        <v>8447.0300000000007</v>
      </c>
      <c r="C2335" s="2">
        <v>120992</v>
      </c>
      <c r="D2335" s="2">
        <v>8428</v>
      </c>
      <c r="E2335" s="2">
        <v>8430</v>
      </c>
      <c r="F2335" s="10">
        <f t="shared" si="586"/>
        <v>-2.2528628405488194E-3</v>
      </c>
      <c r="G2335" s="2">
        <f t="shared" ca="1" si="587"/>
        <v>143319.07500000001</v>
      </c>
      <c r="H2335">
        <f t="shared" ca="1" si="588"/>
        <v>-1</v>
      </c>
      <c r="I2335">
        <f t="shared" si="589"/>
        <v>1</v>
      </c>
      <c r="J2335">
        <f t="shared" si="592"/>
        <v>170.77000000000044</v>
      </c>
      <c r="K2335">
        <f t="shared" si="590"/>
        <v>1</v>
      </c>
      <c r="L2335" s="11">
        <f t="shared" ca="1" si="584"/>
        <v>19033.509999999991</v>
      </c>
      <c r="M2335">
        <f t="shared" ca="1" si="591"/>
        <v>2</v>
      </c>
      <c r="N2335">
        <f t="shared" ca="1" si="585"/>
        <v>0</v>
      </c>
      <c r="O2335">
        <f>COUNTIF(結算日!$A$3:$A$249,A2335)</f>
        <v>0</v>
      </c>
      <c r="Q2335" s="7">
        <f t="shared" si="593"/>
        <v>184</v>
      </c>
      <c r="R2335" s="8">
        <f t="shared" ca="1" si="597"/>
        <v>11776</v>
      </c>
      <c r="S2335" s="8">
        <f t="shared" ca="1" si="598"/>
        <v>541343</v>
      </c>
      <c r="T2335" s="8">
        <f t="shared" ca="1" si="594"/>
        <v>64</v>
      </c>
      <c r="U2335" s="9">
        <f t="shared" ca="1" si="599"/>
        <v>0</v>
      </c>
      <c r="V2335">
        <f t="shared" si="595"/>
        <v>2007</v>
      </c>
      <c r="W2335">
        <f t="shared" si="596"/>
        <v>11</v>
      </c>
    </row>
    <row r="2336" spans="1:23" x14ac:dyDescent="0.25">
      <c r="A2336" s="1">
        <v>39416</v>
      </c>
      <c r="B2336" s="2">
        <v>8586.4</v>
      </c>
      <c r="C2336" s="2">
        <v>131915</v>
      </c>
      <c r="D2336" s="2">
        <v>8605</v>
      </c>
      <c r="E2336" s="2">
        <v>8602</v>
      </c>
      <c r="F2336" s="10">
        <f t="shared" si="586"/>
        <v>2.1662163421225511E-3</v>
      </c>
      <c r="G2336" s="2">
        <f t="shared" ca="1" si="587"/>
        <v>142548.25</v>
      </c>
      <c r="H2336">
        <f t="shared" ca="1" si="588"/>
        <v>-1</v>
      </c>
      <c r="I2336">
        <f t="shared" si="589"/>
        <v>-1</v>
      </c>
      <c r="J2336">
        <f t="shared" si="592"/>
        <v>139.36999999999898</v>
      </c>
      <c r="K2336">
        <f t="shared" si="590"/>
        <v>-1</v>
      </c>
      <c r="L2336" s="11">
        <f t="shared" ca="1" si="584"/>
        <v>19312.249999999989</v>
      </c>
      <c r="M2336">
        <f t="shared" ca="1" si="591"/>
        <v>-2</v>
      </c>
      <c r="N2336">
        <f t="shared" ca="1" si="585"/>
        <v>4</v>
      </c>
      <c r="O2336">
        <f>COUNTIF(結算日!$A$3:$A$249,A2336)</f>
        <v>0</v>
      </c>
      <c r="Q2336" s="7">
        <f t="shared" si="593"/>
        <v>177</v>
      </c>
      <c r="R2336" s="8">
        <f t="shared" ca="1" si="597"/>
        <v>11328</v>
      </c>
      <c r="S2336" s="8">
        <f t="shared" ca="1" si="598"/>
        <v>552671</v>
      </c>
      <c r="T2336" s="8">
        <f t="shared" ca="1" si="594"/>
        <v>-64</v>
      </c>
      <c r="U2336" s="9">
        <f t="shared" ca="1" si="599"/>
        <v>128</v>
      </c>
      <c r="V2336">
        <f t="shared" si="595"/>
        <v>2007</v>
      </c>
      <c r="W2336">
        <f t="shared" si="596"/>
        <v>11</v>
      </c>
    </row>
    <row r="2337" spans="1:23" x14ac:dyDescent="0.25">
      <c r="A2337" s="1">
        <v>39419</v>
      </c>
      <c r="B2337" s="2">
        <v>8583.84</v>
      </c>
      <c r="C2337" s="2">
        <v>89805</v>
      </c>
      <c r="D2337" s="2">
        <v>8596</v>
      </c>
      <c r="E2337" s="2">
        <v>8595</v>
      </c>
      <c r="F2337" s="10">
        <f t="shared" si="586"/>
        <v>1.416615407556554E-3</v>
      </c>
      <c r="G2337" s="2">
        <f t="shared" ca="1" si="587"/>
        <v>140842.42499999999</v>
      </c>
      <c r="H2337">
        <f t="shared" ca="1" si="588"/>
        <v>-1</v>
      </c>
      <c r="I2337">
        <f t="shared" si="589"/>
        <v>-1</v>
      </c>
      <c r="J2337">
        <f t="shared" si="592"/>
        <v>-2.5599999999994907</v>
      </c>
      <c r="K2337">
        <f t="shared" si="590"/>
        <v>-1</v>
      </c>
      <c r="L2337" s="11">
        <f t="shared" ca="1" si="584"/>
        <v>19317.369999999988</v>
      </c>
      <c r="M2337">
        <f t="shared" ca="1" si="591"/>
        <v>-2</v>
      </c>
      <c r="N2337">
        <f t="shared" ca="1" si="585"/>
        <v>0</v>
      </c>
      <c r="O2337">
        <f>COUNTIF(結算日!$A$3:$A$249,A2337)</f>
        <v>0</v>
      </c>
      <c r="Q2337" s="7">
        <f t="shared" si="593"/>
        <v>-9</v>
      </c>
      <c r="R2337" s="8">
        <f t="shared" ca="1" si="597"/>
        <v>576</v>
      </c>
      <c r="S2337" s="8">
        <f t="shared" ca="1" si="598"/>
        <v>553119</v>
      </c>
      <c r="T2337" s="8">
        <f t="shared" ca="1" si="594"/>
        <v>-64</v>
      </c>
      <c r="U2337" s="9">
        <f t="shared" ca="1" si="599"/>
        <v>0</v>
      </c>
      <c r="V2337">
        <f t="shared" si="595"/>
        <v>2007</v>
      </c>
      <c r="W2337">
        <f t="shared" si="596"/>
        <v>12</v>
      </c>
    </row>
    <row r="2338" spans="1:23" x14ac:dyDescent="0.25">
      <c r="A2338" s="1">
        <v>39420</v>
      </c>
      <c r="B2338" s="2">
        <v>8651.2800000000007</v>
      </c>
      <c r="C2338" s="2">
        <v>94539</v>
      </c>
      <c r="D2338" s="2">
        <v>8621</v>
      </c>
      <c r="E2338" s="2">
        <v>8615</v>
      </c>
      <c r="F2338" s="10">
        <f t="shared" si="586"/>
        <v>-3.5000601067125547E-3</v>
      </c>
      <c r="G2338" s="2">
        <f t="shared" ca="1" si="587"/>
        <v>139396.70000000001</v>
      </c>
      <c r="H2338">
        <f t="shared" ca="1" si="588"/>
        <v>-1</v>
      </c>
      <c r="I2338">
        <f t="shared" si="589"/>
        <v>1</v>
      </c>
      <c r="J2338">
        <f t="shared" si="592"/>
        <v>67.440000000000509</v>
      </c>
      <c r="K2338">
        <f t="shared" si="590"/>
        <v>1</v>
      </c>
      <c r="L2338" s="11">
        <f t="shared" ca="1" si="584"/>
        <v>19182.489999999987</v>
      </c>
      <c r="M2338">
        <f t="shared" ca="1" si="591"/>
        <v>2</v>
      </c>
      <c r="N2338">
        <f t="shared" ca="1" si="585"/>
        <v>4</v>
      </c>
      <c r="O2338">
        <f>COUNTIF(結算日!$A$3:$A$249,A2338)</f>
        <v>0</v>
      </c>
      <c r="Q2338" s="7">
        <f t="shared" si="593"/>
        <v>25</v>
      </c>
      <c r="R2338" s="8">
        <f t="shared" ca="1" si="597"/>
        <v>-1600</v>
      </c>
      <c r="S2338" s="8">
        <f t="shared" ca="1" si="598"/>
        <v>551519</v>
      </c>
      <c r="T2338" s="8">
        <f t="shared" ca="1" si="594"/>
        <v>63</v>
      </c>
      <c r="U2338" s="9">
        <f t="shared" ca="1" si="599"/>
        <v>127</v>
      </c>
      <c r="V2338">
        <f t="shared" si="595"/>
        <v>2007</v>
      </c>
      <c r="W2338">
        <f t="shared" si="596"/>
        <v>12</v>
      </c>
    </row>
    <row r="2339" spans="1:23" x14ac:dyDescent="0.25">
      <c r="A2339" s="1">
        <v>39421</v>
      </c>
      <c r="B2339" s="2">
        <v>8676.9500000000007</v>
      </c>
      <c r="C2339" s="2">
        <v>117349</v>
      </c>
      <c r="D2339" s="2">
        <v>8690</v>
      </c>
      <c r="E2339" s="2">
        <v>8692</v>
      </c>
      <c r="F2339" s="10">
        <f t="shared" si="586"/>
        <v>1.5039846950828384E-3</v>
      </c>
      <c r="G2339" s="2">
        <f t="shared" ca="1" si="587"/>
        <v>138219.32500000001</v>
      </c>
      <c r="H2339">
        <f t="shared" ca="1" si="588"/>
        <v>-1</v>
      </c>
      <c r="I2339">
        <f t="shared" si="589"/>
        <v>-1</v>
      </c>
      <c r="J2339">
        <f t="shared" si="592"/>
        <v>25.670000000000073</v>
      </c>
      <c r="K2339">
        <f t="shared" si="590"/>
        <v>-1</v>
      </c>
      <c r="L2339" s="11">
        <f t="shared" ca="1" si="584"/>
        <v>19233.829999999987</v>
      </c>
      <c r="M2339">
        <f t="shared" ca="1" si="591"/>
        <v>-2</v>
      </c>
      <c r="N2339">
        <f t="shared" ca="1" si="585"/>
        <v>4</v>
      </c>
      <c r="O2339">
        <f>COUNTIF(結算日!$A$3:$A$249,A2339)</f>
        <v>0</v>
      </c>
      <c r="Q2339" s="7">
        <f t="shared" si="593"/>
        <v>69</v>
      </c>
      <c r="R2339" s="8">
        <f t="shared" ca="1" si="597"/>
        <v>4347</v>
      </c>
      <c r="S2339" s="8">
        <f t="shared" ca="1" si="598"/>
        <v>555739</v>
      </c>
      <c r="T2339" s="8">
        <f t="shared" ca="1" si="594"/>
        <v>-63</v>
      </c>
      <c r="U2339" s="9">
        <f t="shared" ca="1" si="599"/>
        <v>126</v>
      </c>
      <c r="V2339">
        <f t="shared" si="595"/>
        <v>2007</v>
      </c>
      <c r="W2339">
        <f t="shared" si="596"/>
        <v>12</v>
      </c>
    </row>
    <row r="2340" spans="1:23" x14ac:dyDescent="0.25">
      <c r="A2340" s="1">
        <v>39422</v>
      </c>
      <c r="B2340" s="2">
        <v>8694.41</v>
      </c>
      <c r="C2340" s="2">
        <v>127814</v>
      </c>
      <c r="D2340" s="2">
        <v>8739</v>
      </c>
      <c r="E2340" s="2">
        <v>8740</v>
      </c>
      <c r="F2340" s="10">
        <f t="shared" si="586"/>
        <v>5.1285826180269556E-3</v>
      </c>
      <c r="G2340" s="2">
        <f t="shared" ca="1" si="587"/>
        <v>137492.65</v>
      </c>
      <c r="H2340">
        <f t="shared" ca="1" si="588"/>
        <v>-1</v>
      </c>
      <c r="I2340">
        <f t="shared" si="589"/>
        <v>-1</v>
      </c>
      <c r="J2340">
        <f t="shared" si="592"/>
        <v>17.459999999999127</v>
      </c>
      <c r="K2340">
        <f t="shared" si="590"/>
        <v>-1</v>
      </c>
      <c r="L2340" s="11">
        <f t="shared" ca="1" si="584"/>
        <v>19198.909999999989</v>
      </c>
      <c r="M2340">
        <f t="shared" ca="1" si="591"/>
        <v>-2</v>
      </c>
      <c r="N2340">
        <f t="shared" ca="1" si="585"/>
        <v>0</v>
      </c>
      <c r="O2340">
        <f>COUNTIF(結算日!$A$3:$A$249,A2340)</f>
        <v>0</v>
      </c>
      <c r="Q2340" s="7">
        <f t="shared" si="593"/>
        <v>49</v>
      </c>
      <c r="R2340" s="8">
        <f t="shared" ca="1" si="597"/>
        <v>-3087</v>
      </c>
      <c r="S2340" s="8">
        <f t="shared" ca="1" si="598"/>
        <v>552526</v>
      </c>
      <c r="T2340" s="8">
        <f t="shared" ca="1" si="594"/>
        <v>-63</v>
      </c>
      <c r="U2340" s="9">
        <f t="shared" ca="1" si="599"/>
        <v>0</v>
      </c>
      <c r="V2340">
        <f t="shared" si="595"/>
        <v>2007</v>
      </c>
      <c r="W2340">
        <f t="shared" si="596"/>
        <v>12</v>
      </c>
    </row>
    <row r="2341" spans="1:23" x14ac:dyDescent="0.25">
      <c r="A2341" s="1">
        <v>39423</v>
      </c>
      <c r="B2341" s="2">
        <v>8722.3799999999992</v>
      </c>
      <c r="C2341" s="2">
        <v>115082</v>
      </c>
      <c r="D2341" s="2">
        <v>8706</v>
      </c>
      <c r="E2341" s="2">
        <v>8709</v>
      </c>
      <c r="F2341" s="10">
        <f t="shared" si="586"/>
        <v>-1.8779278132802224E-3</v>
      </c>
      <c r="G2341" s="2">
        <f t="shared" ca="1" si="587"/>
        <v>136536.82500000001</v>
      </c>
      <c r="H2341">
        <f t="shared" ca="1" si="588"/>
        <v>-1</v>
      </c>
      <c r="I2341">
        <f t="shared" si="589"/>
        <v>1</v>
      </c>
      <c r="J2341">
        <f t="shared" si="592"/>
        <v>27.969999999999345</v>
      </c>
      <c r="K2341">
        <f t="shared" si="590"/>
        <v>1</v>
      </c>
      <c r="L2341" s="11">
        <f t="shared" ca="1" si="584"/>
        <v>19142.96999999999</v>
      </c>
      <c r="M2341">
        <f t="shared" ca="1" si="591"/>
        <v>2</v>
      </c>
      <c r="N2341">
        <f t="shared" ca="1" si="585"/>
        <v>4</v>
      </c>
      <c r="O2341">
        <f>COUNTIF(結算日!$A$3:$A$249,A2341)</f>
        <v>0</v>
      </c>
      <c r="Q2341" s="7">
        <f t="shared" si="593"/>
        <v>-33</v>
      </c>
      <c r="R2341" s="8">
        <f t="shared" ca="1" si="597"/>
        <v>2079</v>
      </c>
      <c r="S2341" s="8">
        <f t="shared" ca="1" si="598"/>
        <v>554605</v>
      </c>
      <c r="T2341" s="8">
        <f t="shared" ca="1" si="594"/>
        <v>63</v>
      </c>
      <c r="U2341" s="9">
        <f t="shared" ca="1" si="599"/>
        <v>126</v>
      </c>
      <c r="V2341">
        <f t="shared" si="595"/>
        <v>2007</v>
      </c>
      <c r="W2341">
        <f t="shared" si="596"/>
        <v>12</v>
      </c>
    </row>
    <row r="2342" spans="1:23" x14ac:dyDescent="0.25">
      <c r="A2342" s="1">
        <v>39426</v>
      </c>
      <c r="B2342" s="2">
        <v>8599.31</v>
      </c>
      <c r="C2342" s="2">
        <v>80056</v>
      </c>
      <c r="D2342" s="2">
        <v>8561</v>
      </c>
      <c r="E2342" s="2">
        <v>8556</v>
      </c>
      <c r="F2342" s="10">
        <f t="shared" si="586"/>
        <v>-4.4550085995270772E-3</v>
      </c>
      <c r="G2342" s="2">
        <f t="shared" ca="1" si="587"/>
        <v>135506.79999999999</v>
      </c>
      <c r="H2342">
        <f t="shared" ca="1" si="588"/>
        <v>-1</v>
      </c>
      <c r="I2342">
        <f t="shared" si="589"/>
        <v>1</v>
      </c>
      <c r="J2342">
        <f t="shared" si="592"/>
        <v>-123.06999999999971</v>
      </c>
      <c r="K2342">
        <f t="shared" si="590"/>
        <v>1</v>
      </c>
      <c r="L2342" s="11">
        <f t="shared" ca="1" si="584"/>
        <v>18896.829999999991</v>
      </c>
      <c r="M2342">
        <f t="shared" ca="1" si="591"/>
        <v>2</v>
      </c>
      <c r="N2342">
        <f t="shared" ca="1" si="585"/>
        <v>0</v>
      </c>
      <c r="O2342">
        <f>COUNTIF(結算日!$A$3:$A$249,A2342)</f>
        <v>0</v>
      </c>
      <c r="Q2342" s="7">
        <f t="shared" si="593"/>
        <v>-145</v>
      </c>
      <c r="R2342" s="8">
        <f t="shared" ca="1" si="597"/>
        <v>-9135</v>
      </c>
      <c r="S2342" s="8">
        <f t="shared" ca="1" si="598"/>
        <v>545344</v>
      </c>
      <c r="T2342" s="8">
        <f t="shared" ca="1" si="594"/>
        <v>63</v>
      </c>
      <c r="U2342" s="9">
        <f t="shared" ca="1" si="599"/>
        <v>0</v>
      </c>
      <c r="V2342">
        <f t="shared" si="595"/>
        <v>2007</v>
      </c>
      <c r="W2342">
        <f t="shared" si="596"/>
        <v>12</v>
      </c>
    </row>
    <row r="2343" spans="1:23" x14ac:dyDescent="0.25">
      <c r="A2343" s="1">
        <v>39427</v>
      </c>
      <c r="B2343" s="2">
        <v>8638.33</v>
      </c>
      <c r="C2343" s="2">
        <v>86229</v>
      </c>
      <c r="D2343" s="2">
        <v>8640</v>
      </c>
      <c r="E2343" s="2">
        <v>8638</v>
      </c>
      <c r="F2343" s="10">
        <f t="shared" si="586"/>
        <v>1.9332440413832863E-4</v>
      </c>
      <c r="G2343" s="2">
        <f t="shared" ca="1" si="587"/>
        <v>133729.07500000001</v>
      </c>
      <c r="H2343">
        <f t="shared" ca="1" si="588"/>
        <v>-1</v>
      </c>
      <c r="I2343">
        <f t="shared" si="589"/>
        <v>-1</v>
      </c>
      <c r="J2343">
        <f t="shared" si="592"/>
        <v>39.020000000000437</v>
      </c>
      <c r="K2343">
        <f t="shared" ca="1" si="590"/>
        <v>-1</v>
      </c>
      <c r="L2343" s="11">
        <f t="shared" ca="1" si="584"/>
        <v>18974.869999999992</v>
      </c>
      <c r="M2343">
        <f t="shared" ca="1" si="591"/>
        <v>-2</v>
      </c>
      <c r="N2343">
        <f t="shared" ca="1" si="585"/>
        <v>4</v>
      </c>
      <c r="O2343">
        <f>COUNTIF(結算日!$A$3:$A$249,A2343)</f>
        <v>0</v>
      </c>
      <c r="Q2343" s="7">
        <f t="shared" si="593"/>
        <v>79</v>
      </c>
      <c r="R2343" s="8">
        <f t="shared" ca="1" si="597"/>
        <v>4977</v>
      </c>
      <c r="S2343" s="8">
        <f t="shared" ca="1" si="598"/>
        <v>550321</v>
      </c>
      <c r="T2343" s="8">
        <f t="shared" ca="1" si="594"/>
        <v>-63</v>
      </c>
      <c r="U2343" s="9">
        <f t="shared" ca="1" si="599"/>
        <v>126</v>
      </c>
      <c r="V2343">
        <f t="shared" si="595"/>
        <v>2007</v>
      </c>
      <c r="W2343">
        <f t="shared" si="596"/>
        <v>12</v>
      </c>
    </row>
    <row r="2344" spans="1:23" x14ac:dyDescent="0.25">
      <c r="A2344" s="1">
        <v>39428</v>
      </c>
      <c r="B2344" s="2">
        <v>8490.84</v>
      </c>
      <c r="C2344" s="2">
        <v>109156</v>
      </c>
      <c r="D2344" s="2">
        <v>8501</v>
      </c>
      <c r="E2344" s="2">
        <v>8507</v>
      </c>
      <c r="F2344" s="10">
        <f t="shared" si="586"/>
        <v>1.196583612457669E-3</v>
      </c>
      <c r="G2344" s="2">
        <f t="shared" ca="1" si="587"/>
        <v>132862.02499999999</v>
      </c>
      <c r="H2344">
        <f t="shared" ca="1" si="588"/>
        <v>-1</v>
      </c>
      <c r="I2344">
        <f t="shared" si="589"/>
        <v>-1</v>
      </c>
      <c r="J2344">
        <f t="shared" si="592"/>
        <v>-147.48999999999978</v>
      </c>
      <c r="K2344">
        <f t="shared" si="590"/>
        <v>-1</v>
      </c>
      <c r="L2344" s="11">
        <f t="shared" ca="1" si="584"/>
        <v>19269.849999999991</v>
      </c>
      <c r="M2344">
        <f t="shared" ca="1" si="591"/>
        <v>-2</v>
      </c>
      <c r="N2344">
        <f t="shared" ca="1" si="585"/>
        <v>0</v>
      </c>
      <c r="O2344">
        <f>COUNTIF(結算日!$A$3:$A$249,A2344)</f>
        <v>0</v>
      </c>
      <c r="Q2344" s="7">
        <f t="shared" si="593"/>
        <v>-139</v>
      </c>
      <c r="R2344" s="8">
        <f t="shared" ca="1" si="597"/>
        <v>8757</v>
      </c>
      <c r="S2344" s="8">
        <f t="shared" ca="1" si="598"/>
        <v>558952</v>
      </c>
      <c r="T2344" s="8">
        <f t="shared" ca="1" si="594"/>
        <v>-65</v>
      </c>
      <c r="U2344" s="9">
        <f t="shared" ca="1" si="599"/>
        <v>2</v>
      </c>
      <c r="V2344">
        <f t="shared" si="595"/>
        <v>2007</v>
      </c>
      <c r="W2344">
        <f t="shared" si="596"/>
        <v>12</v>
      </c>
    </row>
    <row r="2345" spans="1:23" x14ac:dyDescent="0.25">
      <c r="A2345" s="1">
        <v>39429</v>
      </c>
      <c r="B2345" s="2">
        <v>8187.95</v>
      </c>
      <c r="C2345" s="2">
        <v>140982</v>
      </c>
      <c r="D2345" s="2">
        <v>8105</v>
      </c>
      <c r="E2345" s="2">
        <v>8110</v>
      </c>
      <c r="F2345" s="10">
        <f t="shared" si="586"/>
        <v>-1.0130740905843316E-2</v>
      </c>
      <c r="G2345" s="2">
        <f t="shared" ca="1" si="587"/>
        <v>132143.02499999999</v>
      </c>
      <c r="H2345">
        <f t="shared" ca="1" si="588"/>
        <v>1</v>
      </c>
      <c r="I2345">
        <f t="shared" si="589"/>
        <v>1</v>
      </c>
      <c r="J2345">
        <f t="shared" si="592"/>
        <v>-302.89000000000033</v>
      </c>
      <c r="K2345">
        <f t="shared" si="590"/>
        <v>1</v>
      </c>
      <c r="L2345" s="11">
        <f t="shared" ca="1" si="584"/>
        <v>19875.62999999999</v>
      </c>
      <c r="M2345">
        <f t="shared" ca="1" si="591"/>
        <v>2</v>
      </c>
      <c r="N2345">
        <f t="shared" ca="1" si="585"/>
        <v>4</v>
      </c>
      <c r="O2345">
        <f>COUNTIF(結算日!$A$3:$A$249,A2345)</f>
        <v>0</v>
      </c>
      <c r="Q2345" s="7">
        <f t="shared" si="593"/>
        <v>-396</v>
      </c>
      <c r="R2345" s="8">
        <f t="shared" ca="1" si="597"/>
        <v>25740</v>
      </c>
      <c r="S2345" s="8">
        <f t="shared" ca="1" si="598"/>
        <v>584690</v>
      </c>
      <c r="T2345" s="8">
        <f t="shared" ca="1" si="594"/>
        <v>72</v>
      </c>
      <c r="U2345" s="9">
        <f t="shared" ca="1" si="599"/>
        <v>137</v>
      </c>
      <c r="V2345">
        <f t="shared" si="595"/>
        <v>2007</v>
      </c>
      <c r="W2345">
        <f t="shared" si="596"/>
        <v>12</v>
      </c>
    </row>
    <row r="2346" spans="1:23" x14ac:dyDescent="0.25">
      <c r="A2346" s="1">
        <v>39430</v>
      </c>
      <c r="B2346" s="2">
        <v>8118.08</v>
      </c>
      <c r="C2346" s="2">
        <v>151725</v>
      </c>
      <c r="D2346" s="2">
        <v>8060</v>
      </c>
      <c r="E2346" s="2">
        <v>8064</v>
      </c>
      <c r="F2346" s="10">
        <f t="shared" si="586"/>
        <v>-7.1544010406401348E-3</v>
      </c>
      <c r="G2346" s="2">
        <f t="shared" ca="1" si="587"/>
        <v>132461.22500000001</v>
      </c>
      <c r="H2346">
        <f t="shared" ca="1" si="588"/>
        <v>1</v>
      </c>
      <c r="I2346">
        <f t="shared" si="589"/>
        <v>1</v>
      </c>
      <c r="J2346">
        <f t="shared" si="592"/>
        <v>-69.869999999999891</v>
      </c>
      <c r="K2346">
        <f t="shared" si="590"/>
        <v>1</v>
      </c>
      <c r="L2346" s="11">
        <f t="shared" ca="1" si="584"/>
        <v>19735.889999999992</v>
      </c>
      <c r="M2346">
        <f t="shared" ca="1" si="591"/>
        <v>2</v>
      </c>
      <c r="N2346">
        <f t="shared" ca="1" si="585"/>
        <v>0</v>
      </c>
      <c r="O2346">
        <f>COUNTIF(結算日!$A$3:$A$249,A2346)</f>
        <v>0</v>
      </c>
      <c r="Q2346" s="7">
        <f t="shared" si="593"/>
        <v>-45</v>
      </c>
      <c r="R2346" s="8">
        <f t="shared" ca="1" si="597"/>
        <v>-3240</v>
      </c>
      <c r="S2346" s="8">
        <f t="shared" ca="1" si="598"/>
        <v>581313</v>
      </c>
      <c r="T2346" s="8">
        <f t="shared" ca="1" si="594"/>
        <v>72</v>
      </c>
      <c r="U2346" s="9">
        <f t="shared" ca="1" si="599"/>
        <v>0</v>
      </c>
      <c r="V2346">
        <f t="shared" si="595"/>
        <v>2007</v>
      </c>
      <c r="W2346">
        <f t="shared" si="596"/>
        <v>12</v>
      </c>
    </row>
    <row r="2347" spans="1:23" x14ac:dyDescent="0.25">
      <c r="A2347" s="1">
        <v>39433</v>
      </c>
      <c r="B2347" s="2">
        <v>7830.85</v>
      </c>
      <c r="C2347" s="2">
        <v>115816</v>
      </c>
      <c r="D2347" s="2">
        <v>7748</v>
      </c>
      <c r="E2347" s="2">
        <v>7742</v>
      </c>
      <c r="F2347" s="10">
        <f t="shared" si="586"/>
        <v>-1.0579949813877221E-2</v>
      </c>
      <c r="G2347" s="2">
        <f t="shared" ca="1" si="587"/>
        <v>131624.15</v>
      </c>
      <c r="H2347">
        <f t="shared" ca="1" si="588"/>
        <v>-1</v>
      </c>
      <c r="I2347">
        <f t="shared" si="589"/>
        <v>1</v>
      </c>
      <c r="J2347">
        <f t="shared" si="592"/>
        <v>-287.22999999999956</v>
      </c>
      <c r="K2347">
        <f t="shared" si="590"/>
        <v>1</v>
      </c>
      <c r="L2347" s="11">
        <f t="shared" ca="1" si="584"/>
        <v>19161.429999999993</v>
      </c>
      <c r="M2347">
        <f t="shared" ca="1" si="591"/>
        <v>2</v>
      </c>
      <c r="N2347">
        <f t="shared" ca="1" si="585"/>
        <v>0</v>
      </c>
      <c r="O2347">
        <f>COUNTIF(結算日!$A$3:$A$249,A2347)</f>
        <v>0</v>
      </c>
      <c r="Q2347" s="7">
        <f t="shared" si="593"/>
        <v>-312</v>
      </c>
      <c r="R2347" s="8">
        <f t="shared" ca="1" si="597"/>
        <v>-22464</v>
      </c>
      <c r="S2347" s="8">
        <f t="shared" ca="1" si="598"/>
        <v>558849</v>
      </c>
      <c r="T2347" s="8">
        <f t="shared" ca="1" si="594"/>
        <v>72</v>
      </c>
      <c r="U2347" s="9">
        <f t="shared" ca="1" si="599"/>
        <v>0</v>
      </c>
      <c r="V2347">
        <f t="shared" si="595"/>
        <v>2007</v>
      </c>
      <c r="W2347">
        <f t="shared" si="596"/>
        <v>12</v>
      </c>
    </row>
    <row r="2348" spans="1:23" x14ac:dyDescent="0.25">
      <c r="A2348" s="1">
        <v>39434</v>
      </c>
      <c r="B2348" s="2">
        <v>7807.39</v>
      </c>
      <c r="C2348" s="2">
        <v>143353</v>
      </c>
      <c r="D2348" s="2">
        <v>7814</v>
      </c>
      <c r="E2348" s="2">
        <v>7777</v>
      </c>
      <c r="F2348" s="10">
        <f t="shared" si="586"/>
        <v>8.4663376621385567E-4</v>
      </c>
      <c r="G2348" s="2">
        <f t="shared" ca="1" si="587"/>
        <v>131496.65</v>
      </c>
      <c r="H2348">
        <f t="shared" ca="1" si="588"/>
        <v>1</v>
      </c>
      <c r="I2348">
        <f t="shared" si="589"/>
        <v>-1</v>
      </c>
      <c r="J2348">
        <f t="shared" si="592"/>
        <v>-23.460000000000036</v>
      </c>
      <c r="K2348">
        <f t="shared" ca="1" si="590"/>
        <v>1</v>
      </c>
      <c r="L2348" s="11">
        <f t="shared" ca="1" si="584"/>
        <v>19114.509999999995</v>
      </c>
      <c r="M2348">
        <f t="shared" ca="1" si="591"/>
        <v>2</v>
      </c>
      <c r="N2348">
        <f t="shared" ca="1" si="585"/>
        <v>0</v>
      </c>
      <c r="O2348">
        <f>COUNTIF(結算日!$A$3:$A$249,A2348)</f>
        <v>0</v>
      </c>
      <c r="Q2348" s="7">
        <f t="shared" si="593"/>
        <v>66</v>
      </c>
      <c r="R2348" s="8">
        <f t="shared" ca="1" si="597"/>
        <v>4752</v>
      </c>
      <c r="S2348" s="8">
        <f t="shared" ca="1" si="598"/>
        <v>563601</v>
      </c>
      <c r="T2348" s="8">
        <f t="shared" ca="1" si="594"/>
        <v>72</v>
      </c>
      <c r="U2348" s="9">
        <f t="shared" ca="1" si="599"/>
        <v>0</v>
      </c>
      <c r="V2348">
        <f t="shared" si="595"/>
        <v>2007</v>
      </c>
      <c r="W2348">
        <f t="shared" si="596"/>
        <v>12</v>
      </c>
    </row>
    <row r="2349" spans="1:23" x14ac:dyDescent="0.25">
      <c r="A2349" s="1">
        <v>39435</v>
      </c>
      <c r="B2349" s="2">
        <v>8014.31</v>
      </c>
      <c r="C2349" s="2">
        <v>112022</v>
      </c>
      <c r="D2349" s="2">
        <v>8013</v>
      </c>
      <c r="E2349" s="2">
        <v>7989</v>
      </c>
      <c r="F2349" s="10">
        <f t="shared" si="586"/>
        <v>-3.1581009469312527E-3</v>
      </c>
      <c r="G2349" s="2">
        <f t="shared" ca="1" si="587"/>
        <v>130313.3</v>
      </c>
      <c r="H2349">
        <f t="shared" ca="1" si="588"/>
        <v>-1</v>
      </c>
      <c r="I2349">
        <f t="shared" si="589"/>
        <v>1</v>
      </c>
      <c r="J2349">
        <f t="shared" si="592"/>
        <v>206.92000000000007</v>
      </c>
      <c r="K2349">
        <f t="shared" si="590"/>
        <v>1</v>
      </c>
      <c r="L2349" s="11">
        <f t="shared" ca="1" si="584"/>
        <v>19528.349999999995</v>
      </c>
      <c r="M2349">
        <f t="shared" ca="1" si="591"/>
        <v>2</v>
      </c>
      <c r="N2349">
        <f t="shared" ca="1" si="585"/>
        <v>0</v>
      </c>
      <c r="O2349">
        <f>COUNTIF(結算日!$A$3:$A$249,A2349)</f>
        <v>1</v>
      </c>
      <c r="Q2349" s="7">
        <f t="shared" si="593"/>
        <v>199</v>
      </c>
      <c r="R2349" s="8">
        <f t="shared" ca="1" si="597"/>
        <v>14328</v>
      </c>
      <c r="S2349" s="8">
        <f t="shared" ca="1" si="598"/>
        <v>577929</v>
      </c>
      <c r="T2349" s="8">
        <f t="shared" ca="1" si="594"/>
        <v>72</v>
      </c>
      <c r="U2349" s="9">
        <f t="shared" ca="1" si="599"/>
        <v>144</v>
      </c>
      <c r="V2349">
        <f t="shared" si="595"/>
        <v>2007</v>
      </c>
      <c r="W2349">
        <f t="shared" si="596"/>
        <v>12</v>
      </c>
    </row>
    <row r="2350" spans="1:23" x14ac:dyDescent="0.25">
      <c r="A2350" s="1">
        <v>39436</v>
      </c>
      <c r="B2350" s="2">
        <v>7857.08</v>
      </c>
      <c r="C2350" s="2">
        <v>89169</v>
      </c>
      <c r="D2350" s="2">
        <v>7844</v>
      </c>
      <c r="E2350" s="2">
        <v>7835</v>
      </c>
      <c r="F2350" s="10">
        <f t="shared" si="586"/>
        <v>-1.6647405906520252E-3</v>
      </c>
      <c r="G2350" s="2">
        <f t="shared" ca="1" si="587"/>
        <v>129133.95</v>
      </c>
      <c r="H2350">
        <f t="shared" ca="1" si="588"/>
        <v>-1</v>
      </c>
      <c r="I2350">
        <f t="shared" si="589"/>
        <v>1</v>
      </c>
      <c r="J2350">
        <f t="shared" si="592"/>
        <v>-157.23000000000047</v>
      </c>
      <c r="K2350">
        <f t="shared" si="590"/>
        <v>1</v>
      </c>
      <c r="L2350" s="11">
        <f t="shared" ca="1" si="584"/>
        <v>19213.889999999992</v>
      </c>
      <c r="M2350">
        <f t="shared" ca="1" si="591"/>
        <v>2</v>
      </c>
      <c r="N2350">
        <f t="shared" ca="1" si="585"/>
        <v>0</v>
      </c>
      <c r="O2350">
        <f>COUNTIF(結算日!$A$3:$A$249,A2350)</f>
        <v>0</v>
      </c>
      <c r="Q2350" s="7">
        <f t="shared" si="593"/>
        <v>-145</v>
      </c>
      <c r="R2350" s="8">
        <f t="shared" ca="1" si="597"/>
        <v>-10440</v>
      </c>
      <c r="S2350" s="8">
        <f t="shared" ca="1" si="598"/>
        <v>567345</v>
      </c>
      <c r="T2350" s="8">
        <f t="shared" ca="1" si="594"/>
        <v>72</v>
      </c>
      <c r="U2350" s="9">
        <f t="shared" ca="1" si="599"/>
        <v>0</v>
      </c>
      <c r="V2350">
        <f t="shared" si="595"/>
        <v>2007</v>
      </c>
      <c r="W2350">
        <f t="shared" si="596"/>
        <v>12</v>
      </c>
    </row>
    <row r="2351" spans="1:23" x14ac:dyDescent="0.25">
      <c r="A2351" s="1">
        <v>39437</v>
      </c>
      <c r="B2351" s="2">
        <v>7941.44</v>
      </c>
      <c r="C2351" s="2">
        <v>100432</v>
      </c>
      <c r="D2351" s="2">
        <v>7972</v>
      </c>
      <c r="E2351" s="2">
        <v>7972</v>
      </c>
      <c r="F2351" s="10">
        <f t="shared" si="586"/>
        <v>3.8481685941089694E-3</v>
      </c>
      <c r="G2351" s="2">
        <f t="shared" ca="1" si="587"/>
        <v>128159.425</v>
      </c>
      <c r="H2351">
        <f t="shared" ca="1" si="588"/>
        <v>-1</v>
      </c>
      <c r="I2351">
        <f t="shared" si="589"/>
        <v>-1</v>
      </c>
      <c r="J2351">
        <f t="shared" si="592"/>
        <v>84.359999999999673</v>
      </c>
      <c r="K2351">
        <f t="shared" si="590"/>
        <v>-1</v>
      </c>
      <c r="L2351" s="11">
        <f t="shared" ca="1" si="584"/>
        <v>19382.609999999993</v>
      </c>
      <c r="M2351">
        <f t="shared" ca="1" si="591"/>
        <v>-2</v>
      </c>
      <c r="N2351">
        <f t="shared" ca="1" si="585"/>
        <v>4</v>
      </c>
      <c r="O2351">
        <f>COUNTIF(結算日!$A$3:$A$249,A2351)</f>
        <v>0</v>
      </c>
      <c r="Q2351" s="7">
        <f t="shared" si="593"/>
        <v>128</v>
      </c>
      <c r="R2351" s="8">
        <f t="shared" ca="1" si="597"/>
        <v>9216</v>
      </c>
      <c r="S2351" s="8">
        <f t="shared" ca="1" si="598"/>
        <v>576561</v>
      </c>
      <c r="T2351" s="8">
        <f t="shared" ca="1" si="594"/>
        <v>-72</v>
      </c>
      <c r="U2351" s="9">
        <f t="shared" ca="1" si="599"/>
        <v>144</v>
      </c>
      <c r="V2351">
        <f t="shared" si="595"/>
        <v>2007</v>
      </c>
      <c r="W2351">
        <f t="shared" si="596"/>
        <v>12</v>
      </c>
    </row>
    <row r="2352" spans="1:23" x14ac:dyDescent="0.25">
      <c r="A2352" s="1">
        <v>39440</v>
      </c>
      <c r="B2352" s="2">
        <v>8135.48</v>
      </c>
      <c r="C2352" s="2">
        <v>81936</v>
      </c>
      <c r="D2352" s="2">
        <v>8131</v>
      </c>
      <c r="E2352" s="2">
        <v>8136</v>
      </c>
      <c r="F2352" s="10">
        <f t="shared" si="586"/>
        <v>-5.5067433021771528E-4</v>
      </c>
      <c r="G2352" s="2">
        <f t="shared" ca="1" si="587"/>
        <v>125686.575</v>
      </c>
      <c r="H2352">
        <f t="shared" ca="1" si="588"/>
        <v>-1</v>
      </c>
      <c r="I2352">
        <f t="shared" si="589"/>
        <v>1</v>
      </c>
      <c r="J2352">
        <f t="shared" si="592"/>
        <v>194.03999999999996</v>
      </c>
      <c r="K2352">
        <f t="shared" ca="1" si="590"/>
        <v>-1</v>
      </c>
      <c r="L2352" s="11">
        <f t="shared" ca="1" si="584"/>
        <v>18994.529999999992</v>
      </c>
      <c r="M2352">
        <f t="shared" ca="1" si="591"/>
        <v>-2</v>
      </c>
      <c r="N2352">
        <f t="shared" ca="1" si="585"/>
        <v>0</v>
      </c>
      <c r="O2352">
        <f>COUNTIF(結算日!$A$3:$A$249,A2352)</f>
        <v>0</v>
      </c>
      <c r="Q2352" s="7">
        <f t="shared" si="593"/>
        <v>159</v>
      </c>
      <c r="R2352" s="8">
        <f t="shared" ca="1" si="597"/>
        <v>-11448</v>
      </c>
      <c r="S2352" s="8">
        <f t="shared" ca="1" si="598"/>
        <v>564969</v>
      </c>
      <c r="T2352" s="8">
        <f t="shared" ca="1" si="594"/>
        <v>-69</v>
      </c>
      <c r="U2352" s="9">
        <f t="shared" ca="1" si="599"/>
        <v>3</v>
      </c>
      <c r="V2352">
        <f t="shared" si="595"/>
        <v>2007</v>
      </c>
      <c r="W2352">
        <f t="shared" si="596"/>
        <v>12</v>
      </c>
    </row>
    <row r="2353" spans="1:23" x14ac:dyDescent="0.25">
      <c r="A2353" s="1">
        <v>39441</v>
      </c>
      <c r="B2353" s="2">
        <v>8167.07</v>
      </c>
      <c r="C2353" s="2">
        <v>74783</v>
      </c>
      <c r="D2353" s="2">
        <v>8143</v>
      </c>
      <c r="E2353" s="2">
        <v>8143</v>
      </c>
      <c r="F2353" s="10">
        <f t="shared" si="586"/>
        <v>-2.9472013831153276E-3</v>
      </c>
      <c r="G2353" s="2">
        <f t="shared" ca="1" si="587"/>
        <v>123566.175</v>
      </c>
      <c r="H2353">
        <f t="shared" ca="1" si="588"/>
        <v>-1</v>
      </c>
      <c r="I2353">
        <f t="shared" si="589"/>
        <v>1</v>
      </c>
      <c r="J2353">
        <f t="shared" si="592"/>
        <v>31.590000000000146</v>
      </c>
      <c r="K2353">
        <f t="shared" si="590"/>
        <v>1</v>
      </c>
      <c r="L2353" s="11">
        <f t="shared" ca="1" si="584"/>
        <v>18931.349999999991</v>
      </c>
      <c r="M2353">
        <f t="shared" ca="1" si="591"/>
        <v>2</v>
      </c>
      <c r="N2353">
        <f t="shared" ca="1" si="585"/>
        <v>4</v>
      </c>
      <c r="O2353">
        <f>COUNTIF(結算日!$A$3:$A$249,A2353)</f>
        <v>0</v>
      </c>
      <c r="Q2353" s="7">
        <f t="shared" si="593"/>
        <v>12</v>
      </c>
      <c r="R2353" s="8">
        <f t="shared" ca="1" si="597"/>
        <v>-828</v>
      </c>
      <c r="S2353" s="8">
        <f t="shared" ca="1" si="598"/>
        <v>564138</v>
      </c>
      <c r="T2353" s="8">
        <f t="shared" ca="1" si="594"/>
        <v>69</v>
      </c>
      <c r="U2353" s="9">
        <f t="shared" ca="1" si="599"/>
        <v>138</v>
      </c>
      <c r="V2353">
        <f t="shared" si="595"/>
        <v>2007</v>
      </c>
      <c r="W2353">
        <f t="shared" si="596"/>
        <v>12</v>
      </c>
    </row>
    <row r="2354" spans="1:23" x14ac:dyDescent="0.25">
      <c r="A2354" s="1">
        <v>39442</v>
      </c>
      <c r="B2354" s="2">
        <v>8156.39</v>
      </c>
      <c r="C2354" s="2">
        <v>64522</v>
      </c>
      <c r="D2354" s="2">
        <v>8185</v>
      </c>
      <c r="E2354" s="2">
        <v>8184</v>
      </c>
      <c r="F2354" s="10">
        <f t="shared" si="586"/>
        <v>3.5076792551607117E-3</v>
      </c>
      <c r="G2354" s="2">
        <f t="shared" ca="1" si="587"/>
        <v>120555.97500000001</v>
      </c>
      <c r="H2354">
        <f t="shared" ca="1" si="588"/>
        <v>-1</v>
      </c>
      <c r="I2354">
        <f t="shared" si="589"/>
        <v>-1</v>
      </c>
      <c r="J2354">
        <f t="shared" si="592"/>
        <v>-10.679999999999382</v>
      </c>
      <c r="K2354">
        <f t="shared" si="590"/>
        <v>-1</v>
      </c>
      <c r="L2354" s="11">
        <f t="shared" ca="1" si="584"/>
        <v>18909.989999999991</v>
      </c>
      <c r="M2354">
        <f t="shared" ca="1" si="591"/>
        <v>-2</v>
      </c>
      <c r="N2354">
        <f t="shared" ca="1" si="585"/>
        <v>4</v>
      </c>
      <c r="O2354">
        <f>COUNTIF(結算日!$A$3:$A$249,A2354)</f>
        <v>0</v>
      </c>
      <c r="Q2354" s="7">
        <f t="shared" si="593"/>
        <v>42</v>
      </c>
      <c r="R2354" s="8">
        <f t="shared" ca="1" si="597"/>
        <v>2898</v>
      </c>
      <c r="S2354" s="8">
        <f t="shared" ca="1" si="598"/>
        <v>566898</v>
      </c>
      <c r="T2354" s="8">
        <f t="shared" ca="1" si="594"/>
        <v>-69</v>
      </c>
      <c r="U2354" s="9">
        <f t="shared" ca="1" si="599"/>
        <v>138</v>
      </c>
      <c r="V2354">
        <f t="shared" si="595"/>
        <v>2007</v>
      </c>
      <c r="W2354">
        <f t="shared" si="596"/>
        <v>12</v>
      </c>
    </row>
    <row r="2355" spans="1:23" x14ac:dyDescent="0.25">
      <c r="A2355" s="1">
        <v>39443</v>
      </c>
      <c r="B2355" s="2">
        <v>8313.7199999999993</v>
      </c>
      <c r="C2355" s="2">
        <v>112943</v>
      </c>
      <c r="D2355" s="2">
        <v>8322</v>
      </c>
      <c r="E2355" s="2">
        <v>8330</v>
      </c>
      <c r="F2355" s="10">
        <f t="shared" si="586"/>
        <v>9.9594405392533503E-4</v>
      </c>
      <c r="G2355" s="2">
        <f t="shared" ca="1" si="587"/>
        <v>118844.55</v>
      </c>
      <c r="H2355">
        <f t="shared" ca="1" si="588"/>
        <v>-1</v>
      </c>
      <c r="I2355">
        <f t="shared" si="589"/>
        <v>-1</v>
      </c>
      <c r="J2355">
        <f t="shared" si="592"/>
        <v>157.32999999999902</v>
      </c>
      <c r="K2355">
        <f t="shared" ca="1" si="590"/>
        <v>-1</v>
      </c>
      <c r="L2355" s="11">
        <f t="shared" ca="1" si="584"/>
        <v>18595.329999999994</v>
      </c>
      <c r="M2355">
        <f t="shared" ca="1" si="591"/>
        <v>-2</v>
      </c>
      <c r="N2355">
        <f t="shared" ca="1" si="585"/>
        <v>0</v>
      </c>
      <c r="O2355">
        <f>COUNTIF(結算日!$A$3:$A$249,A2355)</f>
        <v>0</v>
      </c>
      <c r="Q2355" s="7">
        <f t="shared" si="593"/>
        <v>137</v>
      </c>
      <c r="R2355" s="8">
        <f t="shared" ca="1" si="597"/>
        <v>-9453</v>
      </c>
      <c r="S2355" s="8">
        <f t="shared" ca="1" si="598"/>
        <v>557307</v>
      </c>
      <c r="T2355" s="8">
        <f t="shared" ca="1" si="594"/>
        <v>-66</v>
      </c>
      <c r="U2355" s="9">
        <f t="shared" ca="1" si="599"/>
        <v>3</v>
      </c>
      <c r="V2355">
        <f t="shared" si="595"/>
        <v>2007</v>
      </c>
      <c r="W2355">
        <f t="shared" si="596"/>
        <v>12</v>
      </c>
    </row>
    <row r="2356" spans="1:23" x14ac:dyDescent="0.25">
      <c r="A2356" s="1">
        <v>39444</v>
      </c>
      <c r="B2356" s="2">
        <v>8396.9500000000007</v>
      </c>
      <c r="C2356" s="2">
        <v>114741</v>
      </c>
      <c r="D2356" s="2">
        <v>8396</v>
      </c>
      <c r="E2356" s="2">
        <v>8395</v>
      </c>
      <c r="F2356" s="10">
        <f t="shared" si="586"/>
        <v>-1.1313631735343499E-4</v>
      </c>
      <c r="G2356" s="2">
        <f t="shared" ca="1" si="587"/>
        <v>117389.5</v>
      </c>
      <c r="H2356">
        <f t="shared" ca="1" si="588"/>
        <v>-1</v>
      </c>
      <c r="I2356">
        <f t="shared" si="589"/>
        <v>1</v>
      </c>
      <c r="J2356">
        <f t="shared" si="592"/>
        <v>83.230000000001382</v>
      </c>
      <c r="K2356">
        <f t="shared" ca="1" si="590"/>
        <v>-1</v>
      </c>
      <c r="L2356" s="11">
        <f t="shared" ca="1" si="584"/>
        <v>18428.869999999992</v>
      </c>
      <c r="M2356">
        <f t="shared" ca="1" si="591"/>
        <v>-2</v>
      </c>
      <c r="N2356">
        <f t="shared" ca="1" si="585"/>
        <v>0</v>
      </c>
      <c r="O2356">
        <f>COUNTIF(結算日!$A$3:$A$249,A2356)</f>
        <v>0</v>
      </c>
      <c r="Q2356" s="7">
        <f t="shared" si="593"/>
        <v>74</v>
      </c>
      <c r="R2356" s="8">
        <f t="shared" ca="1" si="597"/>
        <v>-4884</v>
      </c>
      <c r="S2356" s="8">
        <f t="shared" ca="1" si="598"/>
        <v>552420</v>
      </c>
      <c r="T2356" s="8">
        <f t="shared" ca="1" si="594"/>
        <v>-65</v>
      </c>
      <c r="U2356" s="9">
        <f t="shared" ca="1" si="599"/>
        <v>1</v>
      </c>
      <c r="V2356">
        <f t="shared" si="595"/>
        <v>2007</v>
      </c>
      <c r="W2356">
        <f t="shared" si="596"/>
        <v>12</v>
      </c>
    </row>
    <row r="2357" spans="1:23" x14ac:dyDescent="0.25">
      <c r="A2357" s="1">
        <v>39447</v>
      </c>
      <c r="B2357" s="2">
        <v>8506.2800000000007</v>
      </c>
      <c r="C2357" s="2">
        <v>83084</v>
      </c>
      <c r="D2357" s="2">
        <v>8481</v>
      </c>
      <c r="E2357" s="2">
        <v>8483</v>
      </c>
      <c r="F2357" s="10">
        <f t="shared" si="586"/>
        <v>-2.9719219212159809E-3</v>
      </c>
      <c r="G2357" s="2">
        <f t="shared" ca="1" si="587"/>
        <v>115903.325</v>
      </c>
      <c r="H2357">
        <f t="shared" ca="1" si="588"/>
        <v>-1</v>
      </c>
      <c r="I2357">
        <f t="shared" si="589"/>
        <v>1</v>
      </c>
      <c r="J2357">
        <f t="shared" si="592"/>
        <v>109.32999999999993</v>
      </c>
      <c r="K2357">
        <f t="shared" si="590"/>
        <v>1</v>
      </c>
      <c r="L2357" s="11">
        <f t="shared" ca="1" si="584"/>
        <v>18210.209999999992</v>
      </c>
      <c r="M2357">
        <f t="shared" ca="1" si="591"/>
        <v>2</v>
      </c>
      <c r="N2357">
        <f t="shared" ca="1" si="585"/>
        <v>4</v>
      </c>
      <c r="O2357">
        <f>COUNTIF(結算日!$A$3:$A$249,A2357)</f>
        <v>0</v>
      </c>
      <c r="Q2357" s="7">
        <f t="shared" si="593"/>
        <v>85</v>
      </c>
      <c r="R2357" s="8">
        <f t="shared" ca="1" si="597"/>
        <v>-5525</v>
      </c>
      <c r="S2357" s="8">
        <f t="shared" ca="1" si="598"/>
        <v>546894</v>
      </c>
      <c r="T2357" s="8">
        <f t="shared" ca="1" si="594"/>
        <v>64</v>
      </c>
      <c r="U2357" s="9">
        <f t="shared" ca="1" si="599"/>
        <v>129</v>
      </c>
      <c r="V2357">
        <f t="shared" si="595"/>
        <v>2007</v>
      </c>
      <c r="W2357">
        <f t="shared" si="596"/>
        <v>12</v>
      </c>
    </row>
    <row r="2358" spans="1:23" x14ac:dyDescent="0.25">
      <c r="A2358" s="1">
        <v>39449</v>
      </c>
      <c r="B2358" s="2">
        <v>8323.0499999999993</v>
      </c>
      <c r="C2358" s="2">
        <v>110444</v>
      </c>
      <c r="D2358" s="2">
        <v>8282</v>
      </c>
      <c r="E2358" s="2">
        <v>8287</v>
      </c>
      <c r="F2358" s="10">
        <f t="shared" si="586"/>
        <v>-4.932086194363805E-3</v>
      </c>
      <c r="G2358" s="2">
        <f t="shared" ca="1" si="587"/>
        <v>114878.675</v>
      </c>
      <c r="H2358">
        <f t="shared" ca="1" si="588"/>
        <v>-1</v>
      </c>
      <c r="I2358">
        <f t="shared" si="589"/>
        <v>1</v>
      </c>
      <c r="J2358">
        <f t="shared" si="592"/>
        <v>-183.23000000000138</v>
      </c>
      <c r="K2358">
        <f t="shared" si="590"/>
        <v>1</v>
      </c>
      <c r="L2358" s="11">
        <f t="shared" ca="1" si="584"/>
        <v>17843.749999999989</v>
      </c>
      <c r="M2358">
        <f t="shared" ca="1" si="591"/>
        <v>2</v>
      </c>
      <c r="N2358">
        <f t="shared" ca="1" si="585"/>
        <v>0</v>
      </c>
      <c r="O2358">
        <f>COUNTIF(結算日!$A$3:$A$249,A2358)</f>
        <v>0</v>
      </c>
      <c r="Q2358" s="7">
        <f t="shared" si="593"/>
        <v>-199</v>
      </c>
      <c r="R2358" s="8">
        <f t="shared" ca="1" si="597"/>
        <v>-12736</v>
      </c>
      <c r="S2358" s="8">
        <f t="shared" ca="1" si="598"/>
        <v>534029</v>
      </c>
      <c r="T2358" s="8">
        <f t="shared" ca="1" si="594"/>
        <v>64</v>
      </c>
      <c r="U2358" s="9">
        <f t="shared" ca="1" si="599"/>
        <v>0</v>
      </c>
      <c r="V2358">
        <f t="shared" si="595"/>
        <v>2008</v>
      </c>
      <c r="W2358">
        <f t="shared" si="596"/>
        <v>1</v>
      </c>
    </row>
    <row r="2359" spans="1:23" x14ac:dyDescent="0.25">
      <c r="A2359" s="1">
        <v>39450</v>
      </c>
      <c r="B2359" s="2">
        <v>8184.2</v>
      </c>
      <c r="C2359" s="2">
        <v>104923</v>
      </c>
      <c r="D2359" s="2">
        <v>8143</v>
      </c>
      <c r="E2359" s="2">
        <v>8139</v>
      </c>
      <c r="F2359" s="10">
        <f t="shared" si="586"/>
        <v>-5.0340900760000862E-3</v>
      </c>
      <c r="G2359" s="2">
        <f t="shared" ca="1" si="587"/>
        <v>113624.47500000001</v>
      </c>
      <c r="H2359">
        <f t="shared" ca="1" si="588"/>
        <v>-1</v>
      </c>
      <c r="I2359">
        <f t="shared" si="589"/>
        <v>1</v>
      </c>
      <c r="J2359">
        <f t="shared" si="592"/>
        <v>-138.84999999999945</v>
      </c>
      <c r="K2359">
        <f t="shared" si="590"/>
        <v>1</v>
      </c>
      <c r="L2359" s="11">
        <f t="shared" ca="1" si="584"/>
        <v>17566.049999999988</v>
      </c>
      <c r="M2359">
        <f t="shared" ca="1" si="591"/>
        <v>2</v>
      </c>
      <c r="N2359">
        <f t="shared" ca="1" si="585"/>
        <v>0</v>
      </c>
      <c r="O2359">
        <f>COUNTIF(結算日!$A$3:$A$249,A2359)</f>
        <v>0</v>
      </c>
      <c r="Q2359" s="7">
        <f t="shared" si="593"/>
        <v>-139</v>
      </c>
      <c r="R2359" s="8">
        <f t="shared" ca="1" si="597"/>
        <v>-8896</v>
      </c>
      <c r="S2359" s="8">
        <f t="shared" ca="1" si="598"/>
        <v>525133</v>
      </c>
      <c r="T2359" s="8">
        <f t="shared" ca="1" si="594"/>
        <v>64</v>
      </c>
      <c r="U2359" s="9">
        <f t="shared" ca="1" si="599"/>
        <v>0</v>
      </c>
      <c r="V2359">
        <f t="shared" si="595"/>
        <v>2008</v>
      </c>
      <c r="W2359">
        <f t="shared" si="596"/>
        <v>1</v>
      </c>
    </row>
    <row r="2360" spans="1:23" x14ac:dyDescent="0.25">
      <c r="A2360" s="1">
        <v>39451</v>
      </c>
      <c r="B2360" s="2">
        <v>8221.1</v>
      </c>
      <c r="C2360" s="2">
        <v>126778</v>
      </c>
      <c r="D2360" s="2">
        <v>8209</v>
      </c>
      <c r="E2360" s="2">
        <v>8200</v>
      </c>
      <c r="F2360" s="10">
        <f t="shared" si="586"/>
        <v>-1.4718225055041501E-3</v>
      </c>
      <c r="G2360" s="2">
        <f t="shared" ca="1" si="587"/>
        <v>112640.925</v>
      </c>
      <c r="H2360">
        <f t="shared" ca="1" si="588"/>
        <v>1</v>
      </c>
      <c r="I2360">
        <f t="shared" si="589"/>
        <v>1</v>
      </c>
      <c r="J2360">
        <f t="shared" si="592"/>
        <v>36.900000000000546</v>
      </c>
      <c r="K2360">
        <f t="shared" si="590"/>
        <v>1</v>
      </c>
      <c r="L2360" s="11">
        <f t="shared" ca="1" si="584"/>
        <v>17639.849999999991</v>
      </c>
      <c r="M2360">
        <f t="shared" ca="1" si="591"/>
        <v>2</v>
      </c>
      <c r="N2360">
        <f t="shared" ca="1" si="585"/>
        <v>0</v>
      </c>
      <c r="O2360">
        <f>COUNTIF(結算日!$A$3:$A$249,A2360)</f>
        <v>0</v>
      </c>
      <c r="Q2360" s="7">
        <f t="shared" si="593"/>
        <v>66</v>
      </c>
      <c r="R2360" s="8">
        <f t="shared" ca="1" si="597"/>
        <v>4224</v>
      </c>
      <c r="S2360" s="8">
        <f t="shared" ca="1" si="598"/>
        <v>529357</v>
      </c>
      <c r="T2360" s="8">
        <f t="shared" ca="1" si="594"/>
        <v>64</v>
      </c>
      <c r="U2360" s="9">
        <f t="shared" ca="1" si="599"/>
        <v>0</v>
      </c>
      <c r="V2360">
        <f t="shared" si="595"/>
        <v>2008</v>
      </c>
      <c r="W2360">
        <f t="shared" si="596"/>
        <v>1</v>
      </c>
    </row>
    <row r="2361" spans="1:23" x14ac:dyDescent="0.25">
      <c r="A2361" s="1">
        <v>39454</v>
      </c>
      <c r="B2361" s="2">
        <v>7883.37</v>
      </c>
      <c r="C2361" s="2">
        <v>133557</v>
      </c>
      <c r="D2361" s="2">
        <v>7833</v>
      </c>
      <c r="E2361" s="2">
        <v>7825</v>
      </c>
      <c r="F2361" s="10">
        <f t="shared" si="586"/>
        <v>-6.3893994573386292E-3</v>
      </c>
      <c r="G2361" s="2">
        <f t="shared" ca="1" si="587"/>
        <v>112118.825</v>
      </c>
      <c r="H2361">
        <f t="shared" ca="1" si="588"/>
        <v>1</v>
      </c>
      <c r="I2361">
        <f t="shared" si="589"/>
        <v>1</v>
      </c>
      <c r="J2361">
        <f t="shared" si="592"/>
        <v>-337.73000000000047</v>
      </c>
      <c r="K2361">
        <f t="shared" si="590"/>
        <v>1</v>
      </c>
      <c r="L2361" s="11">
        <f t="shared" ca="1" si="584"/>
        <v>16964.389999999992</v>
      </c>
      <c r="M2361">
        <f t="shared" ca="1" si="591"/>
        <v>2</v>
      </c>
      <c r="N2361">
        <f t="shared" ca="1" si="585"/>
        <v>0</v>
      </c>
      <c r="O2361">
        <f>COUNTIF(結算日!$A$3:$A$249,A2361)</f>
        <v>0</v>
      </c>
      <c r="Q2361" s="7">
        <f t="shared" si="593"/>
        <v>-376</v>
      </c>
      <c r="R2361" s="8">
        <f t="shared" ca="1" si="597"/>
        <v>-24064</v>
      </c>
      <c r="S2361" s="8">
        <f t="shared" ca="1" si="598"/>
        <v>505293</v>
      </c>
      <c r="T2361" s="8">
        <f t="shared" ca="1" si="594"/>
        <v>64</v>
      </c>
      <c r="U2361" s="9">
        <f t="shared" ca="1" si="599"/>
        <v>0</v>
      </c>
      <c r="V2361">
        <f t="shared" si="595"/>
        <v>2008</v>
      </c>
      <c r="W2361">
        <f t="shared" si="596"/>
        <v>1</v>
      </c>
    </row>
    <row r="2362" spans="1:23" x14ac:dyDescent="0.25">
      <c r="A2362" s="1">
        <v>39455</v>
      </c>
      <c r="B2362" s="2">
        <v>7962.91</v>
      </c>
      <c r="C2362" s="2">
        <v>130883</v>
      </c>
      <c r="D2362" s="2">
        <v>7916</v>
      </c>
      <c r="E2362" s="2">
        <v>7912</v>
      </c>
      <c r="F2362" s="10">
        <f t="shared" si="586"/>
        <v>-5.8910624382292331E-3</v>
      </c>
      <c r="G2362" s="2">
        <f t="shared" ca="1" si="587"/>
        <v>111819.1</v>
      </c>
      <c r="H2362">
        <f t="shared" ca="1" si="588"/>
        <v>1</v>
      </c>
      <c r="I2362">
        <f t="shared" si="589"/>
        <v>1</v>
      </c>
      <c r="J2362">
        <f t="shared" si="592"/>
        <v>79.539999999999964</v>
      </c>
      <c r="K2362">
        <f t="shared" si="590"/>
        <v>1</v>
      </c>
      <c r="L2362" s="11">
        <f t="shared" ca="1" si="584"/>
        <v>17123.469999999994</v>
      </c>
      <c r="M2362">
        <f t="shared" ca="1" si="591"/>
        <v>2</v>
      </c>
      <c r="N2362">
        <f t="shared" ca="1" si="585"/>
        <v>0</v>
      </c>
      <c r="O2362">
        <f>COUNTIF(結算日!$A$3:$A$249,A2362)</f>
        <v>0</v>
      </c>
      <c r="Q2362" s="7">
        <f t="shared" si="593"/>
        <v>83</v>
      </c>
      <c r="R2362" s="8">
        <f t="shared" ca="1" si="597"/>
        <v>5312</v>
      </c>
      <c r="S2362" s="8">
        <f t="shared" ca="1" si="598"/>
        <v>510605</v>
      </c>
      <c r="T2362" s="8">
        <f t="shared" ca="1" si="594"/>
        <v>64</v>
      </c>
      <c r="U2362" s="9">
        <f t="shared" ca="1" si="599"/>
        <v>0</v>
      </c>
      <c r="V2362">
        <f t="shared" si="595"/>
        <v>2008</v>
      </c>
      <c r="W2362">
        <f t="shared" si="596"/>
        <v>1</v>
      </c>
    </row>
    <row r="2363" spans="1:23" x14ac:dyDescent="0.25">
      <c r="A2363" s="1">
        <v>39456</v>
      </c>
      <c r="B2363" s="2">
        <v>8085.06</v>
      </c>
      <c r="C2363" s="2">
        <v>149704</v>
      </c>
      <c r="D2363" s="2">
        <v>8092</v>
      </c>
      <c r="E2363" s="2">
        <v>8072</v>
      </c>
      <c r="F2363" s="10">
        <f t="shared" si="586"/>
        <v>8.5837334540483923E-4</v>
      </c>
      <c r="G2363" s="2">
        <f t="shared" ca="1" si="587"/>
        <v>111942.1</v>
      </c>
      <c r="H2363">
        <f t="shared" ca="1" si="588"/>
        <v>1</v>
      </c>
      <c r="I2363">
        <f t="shared" si="589"/>
        <v>-1</v>
      </c>
      <c r="J2363">
        <f t="shared" si="592"/>
        <v>122.15000000000055</v>
      </c>
      <c r="K2363">
        <f t="shared" ca="1" si="590"/>
        <v>1</v>
      </c>
      <c r="L2363" s="11">
        <f t="shared" ca="1" si="584"/>
        <v>17367.769999999997</v>
      </c>
      <c r="M2363">
        <f t="shared" ca="1" si="591"/>
        <v>2</v>
      </c>
      <c r="N2363">
        <f t="shared" ca="1" si="585"/>
        <v>0</v>
      </c>
      <c r="O2363">
        <f>COUNTIF(結算日!$A$3:$A$249,A2363)</f>
        <v>0</v>
      </c>
      <c r="Q2363" s="7">
        <f t="shared" si="593"/>
        <v>176</v>
      </c>
      <c r="R2363" s="8">
        <f t="shared" ca="1" si="597"/>
        <v>11264</v>
      </c>
      <c r="S2363" s="8">
        <f t="shared" ca="1" si="598"/>
        <v>521869</v>
      </c>
      <c r="T2363" s="8">
        <f t="shared" ca="1" si="594"/>
        <v>64</v>
      </c>
      <c r="U2363" s="9">
        <f t="shared" ca="1" si="599"/>
        <v>0</v>
      </c>
      <c r="V2363">
        <f t="shared" si="595"/>
        <v>2008</v>
      </c>
      <c r="W2363">
        <f t="shared" si="596"/>
        <v>1</v>
      </c>
    </row>
    <row r="2364" spans="1:23" x14ac:dyDescent="0.25">
      <c r="A2364" s="1">
        <v>39457</v>
      </c>
      <c r="B2364" s="2">
        <v>8057.27</v>
      </c>
      <c r="C2364" s="2">
        <v>134240</v>
      </c>
      <c r="D2364" s="2">
        <v>8070</v>
      </c>
      <c r="E2364" s="2">
        <v>8050</v>
      </c>
      <c r="F2364" s="10">
        <f t="shared" si="586"/>
        <v>1.579939607335934E-3</v>
      </c>
      <c r="G2364" s="2">
        <f t="shared" ca="1" si="587"/>
        <v>111717.97500000001</v>
      </c>
      <c r="H2364">
        <f t="shared" ca="1" si="588"/>
        <v>1</v>
      </c>
      <c r="I2364">
        <f t="shared" si="589"/>
        <v>-1</v>
      </c>
      <c r="J2364">
        <f t="shared" si="592"/>
        <v>-27.789999999999964</v>
      </c>
      <c r="K2364">
        <f t="shared" si="590"/>
        <v>-1</v>
      </c>
      <c r="L2364" s="11">
        <f t="shared" ca="1" si="584"/>
        <v>17312.189999999995</v>
      </c>
      <c r="M2364">
        <f t="shared" ca="1" si="591"/>
        <v>-2</v>
      </c>
      <c r="N2364">
        <f t="shared" ca="1" si="585"/>
        <v>4</v>
      </c>
      <c r="O2364">
        <f>COUNTIF(結算日!$A$3:$A$249,A2364)</f>
        <v>0</v>
      </c>
      <c r="Q2364" s="7">
        <f t="shared" si="593"/>
        <v>-22</v>
      </c>
      <c r="R2364" s="8">
        <f t="shared" ca="1" si="597"/>
        <v>-1408</v>
      </c>
      <c r="S2364" s="8">
        <f t="shared" ca="1" si="598"/>
        <v>520461</v>
      </c>
      <c r="T2364" s="8">
        <f t="shared" ca="1" si="594"/>
        <v>-64</v>
      </c>
      <c r="U2364" s="9">
        <f t="shared" ca="1" si="599"/>
        <v>128</v>
      </c>
      <c r="V2364">
        <f t="shared" si="595"/>
        <v>2008</v>
      </c>
      <c r="W2364">
        <f t="shared" si="596"/>
        <v>1</v>
      </c>
    </row>
    <row r="2365" spans="1:23" x14ac:dyDescent="0.25">
      <c r="A2365" s="1">
        <v>39458</v>
      </c>
      <c r="B2365" s="2">
        <v>8029.31</v>
      </c>
      <c r="C2365" s="2">
        <v>109330</v>
      </c>
      <c r="D2365" s="2">
        <v>7965</v>
      </c>
      <c r="E2365" s="2">
        <v>7942</v>
      </c>
      <c r="F2365" s="10">
        <f t="shared" si="586"/>
        <v>-8.0094055404512643E-3</v>
      </c>
      <c r="G2365" s="2">
        <f t="shared" ca="1" si="587"/>
        <v>111964.35</v>
      </c>
      <c r="H2365">
        <f t="shared" ca="1" si="588"/>
        <v>-1</v>
      </c>
      <c r="I2365">
        <f t="shared" si="589"/>
        <v>1</v>
      </c>
      <c r="J2365">
        <f t="shared" si="592"/>
        <v>-27.960000000000036</v>
      </c>
      <c r="K2365">
        <f t="shared" si="590"/>
        <v>1</v>
      </c>
      <c r="L2365" s="11">
        <f t="shared" ca="1" si="584"/>
        <v>17368.109999999993</v>
      </c>
      <c r="M2365">
        <f t="shared" ca="1" si="591"/>
        <v>2</v>
      </c>
      <c r="N2365">
        <f t="shared" ca="1" si="585"/>
        <v>4</v>
      </c>
      <c r="O2365">
        <f>COUNTIF(結算日!$A$3:$A$249,A2365)</f>
        <v>0</v>
      </c>
      <c r="Q2365" s="7">
        <f t="shared" si="593"/>
        <v>-105</v>
      </c>
      <c r="R2365" s="8">
        <f t="shared" ca="1" si="597"/>
        <v>6720</v>
      </c>
      <c r="S2365" s="8">
        <f t="shared" ca="1" si="598"/>
        <v>527053</v>
      </c>
      <c r="T2365" s="8">
        <f t="shared" ca="1" si="594"/>
        <v>66</v>
      </c>
      <c r="U2365" s="9">
        <f t="shared" ca="1" si="599"/>
        <v>130</v>
      </c>
      <c r="V2365">
        <f t="shared" si="595"/>
        <v>2008</v>
      </c>
      <c r="W2365">
        <f t="shared" si="596"/>
        <v>1</v>
      </c>
    </row>
    <row r="2366" spans="1:23" x14ac:dyDescent="0.25">
      <c r="A2366" s="1">
        <v>39461</v>
      </c>
      <c r="B2366" s="2">
        <v>8173.41</v>
      </c>
      <c r="C2366" s="2">
        <v>168096</v>
      </c>
      <c r="D2366" s="2">
        <v>8240</v>
      </c>
      <c r="E2366" s="2">
        <v>8240</v>
      </c>
      <c r="F2366" s="10">
        <f t="shared" si="586"/>
        <v>8.1471503326029371E-3</v>
      </c>
      <c r="G2366" s="2">
        <f t="shared" ca="1" si="587"/>
        <v>113320.97500000001</v>
      </c>
      <c r="H2366">
        <f t="shared" ca="1" si="588"/>
        <v>1</v>
      </c>
      <c r="I2366">
        <f t="shared" si="589"/>
        <v>-1</v>
      </c>
      <c r="J2366">
        <f t="shared" si="592"/>
        <v>144.09999999999945</v>
      </c>
      <c r="K2366">
        <f t="shared" si="590"/>
        <v>-1</v>
      </c>
      <c r="L2366" s="11">
        <f t="shared" ref="L2366:L2429" ca="1" si="600">L2365+J2366*M2365</f>
        <v>17656.30999999999</v>
      </c>
      <c r="M2366">
        <f t="shared" ca="1" si="591"/>
        <v>-2</v>
      </c>
      <c r="N2366">
        <f t="shared" ref="N2366:N2429" ca="1" si="601">ABS(M2366-M2365)</f>
        <v>4</v>
      </c>
      <c r="O2366">
        <f>COUNTIF(結算日!$A$3:$A$249,A2366)</f>
        <v>0</v>
      </c>
      <c r="Q2366" s="7">
        <f t="shared" si="593"/>
        <v>275</v>
      </c>
      <c r="R2366" s="8">
        <f t="shared" ca="1" si="597"/>
        <v>18150</v>
      </c>
      <c r="S2366" s="8">
        <f t="shared" ca="1" si="598"/>
        <v>545073</v>
      </c>
      <c r="T2366" s="8">
        <f t="shared" ca="1" si="594"/>
        <v>-66</v>
      </c>
      <c r="U2366" s="9">
        <f t="shared" ca="1" si="599"/>
        <v>132</v>
      </c>
      <c r="V2366">
        <f t="shared" si="595"/>
        <v>2008</v>
      </c>
      <c r="W2366">
        <f t="shared" si="596"/>
        <v>1</v>
      </c>
    </row>
    <row r="2367" spans="1:23" x14ac:dyDescent="0.25">
      <c r="A2367" s="1">
        <v>39462</v>
      </c>
      <c r="B2367" s="2">
        <v>8428.84</v>
      </c>
      <c r="C2367" s="2">
        <v>210227</v>
      </c>
      <c r="D2367" s="2">
        <v>8505</v>
      </c>
      <c r="E2367" s="2">
        <v>8501</v>
      </c>
      <c r="F2367" s="10">
        <f t="shared" si="586"/>
        <v>9.0356442879446774E-3</v>
      </c>
      <c r="G2367" s="2">
        <f t="shared" ca="1" si="587"/>
        <v>116231.075</v>
      </c>
      <c r="H2367">
        <f t="shared" ca="1" si="588"/>
        <v>1</v>
      </c>
      <c r="I2367">
        <f t="shared" si="589"/>
        <v>-1</v>
      </c>
      <c r="J2367">
        <f t="shared" si="592"/>
        <v>255.43000000000029</v>
      </c>
      <c r="K2367">
        <f t="shared" si="590"/>
        <v>-1</v>
      </c>
      <c r="L2367" s="11">
        <f t="shared" ca="1" si="600"/>
        <v>17145.44999999999</v>
      </c>
      <c r="M2367">
        <f t="shared" ca="1" si="591"/>
        <v>-2</v>
      </c>
      <c r="N2367">
        <f t="shared" ca="1" si="601"/>
        <v>0</v>
      </c>
      <c r="O2367">
        <f>COUNTIF(結算日!$A$3:$A$249,A2367)</f>
        <v>0</v>
      </c>
      <c r="Q2367" s="7">
        <f t="shared" si="593"/>
        <v>265</v>
      </c>
      <c r="R2367" s="8">
        <f t="shared" ca="1" si="597"/>
        <v>-17490</v>
      </c>
      <c r="S2367" s="8">
        <f t="shared" ca="1" si="598"/>
        <v>527451</v>
      </c>
      <c r="T2367" s="8">
        <f t="shared" ca="1" si="594"/>
        <v>-62</v>
      </c>
      <c r="U2367" s="9">
        <f t="shared" ca="1" si="599"/>
        <v>4</v>
      </c>
      <c r="V2367">
        <f t="shared" si="595"/>
        <v>2008</v>
      </c>
      <c r="W2367">
        <f t="shared" si="596"/>
        <v>1</v>
      </c>
    </row>
    <row r="2368" spans="1:23" x14ac:dyDescent="0.25">
      <c r="A2368" s="1">
        <v>39463</v>
      </c>
      <c r="B2368" s="2">
        <v>8179.54</v>
      </c>
      <c r="C2368" s="2">
        <v>228942</v>
      </c>
      <c r="D2368" s="2">
        <v>8149</v>
      </c>
      <c r="E2368" s="2">
        <v>8135</v>
      </c>
      <c r="F2368" s="10">
        <f t="shared" si="586"/>
        <v>-5.4452939896375563E-3</v>
      </c>
      <c r="G2368" s="2">
        <f t="shared" ca="1" si="587"/>
        <v>118454.925</v>
      </c>
      <c r="H2368">
        <f t="shared" ca="1" si="588"/>
        <v>1</v>
      </c>
      <c r="I2368">
        <f t="shared" si="589"/>
        <v>1</v>
      </c>
      <c r="J2368">
        <f t="shared" si="592"/>
        <v>-249.30000000000018</v>
      </c>
      <c r="K2368">
        <f t="shared" si="590"/>
        <v>1</v>
      </c>
      <c r="L2368" s="11">
        <f t="shared" ca="1" si="600"/>
        <v>17644.049999999988</v>
      </c>
      <c r="M2368">
        <f t="shared" ca="1" si="591"/>
        <v>2</v>
      </c>
      <c r="N2368">
        <f t="shared" ca="1" si="601"/>
        <v>4</v>
      </c>
      <c r="O2368">
        <f>COUNTIF(結算日!$A$3:$A$249,A2368)</f>
        <v>1</v>
      </c>
      <c r="Q2368" s="7">
        <f t="shared" si="593"/>
        <v>-356</v>
      </c>
      <c r="R2368" s="8">
        <f t="shared" ca="1" si="597"/>
        <v>22072</v>
      </c>
      <c r="S2368" s="8">
        <f t="shared" ca="1" si="598"/>
        <v>549519</v>
      </c>
      <c r="T2368" s="8">
        <f t="shared" ca="1" si="594"/>
        <v>67</v>
      </c>
      <c r="U2368" s="9">
        <f t="shared" ca="1" si="599"/>
        <v>129</v>
      </c>
      <c r="V2368">
        <f t="shared" si="595"/>
        <v>2008</v>
      </c>
      <c r="W2368">
        <f t="shared" si="596"/>
        <v>1</v>
      </c>
    </row>
    <row r="2369" spans="1:23" x14ac:dyDescent="0.25">
      <c r="A2369" s="1">
        <v>39464</v>
      </c>
      <c r="B2369" s="2">
        <v>8101.63</v>
      </c>
      <c r="C2369" s="2">
        <v>169873</v>
      </c>
      <c r="D2369" s="2">
        <v>8098</v>
      </c>
      <c r="E2369" s="2">
        <v>8070</v>
      </c>
      <c r="F2369" s="10">
        <f t="shared" si="586"/>
        <v>-4.4805798339342395E-4</v>
      </c>
      <c r="G2369" s="2">
        <f t="shared" ca="1" si="587"/>
        <v>119484.4</v>
      </c>
      <c r="H2369">
        <f t="shared" ca="1" si="588"/>
        <v>1</v>
      </c>
      <c r="I2369">
        <f t="shared" si="589"/>
        <v>1</v>
      </c>
      <c r="J2369">
        <f t="shared" si="592"/>
        <v>-77.909999999999854</v>
      </c>
      <c r="K2369">
        <f t="shared" ca="1" si="590"/>
        <v>1</v>
      </c>
      <c r="L2369" s="11">
        <f t="shared" ca="1" si="600"/>
        <v>17488.229999999989</v>
      </c>
      <c r="M2369">
        <f t="shared" ca="1" si="591"/>
        <v>2</v>
      </c>
      <c r="N2369">
        <f t="shared" ca="1" si="601"/>
        <v>0</v>
      </c>
      <c r="O2369">
        <f>COUNTIF(結算日!$A$3:$A$249,A2369)</f>
        <v>0</v>
      </c>
      <c r="Q2369" s="7">
        <f t="shared" si="593"/>
        <v>-37</v>
      </c>
      <c r="R2369" s="8">
        <f t="shared" ca="1" si="597"/>
        <v>-2479</v>
      </c>
      <c r="S2369" s="8">
        <f t="shared" ca="1" si="598"/>
        <v>546911</v>
      </c>
      <c r="T2369" s="8">
        <f t="shared" ca="1" si="594"/>
        <v>67</v>
      </c>
      <c r="U2369" s="9">
        <f t="shared" ca="1" si="599"/>
        <v>0</v>
      </c>
      <c r="V2369">
        <f t="shared" si="595"/>
        <v>2008</v>
      </c>
      <c r="W2369">
        <f t="shared" si="596"/>
        <v>1</v>
      </c>
    </row>
    <row r="2370" spans="1:23" x14ac:dyDescent="0.25">
      <c r="A2370" s="1">
        <v>39465</v>
      </c>
      <c r="B2370" s="2">
        <v>8184.65</v>
      </c>
      <c r="C2370" s="2">
        <v>165691</v>
      </c>
      <c r="D2370" s="2">
        <v>8216</v>
      </c>
      <c r="E2370" s="2">
        <v>8206</v>
      </c>
      <c r="F2370" s="10">
        <f t="shared" ref="F2370:F2433" si="602">IF(O2370=1,E2370,D2370)/B2370-1</f>
        <v>3.830340943106858E-3</v>
      </c>
      <c r="G2370" s="2">
        <f t="shared" ref="G2370:G2433" ca="1" si="603">IF(ROW()&gt;$G$1,AVERAGE(OFFSET(C2370,-$G$1+1,,$G$1)),"")</f>
        <v>120628</v>
      </c>
      <c r="H2370">
        <f t="shared" ref="H2370:H2433" ca="1" si="604">IF(G2370="",0,SIGN(C2370-G2370))</f>
        <v>1</v>
      </c>
      <c r="I2370">
        <f t="shared" ref="I2370:I2433" si="605">-SIGN(F2370)</f>
        <v>-1</v>
      </c>
      <c r="J2370">
        <f t="shared" si="592"/>
        <v>83.019999999999527</v>
      </c>
      <c r="K2370">
        <f t="shared" ref="K2370:K2433" si="606">CHOOSE($K$1,H2370*(2-$K$1)+I2370*($K$1-1),IF(ABS(F2370)&gt;($K$1-2)/100,I2370,H2370))</f>
        <v>-1</v>
      </c>
      <c r="L2370" s="11">
        <f t="shared" ca="1" si="600"/>
        <v>17654.26999999999</v>
      </c>
      <c r="M2370">
        <f t="shared" ref="M2370:M2433" ca="1" si="607">INT(L2370*$P$1/B2370)*K2370</f>
        <v>-2</v>
      </c>
      <c r="N2370">
        <f t="shared" ca="1" si="601"/>
        <v>4</v>
      </c>
      <c r="O2370">
        <f>COUNTIF(結算日!$A$3:$A$249,A2370)</f>
        <v>0</v>
      </c>
      <c r="Q2370" s="7">
        <f t="shared" si="593"/>
        <v>118</v>
      </c>
      <c r="R2370" s="8">
        <f t="shared" ca="1" si="597"/>
        <v>7906</v>
      </c>
      <c r="S2370" s="8">
        <f t="shared" ca="1" si="598"/>
        <v>554817</v>
      </c>
      <c r="T2370" s="8">
        <f t="shared" ca="1" si="594"/>
        <v>-67</v>
      </c>
      <c r="U2370" s="9">
        <f t="shared" ca="1" si="599"/>
        <v>134</v>
      </c>
      <c r="V2370">
        <f t="shared" si="595"/>
        <v>2008</v>
      </c>
      <c r="W2370">
        <f t="shared" si="596"/>
        <v>1</v>
      </c>
    </row>
    <row r="2371" spans="1:23" x14ac:dyDescent="0.25">
      <c r="A2371" s="1">
        <v>39468</v>
      </c>
      <c r="B2371" s="2">
        <v>8110.2</v>
      </c>
      <c r="C2371" s="2">
        <v>142026</v>
      </c>
      <c r="D2371" s="2">
        <v>8110</v>
      </c>
      <c r="E2371" s="2">
        <v>8102</v>
      </c>
      <c r="F2371" s="10">
        <f t="shared" si="602"/>
        <v>-2.4660304308143921E-5</v>
      </c>
      <c r="G2371" s="2">
        <f t="shared" ca="1" si="603"/>
        <v>121509.425</v>
      </c>
      <c r="H2371">
        <f t="shared" ca="1" si="604"/>
        <v>1</v>
      </c>
      <c r="I2371">
        <f t="shared" si="605"/>
        <v>1</v>
      </c>
      <c r="J2371">
        <f t="shared" ref="J2371:J2434" si="608">B2371-B2370</f>
        <v>-74.449999999999818</v>
      </c>
      <c r="K2371">
        <f t="shared" ca="1" si="606"/>
        <v>1</v>
      </c>
      <c r="L2371" s="11">
        <f t="shared" ca="1" si="600"/>
        <v>17803.169999999991</v>
      </c>
      <c r="M2371">
        <f t="shared" ca="1" si="607"/>
        <v>2</v>
      </c>
      <c r="N2371">
        <f t="shared" ca="1" si="601"/>
        <v>4</v>
      </c>
      <c r="O2371">
        <f>COUNTIF(結算日!$A$3:$A$249,A2371)</f>
        <v>0</v>
      </c>
      <c r="Q2371" s="7">
        <f t="shared" ref="Q2371:Q2434" si="609">D2371-IF(O2370=1,E2370,D2370)</f>
        <v>-106</v>
      </c>
      <c r="R2371" s="8">
        <f t="shared" ca="1" si="597"/>
        <v>7102</v>
      </c>
      <c r="S2371" s="8">
        <f t="shared" ca="1" si="598"/>
        <v>561785</v>
      </c>
      <c r="T2371" s="8">
        <f t="shared" ref="T2371:T2434" ca="1" si="610">INT(S2371*$P$1/IF(O2371=1,E2371,D2371))*K2371</f>
        <v>69</v>
      </c>
      <c r="U2371" s="9">
        <f t="shared" ca="1" si="599"/>
        <v>136</v>
      </c>
      <c r="V2371">
        <f t="shared" ref="V2371:V2434" si="611">YEAR(A2371)</f>
        <v>2008</v>
      </c>
      <c r="W2371">
        <f t="shared" ref="W2371:W2434" si="612">MONTH(A2371)</f>
        <v>1</v>
      </c>
    </row>
    <row r="2372" spans="1:23" x14ac:dyDescent="0.25">
      <c r="A2372" s="1">
        <v>39469</v>
      </c>
      <c r="B2372" s="2">
        <v>7581.96</v>
      </c>
      <c r="C2372" s="2">
        <v>134532</v>
      </c>
      <c r="D2372" s="2">
        <v>7543</v>
      </c>
      <c r="E2372" s="2">
        <v>7535</v>
      </c>
      <c r="F2372" s="10">
        <f t="shared" si="602"/>
        <v>-5.1385129966393661E-3</v>
      </c>
      <c r="G2372" s="2">
        <f t="shared" ca="1" si="603"/>
        <v>122373.125</v>
      </c>
      <c r="H2372">
        <f t="shared" ca="1" si="604"/>
        <v>1</v>
      </c>
      <c r="I2372">
        <f t="shared" si="605"/>
        <v>1</v>
      </c>
      <c r="J2372">
        <f t="shared" si="608"/>
        <v>-528.23999999999978</v>
      </c>
      <c r="K2372">
        <f t="shared" si="606"/>
        <v>1</v>
      </c>
      <c r="L2372" s="11">
        <f t="shared" ca="1" si="600"/>
        <v>16746.689999999991</v>
      </c>
      <c r="M2372">
        <f t="shared" ca="1" si="607"/>
        <v>2</v>
      </c>
      <c r="N2372">
        <f t="shared" ca="1" si="601"/>
        <v>0</v>
      </c>
      <c r="O2372">
        <f>COUNTIF(結算日!$A$3:$A$249,A2372)</f>
        <v>0</v>
      </c>
      <c r="Q2372" s="7">
        <f t="shared" si="609"/>
        <v>-567</v>
      </c>
      <c r="R2372" s="8">
        <f t="shared" ref="R2372:R2435" ca="1" si="613">Q2372*T2371</f>
        <v>-39123</v>
      </c>
      <c r="S2372" s="8">
        <f t="shared" ref="S2372:S2435" ca="1" si="614">S2371+Q2372*T2371-U2371*$U$1</f>
        <v>522526</v>
      </c>
      <c r="T2372" s="8">
        <f t="shared" ca="1" si="610"/>
        <v>69</v>
      </c>
      <c r="U2372" s="9">
        <f t="shared" ref="U2372:U2435" ca="1" si="615">IF(O2372=1,ABS(T2372)+ABS(T2371),ABS(T2372-T2371))</f>
        <v>0</v>
      </c>
      <c r="V2372">
        <f t="shared" si="611"/>
        <v>2008</v>
      </c>
      <c r="W2372">
        <f t="shared" si="612"/>
        <v>1</v>
      </c>
    </row>
    <row r="2373" spans="1:23" x14ac:dyDescent="0.25">
      <c r="A2373" s="1">
        <v>39470</v>
      </c>
      <c r="B2373" s="2">
        <v>7408.4</v>
      </c>
      <c r="C2373" s="2">
        <v>161864</v>
      </c>
      <c r="D2373" s="2">
        <v>7331</v>
      </c>
      <c r="E2373" s="2">
        <v>7328</v>
      </c>
      <c r="F2373" s="10">
        <f t="shared" si="602"/>
        <v>-1.0447600021597059E-2</v>
      </c>
      <c r="G2373" s="2">
        <f t="shared" ca="1" si="603"/>
        <v>123521.75</v>
      </c>
      <c r="H2373">
        <f t="shared" ca="1" si="604"/>
        <v>1</v>
      </c>
      <c r="I2373">
        <f t="shared" si="605"/>
        <v>1</v>
      </c>
      <c r="J2373">
        <f t="shared" si="608"/>
        <v>-173.5600000000004</v>
      </c>
      <c r="K2373">
        <f t="shared" si="606"/>
        <v>1</v>
      </c>
      <c r="L2373" s="11">
        <f t="shared" ca="1" si="600"/>
        <v>16399.569999999992</v>
      </c>
      <c r="M2373">
        <f t="shared" ca="1" si="607"/>
        <v>2</v>
      </c>
      <c r="N2373">
        <f t="shared" ca="1" si="601"/>
        <v>0</v>
      </c>
      <c r="O2373">
        <f>COUNTIF(結算日!$A$3:$A$249,A2373)</f>
        <v>0</v>
      </c>
      <c r="Q2373" s="7">
        <f t="shared" si="609"/>
        <v>-212</v>
      </c>
      <c r="R2373" s="8">
        <f t="shared" ca="1" si="613"/>
        <v>-14628</v>
      </c>
      <c r="S2373" s="8">
        <f t="shared" ca="1" si="614"/>
        <v>507898</v>
      </c>
      <c r="T2373" s="8">
        <f t="shared" ca="1" si="610"/>
        <v>69</v>
      </c>
      <c r="U2373" s="9">
        <f t="shared" ca="1" si="615"/>
        <v>0</v>
      </c>
      <c r="V2373">
        <f t="shared" si="611"/>
        <v>2008</v>
      </c>
      <c r="W2373">
        <f t="shared" si="612"/>
        <v>1</v>
      </c>
    </row>
    <row r="2374" spans="1:23" x14ac:dyDescent="0.25">
      <c r="A2374" s="1">
        <v>39471</v>
      </c>
      <c r="B2374" s="2">
        <v>7517.05</v>
      </c>
      <c r="C2374" s="2">
        <v>144216</v>
      </c>
      <c r="D2374" s="2">
        <v>7540</v>
      </c>
      <c r="E2374" s="2">
        <v>7535</v>
      </c>
      <c r="F2374" s="10">
        <f t="shared" si="602"/>
        <v>3.0530593783464344E-3</v>
      </c>
      <c r="G2374" s="2">
        <f t="shared" ca="1" si="603"/>
        <v>124594.27499999999</v>
      </c>
      <c r="H2374">
        <f t="shared" ca="1" si="604"/>
        <v>1</v>
      </c>
      <c r="I2374">
        <f t="shared" si="605"/>
        <v>-1</v>
      </c>
      <c r="J2374">
        <f t="shared" si="608"/>
        <v>108.65000000000055</v>
      </c>
      <c r="K2374">
        <f t="shared" si="606"/>
        <v>-1</v>
      </c>
      <c r="L2374" s="11">
        <f t="shared" ca="1" si="600"/>
        <v>16616.869999999995</v>
      </c>
      <c r="M2374">
        <f t="shared" ca="1" si="607"/>
        <v>-2</v>
      </c>
      <c r="N2374">
        <f t="shared" ca="1" si="601"/>
        <v>4</v>
      </c>
      <c r="O2374">
        <f>COUNTIF(結算日!$A$3:$A$249,A2374)</f>
        <v>0</v>
      </c>
      <c r="Q2374" s="7">
        <f t="shared" si="609"/>
        <v>209</v>
      </c>
      <c r="R2374" s="8">
        <f t="shared" ca="1" si="613"/>
        <v>14421</v>
      </c>
      <c r="S2374" s="8">
        <f t="shared" ca="1" si="614"/>
        <v>522319</v>
      </c>
      <c r="T2374" s="8">
        <f t="shared" ca="1" si="610"/>
        <v>-69</v>
      </c>
      <c r="U2374" s="9">
        <f t="shared" ca="1" si="615"/>
        <v>138</v>
      </c>
      <c r="V2374">
        <f t="shared" si="611"/>
        <v>2008</v>
      </c>
      <c r="W2374">
        <f t="shared" si="612"/>
        <v>1</v>
      </c>
    </row>
    <row r="2375" spans="1:23" x14ac:dyDescent="0.25">
      <c r="A2375" s="1">
        <v>39472</v>
      </c>
      <c r="B2375" s="2">
        <v>7739.59</v>
      </c>
      <c r="C2375" s="2">
        <v>118137</v>
      </c>
      <c r="D2375" s="2">
        <v>7777</v>
      </c>
      <c r="E2375" s="2">
        <v>7766</v>
      </c>
      <c r="F2375" s="10">
        <f t="shared" si="602"/>
        <v>4.8335893761815019E-3</v>
      </c>
      <c r="G2375" s="2">
        <f t="shared" ca="1" si="603"/>
        <v>124522.9</v>
      </c>
      <c r="H2375">
        <f t="shared" ca="1" si="604"/>
        <v>-1</v>
      </c>
      <c r="I2375">
        <f t="shared" si="605"/>
        <v>-1</v>
      </c>
      <c r="J2375">
        <f t="shared" si="608"/>
        <v>222.53999999999996</v>
      </c>
      <c r="K2375">
        <f t="shared" si="606"/>
        <v>-1</v>
      </c>
      <c r="L2375" s="11">
        <f t="shared" ca="1" si="600"/>
        <v>16171.789999999995</v>
      </c>
      <c r="M2375">
        <f t="shared" ca="1" si="607"/>
        <v>-2</v>
      </c>
      <c r="N2375">
        <f t="shared" ca="1" si="601"/>
        <v>0</v>
      </c>
      <c r="O2375">
        <f>COUNTIF(結算日!$A$3:$A$249,A2375)</f>
        <v>0</v>
      </c>
      <c r="Q2375" s="7">
        <f t="shared" si="609"/>
        <v>237</v>
      </c>
      <c r="R2375" s="8">
        <f t="shared" ca="1" si="613"/>
        <v>-16353</v>
      </c>
      <c r="S2375" s="8">
        <f t="shared" ca="1" si="614"/>
        <v>505828</v>
      </c>
      <c r="T2375" s="8">
        <f t="shared" ca="1" si="610"/>
        <v>-65</v>
      </c>
      <c r="U2375" s="9">
        <f t="shared" ca="1" si="615"/>
        <v>4</v>
      </c>
      <c r="V2375">
        <f t="shared" si="611"/>
        <v>2008</v>
      </c>
      <c r="W2375">
        <f t="shared" si="612"/>
        <v>1</v>
      </c>
    </row>
    <row r="2376" spans="1:23" x14ac:dyDescent="0.25">
      <c r="A2376" s="1">
        <v>39475</v>
      </c>
      <c r="B2376" s="2">
        <v>7485.79</v>
      </c>
      <c r="C2376" s="2">
        <v>102310</v>
      </c>
      <c r="D2376" s="2">
        <v>7445</v>
      </c>
      <c r="E2376" s="2">
        <v>7437</v>
      </c>
      <c r="F2376" s="10">
        <f t="shared" si="602"/>
        <v>-5.4489906876895589E-3</v>
      </c>
      <c r="G2376" s="2">
        <f t="shared" ca="1" si="603"/>
        <v>123782.77499999999</v>
      </c>
      <c r="H2376">
        <f t="shared" ca="1" si="604"/>
        <v>-1</v>
      </c>
      <c r="I2376">
        <f t="shared" si="605"/>
        <v>1</v>
      </c>
      <c r="J2376">
        <f t="shared" si="608"/>
        <v>-253.80000000000018</v>
      </c>
      <c r="K2376">
        <f t="shared" si="606"/>
        <v>1</v>
      </c>
      <c r="L2376" s="11">
        <f t="shared" ca="1" si="600"/>
        <v>16679.389999999996</v>
      </c>
      <c r="M2376">
        <f t="shared" ca="1" si="607"/>
        <v>2</v>
      </c>
      <c r="N2376">
        <f t="shared" ca="1" si="601"/>
        <v>4</v>
      </c>
      <c r="O2376">
        <f>COUNTIF(結算日!$A$3:$A$249,A2376)</f>
        <v>0</v>
      </c>
      <c r="Q2376" s="7">
        <f t="shared" si="609"/>
        <v>-332</v>
      </c>
      <c r="R2376" s="8">
        <f t="shared" ca="1" si="613"/>
        <v>21580</v>
      </c>
      <c r="S2376" s="8">
        <f t="shared" ca="1" si="614"/>
        <v>527404</v>
      </c>
      <c r="T2376" s="8">
        <f t="shared" ca="1" si="610"/>
        <v>70</v>
      </c>
      <c r="U2376" s="9">
        <f t="shared" ca="1" si="615"/>
        <v>135</v>
      </c>
      <c r="V2376">
        <f t="shared" si="611"/>
        <v>2008</v>
      </c>
      <c r="W2376">
        <f t="shared" si="612"/>
        <v>1</v>
      </c>
    </row>
    <row r="2377" spans="1:23" x14ac:dyDescent="0.25">
      <c r="A2377" s="1">
        <v>39476</v>
      </c>
      <c r="B2377" s="2">
        <v>7576.42</v>
      </c>
      <c r="C2377" s="2">
        <v>95951</v>
      </c>
      <c r="D2377" s="2">
        <v>7526</v>
      </c>
      <c r="E2377" s="2">
        <v>7504</v>
      </c>
      <c r="F2377" s="10">
        <f t="shared" si="602"/>
        <v>-6.6548580992078499E-3</v>
      </c>
      <c r="G2377" s="2">
        <f t="shared" ca="1" si="603"/>
        <v>123936.425</v>
      </c>
      <c r="H2377">
        <f t="shared" ca="1" si="604"/>
        <v>-1</v>
      </c>
      <c r="I2377">
        <f t="shared" si="605"/>
        <v>1</v>
      </c>
      <c r="J2377">
        <f t="shared" si="608"/>
        <v>90.630000000000109</v>
      </c>
      <c r="K2377">
        <f t="shared" si="606"/>
        <v>1</v>
      </c>
      <c r="L2377" s="11">
        <f t="shared" ca="1" si="600"/>
        <v>16860.649999999994</v>
      </c>
      <c r="M2377">
        <f t="shared" ca="1" si="607"/>
        <v>2</v>
      </c>
      <c r="N2377">
        <f t="shared" ca="1" si="601"/>
        <v>0</v>
      </c>
      <c r="O2377">
        <f>COUNTIF(結算日!$A$3:$A$249,A2377)</f>
        <v>0</v>
      </c>
      <c r="Q2377" s="7">
        <f t="shared" si="609"/>
        <v>81</v>
      </c>
      <c r="R2377" s="8">
        <f t="shared" ca="1" si="613"/>
        <v>5670</v>
      </c>
      <c r="S2377" s="8">
        <f t="shared" ca="1" si="614"/>
        <v>532939</v>
      </c>
      <c r="T2377" s="8">
        <f t="shared" ca="1" si="610"/>
        <v>70</v>
      </c>
      <c r="U2377" s="9">
        <f t="shared" ca="1" si="615"/>
        <v>0</v>
      </c>
      <c r="V2377">
        <f t="shared" si="611"/>
        <v>2008</v>
      </c>
      <c r="W2377">
        <f t="shared" si="612"/>
        <v>1</v>
      </c>
    </row>
    <row r="2378" spans="1:23" x14ac:dyDescent="0.25">
      <c r="A2378" s="1">
        <v>39477</v>
      </c>
      <c r="B2378" s="2">
        <v>7543.5</v>
      </c>
      <c r="C2378" s="2">
        <v>111171</v>
      </c>
      <c r="D2378" s="2">
        <v>7511</v>
      </c>
      <c r="E2378" s="2">
        <v>7485</v>
      </c>
      <c r="F2378" s="10">
        <f t="shared" si="602"/>
        <v>-4.3083449327235845E-3</v>
      </c>
      <c r="G2378" s="2">
        <f t="shared" ca="1" si="603"/>
        <v>124352.22500000001</v>
      </c>
      <c r="H2378">
        <f t="shared" ca="1" si="604"/>
        <v>-1</v>
      </c>
      <c r="I2378">
        <f t="shared" si="605"/>
        <v>1</v>
      </c>
      <c r="J2378">
        <f t="shared" si="608"/>
        <v>-32.920000000000073</v>
      </c>
      <c r="K2378">
        <f t="shared" si="606"/>
        <v>1</v>
      </c>
      <c r="L2378" s="11">
        <f t="shared" ca="1" si="600"/>
        <v>16794.809999999994</v>
      </c>
      <c r="M2378">
        <f t="shared" ca="1" si="607"/>
        <v>2</v>
      </c>
      <c r="N2378">
        <f t="shared" ca="1" si="601"/>
        <v>0</v>
      </c>
      <c r="O2378">
        <f>COUNTIF(結算日!$A$3:$A$249,A2378)</f>
        <v>0</v>
      </c>
      <c r="Q2378" s="7">
        <f t="shared" si="609"/>
        <v>-15</v>
      </c>
      <c r="R2378" s="8">
        <f t="shared" ca="1" si="613"/>
        <v>-1050</v>
      </c>
      <c r="S2378" s="8">
        <f t="shared" ca="1" si="614"/>
        <v>531889</v>
      </c>
      <c r="T2378" s="8">
        <f t="shared" ca="1" si="610"/>
        <v>70</v>
      </c>
      <c r="U2378" s="9">
        <f t="shared" ca="1" si="615"/>
        <v>0</v>
      </c>
      <c r="V2378">
        <f t="shared" si="611"/>
        <v>2008</v>
      </c>
      <c r="W2378">
        <f t="shared" si="612"/>
        <v>1</v>
      </c>
    </row>
    <row r="2379" spans="1:23" x14ac:dyDescent="0.25">
      <c r="A2379" s="1">
        <v>39478</v>
      </c>
      <c r="B2379" s="2">
        <v>7521.13</v>
      </c>
      <c r="C2379" s="2">
        <v>124222</v>
      </c>
      <c r="D2379" s="2">
        <v>7463</v>
      </c>
      <c r="E2379" s="2">
        <v>7432</v>
      </c>
      <c r="F2379" s="10">
        <f t="shared" si="602"/>
        <v>-7.7288918021627406E-3</v>
      </c>
      <c r="G2379" s="2">
        <f t="shared" ca="1" si="603"/>
        <v>124524.05</v>
      </c>
      <c r="H2379">
        <f t="shared" ca="1" si="604"/>
        <v>-1</v>
      </c>
      <c r="I2379">
        <f t="shared" si="605"/>
        <v>1</v>
      </c>
      <c r="J2379">
        <f t="shared" si="608"/>
        <v>-22.369999999999891</v>
      </c>
      <c r="K2379">
        <f t="shared" si="606"/>
        <v>1</v>
      </c>
      <c r="L2379" s="11">
        <f t="shared" ca="1" si="600"/>
        <v>16750.069999999992</v>
      </c>
      <c r="M2379">
        <f t="shared" ca="1" si="607"/>
        <v>2</v>
      </c>
      <c r="N2379">
        <f t="shared" ca="1" si="601"/>
        <v>0</v>
      </c>
      <c r="O2379">
        <f>COUNTIF(結算日!$A$3:$A$249,A2379)</f>
        <v>0</v>
      </c>
      <c r="Q2379" s="7">
        <f t="shared" si="609"/>
        <v>-48</v>
      </c>
      <c r="R2379" s="8">
        <f t="shared" ca="1" si="613"/>
        <v>-3360</v>
      </c>
      <c r="S2379" s="8">
        <f t="shared" ca="1" si="614"/>
        <v>528529</v>
      </c>
      <c r="T2379" s="8">
        <f t="shared" ca="1" si="610"/>
        <v>70</v>
      </c>
      <c r="U2379" s="9">
        <f t="shared" ca="1" si="615"/>
        <v>0</v>
      </c>
      <c r="V2379">
        <f t="shared" si="611"/>
        <v>2008</v>
      </c>
      <c r="W2379">
        <f t="shared" si="612"/>
        <v>1</v>
      </c>
    </row>
    <row r="2380" spans="1:23" x14ac:dyDescent="0.25">
      <c r="A2380" s="1">
        <v>39479</v>
      </c>
      <c r="B2380" s="2">
        <v>7673.99</v>
      </c>
      <c r="C2380" s="2">
        <v>123130</v>
      </c>
      <c r="D2380" s="2">
        <v>7669</v>
      </c>
      <c r="E2380" s="2">
        <v>7645</v>
      </c>
      <c r="F2380" s="10">
        <f t="shared" si="602"/>
        <v>-6.5024843660199672E-4</v>
      </c>
      <c r="G2380" s="2">
        <f t="shared" ca="1" si="603"/>
        <v>124406.95</v>
      </c>
      <c r="H2380">
        <f t="shared" ca="1" si="604"/>
        <v>-1</v>
      </c>
      <c r="I2380">
        <f t="shared" si="605"/>
        <v>1</v>
      </c>
      <c r="J2380">
        <f t="shared" si="608"/>
        <v>152.85999999999967</v>
      </c>
      <c r="K2380">
        <f t="shared" ca="1" si="606"/>
        <v>-1</v>
      </c>
      <c r="L2380" s="11">
        <f t="shared" ca="1" si="600"/>
        <v>17055.789999999994</v>
      </c>
      <c r="M2380">
        <f t="shared" ca="1" si="607"/>
        <v>-2</v>
      </c>
      <c r="N2380">
        <f t="shared" ca="1" si="601"/>
        <v>4</v>
      </c>
      <c r="O2380">
        <f>COUNTIF(結算日!$A$3:$A$249,A2380)</f>
        <v>0</v>
      </c>
      <c r="Q2380" s="7">
        <f t="shared" si="609"/>
        <v>206</v>
      </c>
      <c r="R2380" s="8">
        <f t="shared" ca="1" si="613"/>
        <v>14420</v>
      </c>
      <c r="S2380" s="8">
        <f t="shared" ca="1" si="614"/>
        <v>542949</v>
      </c>
      <c r="T2380" s="8">
        <f t="shared" ca="1" si="610"/>
        <v>-70</v>
      </c>
      <c r="U2380" s="9">
        <f t="shared" ca="1" si="615"/>
        <v>140</v>
      </c>
      <c r="V2380">
        <f t="shared" si="611"/>
        <v>2008</v>
      </c>
      <c r="W2380">
        <f t="shared" si="612"/>
        <v>2</v>
      </c>
    </row>
    <row r="2381" spans="1:23" x14ac:dyDescent="0.25">
      <c r="A2381" s="1">
        <v>39490</v>
      </c>
      <c r="B2381" s="2">
        <v>7553.3</v>
      </c>
      <c r="C2381" s="2">
        <v>113634</v>
      </c>
      <c r="D2381" s="2">
        <v>7505</v>
      </c>
      <c r="E2381" s="2">
        <v>7488</v>
      </c>
      <c r="F2381" s="10">
        <f t="shared" si="602"/>
        <v>-6.3945560218712227E-3</v>
      </c>
      <c r="G2381" s="2">
        <f t="shared" ca="1" si="603"/>
        <v>124370.75</v>
      </c>
      <c r="H2381">
        <f t="shared" ca="1" si="604"/>
        <v>-1</v>
      </c>
      <c r="I2381">
        <f t="shared" si="605"/>
        <v>1</v>
      </c>
      <c r="J2381">
        <f t="shared" si="608"/>
        <v>-120.6899999999996</v>
      </c>
      <c r="K2381">
        <f t="shared" si="606"/>
        <v>1</v>
      </c>
      <c r="L2381" s="11">
        <f t="shared" ca="1" si="600"/>
        <v>17297.169999999991</v>
      </c>
      <c r="M2381">
        <f t="shared" ca="1" si="607"/>
        <v>2</v>
      </c>
      <c r="N2381">
        <f t="shared" ca="1" si="601"/>
        <v>4</v>
      </c>
      <c r="O2381">
        <f>COUNTIF(結算日!$A$3:$A$249,A2381)</f>
        <v>0</v>
      </c>
      <c r="Q2381" s="7">
        <f t="shared" si="609"/>
        <v>-164</v>
      </c>
      <c r="R2381" s="8">
        <f t="shared" ca="1" si="613"/>
        <v>11480</v>
      </c>
      <c r="S2381" s="8">
        <f t="shared" ca="1" si="614"/>
        <v>554289</v>
      </c>
      <c r="T2381" s="8">
        <f t="shared" ca="1" si="610"/>
        <v>73</v>
      </c>
      <c r="U2381" s="9">
        <f t="shared" ca="1" si="615"/>
        <v>143</v>
      </c>
      <c r="V2381">
        <f t="shared" si="611"/>
        <v>2008</v>
      </c>
      <c r="W2381">
        <f t="shared" si="612"/>
        <v>2</v>
      </c>
    </row>
    <row r="2382" spans="1:23" x14ac:dyDescent="0.25">
      <c r="A2382" s="1">
        <v>39491</v>
      </c>
      <c r="B2382" s="2">
        <v>7550.55</v>
      </c>
      <c r="C2382" s="2">
        <v>99134</v>
      </c>
      <c r="D2382" s="2">
        <v>7485</v>
      </c>
      <c r="E2382" s="2">
        <v>7486</v>
      </c>
      <c r="F2382" s="10">
        <f t="shared" si="602"/>
        <v>-8.681486779108849E-3</v>
      </c>
      <c r="G2382" s="2">
        <f t="shared" ca="1" si="603"/>
        <v>124847.7</v>
      </c>
      <c r="H2382">
        <f t="shared" ca="1" si="604"/>
        <v>-1</v>
      </c>
      <c r="I2382">
        <f t="shared" si="605"/>
        <v>1</v>
      </c>
      <c r="J2382">
        <f t="shared" si="608"/>
        <v>-2.75</v>
      </c>
      <c r="K2382">
        <f t="shared" si="606"/>
        <v>1</v>
      </c>
      <c r="L2382" s="11">
        <f t="shared" ca="1" si="600"/>
        <v>17291.669999999991</v>
      </c>
      <c r="M2382">
        <f t="shared" ca="1" si="607"/>
        <v>2</v>
      </c>
      <c r="N2382">
        <f t="shared" ca="1" si="601"/>
        <v>0</v>
      </c>
      <c r="O2382">
        <f>COUNTIF(結算日!$A$3:$A$249,A2382)</f>
        <v>0</v>
      </c>
      <c r="Q2382" s="7">
        <f t="shared" si="609"/>
        <v>-20</v>
      </c>
      <c r="R2382" s="8">
        <f t="shared" ca="1" si="613"/>
        <v>-1460</v>
      </c>
      <c r="S2382" s="8">
        <f t="shared" ca="1" si="614"/>
        <v>552686</v>
      </c>
      <c r="T2382" s="8">
        <f t="shared" ca="1" si="610"/>
        <v>73</v>
      </c>
      <c r="U2382" s="9">
        <f t="shared" ca="1" si="615"/>
        <v>0</v>
      </c>
      <c r="V2382">
        <f t="shared" si="611"/>
        <v>2008</v>
      </c>
      <c r="W2382">
        <f t="shared" si="612"/>
        <v>2</v>
      </c>
    </row>
    <row r="2383" spans="1:23" x14ac:dyDescent="0.25">
      <c r="A2383" s="1">
        <v>39492</v>
      </c>
      <c r="B2383" s="2">
        <v>7865.28</v>
      </c>
      <c r="C2383" s="2">
        <v>114645</v>
      </c>
      <c r="D2383" s="2">
        <v>7897</v>
      </c>
      <c r="E2383" s="2">
        <v>7883</v>
      </c>
      <c r="F2383" s="10">
        <f t="shared" si="602"/>
        <v>4.032914276414834E-3</v>
      </c>
      <c r="G2383" s="2">
        <f t="shared" ca="1" si="603"/>
        <v>125558.1</v>
      </c>
      <c r="H2383">
        <f t="shared" ca="1" si="604"/>
        <v>-1</v>
      </c>
      <c r="I2383">
        <f t="shared" si="605"/>
        <v>-1</v>
      </c>
      <c r="J2383">
        <f t="shared" si="608"/>
        <v>314.72999999999956</v>
      </c>
      <c r="K2383">
        <f t="shared" si="606"/>
        <v>-1</v>
      </c>
      <c r="L2383" s="11">
        <f t="shared" ca="1" si="600"/>
        <v>17921.12999999999</v>
      </c>
      <c r="M2383">
        <f t="shared" ca="1" si="607"/>
        <v>-2</v>
      </c>
      <c r="N2383">
        <f t="shared" ca="1" si="601"/>
        <v>4</v>
      </c>
      <c r="O2383">
        <f>COUNTIF(結算日!$A$3:$A$249,A2383)</f>
        <v>0</v>
      </c>
      <c r="Q2383" s="7">
        <f t="shared" si="609"/>
        <v>412</v>
      </c>
      <c r="R2383" s="8">
        <f t="shared" ca="1" si="613"/>
        <v>30076</v>
      </c>
      <c r="S2383" s="8">
        <f t="shared" ca="1" si="614"/>
        <v>582762</v>
      </c>
      <c r="T2383" s="8">
        <f t="shared" ca="1" si="610"/>
        <v>-73</v>
      </c>
      <c r="U2383" s="9">
        <f t="shared" ca="1" si="615"/>
        <v>146</v>
      </c>
      <c r="V2383">
        <f t="shared" si="611"/>
        <v>2008</v>
      </c>
      <c r="W2383">
        <f t="shared" si="612"/>
        <v>2</v>
      </c>
    </row>
    <row r="2384" spans="1:23" x14ac:dyDescent="0.25">
      <c r="A2384" s="1">
        <v>39493</v>
      </c>
      <c r="B2384" s="2">
        <v>7876.37</v>
      </c>
      <c r="C2384" s="2">
        <v>108046</v>
      </c>
      <c r="D2384" s="2">
        <v>7891</v>
      </c>
      <c r="E2384" s="2">
        <v>7866</v>
      </c>
      <c r="F2384" s="10">
        <f t="shared" si="602"/>
        <v>1.8574546396372682E-3</v>
      </c>
      <c r="G2384" s="2">
        <f t="shared" ca="1" si="603"/>
        <v>125530.35</v>
      </c>
      <c r="H2384">
        <f t="shared" ca="1" si="604"/>
        <v>-1</v>
      </c>
      <c r="I2384">
        <f t="shared" si="605"/>
        <v>-1</v>
      </c>
      <c r="J2384">
        <f t="shared" si="608"/>
        <v>11.090000000000146</v>
      </c>
      <c r="K2384">
        <f t="shared" si="606"/>
        <v>-1</v>
      </c>
      <c r="L2384" s="11">
        <f t="shared" ca="1" si="600"/>
        <v>17898.94999999999</v>
      </c>
      <c r="M2384">
        <f t="shared" ca="1" si="607"/>
        <v>-2</v>
      </c>
      <c r="N2384">
        <f t="shared" ca="1" si="601"/>
        <v>0</v>
      </c>
      <c r="O2384">
        <f>COUNTIF(結算日!$A$3:$A$249,A2384)</f>
        <v>0</v>
      </c>
      <c r="Q2384" s="7">
        <f t="shared" si="609"/>
        <v>-6</v>
      </c>
      <c r="R2384" s="8">
        <f t="shared" ca="1" si="613"/>
        <v>438</v>
      </c>
      <c r="S2384" s="8">
        <f t="shared" ca="1" si="614"/>
        <v>583054</v>
      </c>
      <c r="T2384" s="8">
        <f t="shared" ca="1" si="610"/>
        <v>-73</v>
      </c>
      <c r="U2384" s="9">
        <f t="shared" ca="1" si="615"/>
        <v>0</v>
      </c>
      <c r="V2384">
        <f t="shared" si="611"/>
        <v>2008</v>
      </c>
      <c r="W2384">
        <f t="shared" si="612"/>
        <v>2</v>
      </c>
    </row>
    <row r="2385" spans="1:23" x14ac:dyDescent="0.25">
      <c r="A2385" s="1">
        <v>39496</v>
      </c>
      <c r="B2385" s="2">
        <v>7890.9</v>
      </c>
      <c r="C2385" s="2">
        <v>103046</v>
      </c>
      <c r="D2385" s="2">
        <v>7916</v>
      </c>
      <c r="E2385" s="2">
        <v>7884</v>
      </c>
      <c r="F2385" s="10">
        <f t="shared" si="602"/>
        <v>3.1808792406442521E-3</v>
      </c>
      <c r="G2385" s="2">
        <f t="shared" ca="1" si="603"/>
        <v>124581.95</v>
      </c>
      <c r="H2385">
        <f t="shared" ca="1" si="604"/>
        <v>-1</v>
      </c>
      <c r="I2385">
        <f t="shared" si="605"/>
        <v>-1</v>
      </c>
      <c r="J2385">
        <f t="shared" si="608"/>
        <v>14.529999999999745</v>
      </c>
      <c r="K2385">
        <f t="shared" si="606"/>
        <v>-1</v>
      </c>
      <c r="L2385" s="11">
        <f t="shared" ca="1" si="600"/>
        <v>17869.889999999992</v>
      </c>
      <c r="M2385">
        <f t="shared" ca="1" si="607"/>
        <v>-2</v>
      </c>
      <c r="N2385">
        <f t="shared" ca="1" si="601"/>
        <v>0</v>
      </c>
      <c r="O2385">
        <f>COUNTIF(結算日!$A$3:$A$249,A2385)</f>
        <v>0</v>
      </c>
      <c r="Q2385" s="7">
        <f t="shared" si="609"/>
        <v>25</v>
      </c>
      <c r="R2385" s="8">
        <f t="shared" ca="1" si="613"/>
        <v>-1825</v>
      </c>
      <c r="S2385" s="8">
        <f t="shared" ca="1" si="614"/>
        <v>581229</v>
      </c>
      <c r="T2385" s="8">
        <f t="shared" ca="1" si="610"/>
        <v>-73</v>
      </c>
      <c r="U2385" s="9">
        <f t="shared" ca="1" si="615"/>
        <v>0</v>
      </c>
      <c r="V2385">
        <f t="shared" si="611"/>
        <v>2008</v>
      </c>
      <c r="W2385">
        <f t="shared" si="612"/>
        <v>2</v>
      </c>
    </row>
    <row r="2386" spans="1:23" x14ac:dyDescent="0.25">
      <c r="A2386" s="1">
        <v>39497</v>
      </c>
      <c r="B2386" s="2">
        <v>8024.41</v>
      </c>
      <c r="C2386" s="2">
        <v>121424</v>
      </c>
      <c r="D2386" s="2">
        <v>8020</v>
      </c>
      <c r="E2386" s="2">
        <v>7999</v>
      </c>
      <c r="F2386" s="10">
        <f t="shared" si="602"/>
        <v>-5.495731150327865E-4</v>
      </c>
      <c r="G2386" s="2">
        <f t="shared" ca="1" si="603"/>
        <v>123824.425</v>
      </c>
      <c r="H2386">
        <f t="shared" ca="1" si="604"/>
        <v>-1</v>
      </c>
      <c r="I2386">
        <f t="shared" si="605"/>
        <v>1</v>
      </c>
      <c r="J2386">
        <f t="shared" si="608"/>
        <v>133.51000000000022</v>
      </c>
      <c r="K2386">
        <f t="shared" ca="1" si="606"/>
        <v>-1</v>
      </c>
      <c r="L2386" s="11">
        <f t="shared" ca="1" si="600"/>
        <v>17602.869999999992</v>
      </c>
      <c r="M2386">
        <f t="shared" ca="1" si="607"/>
        <v>-2</v>
      </c>
      <c r="N2386">
        <f t="shared" ca="1" si="601"/>
        <v>0</v>
      </c>
      <c r="O2386">
        <f>COUNTIF(結算日!$A$3:$A$249,A2386)</f>
        <v>0</v>
      </c>
      <c r="Q2386" s="7">
        <f t="shared" si="609"/>
        <v>104</v>
      </c>
      <c r="R2386" s="8">
        <f t="shared" ca="1" si="613"/>
        <v>-7592</v>
      </c>
      <c r="S2386" s="8">
        <f t="shared" ca="1" si="614"/>
        <v>573637</v>
      </c>
      <c r="T2386" s="8">
        <f t="shared" ca="1" si="610"/>
        <v>-71</v>
      </c>
      <c r="U2386" s="9">
        <f t="shared" ca="1" si="615"/>
        <v>2</v>
      </c>
      <c r="V2386">
        <f t="shared" si="611"/>
        <v>2008</v>
      </c>
      <c r="W2386">
        <f t="shared" si="612"/>
        <v>2</v>
      </c>
    </row>
    <row r="2387" spans="1:23" x14ac:dyDescent="0.25">
      <c r="A2387" s="1">
        <v>39498</v>
      </c>
      <c r="B2387" s="2">
        <v>7894.47</v>
      </c>
      <c r="C2387" s="2">
        <v>113676</v>
      </c>
      <c r="D2387" s="2">
        <v>7877</v>
      </c>
      <c r="E2387" s="2">
        <v>7828</v>
      </c>
      <c r="F2387" s="10">
        <f t="shared" si="602"/>
        <v>-8.4198179231791404E-3</v>
      </c>
      <c r="G2387" s="2">
        <f t="shared" ca="1" si="603"/>
        <v>123770.925</v>
      </c>
      <c r="H2387">
        <f t="shared" ca="1" si="604"/>
        <v>-1</v>
      </c>
      <c r="I2387">
        <f t="shared" si="605"/>
        <v>1</v>
      </c>
      <c r="J2387">
        <f t="shared" si="608"/>
        <v>-129.9399999999996</v>
      </c>
      <c r="K2387">
        <f t="shared" si="606"/>
        <v>1</v>
      </c>
      <c r="L2387" s="11">
        <f t="shared" ca="1" si="600"/>
        <v>17862.749999999993</v>
      </c>
      <c r="M2387">
        <f t="shared" ca="1" si="607"/>
        <v>2</v>
      </c>
      <c r="N2387">
        <f t="shared" ca="1" si="601"/>
        <v>4</v>
      </c>
      <c r="O2387">
        <f>COUNTIF(結算日!$A$3:$A$249,A2387)</f>
        <v>1</v>
      </c>
      <c r="Q2387" s="7">
        <f t="shared" si="609"/>
        <v>-143</v>
      </c>
      <c r="R2387" s="8">
        <f t="shared" ca="1" si="613"/>
        <v>10153</v>
      </c>
      <c r="S2387" s="8">
        <f t="shared" ca="1" si="614"/>
        <v>583788</v>
      </c>
      <c r="T2387" s="8">
        <f t="shared" ca="1" si="610"/>
        <v>74</v>
      </c>
      <c r="U2387" s="9">
        <f t="shared" ca="1" si="615"/>
        <v>145</v>
      </c>
      <c r="V2387">
        <f t="shared" si="611"/>
        <v>2008</v>
      </c>
      <c r="W2387">
        <f t="shared" si="612"/>
        <v>2</v>
      </c>
    </row>
    <row r="2388" spans="1:23" x14ac:dyDescent="0.25">
      <c r="A2388" s="1">
        <v>39499</v>
      </c>
      <c r="B2388" s="2">
        <v>8085.93</v>
      </c>
      <c r="C2388" s="2">
        <v>120314</v>
      </c>
      <c r="D2388" s="2">
        <v>8032</v>
      </c>
      <c r="E2388" s="2">
        <v>8006</v>
      </c>
      <c r="F2388" s="10">
        <f t="shared" si="602"/>
        <v>-6.6696100510392764E-3</v>
      </c>
      <c r="G2388" s="2">
        <f t="shared" ca="1" si="603"/>
        <v>123194.95</v>
      </c>
      <c r="H2388">
        <f t="shared" ca="1" si="604"/>
        <v>-1</v>
      </c>
      <c r="I2388">
        <f t="shared" si="605"/>
        <v>1</v>
      </c>
      <c r="J2388">
        <f t="shared" si="608"/>
        <v>191.46000000000004</v>
      </c>
      <c r="K2388">
        <f t="shared" si="606"/>
        <v>1</v>
      </c>
      <c r="L2388" s="11">
        <f t="shared" ca="1" si="600"/>
        <v>18245.669999999991</v>
      </c>
      <c r="M2388">
        <f t="shared" ca="1" si="607"/>
        <v>2</v>
      </c>
      <c r="N2388">
        <f t="shared" ca="1" si="601"/>
        <v>0</v>
      </c>
      <c r="O2388">
        <f>COUNTIF(結算日!$A$3:$A$249,A2388)</f>
        <v>0</v>
      </c>
      <c r="Q2388" s="7">
        <f t="shared" si="609"/>
        <v>204</v>
      </c>
      <c r="R2388" s="8">
        <f t="shared" ca="1" si="613"/>
        <v>15096</v>
      </c>
      <c r="S2388" s="8">
        <f t="shared" ca="1" si="614"/>
        <v>598739</v>
      </c>
      <c r="T2388" s="8">
        <f t="shared" ca="1" si="610"/>
        <v>74</v>
      </c>
      <c r="U2388" s="9">
        <f t="shared" ca="1" si="615"/>
        <v>0</v>
      </c>
      <c r="V2388">
        <f t="shared" si="611"/>
        <v>2008</v>
      </c>
      <c r="W2388">
        <f t="shared" si="612"/>
        <v>2</v>
      </c>
    </row>
    <row r="2389" spans="1:23" x14ac:dyDescent="0.25">
      <c r="A2389" s="1">
        <v>39500</v>
      </c>
      <c r="B2389" s="2">
        <v>8108.71</v>
      </c>
      <c r="C2389" s="2">
        <v>131212</v>
      </c>
      <c r="D2389" s="2">
        <v>8036</v>
      </c>
      <c r="E2389" s="2">
        <v>8021</v>
      </c>
      <c r="F2389" s="10">
        <f t="shared" si="602"/>
        <v>-8.9669010237140023E-3</v>
      </c>
      <c r="G2389" s="2">
        <f t="shared" ca="1" si="603"/>
        <v>123674.7</v>
      </c>
      <c r="H2389">
        <f t="shared" ca="1" si="604"/>
        <v>1</v>
      </c>
      <c r="I2389">
        <f t="shared" si="605"/>
        <v>1</v>
      </c>
      <c r="J2389">
        <f t="shared" si="608"/>
        <v>22.779999999999745</v>
      </c>
      <c r="K2389">
        <f t="shared" si="606"/>
        <v>1</v>
      </c>
      <c r="L2389" s="11">
        <f t="shared" ca="1" si="600"/>
        <v>18291.229999999989</v>
      </c>
      <c r="M2389">
        <f t="shared" ca="1" si="607"/>
        <v>2</v>
      </c>
      <c r="N2389">
        <f t="shared" ca="1" si="601"/>
        <v>0</v>
      </c>
      <c r="O2389">
        <f>COUNTIF(結算日!$A$3:$A$249,A2389)</f>
        <v>0</v>
      </c>
      <c r="Q2389" s="7">
        <f t="shared" si="609"/>
        <v>4</v>
      </c>
      <c r="R2389" s="8">
        <f t="shared" ca="1" si="613"/>
        <v>296</v>
      </c>
      <c r="S2389" s="8">
        <f t="shared" ca="1" si="614"/>
        <v>599035</v>
      </c>
      <c r="T2389" s="8">
        <f t="shared" ca="1" si="610"/>
        <v>74</v>
      </c>
      <c r="U2389" s="9">
        <f t="shared" ca="1" si="615"/>
        <v>0</v>
      </c>
      <c r="V2389">
        <f t="shared" si="611"/>
        <v>2008</v>
      </c>
      <c r="W2389">
        <f t="shared" si="612"/>
        <v>2</v>
      </c>
    </row>
    <row r="2390" spans="1:23" x14ac:dyDescent="0.25">
      <c r="A2390" s="1">
        <v>39503</v>
      </c>
      <c r="B2390" s="2">
        <v>8286.31</v>
      </c>
      <c r="C2390" s="2">
        <v>165389</v>
      </c>
      <c r="D2390" s="2">
        <v>8226</v>
      </c>
      <c r="E2390" s="2">
        <v>8208</v>
      </c>
      <c r="F2390" s="10">
        <f t="shared" si="602"/>
        <v>-7.2782698209455932E-3</v>
      </c>
      <c r="G2390" s="2">
        <f t="shared" ca="1" si="603"/>
        <v>125580.2</v>
      </c>
      <c r="H2390">
        <f t="shared" ca="1" si="604"/>
        <v>1</v>
      </c>
      <c r="I2390">
        <f t="shared" si="605"/>
        <v>1</v>
      </c>
      <c r="J2390">
        <f t="shared" si="608"/>
        <v>177.59999999999945</v>
      </c>
      <c r="K2390">
        <f t="shared" si="606"/>
        <v>1</v>
      </c>
      <c r="L2390" s="11">
        <f t="shared" ca="1" si="600"/>
        <v>18646.429999999986</v>
      </c>
      <c r="M2390">
        <f t="shared" ca="1" si="607"/>
        <v>2</v>
      </c>
      <c r="N2390">
        <f t="shared" ca="1" si="601"/>
        <v>0</v>
      </c>
      <c r="O2390">
        <f>COUNTIF(結算日!$A$3:$A$249,A2390)</f>
        <v>0</v>
      </c>
      <c r="Q2390" s="7">
        <f t="shared" si="609"/>
        <v>190</v>
      </c>
      <c r="R2390" s="8">
        <f t="shared" ca="1" si="613"/>
        <v>14060</v>
      </c>
      <c r="S2390" s="8">
        <f t="shared" ca="1" si="614"/>
        <v>613095</v>
      </c>
      <c r="T2390" s="8">
        <f t="shared" ca="1" si="610"/>
        <v>74</v>
      </c>
      <c r="U2390" s="9">
        <f t="shared" ca="1" si="615"/>
        <v>0</v>
      </c>
      <c r="V2390">
        <f t="shared" si="611"/>
        <v>2008</v>
      </c>
      <c r="W2390">
        <f t="shared" si="612"/>
        <v>2</v>
      </c>
    </row>
    <row r="2391" spans="1:23" x14ac:dyDescent="0.25">
      <c r="A2391" s="1">
        <v>39504</v>
      </c>
      <c r="B2391" s="2">
        <v>8307.67</v>
      </c>
      <c r="C2391" s="2">
        <v>174587</v>
      </c>
      <c r="D2391" s="2">
        <v>8277</v>
      </c>
      <c r="E2391" s="2">
        <v>8261</v>
      </c>
      <c r="F2391" s="10">
        <f t="shared" si="602"/>
        <v>-3.6917691723431512E-3</v>
      </c>
      <c r="G2391" s="2">
        <f t="shared" ca="1" si="603"/>
        <v>127434.075</v>
      </c>
      <c r="H2391">
        <f t="shared" ca="1" si="604"/>
        <v>1</v>
      </c>
      <c r="I2391">
        <f t="shared" si="605"/>
        <v>1</v>
      </c>
      <c r="J2391">
        <f t="shared" si="608"/>
        <v>21.360000000000582</v>
      </c>
      <c r="K2391">
        <f t="shared" si="606"/>
        <v>1</v>
      </c>
      <c r="L2391" s="11">
        <f t="shared" ca="1" si="600"/>
        <v>18689.149999999987</v>
      </c>
      <c r="M2391">
        <f t="shared" ca="1" si="607"/>
        <v>2</v>
      </c>
      <c r="N2391">
        <f t="shared" ca="1" si="601"/>
        <v>0</v>
      </c>
      <c r="O2391">
        <f>COUNTIF(結算日!$A$3:$A$249,A2391)</f>
        <v>0</v>
      </c>
      <c r="Q2391" s="7">
        <f t="shared" si="609"/>
        <v>51</v>
      </c>
      <c r="R2391" s="8">
        <f t="shared" ca="1" si="613"/>
        <v>3774</v>
      </c>
      <c r="S2391" s="8">
        <f t="shared" ca="1" si="614"/>
        <v>616869</v>
      </c>
      <c r="T2391" s="8">
        <f t="shared" ca="1" si="610"/>
        <v>74</v>
      </c>
      <c r="U2391" s="9">
        <f t="shared" ca="1" si="615"/>
        <v>0</v>
      </c>
      <c r="V2391">
        <f t="shared" si="611"/>
        <v>2008</v>
      </c>
      <c r="W2391">
        <f t="shared" si="612"/>
        <v>2</v>
      </c>
    </row>
    <row r="2392" spans="1:23" x14ac:dyDescent="0.25">
      <c r="A2392" s="1">
        <v>39505</v>
      </c>
      <c r="B2392" s="2">
        <v>8462.08</v>
      </c>
      <c r="C2392" s="2">
        <v>177098</v>
      </c>
      <c r="D2392" s="2">
        <v>8376</v>
      </c>
      <c r="E2392" s="2">
        <v>8356</v>
      </c>
      <c r="F2392" s="10">
        <f t="shared" si="602"/>
        <v>-1.0172439872939032E-2</v>
      </c>
      <c r="G2392" s="2">
        <f t="shared" ca="1" si="603"/>
        <v>129813.125</v>
      </c>
      <c r="H2392">
        <f t="shared" ca="1" si="604"/>
        <v>1</v>
      </c>
      <c r="I2392">
        <f t="shared" si="605"/>
        <v>1</v>
      </c>
      <c r="J2392">
        <f t="shared" si="608"/>
        <v>154.40999999999985</v>
      </c>
      <c r="K2392">
        <f t="shared" si="606"/>
        <v>1</v>
      </c>
      <c r="L2392" s="11">
        <f t="shared" ca="1" si="600"/>
        <v>18997.969999999987</v>
      </c>
      <c r="M2392">
        <f t="shared" ca="1" si="607"/>
        <v>2</v>
      </c>
      <c r="N2392">
        <f t="shared" ca="1" si="601"/>
        <v>0</v>
      </c>
      <c r="O2392">
        <f>COUNTIF(結算日!$A$3:$A$249,A2392)</f>
        <v>0</v>
      </c>
      <c r="Q2392" s="7">
        <f t="shared" si="609"/>
        <v>99</v>
      </c>
      <c r="R2392" s="8">
        <f t="shared" ca="1" si="613"/>
        <v>7326</v>
      </c>
      <c r="S2392" s="8">
        <f t="shared" ca="1" si="614"/>
        <v>624195</v>
      </c>
      <c r="T2392" s="8">
        <f t="shared" ca="1" si="610"/>
        <v>74</v>
      </c>
      <c r="U2392" s="9">
        <f t="shared" ca="1" si="615"/>
        <v>0</v>
      </c>
      <c r="V2392">
        <f t="shared" si="611"/>
        <v>2008</v>
      </c>
      <c r="W2392">
        <f t="shared" si="612"/>
        <v>2</v>
      </c>
    </row>
    <row r="2393" spans="1:23" x14ac:dyDescent="0.25">
      <c r="A2393" s="1">
        <v>39507</v>
      </c>
      <c r="B2393" s="2">
        <v>8412.76</v>
      </c>
      <c r="C2393" s="2">
        <v>166729</v>
      </c>
      <c r="D2393" s="2">
        <v>8340</v>
      </c>
      <c r="E2393" s="2">
        <v>8325</v>
      </c>
      <c r="F2393" s="10">
        <f t="shared" si="602"/>
        <v>-8.6487668731783929E-3</v>
      </c>
      <c r="G2393" s="2">
        <f t="shared" ca="1" si="603"/>
        <v>132111.77499999999</v>
      </c>
      <c r="H2393">
        <f t="shared" ca="1" si="604"/>
        <v>1</v>
      </c>
      <c r="I2393">
        <f t="shared" si="605"/>
        <v>1</v>
      </c>
      <c r="J2393">
        <f t="shared" si="608"/>
        <v>-49.319999999999709</v>
      </c>
      <c r="K2393">
        <f t="shared" si="606"/>
        <v>1</v>
      </c>
      <c r="L2393" s="11">
        <f t="shared" ca="1" si="600"/>
        <v>18899.329999999987</v>
      </c>
      <c r="M2393">
        <f t="shared" ca="1" si="607"/>
        <v>2</v>
      </c>
      <c r="N2393">
        <f t="shared" ca="1" si="601"/>
        <v>0</v>
      </c>
      <c r="O2393">
        <f>COUNTIF(結算日!$A$3:$A$249,A2393)</f>
        <v>0</v>
      </c>
      <c r="Q2393" s="7">
        <f t="shared" si="609"/>
        <v>-36</v>
      </c>
      <c r="R2393" s="8">
        <f t="shared" ca="1" si="613"/>
        <v>-2664</v>
      </c>
      <c r="S2393" s="8">
        <f t="shared" ca="1" si="614"/>
        <v>621531</v>
      </c>
      <c r="T2393" s="8">
        <f t="shared" ca="1" si="610"/>
        <v>74</v>
      </c>
      <c r="U2393" s="9">
        <f t="shared" ca="1" si="615"/>
        <v>0</v>
      </c>
      <c r="V2393">
        <f t="shared" si="611"/>
        <v>2008</v>
      </c>
      <c r="W2393">
        <f t="shared" si="612"/>
        <v>2</v>
      </c>
    </row>
    <row r="2394" spans="1:23" x14ac:dyDescent="0.25">
      <c r="A2394" s="1">
        <v>39510</v>
      </c>
      <c r="B2394" s="2">
        <v>8262.8700000000008</v>
      </c>
      <c r="C2394" s="2">
        <v>134713</v>
      </c>
      <c r="D2394" s="2">
        <v>8246</v>
      </c>
      <c r="E2394" s="2">
        <v>8234</v>
      </c>
      <c r="F2394" s="10">
        <f t="shared" si="602"/>
        <v>-2.0416634898045016E-3</v>
      </c>
      <c r="G2394" s="2">
        <f t="shared" ca="1" si="603"/>
        <v>133866.54999999999</v>
      </c>
      <c r="H2394">
        <f t="shared" ca="1" si="604"/>
        <v>1</v>
      </c>
      <c r="I2394">
        <f t="shared" si="605"/>
        <v>1</v>
      </c>
      <c r="J2394">
        <f t="shared" si="608"/>
        <v>-149.88999999999942</v>
      </c>
      <c r="K2394">
        <f t="shared" si="606"/>
        <v>1</v>
      </c>
      <c r="L2394" s="11">
        <f t="shared" ca="1" si="600"/>
        <v>18599.549999999988</v>
      </c>
      <c r="M2394">
        <f t="shared" ca="1" si="607"/>
        <v>2</v>
      </c>
      <c r="N2394">
        <f t="shared" ca="1" si="601"/>
        <v>0</v>
      </c>
      <c r="O2394">
        <f>COUNTIF(結算日!$A$3:$A$249,A2394)</f>
        <v>0</v>
      </c>
      <c r="Q2394" s="7">
        <f t="shared" si="609"/>
        <v>-94</v>
      </c>
      <c r="R2394" s="8">
        <f t="shared" ca="1" si="613"/>
        <v>-6956</v>
      </c>
      <c r="S2394" s="8">
        <f t="shared" ca="1" si="614"/>
        <v>614575</v>
      </c>
      <c r="T2394" s="8">
        <f t="shared" ca="1" si="610"/>
        <v>74</v>
      </c>
      <c r="U2394" s="9">
        <f t="shared" ca="1" si="615"/>
        <v>0</v>
      </c>
      <c r="V2394">
        <f t="shared" si="611"/>
        <v>2008</v>
      </c>
      <c r="W2394">
        <f t="shared" si="612"/>
        <v>3</v>
      </c>
    </row>
    <row r="2395" spans="1:23" x14ac:dyDescent="0.25">
      <c r="A2395" s="1">
        <v>39511</v>
      </c>
      <c r="B2395" s="2">
        <v>8470.11</v>
      </c>
      <c r="C2395" s="2">
        <v>165366</v>
      </c>
      <c r="D2395" s="2">
        <v>8492</v>
      </c>
      <c r="E2395" s="2">
        <v>8470</v>
      </c>
      <c r="F2395" s="10">
        <f t="shared" si="602"/>
        <v>2.5843820210127433E-3</v>
      </c>
      <c r="G2395" s="2">
        <f t="shared" ca="1" si="603"/>
        <v>135177.125</v>
      </c>
      <c r="H2395">
        <f t="shared" ca="1" si="604"/>
        <v>1</v>
      </c>
      <c r="I2395">
        <f t="shared" si="605"/>
        <v>-1</v>
      </c>
      <c r="J2395">
        <f t="shared" si="608"/>
        <v>207.23999999999978</v>
      </c>
      <c r="K2395">
        <f t="shared" si="606"/>
        <v>-1</v>
      </c>
      <c r="L2395" s="11">
        <f t="shared" ca="1" si="600"/>
        <v>19014.029999999988</v>
      </c>
      <c r="M2395">
        <f t="shared" ca="1" si="607"/>
        <v>-2</v>
      </c>
      <c r="N2395">
        <f t="shared" ca="1" si="601"/>
        <v>4</v>
      </c>
      <c r="O2395">
        <f>COUNTIF(結算日!$A$3:$A$249,A2395)</f>
        <v>0</v>
      </c>
      <c r="Q2395" s="7">
        <f t="shared" si="609"/>
        <v>246</v>
      </c>
      <c r="R2395" s="8">
        <f t="shared" ca="1" si="613"/>
        <v>18204</v>
      </c>
      <c r="S2395" s="8">
        <f t="shared" ca="1" si="614"/>
        <v>632779</v>
      </c>
      <c r="T2395" s="8">
        <f t="shared" ca="1" si="610"/>
        <v>-74</v>
      </c>
      <c r="U2395" s="9">
        <f t="shared" ca="1" si="615"/>
        <v>148</v>
      </c>
      <c r="V2395">
        <f t="shared" si="611"/>
        <v>2008</v>
      </c>
      <c r="W2395">
        <f t="shared" si="612"/>
        <v>3</v>
      </c>
    </row>
    <row r="2396" spans="1:23" x14ac:dyDescent="0.25">
      <c r="A2396" s="1">
        <v>39512</v>
      </c>
      <c r="B2396" s="2">
        <v>8483.9500000000007</v>
      </c>
      <c r="C2396" s="2">
        <v>173261</v>
      </c>
      <c r="D2396" s="2">
        <v>8509</v>
      </c>
      <c r="E2396" s="2">
        <v>8493</v>
      </c>
      <c r="F2396" s="10">
        <f t="shared" si="602"/>
        <v>2.9526340914314275E-3</v>
      </c>
      <c r="G2396" s="2">
        <f t="shared" ca="1" si="603"/>
        <v>136640.125</v>
      </c>
      <c r="H2396">
        <f t="shared" ca="1" si="604"/>
        <v>1</v>
      </c>
      <c r="I2396">
        <f t="shared" si="605"/>
        <v>-1</v>
      </c>
      <c r="J2396">
        <f t="shared" si="608"/>
        <v>13.840000000000146</v>
      </c>
      <c r="K2396">
        <f t="shared" si="606"/>
        <v>-1</v>
      </c>
      <c r="L2396" s="11">
        <f t="shared" ca="1" si="600"/>
        <v>18986.349999999988</v>
      </c>
      <c r="M2396">
        <f t="shared" ca="1" si="607"/>
        <v>-2</v>
      </c>
      <c r="N2396">
        <f t="shared" ca="1" si="601"/>
        <v>0</v>
      </c>
      <c r="O2396">
        <f>COUNTIF(結算日!$A$3:$A$249,A2396)</f>
        <v>0</v>
      </c>
      <c r="Q2396" s="7">
        <f t="shared" si="609"/>
        <v>17</v>
      </c>
      <c r="R2396" s="8">
        <f t="shared" ca="1" si="613"/>
        <v>-1258</v>
      </c>
      <c r="S2396" s="8">
        <f t="shared" ca="1" si="614"/>
        <v>631373</v>
      </c>
      <c r="T2396" s="8">
        <f t="shared" ca="1" si="610"/>
        <v>-74</v>
      </c>
      <c r="U2396" s="9">
        <f t="shared" ca="1" si="615"/>
        <v>0</v>
      </c>
      <c r="V2396">
        <f t="shared" si="611"/>
        <v>2008</v>
      </c>
      <c r="W2396">
        <f t="shared" si="612"/>
        <v>3</v>
      </c>
    </row>
    <row r="2397" spans="1:23" x14ac:dyDescent="0.25">
      <c r="A2397" s="1">
        <v>39513</v>
      </c>
      <c r="B2397" s="2">
        <v>8658.64</v>
      </c>
      <c r="C2397" s="2">
        <v>188838</v>
      </c>
      <c r="D2397" s="2">
        <v>8688</v>
      </c>
      <c r="E2397" s="2">
        <v>8670</v>
      </c>
      <c r="F2397" s="10">
        <f t="shared" si="602"/>
        <v>3.3908327404765792E-3</v>
      </c>
      <c r="G2397" s="2">
        <f t="shared" ca="1" si="603"/>
        <v>139283.97500000001</v>
      </c>
      <c r="H2397">
        <f t="shared" ca="1" si="604"/>
        <v>1</v>
      </c>
      <c r="I2397">
        <f t="shared" si="605"/>
        <v>-1</v>
      </c>
      <c r="J2397">
        <f t="shared" si="608"/>
        <v>174.68999999999869</v>
      </c>
      <c r="K2397">
        <f t="shared" si="606"/>
        <v>-1</v>
      </c>
      <c r="L2397" s="11">
        <f t="shared" ca="1" si="600"/>
        <v>18636.96999999999</v>
      </c>
      <c r="M2397">
        <f t="shared" ca="1" si="607"/>
        <v>-2</v>
      </c>
      <c r="N2397">
        <f t="shared" ca="1" si="601"/>
        <v>0</v>
      </c>
      <c r="O2397">
        <f>COUNTIF(結算日!$A$3:$A$249,A2397)</f>
        <v>0</v>
      </c>
      <c r="Q2397" s="7">
        <f t="shared" si="609"/>
        <v>179</v>
      </c>
      <c r="R2397" s="8">
        <f t="shared" ca="1" si="613"/>
        <v>-13246</v>
      </c>
      <c r="S2397" s="8">
        <f t="shared" ca="1" si="614"/>
        <v>618127</v>
      </c>
      <c r="T2397" s="8">
        <f t="shared" ca="1" si="610"/>
        <v>-71</v>
      </c>
      <c r="U2397" s="9">
        <f t="shared" ca="1" si="615"/>
        <v>3</v>
      </c>
      <c r="V2397">
        <f t="shared" si="611"/>
        <v>2008</v>
      </c>
      <c r="W2397">
        <f t="shared" si="612"/>
        <v>3</v>
      </c>
    </row>
    <row r="2398" spans="1:23" x14ac:dyDescent="0.25">
      <c r="A2398" s="1">
        <v>39514</v>
      </c>
      <c r="B2398" s="2">
        <v>8531.3799999999992</v>
      </c>
      <c r="C2398" s="2">
        <v>175015</v>
      </c>
      <c r="D2398" s="2">
        <v>8526</v>
      </c>
      <c r="E2398" s="2">
        <v>8506</v>
      </c>
      <c r="F2398" s="10">
        <f t="shared" si="602"/>
        <v>-6.3061310128009751E-4</v>
      </c>
      <c r="G2398" s="2">
        <f t="shared" ca="1" si="603"/>
        <v>140898.25</v>
      </c>
      <c r="H2398">
        <f t="shared" ca="1" si="604"/>
        <v>1</v>
      </c>
      <c r="I2398">
        <f t="shared" si="605"/>
        <v>1</v>
      </c>
      <c r="J2398">
        <f t="shared" si="608"/>
        <v>-127.26000000000022</v>
      </c>
      <c r="K2398">
        <f t="shared" ca="1" si="606"/>
        <v>1</v>
      </c>
      <c r="L2398" s="11">
        <f t="shared" ca="1" si="600"/>
        <v>18891.489999999991</v>
      </c>
      <c r="M2398">
        <f t="shared" ca="1" si="607"/>
        <v>2</v>
      </c>
      <c r="N2398">
        <f t="shared" ca="1" si="601"/>
        <v>4</v>
      </c>
      <c r="O2398">
        <f>COUNTIF(結算日!$A$3:$A$249,A2398)</f>
        <v>0</v>
      </c>
      <c r="Q2398" s="7">
        <f t="shared" si="609"/>
        <v>-162</v>
      </c>
      <c r="R2398" s="8">
        <f t="shared" ca="1" si="613"/>
        <v>11502</v>
      </c>
      <c r="S2398" s="8">
        <f t="shared" ca="1" si="614"/>
        <v>629626</v>
      </c>
      <c r="T2398" s="8">
        <f t="shared" ca="1" si="610"/>
        <v>73</v>
      </c>
      <c r="U2398" s="9">
        <f t="shared" ca="1" si="615"/>
        <v>144</v>
      </c>
      <c r="V2398">
        <f t="shared" si="611"/>
        <v>2008</v>
      </c>
      <c r="W2398">
        <f t="shared" si="612"/>
        <v>3</v>
      </c>
    </row>
    <row r="2399" spans="1:23" x14ac:dyDescent="0.25">
      <c r="A2399" s="1">
        <v>39517</v>
      </c>
      <c r="B2399" s="2">
        <v>8299.3700000000008</v>
      </c>
      <c r="C2399" s="2">
        <v>145760</v>
      </c>
      <c r="D2399" s="2">
        <v>8310</v>
      </c>
      <c r="E2399" s="2">
        <v>8285</v>
      </c>
      <c r="F2399" s="10">
        <f t="shared" si="602"/>
        <v>1.2808201104419492E-3</v>
      </c>
      <c r="G2399" s="2">
        <f t="shared" ca="1" si="603"/>
        <v>141919.17499999999</v>
      </c>
      <c r="H2399">
        <f t="shared" ca="1" si="604"/>
        <v>1</v>
      </c>
      <c r="I2399">
        <f t="shared" si="605"/>
        <v>-1</v>
      </c>
      <c r="J2399">
        <f t="shared" si="608"/>
        <v>-232.0099999999984</v>
      </c>
      <c r="K2399">
        <f t="shared" si="606"/>
        <v>-1</v>
      </c>
      <c r="L2399" s="11">
        <f t="shared" ca="1" si="600"/>
        <v>18427.469999999994</v>
      </c>
      <c r="M2399">
        <f t="shared" ca="1" si="607"/>
        <v>-2</v>
      </c>
      <c r="N2399">
        <f t="shared" ca="1" si="601"/>
        <v>4</v>
      </c>
      <c r="O2399">
        <f>COUNTIF(結算日!$A$3:$A$249,A2399)</f>
        <v>0</v>
      </c>
      <c r="Q2399" s="7">
        <f t="shared" si="609"/>
        <v>-216</v>
      </c>
      <c r="R2399" s="8">
        <f t="shared" ca="1" si="613"/>
        <v>-15768</v>
      </c>
      <c r="S2399" s="8">
        <f t="shared" ca="1" si="614"/>
        <v>613714</v>
      </c>
      <c r="T2399" s="8">
        <f t="shared" ca="1" si="610"/>
        <v>-73</v>
      </c>
      <c r="U2399" s="9">
        <f t="shared" ca="1" si="615"/>
        <v>146</v>
      </c>
      <c r="V2399">
        <f t="shared" si="611"/>
        <v>2008</v>
      </c>
      <c r="W2399">
        <f t="shared" si="612"/>
        <v>3</v>
      </c>
    </row>
    <row r="2400" spans="1:23" x14ac:dyDescent="0.25">
      <c r="A2400" s="1">
        <v>39518</v>
      </c>
      <c r="B2400" s="2">
        <v>8381.6</v>
      </c>
      <c r="C2400" s="2">
        <v>127068</v>
      </c>
      <c r="D2400" s="2">
        <v>8369</v>
      </c>
      <c r="E2400" s="2">
        <v>8352</v>
      </c>
      <c r="F2400" s="10">
        <f t="shared" si="602"/>
        <v>-1.50329292736473E-3</v>
      </c>
      <c r="G2400" s="2">
        <f t="shared" ca="1" si="603"/>
        <v>141926.42499999999</v>
      </c>
      <c r="H2400">
        <f t="shared" ca="1" si="604"/>
        <v>-1</v>
      </c>
      <c r="I2400">
        <f t="shared" si="605"/>
        <v>1</v>
      </c>
      <c r="J2400">
        <f t="shared" si="608"/>
        <v>82.229999999999563</v>
      </c>
      <c r="K2400">
        <f t="shared" si="606"/>
        <v>1</v>
      </c>
      <c r="L2400" s="11">
        <f t="shared" ca="1" si="600"/>
        <v>18263.009999999995</v>
      </c>
      <c r="M2400">
        <f t="shared" ca="1" si="607"/>
        <v>2</v>
      </c>
      <c r="N2400">
        <f t="shared" ca="1" si="601"/>
        <v>4</v>
      </c>
      <c r="O2400">
        <f>COUNTIF(結算日!$A$3:$A$249,A2400)</f>
        <v>0</v>
      </c>
      <c r="Q2400" s="7">
        <f t="shared" si="609"/>
        <v>59</v>
      </c>
      <c r="R2400" s="8">
        <f t="shared" ca="1" si="613"/>
        <v>-4307</v>
      </c>
      <c r="S2400" s="8">
        <f t="shared" ca="1" si="614"/>
        <v>609261</v>
      </c>
      <c r="T2400" s="8">
        <f t="shared" ca="1" si="610"/>
        <v>72</v>
      </c>
      <c r="U2400" s="9">
        <f t="shared" ca="1" si="615"/>
        <v>145</v>
      </c>
      <c r="V2400">
        <f t="shared" si="611"/>
        <v>2008</v>
      </c>
      <c r="W2400">
        <f t="shared" si="612"/>
        <v>3</v>
      </c>
    </row>
    <row r="2401" spans="1:23" x14ac:dyDescent="0.25">
      <c r="A2401" s="1">
        <v>39519</v>
      </c>
      <c r="B2401" s="2">
        <v>8435.2999999999993</v>
      </c>
      <c r="C2401" s="2">
        <v>146608</v>
      </c>
      <c r="D2401" s="2">
        <v>8468</v>
      </c>
      <c r="E2401" s="2">
        <v>8440</v>
      </c>
      <c r="F2401" s="10">
        <f t="shared" si="602"/>
        <v>3.876566334333198E-3</v>
      </c>
      <c r="G2401" s="2">
        <f t="shared" ca="1" si="603"/>
        <v>142252.70000000001</v>
      </c>
      <c r="H2401">
        <f t="shared" ca="1" si="604"/>
        <v>1</v>
      </c>
      <c r="I2401">
        <f t="shared" si="605"/>
        <v>-1</v>
      </c>
      <c r="J2401">
        <f t="shared" si="608"/>
        <v>53.699999999998909</v>
      </c>
      <c r="K2401">
        <f t="shared" si="606"/>
        <v>-1</v>
      </c>
      <c r="L2401" s="11">
        <f t="shared" ca="1" si="600"/>
        <v>18370.409999999993</v>
      </c>
      <c r="M2401">
        <f t="shared" ca="1" si="607"/>
        <v>-2</v>
      </c>
      <c r="N2401">
        <f t="shared" ca="1" si="601"/>
        <v>4</v>
      </c>
      <c r="O2401">
        <f>COUNTIF(結算日!$A$3:$A$249,A2401)</f>
        <v>0</v>
      </c>
      <c r="Q2401" s="7">
        <f t="shared" si="609"/>
        <v>99</v>
      </c>
      <c r="R2401" s="8">
        <f t="shared" ca="1" si="613"/>
        <v>7128</v>
      </c>
      <c r="S2401" s="8">
        <f t="shared" ca="1" si="614"/>
        <v>616244</v>
      </c>
      <c r="T2401" s="8">
        <f t="shared" ca="1" si="610"/>
        <v>-72</v>
      </c>
      <c r="U2401" s="9">
        <f t="shared" ca="1" si="615"/>
        <v>144</v>
      </c>
      <c r="V2401">
        <f t="shared" si="611"/>
        <v>2008</v>
      </c>
      <c r="W2401">
        <f t="shared" si="612"/>
        <v>3</v>
      </c>
    </row>
    <row r="2402" spans="1:23" x14ac:dyDescent="0.25">
      <c r="A2402" s="1">
        <v>39520</v>
      </c>
      <c r="B2402" s="2">
        <v>8210.99</v>
      </c>
      <c r="C2402" s="2">
        <v>111747</v>
      </c>
      <c r="D2402" s="2">
        <v>8189</v>
      </c>
      <c r="E2402" s="2">
        <v>8170</v>
      </c>
      <c r="F2402" s="10">
        <f t="shared" si="602"/>
        <v>-2.6781179857726656E-3</v>
      </c>
      <c r="G2402" s="2">
        <f t="shared" ca="1" si="603"/>
        <v>141774.29999999999</v>
      </c>
      <c r="H2402">
        <f t="shared" ca="1" si="604"/>
        <v>-1</v>
      </c>
      <c r="I2402">
        <f t="shared" si="605"/>
        <v>1</v>
      </c>
      <c r="J2402">
        <f t="shared" si="608"/>
        <v>-224.30999999999949</v>
      </c>
      <c r="K2402">
        <f t="shared" si="606"/>
        <v>1</v>
      </c>
      <c r="L2402" s="11">
        <f t="shared" ca="1" si="600"/>
        <v>18819.029999999992</v>
      </c>
      <c r="M2402">
        <f t="shared" ca="1" si="607"/>
        <v>2</v>
      </c>
      <c r="N2402">
        <f t="shared" ca="1" si="601"/>
        <v>4</v>
      </c>
      <c r="O2402">
        <f>COUNTIF(結算日!$A$3:$A$249,A2402)</f>
        <v>0</v>
      </c>
      <c r="Q2402" s="7">
        <f t="shared" si="609"/>
        <v>-279</v>
      </c>
      <c r="R2402" s="8">
        <f t="shared" ca="1" si="613"/>
        <v>20088</v>
      </c>
      <c r="S2402" s="8">
        <f t="shared" ca="1" si="614"/>
        <v>636188</v>
      </c>
      <c r="T2402" s="8">
        <f t="shared" ca="1" si="610"/>
        <v>77</v>
      </c>
      <c r="U2402" s="9">
        <f t="shared" ca="1" si="615"/>
        <v>149</v>
      </c>
      <c r="V2402">
        <f t="shared" si="611"/>
        <v>2008</v>
      </c>
      <c r="W2402">
        <f t="shared" si="612"/>
        <v>3</v>
      </c>
    </row>
    <row r="2403" spans="1:23" x14ac:dyDescent="0.25">
      <c r="A2403" s="1">
        <v>39521</v>
      </c>
      <c r="B2403" s="2">
        <v>8161.39</v>
      </c>
      <c r="C2403" s="2">
        <v>109031</v>
      </c>
      <c r="D2403" s="2">
        <v>8117</v>
      </c>
      <c r="E2403" s="2">
        <v>8090</v>
      </c>
      <c r="F2403" s="10">
        <f t="shared" si="602"/>
        <v>-5.4390244798986354E-3</v>
      </c>
      <c r="G2403" s="2">
        <f t="shared" ca="1" si="603"/>
        <v>140757.47500000001</v>
      </c>
      <c r="H2403">
        <f t="shared" ca="1" si="604"/>
        <v>-1</v>
      </c>
      <c r="I2403">
        <f t="shared" si="605"/>
        <v>1</v>
      </c>
      <c r="J2403">
        <f t="shared" si="608"/>
        <v>-49.599999999999454</v>
      </c>
      <c r="K2403">
        <f t="shared" si="606"/>
        <v>1</v>
      </c>
      <c r="L2403" s="11">
        <f t="shared" ca="1" si="600"/>
        <v>18719.829999999994</v>
      </c>
      <c r="M2403">
        <f t="shared" ca="1" si="607"/>
        <v>2</v>
      </c>
      <c r="N2403">
        <f t="shared" ca="1" si="601"/>
        <v>0</v>
      </c>
      <c r="O2403">
        <f>COUNTIF(結算日!$A$3:$A$249,A2403)</f>
        <v>0</v>
      </c>
      <c r="Q2403" s="7">
        <f t="shared" si="609"/>
        <v>-72</v>
      </c>
      <c r="R2403" s="8">
        <f t="shared" ca="1" si="613"/>
        <v>-5544</v>
      </c>
      <c r="S2403" s="8">
        <f t="shared" ca="1" si="614"/>
        <v>630495</v>
      </c>
      <c r="T2403" s="8">
        <f t="shared" ca="1" si="610"/>
        <v>77</v>
      </c>
      <c r="U2403" s="9">
        <f t="shared" ca="1" si="615"/>
        <v>0</v>
      </c>
      <c r="V2403">
        <f t="shared" si="611"/>
        <v>2008</v>
      </c>
      <c r="W2403">
        <f t="shared" si="612"/>
        <v>3</v>
      </c>
    </row>
    <row r="2404" spans="1:23" x14ac:dyDescent="0.25">
      <c r="A2404" s="1">
        <v>39524</v>
      </c>
      <c r="B2404" s="2">
        <v>8005.46</v>
      </c>
      <c r="C2404" s="2">
        <v>118217</v>
      </c>
      <c r="D2404" s="2">
        <v>7977</v>
      </c>
      <c r="E2404" s="2">
        <v>7967</v>
      </c>
      <c r="F2404" s="10">
        <f t="shared" si="602"/>
        <v>-3.5550736622255164E-3</v>
      </c>
      <c r="G2404" s="2">
        <f t="shared" ca="1" si="603"/>
        <v>140356.9</v>
      </c>
      <c r="H2404">
        <f t="shared" ca="1" si="604"/>
        <v>-1</v>
      </c>
      <c r="I2404">
        <f t="shared" si="605"/>
        <v>1</v>
      </c>
      <c r="J2404">
        <f t="shared" si="608"/>
        <v>-155.93000000000029</v>
      </c>
      <c r="K2404">
        <f t="shared" si="606"/>
        <v>1</v>
      </c>
      <c r="L2404" s="11">
        <f t="shared" ca="1" si="600"/>
        <v>18407.969999999994</v>
      </c>
      <c r="M2404">
        <f t="shared" ca="1" si="607"/>
        <v>2</v>
      </c>
      <c r="N2404">
        <f t="shared" ca="1" si="601"/>
        <v>0</v>
      </c>
      <c r="O2404">
        <f>COUNTIF(結算日!$A$3:$A$249,A2404)</f>
        <v>0</v>
      </c>
      <c r="Q2404" s="7">
        <f t="shared" si="609"/>
        <v>-140</v>
      </c>
      <c r="R2404" s="8">
        <f t="shared" ca="1" si="613"/>
        <v>-10780</v>
      </c>
      <c r="S2404" s="8">
        <f t="shared" ca="1" si="614"/>
        <v>619715</v>
      </c>
      <c r="T2404" s="8">
        <f t="shared" ca="1" si="610"/>
        <v>77</v>
      </c>
      <c r="U2404" s="9">
        <f t="shared" ca="1" si="615"/>
        <v>0</v>
      </c>
      <c r="V2404">
        <f t="shared" si="611"/>
        <v>2008</v>
      </c>
      <c r="W2404">
        <f t="shared" si="612"/>
        <v>3</v>
      </c>
    </row>
    <row r="2405" spans="1:23" x14ac:dyDescent="0.25">
      <c r="A2405" s="1">
        <v>39525</v>
      </c>
      <c r="B2405" s="2">
        <v>8057.82</v>
      </c>
      <c r="C2405" s="2">
        <v>102279</v>
      </c>
      <c r="D2405" s="2">
        <v>8059</v>
      </c>
      <c r="E2405" s="2">
        <v>8043</v>
      </c>
      <c r="F2405" s="10">
        <f t="shared" si="602"/>
        <v>1.4644159338383922E-4</v>
      </c>
      <c r="G2405" s="2">
        <f t="shared" ca="1" si="603"/>
        <v>140180.625</v>
      </c>
      <c r="H2405">
        <f t="shared" ca="1" si="604"/>
        <v>-1</v>
      </c>
      <c r="I2405">
        <f t="shared" si="605"/>
        <v>-1</v>
      </c>
      <c r="J2405">
        <f t="shared" si="608"/>
        <v>52.359999999999673</v>
      </c>
      <c r="K2405">
        <f t="shared" ca="1" si="606"/>
        <v>-1</v>
      </c>
      <c r="L2405" s="11">
        <f t="shared" ca="1" si="600"/>
        <v>18512.689999999995</v>
      </c>
      <c r="M2405">
        <f t="shared" ca="1" si="607"/>
        <v>-2</v>
      </c>
      <c r="N2405">
        <f t="shared" ca="1" si="601"/>
        <v>4</v>
      </c>
      <c r="O2405">
        <f>COUNTIF(結算日!$A$3:$A$249,A2405)</f>
        <v>0</v>
      </c>
      <c r="Q2405" s="7">
        <f t="shared" si="609"/>
        <v>82</v>
      </c>
      <c r="R2405" s="8">
        <f t="shared" ca="1" si="613"/>
        <v>6314</v>
      </c>
      <c r="S2405" s="8">
        <f t="shared" ca="1" si="614"/>
        <v>626029</v>
      </c>
      <c r="T2405" s="8">
        <f t="shared" ca="1" si="610"/>
        <v>-77</v>
      </c>
      <c r="U2405" s="9">
        <f t="shared" ca="1" si="615"/>
        <v>154</v>
      </c>
      <c r="V2405">
        <f t="shared" si="611"/>
        <v>2008</v>
      </c>
      <c r="W2405">
        <f t="shared" si="612"/>
        <v>3</v>
      </c>
    </row>
    <row r="2406" spans="1:23" x14ac:dyDescent="0.25">
      <c r="A2406" s="1">
        <v>39526</v>
      </c>
      <c r="B2406" s="2">
        <v>8179.35</v>
      </c>
      <c r="C2406" s="2">
        <v>122621</v>
      </c>
      <c r="D2406" s="2">
        <v>8169</v>
      </c>
      <c r="E2406" s="2">
        <v>8137</v>
      </c>
      <c r="F2406" s="10">
        <f t="shared" si="602"/>
        <v>-5.1776730424789585E-3</v>
      </c>
      <c r="G2406" s="2">
        <f t="shared" ca="1" si="603"/>
        <v>139043.75</v>
      </c>
      <c r="H2406">
        <f t="shared" ca="1" si="604"/>
        <v>-1</v>
      </c>
      <c r="I2406">
        <f t="shared" si="605"/>
        <v>1</v>
      </c>
      <c r="J2406">
        <f t="shared" si="608"/>
        <v>121.53000000000065</v>
      </c>
      <c r="K2406">
        <f t="shared" si="606"/>
        <v>1</v>
      </c>
      <c r="L2406" s="11">
        <f t="shared" ca="1" si="600"/>
        <v>18269.629999999994</v>
      </c>
      <c r="M2406">
        <f t="shared" ca="1" si="607"/>
        <v>2</v>
      </c>
      <c r="N2406">
        <f t="shared" ca="1" si="601"/>
        <v>4</v>
      </c>
      <c r="O2406">
        <f>COUNTIF(結算日!$A$3:$A$249,A2406)</f>
        <v>1</v>
      </c>
      <c r="Q2406" s="7">
        <f t="shared" si="609"/>
        <v>110</v>
      </c>
      <c r="R2406" s="8">
        <f t="shared" ca="1" si="613"/>
        <v>-8470</v>
      </c>
      <c r="S2406" s="8">
        <f t="shared" ca="1" si="614"/>
        <v>617405</v>
      </c>
      <c r="T2406" s="8">
        <f t="shared" ca="1" si="610"/>
        <v>75</v>
      </c>
      <c r="U2406" s="9">
        <f t="shared" ca="1" si="615"/>
        <v>152</v>
      </c>
      <c r="V2406">
        <f t="shared" si="611"/>
        <v>2008</v>
      </c>
      <c r="W2406">
        <f t="shared" si="612"/>
        <v>3</v>
      </c>
    </row>
    <row r="2407" spans="1:23" x14ac:dyDescent="0.25">
      <c r="A2407" s="1">
        <v>39527</v>
      </c>
      <c r="B2407" s="2">
        <v>8337.6200000000008</v>
      </c>
      <c r="C2407" s="2">
        <v>145699</v>
      </c>
      <c r="D2407" s="2">
        <v>8340</v>
      </c>
      <c r="E2407" s="2">
        <v>8318</v>
      </c>
      <c r="F2407" s="10">
        <f t="shared" si="602"/>
        <v>2.8545316289285694E-4</v>
      </c>
      <c r="G2407" s="2">
        <f t="shared" ca="1" si="603"/>
        <v>137430.54999999999</v>
      </c>
      <c r="H2407">
        <f t="shared" ca="1" si="604"/>
        <v>1</v>
      </c>
      <c r="I2407">
        <f t="shared" si="605"/>
        <v>-1</v>
      </c>
      <c r="J2407">
        <f t="shared" si="608"/>
        <v>158.27000000000044</v>
      </c>
      <c r="K2407">
        <f t="shared" ca="1" si="606"/>
        <v>1</v>
      </c>
      <c r="L2407" s="11">
        <f t="shared" ca="1" si="600"/>
        <v>18586.169999999995</v>
      </c>
      <c r="M2407">
        <f t="shared" ca="1" si="607"/>
        <v>2</v>
      </c>
      <c r="N2407">
        <f t="shared" ca="1" si="601"/>
        <v>0</v>
      </c>
      <c r="O2407">
        <f>COUNTIF(結算日!$A$3:$A$249,A2407)</f>
        <v>0</v>
      </c>
      <c r="Q2407" s="7">
        <f t="shared" si="609"/>
        <v>203</v>
      </c>
      <c r="R2407" s="8">
        <f t="shared" ca="1" si="613"/>
        <v>15225</v>
      </c>
      <c r="S2407" s="8">
        <f t="shared" ca="1" si="614"/>
        <v>632478</v>
      </c>
      <c r="T2407" s="8">
        <f t="shared" ca="1" si="610"/>
        <v>75</v>
      </c>
      <c r="U2407" s="9">
        <f t="shared" ca="1" si="615"/>
        <v>0</v>
      </c>
      <c r="V2407">
        <f t="shared" si="611"/>
        <v>2008</v>
      </c>
      <c r="W2407">
        <f t="shared" si="612"/>
        <v>3</v>
      </c>
    </row>
    <row r="2408" spans="1:23" x14ac:dyDescent="0.25">
      <c r="A2408" s="1">
        <v>39528</v>
      </c>
      <c r="B2408" s="2">
        <v>8524.99</v>
      </c>
      <c r="C2408" s="2">
        <v>171362</v>
      </c>
      <c r="D2408" s="2">
        <v>8613</v>
      </c>
      <c r="E2408" s="2">
        <v>8606</v>
      </c>
      <c r="F2408" s="10">
        <f t="shared" si="602"/>
        <v>1.0323765775678284E-2</v>
      </c>
      <c r="G2408" s="2">
        <f t="shared" ca="1" si="603"/>
        <v>135991.04999999999</v>
      </c>
      <c r="H2408">
        <f t="shared" ca="1" si="604"/>
        <v>1</v>
      </c>
      <c r="I2408">
        <f t="shared" si="605"/>
        <v>-1</v>
      </c>
      <c r="J2408">
        <f t="shared" si="608"/>
        <v>187.36999999999898</v>
      </c>
      <c r="K2408">
        <f t="shared" si="606"/>
        <v>-1</v>
      </c>
      <c r="L2408" s="11">
        <f t="shared" ca="1" si="600"/>
        <v>18960.909999999993</v>
      </c>
      <c r="M2408">
        <f t="shared" ca="1" si="607"/>
        <v>-2</v>
      </c>
      <c r="N2408">
        <f t="shared" ca="1" si="601"/>
        <v>4</v>
      </c>
      <c r="O2408">
        <f>COUNTIF(結算日!$A$3:$A$249,A2408)</f>
        <v>0</v>
      </c>
      <c r="Q2408" s="7">
        <f t="shared" si="609"/>
        <v>273</v>
      </c>
      <c r="R2408" s="8">
        <f t="shared" ca="1" si="613"/>
        <v>20475</v>
      </c>
      <c r="S2408" s="8">
        <f t="shared" ca="1" si="614"/>
        <v>652953</v>
      </c>
      <c r="T2408" s="8">
        <f t="shared" ca="1" si="610"/>
        <v>-75</v>
      </c>
      <c r="U2408" s="9">
        <f t="shared" ca="1" si="615"/>
        <v>150</v>
      </c>
      <c r="V2408">
        <f t="shared" si="611"/>
        <v>2008</v>
      </c>
      <c r="W2408">
        <f t="shared" si="612"/>
        <v>3</v>
      </c>
    </row>
    <row r="2409" spans="1:23" x14ac:dyDescent="0.25">
      <c r="A2409" s="1">
        <v>39531</v>
      </c>
      <c r="B2409" s="2">
        <v>8865.35</v>
      </c>
      <c r="C2409" s="2">
        <v>270865</v>
      </c>
      <c r="D2409" s="2">
        <v>8878</v>
      </c>
      <c r="E2409" s="2">
        <v>8866</v>
      </c>
      <c r="F2409" s="10">
        <f t="shared" si="602"/>
        <v>1.4269036191463247E-3</v>
      </c>
      <c r="G2409" s="2">
        <f t="shared" ca="1" si="603"/>
        <v>138515.85</v>
      </c>
      <c r="H2409">
        <f t="shared" ca="1" si="604"/>
        <v>1</v>
      </c>
      <c r="I2409">
        <f t="shared" si="605"/>
        <v>-1</v>
      </c>
      <c r="J2409">
        <f t="shared" si="608"/>
        <v>340.36000000000058</v>
      </c>
      <c r="K2409">
        <f t="shared" si="606"/>
        <v>-1</v>
      </c>
      <c r="L2409" s="11">
        <f t="shared" ca="1" si="600"/>
        <v>18280.189999999991</v>
      </c>
      <c r="M2409">
        <f t="shared" ca="1" si="607"/>
        <v>-2</v>
      </c>
      <c r="N2409">
        <f t="shared" ca="1" si="601"/>
        <v>0</v>
      </c>
      <c r="O2409">
        <f>COUNTIF(結算日!$A$3:$A$249,A2409)</f>
        <v>0</v>
      </c>
      <c r="Q2409" s="7">
        <f t="shared" si="609"/>
        <v>265</v>
      </c>
      <c r="R2409" s="8">
        <f t="shared" ca="1" si="613"/>
        <v>-19875</v>
      </c>
      <c r="S2409" s="8">
        <f t="shared" ca="1" si="614"/>
        <v>632928</v>
      </c>
      <c r="T2409" s="8">
        <f t="shared" ca="1" si="610"/>
        <v>-71</v>
      </c>
      <c r="U2409" s="9">
        <f t="shared" ca="1" si="615"/>
        <v>4</v>
      </c>
      <c r="V2409">
        <f t="shared" si="611"/>
        <v>2008</v>
      </c>
      <c r="W2409">
        <f t="shared" si="612"/>
        <v>3</v>
      </c>
    </row>
    <row r="2410" spans="1:23" x14ac:dyDescent="0.25">
      <c r="A2410" s="1">
        <v>39532</v>
      </c>
      <c r="B2410" s="2">
        <v>8795.09</v>
      </c>
      <c r="C2410" s="2">
        <v>201990</v>
      </c>
      <c r="D2410" s="2">
        <v>8760</v>
      </c>
      <c r="E2410" s="2">
        <v>8735</v>
      </c>
      <c r="F2410" s="10">
        <f t="shared" si="602"/>
        <v>-3.9897260858047234E-3</v>
      </c>
      <c r="G2410" s="2">
        <f t="shared" ca="1" si="603"/>
        <v>139423.32500000001</v>
      </c>
      <c r="H2410">
        <f t="shared" ca="1" si="604"/>
        <v>1</v>
      </c>
      <c r="I2410">
        <f t="shared" si="605"/>
        <v>1</v>
      </c>
      <c r="J2410">
        <f t="shared" si="608"/>
        <v>-70.260000000000218</v>
      </c>
      <c r="K2410">
        <f t="shared" si="606"/>
        <v>1</v>
      </c>
      <c r="L2410" s="11">
        <f t="shared" ca="1" si="600"/>
        <v>18420.709999999992</v>
      </c>
      <c r="M2410">
        <f t="shared" ca="1" si="607"/>
        <v>2</v>
      </c>
      <c r="N2410">
        <f t="shared" ca="1" si="601"/>
        <v>4</v>
      </c>
      <c r="O2410">
        <f>COUNTIF(結算日!$A$3:$A$249,A2410)</f>
        <v>0</v>
      </c>
      <c r="Q2410" s="7">
        <f t="shared" si="609"/>
        <v>-118</v>
      </c>
      <c r="R2410" s="8">
        <f t="shared" ca="1" si="613"/>
        <v>8378</v>
      </c>
      <c r="S2410" s="8">
        <f t="shared" ca="1" si="614"/>
        <v>641302</v>
      </c>
      <c r="T2410" s="8">
        <f t="shared" ca="1" si="610"/>
        <v>73</v>
      </c>
      <c r="U2410" s="9">
        <f t="shared" ca="1" si="615"/>
        <v>144</v>
      </c>
      <c r="V2410">
        <f t="shared" si="611"/>
        <v>2008</v>
      </c>
      <c r="W2410">
        <f t="shared" si="612"/>
        <v>3</v>
      </c>
    </row>
    <row r="2411" spans="1:23" x14ac:dyDescent="0.25">
      <c r="A2411" s="1">
        <v>39533</v>
      </c>
      <c r="B2411" s="2">
        <v>8768.02</v>
      </c>
      <c r="C2411" s="2">
        <v>183343</v>
      </c>
      <c r="D2411" s="2">
        <v>8720</v>
      </c>
      <c r="E2411" s="2">
        <v>8703</v>
      </c>
      <c r="F2411" s="10">
        <f t="shared" si="602"/>
        <v>-5.4767210841216718E-3</v>
      </c>
      <c r="G2411" s="2">
        <f t="shared" ca="1" si="603"/>
        <v>140456.25</v>
      </c>
      <c r="H2411">
        <f t="shared" ca="1" si="604"/>
        <v>1</v>
      </c>
      <c r="I2411">
        <f t="shared" si="605"/>
        <v>1</v>
      </c>
      <c r="J2411">
        <f t="shared" si="608"/>
        <v>-27.069999999999709</v>
      </c>
      <c r="K2411">
        <f t="shared" si="606"/>
        <v>1</v>
      </c>
      <c r="L2411" s="11">
        <f t="shared" ca="1" si="600"/>
        <v>18366.569999999992</v>
      </c>
      <c r="M2411">
        <f t="shared" ca="1" si="607"/>
        <v>2</v>
      </c>
      <c r="N2411">
        <f t="shared" ca="1" si="601"/>
        <v>0</v>
      </c>
      <c r="O2411">
        <f>COUNTIF(結算日!$A$3:$A$249,A2411)</f>
        <v>0</v>
      </c>
      <c r="Q2411" s="7">
        <f t="shared" si="609"/>
        <v>-40</v>
      </c>
      <c r="R2411" s="8">
        <f t="shared" ca="1" si="613"/>
        <v>-2920</v>
      </c>
      <c r="S2411" s="8">
        <f t="shared" ca="1" si="614"/>
        <v>638238</v>
      </c>
      <c r="T2411" s="8">
        <f t="shared" ca="1" si="610"/>
        <v>73</v>
      </c>
      <c r="U2411" s="9">
        <f t="shared" ca="1" si="615"/>
        <v>0</v>
      </c>
      <c r="V2411">
        <f t="shared" si="611"/>
        <v>2008</v>
      </c>
      <c r="W2411">
        <f t="shared" si="612"/>
        <v>3</v>
      </c>
    </row>
    <row r="2412" spans="1:23" x14ac:dyDescent="0.25">
      <c r="A2412" s="1">
        <v>39534</v>
      </c>
      <c r="B2412" s="2">
        <v>8605.9500000000007</v>
      </c>
      <c r="C2412" s="2">
        <v>160832</v>
      </c>
      <c r="D2412" s="2">
        <v>8558</v>
      </c>
      <c r="E2412" s="2">
        <v>8541</v>
      </c>
      <c r="F2412" s="10">
        <f t="shared" si="602"/>
        <v>-5.571726538034838E-3</v>
      </c>
      <c r="G2412" s="2">
        <f t="shared" ca="1" si="603"/>
        <v>141113.75</v>
      </c>
      <c r="H2412">
        <f t="shared" ca="1" si="604"/>
        <v>1</v>
      </c>
      <c r="I2412">
        <f t="shared" si="605"/>
        <v>1</v>
      </c>
      <c r="J2412">
        <f t="shared" si="608"/>
        <v>-162.06999999999971</v>
      </c>
      <c r="K2412">
        <f t="shared" si="606"/>
        <v>1</v>
      </c>
      <c r="L2412" s="11">
        <f t="shared" ca="1" si="600"/>
        <v>18042.429999999993</v>
      </c>
      <c r="M2412">
        <f t="shared" ca="1" si="607"/>
        <v>2</v>
      </c>
      <c r="N2412">
        <f t="shared" ca="1" si="601"/>
        <v>0</v>
      </c>
      <c r="O2412">
        <f>COUNTIF(結算日!$A$3:$A$249,A2412)</f>
        <v>0</v>
      </c>
      <c r="Q2412" s="7">
        <f t="shared" si="609"/>
        <v>-162</v>
      </c>
      <c r="R2412" s="8">
        <f t="shared" ca="1" si="613"/>
        <v>-11826</v>
      </c>
      <c r="S2412" s="8">
        <f t="shared" ca="1" si="614"/>
        <v>626412</v>
      </c>
      <c r="T2412" s="8">
        <f t="shared" ca="1" si="610"/>
        <v>73</v>
      </c>
      <c r="U2412" s="9">
        <f t="shared" ca="1" si="615"/>
        <v>0</v>
      </c>
      <c r="V2412">
        <f t="shared" si="611"/>
        <v>2008</v>
      </c>
      <c r="W2412">
        <f t="shared" si="612"/>
        <v>3</v>
      </c>
    </row>
    <row r="2413" spans="1:23" x14ac:dyDescent="0.25">
      <c r="A2413" s="1">
        <v>39535</v>
      </c>
      <c r="B2413" s="2">
        <v>8623.48</v>
      </c>
      <c r="C2413" s="2">
        <v>155402</v>
      </c>
      <c r="D2413" s="2">
        <v>8627</v>
      </c>
      <c r="E2413" s="2">
        <v>8610</v>
      </c>
      <c r="F2413" s="10">
        <f t="shared" si="602"/>
        <v>4.0818787774776766E-4</v>
      </c>
      <c r="G2413" s="2">
        <f t="shared" ca="1" si="603"/>
        <v>140952.20000000001</v>
      </c>
      <c r="H2413">
        <f t="shared" ca="1" si="604"/>
        <v>1</v>
      </c>
      <c r="I2413">
        <f t="shared" si="605"/>
        <v>-1</v>
      </c>
      <c r="J2413">
        <f t="shared" si="608"/>
        <v>17.529999999998836</v>
      </c>
      <c r="K2413">
        <f t="shared" ca="1" si="606"/>
        <v>1</v>
      </c>
      <c r="L2413" s="11">
        <f t="shared" ca="1" si="600"/>
        <v>18077.489999999991</v>
      </c>
      <c r="M2413">
        <f t="shared" ca="1" si="607"/>
        <v>2</v>
      </c>
      <c r="N2413">
        <f t="shared" ca="1" si="601"/>
        <v>0</v>
      </c>
      <c r="O2413">
        <f>COUNTIF(結算日!$A$3:$A$249,A2413)</f>
        <v>0</v>
      </c>
      <c r="Q2413" s="7">
        <f t="shared" si="609"/>
        <v>69</v>
      </c>
      <c r="R2413" s="8">
        <f t="shared" ca="1" si="613"/>
        <v>5037</v>
      </c>
      <c r="S2413" s="8">
        <f t="shared" ca="1" si="614"/>
        <v>631449</v>
      </c>
      <c r="T2413" s="8">
        <f t="shared" ca="1" si="610"/>
        <v>73</v>
      </c>
      <c r="U2413" s="9">
        <f t="shared" ca="1" si="615"/>
        <v>0</v>
      </c>
      <c r="V2413">
        <f t="shared" si="611"/>
        <v>2008</v>
      </c>
      <c r="W2413">
        <f t="shared" si="612"/>
        <v>3</v>
      </c>
    </row>
    <row r="2414" spans="1:23" x14ac:dyDescent="0.25">
      <c r="A2414" s="1">
        <v>39538</v>
      </c>
      <c r="B2414" s="2">
        <v>8572.59</v>
      </c>
      <c r="C2414" s="2">
        <v>139081</v>
      </c>
      <c r="D2414" s="2">
        <v>8519</v>
      </c>
      <c r="E2414" s="2">
        <v>8505</v>
      </c>
      <c r="F2414" s="10">
        <f t="shared" si="602"/>
        <v>-6.2513196128591852E-3</v>
      </c>
      <c r="G2414" s="2">
        <f t="shared" ca="1" si="603"/>
        <v>140823.82500000001</v>
      </c>
      <c r="H2414">
        <f t="shared" ca="1" si="604"/>
        <v>-1</v>
      </c>
      <c r="I2414">
        <f t="shared" si="605"/>
        <v>1</v>
      </c>
      <c r="J2414">
        <f t="shared" si="608"/>
        <v>-50.889999999999418</v>
      </c>
      <c r="K2414">
        <f t="shared" si="606"/>
        <v>1</v>
      </c>
      <c r="L2414" s="11">
        <f t="shared" ca="1" si="600"/>
        <v>17975.709999999992</v>
      </c>
      <c r="M2414">
        <f t="shared" ca="1" si="607"/>
        <v>2</v>
      </c>
      <c r="N2414">
        <f t="shared" ca="1" si="601"/>
        <v>0</v>
      </c>
      <c r="O2414">
        <f>COUNTIF(結算日!$A$3:$A$249,A2414)</f>
        <v>0</v>
      </c>
      <c r="Q2414" s="7">
        <f t="shared" si="609"/>
        <v>-108</v>
      </c>
      <c r="R2414" s="8">
        <f t="shared" ca="1" si="613"/>
        <v>-7884</v>
      </c>
      <c r="S2414" s="8">
        <f t="shared" ca="1" si="614"/>
        <v>623565</v>
      </c>
      <c r="T2414" s="8">
        <f t="shared" ca="1" si="610"/>
        <v>73</v>
      </c>
      <c r="U2414" s="9">
        <f t="shared" ca="1" si="615"/>
        <v>0</v>
      </c>
      <c r="V2414">
        <f t="shared" si="611"/>
        <v>2008</v>
      </c>
      <c r="W2414">
        <f t="shared" si="612"/>
        <v>3</v>
      </c>
    </row>
    <row r="2415" spans="1:23" x14ac:dyDescent="0.25">
      <c r="A2415" s="1">
        <v>39539</v>
      </c>
      <c r="B2415" s="2">
        <v>8419.7199999999993</v>
      </c>
      <c r="C2415" s="2">
        <v>131486</v>
      </c>
      <c r="D2415" s="2">
        <v>8330</v>
      </c>
      <c r="E2415" s="2">
        <v>8310</v>
      </c>
      <c r="F2415" s="10">
        <f t="shared" si="602"/>
        <v>-1.0655936301919744E-2</v>
      </c>
      <c r="G2415" s="2">
        <f t="shared" ca="1" si="603"/>
        <v>141157.54999999999</v>
      </c>
      <c r="H2415">
        <f t="shared" ca="1" si="604"/>
        <v>-1</v>
      </c>
      <c r="I2415">
        <f t="shared" si="605"/>
        <v>1</v>
      </c>
      <c r="J2415">
        <f t="shared" si="608"/>
        <v>-152.8700000000008</v>
      </c>
      <c r="K2415">
        <f t="shared" si="606"/>
        <v>1</v>
      </c>
      <c r="L2415" s="11">
        <f t="shared" ca="1" si="600"/>
        <v>17669.96999999999</v>
      </c>
      <c r="M2415">
        <f t="shared" ca="1" si="607"/>
        <v>2</v>
      </c>
      <c r="N2415">
        <f t="shared" ca="1" si="601"/>
        <v>0</v>
      </c>
      <c r="O2415">
        <f>COUNTIF(結算日!$A$3:$A$249,A2415)</f>
        <v>0</v>
      </c>
      <c r="Q2415" s="7">
        <f t="shared" si="609"/>
        <v>-189</v>
      </c>
      <c r="R2415" s="8">
        <f t="shared" ca="1" si="613"/>
        <v>-13797</v>
      </c>
      <c r="S2415" s="8">
        <f t="shared" ca="1" si="614"/>
        <v>609768</v>
      </c>
      <c r="T2415" s="8">
        <f t="shared" ca="1" si="610"/>
        <v>73</v>
      </c>
      <c r="U2415" s="9">
        <f t="shared" ca="1" si="615"/>
        <v>0</v>
      </c>
      <c r="V2415">
        <f t="shared" si="611"/>
        <v>2008</v>
      </c>
      <c r="W2415">
        <f t="shared" si="612"/>
        <v>4</v>
      </c>
    </row>
    <row r="2416" spans="1:23" x14ac:dyDescent="0.25">
      <c r="A2416" s="1">
        <v>39540</v>
      </c>
      <c r="B2416" s="2">
        <v>8605.32</v>
      </c>
      <c r="C2416" s="2">
        <v>146609</v>
      </c>
      <c r="D2416" s="2">
        <v>8570</v>
      </c>
      <c r="E2416" s="2">
        <v>8553</v>
      </c>
      <c r="F2416" s="10">
        <f t="shared" si="602"/>
        <v>-4.1044377199220827E-3</v>
      </c>
      <c r="G2416" s="2">
        <f t="shared" ca="1" si="603"/>
        <v>142265.02499999999</v>
      </c>
      <c r="H2416">
        <f t="shared" ca="1" si="604"/>
        <v>1</v>
      </c>
      <c r="I2416">
        <f t="shared" si="605"/>
        <v>1</v>
      </c>
      <c r="J2416">
        <f t="shared" si="608"/>
        <v>185.60000000000036</v>
      </c>
      <c r="K2416">
        <f t="shared" si="606"/>
        <v>1</v>
      </c>
      <c r="L2416" s="11">
        <f t="shared" ca="1" si="600"/>
        <v>18041.169999999991</v>
      </c>
      <c r="M2416">
        <f t="shared" ca="1" si="607"/>
        <v>2</v>
      </c>
      <c r="N2416">
        <f t="shared" ca="1" si="601"/>
        <v>0</v>
      </c>
      <c r="O2416">
        <f>COUNTIF(結算日!$A$3:$A$249,A2416)</f>
        <v>0</v>
      </c>
      <c r="Q2416" s="7">
        <f t="shared" si="609"/>
        <v>240</v>
      </c>
      <c r="R2416" s="8">
        <f t="shared" ca="1" si="613"/>
        <v>17520</v>
      </c>
      <c r="S2416" s="8">
        <f t="shared" ca="1" si="614"/>
        <v>627288</v>
      </c>
      <c r="T2416" s="8">
        <f t="shared" ca="1" si="610"/>
        <v>73</v>
      </c>
      <c r="U2416" s="9">
        <f t="shared" ca="1" si="615"/>
        <v>0</v>
      </c>
      <c r="V2416">
        <f t="shared" si="611"/>
        <v>2008</v>
      </c>
      <c r="W2416">
        <f t="shared" si="612"/>
        <v>4</v>
      </c>
    </row>
    <row r="2417" spans="1:23" x14ac:dyDescent="0.25">
      <c r="A2417" s="1">
        <v>39541</v>
      </c>
      <c r="B2417" s="2">
        <v>8596.34</v>
      </c>
      <c r="C2417" s="2">
        <v>129265</v>
      </c>
      <c r="D2417" s="2">
        <v>8575</v>
      </c>
      <c r="E2417" s="2">
        <v>8550</v>
      </c>
      <c r="F2417" s="10">
        <f t="shared" si="602"/>
        <v>-2.4824518341527435E-3</v>
      </c>
      <c r="G2417" s="2">
        <f t="shared" ca="1" si="603"/>
        <v>143097.875</v>
      </c>
      <c r="H2417">
        <f t="shared" ca="1" si="604"/>
        <v>-1</v>
      </c>
      <c r="I2417">
        <f t="shared" si="605"/>
        <v>1</v>
      </c>
      <c r="J2417">
        <f t="shared" si="608"/>
        <v>-8.9799999999995634</v>
      </c>
      <c r="K2417">
        <f t="shared" si="606"/>
        <v>1</v>
      </c>
      <c r="L2417" s="11">
        <f t="shared" ca="1" si="600"/>
        <v>18023.209999999992</v>
      </c>
      <c r="M2417">
        <f t="shared" ca="1" si="607"/>
        <v>2</v>
      </c>
      <c r="N2417">
        <f t="shared" ca="1" si="601"/>
        <v>0</v>
      </c>
      <c r="O2417">
        <f>COUNTIF(結算日!$A$3:$A$249,A2417)</f>
        <v>0</v>
      </c>
      <c r="Q2417" s="7">
        <f t="shared" si="609"/>
        <v>5</v>
      </c>
      <c r="R2417" s="8">
        <f t="shared" ca="1" si="613"/>
        <v>365</v>
      </c>
      <c r="S2417" s="8">
        <f t="shared" ca="1" si="614"/>
        <v>627653</v>
      </c>
      <c r="T2417" s="8">
        <f t="shared" ca="1" si="610"/>
        <v>73</v>
      </c>
      <c r="U2417" s="9">
        <f t="shared" ca="1" si="615"/>
        <v>0</v>
      </c>
      <c r="V2417">
        <f t="shared" si="611"/>
        <v>2008</v>
      </c>
      <c r="W2417">
        <f t="shared" si="612"/>
        <v>4</v>
      </c>
    </row>
    <row r="2418" spans="1:23" x14ac:dyDescent="0.25">
      <c r="A2418" s="1">
        <v>39545</v>
      </c>
      <c r="B2418" s="2">
        <v>8729.7900000000009</v>
      </c>
      <c r="C2418" s="2">
        <v>134525</v>
      </c>
      <c r="D2418" s="2">
        <v>8709</v>
      </c>
      <c r="E2418" s="2">
        <v>8688</v>
      </c>
      <c r="F2418" s="10">
        <f t="shared" si="602"/>
        <v>-2.3815005859249005E-3</v>
      </c>
      <c r="G2418" s="2">
        <f t="shared" ca="1" si="603"/>
        <v>143681.72500000001</v>
      </c>
      <c r="H2418">
        <f t="shared" ca="1" si="604"/>
        <v>-1</v>
      </c>
      <c r="I2418">
        <f t="shared" si="605"/>
        <v>1</v>
      </c>
      <c r="J2418">
        <f t="shared" si="608"/>
        <v>133.45000000000073</v>
      </c>
      <c r="K2418">
        <f t="shared" si="606"/>
        <v>1</v>
      </c>
      <c r="L2418" s="11">
        <f t="shared" ca="1" si="600"/>
        <v>18290.109999999993</v>
      </c>
      <c r="M2418">
        <f t="shared" ca="1" si="607"/>
        <v>2</v>
      </c>
      <c r="N2418">
        <f t="shared" ca="1" si="601"/>
        <v>0</v>
      </c>
      <c r="O2418">
        <f>COUNTIF(結算日!$A$3:$A$249,A2418)</f>
        <v>0</v>
      </c>
      <c r="Q2418" s="7">
        <f t="shared" si="609"/>
        <v>134</v>
      </c>
      <c r="R2418" s="8">
        <f t="shared" ca="1" si="613"/>
        <v>9782</v>
      </c>
      <c r="S2418" s="8">
        <f t="shared" ca="1" si="614"/>
        <v>637435</v>
      </c>
      <c r="T2418" s="8">
        <f t="shared" ca="1" si="610"/>
        <v>73</v>
      </c>
      <c r="U2418" s="9">
        <f t="shared" ca="1" si="615"/>
        <v>0</v>
      </c>
      <c r="V2418">
        <f t="shared" si="611"/>
        <v>2008</v>
      </c>
      <c r="W2418">
        <f t="shared" si="612"/>
        <v>4</v>
      </c>
    </row>
    <row r="2419" spans="1:23" x14ac:dyDescent="0.25">
      <c r="A2419" s="1">
        <v>39546</v>
      </c>
      <c r="B2419" s="2">
        <v>8672.85</v>
      </c>
      <c r="C2419" s="2">
        <v>133477</v>
      </c>
      <c r="D2419" s="2">
        <v>8635</v>
      </c>
      <c r="E2419" s="2">
        <v>8610</v>
      </c>
      <c r="F2419" s="10">
        <f t="shared" si="602"/>
        <v>-4.3641940077367991E-3</v>
      </c>
      <c r="G2419" s="2">
        <f t="shared" ca="1" si="603"/>
        <v>143913.1</v>
      </c>
      <c r="H2419">
        <f t="shared" ca="1" si="604"/>
        <v>-1</v>
      </c>
      <c r="I2419">
        <f t="shared" si="605"/>
        <v>1</v>
      </c>
      <c r="J2419">
        <f t="shared" si="608"/>
        <v>-56.940000000000509</v>
      </c>
      <c r="K2419">
        <f t="shared" si="606"/>
        <v>1</v>
      </c>
      <c r="L2419" s="11">
        <f t="shared" ca="1" si="600"/>
        <v>18176.229999999992</v>
      </c>
      <c r="M2419">
        <f t="shared" ca="1" si="607"/>
        <v>2</v>
      </c>
      <c r="N2419">
        <f t="shared" ca="1" si="601"/>
        <v>0</v>
      </c>
      <c r="O2419">
        <f>COUNTIF(結算日!$A$3:$A$249,A2419)</f>
        <v>0</v>
      </c>
      <c r="Q2419" s="7">
        <f t="shared" si="609"/>
        <v>-74</v>
      </c>
      <c r="R2419" s="8">
        <f t="shared" ca="1" si="613"/>
        <v>-5402</v>
      </c>
      <c r="S2419" s="8">
        <f t="shared" ca="1" si="614"/>
        <v>632033</v>
      </c>
      <c r="T2419" s="8">
        <f t="shared" ca="1" si="610"/>
        <v>73</v>
      </c>
      <c r="U2419" s="9">
        <f t="shared" ca="1" si="615"/>
        <v>0</v>
      </c>
      <c r="V2419">
        <f t="shared" si="611"/>
        <v>2008</v>
      </c>
      <c r="W2419">
        <f t="shared" si="612"/>
        <v>4</v>
      </c>
    </row>
    <row r="2420" spans="1:23" x14ac:dyDescent="0.25">
      <c r="A2420" s="1">
        <v>39547</v>
      </c>
      <c r="B2420" s="2">
        <v>8667.93</v>
      </c>
      <c r="C2420" s="2">
        <v>135029</v>
      </c>
      <c r="D2420" s="2">
        <v>8677</v>
      </c>
      <c r="E2420" s="2">
        <v>8648</v>
      </c>
      <c r="F2420" s="10">
        <f t="shared" si="602"/>
        <v>1.0463859306661938E-3</v>
      </c>
      <c r="G2420" s="2">
        <f t="shared" ca="1" si="603"/>
        <v>144210.57500000001</v>
      </c>
      <c r="H2420">
        <f t="shared" ca="1" si="604"/>
        <v>-1</v>
      </c>
      <c r="I2420">
        <f t="shared" si="605"/>
        <v>-1</v>
      </c>
      <c r="J2420">
        <f t="shared" si="608"/>
        <v>-4.9200000000000728</v>
      </c>
      <c r="K2420">
        <f t="shared" si="606"/>
        <v>-1</v>
      </c>
      <c r="L2420" s="11">
        <f t="shared" ca="1" si="600"/>
        <v>18166.389999999992</v>
      </c>
      <c r="M2420">
        <f t="shared" ca="1" si="607"/>
        <v>-2</v>
      </c>
      <c r="N2420">
        <f t="shared" ca="1" si="601"/>
        <v>4</v>
      </c>
      <c r="O2420">
        <f>COUNTIF(結算日!$A$3:$A$249,A2420)</f>
        <v>0</v>
      </c>
      <c r="Q2420" s="7">
        <f t="shared" si="609"/>
        <v>42</v>
      </c>
      <c r="R2420" s="8">
        <f t="shared" ca="1" si="613"/>
        <v>3066</v>
      </c>
      <c r="S2420" s="8">
        <f t="shared" ca="1" si="614"/>
        <v>635099</v>
      </c>
      <c r="T2420" s="8">
        <f t="shared" ca="1" si="610"/>
        <v>-73</v>
      </c>
      <c r="U2420" s="9">
        <f t="shared" ca="1" si="615"/>
        <v>146</v>
      </c>
      <c r="V2420">
        <f t="shared" si="611"/>
        <v>2008</v>
      </c>
      <c r="W2420">
        <f t="shared" si="612"/>
        <v>4</v>
      </c>
    </row>
    <row r="2421" spans="1:23" x14ac:dyDescent="0.25">
      <c r="A2421" s="1">
        <v>39548</v>
      </c>
      <c r="B2421" s="2">
        <v>8829.4</v>
      </c>
      <c r="C2421" s="2">
        <v>130942</v>
      </c>
      <c r="D2421" s="2">
        <v>8819</v>
      </c>
      <c r="E2421" s="2">
        <v>8778</v>
      </c>
      <c r="F2421" s="10">
        <f t="shared" si="602"/>
        <v>-1.1778829818560599E-3</v>
      </c>
      <c r="G2421" s="2">
        <f t="shared" ca="1" si="603"/>
        <v>144643.27499999999</v>
      </c>
      <c r="H2421">
        <f t="shared" ca="1" si="604"/>
        <v>-1</v>
      </c>
      <c r="I2421">
        <f t="shared" si="605"/>
        <v>1</v>
      </c>
      <c r="J2421">
        <f t="shared" si="608"/>
        <v>161.46999999999935</v>
      </c>
      <c r="K2421">
        <f t="shared" si="606"/>
        <v>1</v>
      </c>
      <c r="L2421" s="11">
        <f t="shared" ca="1" si="600"/>
        <v>17843.449999999993</v>
      </c>
      <c r="M2421">
        <f t="shared" ca="1" si="607"/>
        <v>2</v>
      </c>
      <c r="N2421">
        <f t="shared" ca="1" si="601"/>
        <v>4</v>
      </c>
      <c r="O2421">
        <f>COUNTIF(結算日!$A$3:$A$249,A2421)</f>
        <v>0</v>
      </c>
      <c r="Q2421" s="7">
        <f t="shared" si="609"/>
        <v>142</v>
      </c>
      <c r="R2421" s="8">
        <f t="shared" ca="1" si="613"/>
        <v>-10366</v>
      </c>
      <c r="S2421" s="8">
        <f t="shared" ca="1" si="614"/>
        <v>624587</v>
      </c>
      <c r="T2421" s="8">
        <f t="shared" ca="1" si="610"/>
        <v>70</v>
      </c>
      <c r="U2421" s="9">
        <f t="shared" ca="1" si="615"/>
        <v>143</v>
      </c>
      <c r="V2421">
        <f t="shared" si="611"/>
        <v>2008</v>
      </c>
      <c r="W2421">
        <f t="shared" si="612"/>
        <v>4</v>
      </c>
    </row>
    <row r="2422" spans="1:23" x14ac:dyDescent="0.25">
      <c r="A2422" s="1">
        <v>39549</v>
      </c>
      <c r="B2422" s="2">
        <v>8909.58</v>
      </c>
      <c r="C2422" s="2">
        <v>203175</v>
      </c>
      <c r="D2422" s="2">
        <v>8912</v>
      </c>
      <c r="E2422" s="2">
        <v>8880</v>
      </c>
      <c r="F2422" s="10">
        <f t="shared" si="602"/>
        <v>2.716177418016219E-4</v>
      </c>
      <c r="G2422" s="2">
        <f t="shared" ca="1" si="603"/>
        <v>147244.29999999999</v>
      </c>
      <c r="H2422">
        <f t="shared" ca="1" si="604"/>
        <v>1</v>
      </c>
      <c r="I2422">
        <f t="shared" si="605"/>
        <v>-1</v>
      </c>
      <c r="J2422">
        <f t="shared" si="608"/>
        <v>80.180000000000291</v>
      </c>
      <c r="K2422">
        <f t="shared" ca="1" si="606"/>
        <v>1</v>
      </c>
      <c r="L2422" s="11">
        <f t="shared" ca="1" si="600"/>
        <v>18003.809999999994</v>
      </c>
      <c r="M2422">
        <f t="shared" ca="1" si="607"/>
        <v>2</v>
      </c>
      <c r="N2422">
        <f t="shared" ca="1" si="601"/>
        <v>0</v>
      </c>
      <c r="O2422">
        <f>COUNTIF(結算日!$A$3:$A$249,A2422)</f>
        <v>0</v>
      </c>
      <c r="Q2422" s="7">
        <f t="shared" si="609"/>
        <v>93</v>
      </c>
      <c r="R2422" s="8">
        <f t="shared" ca="1" si="613"/>
        <v>6510</v>
      </c>
      <c r="S2422" s="8">
        <f t="shared" ca="1" si="614"/>
        <v>630954</v>
      </c>
      <c r="T2422" s="8">
        <f t="shared" ca="1" si="610"/>
        <v>70</v>
      </c>
      <c r="U2422" s="9">
        <f t="shared" ca="1" si="615"/>
        <v>0</v>
      </c>
      <c r="V2422">
        <f t="shared" si="611"/>
        <v>2008</v>
      </c>
      <c r="W2422">
        <f t="shared" si="612"/>
        <v>4</v>
      </c>
    </row>
    <row r="2423" spans="1:23" x14ac:dyDescent="0.25">
      <c r="A2423" s="1">
        <v>39552</v>
      </c>
      <c r="B2423" s="2">
        <v>8892.68</v>
      </c>
      <c r="C2423" s="2">
        <v>173947</v>
      </c>
      <c r="D2423" s="2">
        <v>8871</v>
      </c>
      <c r="E2423" s="2">
        <v>8844</v>
      </c>
      <c r="F2423" s="10">
        <f t="shared" si="602"/>
        <v>-2.4379602099704467E-3</v>
      </c>
      <c r="G2423" s="2">
        <f t="shared" ca="1" si="603"/>
        <v>148726.85</v>
      </c>
      <c r="H2423">
        <f t="shared" ca="1" si="604"/>
        <v>1</v>
      </c>
      <c r="I2423">
        <f t="shared" si="605"/>
        <v>1</v>
      </c>
      <c r="J2423">
        <f t="shared" si="608"/>
        <v>-16.899999999999636</v>
      </c>
      <c r="K2423">
        <f t="shared" si="606"/>
        <v>1</v>
      </c>
      <c r="L2423" s="11">
        <f t="shared" ca="1" si="600"/>
        <v>17970.009999999995</v>
      </c>
      <c r="M2423">
        <f t="shared" ca="1" si="607"/>
        <v>2</v>
      </c>
      <c r="N2423">
        <f t="shared" ca="1" si="601"/>
        <v>0</v>
      </c>
      <c r="O2423">
        <f>COUNTIF(結算日!$A$3:$A$249,A2423)</f>
        <v>0</v>
      </c>
      <c r="Q2423" s="7">
        <f t="shared" si="609"/>
        <v>-41</v>
      </c>
      <c r="R2423" s="8">
        <f t="shared" ca="1" si="613"/>
        <v>-2870</v>
      </c>
      <c r="S2423" s="8">
        <f t="shared" ca="1" si="614"/>
        <v>628084</v>
      </c>
      <c r="T2423" s="8">
        <f t="shared" ca="1" si="610"/>
        <v>70</v>
      </c>
      <c r="U2423" s="9">
        <f t="shared" ca="1" si="615"/>
        <v>0</v>
      </c>
      <c r="V2423">
        <f t="shared" si="611"/>
        <v>2008</v>
      </c>
      <c r="W2423">
        <f t="shared" si="612"/>
        <v>4</v>
      </c>
    </row>
    <row r="2424" spans="1:23" x14ac:dyDescent="0.25">
      <c r="A2424" s="1">
        <v>39553</v>
      </c>
      <c r="B2424" s="2">
        <v>8924.7800000000007</v>
      </c>
      <c r="C2424" s="2">
        <v>168345</v>
      </c>
      <c r="D2424" s="2">
        <v>8918</v>
      </c>
      <c r="E2424" s="2">
        <v>8879</v>
      </c>
      <c r="F2424" s="10">
        <f t="shared" si="602"/>
        <v>-7.5968259161574014E-4</v>
      </c>
      <c r="G2424" s="2">
        <f t="shared" ca="1" si="603"/>
        <v>150234.32500000001</v>
      </c>
      <c r="H2424">
        <f t="shared" ca="1" si="604"/>
        <v>1</v>
      </c>
      <c r="I2424">
        <f t="shared" si="605"/>
        <v>1</v>
      </c>
      <c r="J2424">
        <f t="shared" si="608"/>
        <v>32.100000000000364</v>
      </c>
      <c r="K2424">
        <f t="shared" ca="1" si="606"/>
        <v>1</v>
      </c>
      <c r="L2424" s="11">
        <f t="shared" ca="1" si="600"/>
        <v>18034.209999999995</v>
      </c>
      <c r="M2424">
        <f t="shared" ca="1" si="607"/>
        <v>2</v>
      </c>
      <c r="N2424">
        <f t="shared" ca="1" si="601"/>
        <v>0</v>
      </c>
      <c r="O2424">
        <f>COUNTIF(結算日!$A$3:$A$249,A2424)</f>
        <v>0</v>
      </c>
      <c r="Q2424" s="7">
        <f t="shared" si="609"/>
        <v>47</v>
      </c>
      <c r="R2424" s="8">
        <f t="shared" ca="1" si="613"/>
        <v>3290</v>
      </c>
      <c r="S2424" s="8">
        <f t="shared" ca="1" si="614"/>
        <v>631374</v>
      </c>
      <c r="T2424" s="8">
        <f t="shared" ca="1" si="610"/>
        <v>70</v>
      </c>
      <c r="U2424" s="9">
        <f t="shared" ca="1" si="615"/>
        <v>0</v>
      </c>
      <c r="V2424">
        <f t="shared" si="611"/>
        <v>2008</v>
      </c>
      <c r="W2424">
        <f t="shared" si="612"/>
        <v>4</v>
      </c>
    </row>
    <row r="2425" spans="1:23" x14ac:dyDescent="0.25">
      <c r="A2425" s="1">
        <v>39554</v>
      </c>
      <c r="B2425" s="2">
        <v>9066.0400000000009</v>
      </c>
      <c r="C2425" s="2">
        <v>210287</v>
      </c>
      <c r="D2425" s="2">
        <v>9086</v>
      </c>
      <c r="E2425" s="2">
        <v>9045</v>
      </c>
      <c r="F2425" s="10">
        <f t="shared" si="602"/>
        <v>-2.320748639979664E-3</v>
      </c>
      <c r="G2425" s="2">
        <f t="shared" ca="1" si="603"/>
        <v>152915.35</v>
      </c>
      <c r="H2425">
        <f t="shared" ca="1" si="604"/>
        <v>1</v>
      </c>
      <c r="I2425">
        <f t="shared" si="605"/>
        <v>1</v>
      </c>
      <c r="J2425">
        <f t="shared" si="608"/>
        <v>141.26000000000022</v>
      </c>
      <c r="K2425">
        <f t="shared" si="606"/>
        <v>1</v>
      </c>
      <c r="L2425" s="11">
        <f t="shared" ca="1" si="600"/>
        <v>18316.729999999996</v>
      </c>
      <c r="M2425">
        <f t="shared" ca="1" si="607"/>
        <v>2</v>
      </c>
      <c r="N2425">
        <f t="shared" ca="1" si="601"/>
        <v>0</v>
      </c>
      <c r="O2425">
        <f>COUNTIF(結算日!$A$3:$A$249,A2425)</f>
        <v>1</v>
      </c>
      <c r="Q2425" s="7">
        <f t="shared" si="609"/>
        <v>168</v>
      </c>
      <c r="R2425" s="8">
        <f t="shared" ca="1" si="613"/>
        <v>11760</v>
      </c>
      <c r="S2425" s="8">
        <f t="shared" ca="1" si="614"/>
        <v>643134</v>
      </c>
      <c r="T2425" s="8">
        <f t="shared" ca="1" si="610"/>
        <v>71</v>
      </c>
      <c r="U2425" s="9">
        <f t="shared" ca="1" si="615"/>
        <v>141</v>
      </c>
      <c r="V2425">
        <f t="shared" si="611"/>
        <v>2008</v>
      </c>
      <c r="W2425">
        <f t="shared" si="612"/>
        <v>4</v>
      </c>
    </row>
    <row r="2426" spans="1:23" x14ac:dyDescent="0.25">
      <c r="A2426" s="1">
        <v>39555</v>
      </c>
      <c r="B2426" s="2">
        <v>9090.43</v>
      </c>
      <c r="C2426" s="2">
        <v>238960</v>
      </c>
      <c r="D2426" s="2">
        <v>9060</v>
      </c>
      <c r="E2426" s="2">
        <v>9035</v>
      </c>
      <c r="F2426" s="10">
        <f t="shared" si="602"/>
        <v>-3.3474764120069445E-3</v>
      </c>
      <c r="G2426" s="2">
        <f t="shared" ca="1" si="603"/>
        <v>155853.75</v>
      </c>
      <c r="H2426">
        <f t="shared" ca="1" si="604"/>
        <v>1</v>
      </c>
      <c r="I2426">
        <f t="shared" si="605"/>
        <v>1</v>
      </c>
      <c r="J2426">
        <f t="shared" si="608"/>
        <v>24.389999999999418</v>
      </c>
      <c r="K2426">
        <f t="shared" si="606"/>
        <v>1</v>
      </c>
      <c r="L2426" s="11">
        <f t="shared" ca="1" si="600"/>
        <v>18365.509999999995</v>
      </c>
      <c r="M2426">
        <f t="shared" ca="1" si="607"/>
        <v>2</v>
      </c>
      <c r="N2426">
        <f t="shared" ca="1" si="601"/>
        <v>0</v>
      </c>
      <c r="O2426">
        <f>COUNTIF(結算日!$A$3:$A$249,A2426)</f>
        <v>0</v>
      </c>
      <c r="Q2426" s="7">
        <f t="shared" si="609"/>
        <v>15</v>
      </c>
      <c r="R2426" s="8">
        <f t="shared" ca="1" si="613"/>
        <v>1065</v>
      </c>
      <c r="S2426" s="8">
        <f t="shared" ca="1" si="614"/>
        <v>644058</v>
      </c>
      <c r="T2426" s="8">
        <f t="shared" ca="1" si="610"/>
        <v>71</v>
      </c>
      <c r="U2426" s="9">
        <f t="shared" ca="1" si="615"/>
        <v>0</v>
      </c>
      <c r="V2426">
        <f t="shared" si="611"/>
        <v>2008</v>
      </c>
      <c r="W2426">
        <f t="shared" si="612"/>
        <v>4</v>
      </c>
    </row>
    <row r="2427" spans="1:23" x14ac:dyDescent="0.25">
      <c r="A2427" s="1">
        <v>39556</v>
      </c>
      <c r="B2427" s="2">
        <v>9074.34</v>
      </c>
      <c r="C2427" s="2">
        <v>180611</v>
      </c>
      <c r="D2427" s="2">
        <v>9081</v>
      </c>
      <c r="E2427" s="2">
        <v>9048</v>
      </c>
      <c r="F2427" s="10">
        <f t="shared" si="602"/>
        <v>7.3393767480611771E-4</v>
      </c>
      <c r="G2427" s="2">
        <f t="shared" ca="1" si="603"/>
        <v>157527.125</v>
      </c>
      <c r="H2427">
        <f t="shared" ca="1" si="604"/>
        <v>1</v>
      </c>
      <c r="I2427">
        <f t="shared" si="605"/>
        <v>-1</v>
      </c>
      <c r="J2427">
        <f t="shared" si="608"/>
        <v>-16.090000000000146</v>
      </c>
      <c r="K2427">
        <f t="shared" ca="1" si="606"/>
        <v>1</v>
      </c>
      <c r="L2427" s="11">
        <f t="shared" ca="1" si="600"/>
        <v>18333.329999999994</v>
      </c>
      <c r="M2427">
        <f t="shared" ca="1" si="607"/>
        <v>2</v>
      </c>
      <c r="N2427">
        <f t="shared" ca="1" si="601"/>
        <v>0</v>
      </c>
      <c r="O2427">
        <f>COUNTIF(結算日!$A$3:$A$249,A2427)</f>
        <v>0</v>
      </c>
      <c r="Q2427" s="7">
        <f t="shared" si="609"/>
        <v>21</v>
      </c>
      <c r="R2427" s="8">
        <f t="shared" ca="1" si="613"/>
        <v>1491</v>
      </c>
      <c r="S2427" s="8">
        <f t="shared" ca="1" si="614"/>
        <v>645549</v>
      </c>
      <c r="T2427" s="8">
        <f t="shared" ca="1" si="610"/>
        <v>71</v>
      </c>
      <c r="U2427" s="9">
        <f t="shared" ca="1" si="615"/>
        <v>0</v>
      </c>
      <c r="V2427">
        <f t="shared" si="611"/>
        <v>2008</v>
      </c>
      <c r="W2427">
        <f t="shared" si="612"/>
        <v>4</v>
      </c>
    </row>
    <row r="2428" spans="1:23" x14ac:dyDescent="0.25">
      <c r="A2428" s="1">
        <v>39559</v>
      </c>
      <c r="B2428" s="2">
        <v>9083.32</v>
      </c>
      <c r="C2428" s="2">
        <v>164753</v>
      </c>
      <c r="D2428" s="2">
        <v>9084</v>
      </c>
      <c r="E2428" s="2">
        <v>9055</v>
      </c>
      <c r="F2428" s="10">
        <f t="shared" si="602"/>
        <v>7.4862495210936686E-5</v>
      </c>
      <c r="G2428" s="2">
        <f t="shared" ca="1" si="603"/>
        <v>158638.1</v>
      </c>
      <c r="H2428">
        <f t="shared" ca="1" si="604"/>
        <v>1</v>
      </c>
      <c r="I2428">
        <f t="shared" si="605"/>
        <v>-1</v>
      </c>
      <c r="J2428">
        <f t="shared" si="608"/>
        <v>8.9799999999995634</v>
      </c>
      <c r="K2428">
        <f t="shared" ca="1" si="606"/>
        <v>1</v>
      </c>
      <c r="L2428" s="11">
        <f t="shared" ca="1" si="600"/>
        <v>18351.289999999994</v>
      </c>
      <c r="M2428">
        <f t="shared" ca="1" si="607"/>
        <v>2</v>
      </c>
      <c r="N2428">
        <f t="shared" ca="1" si="601"/>
        <v>0</v>
      </c>
      <c r="O2428">
        <f>COUNTIF(結算日!$A$3:$A$249,A2428)</f>
        <v>0</v>
      </c>
      <c r="Q2428" s="7">
        <f t="shared" si="609"/>
        <v>3</v>
      </c>
      <c r="R2428" s="8">
        <f t="shared" ca="1" si="613"/>
        <v>213</v>
      </c>
      <c r="S2428" s="8">
        <f t="shared" ca="1" si="614"/>
        <v>645762</v>
      </c>
      <c r="T2428" s="8">
        <f t="shared" ca="1" si="610"/>
        <v>71</v>
      </c>
      <c r="U2428" s="9">
        <f t="shared" ca="1" si="615"/>
        <v>0</v>
      </c>
      <c r="V2428">
        <f t="shared" si="611"/>
        <v>2008</v>
      </c>
      <c r="W2428">
        <f t="shared" si="612"/>
        <v>4</v>
      </c>
    </row>
    <row r="2429" spans="1:23" x14ac:dyDescent="0.25">
      <c r="A2429" s="1">
        <v>39560</v>
      </c>
      <c r="B2429" s="2">
        <v>9037.25</v>
      </c>
      <c r="C2429" s="2">
        <v>137687</v>
      </c>
      <c r="D2429" s="2">
        <v>9030</v>
      </c>
      <c r="E2429" s="2">
        <v>8998</v>
      </c>
      <c r="F2429" s="10">
        <f t="shared" si="602"/>
        <v>-8.0223519322797365E-4</v>
      </c>
      <c r="G2429" s="2">
        <f t="shared" ca="1" si="603"/>
        <v>158799.97500000001</v>
      </c>
      <c r="H2429">
        <f t="shared" ca="1" si="604"/>
        <v>-1</v>
      </c>
      <c r="I2429">
        <f t="shared" si="605"/>
        <v>1</v>
      </c>
      <c r="J2429">
        <f t="shared" si="608"/>
        <v>-46.069999999999709</v>
      </c>
      <c r="K2429">
        <f t="shared" ca="1" si="606"/>
        <v>-1</v>
      </c>
      <c r="L2429" s="11">
        <f t="shared" ca="1" si="600"/>
        <v>18259.149999999994</v>
      </c>
      <c r="M2429">
        <f t="shared" ca="1" si="607"/>
        <v>-2</v>
      </c>
      <c r="N2429">
        <f t="shared" ca="1" si="601"/>
        <v>4</v>
      </c>
      <c r="O2429">
        <f>COUNTIF(結算日!$A$3:$A$249,A2429)</f>
        <v>0</v>
      </c>
      <c r="Q2429" s="7">
        <f t="shared" si="609"/>
        <v>-54</v>
      </c>
      <c r="R2429" s="8">
        <f t="shared" ca="1" si="613"/>
        <v>-3834</v>
      </c>
      <c r="S2429" s="8">
        <f t="shared" ca="1" si="614"/>
        <v>641928</v>
      </c>
      <c r="T2429" s="8">
        <f t="shared" ca="1" si="610"/>
        <v>-71</v>
      </c>
      <c r="U2429" s="9">
        <f t="shared" ca="1" si="615"/>
        <v>142</v>
      </c>
      <c r="V2429">
        <f t="shared" si="611"/>
        <v>2008</v>
      </c>
      <c r="W2429">
        <f t="shared" si="612"/>
        <v>4</v>
      </c>
    </row>
    <row r="2430" spans="1:23" x14ac:dyDescent="0.25">
      <c r="A2430" s="1">
        <v>39561</v>
      </c>
      <c r="B2430" s="2">
        <v>9008.49</v>
      </c>
      <c r="C2430" s="2">
        <v>183133</v>
      </c>
      <c r="D2430" s="2">
        <v>8980</v>
      </c>
      <c r="E2430" s="2">
        <v>8949</v>
      </c>
      <c r="F2430" s="10">
        <f t="shared" si="602"/>
        <v>-3.1625721957841968E-3</v>
      </c>
      <c r="G2430" s="2">
        <f t="shared" ca="1" si="603"/>
        <v>159243.57500000001</v>
      </c>
      <c r="H2430">
        <f t="shared" ca="1" si="604"/>
        <v>1</v>
      </c>
      <c r="I2430">
        <f t="shared" si="605"/>
        <v>1</v>
      </c>
      <c r="J2430">
        <f t="shared" si="608"/>
        <v>-28.760000000000218</v>
      </c>
      <c r="K2430">
        <f t="shared" si="606"/>
        <v>1</v>
      </c>
      <c r="L2430" s="11">
        <f t="shared" ref="L2430:L2493" ca="1" si="616">L2429+J2430*M2429</f>
        <v>18316.669999999995</v>
      </c>
      <c r="M2430">
        <f t="shared" ca="1" si="607"/>
        <v>2</v>
      </c>
      <c r="N2430">
        <f t="shared" ref="N2430:N2493" ca="1" si="617">ABS(M2430-M2429)</f>
        <v>4</v>
      </c>
      <c r="O2430">
        <f>COUNTIF(結算日!$A$3:$A$249,A2430)</f>
        <v>0</v>
      </c>
      <c r="Q2430" s="7">
        <f t="shared" si="609"/>
        <v>-50</v>
      </c>
      <c r="R2430" s="8">
        <f t="shared" ca="1" si="613"/>
        <v>3550</v>
      </c>
      <c r="S2430" s="8">
        <f t="shared" ca="1" si="614"/>
        <v>645336</v>
      </c>
      <c r="T2430" s="8">
        <f t="shared" ca="1" si="610"/>
        <v>71</v>
      </c>
      <c r="U2430" s="9">
        <f t="shared" ca="1" si="615"/>
        <v>142</v>
      </c>
      <c r="V2430">
        <f t="shared" si="611"/>
        <v>2008</v>
      </c>
      <c r="W2430">
        <f t="shared" si="612"/>
        <v>4</v>
      </c>
    </row>
    <row r="2431" spans="1:23" x14ac:dyDescent="0.25">
      <c r="A2431" s="1">
        <v>39562</v>
      </c>
      <c r="B2431" s="2">
        <v>8990.33</v>
      </c>
      <c r="C2431" s="2">
        <v>149596</v>
      </c>
      <c r="D2431" s="2">
        <v>8978</v>
      </c>
      <c r="E2431" s="2">
        <v>8945</v>
      </c>
      <c r="F2431" s="10">
        <f t="shared" si="602"/>
        <v>-1.3714735721602755E-3</v>
      </c>
      <c r="G2431" s="2">
        <f t="shared" ca="1" si="603"/>
        <v>158618.79999999999</v>
      </c>
      <c r="H2431">
        <f t="shared" ca="1" si="604"/>
        <v>-1</v>
      </c>
      <c r="I2431">
        <f t="shared" si="605"/>
        <v>1</v>
      </c>
      <c r="J2431">
        <f t="shared" si="608"/>
        <v>-18.159999999999854</v>
      </c>
      <c r="K2431">
        <f t="shared" si="606"/>
        <v>1</v>
      </c>
      <c r="L2431" s="11">
        <f t="shared" ca="1" si="616"/>
        <v>18280.349999999995</v>
      </c>
      <c r="M2431">
        <f t="shared" ca="1" si="607"/>
        <v>2</v>
      </c>
      <c r="N2431">
        <f t="shared" ca="1" si="617"/>
        <v>0</v>
      </c>
      <c r="O2431">
        <f>COUNTIF(結算日!$A$3:$A$249,A2431)</f>
        <v>0</v>
      </c>
      <c r="Q2431" s="7">
        <f t="shared" si="609"/>
        <v>-2</v>
      </c>
      <c r="R2431" s="8">
        <f t="shared" ca="1" si="613"/>
        <v>-142</v>
      </c>
      <c r="S2431" s="8">
        <f t="shared" ca="1" si="614"/>
        <v>645052</v>
      </c>
      <c r="T2431" s="8">
        <f t="shared" ca="1" si="610"/>
        <v>71</v>
      </c>
      <c r="U2431" s="9">
        <f t="shared" ca="1" si="615"/>
        <v>0</v>
      </c>
      <c r="V2431">
        <f t="shared" si="611"/>
        <v>2008</v>
      </c>
      <c r="W2431">
        <f t="shared" si="612"/>
        <v>4</v>
      </c>
    </row>
    <row r="2432" spans="1:23" x14ac:dyDescent="0.25">
      <c r="A2432" s="1">
        <v>39563</v>
      </c>
      <c r="B2432" s="2">
        <v>8947.83</v>
      </c>
      <c r="C2432" s="2">
        <v>149522</v>
      </c>
      <c r="D2432" s="2">
        <v>8978</v>
      </c>
      <c r="E2432" s="2">
        <v>8945</v>
      </c>
      <c r="F2432" s="10">
        <f t="shared" si="602"/>
        <v>3.3717672329491855E-3</v>
      </c>
      <c r="G2432" s="2">
        <f t="shared" ca="1" si="603"/>
        <v>157929.4</v>
      </c>
      <c r="H2432">
        <f t="shared" ca="1" si="604"/>
        <v>-1</v>
      </c>
      <c r="I2432">
        <f t="shared" si="605"/>
        <v>-1</v>
      </c>
      <c r="J2432">
        <f t="shared" si="608"/>
        <v>-42.5</v>
      </c>
      <c r="K2432">
        <f t="shared" si="606"/>
        <v>-1</v>
      </c>
      <c r="L2432" s="11">
        <f t="shared" ca="1" si="616"/>
        <v>18195.349999999995</v>
      </c>
      <c r="M2432">
        <f t="shared" ca="1" si="607"/>
        <v>-2</v>
      </c>
      <c r="N2432">
        <f t="shared" ca="1" si="617"/>
        <v>4</v>
      </c>
      <c r="O2432">
        <f>COUNTIF(結算日!$A$3:$A$249,A2432)</f>
        <v>0</v>
      </c>
      <c r="Q2432" s="7">
        <f t="shared" si="609"/>
        <v>0</v>
      </c>
      <c r="R2432" s="8">
        <f t="shared" ca="1" si="613"/>
        <v>0</v>
      </c>
      <c r="S2432" s="8">
        <f t="shared" ca="1" si="614"/>
        <v>645052</v>
      </c>
      <c r="T2432" s="8">
        <f t="shared" ca="1" si="610"/>
        <v>-71</v>
      </c>
      <c r="U2432" s="9">
        <f t="shared" ca="1" si="615"/>
        <v>142</v>
      </c>
      <c r="V2432">
        <f t="shared" si="611"/>
        <v>2008</v>
      </c>
      <c r="W2432">
        <f t="shared" si="612"/>
        <v>4</v>
      </c>
    </row>
    <row r="2433" spans="1:23" x14ac:dyDescent="0.25">
      <c r="A2433" s="1">
        <v>39566</v>
      </c>
      <c r="B2433" s="2">
        <v>9079.6</v>
      </c>
      <c r="C2433" s="2">
        <v>145245</v>
      </c>
      <c r="D2433" s="2">
        <v>9090</v>
      </c>
      <c r="E2433" s="2">
        <v>9058</v>
      </c>
      <c r="F2433" s="10">
        <f t="shared" si="602"/>
        <v>1.1454249085862678E-3</v>
      </c>
      <c r="G2433" s="2">
        <f t="shared" ca="1" si="603"/>
        <v>157392.29999999999</v>
      </c>
      <c r="H2433">
        <f t="shared" ca="1" si="604"/>
        <v>-1</v>
      </c>
      <c r="I2433">
        <f t="shared" si="605"/>
        <v>-1</v>
      </c>
      <c r="J2433">
        <f t="shared" si="608"/>
        <v>131.77000000000044</v>
      </c>
      <c r="K2433">
        <f t="shared" si="606"/>
        <v>-1</v>
      </c>
      <c r="L2433" s="11">
        <f t="shared" ca="1" si="616"/>
        <v>17931.809999999994</v>
      </c>
      <c r="M2433">
        <f t="shared" ca="1" si="607"/>
        <v>-1</v>
      </c>
      <c r="N2433">
        <f t="shared" ca="1" si="617"/>
        <v>1</v>
      </c>
      <c r="O2433">
        <f>COUNTIF(結算日!$A$3:$A$249,A2433)</f>
        <v>0</v>
      </c>
      <c r="Q2433" s="7">
        <f t="shared" si="609"/>
        <v>112</v>
      </c>
      <c r="R2433" s="8">
        <f t="shared" ca="1" si="613"/>
        <v>-7952</v>
      </c>
      <c r="S2433" s="8">
        <f t="shared" ca="1" si="614"/>
        <v>636958</v>
      </c>
      <c r="T2433" s="8">
        <f t="shared" ca="1" si="610"/>
        <v>-70</v>
      </c>
      <c r="U2433" s="9">
        <f t="shared" ca="1" si="615"/>
        <v>1</v>
      </c>
      <c r="V2433">
        <f t="shared" si="611"/>
        <v>2008</v>
      </c>
      <c r="W2433">
        <f t="shared" si="612"/>
        <v>4</v>
      </c>
    </row>
    <row r="2434" spans="1:23" x14ac:dyDescent="0.25">
      <c r="A2434" s="1">
        <v>39567</v>
      </c>
      <c r="B2434" s="2">
        <v>8891.74</v>
      </c>
      <c r="C2434" s="2">
        <v>148143</v>
      </c>
      <c r="D2434" s="2">
        <v>8920</v>
      </c>
      <c r="E2434" s="2">
        <v>8898</v>
      </c>
      <c r="F2434" s="10">
        <f t="shared" ref="F2434:F2497" si="618">IF(O2434=1,E2434,D2434)/B2434-1</f>
        <v>3.178230582540742E-3</v>
      </c>
      <c r="G2434" s="2">
        <f t="shared" ref="G2434:G2497" ca="1" si="619">IF(ROW()&gt;$G$1,AVERAGE(OFFSET(C2434,-$G$1+1,,$G$1)),"")</f>
        <v>157728.04999999999</v>
      </c>
      <c r="H2434">
        <f t="shared" ref="H2434:H2497" ca="1" si="620">IF(G2434="",0,SIGN(C2434-G2434))</f>
        <v>-1</v>
      </c>
      <c r="I2434">
        <f t="shared" ref="I2434:I2497" si="621">-SIGN(F2434)</f>
        <v>-1</v>
      </c>
      <c r="J2434">
        <f t="shared" si="608"/>
        <v>-187.86000000000058</v>
      </c>
      <c r="K2434">
        <f t="shared" ref="K2434:K2497" si="622">CHOOSE($K$1,H2434*(2-$K$1)+I2434*($K$1-1),IF(ABS(F2434)&gt;($K$1-2)/100,I2434,H2434))</f>
        <v>-1</v>
      </c>
      <c r="L2434" s="11">
        <f t="shared" ca="1" si="616"/>
        <v>18119.669999999995</v>
      </c>
      <c r="M2434">
        <f t="shared" ref="M2434:M2497" ca="1" si="623">INT(L2434*$P$1/B2434)*K2434</f>
        <v>-2</v>
      </c>
      <c r="N2434">
        <f t="shared" ca="1" si="617"/>
        <v>1</v>
      </c>
      <c r="O2434">
        <f>COUNTIF(結算日!$A$3:$A$249,A2434)</f>
        <v>0</v>
      </c>
      <c r="Q2434" s="7">
        <f t="shared" si="609"/>
        <v>-170</v>
      </c>
      <c r="R2434" s="8">
        <f t="shared" ca="1" si="613"/>
        <v>11900</v>
      </c>
      <c r="S2434" s="8">
        <f t="shared" ca="1" si="614"/>
        <v>648857</v>
      </c>
      <c r="T2434" s="8">
        <f t="shared" ca="1" si="610"/>
        <v>-72</v>
      </c>
      <c r="U2434" s="9">
        <f t="shared" ca="1" si="615"/>
        <v>2</v>
      </c>
      <c r="V2434">
        <f t="shared" si="611"/>
        <v>2008</v>
      </c>
      <c r="W2434">
        <f t="shared" si="612"/>
        <v>4</v>
      </c>
    </row>
    <row r="2435" spans="1:23" x14ac:dyDescent="0.25">
      <c r="A2435" s="1">
        <v>39568</v>
      </c>
      <c r="B2435" s="2">
        <v>8919.92</v>
      </c>
      <c r="C2435" s="2">
        <v>148437</v>
      </c>
      <c r="D2435" s="2">
        <v>8937</v>
      </c>
      <c r="E2435" s="2">
        <v>8909</v>
      </c>
      <c r="F2435" s="10">
        <f t="shared" si="618"/>
        <v>1.9148153795101042E-3</v>
      </c>
      <c r="G2435" s="2">
        <f t="shared" ca="1" si="619"/>
        <v>157304.82500000001</v>
      </c>
      <c r="H2435">
        <f t="shared" ca="1" si="620"/>
        <v>-1</v>
      </c>
      <c r="I2435">
        <f t="shared" si="621"/>
        <v>-1</v>
      </c>
      <c r="J2435">
        <f t="shared" ref="J2435:J2498" si="624">B2435-B2434</f>
        <v>28.180000000000291</v>
      </c>
      <c r="K2435">
        <f t="shared" si="622"/>
        <v>-1</v>
      </c>
      <c r="L2435" s="11">
        <f t="shared" ca="1" si="616"/>
        <v>18063.309999999994</v>
      </c>
      <c r="M2435">
        <f t="shared" ca="1" si="623"/>
        <v>-2</v>
      </c>
      <c r="N2435">
        <f t="shared" ca="1" si="617"/>
        <v>0</v>
      </c>
      <c r="O2435">
        <f>COUNTIF(結算日!$A$3:$A$249,A2435)</f>
        <v>0</v>
      </c>
      <c r="Q2435" s="7">
        <f t="shared" ref="Q2435:Q2498" si="625">D2435-IF(O2434=1,E2434,D2434)</f>
        <v>17</v>
      </c>
      <c r="R2435" s="8">
        <f t="shared" ca="1" si="613"/>
        <v>-1224</v>
      </c>
      <c r="S2435" s="8">
        <f t="shared" ca="1" si="614"/>
        <v>647631</v>
      </c>
      <c r="T2435" s="8">
        <f t="shared" ref="T2435:T2498" ca="1" si="626">INT(S2435*$P$1/IF(O2435=1,E2435,D2435))*K2435</f>
        <v>-72</v>
      </c>
      <c r="U2435" s="9">
        <f t="shared" ca="1" si="615"/>
        <v>0</v>
      </c>
      <c r="V2435">
        <f t="shared" ref="V2435:V2498" si="627">YEAR(A2435)</f>
        <v>2008</v>
      </c>
      <c r="W2435">
        <f t="shared" ref="W2435:W2498" si="628">MONTH(A2435)</f>
        <v>4</v>
      </c>
    </row>
    <row r="2436" spans="1:23" x14ac:dyDescent="0.25">
      <c r="A2436" s="1">
        <v>39570</v>
      </c>
      <c r="B2436" s="2">
        <v>8963.6299999999992</v>
      </c>
      <c r="C2436" s="2">
        <v>177761</v>
      </c>
      <c r="D2436" s="2">
        <v>9009</v>
      </c>
      <c r="E2436" s="2">
        <v>8980</v>
      </c>
      <c r="F2436" s="10">
        <f t="shared" si="618"/>
        <v>5.0615654595294046E-3</v>
      </c>
      <c r="G2436" s="2">
        <f t="shared" ca="1" si="619"/>
        <v>157417.32500000001</v>
      </c>
      <c r="H2436">
        <f t="shared" ca="1" si="620"/>
        <v>1</v>
      </c>
      <c r="I2436">
        <f t="shared" si="621"/>
        <v>-1</v>
      </c>
      <c r="J2436">
        <f t="shared" si="624"/>
        <v>43.709999999999127</v>
      </c>
      <c r="K2436">
        <f t="shared" si="622"/>
        <v>-1</v>
      </c>
      <c r="L2436" s="11">
        <f t="shared" ca="1" si="616"/>
        <v>17975.889999999996</v>
      </c>
      <c r="M2436">
        <f t="shared" ca="1" si="623"/>
        <v>-2</v>
      </c>
      <c r="N2436">
        <f t="shared" ca="1" si="617"/>
        <v>0</v>
      </c>
      <c r="O2436">
        <f>COUNTIF(結算日!$A$3:$A$249,A2436)</f>
        <v>0</v>
      </c>
      <c r="Q2436" s="7">
        <f t="shared" si="625"/>
        <v>72</v>
      </c>
      <c r="R2436" s="8">
        <f t="shared" ref="R2436:R2499" ca="1" si="629">Q2436*T2435</f>
        <v>-5184</v>
      </c>
      <c r="S2436" s="8">
        <f t="shared" ref="S2436:S2499" ca="1" si="630">S2435+Q2436*T2435-U2435*$U$1</f>
        <v>642447</v>
      </c>
      <c r="T2436" s="8">
        <f t="shared" ca="1" si="626"/>
        <v>-71</v>
      </c>
      <c r="U2436" s="9">
        <f t="shared" ref="U2436:U2499" ca="1" si="631">IF(O2436=1,ABS(T2436)+ABS(T2435),ABS(T2436-T2435))</f>
        <v>1</v>
      </c>
      <c r="V2436">
        <f t="shared" si="627"/>
        <v>2008</v>
      </c>
      <c r="W2436">
        <f t="shared" si="628"/>
        <v>5</v>
      </c>
    </row>
    <row r="2437" spans="1:23" x14ac:dyDescent="0.25">
      <c r="A2437" s="1">
        <v>39573</v>
      </c>
      <c r="B2437" s="2">
        <v>8837.07</v>
      </c>
      <c r="C2437" s="2">
        <v>156599</v>
      </c>
      <c r="D2437" s="2">
        <v>8847</v>
      </c>
      <c r="E2437" s="2">
        <v>8820</v>
      </c>
      <c r="F2437" s="10">
        <f t="shared" si="618"/>
        <v>1.1236756074128884E-3</v>
      </c>
      <c r="G2437" s="2">
        <f t="shared" ca="1" si="619"/>
        <v>156611.35</v>
      </c>
      <c r="H2437">
        <f t="shared" ca="1" si="620"/>
        <v>-1</v>
      </c>
      <c r="I2437">
        <f t="shared" si="621"/>
        <v>-1</v>
      </c>
      <c r="J2437">
        <f t="shared" si="624"/>
        <v>-126.55999999999949</v>
      </c>
      <c r="K2437">
        <f t="shared" si="622"/>
        <v>-1</v>
      </c>
      <c r="L2437" s="11">
        <f t="shared" ca="1" si="616"/>
        <v>18229.009999999995</v>
      </c>
      <c r="M2437">
        <f t="shared" ca="1" si="623"/>
        <v>-2</v>
      </c>
      <c r="N2437">
        <f t="shared" ca="1" si="617"/>
        <v>0</v>
      </c>
      <c r="O2437">
        <f>COUNTIF(結算日!$A$3:$A$249,A2437)</f>
        <v>0</v>
      </c>
      <c r="Q2437" s="7">
        <f t="shared" si="625"/>
        <v>-162</v>
      </c>
      <c r="R2437" s="8">
        <f t="shared" ca="1" si="629"/>
        <v>11502</v>
      </c>
      <c r="S2437" s="8">
        <f t="shared" ca="1" si="630"/>
        <v>653948</v>
      </c>
      <c r="T2437" s="8">
        <f t="shared" ca="1" si="626"/>
        <v>-73</v>
      </c>
      <c r="U2437" s="9">
        <f t="shared" ca="1" si="631"/>
        <v>2</v>
      </c>
      <c r="V2437">
        <f t="shared" si="627"/>
        <v>2008</v>
      </c>
      <c r="W2437">
        <f t="shared" si="628"/>
        <v>5</v>
      </c>
    </row>
    <row r="2438" spans="1:23" x14ac:dyDescent="0.25">
      <c r="A2438" s="1">
        <v>39574</v>
      </c>
      <c r="B2438" s="2">
        <v>8857.3700000000008</v>
      </c>
      <c r="C2438" s="2">
        <v>135226</v>
      </c>
      <c r="D2438" s="2">
        <v>8870</v>
      </c>
      <c r="E2438" s="2">
        <v>8842</v>
      </c>
      <c r="F2438" s="10">
        <f t="shared" si="618"/>
        <v>1.4259311737003788E-3</v>
      </c>
      <c r="G2438" s="2">
        <f t="shared" ca="1" si="619"/>
        <v>155616.625</v>
      </c>
      <c r="H2438">
        <f t="shared" ca="1" si="620"/>
        <v>-1</v>
      </c>
      <c r="I2438">
        <f t="shared" si="621"/>
        <v>-1</v>
      </c>
      <c r="J2438">
        <f t="shared" si="624"/>
        <v>20.300000000001091</v>
      </c>
      <c r="K2438">
        <f t="shared" si="622"/>
        <v>-1</v>
      </c>
      <c r="L2438" s="11">
        <f t="shared" ca="1" si="616"/>
        <v>18188.409999999993</v>
      </c>
      <c r="M2438">
        <f t="shared" ca="1" si="623"/>
        <v>-2</v>
      </c>
      <c r="N2438">
        <f t="shared" ca="1" si="617"/>
        <v>0</v>
      </c>
      <c r="O2438">
        <f>COUNTIF(結算日!$A$3:$A$249,A2438)</f>
        <v>0</v>
      </c>
      <c r="Q2438" s="7">
        <f t="shared" si="625"/>
        <v>23</v>
      </c>
      <c r="R2438" s="8">
        <f t="shared" ca="1" si="629"/>
        <v>-1679</v>
      </c>
      <c r="S2438" s="8">
        <f t="shared" ca="1" si="630"/>
        <v>652267</v>
      </c>
      <c r="T2438" s="8">
        <f t="shared" ca="1" si="626"/>
        <v>-73</v>
      </c>
      <c r="U2438" s="9">
        <f t="shared" ca="1" si="631"/>
        <v>0</v>
      </c>
      <c r="V2438">
        <f t="shared" si="627"/>
        <v>2008</v>
      </c>
      <c r="W2438">
        <f t="shared" si="628"/>
        <v>5</v>
      </c>
    </row>
    <row r="2439" spans="1:23" x14ac:dyDescent="0.25">
      <c r="A2439" s="1">
        <v>39575</v>
      </c>
      <c r="B2439" s="2">
        <v>8926.34</v>
      </c>
      <c r="C2439" s="2">
        <v>154057</v>
      </c>
      <c r="D2439" s="2">
        <v>8921</v>
      </c>
      <c r="E2439" s="2">
        <v>8895</v>
      </c>
      <c r="F2439" s="10">
        <f t="shared" si="618"/>
        <v>-5.9822950951904375E-4</v>
      </c>
      <c r="G2439" s="2">
        <f t="shared" ca="1" si="619"/>
        <v>155824.04999999999</v>
      </c>
      <c r="H2439">
        <f t="shared" ca="1" si="620"/>
        <v>-1</v>
      </c>
      <c r="I2439">
        <f t="shared" si="621"/>
        <v>1</v>
      </c>
      <c r="J2439">
        <f t="shared" si="624"/>
        <v>68.969999999999345</v>
      </c>
      <c r="K2439">
        <f t="shared" ca="1" si="622"/>
        <v>-1</v>
      </c>
      <c r="L2439" s="11">
        <f t="shared" ca="1" si="616"/>
        <v>18050.469999999994</v>
      </c>
      <c r="M2439">
        <f t="shared" ca="1" si="623"/>
        <v>-2</v>
      </c>
      <c r="N2439">
        <f t="shared" ca="1" si="617"/>
        <v>0</v>
      </c>
      <c r="O2439">
        <f>COUNTIF(結算日!$A$3:$A$249,A2439)</f>
        <v>0</v>
      </c>
      <c r="Q2439" s="7">
        <f t="shared" si="625"/>
        <v>51</v>
      </c>
      <c r="R2439" s="8">
        <f t="shared" ca="1" si="629"/>
        <v>-3723</v>
      </c>
      <c r="S2439" s="8">
        <f t="shared" ca="1" si="630"/>
        <v>648544</v>
      </c>
      <c r="T2439" s="8">
        <f t="shared" ca="1" si="626"/>
        <v>-72</v>
      </c>
      <c r="U2439" s="9">
        <f t="shared" ca="1" si="631"/>
        <v>1</v>
      </c>
      <c r="V2439">
        <f t="shared" si="627"/>
        <v>2008</v>
      </c>
      <c r="W2439">
        <f t="shared" si="628"/>
        <v>5</v>
      </c>
    </row>
    <row r="2440" spans="1:23" x14ac:dyDescent="0.25">
      <c r="A2440" s="1">
        <v>39576</v>
      </c>
      <c r="B2440" s="2">
        <v>8866.6200000000008</v>
      </c>
      <c r="C2440" s="2">
        <v>136787</v>
      </c>
      <c r="D2440" s="2">
        <v>8894</v>
      </c>
      <c r="E2440" s="2">
        <v>8870</v>
      </c>
      <c r="F2440" s="10">
        <f t="shared" si="618"/>
        <v>3.0879861773707162E-3</v>
      </c>
      <c r="G2440" s="2">
        <f t="shared" ca="1" si="619"/>
        <v>156067.02499999999</v>
      </c>
      <c r="H2440">
        <f t="shared" ca="1" si="620"/>
        <v>-1</v>
      </c>
      <c r="I2440">
        <f t="shared" si="621"/>
        <v>-1</v>
      </c>
      <c r="J2440">
        <f t="shared" si="624"/>
        <v>-59.719999999999345</v>
      </c>
      <c r="K2440">
        <f t="shared" si="622"/>
        <v>-1</v>
      </c>
      <c r="L2440" s="11">
        <f t="shared" ca="1" si="616"/>
        <v>18169.909999999993</v>
      </c>
      <c r="M2440">
        <f t="shared" ca="1" si="623"/>
        <v>-2</v>
      </c>
      <c r="N2440">
        <f t="shared" ca="1" si="617"/>
        <v>0</v>
      </c>
      <c r="O2440">
        <f>COUNTIF(結算日!$A$3:$A$249,A2440)</f>
        <v>0</v>
      </c>
      <c r="Q2440" s="7">
        <f t="shared" si="625"/>
        <v>-27</v>
      </c>
      <c r="R2440" s="8">
        <f t="shared" ca="1" si="629"/>
        <v>1944</v>
      </c>
      <c r="S2440" s="8">
        <f t="shared" ca="1" si="630"/>
        <v>650487</v>
      </c>
      <c r="T2440" s="8">
        <f t="shared" ca="1" si="626"/>
        <v>-73</v>
      </c>
      <c r="U2440" s="9">
        <f t="shared" ca="1" si="631"/>
        <v>1</v>
      </c>
      <c r="V2440">
        <f t="shared" si="627"/>
        <v>2008</v>
      </c>
      <c r="W2440">
        <f t="shared" si="628"/>
        <v>5</v>
      </c>
    </row>
    <row r="2441" spans="1:23" x14ac:dyDescent="0.25">
      <c r="A2441" s="1">
        <v>39577</v>
      </c>
      <c r="B2441" s="2">
        <v>8792.39</v>
      </c>
      <c r="C2441" s="2">
        <v>131534</v>
      </c>
      <c r="D2441" s="2">
        <v>8773</v>
      </c>
      <c r="E2441" s="2">
        <v>8754</v>
      </c>
      <c r="F2441" s="10">
        <f t="shared" si="618"/>
        <v>-2.2053161882036321E-3</v>
      </c>
      <c r="G2441" s="2">
        <f t="shared" ca="1" si="619"/>
        <v>155690.17499999999</v>
      </c>
      <c r="H2441">
        <f t="shared" ca="1" si="620"/>
        <v>-1</v>
      </c>
      <c r="I2441">
        <f t="shared" si="621"/>
        <v>1</v>
      </c>
      <c r="J2441">
        <f t="shared" si="624"/>
        <v>-74.230000000001382</v>
      </c>
      <c r="K2441">
        <f t="shared" si="622"/>
        <v>1</v>
      </c>
      <c r="L2441" s="11">
        <f t="shared" ca="1" si="616"/>
        <v>18318.369999999995</v>
      </c>
      <c r="M2441">
        <f t="shared" ca="1" si="623"/>
        <v>2</v>
      </c>
      <c r="N2441">
        <f t="shared" ca="1" si="617"/>
        <v>4</v>
      </c>
      <c r="O2441">
        <f>COUNTIF(結算日!$A$3:$A$249,A2441)</f>
        <v>0</v>
      </c>
      <c r="Q2441" s="7">
        <f t="shared" si="625"/>
        <v>-121</v>
      </c>
      <c r="R2441" s="8">
        <f t="shared" ca="1" si="629"/>
        <v>8833</v>
      </c>
      <c r="S2441" s="8">
        <f t="shared" ca="1" si="630"/>
        <v>659319</v>
      </c>
      <c r="T2441" s="8">
        <f t="shared" ca="1" si="626"/>
        <v>75</v>
      </c>
      <c r="U2441" s="9">
        <f t="shared" ca="1" si="631"/>
        <v>148</v>
      </c>
      <c r="V2441">
        <f t="shared" si="627"/>
        <v>2008</v>
      </c>
      <c r="W2441">
        <f t="shared" si="628"/>
        <v>5</v>
      </c>
    </row>
    <row r="2442" spans="1:23" x14ac:dyDescent="0.25">
      <c r="A2442" s="1">
        <v>39580</v>
      </c>
      <c r="B2442" s="2">
        <v>8830.0499999999993</v>
      </c>
      <c r="C2442" s="2">
        <v>106763</v>
      </c>
      <c r="D2442" s="2">
        <v>8864</v>
      </c>
      <c r="E2442" s="2">
        <v>8840</v>
      </c>
      <c r="F2442" s="10">
        <f t="shared" si="618"/>
        <v>3.8448253407399324E-3</v>
      </c>
      <c r="G2442" s="2">
        <f t="shared" ca="1" si="619"/>
        <v>155565.57500000001</v>
      </c>
      <c r="H2442">
        <f t="shared" ca="1" si="620"/>
        <v>-1</v>
      </c>
      <c r="I2442">
        <f t="shared" si="621"/>
        <v>-1</v>
      </c>
      <c r="J2442">
        <f t="shared" si="624"/>
        <v>37.659999999999854</v>
      </c>
      <c r="K2442">
        <f t="shared" si="622"/>
        <v>-1</v>
      </c>
      <c r="L2442" s="11">
        <f t="shared" ca="1" si="616"/>
        <v>18393.689999999995</v>
      </c>
      <c r="M2442">
        <f t="shared" ca="1" si="623"/>
        <v>-2</v>
      </c>
      <c r="N2442">
        <f t="shared" ca="1" si="617"/>
        <v>4</v>
      </c>
      <c r="O2442">
        <f>COUNTIF(結算日!$A$3:$A$249,A2442)</f>
        <v>0</v>
      </c>
      <c r="Q2442" s="7">
        <f t="shared" si="625"/>
        <v>91</v>
      </c>
      <c r="R2442" s="8">
        <f t="shared" ca="1" si="629"/>
        <v>6825</v>
      </c>
      <c r="S2442" s="8">
        <f t="shared" ca="1" si="630"/>
        <v>665996</v>
      </c>
      <c r="T2442" s="8">
        <f t="shared" ca="1" si="626"/>
        <v>-75</v>
      </c>
      <c r="U2442" s="9">
        <f t="shared" ca="1" si="631"/>
        <v>150</v>
      </c>
      <c r="V2442">
        <f t="shared" si="627"/>
        <v>2008</v>
      </c>
      <c r="W2442">
        <f t="shared" si="628"/>
        <v>5</v>
      </c>
    </row>
    <row r="2443" spans="1:23" x14ac:dyDescent="0.25">
      <c r="A2443" s="1">
        <v>39581</v>
      </c>
      <c r="B2443" s="2">
        <v>8989.5300000000007</v>
      </c>
      <c r="C2443" s="2">
        <v>138456</v>
      </c>
      <c r="D2443" s="2">
        <v>9030</v>
      </c>
      <c r="E2443" s="2">
        <v>9008</v>
      </c>
      <c r="F2443" s="10">
        <f t="shared" si="618"/>
        <v>4.501903881515501E-3</v>
      </c>
      <c r="G2443" s="2">
        <f t="shared" ca="1" si="619"/>
        <v>156301.20000000001</v>
      </c>
      <c r="H2443">
        <f t="shared" ca="1" si="620"/>
        <v>-1</v>
      </c>
      <c r="I2443">
        <f t="shared" si="621"/>
        <v>-1</v>
      </c>
      <c r="J2443">
        <f t="shared" si="624"/>
        <v>159.48000000000138</v>
      </c>
      <c r="K2443">
        <f t="shared" si="622"/>
        <v>-1</v>
      </c>
      <c r="L2443" s="11">
        <f t="shared" ca="1" si="616"/>
        <v>18074.729999999992</v>
      </c>
      <c r="M2443">
        <f t="shared" ca="1" si="623"/>
        <v>-2</v>
      </c>
      <c r="N2443">
        <f t="shared" ca="1" si="617"/>
        <v>0</v>
      </c>
      <c r="O2443">
        <f>COUNTIF(結算日!$A$3:$A$249,A2443)</f>
        <v>0</v>
      </c>
      <c r="Q2443" s="7">
        <f t="shared" si="625"/>
        <v>166</v>
      </c>
      <c r="R2443" s="8">
        <f t="shared" ca="1" si="629"/>
        <v>-12450</v>
      </c>
      <c r="S2443" s="8">
        <f t="shared" ca="1" si="630"/>
        <v>653396</v>
      </c>
      <c r="T2443" s="8">
        <f t="shared" ca="1" si="626"/>
        <v>-72</v>
      </c>
      <c r="U2443" s="9">
        <f t="shared" ca="1" si="631"/>
        <v>3</v>
      </c>
      <c r="V2443">
        <f t="shared" si="627"/>
        <v>2008</v>
      </c>
      <c r="W2443">
        <f t="shared" si="628"/>
        <v>5</v>
      </c>
    </row>
    <row r="2444" spans="1:23" x14ac:dyDescent="0.25">
      <c r="A2444" s="1">
        <v>39582</v>
      </c>
      <c r="B2444" s="2">
        <v>9018.42</v>
      </c>
      <c r="C2444" s="2">
        <v>142369</v>
      </c>
      <c r="D2444" s="2">
        <v>9058</v>
      </c>
      <c r="E2444" s="2">
        <v>9045</v>
      </c>
      <c r="F2444" s="10">
        <f t="shared" si="618"/>
        <v>4.3887953765737731E-3</v>
      </c>
      <c r="G2444" s="2">
        <f t="shared" ca="1" si="619"/>
        <v>156905</v>
      </c>
      <c r="H2444">
        <f t="shared" ca="1" si="620"/>
        <v>-1</v>
      </c>
      <c r="I2444">
        <f t="shared" si="621"/>
        <v>-1</v>
      </c>
      <c r="J2444">
        <f t="shared" si="624"/>
        <v>28.889999999999418</v>
      </c>
      <c r="K2444">
        <f t="shared" si="622"/>
        <v>-1</v>
      </c>
      <c r="L2444" s="11">
        <f t="shared" ca="1" si="616"/>
        <v>18016.949999999993</v>
      </c>
      <c r="M2444">
        <f t="shared" ca="1" si="623"/>
        <v>-1</v>
      </c>
      <c r="N2444">
        <f t="shared" ca="1" si="617"/>
        <v>1</v>
      </c>
      <c r="O2444">
        <f>COUNTIF(結算日!$A$3:$A$249,A2444)</f>
        <v>0</v>
      </c>
      <c r="Q2444" s="7">
        <f t="shared" si="625"/>
        <v>28</v>
      </c>
      <c r="R2444" s="8">
        <f t="shared" ca="1" si="629"/>
        <v>-2016</v>
      </c>
      <c r="S2444" s="8">
        <f t="shared" ca="1" si="630"/>
        <v>651377</v>
      </c>
      <c r="T2444" s="8">
        <f t="shared" ca="1" si="626"/>
        <v>-71</v>
      </c>
      <c r="U2444" s="9">
        <f t="shared" ca="1" si="631"/>
        <v>1</v>
      </c>
      <c r="V2444">
        <f t="shared" si="627"/>
        <v>2008</v>
      </c>
      <c r="W2444">
        <f t="shared" si="628"/>
        <v>5</v>
      </c>
    </row>
    <row r="2445" spans="1:23" x14ac:dyDescent="0.25">
      <c r="A2445" s="1">
        <v>39583</v>
      </c>
      <c r="B2445" s="2">
        <v>9157.18</v>
      </c>
      <c r="C2445" s="2">
        <v>169444</v>
      </c>
      <c r="D2445" s="2">
        <v>9182</v>
      </c>
      <c r="E2445" s="2">
        <v>9170</v>
      </c>
      <c r="F2445" s="10">
        <f t="shared" si="618"/>
        <v>2.7104414241065911E-3</v>
      </c>
      <c r="G2445" s="2">
        <f t="shared" ca="1" si="619"/>
        <v>158584.125</v>
      </c>
      <c r="H2445">
        <f t="shared" ca="1" si="620"/>
        <v>1</v>
      </c>
      <c r="I2445">
        <f t="shared" si="621"/>
        <v>-1</v>
      </c>
      <c r="J2445">
        <f t="shared" si="624"/>
        <v>138.76000000000022</v>
      </c>
      <c r="K2445">
        <f t="shared" si="622"/>
        <v>-1</v>
      </c>
      <c r="L2445" s="11">
        <f t="shared" ca="1" si="616"/>
        <v>17878.189999999995</v>
      </c>
      <c r="M2445">
        <f t="shared" ca="1" si="623"/>
        <v>-1</v>
      </c>
      <c r="N2445">
        <f t="shared" ca="1" si="617"/>
        <v>0</v>
      </c>
      <c r="O2445">
        <f>COUNTIF(結算日!$A$3:$A$249,A2445)</f>
        <v>0</v>
      </c>
      <c r="Q2445" s="7">
        <f t="shared" si="625"/>
        <v>124</v>
      </c>
      <c r="R2445" s="8">
        <f t="shared" ca="1" si="629"/>
        <v>-8804</v>
      </c>
      <c r="S2445" s="8">
        <f t="shared" ca="1" si="630"/>
        <v>642572</v>
      </c>
      <c r="T2445" s="8">
        <f t="shared" ca="1" si="626"/>
        <v>-69</v>
      </c>
      <c r="U2445" s="9">
        <f t="shared" ca="1" si="631"/>
        <v>2</v>
      </c>
      <c r="V2445">
        <f t="shared" si="627"/>
        <v>2008</v>
      </c>
      <c r="W2445">
        <f t="shared" si="628"/>
        <v>5</v>
      </c>
    </row>
    <row r="2446" spans="1:23" x14ac:dyDescent="0.25">
      <c r="A2446" s="1">
        <v>39584</v>
      </c>
      <c r="B2446" s="2">
        <v>9197.41</v>
      </c>
      <c r="C2446" s="2">
        <v>180870</v>
      </c>
      <c r="D2446" s="2">
        <v>9248</v>
      </c>
      <c r="E2446" s="2">
        <v>9235</v>
      </c>
      <c r="F2446" s="10">
        <f t="shared" si="618"/>
        <v>5.5004615429778969E-3</v>
      </c>
      <c r="G2446" s="2">
        <f t="shared" ca="1" si="619"/>
        <v>160040.35</v>
      </c>
      <c r="H2446">
        <f t="shared" ca="1" si="620"/>
        <v>1</v>
      </c>
      <c r="I2446">
        <f t="shared" si="621"/>
        <v>-1</v>
      </c>
      <c r="J2446">
        <f t="shared" si="624"/>
        <v>40.229999999999563</v>
      </c>
      <c r="K2446">
        <f t="shared" si="622"/>
        <v>-1</v>
      </c>
      <c r="L2446" s="11">
        <f t="shared" ca="1" si="616"/>
        <v>17837.959999999995</v>
      </c>
      <c r="M2446">
        <f t="shared" ca="1" si="623"/>
        <v>-1</v>
      </c>
      <c r="N2446">
        <f t="shared" ca="1" si="617"/>
        <v>0</v>
      </c>
      <c r="O2446">
        <f>COUNTIF(結算日!$A$3:$A$249,A2446)</f>
        <v>0</v>
      </c>
      <c r="Q2446" s="7">
        <f t="shared" si="625"/>
        <v>66</v>
      </c>
      <c r="R2446" s="8">
        <f t="shared" ca="1" si="629"/>
        <v>-4554</v>
      </c>
      <c r="S2446" s="8">
        <f t="shared" ca="1" si="630"/>
        <v>638016</v>
      </c>
      <c r="T2446" s="8">
        <f t="shared" ca="1" si="626"/>
        <v>-68</v>
      </c>
      <c r="U2446" s="9">
        <f t="shared" ca="1" si="631"/>
        <v>1</v>
      </c>
      <c r="V2446">
        <f t="shared" si="627"/>
        <v>2008</v>
      </c>
      <c r="W2446">
        <f t="shared" si="628"/>
        <v>5</v>
      </c>
    </row>
    <row r="2447" spans="1:23" x14ac:dyDescent="0.25">
      <c r="A2447" s="1">
        <v>39587</v>
      </c>
      <c r="B2447" s="2">
        <v>9295.2000000000007</v>
      </c>
      <c r="C2447" s="2">
        <v>150178</v>
      </c>
      <c r="D2447" s="2">
        <v>9370</v>
      </c>
      <c r="E2447" s="2">
        <v>9362</v>
      </c>
      <c r="F2447" s="10">
        <f t="shared" si="618"/>
        <v>8.0471641277217731E-3</v>
      </c>
      <c r="G2447" s="2">
        <f t="shared" ca="1" si="619"/>
        <v>160152.32500000001</v>
      </c>
      <c r="H2447">
        <f t="shared" ca="1" si="620"/>
        <v>-1</v>
      </c>
      <c r="I2447">
        <f t="shared" si="621"/>
        <v>-1</v>
      </c>
      <c r="J2447">
        <f t="shared" si="624"/>
        <v>97.790000000000873</v>
      </c>
      <c r="K2447">
        <f t="shared" si="622"/>
        <v>-1</v>
      </c>
      <c r="L2447" s="11">
        <f t="shared" ca="1" si="616"/>
        <v>17740.169999999995</v>
      </c>
      <c r="M2447">
        <f t="shared" ca="1" si="623"/>
        <v>-1</v>
      </c>
      <c r="N2447">
        <f t="shared" ca="1" si="617"/>
        <v>0</v>
      </c>
      <c r="O2447">
        <f>COUNTIF(結算日!$A$3:$A$249,A2447)</f>
        <v>0</v>
      </c>
      <c r="Q2447" s="7">
        <f t="shared" si="625"/>
        <v>122</v>
      </c>
      <c r="R2447" s="8">
        <f t="shared" ca="1" si="629"/>
        <v>-8296</v>
      </c>
      <c r="S2447" s="8">
        <f t="shared" ca="1" si="630"/>
        <v>629719</v>
      </c>
      <c r="T2447" s="8">
        <f t="shared" ca="1" si="626"/>
        <v>-67</v>
      </c>
      <c r="U2447" s="9">
        <f t="shared" ca="1" si="631"/>
        <v>1</v>
      </c>
      <c r="V2447">
        <f t="shared" si="627"/>
        <v>2008</v>
      </c>
      <c r="W2447">
        <f t="shared" si="628"/>
        <v>5</v>
      </c>
    </row>
    <row r="2448" spans="1:23" x14ac:dyDescent="0.25">
      <c r="A2448" s="1">
        <v>39588</v>
      </c>
      <c r="B2448" s="2">
        <v>9068.89</v>
      </c>
      <c r="C2448" s="2">
        <v>177701</v>
      </c>
      <c r="D2448" s="2">
        <v>9074</v>
      </c>
      <c r="E2448" s="2">
        <v>9073</v>
      </c>
      <c r="F2448" s="10">
        <f t="shared" si="618"/>
        <v>5.6346476801460987E-4</v>
      </c>
      <c r="G2448" s="2">
        <f t="shared" ca="1" si="619"/>
        <v>160310.79999999999</v>
      </c>
      <c r="H2448">
        <f t="shared" ca="1" si="620"/>
        <v>1</v>
      </c>
      <c r="I2448">
        <f t="shared" si="621"/>
        <v>-1</v>
      </c>
      <c r="J2448">
        <f t="shared" si="624"/>
        <v>-226.31000000000131</v>
      </c>
      <c r="K2448">
        <f t="shared" ca="1" si="622"/>
        <v>1</v>
      </c>
      <c r="L2448" s="11">
        <f t="shared" ca="1" si="616"/>
        <v>17966.479999999996</v>
      </c>
      <c r="M2448">
        <f t="shared" ca="1" si="623"/>
        <v>1</v>
      </c>
      <c r="N2448">
        <f t="shared" ca="1" si="617"/>
        <v>2</v>
      </c>
      <c r="O2448">
        <f>COUNTIF(結算日!$A$3:$A$249,A2448)</f>
        <v>0</v>
      </c>
      <c r="Q2448" s="7">
        <f t="shared" si="625"/>
        <v>-296</v>
      </c>
      <c r="R2448" s="8">
        <f t="shared" ca="1" si="629"/>
        <v>19832</v>
      </c>
      <c r="S2448" s="8">
        <f t="shared" ca="1" si="630"/>
        <v>649550</v>
      </c>
      <c r="T2448" s="8">
        <f t="shared" ca="1" si="626"/>
        <v>71</v>
      </c>
      <c r="U2448" s="9">
        <f t="shared" ca="1" si="631"/>
        <v>138</v>
      </c>
      <c r="V2448">
        <f t="shared" si="627"/>
        <v>2008</v>
      </c>
      <c r="W2448">
        <f t="shared" si="628"/>
        <v>5</v>
      </c>
    </row>
    <row r="2449" spans="1:23" x14ac:dyDescent="0.25">
      <c r="A2449" s="1">
        <v>39589</v>
      </c>
      <c r="B2449" s="2">
        <v>9015.57</v>
      </c>
      <c r="C2449" s="2">
        <v>138142</v>
      </c>
      <c r="D2449" s="2">
        <v>8998</v>
      </c>
      <c r="E2449" s="2">
        <v>8990</v>
      </c>
      <c r="F2449" s="10">
        <f t="shared" si="618"/>
        <v>-2.8362044773652118E-3</v>
      </c>
      <c r="G2449" s="2">
        <f t="shared" ca="1" si="619"/>
        <v>156992.72500000001</v>
      </c>
      <c r="H2449">
        <f t="shared" ca="1" si="620"/>
        <v>-1</v>
      </c>
      <c r="I2449">
        <f t="shared" si="621"/>
        <v>1</v>
      </c>
      <c r="J2449">
        <f t="shared" si="624"/>
        <v>-53.319999999999709</v>
      </c>
      <c r="K2449">
        <f t="shared" si="622"/>
        <v>1</v>
      </c>
      <c r="L2449" s="11">
        <f t="shared" ca="1" si="616"/>
        <v>17913.159999999996</v>
      </c>
      <c r="M2449">
        <f t="shared" ca="1" si="623"/>
        <v>1</v>
      </c>
      <c r="N2449">
        <f t="shared" ca="1" si="617"/>
        <v>0</v>
      </c>
      <c r="O2449">
        <f>COUNTIF(結算日!$A$3:$A$249,A2449)</f>
        <v>1</v>
      </c>
      <c r="Q2449" s="7">
        <f t="shared" si="625"/>
        <v>-76</v>
      </c>
      <c r="R2449" s="8">
        <f t="shared" ca="1" si="629"/>
        <v>-5396</v>
      </c>
      <c r="S2449" s="8">
        <f t="shared" ca="1" si="630"/>
        <v>644016</v>
      </c>
      <c r="T2449" s="8">
        <f t="shared" ca="1" si="626"/>
        <v>71</v>
      </c>
      <c r="U2449" s="9">
        <f t="shared" ca="1" si="631"/>
        <v>142</v>
      </c>
      <c r="V2449">
        <f t="shared" si="627"/>
        <v>2008</v>
      </c>
      <c r="W2449">
        <f t="shared" si="628"/>
        <v>5</v>
      </c>
    </row>
    <row r="2450" spans="1:23" x14ac:dyDescent="0.25">
      <c r="A2450" s="1">
        <v>39590</v>
      </c>
      <c r="B2450" s="2">
        <v>9008.0300000000007</v>
      </c>
      <c r="C2450" s="2">
        <v>141882</v>
      </c>
      <c r="D2450" s="2">
        <v>9018</v>
      </c>
      <c r="E2450" s="2">
        <v>8917</v>
      </c>
      <c r="F2450" s="10">
        <f t="shared" si="618"/>
        <v>1.1067902748991276E-3</v>
      </c>
      <c r="G2450" s="2">
        <f t="shared" ca="1" si="619"/>
        <v>155490.02499999999</v>
      </c>
      <c r="H2450">
        <f t="shared" ca="1" si="620"/>
        <v>-1</v>
      </c>
      <c r="I2450">
        <f t="shared" si="621"/>
        <v>-1</v>
      </c>
      <c r="J2450">
        <f t="shared" si="624"/>
        <v>-7.5399999999990541</v>
      </c>
      <c r="K2450">
        <f t="shared" si="622"/>
        <v>-1</v>
      </c>
      <c r="L2450" s="11">
        <f t="shared" ca="1" si="616"/>
        <v>17905.619999999995</v>
      </c>
      <c r="M2450">
        <f t="shared" ca="1" si="623"/>
        <v>-1</v>
      </c>
      <c r="N2450">
        <f t="shared" ca="1" si="617"/>
        <v>2</v>
      </c>
      <c r="O2450">
        <f>COUNTIF(結算日!$A$3:$A$249,A2450)</f>
        <v>0</v>
      </c>
      <c r="Q2450" s="7">
        <f t="shared" si="625"/>
        <v>28</v>
      </c>
      <c r="R2450" s="8">
        <f t="shared" ca="1" si="629"/>
        <v>1988</v>
      </c>
      <c r="S2450" s="8">
        <f t="shared" ca="1" si="630"/>
        <v>645862</v>
      </c>
      <c r="T2450" s="8">
        <f t="shared" ca="1" si="626"/>
        <v>-71</v>
      </c>
      <c r="U2450" s="9">
        <f t="shared" ca="1" si="631"/>
        <v>142</v>
      </c>
      <c r="V2450">
        <f t="shared" si="627"/>
        <v>2008</v>
      </c>
      <c r="W2450">
        <f t="shared" si="628"/>
        <v>5</v>
      </c>
    </row>
    <row r="2451" spans="1:23" x14ac:dyDescent="0.25">
      <c r="A2451" s="1">
        <v>39591</v>
      </c>
      <c r="B2451" s="2">
        <v>8834.73</v>
      </c>
      <c r="C2451" s="2">
        <v>148282</v>
      </c>
      <c r="D2451" s="2">
        <v>8786</v>
      </c>
      <c r="E2451" s="2">
        <v>8683</v>
      </c>
      <c r="F2451" s="10">
        <f t="shared" si="618"/>
        <v>-5.5157316635595643E-3</v>
      </c>
      <c r="G2451" s="2">
        <f t="shared" ca="1" si="619"/>
        <v>154613.5</v>
      </c>
      <c r="H2451">
        <f t="shared" ca="1" si="620"/>
        <v>-1</v>
      </c>
      <c r="I2451">
        <f t="shared" si="621"/>
        <v>1</v>
      </c>
      <c r="J2451">
        <f t="shared" si="624"/>
        <v>-173.30000000000109</v>
      </c>
      <c r="K2451">
        <f t="shared" si="622"/>
        <v>1</v>
      </c>
      <c r="L2451" s="11">
        <f t="shared" ca="1" si="616"/>
        <v>18078.919999999998</v>
      </c>
      <c r="M2451">
        <f t="shared" ca="1" si="623"/>
        <v>2</v>
      </c>
      <c r="N2451">
        <f t="shared" ca="1" si="617"/>
        <v>3</v>
      </c>
      <c r="O2451">
        <f>COUNTIF(結算日!$A$3:$A$249,A2451)</f>
        <v>0</v>
      </c>
      <c r="Q2451" s="7">
        <f t="shared" si="625"/>
        <v>-232</v>
      </c>
      <c r="R2451" s="8">
        <f t="shared" ca="1" si="629"/>
        <v>16472</v>
      </c>
      <c r="S2451" s="8">
        <f t="shared" ca="1" si="630"/>
        <v>662192</v>
      </c>
      <c r="T2451" s="8">
        <f t="shared" ca="1" si="626"/>
        <v>75</v>
      </c>
      <c r="U2451" s="9">
        <f t="shared" ca="1" si="631"/>
        <v>146</v>
      </c>
      <c r="V2451">
        <f t="shared" si="627"/>
        <v>2008</v>
      </c>
      <c r="W2451">
        <f t="shared" si="628"/>
        <v>5</v>
      </c>
    </row>
    <row r="2452" spans="1:23" x14ac:dyDescent="0.25">
      <c r="A2452" s="1">
        <v>39594</v>
      </c>
      <c r="B2452" s="2">
        <v>8707.83</v>
      </c>
      <c r="C2452" s="2">
        <v>117593</v>
      </c>
      <c r="D2452" s="2">
        <v>8699</v>
      </c>
      <c r="E2452" s="2">
        <v>8588</v>
      </c>
      <c r="F2452" s="10">
        <f t="shared" si="618"/>
        <v>-1.0140299018239762E-3</v>
      </c>
      <c r="G2452" s="2">
        <f t="shared" ca="1" si="619"/>
        <v>153532.52499999999</v>
      </c>
      <c r="H2452">
        <f t="shared" ca="1" si="620"/>
        <v>-1</v>
      </c>
      <c r="I2452">
        <f t="shared" si="621"/>
        <v>1</v>
      </c>
      <c r="J2452">
        <f t="shared" si="624"/>
        <v>-126.89999999999964</v>
      </c>
      <c r="K2452">
        <f t="shared" si="622"/>
        <v>1</v>
      </c>
      <c r="L2452" s="11">
        <f t="shared" ca="1" si="616"/>
        <v>17825.12</v>
      </c>
      <c r="M2452">
        <f t="shared" ca="1" si="623"/>
        <v>2</v>
      </c>
      <c r="N2452">
        <f t="shared" ca="1" si="617"/>
        <v>0</v>
      </c>
      <c r="O2452">
        <f>COUNTIF(結算日!$A$3:$A$249,A2452)</f>
        <v>0</v>
      </c>
      <c r="Q2452" s="7">
        <f t="shared" si="625"/>
        <v>-87</v>
      </c>
      <c r="R2452" s="8">
        <f t="shared" ca="1" si="629"/>
        <v>-6525</v>
      </c>
      <c r="S2452" s="8">
        <f t="shared" ca="1" si="630"/>
        <v>655521</v>
      </c>
      <c r="T2452" s="8">
        <f t="shared" ca="1" si="626"/>
        <v>75</v>
      </c>
      <c r="U2452" s="9">
        <f t="shared" ca="1" si="631"/>
        <v>0</v>
      </c>
      <c r="V2452">
        <f t="shared" si="627"/>
        <v>2008</v>
      </c>
      <c r="W2452">
        <f t="shared" si="628"/>
        <v>5</v>
      </c>
    </row>
    <row r="2453" spans="1:23" x14ac:dyDescent="0.25">
      <c r="A2453" s="1">
        <v>39595</v>
      </c>
      <c r="B2453" s="2">
        <v>8778.39</v>
      </c>
      <c r="C2453" s="2">
        <v>97016</v>
      </c>
      <c r="D2453" s="2">
        <v>8776</v>
      </c>
      <c r="E2453" s="2">
        <v>8657</v>
      </c>
      <c r="F2453" s="10">
        <f t="shared" si="618"/>
        <v>-2.7225949177467346E-4</v>
      </c>
      <c r="G2453" s="2">
        <f t="shared" ca="1" si="619"/>
        <v>152072.875</v>
      </c>
      <c r="H2453">
        <f t="shared" ca="1" si="620"/>
        <v>-1</v>
      </c>
      <c r="I2453">
        <f t="shared" si="621"/>
        <v>1</v>
      </c>
      <c r="J2453">
        <f t="shared" si="624"/>
        <v>70.559999999999491</v>
      </c>
      <c r="K2453">
        <f t="shared" ca="1" si="622"/>
        <v>-1</v>
      </c>
      <c r="L2453" s="11">
        <f t="shared" ca="1" si="616"/>
        <v>17966.239999999998</v>
      </c>
      <c r="M2453">
        <f t="shared" ca="1" si="623"/>
        <v>-2</v>
      </c>
      <c r="N2453">
        <f t="shared" ca="1" si="617"/>
        <v>4</v>
      </c>
      <c r="O2453">
        <f>COUNTIF(結算日!$A$3:$A$249,A2453)</f>
        <v>0</v>
      </c>
      <c r="Q2453" s="7">
        <f t="shared" si="625"/>
        <v>77</v>
      </c>
      <c r="R2453" s="8">
        <f t="shared" ca="1" si="629"/>
        <v>5775</v>
      </c>
      <c r="S2453" s="8">
        <f t="shared" ca="1" si="630"/>
        <v>661296</v>
      </c>
      <c r="T2453" s="8">
        <f t="shared" ca="1" si="626"/>
        <v>-75</v>
      </c>
      <c r="U2453" s="9">
        <f t="shared" ca="1" si="631"/>
        <v>150</v>
      </c>
      <c r="V2453">
        <f t="shared" si="627"/>
        <v>2008</v>
      </c>
      <c r="W2453">
        <f t="shared" si="628"/>
        <v>5</v>
      </c>
    </row>
    <row r="2454" spans="1:23" x14ac:dyDescent="0.25">
      <c r="A2454" s="1">
        <v>39596</v>
      </c>
      <c r="B2454" s="2">
        <v>8665.73</v>
      </c>
      <c r="C2454" s="2">
        <v>111663</v>
      </c>
      <c r="D2454" s="2">
        <v>8646</v>
      </c>
      <c r="E2454" s="2">
        <v>8539</v>
      </c>
      <c r="F2454" s="10">
        <f t="shared" si="618"/>
        <v>-2.2767845294048294E-3</v>
      </c>
      <c r="G2454" s="2">
        <f t="shared" ca="1" si="619"/>
        <v>151387.42499999999</v>
      </c>
      <c r="H2454">
        <f t="shared" ca="1" si="620"/>
        <v>-1</v>
      </c>
      <c r="I2454">
        <f t="shared" si="621"/>
        <v>1</v>
      </c>
      <c r="J2454">
        <f t="shared" si="624"/>
        <v>-112.65999999999985</v>
      </c>
      <c r="K2454">
        <f t="shared" si="622"/>
        <v>1</v>
      </c>
      <c r="L2454" s="11">
        <f t="shared" ca="1" si="616"/>
        <v>18191.559999999998</v>
      </c>
      <c r="M2454">
        <f t="shared" ca="1" si="623"/>
        <v>2</v>
      </c>
      <c r="N2454">
        <f t="shared" ca="1" si="617"/>
        <v>4</v>
      </c>
      <c r="O2454">
        <f>COUNTIF(結算日!$A$3:$A$249,A2454)</f>
        <v>0</v>
      </c>
      <c r="Q2454" s="7">
        <f t="shared" si="625"/>
        <v>-130</v>
      </c>
      <c r="R2454" s="8">
        <f t="shared" ca="1" si="629"/>
        <v>9750</v>
      </c>
      <c r="S2454" s="8">
        <f t="shared" ca="1" si="630"/>
        <v>670896</v>
      </c>
      <c r="T2454" s="8">
        <f t="shared" ca="1" si="626"/>
        <v>77</v>
      </c>
      <c r="U2454" s="9">
        <f t="shared" ca="1" si="631"/>
        <v>152</v>
      </c>
      <c r="V2454">
        <f t="shared" si="627"/>
        <v>2008</v>
      </c>
      <c r="W2454">
        <f t="shared" si="628"/>
        <v>5</v>
      </c>
    </row>
    <row r="2455" spans="1:23" x14ac:dyDescent="0.25">
      <c r="A2455" s="1">
        <v>39597</v>
      </c>
      <c r="B2455" s="2">
        <v>8684.92</v>
      </c>
      <c r="C2455" s="2">
        <v>116372</v>
      </c>
      <c r="D2455" s="2">
        <v>8720</v>
      </c>
      <c r="E2455" s="2">
        <v>8610</v>
      </c>
      <c r="F2455" s="10">
        <f t="shared" si="618"/>
        <v>4.0391851623273745E-3</v>
      </c>
      <c r="G2455" s="2">
        <f t="shared" ca="1" si="619"/>
        <v>151009.57500000001</v>
      </c>
      <c r="H2455">
        <f t="shared" ca="1" si="620"/>
        <v>-1</v>
      </c>
      <c r="I2455">
        <f t="shared" si="621"/>
        <v>-1</v>
      </c>
      <c r="J2455">
        <f t="shared" si="624"/>
        <v>19.190000000000509</v>
      </c>
      <c r="K2455">
        <f t="shared" si="622"/>
        <v>-1</v>
      </c>
      <c r="L2455" s="11">
        <f t="shared" ca="1" si="616"/>
        <v>18229.939999999999</v>
      </c>
      <c r="M2455">
        <f t="shared" ca="1" si="623"/>
        <v>-2</v>
      </c>
      <c r="N2455">
        <f t="shared" ca="1" si="617"/>
        <v>4</v>
      </c>
      <c r="O2455">
        <f>COUNTIF(結算日!$A$3:$A$249,A2455)</f>
        <v>0</v>
      </c>
      <c r="Q2455" s="7">
        <f t="shared" si="625"/>
        <v>74</v>
      </c>
      <c r="R2455" s="8">
        <f t="shared" ca="1" si="629"/>
        <v>5698</v>
      </c>
      <c r="S2455" s="8">
        <f t="shared" ca="1" si="630"/>
        <v>676442</v>
      </c>
      <c r="T2455" s="8">
        <f t="shared" ca="1" si="626"/>
        <v>-77</v>
      </c>
      <c r="U2455" s="9">
        <f t="shared" ca="1" si="631"/>
        <v>154</v>
      </c>
      <c r="V2455">
        <f t="shared" si="627"/>
        <v>2008</v>
      </c>
      <c r="W2455">
        <f t="shared" si="628"/>
        <v>5</v>
      </c>
    </row>
    <row r="2456" spans="1:23" x14ac:dyDescent="0.25">
      <c r="A2456" s="1">
        <v>39598</v>
      </c>
      <c r="B2456" s="2">
        <v>8619.08</v>
      </c>
      <c r="C2456" s="2">
        <v>163064</v>
      </c>
      <c r="D2456" s="2">
        <v>8632</v>
      </c>
      <c r="E2456" s="2">
        <v>8517</v>
      </c>
      <c r="F2456" s="10">
        <f t="shared" si="618"/>
        <v>1.4989998932601889E-3</v>
      </c>
      <c r="G2456" s="2">
        <f t="shared" ca="1" si="619"/>
        <v>151420.95000000001</v>
      </c>
      <c r="H2456">
        <f t="shared" ca="1" si="620"/>
        <v>1</v>
      </c>
      <c r="I2456">
        <f t="shared" si="621"/>
        <v>-1</v>
      </c>
      <c r="J2456">
        <f t="shared" si="624"/>
        <v>-65.840000000000146</v>
      </c>
      <c r="K2456">
        <f t="shared" si="622"/>
        <v>-1</v>
      </c>
      <c r="L2456" s="11">
        <f t="shared" ca="1" si="616"/>
        <v>18361.62</v>
      </c>
      <c r="M2456">
        <f t="shared" ca="1" si="623"/>
        <v>-2</v>
      </c>
      <c r="N2456">
        <f t="shared" ca="1" si="617"/>
        <v>0</v>
      </c>
      <c r="O2456">
        <f>COUNTIF(結算日!$A$3:$A$249,A2456)</f>
        <v>0</v>
      </c>
      <c r="Q2456" s="7">
        <f t="shared" si="625"/>
        <v>-88</v>
      </c>
      <c r="R2456" s="8">
        <f t="shared" ca="1" si="629"/>
        <v>6776</v>
      </c>
      <c r="S2456" s="8">
        <f t="shared" ca="1" si="630"/>
        <v>683064</v>
      </c>
      <c r="T2456" s="8">
        <f t="shared" ca="1" si="626"/>
        <v>-79</v>
      </c>
      <c r="U2456" s="9">
        <f t="shared" ca="1" si="631"/>
        <v>2</v>
      </c>
      <c r="V2456">
        <f t="shared" si="627"/>
        <v>2008</v>
      </c>
      <c r="W2456">
        <f t="shared" si="628"/>
        <v>5</v>
      </c>
    </row>
    <row r="2457" spans="1:23" x14ac:dyDescent="0.25">
      <c r="A2457" s="1">
        <v>39601</v>
      </c>
      <c r="B2457" s="2">
        <v>8724.4699999999993</v>
      </c>
      <c r="C2457" s="2">
        <v>97273</v>
      </c>
      <c r="D2457" s="2">
        <v>8700</v>
      </c>
      <c r="E2457" s="2">
        <v>8594</v>
      </c>
      <c r="F2457" s="10">
        <f t="shared" si="618"/>
        <v>-2.804754902016926E-3</v>
      </c>
      <c r="G2457" s="2">
        <f t="shared" ca="1" si="619"/>
        <v>150621.15</v>
      </c>
      <c r="H2457">
        <f t="shared" ca="1" si="620"/>
        <v>-1</v>
      </c>
      <c r="I2457">
        <f t="shared" si="621"/>
        <v>1</v>
      </c>
      <c r="J2457">
        <f t="shared" si="624"/>
        <v>105.38999999999942</v>
      </c>
      <c r="K2457">
        <f t="shared" si="622"/>
        <v>1</v>
      </c>
      <c r="L2457" s="11">
        <f t="shared" ca="1" si="616"/>
        <v>18150.84</v>
      </c>
      <c r="M2457">
        <f t="shared" ca="1" si="623"/>
        <v>2</v>
      </c>
      <c r="N2457">
        <f t="shared" ca="1" si="617"/>
        <v>4</v>
      </c>
      <c r="O2457">
        <f>COUNTIF(結算日!$A$3:$A$249,A2457)</f>
        <v>0</v>
      </c>
      <c r="Q2457" s="7">
        <f t="shared" si="625"/>
        <v>68</v>
      </c>
      <c r="R2457" s="8">
        <f t="shared" ca="1" si="629"/>
        <v>-5372</v>
      </c>
      <c r="S2457" s="8">
        <f t="shared" ca="1" si="630"/>
        <v>677690</v>
      </c>
      <c r="T2457" s="8">
        <f t="shared" ca="1" si="626"/>
        <v>77</v>
      </c>
      <c r="U2457" s="9">
        <f t="shared" ca="1" si="631"/>
        <v>156</v>
      </c>
      <c r="V2457">
        <f t="shared" si="627"/>
        <v>2008</v>
      </c>
      <c r="W2457">
        <f t="shared" si="628"/>
        <v>6</v>
      </c>
    </row>
    <row r="2458" spans="1:23" x14ac:dyDescent="0.25">
      <c r="A2458" s="1">
        <v>39602</v>
      </c>
      <c r="B2458" s="2">
        <v>8579.43</v>
      </c>
      <c r="C2458" s="2">
        <v>98368</v>
      </c>
      <c r="D2458" s="2">
        <v>8540</v>
      </c>
      <c r="E2458" s="2">
        <v>8430</v>
      </c>
      <c r="F2458" s="10">
        <f t="shared" si="618"/>
        <v>-4.5958764160323184E-3</v>
      </c>
      <c r="G2458" s="2">
        <f t="shared" ca="1" si="619"/>
        <v>149717.22500000001</v>
      </c>
      <c r="H2458">
        <f t="shared" ca="1" si="620"/>
        <v>-1</v>
      </c>
      <c r="I2458">
        <f t="shared" si="621"/>
        <v>1</v>
      </c>
      <c r="J2458">
        <f t="shared" si="624"/>
        <v>-145.03999999999905</v>
      </c>
      <c r="K2458">
        <f t="shared" si="622"/>
        <v>1</v>
      </c>
      <c r="L2458" s="11">
        <f t="shared" ca="1" si="616"/>
        <v>17860.760000000002</v>
      </c>
      <c r="M2458">
        <f t="shared" ca="1" si="623"/>
        <v>2</v>
      </c>
      <c r="N2458">
        <f t="shared" ca="1" si="617"/>
        <v>0</v>
      </c>
      <c r="O2458">
        <f>COUNTIF(結算日!$A$3:$A$249,A2458)</f>
        <v>0</v>
      </c>
      <c r="Q2458" s="7">
        <f t="shared" si="625"/>
        <v>-160</v>
      </c>
      <c r="R2458" s="8">
        <f t="shared" ca="1" si="629"/>
        <v>-12320</v>
      </c>
      <c r="S2458" s="8">
        <f t="shared" ca="1" si="630"/>
        <v>665214</v>
      </c>
      <c r="T2458" s="8">
        <f t="shared" ca="1" si="626"/>
        <v>77</v>
      </c>
      <c r="U2458" s="9">
        <f t="shared" ca="1" si="631"/>
        <v>0</v>
      </c>
      <c r="V2458">
        <f t="shared" si="627"/>
        <v>2008</v>
      </c>
      <c r="W2458">
        <f t="shared" si="628"/>
        <v>6</v>
      </c>
    </row>
    <row r="2459" spans="1:23" x14ac:dyDescent="0.25">
      <c r="A2459" s="1">
        <v>39603</v>
      </c>
      <c r="B2459" s="2">
        <v>8627.7999999999993</v>
      </c>
      <c r="C2459" s="2">
        <v>85484</v>
      </c>
      <c r="D2459" s="2">
        <v>8592</v>
      </c>
      <c r="E2459" s="2">
        <v>8485</v>
      </c>
      <c r="F2459" s="10">
        <f t="shared" si="618"/>
        <v>-4.1493775933608701E-3</v>
      </c>
      <c r="G2459" s="2">
        <f t="shared" ca="1" si="619"/>
        <v>148517.4</v>
      </c>
      <c r="H2459">
        <f t="shared" ca="1" si="620"/>
        <v>-1</v>
      </c>
      <c r="I2459">
        <f t="shared" si="621"/>
        <v>1</v>
      </c>
      <c r="J2459">
        <f t="shared" si="624"/>
        <v>48.369999999998981</v>
      </c>
      <c r="K2459">
        <f t="shared" si="622"/>
        <v>1</v>
      </c>
      <c r="L2459" s="11">
        <f t="shared" ca="1" si="616"/>
        <v>17957.5</v>
      </c>
      <c r="M2459">
        <f t="shared" ca="1" si="623"/>
        <v>2</v>
      </c>
      <c r="N2459">
        <f t="shared" ca="1" si="617"/>
        <v>0</v>
      </c>
      <c r="O2459">
        <f>COUNTIF(結算日!$A$3:$A$249,A2459)</f>
        <v>0</v>
      </c>
      <c r="Q2459" s="7">
        <f t="shared" si="625"/>
        <v>52</v>
      </c>
      <c r="R2459" s="8">
        <f t="shared" ca="1" si="629"/>
        <v>4004</v>
      </c>
      <c r="S2459" s="8">
        <f t="shared" ca="1" si="630"/>
        <v>669218</v>
      </c>
      <c r="T2459" s="8">
        <f t="shared" ca="1" si="626"/>
        <v>77</v>
      </c>
      <c r="U2459" s="9">
        <f t="shared" ca="1" si="631"/>
        <v>0</v>
      </c>
      <c r="V2459">
        <f t="shared" si="627"/>
        <v>2008</v>
      </c>
      <c r="W2459">
        <f t="shared" si="628"/>
        <v>6</v>
      </c>
    </row>
    <row r="2460" spans="1:23" x14ac:dyDescent="0.25">
      <c r="A2460" s="1">
        <v>39604</v>
      </c>
      <c r="B2460" s="2">
        <v>8738.4599999999991</v>
      </c>
      <c r="C2460" s="2">
        <v>102025</v>
      </c>
      <c r="D2460" s="2">
        <v>8725</v>
      </c>
      <c r="E2460" s="2">
        <v>8620</v>
      </c>
      <c r="F2460" s="10">
        <f t="shared" si="618"/>
        <v>-1.5403171725909548E-3</v>
      </c>
      <c r="G2460" s="2">
        <f t="shared" ca="1" si="619"/>
        <v>147692.29999999999</v>
      </c>
      <c r="H2460">
        <f t="shared" ca="1" si="620"/>
        <v>-1</v>
      </c>
      <c r="I2460">
        <f t="shared" si="621"/>
        <v>1</v>
      </c>
      <c r="J2460">
        <f t="shared" si="624"/>
        <v>110.65999999999985</v>
      </c>
      <c r="K2460">
        <f t="shared" si="622"/>
        <v>1</v>
      </c>
      <c r="L2460" s="11">
        <f t="shared" ca="1" si="616"/>
        <v>18178.82</v>
      </c>
      <c r="M2460">
        <f t="shared" ca="1" si="623"/>
        <v>2</v>
      </c>
      <c r="N2460">
        <f t="shared" ca="1" si="617"/>
        <v>0</v>
      </c>
      <c r="O2460">
        <f>COUNTIF(結算日!$A$3:$A$249,A2460)</f>
        <v>0</v>
      </c>
      <c r="Q2460" s="7">
        <f t="shared" si="625"/>
        <v>133</v>
      </c>
      <c r="R2460" s="8">
        <f t="shared" ca="1" si="629"/>
        <v>10241</v>
      </c>
      <c r="S2460" s="8">
        <f t="shared" ca="1" si="630"/>
        <v>679459</v>
      </c>
      <c r="T2460" s="8">
        <f t="shared" ca="1" si="626"/>
        <v>77</v>
      </c>
      <c r="U2460" s="9">
        <f t="shared" ca="1" si="631"/>
        <v>0</v>
      </c>
      <c r="V2460">
        <f t="shared" si="627"/>
        <v>2008</v>
      </c>
      <c r="W2460">
        <f t="shared" si="628"/>
        <v>6</v>
      </c>
    </row>
    <row r="2461" spans="1:23" x14ac:dyDescent="0.25">
      <c r="A2461" s="1">
        <v>39605</v>
      </c>
      <c r="B2461" s="2">
        <v>8745.35</v>
      </c>
      <c r="C2461" s="2">
        <v>104678</v>
      </c>
      <c r="D2461" s="2">
        <v>8743</v>
      </c>
      <c r="E2461" s="2">
        <v>8639</v>
      </c>
      <c r="F2461" s="10">
        <f t="shared" si="618"/>
        <v>-2.6871423099139591E-4</v>
      </c>
      <c r="G2461" s="2">
        <f t="shared" ca="1" si="619"/>
        <v>147035.70000000001</v>
      </c>
      <c r="H2461">
        <f t="shared" ca="1" si="620"/>
        <v>-1</v>
      </c>
      <c r="I2461">
        <f t="shared" si="621"/>
        <v>1</v>
      </c>
      <c r="J2461">
        <f t="shared" si="624"/>
        <v>6.8900000000012369</v>
      </c>
      <c r="K2461">
        <f t="shared" ca="1" si="622"/>
        <v>-1</v>
      </c>
      <c r="L2461" s="11">
        <f t="shared" ca="1" si="616"/>
        <v>18192.600000000002</v>
      </c>
      <c r="M2461">
        <f t="shared" ca="1" si="623"/>
        <v>-2</v>
      </c>
      <c r="N2461">
        <f t="shared" ca="1" si="617"/>
        <v>4</v>
      </c>
      <c r="O2461">
        <f>COUNTIF(結算日!$A$3:$A$249,A2461)</f>
        <v>0</v>
      </c>
      <c r="Q2461" s="7">
        <f t="shared" si="625"/>
        <v>18</v>
      </c>
      <c r="R2461" s="8">
        <f t="shared" ca="1" si="629"/>
        <v>1386</v>
      </c>
      <c r="S2461" s="8">
        <f t="shared" ca="1" si="630"/>
        <v>680845</v>
      </c>
      <c r="T2461" s="8">
        <f t="shared" ca="1" si="626"/>
        <v>-77</v>
      </c>
      <c r="U2461" s="9">
        <f t="shared" ca="1" si="631"/>
        <v>154</v>
      </c>
      <c r="V2461">
        <f t="shared" si="627"/>
        <v>2008</v>
      </c>
      <c r="W2461">
        <f t="shared" si="628"/>
        <v>6</v>
      </c>
    </row>
    <row r="2462" spans="1:23" x14ac:dyDescent="0.25">
      <c r="A2462" s="1">
        <v>39608</v>
      </c>
      <c r="B2462" s="2">
        <v>8587.9599999999991</v>
      </c>
      <c r="C2462" s="2">
        <v>81913</v>
      </c>
      <c r="D2462" s="2">
        <v>8529</v>
      </c>
      <c r="E2462" s="2">
        <v>8427</v>
      </c>
      <c r="F2462" s="10">
        <f t="shared" si="618"/>
        <v>-6.8654255492572869E-3</v>
      </c>
      <c r="G2462" s="2">
        <f t="shared" ca="1" si="619"/>
        <v>144004.15</v>
      </c>
      <c r="H2462">
        <f t="shared" ca="1" si="620"/>
        <v>-1</v>
      </c>
      <c r="I2462">
        <f t="shared" si="621"/>
        <v>1</v>
      </c>
      <c r="J2462">
        <f t="shared" si="624"/>
        <v>-157.39000000000124</v>
      </c>
      <c r="K2462">
        <f t="shared" si="622"/>
        <v>1</v>
      </c>
      <c r="L2462" s="11">
        <f t="shared" ca="1" si="616"/>
        <v>18507.380000000005</v>
      </c>
      <c r="M2462">
        <f t="shared" ca="1" si="623"/>
        <v>2</v>
      </c>
      <c r="N2462">
        <f t="shared" ca="1" si="617"/>
        <v>4</v>
      </c>
      <c r="O2462">
        <f>COUNTIF(結算日!$A$3:$A$249,A2462)</f>
        <v>0</v>
      </c>
      <c r="Q2462" s="7">
        <f t="shared" si="625"/>
        <v>-214</v>
      </c>
      <c r="R2462" s="8">
        <f t="shared" ca="1" si="629"/>
        <v>16478</v>
      </c>
      <c r="S2462" s="8">
        <f t="shared" ca="1" si="630"/>
        <v>697169</v>
      </c>
      <c r="T2462" s="8">
        <f t="shared" ca="1" si="626"/>
        <v>81</v>
      </c>
      <c r="U2462" s="9">
        <f t="shared" ca="1" si="631"/>
        <v>158</v>
      </c>
      <c r="V2462">
        <f t="shared" si="627"/>
        <v>2008</v>
      </c>
      <c r="W2462">
        <f t="shared" si="628"/>
        <v>6</v>
      </c>
    </row>
    <row r="2463" spans="1:23" x14ac:dyDescent="0.25">
      <c r="A2463" s="1">
        <v>39609</v>
      </c>
      <c r="B2463" s="2">
        <v>8370</v>
      </c>
      <c r="C2463" s="2">
        <v>117212</v>
      </c>
      <c r="D2463" s="2">
        <v>8340</v>
      </c>
      <c r="E2463" s="2">
        <v>8238</v>
      </c>
      <c r="F2463" s="10">
        <f t="shared" si="618"/>
        <v>-3.5842293906810374E-3</v>
      </c>
      <c r="G2463" s="2">
        <f t="shared" ca="1" si="619"/>
        <v>142585.77499999999</v>
      </c>
      <c r="H2463">
        <f t="shared" ca="1" si="620"/>
        <v>-1</v>
      </c>
      <c r="I2463">
        <f t="shared" si="621"/>
        <v>1</v>
      </c>
      <c r="J2463">
        <f t="shared" si="624"/>
        <v>-217.95999999999913</v>
      </c>
      <c r="K2463">
        <f t="shared" si="622"/>
        <v>1</v>
      </c>
      <c r="L2463" s="11">
        <f t="shared" ca="1" si="616"/>
        <v>18071.460000000006</v>
      </c>
      <c r="M2463">
        <f t="shared" ca="1" si="623"/>
        <v>2</v>
      </c>
      <c r="N2463">
        <f t="shared" ca="1" si="617"/>
        <v>0</v>
      </c>
      <c r="O2463">
        <f>COUNTIF(結算日!$A$3:$A$249,A2463)</f>
        <v>0</v>
      </c>
      <c r="Q2463" s="7">
        <f t="shared" si="625"/>
        <v>-189</v>
      </c>
      <c r="R2463" s="8">
        <f t="shared" ca="1" si="629"/>
        <v>-15309</v>
      </c>
      <c r="S2463" s="8">
        <f t="shared" ca="1" si="630"/>
        <v>681702</v>
      </c>
      <c r="T2463" s="8">
        <f t="shared" ca="1" si="626"/>
        <v>81</v>
      </c>
      <c r="U2463" s="9">
        <f t="shared" ca="1" si="631"/>
        <v>0</v>
      </c>
      <c r="V2463">
        <f t="shared" si="627"/>
        <v>2008</v>
      </c>
      <c r="W2463">
        <f t="shared" si="628"/>
        <v>6</v>
      </c>
    </row>
    <row r="2464" spans="1:23" x14ac:dyDescent="0.25">
      <c r="A2464" s="1">
        <v>39610</v>
      </c>
      <c r="B2464" s="2">
        <v>8345.59</v>
      </c>
      <c r="C2464" s="2">
        <v>107203</v>
      </c>
      <c r="D2464" s="2">
        <v>8316</v>
      </c>
      <c r="E2464" s="2">
        <v>8211</v>
      </c>
      <c r="F2464" s="10">
        <f t="shared" si="618"/>
        <v>-3.5455851533564564E-3</v>
      </c>
      <c r="G2464" s="2">
        <f t="shared" ca="1" si="619"/>
        <v>141057.22500000001</v>
      </c>
      <c r="H2464">
        <f t="shared" ca="1" si="620"/>
        <v>-1</v>
      </c>
      <c r="I2464">
        <f t="shared" si="621"/>
        <v>1</v>
      </c>
      <c r="J2464">
        <f t="shared" si="624"/>
        <v>-24.409999999999854</v>
      </c>
      <c r="K2464">
        <f t="shared" si="622"/>
        <v>1</v>
      </c>
      <c r="L2464" s="11">
        <f t="shared" ca="1" si="616"/>
        <v>18022.640000000007</v>
      </c>
      <c r="M2464">
        <f t="shared" ca="1" si="623"/>
        <v>2</v>
      </c>
      <c r="N2464">
        <f t="shared" ca="1" si="617"/>
        <v>0</v>
      </c>
      <c r="O2464">
        <f>COUNTIF(結算日!$A$3:$A$249,A2464)</f>
        <v>0</v>
      </c>
      <c r="Q2464" s="7">
        <f t="shared" si="625"/>
        <v>-24</v>
      </c>
      <c r="R2464" s="8">
        <f t="shared" ca="1" si="629"/>
        <v>-1944</v>
      </c>
      <c r="S2464" s="8">
        <f t="shared" ca="1" si="630"/>
        <v>679758</v>
      </c>
      <c r="T2464" s="8">
        <f t="shared" ca="1" si="626"/>
        <v>81</v>
      </c>
      <c r="U2464" s="9">
        <f t="shared" ca="1" si="631"/>
        <v>0</v>
      </c>
      <c r="V2464">
        <f t="shared" si="627"/>
        <v>2008</v>
      </c>
      <c r="W2464">
        <f t="shared" si="628"/>
        <v>6</v>
      </c>
    </row>
    <row r="2465" spans="1:23" x14ac:dyDescent="0.25">
      <c r="A2465" s="1">
        <v>39611</v>
      </c>
      <c r="B2465" s="2">
        <v>8062.31</v>
      </c>
      <c r="C2465" s="2">
        <v>124855</v>
      </c>
      <c r="D2465" s="2">
        <v>8043</v>
      </c>
      <c r="E2465" s="2">
        <v>7935</v>
      </c>
      <c r="F2465" s="10">
        <f t="shared" si="618"/>
        <v>-2.395095202243569E-3</v>
      </c>
      <c r="G2465" s="2">
        <f t="shared" ca="1" si="619"/>
        <v>138921.42499999999</v>
      </c>
      <c r="H2465">
        <f t="shared" ca="1" si="620"/>
        <v>-1</v>
      </c>
      <c r="I2465">
        <f t="shared" si="621"/>
        <v>1</v>
      </c>
      <c r="J2465">
        <f t="shared" si="624"/>
        <v>-283.27999999999975</v>
      </c>
      <c r="K2465">
        <f t="shared" si="622"/>
        <v>1</v>
      </c>
      <c r="L2465" s="11">
        <f t="shared" ca="1" si="616"/>
        <v>17456.080000000009</v>
      </c>
      <c r="M2465">
        <f t="shared" ca="1" si="623"/>
        <v>2</v>
      </c>
      <c r="N2465">
        <f t="shared" ca="1" si="617"/>
        <v>0</v>
      </c>
      <c r="O2465">
        <f>COUNTIF(結算日!$A$3:$A$249,A2465)</f>
        <v>0</v>
      </c>
      <c r="Q2465" s="7">
        <f t="shared" si="625"/>
        <v>-273</v>
      </c>
      <c r="R2465" s="8">
        <f t="shared" ca="1" si="629"/>
        <v>-22113</v>
      </c>
      <c r="S2465" s="8">
        <f t="shared" ca="1" si="630"/>
        <v>657645</v>
      </c>
      <c r="T2465" s="8">
        <f t="shared" ca="1" si="626"/>
        <v>81</v>
      </c>
      <c r="U2465" s="9">
        <f t="shared" ca="1" si="631"/>
        <v>0</v>
      </c>
      <c r="V2465">
        <f t="shared" si="627"/>
        <v>2008</v>
      </c>
      <c r="W2465">
        <f t="shared" si="628"/>
        <v>6</v>
      </c>
    </row>
    <row r="2466" spans="1:23" x14ac:dyDescent="0.25">
      <c r="A2466" s="1">
        <v>39612</v>
      </c>
      <c r="B2466" s="2">
        <v>8105.59</v>
      </c>
      <c r="C2466" s="2">
        <v>101341</v>
      </c>
      <c r="D2466" s="2">
        <v>8043</v>
      </c>
      <c r="E2466" s="2">
        <v>7944</v>
      </c>
      <c r="F2466" s="10">
        <f t="shared" si="618"/>
        <v>-7.7218314767956153E-3</v>
      </c>
      <c r="G2466" s="2">
        <f t="shared" ca="1" si="619"/>
        <v>135480.95000000001</v>
      </c>
      <c r="H2466">
        <f t="shared" ca="1" si="620"/>
        <v>-1</v>
      </c>
      <c r="I2466">
        <f t="shared" si="621"/>
        <v>1</v>
      </c>
      <c r="J2466">
        <f t="shared" si="624"/>
        <v>43.279999999999745</v>
      </c>
      <c r="K2466">
        <f t="shared" si="622"/>
        <v>1</v>
      </c>
      <c r="L2466" s="11">
        <f t="shared" ca="1" si="616"/>
        <v>17542.640000000007</v>
      </c>
      <c r="M2466">
        <f t="shared" ca="1" si="623"/>
        <v>2</v>
      </c>
      <c r="N2466">
        <f t="shared" ca="1" si="617"/>
        <v>0</v>
      </c>
      <c r="O2466">
        <f>COUNTIF(結算日!$A$3:$A$249,A2466)</f>
        <v>0</v>
      </c>
      <c r="Q2466" s="7">
        <f t="shared" si="625"/>
        <v>0</v>
      </c>
      <c r="R2466" s="8">
        <f t="shared" ca="1" si="629"/>
        <v>0</v>
      </c>
      <c r="S2466" s="8">
        <f t="shared" ca="1" si="630"/>
        <v>657645</v>
      </c>
      <c r="T2466" s="8">
        <f t="shared" ca="1" si="626"/>
        <v>81</v>
      </c>
      <c r="U2466" s="9">
        <f t="shared" ca="1" si="631"/>
        <v>0</v>
      </c>
      <c r="V2466">
        <f t="shared" si="627"/>
        <v>2008</v>
      </c>
      <c r="W2466">
        <f t="shared" si="628"/>
        <v>6</v>
      </c>
    </row>
    <row r="2467" spans="1:23" x14ac:dyDescent="0.25">
      <c r="A2467" s="1">
        <v>39615</v>
      </c>
      <c r="B2467" s="2">
        <v>8169.77</v>
      </c>
      <c r="C2467" s="2">
        <v>84236</v>
      </c>
      <c r="D2467" s="2">
        <v>8133</v>
      </c>
      <c r="E2467" s="2">
        <v>8027</v>
      </c>
      <c r="F2467" s="10">
        <f t="shared" si="618"/>
        <v>-4.5007386988863418E-3</v>
      </c>
      <c r="G2467" s="2">
        <f t="shared" ca="1" si="619"/>
        <v>133071.57500000001</v>
      </c>
      <c r="H2467">
        <f t="shared" ca="1" si="620"/>
        <v>-1</v>
      </c>
      <c r="I2467">
        <f t="shared" si="621"/>
        <v>1</v>
      </c>
      <c r="J2467">
        <f t="shared" si="624"/>
        <v>64.180000000000291</v>
      </c>
      <c r="K2467">
        <f t="shared" si="622"/>
        <v>1</v>
      </c>
      <c r="L2467" s="11">
        <f t="shared" ca="1" si="616"/>
        <v>17671.000000000007</v>
      </c>
      <c r="M2467">
        <f t="shared" ca="1" si="623"/>
        <v>2</v>
      </c>
      <c r="N2467">
        <f t="shared" ca="1" si="617"/>
        <v>0</v>
      </c>
      <c r="O2467">
        <f>COUNTIF(結算日!$A$3:$A$249,A2467)</f>
        <v>0</v>
      </c>
      <c r="Q2467" s="7">
        <f t="shared" si="625"/>
        <v>90</v>
      </c>
      <c r="R2467" s="8">
        <f t="shared" ca="1" si="629"/>
        <v>7290</v>
      </c>
      <c r="S2467" s="8">
        <f t="shared" ca="1" si="630"/>
        <v>664935</v>
      </c>
      <c r="T2467" s="8">
        <f t="shared" ca="1" si="626"/>
        <v>81</v>
      </c>
      <c r="U2467" s="9">
        <f t="shared" ca="1" si="631"/>
        <v>0</v>
      </c>
      <c r="V2467">
        <f t="shared" si="627"/>
        <v>2008</v>
      </c>
      <c r="W2467">
        <f t="shared" si="628"/>
        <v>6</v>
      </c>
    </row>
    <row r="2468" spans="1:23" x14ac:dyDescent="0.25">
      <c r="A2468" s="1">
        <v>39616</v>
      </c>
      <c r="B2468" s="2">
        <v>8201.7900000000009</v>
      </c>
      <c r="C2468" s="2">
        <v>85507</v>
      </c>
      <c r="D2468" s="2">
        <v>8147</v>
      </c>
      <c r="E2468" s="2">
        <v>8026</v>
      </c>
      <c r="F2468" s="10">
        <f t="shared" si="618"/>
        <v>-6.6802490675816895E-3</v>
      </c>
      <c r="G2468" s="2">
        <f t="shared" ca="1" si="619"/>
        <v>131090.42499999999</v>
      </c>
      <c r="H2468">
        <f t="shared" ca="1" si="620"/>
        <v>-1</v>
      </c>
      <c r="I2468">
        <f t="shared" si="621"/>
        <v>1</v>
      </c>
      <c r="J2468">
        <f t="shared" si="624"/>
        <v>32.020000000000437</v>
      </c>
      <c r="K2468">
        <f t="shared" si="622"/>
        <v>1</v>
      </c>
      <c r="L2468" s="11">
        <f t="shared" ca="1" si="616"/>
        <v>17735.040000000008</v>
      </c>
      <c r="M2468">
        <f t="shared" ca="1" si="623"/>
        <v>2</v>
      </c>
      <c r="N2468">
        <f t="shared" ca="1" si="617"/>
        <v>0</v>
      </c>
      <c r="O2468">
        <f>COUNTIF(結算日!$A$3:$A$249,A2468)</f>
        <v>0</v>
      </c>
      <c r="Q2468" s="7">
        <f t="shared" si="625"/>
        <v>14</v>
      </c>
      <c r="R2468" s="8">
        <f t="shared" ca="1" si="629"/>
        <v>1134</v>
      </c>
      <c r="S2468" s="8">
        <f t="shared" ca="1" si="630"/>
        <v>666069</v>
      </c>
      <c r="T2468" s="8">
        <f t="shared" ca="1" si="626"/>
        <v>81</v>
      </c>
      <c r="U2468" s="9">
        <f t="shared" ca="1" si="631"/>
        <v>0</v>
      </c>
      <c r="V2468">
        <f t="shared" si="627"/>
        <v>2008</v>
      </c>
      <c r="W2468">
        <f t="shared" si="628"/>
        <v>6</v>
      </c>
    </row>
    <row r="2469" spans="1:23" x14ac:dyDescent="0.25">
      <c r="A2469" s="1">
        <v>39617</v>
      </c>
      <c r="B2469" s="2">
        <v>8217.58</v>
      </c>
      <c r="C2469" s="2">
        <v>82312</v>
      </c>
      <c r="D2469" s="2">
        <v>8219</v>
      </c>
      <c r="E2469" s="2">
        <v>8081</v>
      </c>
      <c r="F2469" s="10">
        <f t="shared" si="618"/>
        <v>-1.662046490572644E-2</v>
      </c>
      <c r="G2469" s="2">
        <f t="shared" ca="1" si="619"/>
        <v>129706.05</v>
      </c>
      <c r="H2469">
        <f t="shared" ca="1" si="620"/>
        <v>-1</v>
      </c>
      <c r="I2469">
        <f t="shared" si="621"/>
        <v>1</v>
      </c>
      <c r="J2469">
        <f t="shared" si="624"/>
        <v>15.789999999999054</v>
      </c>
      <c r="K2469">
        <f t="shared" si="622"/>
        <v>1</v>
      </c>
      <c r="L2469" s="11">
        <f t="shared" ca="1" si="616"/>
        <v>17766.620000000006</v>
      </c>
      <c r="M2469">
        <f t="shared" ca="1" si="623"/>
        <v>2</v>
      </c>
      <c r="N2469">
        <f t="shared" ca="1" si="617"/>
        <v>0</v>
      </c>
      <c r="O2469">
        <f>COUNTIF(結算日!$A$3:$A$249,A2469)</f>
        <v>1</v>
      </c>
      <c r="Q2469" s="7">
        <f t="shared" si="625"/>
        <v>72</v>
      </c>
      <c r="R2469" s="8">
        <f t="shared" ca="1" si="629"/>
        <v>5832</v>
      </c>
      <c r="S2469" s="8">
        <f t="shared" ca="1" si="630"/>
        <v>671901</v>
      </c>
      <c r="T2469" s="8">
        <f t="shared" ca="1" si="626"/>
        <v>83</v>
      </c>
      <c r="U2469" s="9">
        <f t="shared" ca="1" si="631"/>
        <v>164</v>
      </c>
      <c r="V2469">
        <f t="shared" si="627"/>
        <v>2008</v>
      </c>
      <c r="W2469">
        <f t="shared" si="628"/>
        <v>6</v>
      </c>
    </row>
    <row r="2470" spans="1:23" x14ac:dyDescent="0.25">
      <c r="A2470" s="1">
        <v>39618</v>
      </c>
      <c r="B2470" s="2">
        <v>8047.74</v>
      </c>
      <c r="C2470" s="2">
        <v>82543</v>
      </c>
      <c r="D2470" s="2">
        <v>7890</v>
      </c>
      <c r="E2470" s="2">
        <v>7765</v>
      </c>
      <c r="F2470" s="10">
        <f t="shared" si="618"/>
        <v>-1.960053381446214E-2</v>
      </c>
      <c r="G2470" s="2">
        <f t="shared" ca="1" si="619"/>
        <v>127191.3</v>
      </c>
      <c r="H2470">
        <f t="shared" ca="1" si="620"/>
        <v>-1</v>
      </c>
      <c r="I2470">
        <f t="shared" si="621"/>
        <v>1</v>
      </c>
      <c r="J2470">
        <f t="shared" si="624"/>
        <v>-169.84000000000015</v>
      </c>
      <c r="K2470">
        <f t="shared" si="622"/>
        <v>1</v>
      </c>
      <c r="L2470" s="11">
        <f t="shared" ca="1" si="616"/>
        <v>17426.940000000006</v>
      </c>
      <c r="M2470">
        <f t="shared" ca="1" si="623"/>
        <v>2</v>
      </c>
      <c r="N2470">
        <f t="shared" ca="1" si="617"/>
        <v>0</v>
      </c>
      <c r="O2470">
        <f>COUNTIF(結算日!$A$3:$A$249,A2470)</f>
        <v>0</v>
      </c>
      <c r="Q2470" s="7">
        <f t="shared" si="625"/>
        <v>-191</v>
      </c>
      <c r="R2470" s="8">
        <f t="shared" ca="1" si="629"/>
        <v>-15853</v>
      </c>
      <c r="S2470" s="8">
        <f t="shared" ca="1" si="630"/>
        <v>655884</v>
      </c>
      <c r="T2470" s="8">
        <f t="shared" ca="1" si="626"/>
        <v>83</v>
      </c>
      <c r="U2470" s="9">
        <f t="shared" ca="1" si="631"/>
        <v>0</v>
      </c>
      <c r="V2470">
        <f t="shared" si="627"/>
        <v>2008</v>
      </c>
      <c r="W2470">
        <f t="shared" si="628"/>
        <v>6</v>
      </c>
    </row>
    <row r="2471" spans="1:23" x14ac:dyDescent="0.25">
      <c r="A2471" s="1">
        <v>39619</v>
      </c>
      <c r="B2471" s="2">
        <v>7902.44</v>
      </c>
      <c r="C2471" s="2">
        <v>95414</v>
      </c>
      <c r="D2471" s="2">
        <v>7778</v>
      </c>
      <c r="E2471" s="2">
        <v>7646</v>
      </c>
      <c r="F2471" s="10">
        <f t="shared" si="618"/>
        <v>-1.5747035092958606E-2</v>
      </c>
      <c r="G2471" s="2">
        <f t="shared" ca="1" si="619"/>
        <v>125836.75</v>
      </c>
      <c r="H2471">
        <f t="shared" ca="1" si="620"/>
        <v>-1</v>
      </c>
      <c r="I2471">
        <f t="shared" si="621"/>
        <v>1</v>
      </c>
      <c r="J2471">
        <f t="shared" si="624"/>
        <v>-145.30000000000018</v>
      </c>
      <c r="K2471">
        <f t="shared" si="622"/>
        <v>1</v>
      </c>
      <c r="L2471" s="11">
        <f t="shared" ca="1" si="616"/>
        <v>17136.340000000004</v>
      </c>
      <c r="M2471">
        <f t="shared" ca="1" si="623"/>
        <v>2</v>
      </c>
      <c r="N2471">
        <f t="shared" ca="1" si="617"/>
        <v>0</v>
      </c>
      <c r="O2471">
        <f>COUNTIF(結算日!$A$3:$A$249,A2471)</f>
        <v>0</v>
      </c>
      <c r="Q2471" s="7">
        <f t="shared" si="625"/>
        <v>-112</v>
      </c>
      <c r="R2471" s="8">
        <f t="shared" ca="1" si="629"/>
        <v>-9296</v>
      </c>
      <c r="S2471" s="8">
        <f t="shared" ca="1" si="630"/>
        <v>646588</v>
      </c>
      <c r="T2471" s="8">
        <f t="shared" ca="1" si="626"/>
        <v>83</v>
      </c>
      <c r="U2471" s="9">
        <f t="shared" ca="1" si="631"/>
        <v>0</v>
      </c>
      <c r="V2471">
        <f t="shared" si="627"/>
        <v>2008</v>
      </c>
      <c r="W2471">
        <f t="shared" si="628"/>
        <v>6</v>
      </c>
    </row>
    <row r="2472" spans="1:23" x14ac:dyDescent="0.25">
      <c r="A2472" s="1">
        <v>39622</v>
      </c>
      <c r="B2472" s="2">
        <v>7876.49</v>
      </c>
      <c r="C2472" s="2">
        <v>81227</v>
      </c>
      <c r="D2472" s="2">
        <v>7753</v>
      </c>
      <c r="E2472" s="2">
        <v>7617</v>
      </c>
      <c r="F2472" s="10">
        <f t="shared" si="618"/>
        <v>-1.5678303406720495E-2</v>
      </c>
      <c r="G2472" s="2">
        <f t="shared" ca="1" si="619"/>
        <v>124129.375</v>
      </c>
      <c r="H2472">
        <f t="shared" ca="1" si="620"/>
        <v>-1</v>
      </c>
      <c r="I2472">
        <f t="shared" si="621"/>
        <v>1</v>
      </c>
      <c r="J2472">
        <f t="shared" si="624"/>
        <v>-25.949999999999818</v>
      </c>
      <c r="K2472">
        <f t="shared" si="622"/>
        <v>1</v>
      </c>
      <c r="L2472" s="11">
        <f t="shared" ca="1" si="616"/>
        <v>17084.440000000002</v>
      </c>
      <c r="M2472">
        <f t="shared" ca="1" si="623"/>
        <v>2</v>
      </c>
      <c r="N2472">
        <f t="shared" ca="1" si="617"/>
        <v>0</v>
      </c>
      <c r="O2472">
        <f>COUNTIF(結算日!$A$3:$A$249,A2472)</f>
        <v>0</v>
      </c>
      <c r="Q2472" s="7">
        <f t="shared" si="625"/>
        <v>-25</v>
      </c>
      <c r="R2472" s="8">
        <f t="shared" ca="1" si="629"/>
        <v>-2075</v>
      </c>
      <c r="S2472" s="8">
        <f t="shared" ca="1" si="630"/>
        <v>644513</v>
      </c>
      <c r="T2472" s="8">
        <f t="shared" ca="1" si="626"/>
        <v>83</v>
      </c>
      <c r="U2472" s="9">
        <f t="shared" ca="1" si="631"/>
        <v>0</v>
      </c>
      <c r="V2472">
        <f t="shared" si="627"/>
        <v>2008</v>
      </c>
      <c r="W2472">
        <f t="shared" si="628"/>
        <v>6</v>
      </c>
    </row>
    <row r="2473" spans="1:23" x14ac:dyDescent="0.25">
      <c r="A2473" s="1">
        <v>39623</v>
      </c>
      <c r="B2473" s="2">
        <v>7738.12</v>
      </c>
      <c r="C2473" s="2">
        <v>92866</v>
      </c>
      <c r="D2473" s="2">
        <v>7693</v>
      </c>
      <c r="E2473" s="2">
        <v>7544</v>
      </c>
      <c r="F2473" s="10">
        <f t="shared" si="618"/>
        <v>-5.8308736488965618E-3</v>
      </c>
      <c r="G2473" s="2">
        <f t="shared" ca="1" si="619"/>
        <v>122819.9</v>
      </c>
      <c r="H2473">
        <f t="shared" ca="1" si="620"/>
        <v>-1</v>
      </c>
      <c r="I2473">
        <f t="shared" si="621"/>
        <v>1</v>
      </c>
      <c r="J2473">
        <f t="shared" si="624"/>
        <v>-138.36999999999989</v>
      </c>
      <c r="K2473">
        <f t="shared" si="622"/>
        <v>1</v>
      </c>
      <c r="L2473" s="11">
        <f t="shared" ca="1" si="616"/>
        <v>16807.700000000004</v>
      </c>
      <c r="M2473">
        <f t="shared" ca="1" si="623"/>
        <v>2</v>
      </c>
      <c r="N2473">
        <f t="shared" ca="1" si="617"/>
        <v>0</v>
      </c>
      <c r="O2473">
        <f>COUNTIF(結算日!$A$3:$A$249,A2473)</f>
        <v>0</v>
      </c>
      <c r="Q2473" s="7">
        <f t="shared" si="625"/>
        <v>-60</v>
      </c>
      <c r="R2473" s="8">
        <f t="shared" ca="1" si="629"/>
        <v>-4980</v>
      </c>
      <c r="S2473" s="8">
        <f t="shared" ca="1" si="630"/>
        <v>639533</v>
      </c>
      <c r="T2473" s="8">
        <f t="shared" ca="1" si="626"/>
        <v>83</v>
      </c>
      <c r="U2473" s="9">
        <f t="shared" ca="1" si="631"/>
        <v>0</v>
      </c>
      <c r="V2473">
        <f t="shared" si="627"/>
        <v>2008</v>
      </c>
      <c r="W2473">
        <f t="shared" si="628"/>
        <v>6</v>
      </c>
    </row>
    <row r="2474" spans="1:23" x14ac:dyDescent="0.25">
      <c r="A2474" s="1">
        <v>39624</v>
      </c>
      <c r="B2474" s="2">
        <v>7855.06</v>
      </c>
      <c r="C2474" s="2">
        <v>109349</v>
      </c>
      <c r="D2474" s="2">
        <v>7753</v>
      </c>
      <c r="E2474" s="2">
        <v>7614</v>
      </c>
      <c r="F2474" s="10">
        <f t="shared" si="618"/>
        <v>-1.2992898844821132E-2</v>
      </c>
      <c r="G2474" s="2">
        <f t="shared" ca="1" si="619"/>
        <v>121850.05</v>
      </c>
      <c r="H2474">
        <f t="shared" ca="1" si="620"/>
        <v>-1</v>
      </c>
      <c r="I2474">
        <f t="shared" si="621"/>
        <v>1</v>
      </c>
      <c r="J2474">
        <f t="shared" si="624"/>
        <v>116.94000000000051</v>
      </c>
      <c r="K2474">
        <f t="shared" si="622"/>
        <v>1</v>
      </c>
      <c r="L2474" s="11">
        <f t="shared" ca="1" si="616"/>
        <v>17041.580000000005</v>
      </c>
      <c r="M2474">
        <f t="shared" ca="1" si="623"/>
        <v>2</v>
      </c>
      <c r="N2474">
        <f t="shared" ca="1" si="617"/>
        <v>0</v>
      </c>
      <c r="O2474">
        <f>COUNTIF(結算日!$A$3:$A$249,A2474)</f>
        <v>0</v>
      </c>
      <c r="Q2474" s="7">
        <f t="shared" si="625"/>
        <v>60</v>
      </c>
      <c r="R2474" s="8">
        <f t="shared" ca="1" si="629"/>
        <v>4980</v>
      </c>
      <c r="S2474" s="8">
        <f t="shared" ca="1" si="630"/>
        <v>644513</v>
      </c>
      <c r="T2474" s="8">
        <f t="shared" ca="1" si="626"/>
        <v>83</v>
      </c>
      <c r="U2474" s="9">
        <f t="shared" ca="1" si="631"/>
        <v>0</v>
      </c>
      <c r="V2474">
        <f t="shared" si="627"/>
        <v>2008</v>
      </c>
      <c r="W2474">
        <f t="shared" si="628"/>
        <v>6</v>
      </c>
    </row>
    <row r="2475" spans="1:23" x14ac:dyDescent="0.25">
      <c r="A2475" s="1">
        <v>39625</v>
      </c>
      <c r="B2475" s="2">
        <v>7811.8</v>
      </c>
      <c r="C2475" s="2">
        <v>95080</v>
      </c>
      <c r="D2475" s="2">
        <v>7693</v>
      </c>
      <c r="E2475" s="2">
        <v>7553</v>
      </c>
      <c r="F2475" s="10">
        <f t="shared" si="618"/>
        <v>-1.5207762615530362E-2</v>
      </c>
      <c r="G2475" s="2">
        <f t="shared" ca="1" si="619"/>
        <v>120516.125</v>
      </c>
      <c r="H2475">
        <f t="shared" ca="1" si="620"/>
        <v>-1</v>
      </c>
      <c r="I2475">
        <f t="shared" si="621"/>
        <v>1</v>
      </c>
      <c r="J2475">
        <f t="shared" si="624"/>
        <v>-43.260000000000218</v>
      </c>
      <c r="K2475">
        <f t="shared" si="622"/>
        <v>1</v>
      </c>
      <c r="L2475" s="11">
        <f t="shared" ca="1" si="616"/>
        <v>16955.060000000005</v>
      </c>
      <c r="M2475">
        <f t="shared" ca="1" si="623"/>
        <v>2</v>
      </c>
      <c r="N2475">
        <f t="shared" ca="1" si="617"/>
        <v>0</v>
      </c>
      <c r="O2475">
        <f>COUNTIF(結算日!$A$3:$A$249,A2475)</f>
        <v>0</v>
      </c>
      <c r="Q2475" s="7">
        <f t="shared" si="625"/>
        <v>-60</v>
      </c>
      <c r="R2475" s="8">
        <f t="shared" ca="1" si="629"/>
        <v>-4980</v>
      </c>
      <c r="S2475" s="8">
        <f t="shared" ca="1" si="630"/>
        <v>639533</v>
      </c>
      <c r="T2475" s="8">
        <f t="shared" ca="1" si="626"/>
        <v>83</v>
      </c>
      <c r="U2475" s="9">
        <f t="shared" ca="1" si="631"/>
        <v>0</v>
      </c>
      <c r="V2475">
        <f t="shared" si="627"/>
        <v>2008</v>
      </c>
      <c r="W2475">
        <f t="shared" si="628"/>
        <v>6</v>
      </c>
    </row>
    <row r="2476" spans="1:23" x14ac:dyDescent="0.25">
      <c r="A2476" s="1">
        <v>39626</v>
      </c>
      <c r="B2476" s="2">
        <v>7548.76</v>
      </c>
      <c r="C2476" s="2">
        <v>122481</v>
      </c>
      <c r="D2476" s="2">
        <v>7416</v>
      </c>
      <c r="E2476" s="2">
        <v>7278</v>
      </c>
      <c r="F2476" s="10">
        <f t="shared" si="618"/>
        <v>-1.758699442027567E-2</v>
      </c>
      <c r="G2476" s="2">
        <f t="shared" ca="1" si="619"/>
        <v>119134.125</v>
      </c>
      <c r="H2476">
        <f t="shared" ca="1" si="620"/>
        <v>1</v>
      </c>
      <c r="I2476">
        <f t="shared" si="621"/>
        <v>1</v>
      </c>
      <c r="J2476">
        <f t="shared" si="624"/>
        <v>-263.03999999999996</v>
      </c>
      <c r="K2476">
        <f t="shared" si="622"/>
        <v>1</v>
      </c>
      <c r="L2476" s="11">
        <f t="shared" ca="1" si="616"/>
        <v>16428.980000000003</v>
      </c>
      <c r="M2476">
        <f t="shared" ca="1" si="623"/>
        <v>2</v>
      </c>
      <c r="N2476">
        <f t="shared" ca="1" si="617"/>
        <v>0</v>
      </c>
      <c r="O2476">
        <f>COUNTIF(結算日!$A$3:$A$249,A2476)</f>
        <v>0</v>
      </c>
      <c r="Q2476" s="7">
        <f t="shared" si="625"/>
        <v>-277</v>
      </c>
      <c r="R2476" s="8">
        <f t="shared" ca="1" si="629"/>
        <v>-22991</v>
      </c>
      <c r="S2476" s="8">
        <f t="shared" ca="1" si="630"/>
        <v>616542</v>
      </c>
      <c r="T2476" s="8">
        <f t="shared" ca="1" si="626"/>
        <v>83</v>
      </c>
      <c r="U2476" s="9">
        <f t="shared" ca="1" si="631"/>
        <v>0</v>
      </c>
      <c r="V2476">
        <f t="shared" si="627"/>
        <v>2008</v>
      </c>
      <c r="W2476">
        <f t="shared" si="628"/>
        <v>6</v>
      </c>
    </row>
    <row r="2477" spans="1:23" x14ac:dyDescent="0.25">
      <c r="A2477" s="1">
        <v>39629</v>
      </c>
      <c r="B2477" s="2">
        <v>7523.54</v>
      </c>
      <c r="C2477" s="2">
        <v>90286</v>
      </c>
      <c r="D2477" s="2">
        <v>7416</v>
      </c>
      <c r="E2477" s="2">
        <v>7279</v>
      </c>
      <c r="F2477" s="10">
        <f t="shared" si="618"/>
        <v>-1.4293803183076048E-2</v>
      </c>
      <c r="G2477" s="2">
        <f t="shared" ca="1" si="619"/>
        <v>117476.3</v>
      </c>
      <c r="H2477">
        <f t="shared" ca="1" si="620"/>
        <v>-1</v>
      </c>
      <c r="I2477">
        <f t="shared" si="621"/>
        <v>1</v>
      </c>
      <c r="J2477">
        <f t="shared" si="624"/>
        <v>-25.220000000000255</v>
      </c>
      <c r="K2477">
        <f t="shared" si="622"/>
        <v>1</v>
      </c>
      <c r="L2477" s="11">
        <f t="shared" ca="1" si="616"/>
        <v>16378.540000000003</v>
      </c>
      <c r="M2477">
        <f t="shared" ca="1" si="623"/>
        <v>2</v>
      </c>
      <c r="N2477">
        <f t="shared" ca="1" si="617"/>
        <v>0</v>
      </c>
      <c r="O2477">
        <f>COUNTIF(結算日!$A$3:$A$249,A2477)</f>
        <v>0</v>
      </c>
      <c r="Q2477" s="7">
        <f t="shared" si="625"/>
        <v>0</v>
      </c>
      <c r="R2477" s="8">
        <f t="shared" ca="1" si="629"/>
        <v>0</v>
      </c>
      <c r="S2477" s="8">
        <f t="shared" ca="1" si="630"/>
        <v>616542</v>
      </c>
      <c r="T2477" s="8">
        <f t="shared" ca="1" si="626"/>
        <v>83</v>
      </c>
      <c r="U2477" s="9">
        <f t="shared" ca="1" si="631"/>
        <v>0</v>
      </c>
      <c r="V2477">
        <f t="shared" si="627"/>
        <v>2008</v>
      </c>
      <c r="W2477">
        <f t="shared" si="628"/>
        <v>6</v>
      </c>
    </row>
    <row r="2478" spans="1:23" x14ac:dyDescent="0.25">
      <c r="A2478" s="1">
        <v>39630</v>
      </c>
      <c r="B2478" s="2">
        <v>7407.98</v>
      </c>
      <c r="C2478" s="2">
        <v>86064</v>
      </c>
      <c r="D2478" s="2">
        <v>7291</v>
      </c>
      <c r="E2478" s="2">
        <v>7160</v>
      </c>
      <c r="F2478" s="10">
        <f t="shared" si="618"/>
        <v>-1.579107934956625E-2</v>
      </c>
      <c r="G2478" s="2">
        <f t="shared" ca="1" si="619"/>
        <v>116247.25</v>
      </c>
      <c r="H2478">
        <f t="shared" ca="1" si="620"/>
        <v>-1</v>
      </c>
      <c r="I2478">
        <f t="shared" si="621"/>
        <v>1</v>
      </c>
      <c r="J2478">
        <f t="shared" si="624"/>
        <v>-115.5600000000004</v>
      </c>
      <c r="K2478">
        <f t="shared" si="622"/>
        <v>1</v>
      </c>
      <c r="L2478" s="11">
        <f t="shared" ca="1" si="616"/>
        <v>16147.420000000002</v>
      </c>
      <c r="M2478">
        <f t="shared" ca="1" si="623"/>
        <v>2</v>
      </c>
      <c r="N2478">
        <f t="shared" ca="1" si="617"/>
        <v>0</v>
      </c>
      <c r="O2478">
        <f>COUNTIF(結算日!$A$3:$A$249,A2478)</f>
        <v>0</v>
      </c>
      <c r="Q2478" s="7">
        <f t="shared" si="625"/>
        <v>-125</v>
      </c>
      <c r="R2478" s="8">
        <f t="shared" ca="1" si="629"/>
        <v>-10375</v>
      </c>
      <c r="S2478" s="8">
        <f t="shared" ca="1" si="630"/>
        <v>606167</v>
      </c>
      <c r="T2478" s="8">
        <f t="shared" ca="1" si="626"/>
        <v>83</v>
      </c>
      <c r="U2478" s="9">
        <f t="shared" ca="1" si="631"/>
        <v>0</v>
      </c>
      <c r="V2478">
        <f t="shared" si="627"/>
        <v>2008</v>
      </c>
      <c r="W2478">
        <f t="shared" si="628"/>
        <v>7</v>
      </c>
    </row>
    <row r="2479" spans="1:23" x14ac:dyDescent="0.25">
      <c r="A2479" s="1">
        <v>39631</v>
      </c>
      <c r="B2479" s="2">
        <v>7353.86</v>
      </c>
      <c r="C2479" s="2">
        <v>103662</v>
      </c>
      <c r="D2479" s="2">
        <v>7245</v>
      </c>
      <c r="E2479" s="2">
        <v>7115</v>
      </c>
      <c r="F2479" s="10">
        <f t="shared" si="618"/>
        <v>-1.4803110203348901E-2</v>
      </c>
      <c r="G2479" s="2">
        <f t="shared" ca="1" si="619"/>
        <v>114987.375</v>
      </c>
      <c r="H2479">
        <f t="shared" ca="1" si="620"/>
        <v>-1</v>
      </c>
      <c r="I2479">
        <f t="shared" si="621"/>
        <v>1</v>
      </c>
      <c r="J2479">
        <f t="shared" si="624"/>
        <v>-54.119999999999891</v>
      </c>
      <c r="K2479">
        <f t="shared" si="622"/>
        <v>1</v>
      </c>
      <c r="L2479" s="11">
        <f t="shared" ca="1" si="616"/>
        <v>16039.180000000002</v>
      </c>
      <c r="M2479">
        <f t="shared" ca="1" si="623"/>
        <v>2</v>
      </c>
      <c r="N2479">
        <f t="shared" ca="1" si="617"/>
        <v>0</v>
      </c>
      <c r="O2479">
        <f>COUNTIF(結算日!$A$3:$A$249,A2479)</f>
        <v>0</v>
      </c>
      <c r="Q2479" s="7">
        <f t="shared" si="625"/>
        <v>-46</v>
      </c>
      <c r="R2479" s="8">
        <f t="shared" ca="1" si="629"/>
        <v>-3818</v>
      </c>
      <c r="S2479" s="8">
        <f t="shared" ca="1" si="630"/>
        <v>602349</v>
      </c>
      <c r="T2479" s="8">
        <f t="shared" ca="1" si="626"/>
        <v>83</v>
      </c>
      <c r="U2479" s="9">
        <f t="shared" ca="1" si="631"/>
        <v>0</v>
      </c>
      <c r="V2479">
        <f t="shared" si="627"/>
        <v>2008</v>
      </c>
      <c r="W2479">
        <f t="shared" si="628"/>
        <v>7</v>
      </c>
    </row>
    <row r="2480" spans="1:23" x14ac:dyDescent="0.25">
      <c r="A2480" s="1">
        <v>39632</v>
      </c>
      <c r="B2480" s="2">
        <v>7394.1</v>
      </c>
      <c r="C2480" s="2">
        <v>120816</v>
      </c>
      <c r="D2480" s="2">
        <v>7299</v>
      </c>
      <c r="E2480" s="2">
        <v>7164</v>
      </c>
      <c r="F2480" s="10">
        <f t="shared" si="618"/>
        <v>-1.286160587495444E-2</v>
      </c>
      <c r="G2480" s="2">
        <f t="shared" ca="1" si="619"/>
        <v>114588.1</v>
      </c>
      <c r="H2480">
        <f t="shared" ca="1" si="620"/>
        <v>1</v>
      </c>
      <c r="I2480">
        <f t="shared" si="621"/>
        <v>1</v>
      </c>
      <c r="J2480">
        <f t="shared" si="624"/>
        <v>40.240000000000691</v>
      </c>
      <c r="K2480">
        <f t="shared" si="622"/>
        <v>1</v>
      </c>
      <c r="L2480" s="11">
        <f t="shared" ca="1" si="616"/>
        <v>16119.660000000003</v>
      </c>
      <c r="M2480">
        <f t="shared" ca="1" si="623"/>
        <v>2</v>
      </c>
      <c r="N2480">
        <f t="shared" ca="1" si="617"/>
        <v>0</v>
      </c>
      <c r="O2480">
        <f>COUNTIF(結算日!$A$3:$A$249,A2480)</f>
        <v>0</v>
      </c>
      <c r="Q2480" s="7">
        <f t="shared" si="625"/>
        <v>54</v>
      </c>
      <c r="R2480" s="8">
        <f t="shared" ca="1" si="629"/>
        <v>4482</v>
      </c>
      <c r="S2480" s="8">
        <f t="shared" ca="1" si="630"/>
        <v>606831</v>
      </c>
      <c r="T2480" s="8">
        <f t="shared" ca="1" si="626"/>
        <v>83</v>
      </c>
      <c r="U2480" s="9">
        <f t="shared" ca="1" si="631"/>
        <v>0</v>
      </c>
      <c r="V2480">
        <f t="shared" si="627"/>
        <v>2008</v>
      </c>
      <c r="W2480">
        <f t="shared" si="628"/>
        <v>7</v>
      </c>
    </row>
    <row r="2481" spans="1:23" x14ac:dyDescent="0.25">
      <c r="A2481" s="1">
        <v>39633</v>
      </c>
      <c r="B2481" s="2">
        <v>7228.41</v>
      </c>
      <c r="C2481" s="2">
        <v>98254</v>
      </c>
      <c r="D2481" s="2">
        <v>7100</v>
      </c>
      <c r="E2481" s="2">
        <v>6974</v>
      </c>
      <c r="F2481" s="10">
        <f t="shared" si="618"/>
        <v>-1.7764625968919812E-2</v>
      </c>
      <c r="G2481" s="2">
        <f t="shared" ca="1" si="619"/>
        <v>113756.1</v>
      </c>
      <c r="H2481">
        <f t="shared" ca="1" si="620"/>
        <v>-1</v>
      </c>
      <c r="I2481">
        <f t="shared" si="621"/>
        <v>1</v>
      </c>
      <c r="J2481">
        <f t="shared" si="624"/>
        <v>-165.69000000000051</v>
      </c>
      <c r="K2481">
        <f t="shared" si="622"/>
        <v>1</v>
      </c>
      <c r="L2481" s="11">
        <f t="shared" ca="1" si="616"/>
        <v>15788.280000000002</v>
      </c>
      <c r="M2481">
        <f t="shared" ca="1" si="623"/>
        <v>2</v>
      </c>
      <c r="N2481">
        <f t="shared" ca="1" si="617"/>
        <v>0</v>
      </c>
      <c r="O2481">
        <f>COUNTIF(結算日!$A$3:$A$249,A2481)</f>
        <v>0</v>
      </c>
      <c r="Q2481" s="7">
        <f t="shared" si="625"/>
        <v>-199</v>
      </c>
      <c r="R2481" s="8">
        <f t="shared" ca="1" si="629"/>
        <v>-16517</v>
      </c>
      <c r="S2481" s="8">
        <f t="shared" ca="1" si="630"/>
        <v>590314</v>
      </c>
      <c r="T2481" s="8">
        <f t="shared" ca="1" si="626"/>
        <v>83</v>
      </c>
      <c r="U2481" s="9">
        <f t="shared" ca="1" si="631"/>
        <v>0</v>
      </c>
      <c r="V2481">
        <f t="shared" si="627"/>
        <v>2008</v>
      </c>
      <c r="W2481">
        <f t="shared" si="628"/>
        <v>7</v>
      </c>
    </row>
    <row r="2482" spans="1:23" x14ac:dyDescent="0.25">
      <c r="A2482" s="1">
        <v>39636</v>
      </c>
      <c r="B2482" s="2">
        <v>7341.11</v>
      </c>
      <c r="C2482" s="2">
        <v>73879</v>
      </c>
      <c r="D2482" s="2">
        <v>7258</v>
      </c>
      <c r="E2482" s="2">
        <v>7126</v>
      </c>
      <c r="F2482" s="10">
        <f t="shared" si="618"/>
        <v>-1.1321176225393637E-2</v>
      </c>
      <c r="G2482" s="2">
        <f t="shared" ca="1" si="619"/>
        <v>112934</v>
      </c>
      <c r="H2482">
        <f t="shared" ca="1" si="620"/>
        <v>-1</v>
      </c>
      <c r="I2482">
        <f t="shared" si="621"/>
        <v>1</v>
      </c>
      <c r="J2482">
        <f t="shared" si="624"/>
        <v>112.69999999999982</v>
      </c>
      <c r="K2482">
        <f t="shared" si="622"/>
        <v>1</v>
      </c>
      <c r="L2482" s="11">
        <f t="shared" ca="1" si="616"/>
        <v>16013.680000000002</v>
      </c>
      <c r="M2482">
        <f t="shared" ca="1" si="623"/>
        <v>2</v>
      </c>
      <c r="N2482">
        <f t="shared" ca="1" si="617"/>
        <v>0</v>
      </c>
      <c r="O2482">
        <f>COUNTIF(結算日!$A$3:$A$249,A2482)</f>
        <v>0</v>
      </c>
      <c r="Q2482" s="7">
        <f t="shared" si="625"/>
        <v>158</v>
      </c>
      <c r="R2482" s="8">
        <f t="shared" ca="1" si="629"/>
        <v>13114</v>
      </c>
      <c r="S2482" s="8">
        <f t="shared" ca="1" si="630"/>
        <v>603428</v>
      </c>
      <c r="T2482" s="8">
        <f t="shared" ca="1" si="626"/>
        <v>83</v>
      </c>
      <c r="U2482" s="9">
        <f t="shared" ca="1" si="631"/>
        <v>0</v>
      </c>
      <c r="V2482">
        <f t="shared" si="627"/>
        <v>2008</v>
      </c>
      <c r="W2482">
        <f t="shared" si="628"/>
        <v>7</v>
      </c>
    </row>
    <row r="2483" spans="1:23" x14ac:dyDescent="0.25">
      <c r="A2483" s="1">
        <v>39637</v>
      </c>
      <c r="B2483" s="2">
        <v>7051.85</v>
      </c>
      <c r="C2483" s="2">
        <v>105106</v>
      </c>
      <c r="D2483" s="2">
        <v>6988</v>
      </c>
      <c r="E2483" s="2">
        <v>6853</v>
      </c>
      <c r="F2483" s="10">
        <f t="shared" si="618"/>
        <v>-9.054361621418594E-3</v>
      </c>
      <c r="G2483" s="2">
        <f t="shared" ca="1" si="619"/>
        <v>112100.25</v>
      </c>
      <c r="H2483">
        <f t="shared" ca="1" si="620"/>
        <v>-1</v>
      </c>
      <c r="I2483">
        <f t="shared" si="621"/>
        <v>1</v>
      </c>
      <c r="J2483">
        <f t="shared" si="624"/>
        <v>-289.25999999999931</v>
      </c>
      <c r="K2483">
        <f t="shared" si="622"/>
        <v>1</v>
      </c>
      <c r="L2483" s="11">
        <f t="shared" ca="1" si="616"/>
        <v>15435.160000000003</v>
      </c>
      <c r="M2483">
        <f t="shared" ca="1" si="623"/>
        <v>2</v>
      </c>
      <c r="N2483">
        <f t="shared" ca="1" si="617"/>
        <v>0</v>
      </c>
      <c r="O2483">
        <f>COUNTIF(結算日!$A$3:$A$249,A2483)</f>
        <v>0</v>
      </c>
      <c r="Q2483" s="7">
        <f t="shared" si="625"/>
        <v>-270</v>
      </c>
      <c r="R2483" s="8">
        <f t="shared" ca="1" si="629"/>
        <v>-22410</v>
      </c>
      <c r="S2483" s="8">
        <f t="shared" ca="1" si="630"/>
        <v>581018</v>
      </c>
      <c r="T2483" s="8">
        <f t="shared" ca="1" si="626"/>
        <v>83</v>
      </c>
      <c r="U2483" s="9">
        <f t="shared" ca="1" si="631"/>
        <v>0</v>
      </c>
      <c r="V2483">
        <f t="shared" si="627"/>
        <v>2008</v>
      </c>
      <c r="W2483">
        <f t="shared" si="628"/>
        <v>7</v>
      </c>
    </row>
    <row r="2484" spans="1:23" x14ac:dyDescent="0.25">
      <c r="A2484" s="1">
        <v>39638</v>
      </c>
      <c r="B2484" s="2">
        <v>7048.25</v>
      </c>
      <c r="C2484" s="2">
        <v>117416</v>
      </c>
      <c r="D2484" s="2">
        <v>7016</v>
      </c>
      <c r="E2484" s="2">
        <v>6882</v>
      </c>
      <c r="F2484" s="10">
        <f t="shared" si="618"/>
        <v>-4.5756038733019144E-3</v>
      </c>
      <c r="G2484" s="2">
        <f t="shared" ca="1" si="619"/>
        <v>111476.425</v>
      </c>
      <c r="H2484">
        <f t="shared" ca="1" si="620"/>
        <v>1</v>
      </c>
      <c r="I2484">
        <f t="shared" si="621"/>
        <v>1</v>
      </c>
      <c r="J2484">
        <f t="shared" si="624"/>
        <v>-3.6000000000003638</v>
      </c>
      <c r="K2484">
        <f t="shared" si="622"/>
        <v>1</v>
      </c>
      <c r="L2484" s="11">
        <f t="shared" ca="1" si="616"/>
        <v>15427.960000000003</v>
      </c>
      <c r="M2484">
        <f t="shared" ca="1" si="623"/>
        <v>2</v>
      </c>
      <c r="N2484">
        <f t="shared" ca="1" si="617"/>
        <v>0</v>
      </c>
      <c r="O2484">
        <f>COUNTIF(結算日!$A$3:$A$249,A2484)</f>
        <v>0</v>
      </c>
      <c r="Q2484" s="7">
        <f t="shared" si="625"/>
        <v>28</v>
      </c>
      <c r="R2484" s="8">
        <f t="shared" ca="1" si="629"/>
        <v>2324</v>
      </c>
      <c r="S2484" s="8">
        <f t="shared" ca="1" si="630"/>
        <v>583342</v>
      </c>
      <c r="T2484" s="8">
        <f t="shared" ca="1" si="626"/>
        <v>83</v>
      </c>
      <c r="U2484" s="9">
        <f t="shared" ca="1" si="631"/>
        <v>0</v>
      </c>
      <c r="V2484">
        <f t="shared" si="627"/>
        <v>2008</v>
      </c>
      <c r="W2484">
        <f t="shared" si="628"/>
        <v>7</v>
      </c>
    </row>
    <row r="2485" spans="1:23" x14ac:dyDescent="0.25">
      <c r="A2485" s="1">
        <v>39639</v>
      </c>
      <c r="B2485" s="2">
        <v>7075.65</v>
      </c>
      <c r="C2485" s="2">
        <v>94741</v>
      </c>
      <c r="D2485" s="2">
        <v>7010</v>
      </c>
      <c r="E2485" s="2">
        <v>6878</v>
      </c>
      <c r="F2485" s="10">
        <f t="shared" si="618"/>
        <v>-9.2782995201853291E-3</v>
      </c>
      <c r="G2485" s="2">
        <f t="shared" ca="1" si="619"/>
        <v>109608.85</v>
      </c>
      <c r="H2485">
        <f t="shared" ca="1" si="620"/>
        <v>-1</v>
      </c>
      <c r="I2485">
        <f t="shared" si="621"/>
        <v>1</v>
      </c>
      <c r="J2485">
        <f t="shared" si="624"/>
        <v>27.399999999999636</v>
      </c>
      <c r="K2485">
        <f t="shared" si="622"/>
        <v>1</v>
      </c>
      <c r="L2485" s="11">
        <f t="shared" ca="1" si="616"/>
        <v>15482.760000000002</v>
      </c>
      <c r="M2485">
        <f t="shared" ca="1" si="623"/>
        <v>2</v>
      </c>
      <c r="N2485">
        <f t="shared" ca="1" si="617"/>
        <v>0</v>
      </c>
      <c r="O2485">
        <f>COUNTIF(結算日!$A$3:$A$249,A2485)</f>
        <v>0</v>
      </c>
      <c r="Q2485" s="7">
        <f t="shared" si="625"/>
        <v>-6</v>
      </c>
      <c r="R2485" s="8">
        <f t="shared" ca="1" si="629"/>
        <v>-498</v>
      </c>
      <c r="S2485" s="8">
        <f t="shared" ca="1" si="630"/>
        <v>582844</v>
      </c>
      <c r="T2485" s="8">
        <f t="shared" ca="1" si="626"/>
        <v>83</v>
      </c>
      <c r="U2485" s="9">
        <f t="shared" ca="1" si="631"/>
        <v>0</v>
      </c>
      <c r="V2485">
        <f t="shared" si="627"/>
        <v>2008</v>
      </c>
      <c r="W2485">
        <f t="shared" si="628"/>
        <v>7</v>
      </c>
    </row>
    <row r="2486" spans="1:23" x14ac:dyDescent="0.25">
      <c r="A2486" s="1">
        <v>39640</v>
      </c>
      <c r="B2486" s="2">
        <v>7244.76</v>
      </c>
      <c r="C2486" s="2">
        <v>109435</v>
      </c>
      <c r="D2486" s="2">
        <v>7181</v>
      </c>
      <c r="E2486" s="2">
        <v>7052</v>
      </c>
      <c r="F2486" s="10">
        <f t="shared" si="618"/>
        <v>-8.8008436442339466E-3</v>
      </c>
      <c r="G2486" s="2">
        <f t="shared" ca="1" si="619"/>
        <v>107822.97500000001</v>
      </c>
      <c r="H2486">
        <f t="shared" ca="1" si="620"/>
        <v>1</v>
      </c>
      <c r="I2486">
        <f t="shared" si="621"/>
        <v>1</v>
      </c>
      <c r="J2486">
        <f t="shared" si="624"/>
        <v>169.11000000000058</v>
      </c>
      <c r="K2486">
        <f t="shared" si="622"/>
        <v>1</v>
      </c>
      <c r="L2486" s="11">
        <f t="shared" ca="1" si="616"/>
        <v>15820.980000000003</v>
      </c>
      <c r="M2486">
        <f t="shared" ca="1" si="623"/>
        <v>2</v>
      </c>
      <c r="N2486">
        <f t="shared" ca="1" si="617"/>
        <v>0</v>
      </c>
      <c r="O2486">
        <f>COUNTIF(結算日!$A$3:$A$249,A2486)</f>
        <v>0</v>
      </c>
      <c r="Q2486" s="7">
        <f t="shared" si="625"/>
        <v>171</v>
      </c>
      <c r="R2486" s="8">
        <f t="shared" ca="1" si="629"/>
        <v>14193</v>
      </c>
      <c r="S2486" s="8">
        <f t="shared" ca="1" si="630"/>
        <v>597037</v>
      </c>
      <c r="T2486" s="8">
        <f t="shared" ca="1" si="626"/>
        <v>83</v>
      </c>
      <c r="U2486" s="9">
        <f t="shared" ca="1" si="631"/>
        <v>0</v>
      </c>
      <c r="V2486">
        <f t="shared" si="627"/>
        <v>2008</v>
      </c>
      <c r="W2486">
        <f t="shared" si="628"/>
        <v>7</v>
      </c>
    </row>
    <row r="2487" spans="1:23" x14ac:dyDescent="0.25">
      <c r="A2487" s="1">
        <v>39643</v>
      </c>
      <c r="B2487" s="2">
        <v>7156.96</v>
      </c>
      <c r="C2487" s="2">
        <v>94871</v>
      </c>
      <c r="D2487" s="2">
        <v>7152</v>
      </c>
      <c r="E2487" s="2">
        <v>7021</v>
      </c>
      <c r="F2487" s="10">
        <f t="shared" si="618"/>
        <v>-6.930316782544077E-4</v>
      </c>
      <c r="G2487" s="2">
        <f t="shared" ca="1" si="619"/>
        <v>106440.3</v>
      </c>
      <c r="H2487">
        <f t="shared" ca="1" si="620"/>
        <v>-1</v>
      </c>
      <c r="I2487">
        <f t="shared" si="621"/>
        <v>1</v>
      </c>
      <c r="J2487">
        <f t="shared" si="624"/>
        <v>-87.800000000000182</v>
      </c>
      <c r="K2487">
        <f t="shared" ca="1" si="622"/>
        <v>-1</v>
      </c>
      <c r="L2487" s="11">
        <f t="shared" ca="1" si="616"/>
        <v>15645.380000000003</v>
      </c>
      <c r="M2487">
        <f t="shared" ca="1" si="623"/>
        <v>-2</v>
      </c>
      <c r="N2487">
        <f t="shared" ca="1" si="617"/>
        <v>4</v>
      </c>
      <c r="O2487">
        <f>COUNTIF(結算日!$A$3:$A$249,A2487)</f>
        <v>0</v>
      </c>
      <c r="Q2487" s="7">
        <f t="shared" si="625"/>
        <v>-29</v>
      </c>
      <c r="R2487" s="8">
        <f t="shared" ca="1" si="629"/>
        <v>-2407</v>
      </c>
      <c r="S2487" s="8">
        <f t="shared" ca="1" si="630"/>
        <v>594630</v>
      </c>
      <c r="T2487" s="8">
        <f t="shared" ca="1" si="626"/>
        <v>-83</v>
      </c>
      <c r="U2487" s="9">
        <f t="shared" ca="1" si="631"/>
        <v>166</v>
      </c>
      <c r="V2487">
        <f t="shared" si="627"/>
        <v>2008</v>
      </c>
      <c r="W2487">
        <f t="shared" si="628"/>
        <v>7</v>
      </c>
    </row>
    <row r="2488" spans="1:23" x14ac:dyDescent="0.25">
      <c r="A2488" s="1">
        <v>39644</v>
      </c>
      <c r="B2488" s="2">
        <v>6834.24</v>
      </c>
      <c r="C2488" s="2">
        <v>107517</v>
      </c>
      <c r="D2488" s="2">
        <v>6790</v>
      </c>
      <c r="E2488" s="2">
        <v>6650</v>
      </c>
      <c r="F2488" s="10">
        <f t="shared" si="618"/>
        <v>-6.4732874467386958E-3</v>
      </c>
      <c r="G2488" s="2">
        <f t="shared" ca="1" si="619"/>
        <v>104685.7</v>
      </c>
      <c r="H2488">
        <f t="shared" ca="1" si="620"/>
        <v>1</v>
      </c>
      <c r="I2488">
        <f t="shared" si="621"/>
        <v>1</v>
      </c>
      <c r="J2488">
        <f t="shared" si="624"/>
        <v>-322.72000000000025</v>
      </c>
      <c r="K2488">
        <f t="shared" si="622"/>
        <v>1</v>
      </c>
      <c r="L2488" s="11">
        <f t="shared" ca="1" si="616"/>
        <v>16290.820000000003</v>
      </c>
      <c r="M2488">
        <f t="shared" ca="1" si="623"/>
        <v>2</v>
      </c>
      <c r="N2488">
        <f t="shared" ca="1" si="617"/>
        <v>4</v>
      </c>
      <c r="O2488">
        <f>COUNTIF(結算日!$A$3:$A$249,A2488)</f>
        <v>0</v>
      </c>
      <c r="Q2488" s="7">
        <f t="shared" si="625"/>
        <v>-362</v>
      </c>
      <c r="R2488" s="8">
        <f t="shared" ca="1" si="629"/>
        <v>30046</v>
      </c>
      <c r="S2488" s="8">
        <f t="shared" ca="1" si="630"/>
        <v>624510</v>
      </c>
      <c r="T2488" s="8">
        <f t="shared" ca="1" si="626"/>
        <v>91</v>
      </c>
      <c r="U2488" s="9">
        <f t="shared" ca="1" si="631"/>
        <v>174</v>
      </c>
      <c r="V2488">
        <f t="shared" si="627"/>
        <v>2008</v>
      </c>
      <c r="W2488">
        <f t="shared" si="628"/>
        <v>7</v>
      </c>
    </row>
    <row r="2489" spans="1:23" x14ac:dyDescent="0.25">
      <c r="A2489" s="1">
        <v>39645</v>
      </c>
      <c r="B2489" s="2">
        <v>6710.64</v>
      </c>
      <c r="C2489" s="2">
        <v>100546</v>
      </c>
      <c r="D2489" s="2">
        <v>6678</v>
      </c>
      <c r="E2489" s="2">
        <v>6541</v>
      </c>
      <c r="F2489" s="10">
        <f t="shared" si="618"/>
        <v>-2.5279258014138772E-2</v>
      </c>
      <c r="G2489" s="2">
        <f t="shared" ca="1" si="619"/>
        <v>103745.8</v>
      </c>
      <c r="H2489">
        <f t="shared" ca="1" si="620"/>
        <v>-1</v>
      </c>
      <c r="I2489">
        <f t="shared" si="621"/>
        <v>1</v>
      </c>
      <c r="J2489">
        <f t="shared" si="624"/>
        <v>-123.59999999999945</v>
      </c>
      <c r="K2489">
        <f t="shared" si="622"/>
        <v>1</v>
      </c>
      <c r="L2489" s="11">
        <f t="shared" ca="1" si="616"/>
        <v>16043.620000000004</v>
      </c>
      <c r="M2489">
        <f t="shared" ca="1" si="623"/>
        <v>2</v>
      </c>
      <c r="N2489">
        <f t="shared" ca="1" si="617"/>
        <v>0</v>
      </c>
      <c r="O2489">
        <f>COUNTIF(結算日!$A$3:$A$249,A2489)</f>
        <v>1</v>
      </c>
      <c r="Q2489" s="7">
        <f t="shared" si="625"/>
        <v>-112</v>
      </c>
      <c r="R2489" s="8">
        <f t="shared" ca="1" si="629"/>
        <v>-10192</v>
      </c>
      <c r="S2489" s="8">
        <f t="shared" ca="1" si="630"/>
        <v>614144</v>
      </c>
      <c r="T2489" s="8">
        <f t="shared" ca="1" si="626"/>
        <v>93</v>
      </c>
      <c r="U2489" s="9">
        <f t="shared" ca="1" si="631"/>
        <v>184</v>
      </c>
      <c r="V2489">
        <f t="shared" si="627"/>
        <v>2008</v>
      </c>
      <c r="W2489">
        <f t="shared" si="628"/>
        <v>7</v>
      </c>
    </row>
    <row r="2490" spans="1:23" x14ac:dyDescent="0.25">
      <c r="A2490" s="1">
        <v>39646</v>
      </c>
      <c r="B2490" s="2">
        <v>6974.51</v>
      </c>
      <c r="C2490" s="2">
        <v>106303</v>
      </c>
      <c r="D2490" s="2">
        <v>6798</v>
      </c>
      <c r="E2490" s="2">
        <v>6765</v>
      </c>
      <c r="F2490" s="10">
        <f t="shared" si="618"/>
        <v>-2.5307871090585632E-2</v>
      </c>
      <c r="G2490" s="2">
        <f t="shared" ca="1" si="619"/>
        <v>102856.325</v>
      </c>
      <c r="H2490">
        <f t="shared" ca="1" si="620"/>
        <v>1</v>
      </c>
      <c r="I2490">
        <f t="shared" si="621"/>
        <v>1</v>
      </c>
      <c r="J2490">
        <f t="shared" si="624"/>
        <v>263.86999999999989</v>
      </c>
      <c r="K2490">
        <f t="shared" si="622"/>
        <v>1</v>
      </c>
      <c r="L2490" s="11">
        <f t="shared" ca="1" si="616"/>
        <v>16571.360000000004</v>
      </c>
      <c r="M2490">
        <f t="shared" ca="1" si="623"/>
        <v>2</v>
      </c>
      <c r="N2490">
        <f t="shared" ca="1" si="617"/>
        <v>0</v>
      </c>
      <c r="O2490">
        <f>COUNTIF(結算日!$A$3:$A$249,A2490)</f>
        <v>0</v>
      </c>
      <c r="Q2490" s="7">
        <f t="shared" si="625"/>
        <v>257</v>
      </c>
      <c r="R2490" s="8">
        <f t="shared" ca="1" si="629"/>
        <v>23901</v>
      </c>
      <c r="S2490" s="8">
        <f t="shared" ca="1" si="630"/>
        <v>637861</v>
      </c>
      <c r="T2490" s="8">
        <f t="shared" ca="1" si="626"/>
        <v>93</v>
      </c>
      <c r="U2490" s="9">
        <f t="shared" ca="1" si="631"/>
        <v>0</v>
      </c>
      <c r="V2490">
        <f t="shared" si="627"/>
        <v>2008</v>
      </c>
      <c r="W2490">
        <f t="shared" si="628"/>
        <v>7</v>
      </c>
    </row>
    <row r="2491" spans="1:23" x14ac:dyDescent="0.25">
      <c r="A2491" s="1">
        <v>39647</v>
      </c>
      <c r="B2491" s="2">
        <v>6815.32</v>
      </c>
      <c r="C2491" s="2">
        <v>118933</v>
      </c>
      <c r="D2491" s="2">
        <v>6681</v>
      </c>
      <c r="E2491" s="2">
        <v>6653</v>
      </c>
      <c r="F2491" s="10">
        <f t="shared" si="618"/>
        <v>-1.9708538997435188E-2</v>
      </c>
      <c r="G2491" s="2">
        <f t="shared" ca="1" si="619"/>
        <v>102122.6</v>
      </c>
      <c r="H2491">
        <f t="shared" ca="1" si="620"/>
        <v>1</v>
      </c>
      <c r="I2491">
        <f t="shared" si="621"/>
        <v>1</v>
      </c>
      <c r="J2491">
        <f t="shared" si="624"/>
        <v>-159.19000000000051</v>
      </c>
      <c r="K2491">
        <f t="shared" si="622"/>
        <v>1</v>
      </c>
      <c r="L2491" s="11">
        <f t="shared" ca="1" si="616"/>
        <v>16252.980000000003</v>
      </c>
      <c r="M2491">
        <f t="shared" ca="1" si="623"/>
        <v>2</v>
      </c>
      <c r="N2491">
        <f t="shared" ca="1" si="617"/>
        <v>0</v>
      </c>
      <c r="O2491">
        <f>COUNTIF(結算日!$A$3:$A$249,A2491)</f>
        <v>0</v>
      </c>
      <c r="Q2491" s="7">
        <f t="shared" si="625"/>
        <v>-117</v>
      </c>
      <c r="R2491" s="8">
        <f t="shared" ca="1" si="629"/>
        <v>-10881</v>
      </c>
      <c r="S2491" s="8">
        <f t="shared" ca="1" si="630"/>
        <v>626980</v>
      </c>
      <c r="T2491" s="8">
        <f t="shared" ca="1" si="626"/>
        <v>93</v>
      </c>
      <c r="U2491" s="9">
        <f t="shared" ca="1" si="631"/>
        <v>0</v>
      </c>
      <c r="V2491">
        <f t="shared" si="627"/>
        <v>2008</v>
      </c>
      <c r="W2491">
        <f t="shared" si="628"/>
        <v>7</v>
      </c>
    </row>
    <row r="2492" spans="1:23" x14ac:dyDescent="0.25">
      <c r="A2492" s="1">
        <v>39650</v>
      </c>
      <c r="B2492" s="2">
        <v>7085.67</v>
      </c>
      <c r="C2492" s="2">
        <v>97525</v>
      </c>
      <c r="D2492" s="2">
        <v>7007</v>
      </c>
      <c r="E2492" s="2">
        <v>6963</v>
      </c>
      <c r="F2492" s="10">
        <f t="shared" si="618"/>
        <v>-1.1102690359556688E-2</v>
      </c>
      <c r="G2492" s="2">
        <f t="shared" ca="1" si="619"/>
        <v>101620.9</v>
      </c>
      <c r="H2492">
        <f t="shared" ca="1" si="620"/>
        <v>-1</v>
      </c>
      <c r="I2492">
        <f t="shared" si="621"/>
        <v>1</v>
      </c>
      <c r="J2492">
        <f t="shared" si="624"/>
        <v>270.35000000000036</v>
      </c>
      <c r="K2492">
        <f t="shared" si="622"/>
        <v>1</v>
      </c>
      <c r="L2492" s="11">
        <f t="shared" ca="1" si="616"/>
        <v>16793.680000000004</v>
      </c>
      <c r="M2492">
        <f t="shared" ca="1" si="623"/>
        <v>2</v>
      </c>
      <c r="N2492">
        <f t="shared" ca="1" si="617"/>
        <v>0</v>
      </c>
      <c r="O2492">
        <f>COUNTIF(結算日!$A$3:$A$249,A2492)</f>
        <v>0</v>
      </c>
      <c r="Q2492" s="7">
        <f t="shared" si="625"/>
        <v>326</v>
      </c>
      <c r="R2492" s="8">
        <f t="shared" ca="1" si="629"/>
        <v>30318</v>
      </c>
      <c r="S2492" s="8">
        <f t="shared" ca="1" si="630"/>
        <v>657298</v>
      </c>
      <c r="T2492" s="8">
        <f t="shared" ca="1" si="626"/>
        <v>93</v>
      </c>
      <c r="U2492" s="9">
        <f t="shared" ca="1" si="631"/>
        <v>0</v>
      </c>
      <c r="V2492">
        <f t="shared" si="627"/>
        <v>2008</v>
      </c>
      <c r="W2492">
        <f t="shared" si="628"/>
        <v>7</v>
      </c>
    </row>
    <row r="2493" spans="1:23" x14ac:dyDescent="0.25">
      <c r="A2493" s="1">
        <v>39651</v>
      </c>
      <c r="B2493" s="2">
        <v>7065.65</v>
      </c>
      <c r="C2493" s="2">
        <v>88516</v>
      </c>
      <c r="D2493" s="2">
        <v>6964</v>
      </c>
      <c r="E2493" s="2">
        <v>6927</v>
      </c>
      <c r="F2493" s="10">
        <f t="shared" si="618"/>
        <v>-1.438650371869532E-2</v>
      </c>
      <c r="G2493" s="2">
        <f t="shared" ca="1" si="619"/>
        <v>101408.4</v>
      </c>
      <c r="H2493">
        <f t="shared" ca="1" si="620"/>
        <v>-1</v>
      </c>
      <c r="I2493">
        <f t="shared" si="621"/>
        <v>1</v>
      </c>
      <c r="J2493">
        <f t="shared" si="624"/>
        <v>-20.020000000000437</v>
      </c>
      <c r="K2493">
        <f t="shared" si="622"/>
        <v>1</v>
      </c>
      <c r="L2493" s="11">
        <f t="shared" ca="1" si="616"/>
        <v>16753.640000000003</v>
      </c>
      <c r="M2493">
        <f t="shared" ca="1" si="623"/>
        <v>2</v>
      </c>
      <c r="N2493">
        <f t="shared" ca="1" si="617"/>
        <v>0</v>
      </c>
      <c r="O2493">
        <f>COUNTIF(結算日!$A$3:$A$249,A2493)</f>
        <v>0</v>
      </c>
      <c r="Q2493" s="7">
        <f t="shared" si="625"/>
        <v>-43</v>
      </c>
      <c r="R2493" s="8">
        <f t="shared" ca="1" si="629"/>
        <v>-3999</v>
      </c>
      <c r="S2493" s="8">
        <f t="shared" ca="1" si="630"/>
        <v>653299</v>
      </c>
      <c r="T2493" s="8">
        <f t="shared" ca="1" si="626"/>
        <v>93</v>
      </c>
      <c r="U2493" s="9">
        <f t="shared" ca="1" si="631"/>
        <v>0</v>
      </c>
      <c r="V2493">
        <f t="shared" si="627"/>
        <v>2008</v>
      </c>
      <c r="W2493">
        <f t="shared" si="628"/>
        <v>7</v>
      </c>
    </row>
    <row r="2494" spans="1:23" x14ac:dyDescent="0.25">
      <c r="A2494" s="1">
        <v>39652</v>
      </c>
      <c r="B2494" s="2">
        <v>7309.83</v>
      </c>
      <c r="C2494" s="2">
        <v>133379</v>
      </c>
      <c r="D2494" s="2">
        <v>7186</v>
      </c>
      <c r="E2494" s="2">
        <v>7152</v>
      </c>
      <c r="F2494" s="10">
        <f t="shared" si="618"/>
        <v>-1.694020243972838E-2</v>
      </c>
      <c r="G2494" s="2">
        <f t="shared" ca="1" si="619"/>
        <v>101951.3</v>
      </c>
      <c r="H2494">
        <f t="shared" ca="1" si="620"/>
        <v>1</v>
      </c>
      <c r="I2494">
        <f t="shared" si="621"/>
        <v>1</v>
      </c>
      <c r="J2494">
        <f t="shared" si="624"/>
        <v>244.18000000000029</v>
      </c>
      <c r="K2494">
        <f t="shared" si="622"/>
        <v>1</v>
      </c>
      <c r="L2494" s="11">
        <f t="shared" ref="L2494:L2557" ca="1" si="632">L2493+J2494*M2493</f>
        <v>17242.000000000004</v>
      </c>
      <c r="M2494">
        <f t="shared" ca="1" si="623"/>
        <v>2</v>
      </c>
      <c r="N2494">
        <f t="shared" ref="N2494:N2557" ca="1" si="633">ABS(M2494-M2493)</f>
        <v>0</v>
      </c>
      <c r="O2494">
        <f>COUNTIF(結算日!$A$3:$A$249,A2494)</f>
        <v>0</v>
      </c>
      <c r="Q2494" s="7">
        <f t="shared" si="625"/>
        <v>222</v>
      </c>
      <c r="R2494" s="8">
        <f t="shared" ca="1" si="629"/>
        <v>20646</v>
      </c>
      <c r="S2494" s="8">
        <f t="shared" ca="1" si="630"/>
        <v>673945</v>
      </c>
      <c r="T2494" s="8">
        <f t="shared" ca="1" si="626"/>
        <v>93</v>
      </c>
      <c r="U2494" s="9">
        <f t="shared" ca="1" si="631"/>
        <v>0</v>
      </c>
      <c r="V2494">
        <f t="shared" si="627"/>
        <v>2008</v>
      </c>
      <c r="W2494">
        <f t="shared" si="628"/>
        <v>7</v>
      </c>
    </row>
    <row r="2495" spans="1:23" x14ac:dyDescent="0.25">
      <c r="A2495" s="1">
        <v>39653</v>
      </c>
      <c r="B2495" s="2">
        <v>7368.08</v>
      </c>
      <c r="C2495" s="2">
        <v>121572</v>
      </c>
      <c r="D2495" s="2">
        <v>7304</v>
      </c>
      <c r="E2495" s="2">
        <v>7268</v>
      </c>
      <c r="F2495" s="10">
        <f t="shared" si="618"/>
        <v>-8.696973974223976E-3</v>
      </c>
      <c r="G2495" s="2">
        <f t="shared" ca="1" si="619"/>
        <v>102081.3</v>
      </c>
      <c r="H2495">
        <f t="shared" ca="1" si="620"/>
        <v>1</v>
      </c>
      <c r="I2495">
        <f t="shared" si="621"/>
        <v>1</v>
      </c>
      <c r="J2495">
        <f t="shared" si="624"/>
        <v>58.25</v>
      </c>
      <c r="K2495">
        <f t="shared" si="622"/>
        <v>1</v>
      </c>
      <c r="L2495" s="11">
        <f t="shared" ca="1" si="632"/>
        <v>17358.500000000004</v>
      </c>
      <c r="M2495">
        <f t="shared" ca="1" si="623"/>
        <v>2</v>
      </c>
      <c r="N2495">
        <f t="shared" ca="1" si="633"/>
        <v>0</v>
      </c>
      <c r="O2495">
        <f>COUNTIF(結算日!$A$3:$A$249,A2495)</f>
        <v>0</v>
      </c>
      <c r="Q2495" s="7">
        <f t="shared" si="625"/>
        <v>118</v>
      </c>
      <c r="R2495" s="8">
        <f t="shared" ca="1" si="629"/>
        <v>10974</v>
      </c>
      <c r="S2495" s="8">
        <f t="shared" ca="1" si="630"/>
        <v>684919</v>
      </c>
      <c r="T2495" s="8">
        <f t="shared" ca="1" si="626"/>
        <v>93</v>
      </c>
      <c r="U2495" s="9">
        <f t="shared" ca="1" si="631"/>
        <v>0</v>
      </c>
      <c r="V2495">
        <f t="shared" si="627"/>
        <v>2008</v>
      </c>
      <c r="W2495">
        <f t="shared" si="628"/>
        <v>7</v>
      </c>
    </row>
    <row r="2496" spans="1:23" x14ac:dyDescent="0.25">
      <c r="A2496" s="1">
        <v>39654</v>
      </c>
      <c r="B2496" s="2">
        <v>7233.62</v>
      </c>
      <c r="C2496" s="2">
        <v>87547</v>
      </c>
      <c r="D2496" s="2">
        <v>7170</v>
      </c>
      <c r="E2496" s="2">
        <v>7130</v>
      </c>
      <c r="F2496" s="10">
        <f t="shared" si="618"/>
        <v>-8.7950431457555212E-3</v>
      </c>
      <c r="G2496" s="2">
        <f t="shared" ca="1" si="619"/>
        <v>100193.375</v>
      </c>
      <c r="H2496">
        <f t="shared" ca="1" si="620"/>
        <v>-1</v>
      </c>
      <c r="I2496">
        <f t="shared" si="621"/>
        <v>1</v>
      </c>
      <c r="J2496">
        <f t="shared" si="624"/>
        <v>-134.46000000000004</v>
      </c>
      <c r="K2496">
        <f t="shared" si="622"/>
        <v>1</v>
      </c>
      <c r="L2496" s="11">
        <f t="shared" ca="1" si="632"/>
        <v>17089.580000000002</v>
      </c>
      <c r="M2496">
        <f t="shared" ca="1" si="623"/>
        <v>2</v>
      </c>
      <c r="N2496">
        <f t="shared" ca="1" si="633"/>
        <v>0</v>
      </c>
      <c r="O2496">
        <f>COUNTIF(結算日!$A$3:$A$249,A2496)</f>
        <v>0</v>
      </c>
      <c r="Q2496" s="7">
        <f t="shared" si="625"/>
        <v>-134</v>
      </c>
      <c r="R2496" s="8">
        <f t="shared" ca="1" si="629"/>
        <v>-12462</v>
      </c>
      <c r="S2496" s="8">
        <f t="shared" ca="1" si="630"/>
        <v>672457</v>
      </c>
      <c r="T2496" s="8">
        <f t="shared" ca="1" si="626"/>
        <v>93</v>
      </c>
      <c r="U2496" s="9">
        <f t="shared" ca="1" si="631"/>
        <v>0</v>
      </c>
      <c r="V2496">
        <f t="shared" si="627"/>
        <v>2008</v>
      </c>
      <c r="W2496">
        <f t="shared" si="628"/>
        <v>7</v>
      </c>
    </row>
    <row r="2497" spans="1:23" x14ac:dyDescent="0.25">
      <c r="A2497" s="1">
        <v>39658</v>
      </c>
      <c r="B2497" s="2">
        <v>7014.47</v>
      </c>
      <c r="C2497" s="2">
        <v>86803</v>
      </c>
      <c r="D2497" s="2">
        <v>6916</v>
      </c>
      <c r="E2497" s="2">
        <v>6880</v>
      </c>
      <c r="F2497" s="10">
        <f t="shared" si="618"/>
        <v>-1.4038124049286727E-2</v>
      </c>
      <c r="G2497" s="2">
        <f t="shared" ca="1" si="619"/>
        <v>99931.625</v>
      </c>
      <c r="H2497">
        <f t="shared" ca="1" si="620"/>
        <v>-1</v>
      </c>
      <c r="I2497">
        <f t="shared" si="621"/>
        <v>1</v>
      </c>
      <c r="J2497">
        <f t="shared" si="624"/>
        <v>-219.14999999999964</v>
      </c>
      <c r="K2497">
        <f t="shared" si="622"/>
        <v>1</v>
      </c>
      <c r="L2497" s="11">
        <f t="shared" ca="1" si="632"/>
        <v>16651.280000000002</v>
      </c>
      <c r="M2497">
        <f t="shared" ca="1" si="623"/>
        <v>2</v>
      </c>
      <c r="N2497">
        <f t="shared" ca="1" si="633"/>
        <v>0</v>
      </c>
      <c r="O2497">
        <f>COUNTIF(結算日!$A$3:$A$249,A2497)</f>
        <v>0</v>
      </c>
      <c r="Q2497" s="7">
        <f t="shared" si="625"/>
        <v>-254</v>
      </c>
      <c r="R2497" s="8">
        <f t="shared" ca="1" si="629"/>
        <v>-23622</v>
      </c>
      <c r="S2497" s="8">
        <f t="shared" ca="1" si="630"/>
        <v>648835</v>
      </c>
      <c r="T2497" s="8">
        <f t="shared" ca="1" si="626"/>
        <v>93</v>
      </c>
      <c r="U2497" s="9">
        <f t="shared" ca="1" si="631"/>
        <v>0</v>
      </c>
      <c r="V2497">
        <f t="shared" si="627"/>
        <v>2008</v>
      </c>
      <c r="W2497">
        <f t="shared" si="628"/>
        <v>7</v>
      </c>
    </row>
    <row r="2498" spans="1:23" x14ac:dyDescent="0.25">
      <c r="A2498" s="1">
        <v>39659</v>
      </c>
      <c r="B2498" s="2">
        <v>7070.35</v>
      </c>
      <c r="C2498" s="2">
        <v>85790</v>
      </c>
      <c r="D2498" s="2">
        <v>7022</v>
      </c>
      <c r="E2498" s="2">
        <v>6995</v>
      </c>
      <c r="F2498" s="10">
        <f t="shared" ref="F2498:F2561" si="634">IF(O2498=1,E2498,D2498)/B2498-1</f>
        <v>-6.838416768618294E-3</v>
      </c>
      <c r="G2498" s="2">
        <f t="shared" ref="G2498:G2561" ca="1" si="635">IF(ROW()&gt;$G$1,AVERAGE(OFFSET(C2498,-$G$1+1,,$G$1)),"")</f>
        <v>99617.175000000003</v>
      </c>
      <c r="H2498">
        <f t="shared" ref="H2498:H2561" ca="1" si="636">IF(G2498="",0,SIGN(C2498-G2498))</f>
        <v>-1</v>
      </c>
      <c r="I2498">
        <f t="shared" ref="I2498:I2561" si="637">-SIGN(F2498)</f>
        <v>1</v>
      </c>
      <c r="J2498">
        <f t="shared" si="624"/>
        <v>55.880000000000109</v>
      </c>
      <c r="K2498">
        <f t="shared" ref="K2498:K2561" si="638">CHOOSE($K$1,H2498*(2-$K$1)+I2498*($K$1-1),IF(ABS(F2498)&gt;($K$1-2)/100,I2498,H2498))</f>
        <v>1</v>
      </c>
      <c r="L2498" s="11">
        <f t="shared" ca="1" si="632"/>
        <v>16763.04</v>
      </c>
      <c r="M2498">
        <f t="shared" ref="M2498:M2561" ca="1" si="639">INT(L2498*$P$1/B2498)*K2498</f>
        <v>2</v>
      </c>
      <c r="N2498">
        <f t="shared" ca="1" si="633"/>
        <v>0</v>
      </c>
      <c r="O2498">
        <f>COUNTIF(結算日!$A$3:$A$249,A2498)</f>
        <v>0</v>
      </c>
      <c r="Q2498" s="7">
        <f t="shared" si="625"/>
        <v>106</v>
      </c>
      <c r="R2498" s="8">
        <f t="shared" ca="1" si="629"/>
        <v>9858</v>
      </c>
      <c r="S2498" s="8">
        <f t="shared" ca="1" si="630"/>
        <v>658693</v>
      </c>
      <c r="T2498" s="8">
        <f t="shared" ca="1" si="626"/>
        <v>93</v>
      </c>
      <c r="U2498" s="9">
        <f t="shared" ca="1" si="631"/>
        <v>0</v>
      </c>
      <c r="V2498">
        <f t="shared" si="627"/>
        <v>2008</v>
      </c>
      <c r="W2498">
        <f t="shared" si="628"/>
        <v>7</v>
      </c>
    </row>
    <row r="2499" spans="1:23" x14ac:dyDescent="0.25">
      <c r="A2499" s="1">
        <v>39660</v>
      </c>
      <c r="B2499" s="2">
        <v>7024.06</v>
      </c>
      <c r="C2499" s="2">
        <v>92571</v>
      </c>
      <c r="D2499" s="2">
        <v>6998</v>
      </c>
      <c r="E2499" s="2">
        <v>6962</v>
      </c>
      <c r="F2499" s="10">
        <f t="shared" si="634"/>
        <v>-3.710104982018958E-3</v>
      </c>
      <c r="G2499" s="2">
        <f t="shared" ca="1" si="635"/>
        <v>99794.35</v>
      </c>
      <c r="H2499">
        <f t="shared" ca="1" si="636"/>
        <v>-1</v>
      </c>
      <c r="I2499">
        <f t="shared" si="637"/>
        <v>1</v>
      </c>
      <c r="J2499">
        <f t="shared" ref="J2499:J2562" si="640">B2499-B2498</f>
        <v>-46.289999999999964</v>
      </c>
      <c r="K2499">
        <f t="shared" si="638"/>
        <v>1</v>
      </c>
      <c r="L2499" s="11">
        <f t="shared" ca="1" si="632"/>
        <v>16670.46</v>
      </c>
      <c r="M2499">
        <f t="shared" ca="1" si="639"/>
        <v>2</v>
      </c>
      <c r="N2499">
        <f t="shared" ca="1" si="633"/>
        <v>0</v>
      </c>
      <c r="O2499">
        <f>COUNTIF(結算日!$A$3:$A$249,A2499)</f>
        <v>0</v>
      </c>
      <c r="Q2499" s="7">
        <f t="shared" ref="Q2499:Q2562" si="641">D2499-IF(O2498=1,E2498,D2498)</f>
        <v>-24</v>
      </c>
      <c r="R2499" s="8">
        <f t="shared" ca="1" si="629"/>
        <v>-2232</v>
      </c>
      <c r="S2499" s="8">
        <f t="shared" ca="1" si="630"/>
        <v>656461</v>
      </c>
      <c r="T2499" s="8">
        <f t="shared" ref="T2499:T2562" ca="1" si="642">INT(S2499*$P$1/IF(O2499=1,E2499,D2499))*K2499</f>
        <v>93</v>
      </c>
      <c r="U2499" s="9">
        <f t="shared" ca="1" si="631"/>
        <v>0</v>
      </c>
      <c r="V2499">
        <f t="shared" ref="V2499:V2562" si="643">YEAR(A2499)</f>
        <v>2008</v>
      </c>
      <c r="W2499">
        <f t="shared" ref="W2499:W2562" si="644">MONTH(A2499)</f>
        <v>7</v>
      </c>
    </row>
    <row r="2500" spans="1:23" x14ac:dyDescent="0.25">
      <c r="A2500" s="1">
        <v>39661</v>
      </c>
      <c r="B2500" s="2">
        <v>7002.54</v>
      </c>
      <c r="C2500" s="2">
        <v>70867</v>
      </c>
      <c r="D2500" s="2">
        <v>6914</v>
      </c>
      <c r="E2500" s="2">
        <v>6881</v>
      </c>
      <c r="F2500" s="10">
        <f t="shared" si="634"/>
        <v>-1.2643983468855535E-2</v>
      </c>
      <c r="G2500" s="2">
        <f t="shared" ca="1" si="635"/>
        <v>99015.4</v>
      </c>
      <c r="H2500">
        <f t="shared" ca="1" si="636"/>
        <v>-1</v>
      </c>
      <c r="I2500">
        <f t="shared" si="637"/>
        <v>1</v>
      </c>
      <c r="J2500">
        <f t="shared" si="640"/>
        <v>-21.520000000000437</v>
      </c>
      <c r="K2500">
        <f t="shared" si="638"/>
        <v>1</v>
      </c>
      <c r="L2500" s="11">
        <f t="shared" ca="1" si="632"/>
        <v>16627.419999999998</v>
      </c>
      <c r="M2500">
        <f t="shared" ca="1" si="639"/>
        <v>2</v>
      </c>
      <c r="N2500">
        <f t="shared" ca="1" si="633"/>
        <v>0</v>
      </c>
      <c r="O2500">
        <f>COUNTIF(結算日!$A$3:$A$249,A2500)</f>
        <v>0</v>
      </c>
      <c r="Q2500" s="7">
        <f t="shared" si="641"/>
        <v>-84</v>
      </c>
      <c r="R2500" s="8">
        <f t="shared" ref="R2500:R2563" ca="1" si="645">Q2500*T2499</f>
        <v>-7812</v>
      </c>
      <c r="S2500" s="8">
        <f t="shared" ref="S2500:S2563" ca="1" si="646">S2499+Q2500*T2499-U2499*$U$1</f>
        <v>648649</v>
      </c>
      <c r="T2500" s="8">
        <f t="shared" ca="1" si="642"/>
        <v>93</v>
      </c>
      <c r="U2500" s="9">
        <f t="shared" ref="U2500:U2563" ca="1" si="647">IF(O2500=1,ABS(T2500)+ABS(T2499),ABS(T2500-T2499))</f>
        <v>0</v>
      </c>
      <c r="V2500">
        <f t="shared" si="643"/>
        <v>2008</v>
      </c>
      <c r="W2500">
        <f t="shared" si="644"/>
        <v>8</v>
      </c>
    </row>
    <row r="2501" spans="1:23" x14ac:dyDescent="0.25">
      <c r="A2501" s="1">
        <v>39664</v>
      </c>
      <c r="B2501" s="2">
        <v>6977.36</v>
      </c>
      <c r="C2501" s="2">
        <v>60681</v>
      </c>
      <c r="D2501" s="2">
        <v>6934</v>
      </c>
      <c r="E2501" s="2">
        <v>6900</v>
      </c>
      <c r="F2501" s="10">
        <f t="shared" si="634"/>
        <v>-6.2143848103006771E-3</v>
      </c>
      <c r="G2501" s="2">
        <f t="shared" ca="1" si="635"/>
        <v>97915.475000000006</v>
      </c>
      <c r="H2501">
        <f t="shared" ca="1" si="636"/>
        <v>-1</v>
      </c>
      <c r="I2501">
        <f t="shared" si="637"/>
        <v>1</v>
      </c>
      <c r="J2501">
        <f t="shared" si="640"/>
        <v>-25.180000000000291</v>
      </c>
      <c r="K2501">
        <f t="shared" si="638"/>
        <v>1</v>
      </c>
      <c r="L2501" s="11">
        <f t="shared" ca="1" si="632"/>
        <v>16577.059999999998</v>
      </c>
      <c r="M2501">
        <f t="shared" ca="1" si="639"/>
        <v>2</v>
      </c>
      <c r="N2501">
        <f t="shared" ca="1" si="633"/>
        <v>0</v>
      </c>
      <c r="O2501">
        <f>COUNTIF(結算日!$A$3:$A$249,A2501)</f>
        <v>0</v>
      </c>
      <c r="Q2501" s="7">
        <f t="shared" si="641"/>
        <v>20</v>
      </c>
      <c r="R2501" s="8">
        <f t="shared" ca="1" si="645"/>
        <v>1860</v>
      </c>
      <c r="S2501" s="8">
        <f t="shared" ca="1" si="646"/>
        <v>650509</v>
      </c>
      <c r="T2501" s="8">
        <f t="shared" ca="1" si="642"/>
        <v>93</v>
      </c>
      <c r="U2501" s="9">
        <f t="shared" ca="1" si="647"/>
        <v>0</v>
      </c>
      <c r="V2501">
        <f t="shared" si="643"/>
        <v>2008</v>
      </c>
      <c r="W2501">
        <f t="shared" si="644"/>
        <v>8</v>
      </c>
    </row>
    <row r="2502" spans="1:23" x14ac:dyDescent="0.25">
      <c r="A2502" s="1">
        <v>39665</v>
      </c>
      <c r="B2502" s="2">
        <v>6813.4</v>
      </c>
      <c r="C2502" s="2">
        <v>99460</v>
      </c>
      <c r="D2502" s="2">
        <v>6778</v>
      </c>
      <c r="E2502" s="2">
        <v>6744</v>
      </c>
      <c r="F2502" s="10">
        <f t="shared" si="634"/>
        <v>-5.1956438782398973E-3</v>
      </c>
      <c r="G2502" s="2">
        <f t="shared" ca="1" si="635"/>
        <v>98354.15</v>
      </c>
      <c r="H2502">
        <f t="shared" ca="1" si="636"/>
        <v>1</v>
      </c>
      <c r="I2502">
        <f t="shared" si="637"/>
        <v>1</v>
      </c>
      <c r="J2502">
        <f t="shared" si="640"/>
        <v>-163.96000000000004</v>
      </c>
      <c r="K2502">
        <f t="shared" si="638"/>
        <v>1</v>
      </c>
      <c r="L2502" s="11">
        <f t="shared" ca="1" si="632"/>
        <v>16249.139999999998</v>
      </c>
      <c r="M2502">
        <f t="shared" ca="1" si="639"/>
        <v>2</v>
      </c>
      <c r="N2502">
        <f t="shared" ca="1" si="633"/>
        <v>0</v>
      </c>
      <c r="O2502">
        <f>COUNTIF(結算日!$A$3:$A$249,A2502)</f>
        <v>0</v>
      </c>
      <c r="Q2502" s="7">
        <f t="shared" si="641"/>
        <v>-156</v>
      </c>
      <c r="R2502" s="8">
        <f t="shared" ca="1" si="645"/>
        <v>-14508</v>
      </c>
      <c r="S2502" s="8">
        <f t="shared" ca="1" si="646"/>
        <v>636001</v>
      </c>
      <c r="T2502" s="8">
        <f t="shared" ca="1" si="642"/>
        <v>93</v>
      </c>
      <c r="U2502" s="9">
        <f t="shared" ca="1" si="647"/>
        <v>0</v>
      </c>
      <c r="V2502">
        <f t="shared" si="643"/>
        <v>2008</v>
      </c>
      <c r="W2502">
        <f t="shared" si="644"/>
        <v>8</v>
      </c>
    </row>
    <row r="2503" spans="1:23" x14ac:dyDescent="0.25">
      <c r="A2503" s="1">
        <v>39666</v>
      </c>
      <c r="B2503" s="2">
        <v>7026.24</v>
      </c>
      <c r="C2503" s="2">
        <v>115011</v>
      </c>
      <c r="D2503" s="2">
        <v>7017</v>
      </c>
      <c r="E2503" s="2">
        <v>6984</v>
      </c>
      <c r="F2503" s="10">
        <f t="shared" si="634"/>
        <v>-1.3150703648039386E-3</v>
      </c>
      <c r="G2503" s="2">
        <f t="shared" ca="1" si="635"/>
        <v>98299.125</v>
      </c>
      <c r="H2503">
        <f t="shared" ca="1" si="636"/>
        <v>1</v>
      </c>
      <c r="I2503">
        <f t="shared" si="637"/>
        <v>1</v>
      </c>
      <c r="J2503">
        <f t="shared" si="640"/>
        <v>212.84000000000015</v>
      </c>
      <c r="K2503">
        <f t="shared" si="638"/>
        <v>1</v>
      </c>
      <c r="L2503" s="11">
        <f t="shared" ca="1" si="632"/>
        <v>16674.82</v>
      </c>
      <c r="M2503">
        <f t="shared" ca="1" si="639"/>
        <v>2</v>
      </c>
      <c r="N2503">
        <f t="shared" ca="1" si="633"/>
        <v>0</v>
      </c>
      <c r="O2503">
        <f>COUNTIF(結算日!$A$3:$A$249,A2503)</f>
        <v>0</v>
      </c>
      <c r="Q2503" s="7">
        <f t="shared" si="641"/>
        <v>239</v>
      </c>
      <c r="R2503" s="8">
        <f t="shared" ca="1" si="645"/>
        <v>22227</v>
      </c>
      <c r="S2503" s="8">
        <f t="shared" ca="1" si="646"/>
        <v>658228</v>
      </c>
      <c r="T2503" s="8">
        <f t="shared" ca="1" si="642"/>
        <v>93</v>
      </c>
      <c r="U2503" s="9">
        <f t="shared" ca="1" si="647"/>
        <v>0</v>
      </c>
      <c r="V2503">
        <f t="shared" si="643"/>
        <v>2008</v>
      </c>
      <c r="W2503">
        <f t="shared" si="644"/>
        <v>8</v>
      </c>
    </row>
    <row r="2504" spans="1:23" x14ac:dyDescent="0.25">
      <c r="A2504" s="1">
        <v>39667</v>
      </c>
      <c r="B2504" s="2">
        <v>7024.58</v>
      </c>
      <c r="C2504" s="2">
        <v>99916</v>
      </c>
      <c r="D2504" s="2">
        <v>7006</v>
      </c>
      <c r="E2504" s="2">
        <v>6978</v>
      </c>
      <c r="F2504" s="10">
        <f t="shared" si="634"/>
        <v>-2.6449979927625211E-3</v>
      </c>
      <c r="G2504" s="2">
        <f t="shared" ca="1" si="635"/>
        <v>98116.95</v>
      </c>
      <c r="H2504">
        <f t="shared" ca="1" si="636"/>
        <v>1</v>
      </c>
      <c r="I2504">
        <f t="shared" si="637"/>
        <v>1</v>
      </c>
      <c r="J2504">
        <f t="shared" si="640"/>
        <v>-1.6599999999998545</v>
      </c>
      <c r="K2504">
        <f t="shared" si="638"/>
        <v>1</v>
      </c>
      <c r="L2504" s="11">
        <f t="shared" ca="1" si="632"/>
        <v>16671.5</v>
      </c>
      <c r="M2504">
        <f t="shared" ca="1" si="639"/>
        <v>2</v>
      </c>
      <c r="N2504">
        <f t="shared" ca="1" si="633"/>
        <v>0</v>
      </c>
      <c r="O2504">
        <f>COUNTIF(結算日!$A$3:$A$249,A2504)</f>
        <v>0</v>
      </c>
      <c r="Q2504" s="7">
        <f t="shared" si="641"/>
        <v>-11</v>
      </c>
      <c r="R2504" s="8">
        <f t="shared" ca="1" si="645"/>
        <v>-1023</v>
      </c>
      <c r="S2504" s="8">
        <f t="shared" ca="1" si="646"/>
        <v>657205</v>
      </c>
      <c r="T2504" s="8">
        <f t="shared" ca="1" si="642"/>
        <v>93</v>
      </c>
      <c r="U2504" s="9">
        <f t="shared" ca="1" si="647"/>
        <v>0</v>
      </c>
      <c r="V2504">
        <f t="shared" si="643"/>
        <v>2008</v>
      </c>
      <c r="W2504">
        <f t="shared" si="644"/>
        <v>8</v>
      </c>
    </row>
    <row r="2505" spans="1:23" x14ac:dyDescent="0.25">
      <c r="A2505" s="1">
        <v>39668</v>
      </c>
      <c r="B2505" s="2">
        <v>7209.04</v>
      </c>
      <c r="C2505" s="2">
        <v>128746</v>
      </c>
      <c r="D2505" s="2">
        <v>7188</v>
      </c>
      <c r="E2505" s="2">
        <v>7160</v>
      </c>
      <c r="F2505" s="10">
        <f t="shared" si="634"/>
        <v>-2.9185578107486787E-3</v>
      </c>
      <c r="G2505" s="2">
        <f t="shared" ca="1" si="635"/>
        <v>98214.225000000006</v>
      </c>
      <c r="H2505">
        <f t="shared" ca="1" si="636"/>
        <v>1</v>
      </c>
      <c r="I2505">
        <f t="shared" si="637"/>
        <v>1</v>
      </c>
      <c r="J2505">
        <f t="shared" si="640"/>
        <v>184.46000000000004</v>
      </c>
      <c r="K2505">
        <f t="shared" si="638"/>
        <v>1</v>
      </c>
      <c r="L2505" s="11">
        <f t="shared" ca="1" si="632"/>
        <v>17040.419999999998</v>
      </c>
      <c r="M2505">
        <f t="shared" ca="1" si="639"/>
        <v>2</v>
      </c>
      <c r="N2505">
        <f t="shared" ca="1" si="633"/>
        <v>0</v>
      </c>
      <c r="O2505">
        <f>COUNTIF(結算日!$A$3:$A$249,A2505)</f>
        <v>0</v>
      </c>
      <c r="Q2505" s="7">
        <f t="shared" si="641"/>
        <v>182</v>
      </c>
      <c r="R2505" s="8">
        <f t="shared" ca="1" si="645"/>
        <v>16926</v>
      </c>
      <c r="S2505" s="8">
        <f t="shared" ca="1" si="646"/>
        <v>674131</v>
      </c>
      <c r="T2505" s="8">
        <f t="shared" ca="1" si="642"/>
        <v>93</v>
      </c>
      <c r="U2505" s="9">
        <f t="shared" ca="1" si="647"/>
        <v>0</v>
      </c>
      <c r="V2505">
        <f t="shared" si="643"/>
        <v>2008</v>
      </c>
      <c r="W2505">
        <f t="shared" si="644"/>
        <v>8</v>
      </c>
    </row>
    <row r="2506" spans="1:23" x14ac:dyDescent="0.25">
      <c r="A2506" s="1">
        <v>39671</v>
      </c>
      <c r="B2506" s="2">
        <v>7325.62</v>
      </c>
      <c r="C2506" s="2">
        <v>135377</v>
      </c>
      <c r="D2506" s="2">
        <v>7289</v>
      </c>
      <c r="E2506" s="2">
        <v>7261</v>
      </c>
      <c r="F2506" s="10">
        <f t="shared" si="634"/>
        <v>-4.9988942915412116E-3</v>
      </c>
      <c r="G2506" s="2">
        <f t="shared" ca="1" si="635"/>
        <v>99065.125</v>
      </c>
      <c r="H2506">
        <f t="shared" ca="1" si="636"/>
        <v>1</v>
      </c>
      <c r="I2506">
        <f t="shared" si="637"/>
        <v>1</v>
      </c>
      <c r="J2506">
        <f t="shared" si="640"/>
        <v>116.57999999999993</v>
      </c>
      <c r="K2506">
        <f t="shared" si="638"/>
        <v>1</v>
      </c>
      <c r="L2506" s="11">
        <f t="shared" ca="1" si="632"/>
        <v>17273.579999999998</v>
      </c>
      <c r="M2506">
        <f t="shared" ca="1" si="639"/>
        <v>2</v>
      </c>
      <c r="N2506">
        <f t="shared" ca="1" si="633"/>
        <v>0</v>
      </c>
      <c r="O2506">
        <f>COUNTIF(結算日!$A$3:$A$249,A2506)</f>
        <v>0</v>
      </c>
      <c r="Q2506" s="7">
        <f t="shared" si="641"/>
        <v>101</v>
      </c>
      <c r="R2506" s="8">
        <f t="shared" ca="1" si="645"/>
        <v>9393</v>
      </c>
      <c r="S2506" s="8">
        <f t="shared" ca="1" si="646"/>
        <v>683524</v>
      </c>
      <c r="T2506" s="8">
        <f t="shared" ca="1" si="642"/>
        <v>93</v>
      </c>
      <c r="U2506" s="9">
        <f t="shared" ca="1" si="647"/>
        <v>0</v>
      </c>
      <c r="V2506">
        <f t="shared" si="643"/>
        <v>2008</v>
      </c>
      <c r="W2506">
        <f t="shared" si="644"/>
        <v>8</v>
      </c>
    </row>
    <row r="2507" spans="1:23" x14ac:dyDescent="0.25">
      <c r="A2507" s="1">
        <v>39672</v>
      </c>
      <c r="B2507" s="2">
        <v>7293.8</v>
      </c>
      <c r="C2507" s="2">
        <v>122507</v>
      </c>
      <c r="D2507" s="2">
        <v>7270</v>
      </c>
      <c r="E2507" s="2">
        <v>7243</v>
      </c>
      <c r="F2507" s="10">
        <f t="shared" si="634"/>
        <v>-3.2630453261675019E-3</v>
      </c>
      <c r="G2507" s="2">
        <f t="shared" ca="1" si="635"/>
        <v>100021.9</v>
      </c>
      <c r="H2507">
        <f t="shared" ca="1" si="636"/>
        <v>1</v>
      </c>
      <c r="I2507">
        <f t="shared" si="637"/>
        <v>1</v>
      </c>
      <c r="J2507">
        <f t="shared" si="640"/>
        <v>-31.819999999999709</v>
      </c>
      <c r="K2507">
        <f t="shared" si="638"/>
        <v>1</v>
      </c>
      <c r="L2507" s="11">
        <f t="shared" ca="1" si="632"/>
        <v>17209.939999999999</v>
      </c>
      <c r="M2507">
        <f t="shared" ca="1" si="639"/>
        <v>2</v>
      </c>
      <c r="N2507">
        <f t="shared" ca="1" si="633"/>
        <v>0</v>
      </c>
      <c r="O2507">
        <f>COUNTIF(結算日!$A$3:$A$249,A2507)</f>
        <v>0</v>
      </c>
      <c r="Q2507" s="7">
        <f t="shared" si="641"/>
        <v>-19</v>
      </c>
      <c r="R2507" s="8">
        <f t="shared" ca="1" si="645"/>
        <v>-1767</v>
      </c>
      <c r="S2507" s="8">
        <f t="shared" ca="1" si="646"/>
        <v>681757</v>
      </c>
      <c r="T2507" s="8">
        <f t="shared" ca="1" si="642"/>
        <v>93</v>
      </c>
      <c r="U2507" s="9">
        <f t="shared" ca="1" si="647"/>
        <v>0</v>
      </c>
      <c r="V2507">
        <f t="shared" si="643"/>
        <v>2008</v>
      </c>
      <c r="W2507">
        <f t="shared" si="644"/>
        <v>8</v>
      </c>
    </row>
    <row r="2508" spans="1:23" x14ac:dyDescent="0.25">
      <c r="A2508" s="1">
        <v>39673</v>
      </c>
      <c r="B2508" s="2">
        <v>7292.34</v>
      </c>
      <c r="C2508" s="2">
        <v>112411</v>
      </c>
      <c r="D2508" s="2">
        <v>7299</v>
      </c>
      <c r="E2508" s="2">
        <v>7265</v>
      </c>
      <c r="F2508" s="10">
        <f t="shared" si="634"/>
        <v>9.1328709303195588E-4</v>
      </c>
      <c r="G2508" s="2">
        <f t="shared" ca="1" si="635"/>
        <v>100694.5</v>
      </c>
      <c r="H2508">
        <f t="shared" ca="1" si="636"/>
        <v>1</v>
      </c>
      <c r="I2508">
        <f t="shared" si="637"/>
        <v>-1</v>
      </c>
      <c r="J2508">
        <f t="shared" si="640"/>
        <v>-1.4600000000000364</v>
      </c>
      <c r="K2508">
        <f t="shared" ca="1" si="638"/>
        <v>1</v>
      </c>
      <c r="L2508" s="11">
        <f t="shared" ca="1" si="632"/>
        <v>17207.019999999997</v>
      </c>
      <c r="M2508">
        <f t="shared" ca="1" si="639"/>
        <v>2</v>
      </c>
      <c r="N2508">
        <f t="shared" ca="1" si="633"/>
        <v>0</v>
      </c>
      <c r="O2508">
        <f>COUNTIF(結算日!$A$3:$A$249,A2508)</f>
        <v>0</v>
      </c>
      <c r="Q2508" s="7">
        <f t="shared" si="641"/>
        <v>29</v>
      </c>
      <c r="R2508" s="8">
        <f t="shared" ca="1" si="645"/>
        <v>2697</v>
      </c>
      <c r="S2508" s="8">
        <f t="shared" ca="1" si="646"/>
        <v>684454</v>
      </c>
      <c r="T2508" s="8">
        <f t="shared" ca="1" si="642"/>
        <v>93</v>
      </c>
      <c r="U2508" s="9">
        <f t="shared" ca="1" si="647"/>
        <v>0</v>
      </c>
      <c r="V2508">
        <f t="shared" si="643"/>
        <v>2008</v>
      </c>
      <c r="W2508">
        <f t="shared" si="644"/>
        <v>8</v>
      </c>
    </row>
    <row r="2509" spans="1:23" x14ac:dyDescent="0.25">
      <c r="A2509" s="1">
        <v>39674</v>
      </c>
      <c r="B2509" s="2">
        <v>7326.07</v>
      </c>
      <c r="C2509" s="2">
        <v>100329</v>
      </c>
      <c r="D2509" s="2">
        <v>7363</v>
      </c>
      <c r="E2509" s="2">
        <v>7330</v>
      </c>
      <c r="F2509" s="10">
        <f t="shared" si="634"/>
        <v>5.0409018750845469E-3</v>
      </c>
      <c r="G2509" s="2">
        <f t="shared" ca="1" si="635"/>
        <v>101144.925</v>
      </c>
      <c r="H2509">
        <f t="shared" ca="1" si="636"/>
        <v>-1</v>
      </c>
      <c r="I2509">
        <f t="shared" si="637"/>
        <v>-1</v>
      </c>
      <c r="J2509">
        <f t="shared" si="640"/>
        <v>33.729999999999563</v>
      </c>
      <c r="K2509">
        <f t="shared" si="638"/>
        <v>-1</v>
      </c>
      <c r="L2509" s="11">
        <f t="shared" ca="1" si="632"/>
        <v>17274.479999999996</v>
      </c>
      <c r="M2509">
        <f t="shared" ca="1" si="639"/>
        <v>-2</v>
      </c>
      <c r="N2509">
        <f t="shared" ca="1" si="633"/>
        <v>4</v>
      </c>
      <c r="O2509">
        <f>COUNTIF(結算日!$A$3:$A$249,A2509)</f>
        <v>0</v>
      </c>
      <c r="Q2509" s="7">
        <f t="shared" si="641"/>
        <v>64</v>
      </c>
      <c r="R2509" s="8">
        <f t="shared" ca="1" si="645"/>
        <v>5952</v>
      </c>
      <c r="S2509" s="8">
        <f t="shared" ca="1" si="646"/>
        <v>690406</v>
      </c>
      <c r="T2509" s="8">
        <f t="shared" ca="1" si="642"/>
        <v>-93</v>
      </c>
      <c r="U2509" s="9">
        <f t="shared" ca="1" si="647"/>
        <v>186</v>
      </c>
      <c r="V2509">
        <f t="shared" si="643"/>
        <v>2008</v>
      </c>
      <c r="W2509">
        <f t="shared" si="644"/>
        <v>8</v>
      </c>
    </row>
    <row r="2510" spans="1:23" x14ac:dyDescent="0.25">
      <c r="A2510" s="1">
        <v>39675</v>
      </c>
      <c r="B2510" s="2">
        <v>7196.5</v>
      </c>
      <c r="C2510" s="2">
        <v>99933</v>
      </c>
      <c r="D2510" s="2">
        <v>7216</v>
      </c>
      <c r="E2510" s="2">
        <v>7193</v>
      </c>
      <c r="F2510" s="10">
        <f t="shared" si="634"/>
        <v>2.709650524560514E-3</v>
      </c>
      <c r="G2510" s="2">
        <f t="shared" ca="1" si="635"/>
        <v>101579.675</v>
      </c>
      <c r="H2510">
        <f t="shared" ca="1" si="636"/>
        <v>-1</v>
      </c>
      <c r="I2510">
        <f t="shared" si="637"/>
        <v>-1</v>
      </c>
      <c r="J2510">
        <f t="shared" si="640"/>
        <v>-129.56999999999971</v>
      </c>
      <c r="K2510">
        <f t="shared" si="638"/>
        <v>-1</v>
      </c>
      <c r="L2510" s="11">
        <f t="shared" ca="1" si="632"/>
        <v>17533.619999999995</v>
      </c>
      <c r="M2510">
        <f t="shared" ca="1" si="639"/>
        <v>-2</v>
      </c>
      <c r="N2510">
        <f t="shared" ca="1" si="633"/>
        <v>0</v>
      </c>
      <c r="O2510">
        <f>COUNTIF(結算日!$A$3:$A$249,A2510)</f>
        <v>0</v>
      </c>
      <c r="Q2510" s="7">
        <f t="shared" si="641"/>
        <v>-147</v>
      </c>
      <c r="R2510" s="8">
        <f t="shared" ca="1" si="645"/>
        <v>13671</v>
      </c>
      <c r="S2510" s="8">
        <f t="shared" ca="1" si="646"/>
        <v>703891</v>
      </c>
      <c r="T2510" s="8">
        <f t="shared" ca="1" si="642"/>
        <v>-97</v>
      </c>
      <c r="U2510" s="9">
        <f t="shared" ca="1" si="647"/>
        <v>4</v>
      </c>
      <c r="V2510">
        <f t="shared" si="643"/>
        <v>2008</v>
      </c>
      <c r="W2510">
        <f t="shared" si="644"/>
        <v>8</v>
      </c>
    </row>
    <row r="2511" spans="1:23" x14ac:dyDescent="0.25">
      <c r="A2511" s="1">
        <v>39678</v>
      </c>
      <c r="B2511" s="2">
        <v>7000.74</v>
      </c>
      <c r="C2511" s="2">
        <v>82839</v>
      </c>
      <c r="D2511" s="2">
        <v>6980</v>
      </c>
      <c r="E2511" s="2">
        <v>6950</v>
      </c>
      <c r="F2511" s="10">
        <f t="shared" si="634"/>
        <v>-2.962543959638575E-3</v>
      </c>
      <c r="G2511" s="2">
        <f t="shared" ca="1" si="635"/>
        <v>101265.3</v>
      </c>
      <c r="H2511">
        <f t="shared" ca="1" si="636"/>
        <v>-1</v>
      </c>
      <c r="I2511">
        <f t="shared" si="637"/>
        <v>1</v>
      </c>
      <c r="J2511">
        <f t="shared" si="640"/>
        <v>-195.76000000000022</v>
      </c>
      <c r="K2511">
        <f t="shared" si="638"/>
        <v>1</v>
      </c>
      <c r="L2511" s="11">
        <f t="shared" ca="1" si="632"/>
        <v>17925.139999999996</v>
      </c>
      <c r="M2511">
        <f t="shared" ca="1" si="639"/>
        <v>2</v>
      </c>
      <c r="N2511">
        <f t="shared" ca="1" si="633"/>
        <v>4</v>
      </c>
      <c r="O2511">
        <f>COUNTIF(結算日!$A$3:$A$249,A2511)</f>
        <v>0</v>
      </c>
      <c r="Q2511" s="7">
        <f t="shared" si="641"/>
        <v>-236</v>
      </c>
      <c r="R2511" s="8">
        <f t="shared" ca="1" si="645"/>
        <v>22892</v>
      </c>
      <c r="S2511" s="8">
        <f t="shared" ca="1" si="646"/>
        <v>726779</v>
      </c>
      <c r="T2511" s="8">
        <f t="shared" ca="1" si="642"/>
        <v>104</v>
      </c>
      <c r="U2511" s="9">
        <f t="shared" ca="1" si="647"/>
        <v>201</v>
      </c>
      <c r="V2511">
        <f t="shared" si="643"/>
        <v>2008</v>
      </c>
      <c r="W2511">
        <f t="shared" si="644"/>
        <v>8</v>
      </c>
    </row>
    <row r="2512" spans="1:23" x14ac:dyDescent="0.25">
      <c r="A2512" s="1">
        <v>39679</v>
      </c>
      <c r="B2512" s="2">
        <v>6978.6</v>
      </c>
      <c r="C2512" s="2">
        <v>83112</v>
      </c>
      <c r="D2512" s="2">
        <v>6936</v>
      </c>
      <c r="E2512" s="2">
        <v>6902</v>
      </c>
      <c r="F2512" s="10">
        <f t="shared" si="634"/>
        <v>-6.104376235921305E-3</v>
      </c>
      <c r="G2512" s="2">
        <f t="shared" ca="1" si="635"/>
        <v>101312.425</v>
      </c>
      <c r="H2512">
        <f t="shared" ca="1" si="636"/>
        <v>-1</v>
      </c>
      <c r="I2512">
        <f t="shared" si="637"/>
        <v>1</v>
      </c>
      <c r="J2512">
        <f t="shared" si="640"/>
        <v>-22.139999999999418</v>
      </c>
      <c r="K2512">
        <f t="shared" si="638"/>
        <v>1</v>
      </c>
      <c r="L2512" s="11">
        <f t="shared" ca="1" si="632"/>
        <v>17880.859999999997</v>
      </c>
      <c r="M2512">
        <f t="shared" ca="1" si="639"/>
        <v>2</v>
      </c>
      <c r="N2512">
        <f t="shared" ca="1" si="633"/>
        <v>0</v>
      </c>
      <c r="O2512">
        <f>COUNTIF(結算日!$A$3:$A$249,A2512)</f>
        <v>0</v>
      </c>
      <c r="Q2512" s="7">
        <f t="shared" si="641"/>
        <v>-44</v>
      </c>
      <c r="R2512" s="8">
        <f t="shared" ca="1" si="645"/>
        <v>-4576</v>
      </c>
      <c r="S2512" s="8">
        <f t="shared" ca="1" si="646"/>
        <v>722002</v>
      </c>
      <c r="T2512" s="8">
        <f t="shared" ca="1" si="642"/>
        <v>104</v>
      </c>
      <c r="U2512" s="9">
        <f t="shared" ca="1" si="647"/>
        <v>0</v>
      </c>
      <c r="V2512">
        <f t="shared" si="643"/>
        <v>2008</v>
      </c>
      <c r="W2512">
        <f t="shared" si="644"/>
        <v>8</v>
      </c>
    </row>
    <row r="2513" spans="1:23" x14ac:dyDescent="0.25">
      <c r="A2513" s="1">
        <v>39680</v>
      </c>
      <c r="B2513" s="2">
        <v>7040.9</v>
      </c>
      <c r="C2513" s="2">
        <v>82527</v>
      </c>
      <c r="D2513" s="2">
        <v>7041</v>
      </c>
      <c r="E2513" s="2">
        <v>6979</v>
      </c>
      <c r="F2513" s="10">
        <f t="shared" si="634"/>
        <v>-8.7914897243249746E-3</v>
      </c>
      <c r="G2513" s="2">
        <f t="shared" ca="1" si="635"/>
        <v>101053.95</v>
      </c>
      <c r="H2513">
        <f t="shared" ca="1" si="636"/>
        <v>-1</v>
      </c>
      <c r="I2513">
        <f t="shared" si="637"/>
        <v>1</v>
      </c>
      <c r="J2513">
        <f t="shared" si="640"/>
        <v>62.299999999999272</v>
      </c>
      <c r="K2513">
        <f t="shared" si="638"/>
        <v>1</v>
      </c>
      <c r="L2513" s="11">
        <f t="shared" ca="1" si="632"/>
        <v>18005.459999999995</v>
      </c>
      <c r="M2513">
        <f t="shared" ca="1" si="639"/>
        <v>2</v>
      </c>
      <c r="N2513">
        <f t="shared" ca="1" si="633"/>
        <v>0</v>
      </c>
      <c r="O2513">
        <f>COUNTIF(結算日!$A$3:$A$249,A2513)</f>
        <v>1</v>
      </c>
      <c r="Q2513" s="7">
        <f t="shared" si="641"/>
        <v>105</v>
      </c>
      <c r="R2513" s="8">
        <f t="shared" ca="1" si="645"/>
        <v>10920</v>
      </c>
      <c r="S2513" s="8">
        <f t="shared" ca="1" si="646"/>
        <v>732922</v>
      </c>
      <c r="T2513" s="8">
        <f t="shared" ca="1" si="642"/>
        <v>105</v>
      </c>
      <c r="U2513" s="9">
        <f t="shared" ca="1" si="647"/>
        <v>209</v>
      </c>
      <c r="V2513">
        <f t="shared" si="643"/>
        <v>2008</v>
      </c>
      <c r="W2513">
        <f t="shared" si="644"/>
        <v>8</v>
      </c>
    </row>
    <row r="2514" spans="1:23" x14ac:dyDescent="0.25">
      <c r="A2514" s="1">
        <v>39681</v>
      </c>
      <c r="B2514" s="2">
        <v>6918.48</v>
      </c>
      <c r="C2514" s="2">
        <v>74074</v>
      </c>
      <c r="D2514" s="2">
        <v>6878</v>
      </c>
      <c r="E2514" s="2">
        <v>6858</v>
      </c>
      <c r="F2514" s="10">
        <f t="shared" si="634"/>
        <v>-5.850996172569678E-3</v>
      </c>
      <c r="G2514" s="2">
        <f t="shared" ca="1" si="635"/>
        <v>100172.075</v>
      </c>
      <c r="H2514">
        <f t="shared" ca="1" si="636"/>
        <v>-1</v>
      </c>
      <c r="I2514">
        <f t="shared" si="637"/>
        <v>1</v>
      </c>
      <c r="J2514">
        <f t="shared" si="640"/>
        <v>-122.42000000000007</v>
      </c>
      <c r="K2514">
        <f t="shared" si="638"/>
        <v>1</v>
      </c>
      <c r="L2514" s="11">
        <f t="shared" ca="1" si="632"/>
        <v>17760.619999999995</v>
      </c>
      <c r="M2514">
        <f t="shared" ca="1" si="639"/>
        <v>2</v>
      </c>
      <c r="N2514">
        <f t="shared" ca="1" si="633"/>
        <v>0</v>
      </c>
      <c r="O2514">
        <f>COUNTIF(結算日!$A$3:$A$249,A2514)</f>
        <v>0</v>
      </c>
      <c r="Q2514" s="7">
        <f t="shared" si="641"/>
        <v>-101</v>
      </c>
      <c r="R2514" s="8">
        <f t="shared" ca="1" si="645"/>
        <v>-10605</v>
      </c>
      <c r="S2514" s="8">
        <f t="shared" ca="1" si="646"/>
        <v>722108</v>
      </c>
      <c r="T2514" s="8">
        <f t="shared" ca="1" si="642"/>
        <v>104</v>
      </c>
      <c r="U2514" s="9">
        <f t="shared" ca="1" si="647"/>
        <v>1</v>
      </c>
      <c r="V2514">
        <f t="shared" si="643"/>
        <v>2008</v>
      </c>
      <c r="W2514">
        <f t="shared" si="644"/>
        <v>8</v>
      </c>
    </row>
    <row r="2515" spans="1:23" x14ac:dyDescent="0.25">
      <c r="A2515" s="1">
        <v>39682</v>
      </c>
      <c r="B2515" s="2">
        <v>6911.64</v>
      </c>
      <c r="C2515" s="2">
        <v>78927</v>
      </c>
      <c r="D2515" s="2">
        <v>6865</v>
      </c>
      <c r="E2515" s="2">
        <v>6843</v>
      </c>
      <c r="F2515" s="10">
        <f t="shared" si="634"/>
        <v>-6.7480366454272245E-3</v>
      </c>
      <c r="G2515" s="2">
        <f t="shared" ca="1" si="635"/>
        <v>99768.25</v>
      </c>
      <c r="H2515">
        <f t="shared" ca="1" si="636"/>
        <v>-1</v>
      </c>
      <c r="I2515">
        <f t="shared" si="637"/>
        <v>1</v>
      </c>
      <c r="J2515">
        <f t="shared" si="640"/>
        <v>-6.839999999999236</v>
      </c>
      <c r="K2515">
        <f t="shared" si="638"/>
        <v>1</v>
      </c>
      <c r="L2515" s="11">
        <f t="shared" ca="1" si="632"/>
        <v>17746.939999999995</v>
      </c>
      <c r="M2515">
        <f t="shared" ca="1" si="639"/>
        <v>2</v>
      </c>
      <c r="N2515">
        <f t="shared" ca="1" si="633"/>
        <v>0</v>
      </c>
      <c r="O2515">
        <f>COUNTIF(結算日!$A$3:$A$249,A2515)</f>
        <v>0</v>
      </c>
      <c r="Q2515" s="7">
        <f t="shared" si="641"/>
        <v>-13</v>
      </c>
      <c r="R2515" s="8">
        <f t="shared" ca="1" si="645"/>
        <v>-1352</v>
      </c>
      <c r="S2515" s="8">
        <f t="shared" ca="1" si="646"/>
        <v>720755</v>
      </c>
      <c r="T2515" s="8">
        <f t="shared" ca="1" si="642"/>
        <v>104</v>
      </c>
      <c r="U2515" s="9">
        <f t="shared" ca="1" si="647"/>
        <v>0</v>
      </c>
      <c r="V2515">
        <f t="shared" si="643"/>
        <v>2008</v>
      </c>
      <c r="W2515">
        <f t="shared" si="644"/>
        <v>8</v>
      </c>
    </row>
    <row r="2516" spans="1:23" x14ac:dyDescent="0.25">
      <c r="A2516" s="1">
        <v>39685</v>
      </c>
      <c r="B2516" s="2">
        <v>7030.72</v>
      </c>
      <c r="C2516" s="2">
        <v>65730</v>
      </c>
      <c r="D2516" s="2">
        <v>6988</v>
      </c>
      <c r="E2516" s="2">
        <v>6971</v>
      </c>
      <c r="F2516" s="10">
        <f t="shared" si="634"/>
        <v>-6.0761913431341963E-3</v>
      </c>
      <c r="G2516" s="2">
        <f t="shared" ca="1" si="635"/>
        <v>98349.475000000006</v>
      </c>
      <c r="H2516">
        <f t="shared" ca="1" si="636"/>
        <v>-1</v>
      </c>
      <c r="I2516">
        <f t="shared" si="637"/>
        <v>1</v>
      </c>
      <c r="J2516">
        <f t="shared" si="640"/>
        <v>119.07999999999993</v>
      </c>
      <c r="K2516">
        <f t="shared" si="638"/>
        <v>1</v>
      </c>
      <c r="L2516" s="11">
        <f t="shared" ca="1" si="632"/>
        <v>17985.099999999995</v>
      </c>
      <c r="M2516">
        <f t="shared" ca="1" si="639"/>
        <v>2</v>
      </c>
      <c r="N2516">
        <f t="shared" ca="1" si="633"/>
        <v>0</v>
      </c>
      <c r="O2516">
        <f>COUNTIF(結算日!$A$3:$A$249,A2516)</f>
        <v>0</v>
      </c>
      <c r="Q2516" s="7">
        <f t="shared" si="641"/>
        <v>123</v>
      </c>
      <c r="R2516" s="8">
        <f t="shared" ca="1" si="645"/>
        <v>12792</v>
      </c>
      <c r="S2516" s="8">
        <f t="shared" ca="1" si="646"/>
        <v>733547</v>
      </c>
      <c r="T2516" s="8">
        <f t="shared" ca="1" si="642"/>
        <v>104</v>
      </c>
      <c r="U2516" s="9">
        <f t="shared" ca="1" si="647"/>
        <v>0</v>
      </c>
      <c r="V2516">
        <f t="shared" si="643"/>
        <v>2008</v>
      </c>
      <c r="W2516">
        <f t="shared" si="644"/>
        <v>8</v>
      </c>
    </row>
    <row r="2517" spans="1:23" x14ac:dyDescent="0.25">
      <c r="A2517" s="1">
        <v>39686</v>
      </c>
      <c r="B2517" s="2">
        <v>6964.6</v>
      </c>
      <c r="C2517" s="2">
        <v>59700</v>
      </c>
      <c r="D2517" s="2">
        <v>6946</v>
      </c>
      <c r="E2517" s="2">
        <v>6923</v>
      </c>
      <c r="F2517" s="10">
        <f t="shared" si="634"/>
        <v>-2.6706487091865405E-3</v>
      </c>
      <c r="G2517" s="2">
        <f t="shared" ca="1" si="635"/>
        <v>97584.824999999997</v>
      </c>
      <c r="H2517">
        <f t="shared" ca="1" si="636"/>
        <v>-1</v>
      </c>
      <c r="I2517">
        <f t="shared" si="637"/>
        <v>1</v>
      </c>
      <c r="J2517">
        <f t="shared" si="640"/>
        <v>-66.119999999999891</v>
      </c>
      <c r="K2517">
        <f t="shared" si="638"/>
        <v>1</v>
      </c>
      <c r="L2517" s="11">
        <f t="shared" ca="1" si="632"/>
        <v>17852.859999999993</v>
      </c>
      <c r="M2517">
        <f t="shared" ca="1" si="639"/>
        <v>2</v>
      </c>
      <c r="N2517">
        <f t="shared" ca="1" si="633"/>
        <v>0</v>
      </c>
      <c r="O2517">
        <f>COUNTIF(結算日!$A$3:$A$249,A2517)</f>
        <v>0</v>
      </c>
      <c r="Q2517" s="7">
        <f t="shared" si="641"/>
        <v>-42</v>
      </c>
      <c r="R2517" s="8">
        <f t="shared" ca="1" si="645"/>
        <v>-4368</v>
      </c>
      <c r="S2517" s="8">
        <f t="shared" ca="1" si="646"/>
        <v>729179</v>
      </c>
      <c r="T2517" s="8">
        <f t="shared" ca="1" si="642"/>
        <v>104</v>
      </c>
      <c r="U2517" s="9">
        <f t="shared" ca="1" si="647"/>
        <v>0</v>
      </c>
      <c r="V2517">
        <f t="shared" si="643"/>
        <v>2008</v>
      </c>
      <c r="W2517">
        <f t="shared" si="644"/>
        <v>8</v>
      </c>
    </row>
    <row r="2518" spans="1:23" x14ac:dyDescent="0.25">
      <c r="A2518" s="1">
        <v>39687</v>
      </c>
      <c r="B2518" s="2">
        <v>7080.97</v>
      </c>
      <c r="C2518" s="2">
        <v>94531</v>
      </c>
      <c r="D2518" s="2">
        <v>7082</v>
      </c>
      <c r="E2518" s="2">
        <v>7062</v>
      </c>
      <c r="F2518" s="10">
        <f t="shared" si="634"/>
        <v>1.4546029710604813E-4</v>
      </c>
      <c r="G2518" s="2">
        <f t="shared" ca="1" si="635"/>
        <v>97796.5</v>
      </c>
      <c r="H2518">
        <f t="shared" ca="1" si="636"/>
        <v>-1</v>
      </c>
      <c r="I2518">
        <f t="shared" si="637"/>
        <v>-1</v>
      </c>
      <c r="J2518">
        <f t="shared" si="640"/>
        <v>116.36999999999989</v>
      </c>
      <c r="K2518">
        <f t="shared" ca="1" si="638"/>
        <v>-1</v>
      </c>
      <c r="L2518" s="11">
        <f t="shared" ca="1" si="632"/>
        <v>18085.599999999991</v>
      </c>
      <c r="M2518">
        <f t="shared" ca="1" si="639"/>
        <v>-2</v>
      </c>
      <c r="N2518">
        <f t="shared" ca="1" si="633"/>
        <v>4</v>
      </c>
      <c r="O2518">
        <f>COUNTIF(結算日!$A$3:$A$249,A2518)</f>
        <v>0</v>
      </c>
      <c r="Q2518" s="7">
        <f t="shared" si="641"/>
        <v>136</v>
      </c>
      <c r="R2518" s="8">
        <f t="shared" ca="1" si="645"/>
        <v>14144</v>
      </c>
      <c r="S2518" s="8">
        <f t="shared" ca="1" si="646"/>
        <v>743323</v>
      </c>
      <c r="T2518" s="8">
        <f t="shared" ca="1" si="642"/>
        <v>-104</v>
      </c>
      <c r="U2518" s="9">
        <f t="shared" ca="1" si="647"/>
        <v>208</v>
      </c>
      <c r="V2518">
        <f t="shared" si="643"/>
        <v>2008</v>
      </c>
      <c r="W2518">
        <f t="shared" si="644"/>
        <v>8</v>
      </c>
    </row>
    <row r="2519" spans="1:23" x14ac:dyDescent="0.25">
      <c r="A2519" s="1">
        <v>39688</v>
      </c>
      <c r="B2519" s="2">
        <v>7033.37</v>
      </c>
      <c r="C2519" s="2">
        <v>99429</v>
      </c>
      <c r="D2519" s="2">
        <v>7041</v>
      </c>
      <c r="E2519" s="2">
        <v>7023</v>
      </c>
      <c r="F2519" s="10">
        <f t="shared" si="634"/>
        <v>1.0848284677189568E-3</v>
      </c>
      <c r="G2519" s="2">
        <f t="shared" ca="1" si="635"/>
        <v>97690.675000000003</v>
      </c>
      <c r="H2519">
        <f t="shared" ca="1" si="636"/>
        <v>1</v>
      </c>
      <c r="I2519">
        <f t="shared" si="637"/>
        <v>-1</v>
      </c>
      <c r="J2519">
        <f t="shared" si="640"/>
        <v>-47.600000000000364</v>
      </c>
      <c r="K2519">
        <f t="shared" si="638"/>
        <v>-1</v>
      </c>
      <c r="L2519" s="11">
        <f t="shared" ca="1" si="632"/>
        <v>18180.799999999992</v>
      </c>
      <c r="M2519">
        <f t="shared" ca="1" si="639"/>
        <v>-2</v>
      </c>
      <c r="N2519">
        <f t="shared" ca="1" si="633"/>
        <v>0</v>
      </c>
      <c r="O2519">
        <f>COUNTIF(結算日!$A$3:$A$249,A2519)</f>
        <v>0</v>
      </c>
      <c r="Q2519" s="7">
        <f t="shared" si="641"/>
        <v>-41</v>
      </c>
      <c r="R2519" s="8">
        <f t="shared" ca="1" si="645"/>
        <v>4264</v>
      </c>
      <c r="S2519" s="8">
        <f t="shared" ca="1" si="646"/>
        <v>747379</v>
      </c>
      <c r="T2519" s="8">
        <f t="shared" ca="1" si="642"/>
        <v>-106</v>
      </c>
      <c r="U2519" s="9">
        <f t="shared" ca="1" si="647"/>
        <v>2</v>
      </c>
      <c r="V2519">
        <f t="shared" si="643"/>
        <v>2008</v>
      </c>
      <c r="W2519">
        <f t="shared" si="644"/>
        <v>8</v>
      </c>
    </row>
    <row r="2520" spans="1:23" x14ac:dyDescent="0.25">
      <c r="A2520" s="1">
        <v>39689</v>
      </c>
      <c r="B2520" s="2">
        <v>7046.11</v>
      </c>
      <c r="C2520" s="2">
        <v>90859</v>
      </c>
      <c r="D2520" s="2">
        <v>7054</v>
      </c>
      <c r="E2520" s="2">
        <v>7033</v>
      </c>
      <c r="F2520" s="10">
        <f t="shared" si="634"/>
        <v>1.1197667933087185E-3</v>
      </c>
      <c r="G2520" s="2">
        <f t="shared" ca="1" si="635"/>
        <v>96941.75</v>
      </c>
      <c r="H2520">
        <f t="shared" ca="1" si="636"/>
        <v>-1</v>
      </c>
      <c r="I2520">
        <f t="shared" si="637"/>
        <v>-1</v>
      </c>
      <c r="J2520">
        <f t="shared" si="640"/>
        <v>12.739999999999782</v>
      </c>
      <c r="K2520">
        <f t="shared" si="638"/>
        <v>-1</v>
      </c>
      <c r="L2520" s="11">
        <f t="shared" ca="1" si="632"/>
        <v>18155.319999999992</v>
      </c>
      <c r="M2520">
        <f t="shared" ca="1" si="639"/>
        <v>-2</v>
      </c>
      <c r="N2520">
        <f t="shared" ca="1" si="633"/>
        <v>0</v>
      </c>
      <c r="O2520">
        <f>COUNTIF(結算日!$A$3:$A$249,A2520)</f>
        <v>0</v>
      </c>
      <c r="Q2520" s="7">
        <f t="shared" si="641"/>
        <v>13</v>
      </c>
      <c r="R2520" s="8">
        <f t="shared" ca="1" si="645"/>
        <v>-1378</v>
      </c>
      <c r="S2520" s="8">
        <f t="shared" ca="1" si="646"/>
        <v>745999</v>
      </c>
      <c r="T2520" s="8">
        <f t="shared" ca="1" si="642"/>
        <v>-105</v>
      </c>
      <c r="U2520" s="9">
        <f t="shared" ca="1" si="647"/>
        <v>1</v>
      </c>
      <c r="V2520">
        <f t="shared" si="643"/>
        <v>2008</v>
      </c>
      <c r="W2520">
        <f t="shared" si="644"/>
        <v>8</v>
      </c>
    </row>
    <row r="2521" spans="1:23" x14ac:dyDescent="0.25">
      <c r="A2521" s="1">
        <v>39692</v>
      </c>
      <c r="B2521" s="2">
        <v>6813.09</v>
      </c>
      <c r="C2521" s="2">
        <v>88823</v>
      </c>
      <c r="D2521" s="2">
        <v>6756</v>
      </c>
      <c r="E2521" s="2">
        <v>6740</v>
      </c>
      <c r="F2521" s="10">
        <f t="shared" si="634"/>
        <v>-8.3794577790694547E-3</v>
      </c>
      <c r="G2521" s="2">
        <f t="shared" ca="1" si="635"/>
        <v>96705.975000000006</v>
      </c>
      <c r="H2521">
        <f t="shared" ca="1" si="636"/>
        <v>-1</v>
      </c>
      <c r="I2521">
        <f t="shared" si="637"/>
        <v>1</v>
      </c>
      <c r="J2521">
        <f t="shared" si="640"/>
        <v>-233.01999999999953</v>
      </c>
      <c r="K2521">
        <f t="shared" si="638"/>
        <v>1</v>
      </c>
      <c r="L2521" s="11">
        <f t="shared" ca="1" si="632"/>
        <v>18621.359999999993</v>
      </c>
      <c r="M2521">
        <f t="shared" ca="1" si="639"/>
        <v>2</v>
      </c>
      <c r="N2521">
        <f t="shared" ca="1" si="633"/>
        <v>4</v>
      </c>
      <c r="O2521">
        <f>COUNTIF(結算日!$A$3:$A$249,A2521)</f>
        <v>0</v>
      </c>
      <c r="Q2521" s="7">
        <f t="shared" si="641"/>
        <v>-298</v>
      </c>
      <c r="R2521" s="8">
        <f t="shared" ca="1" si="645"/>
        <v>31290</v>
      </c>
      <c r="S2521" s="8">
        <f t="shared" ca="1" si="646"/>
        <v>777288</v>
      </c>
      <c r="T2521" s="8">
        <f t="shared" ca="1" si="642"/>
        <v>115</v>
      </c>
      <c r="U2521" s="9">
        <f t="shared" ca="1" si="647"/>
        <v>220</v>
      </c>
      <c r="V2521">
        <f t="shared" si="643"/>
        <v>2008</v>
      </c>
      <c r="W2521">
        <f t="shared" si="644"/>
        <v>9</v>
      </c>
    </row>
    <row r="2522" spans="1:23" x14ac:dyDescent="0.25">
      <c r="A2522" s="1">
        <v>39693</v>
      </c>
      <c r="B2522" s="2">
        <v>6693.18</v>
      </c>
      <c r="C2522" s="2">
        <v>92149</v>
      </c>
      <c r="D2522" s="2">
        <v>6698</v>
      </c>
      <c r="E2522" s="2">
        <v>6678</v>
      </c>
      <c r="F2522" s="10">
        <f t="shared" si="634"/>
        <v>7.2013601905207558E-4</v>
      </c>
      <c r="G2522" s="2">
        <f t="shared" ca="1" si="635"/>
        <v>97162.725000000006</v>
      </c>
      <c r="H2522">
        <f t="shared" ca="1" si="636"/>
        <v>-1</v>
      </c>
      <c r="I2522">
        <f t="shared" si="637"/>
        <v>-1</v>
      </c>
      <c r="J2522">
        <f t="shared" si="640"/>
        <v>-119.90999999999985</v>
      </c>
      <c r="K2522">
        <f t="shared" ca="1" si="638"/>
        <v>-1</v>
      </c>
      <c r="L2522" s="11">
        <f t="shared" ca="1" si="632"/>
        <v>18381.539999999994</v>
      </c>
      <c r="M2522">
        <f t="shared" ca="1" si="639"/>
        <v>-2</v>
      </c>
      <c r="N2522">
        <f t="shared" ca="1" si="633"/>
        <v>4</v>
      </c>
      <c r="O2522">
        <f>COUNTIF(結算日!$A$3:$A$249,A2522)</f>
        <v>0</v>
      </c>
      <c r="Q2522" s="7">
        <f t="shared" si="641"/>
        <v>-58</v>
      </c>
      <c r="R2522" s="8">
        <f t="shared" ca="1" si="645"/>
        <v>-6670</v>
      </c>
      <c r="S2522" s="8">
        <f t="shared" ca="1" si="646"/>
        <v>770398</v>
      </c>
      <c r="T2522" s="8">
        <f t="shared" ca="1" si="642"/>
        <v>-115</v>
      </c>
      <c r="U2522" s="9">
        <f t="shared" ca="1" si="647"/>
        <v>230</v>
      </c>
      <c r="V2522">
        <f t="shared" si="643"/>
        <v>2008</v>
      </c>
      <c r="W2522">
        <f t="shared" si="644"/>
        <v>9</v>
      </c>
    </row>
    <row r="2523" spans="1:23" x14ac:dyDescent="0.25">
      <c r="A2523" s="1">
        <v>39694</v>
      </c>
      <c r="B2523" s="2">
        <v>6584.93</v>
      </c>
      <c r="C2523" s="2">
        <v>91697</v>
      </c>
      <c r="D2523" s="2">
        <v>6588</v>
      </c>
      <c r="E2523" s="2">
        <v>6570</v>
      </c>
      <c r="F2523" s="10">
        <f t="shared" si="634"/>
        <v>4.6621604178009868E-4</v>
      </c>
      <c r="G2523" s="2">
        <f t="shared" ca="1" si="635"/>
        <v>96827.5</v>
      </c>
      <c r="H2523">
        <f t="shared" ca="1" si="636"/>
        <v>-1</v>
      </c>
      <c r="I2523">
        <f t="shared" si="637"/>
        <v>-1</v>
      </c>
      <c r="J2523">
        <f t="shared" si="640"/>
        <v>-108.25</v>
      </c>
      <c r="K2523">
        <f t="shared" ca="1" si="638"/>
        <v>-1</v>
      </c>
      <c r="L2523" s="11">
        <f t="shared" ca="1" si="632"/>
        <v>18598.039999999994</v>
      </c>
      <c r="M2523">
        <f t="shared" ca="1" si="639"/>
        <v>-2</v>
      </c>
      <c r="N2523">
        <f t="shared" ca="1" si="633"/>
        <v>0</v>
      </c>
      <c r="O2523">
        <f>COUNTIF(結算日!$A$3:$A$249,A2523)</f>
        <v>0</v>
      </c>
      <c r="Q2523" s="7">
        <f t="shared" si="641"/>
        <v>-110</v>
      </c>
      <c r="R2523" s="8">
        <f t="shared" ca="1" si="645"/>
        <v>12650</v>
      </c>
      <c r="S2523" s="8">
        <f t="shared" ca="1" si="646"/>
        <v>782818</v>
      </c>
      <c r="T2523" s="8">
        <f t="shared" ca="1" si="642"/>
        <v>-118</v>
      </c>
      <c r="U2523" s="9">
        <f t="shared" ca="1" si="647"/>
        <v>3</v>
      </c>
      <c r="V2523">
        <f t="shared" si="643"/>
        <v>2008</v>
      </c>
      <c r="W2523">
        <f t="shared" si="644"/>
        <v>9</v>
      </c>
    </row>
    <row r="2524" spans="1:23" x14ac:dyDescent="0.25">
      <c r="A2524" s="1">
        <v>39695</v>
      </c>
      <c r="B2524" s="2">
        <v>6412.63</v>
      </c>
      <c r="C2524" s="2">
        <v>91196</v>
      </c>
      <c r="D2524" s="2">
        <v>6397</v>
      </c>
      <c r="E2524" s="2">
        <v>6378</v>
      </c>
      <c r="F2524" s="10">
        <f t="shared" si="634"/>
        <v>-2.4373774878637677E-3</v>
      </c>
      <c r="G2524" s="2">
        <f t="shared" ca="1" si="635"/>
        <v>96172</v>
      </c>
      <c r="H2524">
        <f t="shared" ca="1" si="636"/>
        <v>-1</v>
      </c>
      <c r="I2524">
        <f t="shared" si="637"/>
        <v>1</v>
      </c>
      <c r="J2524">
        <f t="shared" si="640"/>
        <v>-172.30000000000018</v>
      </c>
      <c r="K2524">
        <f t="shared" si="638"/>
        <v>1</v>
      </c>
      <c r="L2524" s="11">
        <f t="shared" ca="1" si="632"/>
        <v>18942.639999999992</v>
      </c>
      <c r="M2524">
        <f t="shared" ca="1" si="639"/>
        <v>2</v>
      </c>
      <c r="N2524">
        <f t="shared" ca="1" si="633"/>
        <v>4</v>
      </c>
      <c r="O2524">
        <f>COUNTIF(結算日!$A$3:$A$249,A2524)</f>
        <v>0</v>
      </c>
      <c r="Q2524" s="7">
        <f t="shared" si="641"/>
        <v>-191</v>
      </c>
      <c r="R2524" s="8">
        <f t="shared" ca="1" si="645"/>
        <v>22538</v>
      </c>
      <c r="S2524" s="8">
        <f t="shared" ca="1" si="646"/>
        <v>805353</v>
      </c>
      <c r="T2524" s="8">
        <f t="shared" ca="1" si="642"/>
        <v>125</v>
      </c>
      <c r="U2524" s="9">
        <f t="shared" ca="1" si="647"/>
        <v>243</v>
      </c>
      <c r="V2524">
        <f t="shared" si="643"/>
        <v>2008</v>
      </c>
      <c r="W2524">
        <f t="shared" si="644"/>
        <v>9</v>
      </c>
    </row>
    <row r="2525" spans="1:23" x14ac:dyDescent="0.25">
      <c r="A2525" s="1">
        <v>39696</v>
      </c>
      <c r="B2525" s="2">
        <v>6307.28</v>
      </c>
      <c r="C2525" s="2">
        <v>96741</v>
      </c>
      <c r="D2525" s="2">
        <v>6244</v>
      </c>
      <c r="E2525" s="2">
        <v>6225</v>
      </c>
      <c r="F2525" s="10">
        <f t="shared" si="634"/>
        <v>-1.0032850927816694E-2</v>
      </c>
      <c r="G2525" s="2">
        <f t="shared" ca="1" si="635"/>
        <v>96222</v>
      </c>
      <c r="H2525">
        <f t="shared" ca="1" si="636"/>
        <v>1</v>
      </c>
      <c r="I2525">
        <f t="shared" si="637"/>
        <v>1</v>
      </c>
      <c r="J2525">
        <f t="shared" si="640"/>
        <v>-105.35000000000036</v>
      </c>
      <c r="K2525">
        <f t="shared" si="638"/>
        <v>1</v>
      </c>
      <c r="L2525" s="11">
        <f t="shared" ca="1" si="632"/>
        <v>18731.939999999991</v>
      </c>
      <c r="M2525">
        <f t="shared" ca="1" si="639"/>
        <v>2</v>
      </c>
      <c r="N2525">
        <f t="shared" ca="1" si="633"/>
        <v>0</v>
      </c>
      <c r="O2525">
        <f>COUNTIF(結算日!$A$3:$A$249,A2525)</f>
        <v>0</v>
      </c>
      <c r="Q2525" s="7">
        <f t="shared" si="641"/>
        <v>-153</v>
      </c>
      <c r="R2525" s="8">
        <f t="shared" ca="1" si="645"/>
        <v>-19125</v>
      </c>
      <c r="S2525" s="8">
        <f t="shared" ca="1" si="646"/>
        <v>785985</v>
      </c>
      <c r="T2525" s="8">
        <f t="shared" ca="1" si="642"/>
        <v>125</v>
      </c>
      <c r="U2525" s="9">
        <f t="shared" ca="1" si="647"/>
        <v>0</v>
      </c>
      <c r="V2525">
        <f t="shared" si="643"/>
        <v>2008</v>
      </c>
      <c r="W2525">
        <f t="shared" si="644"/>
        <v>9</v>
      </c>
    </row>
    <row r="2526" spans="1:23" x14ac:dyDescent="0.25">
      <c r="A2526" s="1">
        <v>39699</v>
      </c>
      <c r="B2526" s="2">
        <v>6658.69</v>
      </c>
      <c r="C2526" s="2">
        <v>82715</v>
      </c>
      <c r="D2526" s="2">
        <v>6677</v>
      </c>
      <c r="E2526" s="2">
        <v>6661</v>
      </c>
      <c r="F2526" s="10">
        <f t="shared" si="634"/>
        <v>2.7497901238833222E-3</v>
      </c>
      <c r="G2526" s="2">
        <f t="shared" ca="1" si="635"/>
        <v>95554</v>
      </c>
      <c r="H2526">
        <f t="shared" ca="1" si="636"/>
        <v>-1</v>
      </c>
      <c r="I2526">
        <f t="shared" si="637"/>
        <v>-1</v>
      </c>
      <c r="J2526">
        <f t="shared" si="640"/>
        <v>351.40999999999985</v>
      </c>
      <c r="K2526">
        <f t="shared" si="638"/>
        <v>-1</v>
      </c>
      <c r="L2526" s="11">
        <f t="shared" ca="1" si="632"/>
        <v>19434.759999999991</v>
      </c>
      <c r="M2526">
        <f t="shared" ca="1" si="639"/>
        <v>-2</v>
      </c>
      <c r="N2526">
        <f t="shared" ca="1" si="633"/>
        <v>4</v>
      </c>
      <c r="O2526">
        <f>COUNTIF(結算日!$A$3:$A$249,A2526)</f>
        <v>0</v>
      </c>
      <c r="Q2526" s="7">
        <f t="shared" si="641"/>
        <v>433</v>
      </c>
      <c r="R2526" s="8">
        <f t="shared" ca="1" si="645"/>
        <v>54125</v>
      </c>
      <c r="S2526" s="8">
        <f t="shared" ca="1" si="646"/>
        <v>840110</v>
      </c>
      <c r="T2526" s="8">
        <f t="shared" ca="1" si="642"/>
        <v>-125</v>
      </c>
      <c r="U2526" s="9">
        <f t="shared" ca="1" si="647"/>
        <v>250</v>
      </c>
      <c r="V2526">
        <f t="shared" si="643"/>
        <v>2008</v>
      </c>
      <c r="W2526">
        <f t="shared" si="644"/>
        <v>9</v>
      </c>
    </row>
    <row r="2527" spans="1:23" x14ac:dyDescent="0.25">
      <c r="A2527" s="1">
        <v>39700</v>
      </c>
      <c r="B2527" s="2">
        <v>6424.77</v>
      </c>
      <c r="C2527" s="2">
        <v>86599</v>
      </c>
      <c r="D2527" s="2">
        <v>6466</v>
      </c>
      <c r="E2527" s="2">
        <v>6455</v>
      </c>
      <c r="F2527" s="10">
        <f t="shared" si="634"/>
        <v>6.4173503487283678E-3</v>
      </c>
      <c r="G2527" s="2">
        <f t="shared" ca="1" si="635"/>
        <v>95347.199999999997</v>
      </c>
      <c r="H2527">
        <f t="shared" ca="1" si="636"/>
        <v>-1</v>
      </c>
      <c r="I2527">
        <f t="shared" si="637"/>
        <v>-1</v>
      </c>
      <c r="J2527">
        <f t="shared" si="640"/>
        <v>-233.91999999999916</v>
      </c>
      <c r="K2527">
        <f t="shared" si="638"/>
        <v>-1</v>
      </c>
      <c r="L2527" s="11">
        <f t="shared" ca="1" si="632"/>
        <v>19902.599999999991</v>
      </c>
      <c r="M2527">
        <f t="shared" ca="1" si="639"/>
        <v>-3</v>
      </c>
      <c r="N2527">
        <f t="shared" ca="1" si="633"/>
        <v>1</v>
      </c>
      <c r="O2527">
        <f>COUNTIF(結算日!$A$3:$A$249,A2527)</f>
        <v>0</v>
      </c>
      <c r="Q2527" s="7">
        <f t="shared" si="641"/>
        <v>-211</v>
      </c>
      <c r="R2527" s="8">
        <f t="shared" ca="1" si="645"/>
        <v>26375</v>
      </c>
      <c r="S2527" s="8">
        <f t="shared" ca="1" si="646"/>
        <v>866235</v>
      </c>
      <c r="T2527" s="8">
        <f t="shared" ca="1" si="642"/>
        <v>-133</v>
      </c>
      <c r="U2527" s="9">
        <f t="shared" ca="1" si="647"/>
        <v>8</v>
      </c>
      <c r="V2527">
        <f t="shared" si="643"/>
        <v>2008</v>
      </c>
      <c r="W2527">
        <f t="shared" si="644"/>
        <v>9</v>
      </c>
    </row>
    <row r="2528" spans="1:23" x14ac:dyDescent="0.25">
      <c r="A2528" s="1">
        <v>39701</v>
      </c>
      <c r="B2528" s="2">
        <v>6458.01</v>
      </c>
      <c r="C2528" s="2">
        <v>93490</v>
      </c>
      <c r="D2528" s="2">
        <v>6453</v>
      </c>
      <c r="E2528" s="2">
        <v>6445</v>
      </c>
      <c r="F2528" s="10">
        <f t="shared" si="634"/>
        <v>-7.7578077457296502E-4</v>
      </c>
      <c r="G2528" s="2">
        <f t="shared" ca="1" si="635"/>
        <v>94996.524999999994</v>
      </c>
      <c r="H2528">
        <f t="shared" ca="1" si="636"/>
        <v>-1</v>
      </c>
      <c r="I2528">
        <f t="shared" si="637"/>
        <v>1</v>
      </c>
      <c r="J2528">
        <f t="shared" si="640"/>
        <v>33.239999999999782</v>
      </c>
      <c r="K2528">
        <f t="shared" ca="1" si="638"/>
        <v>-1</v>
      </c>
      <c r="L2528" s="11">
        <f t="shared" ca="1" si="632"/>
        <v>19802.87999999999</v>
      </c>
      <c r="M2528">
        <f t="shared" ca="1" si="639"/>
        <v>-3</v>
      </c>
      <c r="N2528">
        <f t="shared" ca="1" si="633"/>
        <v>0</v>
      </c>
      <c r="O2528">
        <f>COUNTIF(結算日!$A$3:$A$249,A2528)</f>
        <v>0</v>
      </c>
      <c r="Q2528" s="7">
        <f t="shared" si="641"/>
        <v>-13</v>
      </c>
      <c r="R2528" s="8">
        <f t="shared" ca="1" si="645"/>
        <v>1729</v>
      </c>
      <c r="S2528" s="8">
        <f t="shared" ca="1" si="646"/>
        <v>867956</v>
      </c>
      <c r="T2528" s="8">
        <f t="shared" ca="1" si="642"/>
        <v>-134</v>
      </c>
      <c r="U2528" s="9">
        <f t="shared" ca="1" si="647"/>
        <v>1</v>
      </c>
      <c r="V2528">
        <f t="shared" si="643"/>
        <v>2008</v>
      </c>
      <c r="W2528">
        <f t="shared" si="644"/>
        <v>9</v>
      </c>
    </row>
    <row r="2529" spans="1:23" x14ac:dyDescent="0.25">
      <c r="A2529" s="1">
        <v>39702</v>
      </c>
      <c r="B2529" s="2">
        <v>6251.95</v>
      </c>
      <c r="C2529" s="2">
        <v>85455</v>
      </c>
      <c r="D2529" s="2">
        <v>6230</v>
      </c>
      <c r="E2529" s="2">
        <v>6222</v>
      </c>
      <c r="F2529" s="10">
        <f t="shared" si="634"/>
        <v>-3.5109045977654851E-3</v>
      </c>
      <c r="G2529" s="2">
        <f t="shared" ca="1" si="635"/>
        <v>94619.25</v>
      </c>
      <c r="H2529">
        <f t="shared" ca="1" si="636"/>
        <v>-1</v>
      </c>
      <c r="I2529">
        <f t="shared" si="637"/>
        <v>1</v>
      </c>
      <c r="J2529">
        <f t="shared" si="640"/>
        <v>-206.0600000000004</v>
      </c>
      <c r="K2529">
        <f t="shared" si="638"/>
        <v>1</v>
      </c>
      <c r="L2529" s="11">
        <f t="shared" ca="1" si="632"/>
        <v>20421.05999999999</v>
      </c>
      <c r="M2529">
        <f t="shared" ca="1" si="639"/>
        <v>3</v>
      </c>
      <c r="N2529">
        <f t="shared" ca="1" si="633"/>
        <v>6</v>
      </c>
      <c r="O2529">
        <f>COUNTIF(結算日!$A$3:$A$249,A2529)</f>
        <v>0</v>
      </c>
      <c r="Q2529" s="7">
        <f t="shared" si="641"/>
        <v>-223</v>
      </c>
      <c r="R2529" s="8">
        <f t="shared" ca="1" si="645"/>
        <v>29882</v>
      </c>
      <c r="S2529" s="8">
        <f t="shared" ca="1" si="646"/>
        <v>897837</v>
      </c>
      <c r="T2529" s="8">
        <f t="shared" ca="1" si="642"/>
        <v>144</v>
      </c>
      <c r="U2529" s="9">
        <f t="shared" ca="1" si="647"/>
        <v>278</v>
      </c>
      <c r="V2529">
        <f t="shared" si="643"/>
        <v>2008</v>
      </c>
      <c r="W2529">
        <f t="shared" si="644"/>
        <v>9</v>
      </c>
    </row>
    <row r="2530" spans="1:23" x14ac:dyDescent="0.25">
      <c r="A2530" s="1">
        <v>39703</v>
      </c>
      <c r="B2530" s="2">
        <v>6310.68</v>
      </c>
      <c r="C2530" s="2">
        <v>91619</v>
      </c>
      <c r="D2530" s="2">
        <v>6288</v>
      </c>
      <c r="E2530" s="2">
        <v>6280</v>
      </c>
      <c r="F2530" s="10">
        <f t="shared" si="634"/>
        <v>-3.5939074711441865E-3</v>
      </c>
      <c r="G2530" s="2">
        <f t="shared" ca="1" si="635"/>
        <v>94252.15</v>
      </c>
      <c r="H2530">
        <f t="shared" ca="1" si="636"/>
        <v>-1</v>
      </c>
      <c r="I2530">
        <f t="shared" si="637"/>
        <v>1</v>
      </c>
      <c r="J2530">
        <f t="shared" si="640"/>
        <v>58.730000000000473</v>
      </c>
      <c r="K2530">
        <f t="shared" si="638"/>
        <v>1</v>
      </c>
      <c r="L2530" s="11">
        <f t="shared" ca="1" si="632"/>
        <v>20597.249999999993</v>
      </c>
      <c r="M2530">
        <f t="shared" ca="1" si="639"/>
        <v>3</v>
      </c>
      <c r="N2530">
        <f t="shared" ca="1" si="633"/>
        <v>0</v>
      </c>
      <c r="O2530">
        <f>COUNTIF(結算日!$A$3:$A$249,A2530)</f>
        <v>0</v>
      </c>
      <c r="Q2530" s="7">
        <f t="shared" si="641"/>
        <v>58</v>
      </c>
      <c r="R2530" s="8">
        <f t="shared" ca="1" si="645"/>
        <v>8352</v>
      </c>
      <c r="S2530" s="8">
        <f t="shared" ca="1" si="646"/>
        <v>905911</v>
      </c>
      <c r="T2530" s="8">
        <f t="shared" ca="1" si="642"/>
        <v>144</v>
      </c>
      <c r="U2530" s="9">
        <f t="shared" ca="1" si="647"/>
        <v>0</v>
      </c>
      <c r="V2530">
        <f t="shared" si="643"/>
        <v>2008</v>
      </c>
      <c r="W2530">
        <f t="shared" si="644"/>
        <v>9</v>
      </c>
    </row>
    <row r="2531" spans="1:23" x14ac:dyDescent="0.25">
      <c r="A2531" s="1">
        <v>39706</v>
      </c>
      <c r="B2531" s="2">
        <v>6052.45</v>
      </c>
      <c r="C2531" s="2">
        <v>72939</v>
      </c>
      <c r="D2531" s="2">
        <v>5967</v>
      </c>
      <c r="E2531" s="2">
        <v>5941</v>
      </c>
      <c r="F2531" s="10">
        <f t="shared" si="634"/>
        <v>-1.4118249634445523E-2</v>
      </c>
      <c r="G2531" s="2">
        <f t="shared" ca="1" si="635"/>
        <v>93102.3</v>
      </c>
      <c r="H2531">
        <f t="shared" ca="1" si="636"/>
        <v>-1</v>
      </c>
      <c r="I2531">
        <f t="shared" si="637"/>
        <v>1</v>
      </c>
      <c r="J2531">
        <f t="shared" si="640"/>
        <v>-258.23000000000047</v>
      </c>
      <c r="K2531">
        <f t="shared" si="638"/>
        <v>1</v>
      </c>
      <c r="L2531" s="11">
        <f t="shared" ca="1" si="632"/>
        <v>19822.55999999999</v>
      </c>
      <c r="M2531">
        <f t="shared" ca="1" si="639"/>
        <v>3</v>
      </c>
      <c r="N2531">
        <f t="shared" ca="1" si="633"/>
        <v>0</v>
      </c>
      <c r="O2531">
        <f>COUNTIF(結算日!$A$3:$A$249,A2531)</f>
        <v>0</v>
      </c>
      <c r="Q2531" s="7">
        <f t="shared" si="641"/>
        <v>-321</v>
      </c>
      <c r="R2531" s="8">
        <f t="shared" ca="1" si="645"/>
        <v>-46224</v>
      </c>
      <c r="S2531" s="8">
        <f t="shared" ca="1" si="646"/>
        <v>859687</v>
      </c>
      <c r="T2531" s="8">
        <f t="shared" ca="1" si="642"/>
        <v>144</v>
      </c>
      <c r="U2531" s="9">
        <f t="shared" ca="1" si="647"/>
        <v>0</v>
      </c>
      <c r="V2531">
        <f t="shared" si="643"/>
        <v>2008</v>
      </c>
      <c r="W2531">
        <f t="shared" si="644"/>
        <v>9</v>
      </c>
    </row>
    <row r="2532" spans="1:23" x14ac:dyDescent="0.25">
      <c r="A2532" s="1">
        <v>39707</v>
      </c>
      <c r="B2532" s="2">
        <v>5756.59</v>
      </c>
      <c r="C2532" s="2">
        <v>82436</v>
      </c>
      <c r="D2532" s="2">
        <v>5685</v>
      </c>
      <c r="E2532" s="2">
        <v>5657</v>
      </c>
      <c r="F2532" s="10">
        <f t="shared" si="634"/>
        <v>-1.2436181836816607E-2</v>
      </c>
      <c r="G2532" s="2">
        <f t="shared" ca="1" si="635"/>
        <v>92725.074999999997</v>
      </c>
      <c r="H2532">
        <f t="shared" ca="1" si="636"/>
        <v>-1</v>
      </c>
      <c r="I2532">
        <f t="shared" si="637"/>
        <v>1</v>
      </c>
      <c r="J2532">
        <f t="shared" si="640"/>
        <v>-295.85999999999967</v>
      </c>
      <c r="K2532">
        <f t="shared" si="638"/>
        <v>1</v>
      </c>
      <c r="L2532" s="11">
        <f t="shared" ca="1" si="632"/>
        <v>18934.979999999992</v>
      </c>
      <c r="M2532">
        <f t="shared" ca="1" si="639"/>
        <v>3</v>
      </c>
      <c r="N2532">
        <f t="shared" ca="1" si="633"/>
        <v>0</v>
      </c>
      <c r="O2532">
        <f>COUNTIF(結算日!$A$3:$A$249,A2532)</f>
        <v>0</v>
      </c>
      <c r="Q2532" s="7">
        <f t="shared" si="641"/>
        <v>-282</v>
      </c>
      <c r="R2532" s="8">
        <f t="shared" ca="1" si="645"/>
        <v>-40608</v>
      </c>
      <c r="S2532" s="8">
        <f t="shared" ca="1" si="646"/>
        <v>819079</v>
      </c>
      <c r="T2532" s="8">
        <f t="shared" ca="1" si="642"/>
        <v>144</v>
      </c>
      <c r="U2532" s="9">
        <f t="shared" ca="1" si="647"/>
        <v>0</v>
      </c>
      <c r="V2532">
        <f t="shared" si="643"/>
        <v>2008</v>
      </c>
      <c r="W2532">
        <f t="shared" si="644"/>
        <v>9</v>
      </c>
    </row>
    <row r="2533" spans="1:23" x14ac:dyDescent="0.25">
      <c r="A2533" s="1">
        <v>39708</v>
      </c>
      <c r="B2533" s="2">
        <v>5800.87</v>
      </c>
      <c r="C2533" s="2">
        <v>102661</v>
      </c>
      <c r="D2533" s="2">
        <v>5767</v>
      </c>
      <c r="E2533" s="2">
        <v>5745</v>
      </c>
      <c r="F2533" s="10">
        <f t="shared" si="634"/>
        <v>-9.6313139236010592E-3</v>
      </c>
      <c r="G2533" s="2">
        <f t="shared" ca="1" si="635"/>
        <v>93078.7</v>
      </c>
      <c r="H2533">
        <f t="shared" ca="1" si="636"/>
        <v>1</v>
      </c>
      <c r="I2533">
        <f t="shared" si="637"/>
        <v>1</v>
      </c>
      <c r="J2533">
        <f t="shared" si="640"/>
        <v>44.279999999999745</v>
      </c>
      <c r="K2533">
        <f t="shared" si="638"/>
        <v>1</v>
      </c>
      <c r="L2533" s="11">
        <f t="shared" ca="1" si="632"/>
        <v>19067.819999999992</v>
      </c>
      <c r="M2533">
        <f t="shared" ca="1" si="639"/>
        <v>3</v>
      </c>
      <c r="N2533">
        <f t="shared" ca="1" si="633"/>
        <v>0</v>
      </c>
      <c r="O2533">
        <f>COUNTIF(結算日!$A$3:$A$249,A2533)</f>
        <v>1</v>
      </c>
      <c r="Q2533" s="7">
        <f t="shared" si="641"/>
        <v>82</v>
      </c>
      <c r="R2533" s="8">
        <f t="shared" ca="1" si="645"/>
        <v>11808</v>
      </c>
      <c r="S2533" s="8">
        <f t="shared" ca="1" si="646"/>
        <v>830887</v>
      </c>
      <c r="T2533" s="8">
        <f t="shared" ca="1" si="642"/>
        <v>144</v>
      </c>
      <c r="U2533" s="9">
        <f t="shared" ca="1" si="647"/>
        <v>288</v>
      </c>
      <c r="V2533">
        <f t="shared" si="643"/>
        <v>2008</v>
      </c>
      <c r="W2533">
        <f t="shared" si="644"/>
        <v>9</v>
      </c>
    </row>
    <row r="2534" spans="1:23" x14ac:dyDescent="0.25">
      <c r="A2534" s="1">
        <v>39709</v>
      </c>
      <c r="B2534" s="2">
        <v>5641.95</v>
      </c>
      <c r="C2534" s="2">
        <v>95123</v>
      </c>
      <c r="D2534" s="2">
        <v>5522</v>
      </c>
      <c r="E2534" s="2">
        <v>5500</v>
      </c>
      <c r="F2534" s="10">
        <f t="shared" si="634"/>
        <v>-2.1260379833213716E-2</v>
      </c>
      <c r="G2534" s="2">
        <f t="shared" ca="1" si="635"/>
        <v>92122.3</v>
      </c>
      <c r="H2534">
        <f t="shared" ca="1" si="636"/>
        <v>1</v>
      </c>
      <c r="I2534">
        <f t="shared" si="637"/>
        <v>1</v>
      </c>
      <c r="J2534">
        <f t="shared" si="640"/>
        <v>-158.92000000000007</v>
      </c>
      <c r="K2534">
        <f t="shared" si="638"/>
        <v>1</v>
      </c>
      <c r="L2534" s="11">
        <f t="shared" ca="1" si="632"/>
        <v>18591.05999999999</v>
      </c>
      <c r="M2534">
        <f t="shared" ca="1" si="639"/>
        <v>3</v>
      </c>
      <c r="N2534">
        <f t="shared" ca="1" si="633"/>
        <v>0</v>
      </c>
      <c r="O2534">
        <f>COUNTIF(結算日!$A$3:$A$249,A2534)</f>
        <v>0</v>
      </c>
      <c r="Q2534" s="7">
        <f t="shared" si="641"/>
        <v>-223</v>
      </c>
      <c r="R2534" s="8">
        <f t="shared" ca="1" si="645"/>
        <v>-32112</v>
      </c>
      <c r="S2534" s="8">
        <f t="shared" ca="1" si="646"/>
        <v>798487</v>
      </c>
      <c r="T2534" s="8">
        <f t="shared" ca="1" si="642"/>
        <v>144</v>
      </c>
      <c r="U2534" s="9">
        <f t="shared" ca="1" si="647"/>
        <v>0</v>
      </c>
      <c r="V2534">
        <f t="shared" si="643"/>
        <v>2008</v>
      </c>
      <c r="W2534">
        <f t="shared" si="644"/>
        <v>9</v>
      </c>
    </row>
    <row r="2535" spans="1:23" x14ac:dyDescent="0.25">
      <c r="A2535" s="1">
        <v>39710</v>
      </c>
      <c r="B2535" s="2">
        <v>5970.38</v>
      </c>
      <c r="C2535" s="2">
        <v>105333</v>
      </c>
      <c r="D2535" s="2">
        <v>5908</v>
      </c>
      <c r="E2535" s="2">
        <v>5887</v>
      </c>
      <c r="F2535" s="10">
        <f t="shared" si="634"/>
        <v>-1.0448246175285392E-2</v>
      </c>
      <c r="G2535" s="2">
        <f t="shared" ca="1" si="635"/>
        <v>91716.324999999997</v>
      </c>
      <c r="H2535">
        <f t="shared" ca="1" si="636"/>
        <v>1</v>
      </c>
      <c r="I2535">
        <f t="shared" si="637"/>
        <v>1</v>
      </c>
      <c r="J2535">
        <f t="shared" si="640"/>
        <v>328.43000000000029</v>
      </c>
      <c r="K2535">
        <f t="shared" si="638"/>
        <v>1</v>
      </c>
      <c r="L2535" s="11">
        <f t="shared" ca="1" si="632"/>
        <v>19576.349999999991</v>
      </c>
      <c r="M2535">
        <f t="shared" ca="1" si="639"/>
        <v>3</v>
      </c>
      <c r="N2535">
        <f t="shared" ca="1" si="633"/>
        <v>0</v>
      </c>
      <c r="O2535">
        <f>COUNTIF(結算日!$A$3:$A$249,A2535)</f>
        <v>0</v>
      </c>
      <c r="Q2535" s="7">
        <f t="shared" si="641"/>
        <v>386</v>
      </c>
      <c r="R2535" s="8">
        <f t="shared" ca="1" si="645"/>
        <v>55584</v>
      </c>
      <c r="S2535" s="8">
        <f t="shared" ca="1" si="646"/>
        <v>854071</v>
      </c>
      <c r="T2535" s="8">
        <f t="shared" ca="1" si="642"/>
        <v>144</v>
      </c>
      <c r="U2535" s="9">
        <f t="shared" ca="1" si="647"/>
        <v>0</v>
      </c>
      <c r="V2535">
        <f t="shared" si="643"/>
        <v>2008</v>
      </c>
      <c r="W2535">
        <f t="shared" si="644"/>
        <v>9</v>
      </c>
    </row>
    <row r="2536" spans="1:23" x14ac:dyDescent="0.25">
      <c r="A2536" s="1">
        <v>39713</v>
      </c>
      <c r="B2536" s="2">
        <v>6110.6</v>
      </c>
      <c r="C2536" s="2">
        <v>101181</v>
      </c>
      <c r="D2536" s="2">
        <v>6089</v>
      </c>
      <c r="E2536" s="2">
        <v>6069</v>
      </c>
      <c r="F2536" s="10">
        <f t="shared" si="634"/>
        <v>-3.5348410958008225E-3</v>
      </c>
      <c r="G2536" s="2">
        <f t="shared" ca="1" si="635"/>
        <v>92057.175000000003</v>
      </c>
      <c r="H2536">
        <f t="shared" ca="1" si="636"/>
        <v>1</v>
      </c>
      <c r="I2536">
        <f t="shared" si="637"/>
        <v>1</v>
      </c>
      <c r="J2536">
        <f t="shared" si="640"/>
        <v>140.22000000000025</v>
      </c>
      <c r="K2536">
        <f t="shared" si="638"/>
        <v>1</v>
      </c>
      <c r="L2536" s="11">
        <f t="shared" ca="1" si="632"/>
        <v>19997.009999999991</v>
      </c>
      <c r="M2536">
        <f t="shared" ca="1" si="639"/>
        <v>3</v>
      </c>
      <c r="N2536">
        <f t="shared" ca="1" si="633"/>
        <v>0</v>
      </c>
      <c r="O2536">
        <f>COUNTIF(結算日!$A$3:$A$249,A2536)</f>
        <v>0</v>
      </c>
      <c r="Q2536" s="7">
        <f t="shared" si="641"/>
        <v>181</v>
      </c>
      <c r="R2536" s="8">
        <f t="shared" ca="1" si="645"/>
        <v>26064</v>
      </c>
      <c r="S2536" s="8">
        <f t="shared" ca="1" si="646"/>
        <v>880135</v>
      </c>
      <c r="T2536" s="8">
        <f t="shared" ca="1" si="642"/>
        <v>144</v>
      </c>
      <c r="U2536" s="9">
        <f t="shared" ca="1" si="647"/>
        <v>0</v>
      </c>
      <c r="V2536">
        <f t="shared" si="643"/>
        <v>2008</v>
      </c>
      <c r="W2536">
        <f t="shared" si="644"/>
        <v>9</v>
      </c>
    </row>
    <row r="2537" spans="1:23" x14ac:dyDescent="0.25">
      <c r="A2537" s="1">
        <v>39714</v>
      </c>
      <c r="B2537" s="2">
        <v>6182.21</v>
      </c>
      <c r="C2537" s="2">
        <v>90283</v>
      </c>
      <c r="D2537" s="2">
        <v>6135</v>
      </c>
      <c r="E2537" s="2">
        <v>6119</v>
      </c>
      <c r="F2537" s="10">
        <f t="shared" si="634"/>
        <v>-7.6364277499469946E-3</v>
      </c>
      <c r="G2537" s="2">
        <f t="shared" ca="1" si="635"/>
        <v>92144.175000000003</v>
      </c>
      <c r="H2537">
        <f t="shared" ca="1" si="636"/>
        <v>-1</v>
      </c>
      <c r="I2537">
        <f t="shared" si="637"/>
        <v>1</v>
      </c>
      <c r="J2537">
        <f t="shared" si="640"/>
        <v>71.609999999999673</v>
      </c>
      <c r="K2537">
        <f t="shared" si="638"/>
        <v>1</v>
      </c>
      <c r="L2537" s="11">
        <f t="shared" ca="1" si="632"/>
        <v>20211.839999999989</v>
      </c>
      <c r="M2537">
        <f t="shared" ca="1" si="639"/>
        <v>3</v>
      </c>
      <c r="N2537">
        <f t="shared" ca="1" si="633"/>
        <v>0</v>
      </c>
      <c r="O2537">
        <f>COUNTIF(結算日!$A$3:$A$249,A2537)</f>
        <v>0</v>
      </c>
      <c r="Q2537" s="7">
        <f t="shared" si="641"/>
        <v>46</v>
      </c>
      <c r="R2537" s="8">
        <f t="shared" ca="1" si="645"/>
        <v>6624</v>
      </c>
      <c r="S2537" s="8">
        <f t="shared" ca="1" si="646"/>
        <v>886759</v>
      </c>
      <c r="T2537" s="8">
        <f t="shared" ca="1" si="642"/>
        <v>144</v>
      </c>
      <c r="U2537" s="9">
        <f t="shared" ca="1" si="647"/>
        <v>0</v>
      </c>
      <c r="V2537">
        <f t="shared" si="643"/>
        <v>2008</v>
      </c>
      <c r="W2537">
        <f t="shared" si="644"/>
        <v>9</v>
      </c>
    </row>
    <row r="2538" spans="1:23" x14ac:dyDescent="0.25">
      <c r="A2538" s="1">
        <v>39715</v>
      </c>
      <c r="B2538" s="2">
        <v>6132.6</v>
      </c>
      <c r="C2538" s="2">
        <v>92656</v>
      </c>
      <c r="D2538" s="2">
        <v>6155</v>
      </c>
      <c r="E2538" s="2">
        <v>6136</v>
      </c>
      <c r="F2538" s="10">
        <f t="shared" si="634"/>
        <v>3.6526106382284151E-3</v>
      </c>
      <c r="G2538" s="2">
        <f t="shared" ca="1" si="635"/>
        <v>92315.824999999997</v>
      </c>
      <c r="H2538">
        <f t="shared" ca="1" si="636"/>
        <v>1</v>
      </c>
      <c r="I2538">
        <f t="shared" si="637"/>
        <v>-1</v>
      </c>
      <c r="J2538">
        <f t="shared" si="640"/>
        <v>-49.609999999999673</v>
      </c>
      <c r="K2538">
        <f t="shared" si="638"/>
        <v>-1</v>
      </c>
      <c r="L2538" s="11">
        <f t="shared" ca="1" si="632"/>
        <v>20063.009999999991</v>
      </c>
      <c r="M2538">
        <f t="shared" ca="1" si="639"/>
        <v>-3</v>
      </c>
      <c r="N2538">
        <f t="shared" ca="1" si="633"/>
        <v>6</v>
      </c>
      <c r="O2538">
        <f>COUNTIF(結算日!$A$3:$A$249,A2538)</f>
        <v>0</v>
      </c>
      <c r="Q2538" s="7">
        <f t="shared" si="641"/>
        <v>20</v>
      </c>
      <c r="R2538" s="8">
        <f t="shared" ca="1" si="645"/>
        <v>2880</v>
      </c>
      <c r="S2538" s="8">
        <f t="shared" ca="1" si="646"/>
        <v>889639</v>
      </c>
      <c r="T2538" s="8">
        <f t="shared" ca="1" si="642"/>
        <v>-144</v>
      </c>
      <c r="U2538" s="9">
        <f t="shared" ca="1" si="647"/>
        <v>288</v>
      </c>
      <c r="V2538">
        <f t="shared" si="643"/>
        <v>2008</v>
      </c>
      <c r="W2538">
        <f t="shared" si="644"/>
        <v>9</v>
      </c>
    </row>
    <row r="2539" spans="1:23" x14ac:dyDescent="0.25">
      <c r="A2539" s="1">
        <v>39716</v>
      </c>
      <c r="B2539" s="2">
        <v>6060.83</v>
      </c>
      <c r="C2539" s="2">
        <v>73009</v>
      </c>
      <c r="D2539" s="2">
        <v>6058</v>
      </c>
      <c r="E2539" s="2">
        <v>6040</v>
      </c>
      <c r="F2539" s="10">
        <f t="shared" si="634"/>
        <v>-4.6693274683495822E-4</v>
      </c>
      <c r="G2539" s="2">
        <f t="shared" ca="1" si="635"/>
        <v>91826.774999999994</v>
      </c>
      <c r="H2539">
        <f t="shared" ca="1" si="636"/>
        <v>-1</v>
      </c>
      <c r="I2539">
        <f t="shared" si="637"/>
        <v>1</v>
      </c>
      <c r="J2539">
        <f t="shared" si="640"/>
        <v>-71.770000000000437</v>
      </c>
      <c r="K2539">
        <f t="shared" ca="1" si="638"/>
        <v>-1</v>
      </c>
      <c r="L2539" s="11">
        <f t="shared" ca="1" si="632"/>
        <v>20278.319999999992</v>
      </c>
      <c r="M2539">
        <f t="shared" ca="1" si="639"/>
        <v>-3</v>
      </c>
      <c r="N2539">
        <f t="shared" ca="1" si="633"/>
        <v>0</v>
      </c>
      <c r="O2539">
        <f>COUNTIF(結算日!$A$3:$A$249,A2539)</f>
        <v>0</v>
      </c>
      <c r="Q2539" s="7">
        <f t="shared" si="641"/>
        <v>-97</v>
      </c>
      <c r="R2539" s="8">
        <f t="shared" ca="1" si="645"/>
        <v>13968</v>
      </c>
      <c r="S2539" s="8">
        <f t="shared" ca="1" si="646"/>
        <v>903319</v>
      </c>
      <c r="T2539" s="8">
        <f t="shared" ca="1" si="642"/>
        <v>-149</v>
      </c>
      <c r="U2539" s="9">
        <f t="shared" ca="1" si="647"/>
        <v>5</v>
      </c>
      <c r="V2539">
        <f t="shared" si="643"/>
        <v>2008</v>
      </c>
      <c r="W2539">
        <f t="shared" si="644"/>
        <v>9</v>
      </c>
    </row>
    <row r="2540" spans="1:23" x14ac:dyDescent="0.25">
      <c r="A2540" s="1">
        <v>39717</v>
      </c>
      <c r="B2540" s="2">
        <v>5929.63</v>
      </c>
      <c r="C2540" s="2">
        <v>86448</v>
      </c>
      <c r="D2540" s="2">
        <v>5866</v>
      </c>
      <c r="E2540" s="2">
        <v>5851</v>
      </c>
      <c r="F2540" s="10">
        <f t="shared" si="634"/>
        <v>-1.0730855044918552E-2</v>
      </c>
      <c r="G2540" s="2">
        <f t="shared" ca="1" si="635"/>
        <v>92216.3</v>
      </c>
      <c r="H2540">
        <f t="shared" ca="1" si="636"/>
        <v>-1</v>
      </c>
      <c r="I2540">
        <f t="shared" si="637"/>
        <v>1</v>
      </c>
      <c r="J2540">
        <f t="shared" si="640"/>
        <v>-131.19999999999982</v>
      </c>
      <c r="K2540">
        <f t="shared" si="638"/>
        <v>1</v>
      </c>
      <c r="L2540" s="11">
        <f t="shared" ca="1" si="632"/>
        <v>20671.919999999991</v>
      </c>
      <c r="M2540">
        <f t="shared" ca="1" si="639"/>
        <v>3</v>
      </c>
      <c r="N2540">
        <f t="shared" ca="1" si="633"/>
        <v>6</v>
      </c>
      <c r="O2540">
        <f>COUNTIF(結算日!$A$3:$A$249,A2540)</f>
        <v>0</v>
      </c>
      <c r="Q2540" s="7">
        <f t="shared" si="641"/>
        <v>-192</v>
      </c>
      <c r="R2540" s="8">
        <f t="shared" ca="1" si="645"/>
        <v>28608</v>
      </c>
      <c r="S2540" s="8">
        <f t="shared" ca="1" si="646"/>
        <v>931922</v>
      </c>
      <c r="T2540" s="8">
        <f t="shared" ca="1" si="642"/>
        <v>158</v>
      </c>
      <c r="U2540" s="9">
        <f t="shared" ca="1" si="647"/>
        <v>307</v>
      </c>
      <c r="V2540">
        <f t="shared" si="643"/>
        <v>2008</v>
      </c>
      <c r="W2540">
        <f t="shared" si="644"/>
        <v>9</v>
      </c>
    </row>
    <row r="2541" spans="1:23" x14ac:dyDescent="0.25">
      <c r="A2541" s="1">
        <v>39721</v>
      </c>
      <c r="B2541" s="2">
        <v>5719.28</v>
      </c>
      <c r="C2541" s="2">
        <v>69582</v>
      </c>
      <c r="D2541" s="2">
        <v>5549</v>
      </c>
      <c r="E2541" s="2">
        <v>5528</v>
      </c>
      <c r="F2541" s="10">
        <f t="shared" si="634"/>
        <v>-2.977297841686366E-2</v>
      </c>
      <c r="G2541" s="2">
        <f t="shared" ca="1" si="635"/>
        <v>92438.824999999997</v>
      </c>
      <c r="H2541">
        <f t="shared" ca="1" si="636"/>
        <v>-1</v>
      </c>
      <c r="I2541">
        <f t="shared" si="637"/>
        <v>1</v>
      </c>
      <c r="J2541">
        <f t="shared" si="640"/>
        <v>-210.35000000000036</v>
      </c>
      <c r="K2541">
        <f t="shared" si="638"/>
        <v>1</v>
      </c>
      <c r="L2541" s="11">
        <f t="shared" ca="1" si="632"/>
        <v>20040.869999999988</v>
      </c>
      <c r="M2541">
        <f t="shared" ca="1" si="639"/>
        <v>3</v>
      </c>
      <c r="N2541">
        <f t="shared" ca="1" si="633"/>
        <v>0</v>
      </c>
      <c r="O2541">
        <f>COUNTIF(結算日!$A$3:$A$249,A2541)</f>
        <v>0</v>
      </c>
      <c r="Q2541" s="7">
        <f t="shared" si="641"/>
        <v>-317</v>
      </c>
      <c r="R2541" s="8">
        <f t="shared" ca="1" si="645"/>
        <v>-50086</v>
      </c>
      <c r="S2541" s="8">
        <f t="shared" ca="1" si="646"/>
        <v>881529</v>
      </c>
      <c r="T2541" s="8">
        <f t="shared" ca="1" si="642"/>
        <v>158</v>
      </c>
      <c r="U2541" s="9">
        <f t="shared" ca="1" si="647"/>
        <v>0</v>
      </c>
      <c r="V2541">
        <f t="shared" si="643"/>
        <v>2008</v>
      </c>
      <c r="W2541">
        <f t="shared" si="644"/>
        <v>9</v>
      </c>
    </row>
    <row r="2542" spans="1:23" x14ac:dyDescent="0.25">
      <c r="A2542" s="1">
        <v>39722</v>
      </c>
      <c r="B2542" s="2">
        <v>5764.01</v>
      </c>
      <c r="C2542" s="2">
        <v>62858</v>
      </c>
      <c r="D2542" s="2">
        <v>5676</v>
      </c>
      <c r="E2542" s="2">
        <v>5656</v>
      </c>
      <c r="F2542" s="10">
        <f t="shared" si="634"/>
        <v>-1.5268883988750925E-2</v>
      </c>
      <c r="G2542" s="2">
        <f t="shared" ca="1" si="635"/>
        <v>91523.774999999994</v>
      </c>
      <c r="H2542">
        <f t="shared" ca="1" si="636"/>
        <v>-1</v>
      </c>
      <c r="I2542">
        <f t="shared" si="637"/>
        <v>1</v>
      </c>
      <c r="J2542">
        <f t="shared" si="640"/>
        <v>44.730000000000473</v>
      </c>
      <c r="K2542">
        <f t="shared" si="638"/>
        <v>1</v>
      </c>
      <c r="L2542" s="11">
        <f t="shared" ca="1" si="632"/>
        <v>20175.05999999999</v>
      </c>
      <c r="M2542">
        <f t="shared" ca="1" si="639"/>
        <v>3</v>
      </c>
      <c r="N2542">
        <f t="shared" ca="1" si="633"/>
        <v>0</v>
      </c>
      <c r="O2542">
        <f>COUNTIF(結算日!$A$3:$A$249,A2542)</f>
        <v>0</v>
      </c>
      <c r="Q2542" s="7">
        <f t="shared" si="641"/>
        <v>127</v>
      </c>
      <c r="R2542" s="8">
        <f t="shared" ca="1" si="645"/>
        <v>20066</v>
      </c>
      <c r="S2542" s="8">
        <f t="shared" ca="1" si="646"/>
        <v>901595</v>
      </c>
      <c r="T2542" s="8">
        <f t="shared" ca="1" si="642"/>
        <v>158</v>
      </c>
      <c r="U2542" s="9">
        <f t="shared" ca="1" si="647"/>
        <v>0</v>
      </c>
      <c r="V2542">
        <f t="shared" si="643"/>
        <v>2008</v>
      </c>
      <c r="W2542">
        <f t="shared" si="644"/>
        <v>10</v>
      </c>
    </row>
    <row r="2543" spans="1:23" x14ac:dyDescent="0.25">
      <c r="A2543" s="1">
        <v>39723</v>
      </c>
      <c r="B2543" s="2">
        <v>5703.72</v>
      </c>
      <c r="C2543" s="2">
        <v>66459</v>
      </c>
      <c r="D2543" s="2">
        <v>5618</v>
      </c>
      <c r="E2543" s="2">
        <v>5598</v>
      </c>
      <c r="F2543" s="10">
        <f t="shared" si="634"/>
        <v>-1.5028788229436318E-2</v>
      </c>
      <c r="G2543" s="2">
        <f t="shared" ca="1" si="635"/>
        <v>90309.975000000006</v>
      </c>
      <c r="H2543">
        <f t="shared" ca="1" si="636"/>
        <v>-1</v>
      </c>
      <c r="I2543">
        <f t="shared" si="637"/>
        <v>1</v>
      </c>
      <c r="J2543">
        <f t="shared" si="640"/>
        <v>-60.289999999999964</v>
      </c>
      <c r="K2543">
        <f t="shared" si="638"/>
        <v>1</v>
      </c>
      <c r="L2543" s="11">
        <f t="shared" ca="1" si="632"/>
        <v>19994.189999999991</v>
      </c>
      <c r="M2543">
        <f t="shared" ca="1" si="639"/>
        <v>3</v>
      </c>
      <c r="N2543">
        <f t="shared" ca="1" si="633"/>
        <v>0</v>
      </c>
      <c r="O2543">
        <f>COUNTIF(結算日!$A$3:$A$249,A2543)</f>
        <v>0</v>
      </c>
      <c r="Q2543" s="7">
        <f t="shared" si="641"/>
        <v>-58</v>
      </c>
      <c r="R2543" s="8">
        <f t="shared" ca="1" si="645"/>
        <v>-9164</v>
      </c>
      <c r="S2543" s="8">
        <f t="shared" ca="1" si="646"/>
        <v>892431</v>
      </c>
      <c r="T2543" s="8">
        <f t="shared" ca="1" si="642"/>
        <v>158</v>
      </c>
      <c r="U2543" s="9">
        <f t="shared" ca="1" si="647"/>
        <v>0</v>
      </c>
      <c r="V2543">
        <f t="shared" si="643"/>
        <v>2008</v>
      </c>
      <c r="W2543">
        <f t="shared" si="644"/>
        <v>10</v>
      </c>
    </row>
    <row r="2544" spans="1:23" x14ac:dyDescent="0.25">
      <c r="A2544" s="1">
        <v>39724</v>
      </c>
      <c r="B2544" s="2">
        <v>5742.23</v>
      </c>
      <c r="C2544" s="2">
        <v>67116</v>
      </c>
      <c r="D2544" s="2">
        <v>5645</v>
      </c>
      <c r="E2544" s="2">
        <v>5631</v>
      </c>
      <c r="F2544" s="10">
        <f t="shared" si="634"/>
        <v>-1.6932446105432875E-2</v>
      </c>
      <c r="G2544" s="2">
        <f t="shared" ca="1" si="635"/>
        <v>89489.975000000006</v>
      </c>
      <c r="H2544">
        <f t="shared" ca="1" si="636"/>
        <v>-1</v>
      </c>
      <c r="I2544">
        <f t="shared" si="637"/>
        <v>1</v>
      </c>
      <c r="J2544">
        <f t="shared" si="640"/>
        <v>38.509999999999309</v>
      </c>
      <c r="K2544">
        <f t="shared" si="638"/>
        <v>1</v>
      </c>
      <c r="L2544" s="11">
        <f t="shared" ca="1" si="632"/>
        <v>20109.71999999999</v>
      </c>
      <c r="M2544">
        <f t="shared" ca="1" si="639"/>
        <v>3</v>
      </c>
      <c r="N2544">
        <f t="shared" ca="1" si="633"/>
        <v>0</v>
      </c>
      <c r="O2544">
        <f>COUNTIF(結算日!$A$3:$A$249,A2544)</f>
        <v>0</v>
      </c>
      <c r="Q2544" s="7">
        <f t="shared" si="641"/>
        <v>27</v>
      </c>
      <c r="R2544" s="8">
        <f t="shared" ca="1" si="645"/>
        <v>4266</v>
      </c>
      <c r="S2544" s="8">
        <f t="shared" ca="1" si="646"/>
        <v>896697</v>
      </c>
      <c r="T2544" s="8">
        <f t="shared" ca="1" si="642"/>
        <v>158</v>
      </c>
      <c r="U2544" s="9">
        <f t="shared" ca="1" si="647"/>
        <v>0</v>
      </c>
      <c r="V2544">
        <f t="shared" si="643"/>
        <v>2008</v>
      </c>
      <c r="W2544">
        <f t="shared" si="644"/>
        <v>10</v>
      </c>
    </row>
    <row r="2545" spans="1:23" x14ac:dyDescent="0.25">
      <c r="A2545" s="1">
        <v>39727</v>
      </c>
      <c r="B2545" s="2">
        <v>5505.7</v>
      </c>
      <c r="C2545" s="2">
        <v>60211</v>
      </c>
      <c r="D2545" s="2">
        <v>5387</v>
      </c>
      <c r="E2545" s="2">
        <v>5362</v>
      </c>
      <c r="F2545" s="10">
        <f t="shared" si="634"/>
        <v>-2.1559474726192795E-2</v>
      </c>
      <c r="G2545" s="2">
        <f t="shared" ca="1" si="635"/>
        <v>87776.6</v>
      </c>
      <c r="H2545">
        <f t="shared" ca="1" si="636"/>
        <v>-1</v>
      </c>
      <c r="I2545">
        <f t="shared" si="637"/>
        <v>1</v>
      </c>
      <c r="J2545">
        <f t="shared" si="640"/>
        <v>-236.52999999999975</v>
      </c>
      <c r="K2545">
        <f t="shared" si="638"/>
        <v>1</v>
      </c>
      <c r="L2545" s="11">
        <f t="shared" ca="1" si="632"/>
        <v>19400.12999999999</v>
      </c>
      <c r="M2545">
        <f t="shared" ca="1" si="639"/>
        <v>3</v>
      </c>
      <c r="N2545">
        <f t="shared" ca="1" si="633"/>
        <v>0</v>
      </c>
      <c r="O2545">
        <f>COUNTIF(結算日!$A$3:$A$249,A2545)</f>
        <v>0</v>
      </c>
      <c r="Q2545" s="7">
        <f t="shared" si="641"/>
        <v>-258</v>
      </c>
      <c r="R2545" s="8">
        <f t="shared" ca="1" si="645"/>
        <v>-40764</v>
      </c>
      <c r="S2545" s="8">
        <f t="shared" ca="1" si="646"/>
        <v>855933</v>
      </c>
      <c r="T2545" s="8">
        <f t="shared" ca="1" si="642"/>
        <v>158</v>
      </c>
      <c r="U2545" s="9">
        <f t="shared" ca="1" si="647"/>
        <v>0</v>
      </c>
      <c r="V2545">
        <f t="shared" si="643"/>
        <v>2008</v>
      </c>
      <c r="W2545">
        <f t="shared" si="644"/>
        <v>10</v>
      </c>
    </row>
    <row r="2546" spans="1:23" x14ac:dyDescent="0.25">
      <c r="A2546" s="1">
        <v>39728</v>
      </c>
      <c r="B2546" s="2">
        <v>5524.66</v>
      </c>
      <c r="C2546" s="2">
        <v>59249</v>
      </c>
      <c r="D2546" s="2">
        <v>5445</v>
      </c>
      <c r="E2546" s="2">
        <v>5421</v>
      </c>
      <c r="F2546" s="10">
        <f t="shared" si="634"/>
        <v>-1.4418986869780159E-2</v>
      </c>
      <c r="G2546" s="2">
        <f t="shared" ca="1" si="635"/>
        <v>85873.4</v>
      </c>
      <c r="H2546">
        <f t="shared" ca="1" si="636"/>
        <v>-1</v>
      </c>
      <c r="I2546">
        <f t="shared" si="637"/>
        <v>1</v>
      </c>
      <c r="J2546">
        <f t="shared" si="640"/>
        <v>18.960000000000036</v>
      </c>
      <c r="K2546">
        <f t="shared" si="638"/>
        <v>1</v>
      </c>
      <c r="L2546" s="11">
        <f t="shared" ca="1" si="632"/>
        <v>19457.009999999991</v>
      </c>
      <c r="M2546">
        <f t="shared" ca="1" si="639"/>
        <v>3</v>
      </c>
      <c r="N2546">
        <f t="shared" ca="1" si="633"/>
        <v>0</v>
      </c>
      <c r="O2546">
        <f>COUNTIF(結算日!$A$3:$A$249,A2546)</f>
        <v>0</v>
      </c>
      <c r="Q2546" s="7">
        <f t="shared" si="641"/>
        <v>58</v>
      </c>
      <c r="R2546" s="8">
        <f t="shared" ca="1" si="645"/>
        <v>9164</v>
      </c>
      <c r="S2546" s="8">
        <f t="shared" ca="1" si="646"/>
        <v>865097</v>
      </c>
      <c r="T2546" s="8">
        <f t="shared" ca="1" si="642"/>
        <v>158</v>
      </c>
      <c r="U2546" s="9">
        <f t="shared" ca="1" si="647"/>
        <v>0</v>
      </c>
      <c r="V2546">
        <f t="shared" si="643"/>
        <v>2008</v>
      </c>
      <c r="W2546">
        <f t="shared" si="644"/>
        <v>10</v>
      </c>
    </row>
    <row r="2547" spans="1:23" x14ac:dyDescent="0.25">
      <c r="A2547" s="1">
        <v>39729</v>
      </c>
      <c r="B2547" s="2">
        <v>5206.3999999999996</v>
      </c>
      <c r="C2547" s="2">
        <v>66764</v>
      </c>
      <c r="D2547" s="2">
        <v>5112</v>
      </c>
      <c r="E2547" s="2">
        <v>5086</v>
      </c>
      <c r="F2547" s="10">
        <f t="shared" si="634"/>
        <v>-1.8131530424093323E-2</v>
      </c>
      <c r="G2547" s="2">
        <f t="shared" ca="1" si="635"/>
        <v>84479.824999999997</v>
      </c>
      <c r="H2547">
        <f t="shared" ca="1" si="636"/>
        <v>-1</v>
      </c>
      <c r="I2547">
        <f t="shared" si="637"/>
        <v>1</v>
      </c>
      <c r="J2547">
        <f t="shared" si="640"/>
        <v>-318.26000000000022</v>
      </c>
      <c r="K2547">
        <f t="shared" si="638"/>
        <v>1</v>
      </c>
      <c r="L2547" s="11">
        <f t="shared" ca="1" si="632"/>
        <v>18502.229999999989</v>
      </c>
      <c r="M2547">
        <f t="shared" ca="1" si="639"/>
        <v>3</v>
      </c>
      <c r="N2547">
        <f t="shared" ca="1" si="633"/>
        <v>0</v>
      </c>
      <c r="O2547">
        <f>COUNTIF(結算日!$A$3:$A$249,A2547)</f>
        <v>0</v>
      </c>
      <c r="Q2547" s="7">
        <f t="shared" si="641"/>
        <v>-333</v>
      </c>
      <c r="R2547" s="8">
        <f t="shared" ca="1" si="645"/>
        <v>-52614</v>
      </c>
      <c r="S2547" s="8">
        <f t="shared" ca="1" si="646"/>
        <v>812483</v>
      </c>
      <c r="T2547" s="8">
        <f t="shared" ca="1" si="642"/>
        <v>158</v>
      </c>
      <c r="U2547" s="9">
        <f t="shared" ca="1" si="647"/>
        <v>0</v>
      </c>
      <c r="V2547">
        <f t="shared" si="643"/>
        <v>2008</v>
      </c>
      <c r="W2547">
        <f t="shared" si="644"/>
        <v>10</v>
      </c>
    </row>
    <row r="2548" spans="1:23" x14ac:dyDescent="0.25">
      <c r="A2548" s="1">
        <v>39730</v>
      </c>
      <c r="B2548" s="2">
        <v>5130.71</v>
      </c>
      <c r="C2548" s="2">
        <v>74817</v>
      </c>
      <c r="D2548" s="2">
        <v>5062</v>
      </c>
      <c r="E2548" s="2">
        <v>5024</v>
      </c>
      <c r="F2548" s="10">
        <f t="shared" si="634"/>
        <v>-1.3391908722184653E-2</v>
      </c>
      <c r="G2548" s="2">
        <f t="shared" ca="1" si="635"/>
        <v>83539.975000000006</v>
      </c>
      <c r="H2548">
        <f t="shared" ca="1" si="636"/>
        <v>-1</v>
      </c>
      <c r="I2548">
        <f t="shared" si="637"/>
        <v>1</v>
      </c>
      <c r="J2548">
        <f t="shared" si="640"/>
        <v>-75.6899999999996</v>
      </c>
      <c r="K2548">
        <f t="shared" si="638"/>
        <v>1</v>
      </c>
      <c r="L2548" s="11">
        <f t="shared" ca="1" si="632"/>
        <v>18275.159999999989</v>
      </c>
      <c r="M2548">
        <f t="shared" ca="1" si="639"/>
        <v>3</v>
      </c>
      <c r="N2548">
        <f t="shared" ca="1" si="633"/>
        <v>0</v>
      </c>
      <c r="O2548">
        <f>COUNTIF(結算日!$A$3:$A$249,A2548)</f>
        <v>0</v>
      </c>
      <c r="Q2548" s="7">
        <f t="shared" si="641"/>
        <v>-50</v>
      </c>
      <c r="R2548" s="8">
        <f t="shared" ca="1" si="645"/>
        <v>-7900</v>
      </c>
      <c r="S2548" s="8">
        <f t="shared" ca="1" si="646"/>
        <v>804583</v>
      </c>
      <c r="T2548" s="8">
        <f t="shared" ca="1" si="642"/>
        <v>158</v>
      </c>
      <c r="U2548" s="9">
        <f t="shared" ca="1" si="647"/>
        <v>0</v>
      </c>
      <c r="V2548">
        <f t="shared" si="643"/>
        <v>2008</v>
      </c>
      <c r="W2548">
        <f t="shared" si="644"/>
        <v>10</v>
      </c>
    </row>
    <row r="2549" spans="1:23" x14ac:dyDescent="0.25">
      <c r="A2549" s="1">
        <v>39734</v>
      </c>
      <c r="B2549" s="2">
        <v>5020.4399999999996</v>
      </c>
      <c r="C2549" s="2">
        <v>44884</v>
      </c>
      <c r="D2549" s="2">
        <v>4945</v>
      </c>
      <c r="E2549" s="2">
        <v>4892</v>
      </c>
      <c r="F2549" s="10">
        <f t="shared" si="634"/>
        <v>-1.5026571376213993E-2</v>
      </c>
      <c r="G2549" s="2">
        <f t="shared" ca="1" si="635"/>
        <v>82153.850000000006</v>
      </c>
      <c r="H2549">
        <f t="shared" ca="1" si="636"/>
        <v>-1</v>
      </c>
      <c r="I2549">
        <f t="shared" si="637"/>
        <v>1</v>
      </c>
      <c r="J2549">
        <f t="shared" si="640"/>
        <v>-110.27000000000044</v>
      </c>
      <c r="K2549">
        <f t="shared" si="638"/>
        <v>1</v>
      </c>
      <c r="L2549" s="11">
        <f t="shared" ca="1" si="632"/>
        <v>17944.349999999988</v>
      </c>
      <c r="M2549">
        <f t="shared" ca="1" si="639"/>
        <v>3</v>
      </c>
      <c r="N2549">
        <f t="shared" ca="1" si="633"/>
        <v>0</v>
      </c>
      <c r="O2549">
        <f>COUNTIF(結算日!$A$3:$A$249,A2549)</f>
        <v>0</v>
      </c>
      <c r="Q2549" s="7">
        <f t="shared" si="641"/>
        <v>-117</v>
      </c>
      <c r="R2549" s="8">
        <f t="shared" ca="1" si="645"/>
        <v>-18486</v>
      </c>
      <c r="S2549" s="8">
        <f t="shared" ca="1" si="646"/>
        <v>786097</v>
      </c>
      <c r="T2549" s="8">
        <f t="shared" ca="1" si="642"/>
        <v>158</v>
      </c>
      <c r="U2549" s="9">
        <f t="shared" ca="1" si="647"/>
        <v>0</v>
      </c>
      <c r="V2549">
        <f t="shared" si="643"/>
        <v>2008</v>
      </c>
      <c r="W2549">
        <f t="shared" si="644"/>
        <v>10</v>
      </c>
    </row>
    <row r="2550" spans="1:23" x14ac:dyDescent="0.25">
      <c r="A2550" s="1">
        <v>39735</v>
      </c>
      <c r="B2550" s="2">
        <v>5291.56</v>
      </c>
      <c r="C2550" s="2">
        <v>67489</v>
      </c>
      <c r="D2550" s="2">
        <v>5287</v>
      </c>
      <c r="E2550" s="2">
        <v>5235</v>
      </c>
      <c r="F2550" s="10">
        <f t="shared" si="634"/>
        <v>-8.6174965416629945E-4</v>
      </c>
      <c r="G2550" s="2">
        <f t="shared" ca="1" si="635"/>
        <v>81342.75</v>
      </c>
      <c r="H2550">
        <f t="shared" ca="1" si="636"/>
        <v>-1</v>
      </c>
      <c r="I2550">
        <f t="shared" si="637"/>
        <v>1</v>
      </c>
      <c r="J2550">
        <f t="shared" si="640"/>
        <v>271.1200000000008</v>
      </c>
      <c r="K2550">
        <f t="shared" ca="1" si="638"/>
        <v>-1</v>
      </c>
      <c r="L2550" s="11">
        <f t="shared" ca="1" si="632"/>
        <v>18757.709999999992</v>
      </c>
      <c r="M2550">
        <f t="shared" ca="1" si="639"/>
        <v>-3</v>
      </c>
      <c r="N2550">
        <f t="shared" ca="1" si="633"/>
        <v>6</v>
      </c>
      <c r="O2550">
        <f>COUNTIF(結算日!$A$3:$A$249,A2550)</f>
        <v>0</v>
      </c>
      <c r="Q2550" s="7">
        <f t="shared" si="641"/>
        <v>342</v>
      </c>
      <c r="R2550" s="8">
        <f t="shared" ca="1" si="645"/>
        <v>54036</v>
      </c>
      <c r="S2550" s="8">
        <f t="shared" ca="1" si="646"/>
        <v>840133</v>
      </c>
      <c r="T2550" s="8">
        <f t="shared" ca="1" si="642"/>
        <v>-158</v>
      </c>
      <c r="U2550" s="9">
        <f t="shared" ca="1" si="647"/>
        <v>316</v>
      </c>
      <c r="V2550">
        <f t="shared" si="643"/>
        <v>2008</v>
      </c>
      <c r="W2550">
        <f t="shared" si="644"/>
        <v>10</v>
      </c>
    </row>
    <row r="2551" spans="1:23" x14ac:dyDescent="0.25">
      <c r="A2551" s="1">
        <v>39736</v>
      </c>
      <c r="B2551" s="2">
        <v>5246.26</v>
      </c>
      <c r="C2551" s="2">
        <v>53352</v>
      </c>
      <c r="D2551" s="2">
        <v>5245</v>
      </c>
      <c r="E2551" s="2">
        <v>5160</v>
      </c>
      <c r="F2551" s="10">
        <f t="shared" si="634"/>
        <v>-1.6442189292943943E-2</v>
      </c>
      <c r="G2551" s="2">
        <f t="shared" ca="1" si="635"/>
        <v>80605.574999999997</v>
      </c>
      <c r="H2551">
        <f t="shared" ca="1" si="636"/>
        <v>-1</v>
      </c>
      <c r="I2551">
        <f t="shared" si="637"/>
        <v>1</v>
      </c>
      <c r="J2551">
        <f t="shared" si="640"/>
        <v>-45.300000000000182</v>
      </c>
      <c r="K2551">
        <f t="shared" si="638"/>
        <v>1</v>
      </c>
      <c r="L2551" s="11">
        <f t="shared" ca="1" si="632"/>
        <v>18893.609999999993</v>
      </c>
      <c r="M2551">
        <f t="shared" ca="1" si="639"/>
        <v>3</v>
      </c>
      <c r="N2551">
        <f t="shared" ca="1" si="633"/>
        <v>6</v>
      </c>
      <c r="O2551">
        <f>COUNTIF(結算日!$A$3:$A$249,A2551)</f>
        <v>1</v>
      </c>
      <c r="Q2551" s="7">
        <f t="shared" si="641"/>
        <v>-42</v>
      </c>
      <c r="R2551" s="8">
        <f t="shared" ca="1" si="645"/>
        <v>6636</v>
      </c>
      <c r="S2551" s="8">
        <f t="shared" ca="1" si="646"/>
        <v>846453</v>
      </c>
      <c r="T2551" s="8">
        <f t="shared" ca="1" si="642"/>
        <v>164</v>
      </c>
      <c r="U2551" s="9">
        <f t="shared" ca="1" si="647"/>
        <v>322</v>
      </c>
      <c r="V2551">
        <f t="shared" si="643"/>
        <v>2008</v>
      </c>
      <c r="W2551">
        <f t="shared" si="644"/>
        <v>10</v>
      </c>
    </row>
    <row r="2552" spans="1:23" x14ac:dyDescent="0.25">
      <c r="A2552" s="1">
        <v>39737</v>
      </c>
      <c r="B2552" s="2">
        <v>5075.97</v>
      </c>
      <c r="C2552" s="2">
        <v>28645</v>
      </c>
      <c r="D2552" s="2">
        <v>4978</v>
      </c>
      <c r="E2552" s="2">
        <v>4949</v>
      </c>
      <c r="F2552" s="10">
        <f t="shared" si="634"/>
        <v>-1.9300744488245591E-2</v>
      </c>
      <c r="G2552" s="2">
        <f t="shared" ca="1" si="635"/>
        <v>79243.899999999994</v>
      </c>
      <c r="H2552">
        <f t="shared" ca="1" si="636"/>
        <v>-1</v>
      </c>
      <c r="I2552">
        <f t="shared" si="637"/>
        <v>1</v>
      </c>
      <c r="J2552">
        <f t="shared" si="640"/>
        <v>-170.28999999999996</v>
      </c>
      <c r="K2552">
        <f t="shared" si="638"/>
        <v>1</v>
      </c>
      <c r="L2552" s="11">
        <f t="shared" ca="1" si="632"/>
        <v>18382.739999999994</v>
      </c>
      <c r="M2552">
        <f t="shared" ca="1" si="639"/>
        <v>3</v>
      </c>
      <c r="N2552">
        <f t="shared" ca="1" si="633"/>
        <v>0</v>
      </c>
      <c r="O2552">
        <f>COUNTIF(結算日!$A$3:$A$249,A2552)</f>
        <v>0</v>
      </c>
      <c r="Q2552" s="7">
        <f t="shared" si="641"/>
        <v>-182</v>
      </c>
      <c r="R2552" s="8">
        <f t="shared" ca="1" si="645"/>
        <v>-29848</v>
      </c>
      <c r="S2552" s="8">
        <f t="shared" ca="1" si="646"/>
        <v>816283</v>
      </c>
      <c r="T2552" s="8">
        <f t="shared" ca="1" si="642"/>
        <v>163</v>
      </c>
      <c r="U2552" s="9">
        <f t="shared" ca="1" si="647"/>
        <v>1</v>
      </c>
      <c r="V2552">
        <f t="shared" si="643"/>
        <v>2008</v>
      </c>
      <c r="W2552">
        <f t="shared" si="644"/>
        <v>10</v>
      </c>
    </row>
    <row r="2553" spans="1:23" x14ac:dyDescent="0.25">
      <c r="A2553" s="1">
        <v>39738</v>
      </c>
      <c r="B2553" s="2">
        <v>4960.3999999999996</v>
      </c>
      <c r="C2553" s="2">
        <v>55324</v>
      </c>
      <c r="D2553" s="2">
        <v>4804</v>
      </c>
      <c r="E2553" s="2">
        <v>4776</v>
      </c>
      <c r="F2553" s="10">
        <f t="shared" si="634"/>
        <v>-3.1529715345536613E-2</v>
      </c>
      <c r="G2553" s="2">
        <f t="shared" ca="1" si="635"/>
        <v>78563.824999999997</v>
      </c>
      <c r="H2553">
        <f t="shared" ca="1" si="636"/>
        <v>-1</v>
      </c>
      <c r="I2553">
        <f t="shared" si="637"/>
        <v>1</v>
      </c>
      <c r="J2553">
        <f t="shared" si="640"/>
        <v>-115.57000000000062</v>
      </c>
      <c r="K2553">
        <f t="shared" si="638"/>
        <v>1</v>
      </c>
      <c r="L2553" s="11">
        <f t="shared" ca="1" si="632"/>
        <v>18036.029999999992</v>
      </c>
      <c r="M2553">
        <f t="shared" ca="1" si="639"/>
        <v>3</v>
      </c>
      <c r="N2553">
        <f t="shared" ca="1" si="633"/>
        <v>0</v>
      </c>
      <c r="O2553">
        <f>COUNTIF(結算日!$A$3:$A$249,A2553)</f>
        <v>0</v>
      </c>
      <c r="Q2553" s="7">
        <f t="shared" si="641"/>
        <v>-174</v>
      </c>
      <c r="R2553" s="8">
        <f t="shared" ca="1" si="645"/>
        <v>-28362</v>
      </c>
      <c r="S2553" s="8">
        <f t="shared" ca="1" si="646"/>
        <v>787920</v>
      </c>
      <c r="T2553" s="8">
        <f t="shared" ca="1" si="642"/>
        <v>164</v>
      </c>
      <c r="U2553" s="9">
        <f t="shared" ca="1" si="647"/>
        <v>1</v>
      </c>
      <c r="V2553">
        <f t="shared" si="643"/>
        <v>2008</v>
      </c>
      <c r="W2553">
        <f t="shared" si="644"/>
        <v>10</v>
      </c>
    </row>
    <row r="2554" spans="1:23" x14ac:dyDescent="0.25">
      <c r="A2554" s="1">
        <v>39741</v>
      </c>
      <c r="B2554" s="2">
        <v>4931.84</v>
      </c>
      <c r="C2554" s="2">
        <v>41027</v>
      </c>
      <c r="D2554" s="2">
        <v>4823</v>
      </c>
      <c r="E2554" s="2">
        <v>4790</v>
      </c>
      <c r="F2554" s="10">
        <f t="shared" si="634"/>
        <v>-2.2068842460420512E-2</v>
      </c>
      <c r="G2554" s="2">
        <f t="shared" ca="1" si="635"/>
        <v>77737.649999999994</v>
      </c>
      <c r="H2554">
        <f t="shared" ca="1" si="636"/>
        <v>-1</v>
      </c>
      <c r="I2554">
        <f t="shared" si="637"/>
        <v>1</v>
      </c>
      <c r="J2554">
        <f t="shared" si="640"/>
        <v>-28.559999999999491</v>
      </c>
      <c r="K2554">
        <f t="shared" si="638"/>
        <v>1</v>
      </c>
      <c r="L2554" s="11">
        <f t="shared" ca="1" si="632"/>
        <v>17950.349999999991</v>
      </c>
      <c r="M2554">
        <f t="shared" ca="1" si="639"/>
        <v>3</v>
      </c>
      <c r="N2554">
        <f t="shared" ca="1" si="633"/>
        <v>0</v>
      </c>
      <c r="O2554">
        <f>COUNTIF(結算日!$A$3:$A$249,A2554)</f>
        <v>0</v>
      </c>
      <c r="Q2554" s="7">
        <f t="shared" si="641"/>
        <v>19</v>
      </c>
      <c r="R2554" s="8">
        <f t="shared" ca="1" si="645"/>
        <v>3116</v>
      </c>
      <c r="S2554" s="8">
        <f t="shared" ca="1" si="646"/>
        <v>791035</v>
      </c>
      <c r="T2554" s="8">
        <f t="shared" ca="1" si="642"/>
        <v>164</v>
      </c>
      <c r="U2554" s="9">
        <f t="shared" ca="1" si="647"/>
        <v>0</v>
      </c>
      <c r="V2554">
        <f t="shared" si="643"/>
        <v>2008</v>
      </c>
      <c r="W2554">
        <f t="shared" si="644"/>
        <v>10</v>
      </c>
    </row>
    <row r="2555" spans="1:23" x14ac:dyDescent="0.25">
      <c r="A2555" s="1">
        <v>39742</v>
      </c>
      <c r="B2555" s="2">
        <v>4949.59</v>
      </c>
      <c r="C2555" s="2">
        <v>67412</v>
      </c>
      <c r="D2555" s="2">
        <v>4817</v>
      </c>
      <c r="E2555" s="2">
        <v>4775</v>
      </c>
      <c r="F2555" s="10">
        <f t="shared" si="634"/>
        <v>-2.6788077396309617E-2</v>
      </c>
      <c r="G2555" s="2">
        <f t="shared" ca="1" si="635"/>
        <v>77449.774999999994</v>
      </c>
      <c r="H2555">
        <f t="shared" ca="1" si="636"/>
        <v>-1</v>
      </c>
      <c r="I2555">
        <f t="shared" si="637"/>
        <v>1</v>
      </c>
      <c r="J2555">
        <f t="shared" si="640"/>
        <v>17.75</v>
      </c>
      <c r="K2555">
        <f t="shared" si="638"/>
        <v>1</v>
      </c>
      <c r="L2555" s="11">
        <f t="shared" ca="1" si="632"/>
        <v>18003.599999999991</v>
      </c>
      <c r="M2555">
        <f t="shared" ca="1" si="639"/>
        <v>3</v>
      </c>
      <c r="N2555">
        <f t="shared" ca="1" si="633"/>
        <v>0</v>
      </c>
      <c r="O2555">
        <f>COUNTIF(結算日!$A$3:$A$249,A2555)</f>
        <v>0</v>
      </c>
      <c r="Q2555" s="7">
        <f t="shared" si="641"/>
        <v>-6</v>
      </c>
      <c r="R2555" s="8">
        <f t="shared" ca="1" si="645"/>
        <v>-984</v>
      </c>
      <c r="S2555" s="8">
        <f t="shared" ca="1" si="646"/>
        <v>790051</v>
      </c>
      <c r="T2555" s="8">
        <f t="shared" ca="1" si="642"/>
        <v>164</v>
      </c>
      <c r="U2555" s="9">
        <f t="shared" ca="1" si="647"/>
        <v>0</v>
      </c>
      <c r="V2555">
        <f t="shared" si="643"/>
        <v>2008</v>
      </c>
      <c r="W2555">
        <f t="shared" si="644"/>
        <v>10</v>
      </c>
    </row>
    <row r="2556" spans="1:23" x14ac:dyDescent="0.25">
      <c r="A2556" s="1">
        <v>39743</v>
      </c>
      <c r="B2556" s="2">
        <v>4862.59</v>
      </c>
      <c r="C2556" s="2">
        <v>47043</v>
      </c>
      <c r="D2556" s="2">
        <v>4656</v>
      </c>
      <c r="E2556" s="2">
        <v>4611</v>
      </c>
      <c r="F2556" s="10">
        <f t="shared" si="634"/>
        <v>-4.2485588955679998E-2</v>
      </c>
      <c r="G2556" s="2">
        <f t="shared" ca="1" si="635"/>
        <v>76982.600000000006</v>
      </c>
      <c r="H2556">
        <f t="shared" ca="1" si="636"/>
        <v>-1</v>
      </c>
      <c r="I2556">
        <f t="shared" si="637"/>
        <v>1</v>
      </c>
      <c r="J2556">
        <f t="shared" si="640"/>
        <v>-87</v>
      </c>
      <c r="K2556">
        <f t="shared" si="638"/>
        <v>1</v>
      </c>
      <c r="L2556" s="11">
        <f t="shared" ca="1" si="632"/>
        <v>17742.599999999991</v>
      </c>
      <c r="M2556">
        <f t="shared" ca="1" si="639"/>
        <v>3</v>
      </c>
      <c r="N2556">
        <f t="shared" ca="1" si="633"/>
        <v>0</v>
      </c>
      <c r="O2556">
        <f>COUNTIF(結算日!$A$3:$A$249,A2556)</f>
        <v>0</v>
      </c>
      <c r="Q2556" s="7">
        <f t="shared" si="641"/>
        <v>-161</v>
      </c>
      <c r="R2556" s="8">
        <f t="shared" ca="1" si="645"/>
        <v>-26404</v>
      </c>
      <c r="S2556" s="8">
        <f t="shared" ca="1" si="646"/>
        <v>763647</v>
      </c>
      <c r="T2556" s="8">
        <f t="shared" ca="1" si="642"/>
        <v>164</v>
      </c>
      <c r="U2556" s="9">
        <f t="shared" ca="1" si="647"/>
        <v>0</v>
      </c>
      <c r="V2556">
        <f t="shared" si="643"/>
        <v>2008</v>
      </c>
      <c r="W2556">
        <f t="shared" si="644"/>
        <v>10</v>
      </c>
    </row>
    <row r="2557" spans="1:23" x14ac:dyDescent="0.25">
      <c r="A2557" s="1">
        <v>39744</v>
      </c>
      <c r="B2557" s="2">
        <v>4730.51</v>
      </c>
      <c r="C2557" s="2">
        <v>25727</v>
      </c>
      <c r="D2557" s="2">
        <v>4494</v>
      </c>
      <c r="E2557" s="2">
        <v>4450</v>
      </c>
      <c r="F2557" s="10">
        <f t="shared" si="634"/>
        <v>-4.999672339768868E-2</v>
      </c>
      <c r="G2557" s="2">
        <f t="shared" ca="1" si="635"/>
        <v>76133.274999999994</v>
      </c>
      <c r="H2557">
        <f t="shared" ca="1" si="636"/>
        <v>-1</v>
      </c>
      <c r="I2557">
        <f t="shared" si="637"/>
        <v>1</v>
      </c>
      <c r="J2557">
        <f t="shared" si="640"/>
        <v>-132.07999999999993</v>
      </c>
      <c r="K2557">
        <f t="shared" si="638"/>
        <v>1</v>
      </c>
      <c r="L2557" s="11">
        <f t="shared" ca="1" si="632"/>
        <v>17346.359999999993</v>
      </c>
      <c r="M2557">
        <f t="shared" ca="1" si="639"/>
        <v>3</v>
      </c>
      <c r="N2557">
        <f t="shared" ca="1" si="633"/>
        <v>0</v>
      </c>
      <c r="O2557">
        <f>COUNTIF(結算日!$A$3:$A$249,A2557)</f>
        <v>0</v>
      </c>
      <c r="Q2557" s="7">
        <f t="shared" si="641"/>
        <v>-162</v>
      </c>
      <c r="R2557" s="8">
        <f t="shared" ca="1" si="645"/>
        <v>-26568</v>
      </c>
      <c r="S2557" s="8">
        <f t="shared" ca="1" si="646"/>
        <v>737079</v>
      </c>
      <c r="T2557" s="8">
        <f t="shared" ca="1" si="642"/>
        <v>164</v>
      </c>
      <c r="U2557" s="9">
        <f t="shared" ca="1" si="647"/>
        <v>0</v>
      </c>
      <c r="V2557">
        <f t="shared" si="643"/>
        <v>2008</v>
      </c>
      <c r="W2557">
        <f t="shared" si="644"/>
        <v>10</v>
      </c>
    </row>
    <row r="2558" spans="1:23" x14ac:dyDescent="0.25">
      <c r="A2558" s="1">
        <v>39745</v>
      </c>
      <c r="B2558" s="2">
        <v>4579.62</v>
      </c>
      <c r="C2558" s="2">
        <v>25678</v>
      </c>
      <c r="D2558" s="2">
        <v>4337</v>
      </c>
      <c r="E2558" s="2">
        <v>4295</v>
      </c>
      <c r="F2558" s="10">
        <f t="shared" si="634"/>
        <v>-5.2978194697376635E-2</v>
      </c>
      <c r="G2558" s="2">
        <f t="shared" ca="1" si="635"/>
        <v>74411.95</v>
      </c>
      <c r="H2558">
        <f t="shared" ca="1" si="636"/>
        <v>-1</v>
      </c>
      <c r="I2558">
        <f t="shared" si="637"/>
        <v>1</v>
      </c>
      <c r="J2558">
        <f t="shared" si="640"/>
        <v>-150.89000000000033</v>
      </c>
      <c r="K2558">
        <f t="shared" si="638"/>
        <v>1</v>
      </c>
      <c r="L2558" s="11">
        <f t="shared" ref="L2558:L2621" ca="1" si="648">L2557+J2558*M2557</f>
        <v>16893.689999999991</v>
      </c>
      <c r="M2558">
        <f t="shared" ca="1" si="639"/>
        <v>3</v>
      </c>
      <c r="N2558">
        <f t="shared" ref="N2558:N2621" ca="1" si="649">ABS(M2558-M2557)</f>
        <v>0</v>
      </c>
      <c r="O2558">
        <f>COUNTIF(結算日!$A$3:$A$249,A2558)</f>
        <v>0</v>
      </c>
      <c r="Q2558" s="7">
        <f t="shared" si="641"/>
        <v>-157</v>
      </c>
      <c r="R2558" s="8">
        <f t="shared" ca="1" si="645"/>
        <v>-25748</v>
      </c>
      <c r="S2558" s="8">
        <f t="shared" ca="1" si="646"/>
        <v>711331</v>
      </c>
      <c r="T2558" s="8">
        <f t="shared" ca="1" si="642"/>
        <v>164</v>
      </c>
      <c r="U2558" s="9">
        <f t="shared" ca="1" si="647"/>
        <v>0</v>
      </c>
      <c r="V2558">
        <f t="shared" si="643"/>
        <v>2008</v>
      </c>
      <c r="W2558">
        <f t="shared" si="644"/>
        <v>10</v>
      </c>
    </row>
    <row r="2559" spans="1:23" x14ac:dyDescent="0.25">
      <c r="A2559" s="1">
        <v>39748</v>
      </c>
      <c r="B2559" s="2">
        <v>4366.87</v>
      </c>
      <c r="C2559" s="2">
        <v>35865</v>
      </c>
      <c r="D2559" s="2">
        <v>4034</v>
      </c>
      <c r="E2559" s="2">
        <v>3995</v>
      </c>
      <c r="F2559" s="10">
        <f t="shared" si="634"/>
        <v>-7.6226221527089133E-2</v>
      </c>
      <c r="G2559" s="2">
        <f t="shared" ca="1" si="635"/>
        <v>72822.850000000006</v>
      </c>
      <c r="H2559">
        <f t="shared" ca="1" si="636"/>
        <v>-1</v>
      </c>
      <c r="I2559">
        <f t="shared" si="637"/>
        <v>1</v>
      </c>
      <c r="J2559">
        <f t="shared" si="640"/>
        <v>-212.75</v>
      </c>
      <c r="K2559">
        <f t="shared" si="638"/>
        <v>1</v>
      </c>
      <c r="L2559" s="11">
        <f t="shared" ca="1" si="648"/>
        <v>16255.439999999991</v>
      </c>
      <c r="M2559">
        <f t="shared" ca="1" si="639"/>
        <v>3</v>
      </c>
      <c r="N2559">
        <f t="shared" ca="1" si="649"/>
        <v>0</v>
      </c>
      <c r="O2559">
        <f>COUNTIF(結算日!$A$3:$A$249,A2559)</f>
        <v>0</v>
      </c>
      <c r="Q2559" s="7">
        <f t="shared" si="641"/>
        <v>-303</v>
      </c>
      <c r="R2559" s="8">
        <f t="shared" ca="1" si="645"/>
        <v>-49692</v>
      </c>
      <c r="S2559" s="8">
        <f t="shared" ca="1" si="646"/>
        <v>661639</v>
      </c>
      <c r="T2559" s="8">
        <f t="shared" ca="1" si="642"/>
        <v>164</v>
      </c>
      <c r="U2559" s="9">
        <f t="shared" ca="1" si="647"/>
        <v>0</v>
      </c>
      <c r="V2559">
        <f t="shared" si="643"/>
        <v>2008</v>
      </c>
      <c r="W2559">
        <f t="shared" si="644"/>
        <v>10</v>
      </c>
    </row>
    <row r="2560" spans="1:23" x14ac:dyDescent="0.25">
      <c r="A2560" s="1">
        <v>39749</v>
      </c>
      <c r="B2560" s="2">
        <v>4399.97</v>
      </c>
      <c r="C2560" s="2">
        <v>71991</v>
      </c>
      <c r="D2560" s="2">
        <v>4316</v>
      </c>
      <c r="E2560" s="2">
        <v>4262</v>
      </c>
      <c r="F2560" s="10">
        <f t="shared" si="634"/>
        <v>-1.9084221028779824E-2</v>
      </c>
      <c r="G2560" s="2">
        <f t="shared" ca="1" si="635"/>
        <v>72351.149999999994</v>
      </c>
      <c r="H2560">
        <f t="shared" ca="1" si="636"/>
        <v>-1</v>
      </c>
      <c r="I2560">
        <f t="shared" si="637"/>
        <v>1</v>
      </c>
      <c r="J2560">
        <f t="shared" si="640"/>
        <v>33.100000000000364</v>
      </c>
      <c r="K2560">
        <f t="shared" si="638"/>
        <v>1</v>
      </c>
      <c r="L2560" s="11">
        <f t="shared" ca="1" si="648"/>
        <v>16354.739999999993</v>
      </c>
      <c r="M2560">
        <f t="shared" ca="1" si="639"/>
        <v>3</v>
      </c>
      <c r="N2560">
        <f t="shared" ca="1" si="649"/>
        <v>0</v>
      </c>
      <c r="O2560">
        <f>COUNTIF(結算日!$A$3:$A$249,A2560)</f>
        <v>0</v>
      </c>
      <c r="Q2560" s="7">
        <f t="shared" si="641"/>
        <v>282</v>
      </c>
      <c r="R2560" s="8">
        <f t="shared" ca="1" si="645"/>
        <v>46248</v>
      </c>
      <c r="S2560" s="8">
        <f t="shared" ca="1" si="646"/>
        <v>707887</v>
      </c>
      <c r="T2560" s="8">
        <f t="shared" ca="1" si="642"/>
        <v>164</v>
      </c>
      <c r="U2560" s="9">
        <f t="shared" ca="1" si="647"/>
        <v>0</v>
      </c>
      <c r="V2560">
        <f t="shared" si="643"/>
        <v>2008</v>
      </c>
      <c r="W2560">
        <f t="shared" si="644"/>
        <v>10</v>
      </c>
    </row>
    <row r="2561" spans="1:23" x14ac:dyDescent="0.25">
      <c r="A2561" s="1">
        <v>39750</v>
      </c>
      <c r="B2561" s="2">
        <v>4405.1099999999997</v>
      </c>
      <c r="C2561" s="2">
        <v>79740</v>
      </c>
      <c r="D2561" s="2">
        <v>4288</v>
      </c>
      <c r="E2561" s="2">
        <v>4231</v>
      </c>
      <c r="F2561" s="10">
        <f t="shared" si="634"/>
        <v>-2.6585034198918889E-2</v>
      </c>
      <c r="G2561" s="2">
        <f t="shared" ca="1" si="635"/>
        <v>72124.074999999997</v>
      </c>
      <c r="H2561">
        <f t="shared" ca="1" si="636"/>
        <v>1</v>
      </c>
      <c r="I2561">
        <f t="shared" si="637"/>
        <v>1</v>
      </c>
      <c r="J2561">
        <f t="shared" si="640"/>
        <v>5.1399999999994179</v>
      </c>
      <c r="K2561">
        <f t="shared" si="638"/>
        <v>1</v>
      </c>
      <c r="L2561" s="11">
        <f t="shared" ca="1" si="648"/>
        <v>16370.159999999991</v>
      </c>
      <c r="M2561">
        <f t="shared" ca="1" si="639"/>
        <v>3</v>
      </c>
      <c r="N2561">
        <f t="shared" ca="1" si="649"/>
        <v>0</v>
      </c>
      <c r="O2561">
        <f>COUNTIF(結算日!$A$3:$A$249,A2561)</f>
        <v>0</v>
      </c>
      <c r="Q2561" s="7">
        <f t="shared" si="641"/>
        <v>-28</v>
      </c>
      <c r="R2561" s="8">
        <f t="shared" ca="1" si="645"/>
        <v>-4592</v>
      </c>
      <c r="S2561" s="8">
        <f t="shared" ca="1" si="646"/>
        <v>703295</v>
      </c>
      <c r="T2561" s="8">
        <f t="shared" ca="1" si="642"/>
        <v>164</v>
      </c>
      <c r="U2561" s="9">
        <f t="shared" ca="1" si="647"/>
        <v>0</v>
      </c>
      <c r="V2561">
        <f t="shared" si="643"/>
        <v>2008</v>
      </c>
      <c r="W2561">
        <f t="shared" si="644"/>
        <v>10</v>
      </c>
    </row>
    <row r="2562" spans="1:23" x14ac:dyDescent="0.25">
      <c r="A2562" s="1">
        <v>39751</v>
      </c>
      <c r="B2562" s="2">
        <v>4683.6400000000003</v>
      </c>
      <c r="C2562" s="2">
        <v>67700</v>
      </c>
      <c r="D2562" s="2">
        <v>4594</v>
      </c>
      <c r="E2562" s="2">
        <v>4531</v>
      </c>
      <c r="F2562" s="10">
        <f t="shared" ref="F2562:F2625" si="650">IF(O2562=1,E2562,D2562)/B2562-1</f>
        <v>-1.9138960295838392E-2</v>
      </c>
      <c r="G2562" s="2">
        <f t="shared" ref="G2562:G2625" ca="1" si="651">IF(ROW()&gt;$G$1,AVERAGE(OFFSET(C2562,-$G$1+1,,$G$1)),"")</f>
        <v>71512.850000000006</v>
      </c>
      <c r="H2562">
        <f t="shared" ref="H2562:H2625" ca="1" si="652">IF(G2562="",0,SIGN(C2562-G2562))</f>
        <v>-1</v>
      </c>
      <c r="I2562">
        <f t="shared" ref="I2562:I2625" si="653">-SIGN(F2562)</f>
        <v>1</v>
      </c>
      <c r="J2562">
        <f t="shared" si="640"/>
        <v>278.53000000000065</v>
      </c>
      <c r="K2562">
        <f t="shared" ref="K2562:K2625" si="654">CHOOSE($K$1,H2562*(2-$K$1)+I2562*($K$1-1),IF(ABS(F2562)&gt;($K$1-2)/100,I2562,H2562))</f>
        <v>1</v>
      </c>
      <c r="L2562" s="11">
        <f t="shared" ca="1" si="648"/>
        <v>17205.749999999993</v>
      </c>
      <c r="M2562">
        <f t="shared" ref="M2562:M2625" ca="1" si="655">INT(L2562*$P$1/B2562)*K2562</f>
        <v>3</v>
      </c>
      <c r="N2562">
        <f t="shared" ca="1" si="649"/>
        <v>0</v>
      </c>
      <c r="O2562">
        <f>COUNTIF(結算日!$A$3:$A$249,A2562)</f>
        <v>0</v>
      </c>
      <c r="Q2562" s="7">
        <f t="shared" si="641"/>
        <v>306</v>
      </c>
      <c r="R2562" s="8">
        <f t="shared" ca="1" si="645"/>
        <v>50184</v>
      </c>
      <c r="S2562" s="8">
        <f t="shared" ca="1" si="646"/>
        <v>753479</v>
      </c>
      <c r="T2562" s="8">
        <f t="shared" ca="1" si="642"/>
        <v>164</v>
      </c>
      <c r="U2562" s="9">
        <f t="shared" ca="1" si="647"/>
        <v>0</v>
      </c>
      <c r="V2562">
        <f t="shared" si="643"/>
        <v>2008</v>
      </c>
      <c r="W2562">
        <f t="shared" si="644"/>
        <v>10</v>
      </c>
    </row>
    <row r="2563" spans="1:23" x14ac:dyDescent="0.25">
      <c r="A2563" s="1">
        <v>39752</v>
      </c>
      <c r="B2563" s="2">
        <v>4870.66</v>
      </c>
      <c r="C2563" s="2">
        <v>86778</v>
      </c>
      <c r="D2563" s="2">
        <v>4844</v>
      </c>
      <c r="E2563" s="2">
        <v>4794</v>
      </c>
      <c r="F2563" s="10">
        <f t="shared" si="650"/>
        <v>-5.4735908480575413E-3</v>
      </c>
      <c r="G2563" s="2">
        <f t="shared" ca="1" si="651"/>
        <v>71389.875</v>
      </c>
      <c r="H2563">
        <f t="shared" ca="1" si="652"/>
        <v>1</v>
      </c>
      <c r="I2563">
        <f t="shared" si="653"/>
        <v>1</v>
      </c>
      <c r="J2563">
        <f t="shared" ref="J2563:J2626" si="656">B2563-B2562</f>
        <v>187.01999999999953</v>
      </c>
      <c r="K2563">
        <f t="shared" si="654"/>
        <v>1</v>
      </c>
      <c r="L2563" s="11">
        <f t="shared" ca="1" si="648"/>
        <v>17766.80999999999</v>
      </c>
      <c r="M2563">
        <f t="shared" ca="1" si="655"/>
        <v>3</v>
      </c>
      <c r="N2563">
        <f t="shared" ca="1" si="649"/>
        <v>0</v>
      </c>
      <c r="O2563">
        <f>COUNTIF(結算日!$A$3:$A$249,A2563)</f>
        <v>0</v>
      </c>
      <c r="Q2563" s="7">
        <f t="shared" ref="Q2563:Q2626" si="657">D2563-IF(O2562=1,E2562,D2562)</f>
        <v>250</v>
      </c>
      <c r="R2563" s="8">
        <f t="shared" ca="1" si="645"/>
        <v>41000</v>
      </c>
      <c r="S2563" s="8">
        <f t="shared" ca="1" si="646"/>
        <v>794479</v>
      </c>
      <c r="T2563" s="8">
        <f t="shared" ref="T2563:T2626" ca="1" si="658">INT(S2563*$P$1/IF(O2563=1,E2563,D2563))*K2563</f>
        <v>164</v>
      </c>
      <c r="U2563" s="9">
        <f t="shared" ca="1" si="647"/>
        <v>0</v>
      </c>
      <c r="V2563">
        <f t="shared" ref="V2563:V2626" si="659">YEAR(A2563)</f>
        <v>2008</v>
      </c>
      <c r="W2563">
        <f t="shared" ref="W2563:W2626" si="660">MONTH(A2563)</f>
        <v>10</v>
      </c>
    </row>
    <row r="2564" spans="1:23" x14ac:dyDescent="0.25">
      <c r="A2564" s="1">
        <v>39755</v>
      </c>
      <c r="B2564" s="2">
        <v>4995.0600000000004</v>
      </c>
      <c r="C2564" s="2">
        <v>78149</v>
      </c>
      <c r="D2564" s="2">
        <v>4992</v>
      </c>
      <c r="E2564" s="2">
        <v>4936</v>
      </c>
      <c r="F2564" s="10">
        <f t="shared" si="650"/>
        <v>-6.126052539909832E-4</v>
      </c>
      <c r="G2564" s="2">
        <f t="shared" ca="1" si="651"/>
        <v>71063.7</v>
      </c>
      <c r="H2564">
        <f t="shared" ca="1" si="652"/>
        <v>1</v>
      </c>
      <c r="I2564">
        <f t="shared" si="653"/>
        <v>1</v>
      </c>
      <c r="J2564">
        <f t="shared" si="656"/>
        <v>124.40000000000055</v>
      </c>
      <c r="K2564">
        <f t="shared" ca="1" si="654"/>
        <v>1</v>
      </c>
      <c r="L2564" s="11">
        <f t="shared" ca="1" si="648"/>
        <v>18140.009999999991</v>
      </c>
      <c r="M2564">
        <f t="shared" ca="1" si="655"/>
        <v>3</v>
      </c>
      <c r="N2564">
        <f t="shared" ca="1" si="649"/>
        <v>0</v>
      </c>
      <c r="O2564">
        <f>COUNTIF(結算日!$A$3:$A$249,A2564)</f>
        <v>0</v>
      </c>
      <c r="Q2564" s="7">
        <f t="shared" si="657"/>
        <v>148</v>
      </c>
      <c r="R2564" s="8">
        <f t="shared" ref="R2564:R2627" ca="1" si="661">Q2564*T2563</f>
        <v>24272</v>
      </c>
      <c r="S2564" s="8">
        <f t="shared" ref="S2564:S2627" ca="1" si="662">S2563+Q2564*T2563-U2563*$U$1</f>
        <v>818751</v>
      </c>
      <c r="T2564" s="8">
        <f t="shared" ca="1" si="658"/>
        <v>164</v>
      </c>
      <c r="U2564" s="9">
        <f t="shared" ref="U2564:U2627" ca="1" si="663">IF(O2564=1,ABS(T2564)+ABS(T2563),ABS(T2564-T2563))</f>
        <v>0</v>
      </c>
      <c r="V2564">
        <f t="shared" si="659"/>
        <v>2008</v>
      </c>
      <c r="W2564">
        <f t="shared" si="660"/>
        <v>11</v>
      </c>
    </row>
    <row r="2565" spans="1:23" x14ac:dyDescent="0.25">
      <c r="A2565" s="1">
        <v>39756</v>
      </c>
      <c r="B2565" s="2">
        <v>4992.63</v>
      </c>
      <c r="C2565" s="2">
        <v>74326</v>
      </c>
      <c r="D2565" s="2">
        <v>4978</v>
      </c>
      <c r="E2565" s="2">
        <v>4940</v>
      </c>
      <c r="F2565" s="10">
        <f t="shared" si="650"/>
        <v>-2.9303192906343645E-3</v>
      </c>
      <c r="G2565" s="2">
        <f t="shared" ca="1" si="651"/>
        <v>70503.324999999997</v>
      </c>
      <c r="H2565">
        <f t="shared" ca="1" si="652"/>
        <v>1</v>
      </c>
      <c r="I2565">
        <f t="shared" si="653"/>
        <v>1</v>
      </c>
      <c r="J2565">
        <f t="shared" si="656"/>
        <v>-2.430000000000291</v>
      </c>
      <c r="K2565">
        <f t="shared" si="654"/>
        <v>1</v>
      </c>
      <c r="L2565" s="11">
        <f t="shared" ca="1" si="648"/>
        <v>18132.71999999999</v>
      </c>
      <c r="M2565">
        <f t="shared" ca="1" si="655"/>
        <v>3</v>
      </c>
      <c r="N2565">
        <f t="shared" ca="1" si="649"/>
        <v>0</v>
      </c>
      <c r="O2565">
        <f>COUNTIF(結算日!$A$3:$A$249,A2565)</f>
        <v>0</v>
      </c>
      <c r="Q2565" s="7">
        <f t="shared" si="657"/>
        <v>-14</v>
      </c>
      <c r="R2565" s="8">
        <f t="shared" ca="1" si="661"/>
        <v>-2296</v>
      </c>
      <c r="S2565" s="8">
        <f t="shared" ca="1" si="662"/>
        <v>816455</v>
      </c>
      <c r="T2565" s="8">
        <f t="shared" ca="1" si="658"/>
        <v>164</v>
      </c>
      <c r="U2565" s="9">
        <f t="shared" ca="1" si="663"/>
        <v>0</v>
      </c>
      <c r="V2565">
        <f t="shared" si="659"/>
        <v>2008</v>
      </c>
      <c r="W2565">
        <f t="shared" si="660"/>
        <v>11</v>
      </c>
    </row>
    <row r="2566" spans="1:23" x14ac:dyDescent="0.25">
      <c r="A2566" s="1">
        <v>39757</v>
      </c>
      <c r="B2566" s="2">
        <v>4978.26</v>
      </c>
      <c r="C2566" s="2">
        <v>83731</v>
      </c>
      <c r="D2566" s="2">
        <v>4900</v>
      </c>
      <c r="E2566" s="2">
        <v>4857</v>
      </c>
      <c r="F2566" s="10">
        <f t="shared" si="650"/>
        <v>-1.5720352090891287E-2</v>
      </c>
      <c r="G2566" s="2">
        <f t="shared" ca="1" si="651"/>
        <v>70528.725000000006</v>
      </c>
      <c r="H2566">
        <f t="shared" ca="1" si="652"/>
        <v>1</v>
      </c>
      <c r="I2566">
        <f t="shared" si="653"/>
        <v>1</v>
      </c>
      <c r="J2566">
        <f t="shared" si="656"/>
        <v>-14.369999999999891</v>
      </c>
      <c r="K2566">
        <f t="shared" si="654"/>
        <v>1</v>
      </c>
      <c r="L2566" s="11">
        <f t="shared" ca="1" si="648"/>
        <v>18089.60999999999</v>
      </c>
      <c r="M2566">
        <f t="shared" ca="1" si="655"/>
        <v>3</v>
      </c>
      <c r="N2566">
        <f t="shared" ca="1" si="649"/>
        <v>0</v>
      </c>
      <c r="O2566">
        <f>COUNTIF(結算日!$A$3:$A$249,A2566)</f>
        <v>0</v>
      </c>
      <c r="Q2566" s="7">
        <f t="shared" si="657"/>
        <v>-78</v>
      </c>
      <c r="R2566" s="8">
        <f t="shared" ca="1" si="661"/>
        <v>-12792</v>
      </c>
      <c r="S2566" s="8">
        <f t="shared" ca="1" si="662"/>
        <v>803663</v>
      </c>
      <c r="T2566" s="8">
        <f t="shared" ca="1" si="658"/>
        <v>164</v>
      </c>
      <c r="U2566" s="9">
        <f t="shared" ca="1" si="663"/>
        <v>0</v>
      </c>
      <c r="V2566">
        <f t="shared" si="659"/>
        <v>2008</v>
      </c>
      <c r="W2566">
        <f t="shared" si="660"/>
        <v>11</v>
      </c>
    </row>
    <row r="2567" spans="1:23" x14ac:dyDescent="0.25">
      <c r="A2567" s="1">
        <v>39758</v>
      </c>
      <c r="B2567" s="2">
        <v>4694.12</v>
      </c>
      <c r="C2567" s="2">
        <v>56834</v>
      </c>
      <c r="D2567" s="2">
        <v>4557</v>
      </c>
      <c r="E2567" s="2">
        <v>4518</v>
      </c>
      <c r="F2567" s="10">
        <f t="shared" si="650"/>
        <v>-2.9211012926810498E-2</v>
      </c>
      <c r="G2567" s="2">
        <f t="shared" ca="1" si="651"/>
        <v>69784.600000000006</v>
      </c>
      <c r="H2567">
        <f t="shared" ca="1" si="652"/>
        <v>-1</v>
      </c>
      <c r="I2567">
        <f t="shared" si="653"/>
        <v>1</v>
      </c>
      <c r="J2567">
        <f t="shared" si="656"/>
        <v>-284.14000000000033</v>
      </c>
      <c r="K2567">
        <f t="shared" si="654"/>
        <v>1</v>
      </c>
      <c r="L2567" s="11">
        <f t="shared" ca="1" si="648"/>
        <v>17237.189999999988</v>
      </c>
      <c r="M2567">
        <f t="shared" ca="1" si="655"/>
        <v>3</v>
      </c>
      <c r="N2567">
        <f t="shared" ca="1" si="649"/>
        <v>0</v>
      </c>
      <c r="O2567">
        <f>COUNTIF(結算日!$A$3:$A$249,A2567)</f>
        <v>0</v>
      </c>
      <c r="Q2567" s="7">
        <f t="shared" si="657"/>
        <v>-343</v>
      </c>
      <c r="R2567" s="8">
        <f t="shared" ca="1" si="661"/>
        <v>-56252</v>
      </c>
      <c r="S2567" s="8">
        <f t="shared" ca="1" si="662"/>
        <v>747411</v>
      </c>
      <c r="T2567" s="8">
        <f t="shared" ca="1" si="658"/>
        <v>164</v>
      </c>
      <c r="U2567" s="9">
        <f t="shared" ca="1" si="663"/>
        <v>0</v>
      </c>
      <c r="V2567">
        <f t="shared" si="659"/>
        <v>2008</v>
      </c>
      <c r="W2567">
        <f t="shared" si="660"/>
        <v>11</v>
      </c>
    </row>
    <row r="2568" spans="1:23" x14ac:dyDescent="0.25">
      <c r="A2568" s="1">
        <v>39759</v>
      </c>
      <c r="B2568" s="2">
        <v>4742.33</v>
      </c>
      <c r="C2568" s="2">
        <v>67181</v>
      </c>
      <c r="D2568" s="2">
        <v>4633</v>
      </c>
      <c r="E2568" s="2">
        <v>4577</v>
      </c>
      <c r="F2568" s="10">
        <f t="shared" si="650"/>
        <v>-2.3054068358802526E-2</v>
      </c>
      <c r="G2568" s="2">
        <f t="shared" ca="1" si="651"/>
        <v>69126.875</v>
      </c>
      <c r="H2568">
        <f t="shared" ca="1" si="652"/>
        <v>-1</v>
      </c>
      <c r="I2568">
        <f t="shared" si="653"/>
        <v>1</v>
      </c>
      <c r="J2568">
        <f t="shared" si="656"/>
        <v>48.210000000000036</v>
      </c>
      <c r="K2568">
        <f t="shared" si="654"/>
        <v>1</v>
      </c>
      <c r="L2568" s="11">
        <f t="shared" ca="1" si="648"/>
        <v>17381.819999999989</v>
      </c>
      <c r="M2568">
        <f t="shared" ca="1" si="655"/>
        <v>3</v>
      </c>
      <c r="N2568">
        <f t="shared" ca="1" si="649"/>
        <v>0</v>
      </c>
      <c r="O2568">
        <f>COUNTIF(結算日!$A$3:$A$249,A2568)</f>
        <v>0</v>
      </c>
      <c r="Q2568" s="7">
        <f t="shared" si="657"/>
        <v>76</v>
      </c>
      <c r="R2568" s="8">
        <f t="shared" ca="1" si="661"/>
        <v>12464</v>
      </c>
      <c r="S2568" s="8">
        <f t="shared" ca="1" si="662"/>
        <v>759875</v>
      </c>
      <c r="T2568" s="8">
        <f t="shared" ca="1" si="658"/>
        <v>164</v>
      </c>
      <c r="U2568" s="9">
        <f t="shared" ca="1" si="663"/>
        <v>0</v>
      </c>
      <c r="V2568">
        <f t="shared" si="659"/>
        <v>2008</v>
      </c>
      <c r="W2568">
        <f t="shared" si="660"/>
        <v>11</v>
      </c>
    </row>
    <row r="2569" spans="1:23" x14ac:dyDescent="0.25">
      <c r="A2569" s="1">
        <v>39762</v>
      </c>
      <c r="B2569" s="2">
        <v>4740.2700000000004</v>
      </c>
      <c r="C2569" s="2">
        <v>57250</v>
      </c>
      <c r="D2569" s="2">
        <v>4632</v>
      </c>
      <c r="E2569" s="2">
        <v>4576</v>
      </c>
      <c r="F2569" s="10">
        <f t="shared" si="650"/>
        <v>-2.2840471112405059E-2</v>
      </c>
      <c r="G2569" s="2">
        <f t="shared" ca="1" si="651"/>
        <v>68421.75</v>
      </c>
      <c r="H2569">
        <f t="shared" ca="1" si="652"/>
        <v>-1</v>
      </c>
      <c r="I2569">
        <f t="shared" si="653"/>
        <v>1</v>
      </c>
      <c r="J2569">
        <f t="shared" si="656"/>
        <v>-2.0599999999994907</v>
      </c>
      <c r="K2569">
        <f t="shared" si="654"/>
        <v>1</v>
      </c>
      <c r="L2569" s="11">
        <f t="shared" ca="1" si="648"/>
        <v>17375.639999999992</v>
      </c>
      <c r="M2569">
        <f t="shared" ca="1" si="655"/>
        <v>3</v>
      </c>
      <c r="N2569">
        <f t="shared" ca="1" si="649"/>
        <v>0</v>
      </c>
      <c r="O2569">
        <f>COUNTIF(結算日!$A$3:$A$249,A2569)</f>
        <v>0</v>
      </c>
      <c r="Q2569" s="7">
        <f t="shared" si="657"/>
        <v>-1</v>
      </c>
      <c r="R2569" s="8">
        <f t="shared" ca="1" si="661"/>
        <v>-164</v>
      </c>
      <c r="S2569" s="8">
        <f t="shared" ca="1" si="662"/>
        <v>759711</v>
      </c>
      <c r="T2569" s="8">
        <f t="shared" ca="1" si="658"/>
        <v>164</v>
      </c>
      <c r="U2569" s="9">
        <f t="shared" ca="1" si="663"/>
        <v>0</v>
      </c>
      <c r="V2569">
        <f t="shared" si="659"/>
        <v>2008</v>
      </c>
      <c r="W2569">
        <f t="shared" si="660"/>
        <v>11</v>
      </c>
    </row>
    <row r="2570" spans="1:23" x14ac:dyDescent="0.25">
      <c r="A2570" s="1">
        <v>39763</v>
      </c>
      <c r="B2570" s="2">
        <v>4638.57</v>
      </c>
      <c r="C2570" s="2">
        <v>55455</v>
      </c>
      <c r="D2570" s="2">
        <v>4474</v>
      </c>
      <c r="E2570" s="2">
        <v>4418</v>
      </c>
      <c r="F2570" s="10">
        <f t="shared" si="650"/>
        <v>-3.5478606553312697E-2</v>
      </c>
      <c r="G2570" s="2">
        <f t="shared" ca="1" si="651"/>
        <v>67517.649999999994</v>
      </c>
      <c r="H2570">
        <f t="shared" ca="1" si="652"/>
        <v>-1</v>
      </c>
      <c r="I2570">
        <f t="shared" si="653"/>
        <v>1</v>
      </c>
      <c r="J2570">
        <f t="shared" si="656"/>
        <v>-101.70000000000073</v>
      </c>
      <c r="K2570">
        <f t="shared" si="654"/>
        <v>1</v>
      </c>
      <c r="L2570" s="11">
        <f t="shared" ca="1" si="648"/>
        <v>17070.53999999999</v>
      </c>
      <c r="M2570">
        <f t="shared" ca="1" si="655"/>
        <v>3</v>
      </c>
      <c r="N2570">
        <f t="shared" ca="1" si="649"/>
        <v>0</v>
      </c>
      <c r="O2570">
        <f>COUNTIF(結算日!$A$3:$A$249,A2570)</f>
        <v>0</v>
      </c>
      <c r="Q2570" s="7">
        <f t="shared" si="657"/>
        <v>-158</v>
      </c>
      <c r="R2570" s="8">
        <f t="shared" ca="1" si="661"/>
        <v>-25912</v>
      </c>
      <c r="S2570" s="8">
        <f t="shared" ca="1" si="662"/>
        <v>733799</v>
      </c>
      <c r="T2570" s="8">
        <f t="shared" ca="1" si="658"/>
        <v>164</v>
      </c>
      <c r="U2570" s="9">
        <f t="shared" ca="1" si="663"/>
        <v>0</v>
      </c>
      <c r="V2570">
        <f t="shared" si="659"/>
        <v>2008</v>
      </c>
      <c r="W2570">
        <f t="shared" si="660"/>
        <v>11</v>
      </c>
    </row>
    <row r="2571" spans="1:23" x14ac:dyDescent="0.25">
      <c r="A2571" s="1">
        <v>39764</v>
      </c>
      <c r="B2571" s="2">
        <v>4615.57</v>
      </c>
      <c r="C2571" s="2">
        <v>46184</v>
      </c>
      <c r="D2571" s="2">
        <v>4521</v>
      </c>
      <c r="E2571" s="2">
        <v>4460</v>
      </c>
      <c r="F2571" s="10">
        <f t="shared" si="650"/>
        <v>-2.0489343678028904E-2</v>
      </c>
      <c r="G2571" s="2">
        <f t="shared" ca="1" si="651"/>
        <v>66848.774999999994</v>
      </c>
      <c r="H2571">
        <f t="shared" ca="1" si="652"/>
        <v>-1</v>
      </c>
      <c r="I2571">
        <f t="shared" si="653"/>
        <v>1</v>
      </c>
      <c r="J2571">
        <f t="shared" si="656"/>
        <v>-23</v>
      </c>
      <c r="K2571">
        <f t="shared" si="654"/>
        <v>1</v>
      </c>
      <c r="L2571" s="11">
        <f t="shared" ca="1" si="648"/>
        <v>17001.53999999999</v>
      </c>
      <c r="M2571">
        <f t="shared" ca="1" si="655"/>
        <v>3</v>
      </c>
      <c r="N2571">
        <f t="shared" ca="1" si="649"/>
        <v>0</v>
      </c>
      <c r="O2571">
        <f>COUNTIF(結算日!$A$3:$A$249,A2571)</f>
        <v>0</v>
      </c>
      <c r="Q2571" s="7">
        <f t="shared" si="657"/>
        <v>47</v>
      </c>
      <c r="R2571" s="8">
        <f t="shared" ca="1" si="661"/>
        <v>7708</v>
      </c>
      <c r="S2571" s="8">
        <f t="shared" ca="1" si="662"/>
        <v>741507</v>
      </c>
      <c r="T2571" s="8">
        <f t="shared" ca="1" si="658"/>
        <v>164</v>
      </c>
      <c r="U2571" s="9">
        <f t="shared" ca="1" si="663"/>
        <v>0</v>
      </c>
      <c r="V2571">
        <f t="shared" si="659"/>
        <v>2008</v>
      </c>
      <c r="W2571">
        <f t="shared" si="660"/>
        <v>11</v>
      </c>
    </row>
    <row r="2572" spans="1:23" x14ac:dyDescent="0.25">
      <c r="A2572" s="1">
        <v>39765</v>
      </c>
      <c r="B2572" s="2">
        <v>4437.83</v>
      </c>
      <c r="C2572" s="2">
        <v>49253</v>
      </c>
      <c r="D2572" s="2">
        <v>4285</v>
      </c>
      <c r="E2572" s="2">
        <v>4210</v>
      </c>
      <c r="F2572" s="10">
        <f t="shared" si="650"/>
        <v>-3.443800235700778E-2</v>
      </c>
      <c r="G2572" s="2">
        <f t="shared" ca="1" si="651"/>
        <v>66019.199999999997</v>
      </c>
      <c r="H2572">
        <f t="shared" ca="1" si="652"/>
        <v>-1</v>
      </c>
      <c r="I2572">
        <f t="shared" si="653"/>
        <v>1</v>
      </c>
      <c r="J2572">
        <f t="shared" si="656"/>
        <v>-177.73999999999978</v>
      </c>
      <c r="K2572">
        <f t="shared" si="654"/>
        <v>1</v>
      </c>
      <c r="L2572" s="11">
        <f t="shared" ca="1" si="648"/>
        <v>16468.319999999992</v>
      </c>
      <c r="M2572">
        <f t="shared" ca="1" si="655"/>
        <v>3</v>
      </c>
      <c r="N2572">
        <f t="shared" ca="1" si="649"/>
        <v>0</v>
      </c>
      <c r="O2572">
        <f>COUNTIF(結算日!$A$3:$A$249,A2572)</f>
        <v>0</v>
      </c>
      <c r="Q2572" s="7">
        <f t="shared" si="657"/>
        <v>-236</v>
      </c>
      <c r="R2572" s="8">
        <f t="shared" ca="1" si="661"/>
        <v>-38704</v>
      </c>
      <c r="S2572" s="8">
        <f t="shared" ca="1" si="662"/>
        <v>702803</v>
      </c>
      <c r="T2572" s="8">
        <f t="shared" ca="1" si="658"/>
        <v>164</v>
      </c>
      <c r="U2572" s="9">
        <f t="shared" ca="1" si="663"/>
        <v>0</v>
      </c>
      <c r="V2572">
        <f t="shared" si="659"/>
        <v>2008</v>
      </c>
      <c r="W2572">
        <f t="shared" si="660"/>
        <v>11</v>
      </c>
    </row>
    <row r="2573" spans="1:23" x14ac:dyDescent="0.25">
      <c r="A2573" s="1">
        <v>39766</v>
      </c>
      <c r="B2573" s="2">
        <v>4452.7</v>
      </c>
      <c r="C2573" s="2">
        <v>51200</v>
      </c>
      <c r="D2573" s="2">
        <v>4380</v>
      </c>
      <c r="E2573" s="2">
        <v>4299</v>
      </c>
      <c r="F2573" s="10">
        <f t="shared" si="650"/>
        <v>-1.6327172277494473E-2</v>
      </c>
      <c r="G2573" s="2">
        <f t="shared" ca="1" si="651"/>
        <v>64732.675000000003</v>
      </c>
      <c r="H2573">
        <f t="shared" ca="1" si="652"/>
        <v>-1</v>
      </c>
      <c r="I2573">
        <f t="shared" si="653"/>
        <v>1</v>
      </c>
      <c r="J2573">
        <f t="shared" si="656"/>
        <v>14.869999999999891</v>
      </c>
      <c r="K2573">
        <f t="shared" si="654"/>
        <v>1</v>
      </c>
      <c r="L2573" s="11">
        <f t="shared" ca="1" si="648"/>
        <v>16512.929999999993</v>
      </c>
      <c r="M2573">
        <f t="shared" ca="1" si="655"/>
        <v>3</v>
      </c>
      <c r="N2573">
        <f t="shared" ca="1" si="649"/>
        <v>0</v>
      </c>
      <c r="O2573">
        <f>COUNTIF(結算日!$A$3:$A$249,A2573)</f>
        <v>0</v>
      </c>
      <c r="Q2573" s="7">
        <f t="shared" si="657"/>
        <v>95</v>
      </c>
      <c r="R2573" s="8">
        <f t="shared" ca="1" si="661"/>
        <v>15580</v>
      </c>
      <c r="S2573" s="8">
        <f t="shared" ca="1" si="662"/>
        <v>718383</v>
      </c>
      <c r="T2573" s="8">
        <f t="shared" ca="1" si="658"/>
        <v>164</v>
      </c>
      <c r="U2573" s="9">
        <f t="shared" ca="1" si="663"/>
        <v>0</v>
      </c>
      <c r="V2573">
        <f t="shared" si="659"/>
        <v>2008</v>
      </c>
      <c r="W2573">
        <f t="shared" si="660"/>
        <v>11</v>
      </c>
    </row>
    <row r="2574" spans="1:23" x14ac:dyDescent="0.25">
      <c r="A2574" s="1">
        <v>39769</v>
      </c>
      <c r="B2574" s="2">
        <v>4439.8</v>
      </c>
      <c r="C2574" s="2">
        <v>43802</v>
      </c>
      <c r="D2574" s="2">
        <v>4357</v>
      </c>
      <c r="E2574" s="2">
        <v>4271</v>
      </c>
      <c r="F2574" s="10">
        <f t="shared" si="650"/>
        <v>-1.8649488715707929E-2</v>
      </c>
      <c r="G2574" s="2">
        <f t="shared" ca="1" si="651"/>
        <v>63449.65</v>
      </c>
      <c r="H2574">
        <f t="shared" ca="1" si="652"/>
        <v>-1</v>
      </c>
      <c r="I2574">
        <f t="shared" si="653"/>
        <v>1</v>
      </c>
      <c r="J2574">
        <f t="shared" si="656"/>
        <v>-12.899999999999636</v>
      </c>
      <c r="K2574">
        <f t="shared" si="654"/>
        <v>1</v>
      </c>
      <c r="L2574" s="11">
        <f t="shared" ca="1" si="648"/>
        <v>16474.229999999996</v>
      </c>
      <c r="M2574">
        <f t="shared" ca="1" si="655"/>
        <v>3</v>
      </c>
      <c r="N2574">
        <f t="shared" ca="1" si="649"/>
        <v>0</v>
      </c>
      <c r="O2574">
        <f>COUNTIF(結算日!$A$3:$A$249,A2574)</f>
        <v>0</v>
      </c>
      <c r="Q2574" s="7">
        <f t="shared" si="657"/>
        <v>-23</v>
      </c>
      <c r="R2574" s="8">
        <f t="shared" ca="1" si="661"/>
        <v>-3772</v>
      </c>
      <c r="S2574" s="8">
        <f t="shared" ca="1" si="662"/>
        <v>714611</v>
      </c>
      <c r="T2574" s="8">
        <f t="shared" ca="1" si="658"/>
        <v>164</v>
      </c>
      <c r="U2574" s="9">
        <f t="shared" ca="1" si="663"/>
        <v>0</v>
      </c>
      <c r="V2574">
        <f t="shared" si="659"/>
        <v>2008</v>
      </c>
      <c r="W2574">
        <f t="shared" si="660"/>
        <v>11</v>
      </c>
    </row>
    <row r="2575" spans="1:23" x14ac:dyDescent="0.25">
      <c r="A2575" s="1">
        <v>39770</v>
      </c>
      <c r="B2575" s="2">
        <v>4305.18</v>
      </c>
      <c r="C2575" s="2">
        <v>43953</v>
      </c>
      <c r="D2575" s="2">
        <v>4244</v>
      </c>
      <c r="E2575" s="2">
        <v>4130</v>
      </c>
      <c r="F2575" s="10">
        <f t="shared" si="650"/>
        <v>-1.4210787934534785E-2</v>
      </c>
      <c r="G2575" s="2">
        <f t="shared" ca="1" si="651"/>
        <v>61915.15</v>
      </c>
      <c r="H2575">
        <f t="shared" ca="1" si="652"/>
        <v>-1</v>
      </c>
      <c r="I2575">
        <f t="shared" si="653"/>
        <v>1</v>
      </c>
      <c r="J2575">
        <f t="shared" si="656"/>
        <v>-134.61999999999989</v>
      </c>
      <c r="K2575">
        <f t="shared" si="654"/>
        <v>1</v>
      </c>
      <c r="L2575" s="11">
        <f t="shared" ca="1" si="648"/>
        <v>16070.369999999995</v>
      </c>
      <c r="M2575">
        <f t="shared" ca="1" si="655"/>
        <v>3</v>
      </c>
      <c r="N2575">
        <f t="shared" ca="1" si="649"/>
        <v>0</v>
      </c>
      <c r="O2575">
        <f>COUNTIF(結算日!$A$3:$A$249,A2575)</f>
        <v>0</v>
      </c>
      <c r="Q2575" s="7">
        <f t="shared" si="657"/>
        <v>-113</v>
      </c>
      <c r="R2575" s="8">
        <f t="shared" ca="1" si="661"/>
        <v>-18532</v>
      </c>
      <c r="S2575" s="8">
        <f t="shared" ca="1" si="662"/>
        <v>696079</v>
      </c>
      <c r="T2575" s="8">
        <f t="shared" ca="1" si="658"/>
        <v>164</v>
      </c>
      <c r="U2575" s="9">
        <f t="shared" ca="1" si="663"/>
        <v>0</v>
      </c>
      <c r="V2575">
        <f t="shared" si="659"/>
        <v>2008</v>
      </c>
      <c r="W2575">
        <f t="shared" si="660"/>
        <v>11</v>
      </c>
    </row>
    <row r="2576" spans="1:23" x14ac:dyDescent="0.25">
      <c r="A2576" s="1">
        <v>39771</v>
      </c>
      <c r="B2576" s="2">
        <v>4284.09</v>
      </c>
      <c r="C2576" s="2">
        <v>48971</v>
      </c>
      <c r="D2576" s="2">
        <v>4261</v>
      </c>
      <c r="E2576" s="2">
        <v>4149</v>
      </c>
      <c r="F2576" s="10">
        <f t="shared" si="650"/>
        <v>-3.1532950988424679E-2</v>
      </c>
      <c r="G2576" s="2">
        <f t="shared" ca="1" si="651"/>
        <v>60609.9</v>
      </c>
      <c r="H2576">
        <f t="shared" ca="1" si="652"/>
        <v>-1</v>
      </c>
      <c r="I2576">
        <f t="shared" si="653"/>
        <v>1</v>
      </c>
      <c r="J2576">
        <f t="shared" si="656"/>
        <v>-21.090000000000146</v>
      </c>
      <c r="K2576">
        <f t="shared" si="654"/>
        <v>1</v>
      </c>
      <c r="L2576" s="11">
        <f t="shared" ca="1" si="648"/>
        <v>16007.099999999995</v>
      </c>
      <c r="M2576">
        <f t="shared" ca="1" si="655"/>
        <v>3</v>
      </c>
      <c r="N2576">
        <f t="shared" ca="1" si="649"/>
        <v>0</v>
      </c>
      <c r="O2576">
        <f>COUNTIF(結算日!$A$3:$A$249,A2576)</f>
        <v>1</v>
      </c>
      <c r="Q2576" s="7">
        <f t="shared" si="657"/>
        <v>17</v>
      </c>
      <c r="R2576" s="8">
        <f t="shared" ca="1" si="661"/>
        <v>2788</v>
      </c>
      <c r="S2576" s="8">
        <f t="shared" ca="1" si="662"/>
        <v>698867</v>
      </c>
      <c r="T2576" s="8">
        <f t="shared" ca="1" si="658"/>
        <v>168</v>
      </c>
      <c r="U2576" s="9">
        <f t="shared" ca="1" si="663"/>
        <v>332</v>
      </c>
      <c r="V2576">
        <f t="shared" si="659"/>
        <v>2008</v>
      </c>
      <c r="W2576">
        <f t="shared" si="660"/>
        <v>11</v>
      </c>
    </row>
    <row r="2577" spans="1:23" x14ac:dyDescent="0.25">
      <c r="A2577" s="1">
        <v>39772</v>
      </c>
      <c r="B2577" s="2">
        <v>4089.93</v>
      </c>
      <c r="C2577" s="2">
        <v>44969</v>
      </c>
      <c r="D2577" s="2">
        <v>3903</v>
      </c>
      <c r="E2577" s="2">
        <v>3867</v>
      </c>
      <c r="F2577" s="10">
        <f t="shared" si="650"/>
        <v>-4.5704938715332544E-2</v>
      </c>
      <c r="G2577" s="2">
        <f t="shared" ca="1" si="651"/>
        <v>59477.05</v>
      </c>
      <c r="H2577">
        <f t="shared" ca="1" si="652"/>
        <v>-1</v>
      </c>
      <c r="I2577">
        <f t="shared" si="653"/>
        <v>1</v>
      </c>
      <c r="J2577">
        <f t="shared" si="656"/>
        <v>-194.16000000000031</v>
      </c>
      <c r="K2577">
        <f t="shared" si="654"/>
        <v>1</v>
      </c>
      <c r="L2577" s="11">
        <f t="shared" ca="1" si="648"/>
        <v>15424.619999999994</v>
      </c>
      <c r="M2577">
        <f t="shared" ca="1" si="655"/>
        <v>3</v>
      </c>
      <c r="N2577">
        <f t="shared" ca="1" si="649"/>
        <v>0</v>
      </c>
      <c r="O2577">
        <f>COUNTIF(結算日!$A$3:$A$249,A2577)</f>
        <v>0</v>
      </c>
      <c r="Q2577" s="7">
        <f t="shared" si="657"/>
        <v>-246</v>
      </c>
      <c r="R2577" s="8">
        <f t="shared" ca="1" si="661"/>
        <v>-41328</v>
      </c>
      <c r="S2577" s="8">
        <f t="shared" ca="1" si="662"/>
        <v>657207</v>
      </c>
      <c r="T2577" s="8">
        <f t="shared" ca="1" si="658"/>
        <v>168</v>
      </c>
      <c r="U2577" s="9">
        <f t="shared" ca="1" si="663"/>
        <v>0</v>
      </c>
      <c r="V2577">
        <f t="shared" si="659"/>
        <v>2008</v>
      </c>
      <c r="W2577">
        <f t="shared" si="660"/>
        <v>11</v>
      </c>
    </row>
    <row r="2578" spans="1:23" x14ac:dyDescent="0.25">
      <c r="A2578" s="1">
        <v>39773</v>
      </c>
      <c r="B2578" s="2">
        <v>4171.1000000000004</v>
      </c>
      <c r="C2578" s="2">
        <v>51850</v>
      </c>
      <c r="D2578" s="2">
        <v>4121</v>
      </c>
      <c r="E2578" s="2">
        <v>4063</v>
      </c>
      <c r="F2578" s="10">
        <f t="shared" si="650"/>
        <v>-1.2011220061854289E-2</v>
      </c>
      <c r="G2578" s="2">
        <f t="shared" ca="1" si="651"/>
        <v>58456.9</v>
      </c>
      <c r="H2578">
        <f t="shared" ca="1" si="652"/>
        <v>-1</v>
      </c>
      <c r="I2578">
        <f t="shared" si="653"/>
        <v>1</v>
      </c>
      <c r="J2578">
        <f t="shared" si="656"/>
        <v>81.170000000000528</v>
      </c>
      <c r="K2578">
        <f t="shared" si="654"/>
        <v>1</v>
      </c>
      <c r="L2578" s="11">
        <f t="shared" ca="1" si="648"/>
        <v>15668.129999999996</v>
      </c>
      <c r="M2578">
        <f t="shared" ca="1" si="655"/>
        <v>3</v>
      </c>
      <c r="N2578">
        <f t="shared" ca="1" si="649"/>
        <v>0</v>
      </c>
      <c r="O2578">
        <f>COUNTIF(結算日!$A$3:$A$249,A2578)</f>
        <v>0</v>
      </c>
      <c r="Q2578" s="7">
        <f t="shared" si="657"/>
        <v>218</v>
      </c>
      <c r="R2578" s="8">
        <f t="shared" ca="1" si="661"/>
        <v>36624</v>
      </c>
      <c r="S2578" s="8">
        <f t="shared" ca="1" si="662"/>
        <v>693831</v>
      </c>
      <c r="T2578" s="8">
        <f t="shared" ca="1" si="658"/>
        <v>168</v>
      </c>
      <c r="U2578" s="9">
        <f t="shared" ca="1" si="663"/>
        <v>0</v>
      </c>
      <c r="V2578">
        <f t="shared" si="659"/>
        <v>2008</v>
      </c>
      <c r="W2578">
        <f t="shared" si="660"/>
        <v>11</v>
      </c>
    </row>
    <row r="2579" spans="1:23" x14ac:dyDescent="0.25">
      <c r="A2579" s="1">
        <v>39776</v>
      </c>
      <c r="B2579" s="2">
        <v>4160.54</v>
      </c>
      <c r="C2579" s="2">
        <v>45793</v>
      </c>
      <c r="D2579" s="2">
        <v>4045</v>
      </c>
      <c r="E2579" s="2">
        <v>3993</v>
      </c>
      <c r="F2579" s="10">
        <f t="shared" si="650"/>
        <v>-2.7770433645632475E-2</v>
      </c>
      <c r="G2579" s="2">
        <f t="shared" ca="1" si="651"/>
        <v>57776.5</v>
      </c>
      <c r="H2579">
        <f t="shared" ca="1" si="652"/>
        <v>-1</v>
      </c>
      <c r="I2579">
        <f t="shared" si="653"/>
        <v>1</v>
      </c>
      <c r="J2579">
        <f t="shared" si="656"/>
        <v>-10.5600000000004</v>
      </c>
      <c r="K2579">
        <f t="shared" si="654"/>
        <v>1</v>
      </c>
      <c r="L2579" s="11">
        <f t="shared" ca="1" si="648"/>
        <v>15636.449999999993</v>
      </c>
      <c r="M2579">
        <f t="shared" ca="1" si="655"/>
        <v>3</v>
      </c>
      <c r="N2579">
        <f t="shared" ca="1" si="649"/>
        <v>0</v>
      </c>
      <c r="O2579">
        <f>COUNTIF(結算日!$A$3:$A$249,A2579)</f>
        <v>0</v>
      </c>
      <c r="Q2579" s="7">
        <f t="shared" si="657"/>
        <v>-76</v>
      </c>
      <c r="R2579" s="8">
        <f t="shared" ca="1" si="661"/>
        <v>-12768</v>
      </c>
      <c r="S2579" s="8">
        <f t="shared" ca="1" si="662"/>
        <v>681063</v>
      </c>
      <c r="T2579" s="8">
        <f t="shared" ca="1" si="658"/>
        <v>168</v>
      </c>
      <c r="U2579" s="9">
        <f t="shared" ca="1" si="663"/>
        <v>0</v>
      </c>
      <c r="V2579">
        <f t="shared" si="659"/>
        <v>2008</v>
      </c>
      <c r="W2579">
        <f t="shared" si="660"/>
        <v>11</v>
      </c>
    </row>
    <row r="2580" spans="1:23" x14ac:dyDescent="0.25">
      <c r="A2580" s="1">
        <v>39777</v>
      </c>
      <c r="B2580" s="2">
        <v>4266.49</v>
      </c>
      <c r="C2580" s="2">
        <v>56963</v>
      </c>
      <c r="D2580" s="2">
        <v>4199</v>
      </c>
      <c r="E2580" s="2">
        <v>4134</v>
      </c>
      <c r="F2580" s="10">
        <f t="shared" si="650"/>
        <v>-1.5818623739889182E-2</v>
      </c>
      <c r="G2580" s="2">
        <f t="shared" ca="1" si="651"/>
        <v>57039.375</v>
      </c>
      <c r="H2580">
        <f t="shared" ca="1" si="652"/>
        <v>-1</v>
      </c>
      <c r="I2580">
        <f t="shared" si="653"/>
        <v>1</v>
      </c>
      <c r="J2580">
        <f t="shared" si="656"/>
        <v>105.94999999999982</v>
      </c>
      <c r="K2580">
        <f t="shared" si="654"/>
        <v>1</v>
      </c>
      <c r="L2580" s="11">
        <f t="shared" ca="1" si="648"/>
        <v>15954.299999999992</v>
      </c>
      <c r="M2580">
        <f t="shared" ca="1" si="655"/>
        <v>3</v>
      </c>
      <c r="N2580">
        <f t="shared" ca="1" si="649"/>
        <v>0</v>
      </c>
      <c r="O2580">
        <f>COUNTIF(結算日!$A$3:$A$249,A2580)</f>
        <v>0</v>
      </c>
      <c r="Q2580" s="7">
        <f t="shared" si="657"/>
        <v>154</v>
      </c>
      <c r="R2580" s="8">
        <f t="shared" ca="1" si="661"/>
        <v>25872</v>
      </c>
      <c r="S2580" s="8">
        <f t="shared" ca="1" si="662"/>
        <v>706935</v>
      </c>
      <c r="T2580" s="8">
        <f t="shared" ca="1" si="658"/>
        <v>168</v>
      </c>
      <c r="U2580" s="9">
        <f t="shared" ca="1" si="663"/>
        <v>0</v>
      </c>
      <c r="V2580">
        <f t="shared" si="659"/>
        <v>2008</v>
      </c>
      <c r="W2580">
        <f t="shared" si="660"/>
        <v>11</v>
      </c>
    </row>
    <row r="2581" spans="1:23" x14ac:dyDescent="0.25">
      <c r="A2581" s="1">
        <v>39778</v>
      </c>
      <c r="B2581" s="2">
        <v>4271.8</v>
      </c>
      <c r="C2581" s="2">
        <v>44974</v>
      </c>
      <c r="D2581" s="2">
        <v>4209</v>
      </c>
      <c r="E2581" s="2">
        <v>4146</v>
      </c>
      <c r="F2581" s="10">
        <f t="shared" si="650"/>
        <v>-1.4701062783838204E-2</v>
      </c>
      <c r="G2581" s="2">
        <f t="shared" ca="1" si="651"/>
        <v>56424.175000000003</v>
      </c>
      <c r="H2581">
        <f t="shared" ca="1" si="652"/>
        <v>-1</v>
      </c>
      <c r="I2581">
        <f t="shared" si="653"/>
        <v>1</v>
      </c>
      <c r="J2581">
        <f t="shared" si="656"/>
        <v>5.3100000000004002</v>
      </c>
      <c r="K2581">
        <f t="shared" si="654"/>
        <v>1</v>
      </c>
      <c r="L2581" s="11">
        <f t="shared" ca="1" si="648"/>
        <v>15970.229999999992</v>
      </c>
      <c r="M2581">
        <f t="shared" ca="1" si="655"/>
        <v>3</v>
      </c>
      <c r="N2581">
        <f t="shared" ca="1" si="649"/>
        <v>0</v>
      </c>
      <c r="O2581">
        <f>COUNTIF(結算日!$A$3:$A$249,A2581)</f>
        <v>0</v>
      </c>
      <c r="Q2581" s="7">
        <f t="shared" si="657"/>
        <v>10</v>
      </c>
      <c r="R2581" s="8">
        <f t="shared" ca="1" si="661"/>
        <v>1680</v>
      </c>
      <c r="S2581" s="8">
        <f t="shared" ca="1" si="662"/>
        <v>708615</v>
      </c>
      <c r="T2581" s="8">
        <f t="shared" ca="1" si="658"/>
        <v>168</v>
      </c>
      <c r="U2581" s="9">
        <f t="shared" ca="1" si="663"/>
        <v>0</v>
      </c>
      <c r="V2581">
        <f t="shared" si="659"/>
        <v>2008</v>
      </c>
      <c r="W2581">
        <f t="shared" si="660"/>
        <v>11</v>
      </c>
    </row>
    <row r="2582" spans="1:23" x14ac:dyDescent="0.25">
      <c r="A2582" s="1">
        <v>39779</v>
      </c>
      <c r="B2582" s="2">
        <v>4453.75</v>
      </c>
      <c r="C2582" s="2">
        <v>62103</v>
      </c>
      <c r="D2582" s="2">
        <v>4430</v>
      </c>
      <c r="E2582" s="2">
        <v>4371</v>
      </c>
      <c r="F2582" s="10">
        <f t="shared" si="650"/>
        <v>-5.3325849003648118E-3</v>
      </c>
      <c r="G2582" s="2">
        <f t="shared" ca="1" si="651"/>
        <v>56405.3</v>
      </c>
      <c r="H2582">
        <f t="shared" ca="1" si="652"/>
        <v>1</v>
      </c>
      <c r="I2582">
        <f t="shared" si="653"/>
        <v>1</v>
      </c>
      <c r="J2582">
        <f t="shared" si="656"/>
        <v>181.94999999999982</v>
      </c>
      <c r="K2582">
        <f t="shared" si="654"/>
        <v>1</v>
      </c>
      <c r="L2582" s="11">
        <f t="shared" ca="1" si="648"/>
        <v>16516.079999999991</v>
      </c>
      <c r="M2582">
        <f t="shared" ca="1" si="655"/>
        <v>3</v>
      </c>
      <c r="N2582">
        <f t="shared" ca="1" si="649"/>
        <v>0</v>
      </c>
      <c r="O2582">
        <f>COUNTIF(結算日!$A$3:$A$249,A2582)</f>
        <v>0</v>
      </c>
      <c r="Q2582" s="7">
        <f t="shared" si="657"/>
        <v>221</v>
      </c>
      <c r="R2582" s="8">
        <f t="shared" ca="1" si="661"/>
        <v>37128</v>
      </c>
      <c r="S2582" s="8">
        <f t="shared" ca="1" si="662"/>
        <v>745743</v>
      </c>
      <c r="T2582" s="8">
        <f t="shared" ca="1" si="658"/>
        <v>168</v>
      </c>
      <c r="U2582" s="9">
        <f t="shared" ca="1" si="663"/>
        <v>0</v>
      </c>
      <c r="V2582">
        <f t="shared" si="659"/>
        <v>2008</v>
      </c>
      <c r="W2582">
        <f t="shared" si="660"/>
        <v>11</v>
      </c>
    </row>
    <row r="2583" spans="1:23" x14ac:dyDescent="0.25">
      <c r="A2583" s="1">
        <v>39780</v>
      </c>
      <c r="B2583" s="2">
        <v>4460.49</v>
      </c>
      <c r="C2583" s="2">
        <v>57751</v>
      </c>
      <c r="D2583" s="2">
        <v>4460</v>
      </c>
      <c r="E2583" s="2">
        <v>4410</v>
      </c>
      <c r="F2583" s="10">
        <f t="shared" si="650"/>
        <v>-1.0985340175628799E-4</v>
      </c>
      <c r="G2583" s="2">
        <f t="shared" ca="1" si="651"/>
        <v>56187.6</v>
      </c>
      <c r="H2583">
        <f t="shared" ca="1" si="652"/>
        <v>1</v>
      </c>
      <c r="I2583">
        <f t="shared" si="653"/>
        <v>1</v>
      </c>
      <c r="J2583">
        <f t="shared" si="656"/>
        <v>6.7399999999997817</v>
      </c>
      <c r="K2583">
        <f t="shared" ca="1" si="654"/>
        <v>1</v>
      </c>
      <c r="L2583" s="11">
        <f t="shared" ca="1" si="648"/>
        <v>16536.299999999988</v>
      </c>
      <c r="M2583">
        <f t="shared" ca="1" si="655"/>
        <v>3</v>
      </c>
      <c r="N2583">
        <f t="shared" ca="1" si="649"/>
        <v>0</v>
      </c>
      <c r="O2583">
        <f>COUNTIF(結算日!$A$3:$A$249,A2583)</f>
        <v>0</v>
      </c>
      <c r="Q2583" s="7">
        <f t="shared" si="657"/>
        <v>30</v>
      </c>
      <c r="R2583" s="8">
        <f t="shared" ca="1" si="661"/>
        <v>5040</v>
      </c>
      <c r="S2583" s="8">
        <f t="shared" ca="1" si="662"/>
        <v>750783</v>
      </c>
      <c r="T2583" s="8">
        <f t="shared" ca="1" si="658"/>
        <v>168</v>
      </c>
      <c r="U2583" s="9">
        <f t="shared" ca="1" si="663"/>
        <v>0</v>
      </c>
      <c r="V2583">
        <f t="shared" si="659"/>
        <v>2008</v>
      </c>
      <c r="W2583">
        <f t="shared" si="660"/>
        <v>11</v>
      </c>
    </row>
    <row r="2584" spans="1:23" x14ac:dyDescent="0.25">
      <c r="A2584" s="1">
        <v>39783</v>
      </c>
      <c r="B2584" s="2">
        <v>4518.43</v>
      </c>
      <c r="C2584" s="2">
        <v>66882</v>
      </c>
      <c r="D2584" s="2">
        <v>4501</v>
      </c>
      <c r="E2584" s="2">
        <v>4461</v>
      </c>
      <c r="F2584" s="10">
        <f t="shared" si="650"/>
        <v>-3.8575345861284749E-3</v>
      </c>
      <c r="G2584" s="2">
        <f t="shared" ca="1" si="651"/>
        <v>56181.75</v>
      </c>
      <c r="H2584">
        <f t="shared" ca="1" si="652"/>
        <v>1</v>
      </c>
      <c r="I2584">
        <f t="shared" si="653"/>
        <v>1</v>
      </c>
      <c r="J2584">
        <f t="shared" si="656"/>
        <v>57.940000000000509</v>
      </c>
      <c r="K2584">
        <f t="shared" si="654"/>
        <v>1</v>
      </c>
      <c r="L2584" s="11">
        <f t="shared" ca="1" si="648"/>
        <v>16710.119999999988</v>
      </c>
      <c r="M2584">
        <f t="shared" ca="1" si="655"/>
        <v>3</v>
      </c>
      <c r="N2584">
        <f t="shared" ca="1" si="649"/>
        <v>0</v>
      </c>
      <c r="O2584">
        <f>COUNTIF(結算日!$A$3:$A$249,A2584)</f>
        <v>0</v>
      </c>
      <c r="Q2584" s="7">
        <f t="shared" si="657"/>
        <v>41</v>
      </c>
      <c r="R2584" s="8">
        <f t="shared" ca="1" si="661"/>
        <v>6888</v>
      </c>
      <c r="S2584" s="8">
        <f t="shared" ca="1" si="662"/>
        <v>757671</v>
      </c>
      <c r="T2584" s="8">
        <f t="shared" ca="1" si="658"/>
        <v>168</v>
      </c>
      <c r="U2584" s="9">
        <f t="shared" ca="1" si="663"/>
        <v>0</v>
      </c>
      <c r="V2584">
        <f t="shared" si="659"/>
        <v>2008</v>
      </c>
      <c r="W2584">
        <f t="shared" si="660"/>
        <v>12</v>
      </c>
    </row>
    <row r="2585" spans="1:23" x14ac:dyDescent="0.25">
      <c r="A2585" s="1">
        <v>39784</v>
      </c>
      <c r="B2585" s="2">
        <v>4356.9799999999996</v>
      </c>
      <c r="C2585" s="2">
        <v>54144</v>
      </c>
      <c r="D2585" s="2">
        <v>4240</v>
      </c>
      <c r="E2585" s="2">
        <v>4193</v>
      </c>
      <c r="F2585" s="10">
        <f t="shared" si="650"/>
        <v>-2.6848872384082401E-2</v>
      </c>
      <c r="G2585" s="2">
        <f t="shared" ca="1" si="651"/>
        <v>56030.074999999997</v>
      </c>
      <c r="H2585">
        <f t="shared" ca="1" si="652"/>
        <v>-1</v>
      </c>
      <c r="I2585">
        <f t="shared" si="653"/>
        <v>1</v>
      </c>
      <c r="J2585">
        <f t="shared" si="656"/>
        <v>-161.45000000000073</v>
      </c>
      <c r="K2585">
        <f t="shared" si="654"/>
        <v>1</v>
      </c>
      <c r="L2585" s="11">
        <f t="shared" ca="1" si="648"/>
        <v>16225.769999999986</v>
      </c>
      <c r="M2585">
        <f t="shared" ca="1" si="655"/>
        <v>3</v>
      </c>
      <c r="N2585">
        <f t="shared" ca="1" si="649"/>
        <v>0</v>
      </c>
      <c r="O2585">
        <f>COUNTIF(結算日!$A$3:$A$249,A2585)</f>
        <v>0</v>
      </c>
      <c r="Q2585" s="7">
        <f t="shared" si="657"/>
        <v>-261</v>
      </c>
      <c r="R2585" s="8">
        <f t="shared" ca="1" si="661"/>
        <v>-43848</v>
      </c>
      <c r="S2585" s="8">
        <f t="shared" ca="1" si="662"/>
        <v>713823</v>
      </c>
      <c r="T2585" s="8">
        <f t="shared" ca="1" si="658"/>
        <v>168</v>
      </c>
      <c r="U2585" s="9">
        <f t="shared" ca="1" si="663"/>
        <v>0</v>
      </c>
      <c r="V2585">
        <f t="shared" si="659"/>
        <v>2008</v>
      </c>
      <c r="W2585">
        <f t="shared" si="660"/>
        <v>12</v>
      </c>
    </row>
    <row r="2586" spans="1:23" x14ac:dyDescent="0.25">
      <c r="A2586" s="1">
        <v>39785</v>
      </c>
      <c r="B2586" s="2">
        <v>4307.26</v>
      </c>
      <c r="C2586" s="2">
        <v>59415</v>
      </c>
      <c r="D2586" s="2">
        <v>4188</v>
      </c>
      <c r="E2586" s="2">
        <v>4160</v>
      </c>
      <c r="F2586" s="10">
        <f t="shared" si="650"/>
        <v>-2.768813584506169E-2</v>
      </c>
      <c r="G2586" s="2">
        <f t="shared" ca="1" si="651"/>
        <v>56034.224999999999</v>
      </c>
      <c r="H2586">
        <f t="shared" ca="1" si="652"/>
        <v>1</v>
      </c>
      <c r="I2586">
        <f t="shared" si="653"/>
        <v>1</v>
      </c>
      <c r="J2586">
        <f t="shared" si="656"/>
        <v>-49.719999999999345</v>
      </c>
      <c r="K2586">
        <f t="shared" si="654"/>
        <v>1</v>
      </c>
      <c r="L2586" s="11">
        <f t="shared" ca="1" si="648"/>
        <v>16076.609999999988</v>
      </c>
      <c r="M2586">
        <f t="shared" ca="1" si="655"/>
        <v>3</v>
      </c>
      <c r="N2586">
        <f t="shared" ca="1" si="649"/>
        <v>0</v>
      </c>
      <c r="O2586">
        <f>COUNTIF(結算日!$A$3:$A$249,A2586)</f>
        <v>0</v>
      </c>
      <c r="Q2586" s="7">
        <f t="shared" si="657"/>
        <v>-52</v>
      </c>
      <c r="R2586" s="8">
        <f t="shared" ca="1" si="661"/>
        <v>-8736</v>
      </c>
      <c r="S2586" s="8">
        <f t="shared" ca="1" si="662"/>
        <v>705087</v>
      </c>
      <c r="T2586" s="8">
        <f t="shared" ca="1" si="658"/>
        <v>168</v>
      </c>
      <c r="U2586" s="9">
        <f t="shared" ca="1" si="663"/>
        <v>0</v>
      </c>
      <c r="V2586">
        <f t="shared" si="659"/>
        <v>2008</v>
      </c>
      <c r="W2586">
        <f t="shared" si="660"/>
        <v>12</v>
      </c>
    </row>
    <row r="2587" spans="1:23" x14ac:dyDescent="0.25">
      <c r="A2587" s="1">
        <v>39786</v>
      </c>
      <c r="B2587" s="2">
        <v>4254.96</v>
      </c>
      <c r="C2587" s="2">
        <v>53671</v>
      </c>
      <c r="D2587" s="2">
        <v>4137</v>
      </c>
      <c r="E2587" s="2">
        <v>4142</v>
      </c>
      <c r="F2587" s="10">
        <f t="shared" si="650"/>
        <v>-2.7722939816120507E-2</v>
      </c>
      <c r="G2587" s="2">
        <f t="shared" ca="1" si="651"/>
        <v>55706.9</v>
      </c>
      <c r="H2587">
        <f t="shared" ca="1" si="652"/>
        <v>-1</v>
      </c>
      <c r="I2587">
        <f t="shared" si="653"/>
        <v>1</v>
      </c>
      <c r="J2587">
        <f t="shared" si="656"/>
        <v>-52.300000000000182</v>
      </c>
      <c r="K2587">
        <f t="shared" si="654"/>
        <v>1</v>
      </c>
      <c r="L2587" s="11">
        <f t="shared" ca="1" si="648"/>
        <v>15919.709999999988</v>
      </c>
      <c r="M2587">
        <f t="shared" ca="1" si="655"/>
        <v>3</v>
      </c>
      <c r="N2587">
        <f t="shared" ca="1" si="649"/>
        <v>0</v>
      </c>
      <c r="O2587">
        <f>COUNTIF(結算日!$A$3:$A$249,A2587)</f>
        <v>0</v>
      </c>
      <c r="Q2587" s="7">
        <f t="shared" si="657"/>
        <v>-51</v>
      </c>
      <c r="R2587" s="8">
        <f t="shared" ca="1" si="661"/>
        <v>-8568</v>
      </c>
      <c r="S2587" s="8">
        <f t="shared" ca="1" si="662"/>
        <v>696519</v>
      </c>
      <c r="T2587" s="8">
        <f t="shared" ca="1" si="658"/>
        <v>168</v>
      </c>
      <c r="U2587" s="9">
        <f t="shared" ca="1" si="663"/>
        <v>0</v>
      </c>
      <c r="V2587">
        <f t="shared" si="659"/>
        <v>2008</v>
      </c>
      <c r="W2587">
        <f t="shared" si="660"/>
        <v>12</v>
      </c>
    </row>
    <row r="2588" spans="1:23" x14ac:dyDescent="0.25">
      <c r="A2588" s="1">
        <v>39787</v>
      </c>
      <c r="B2588" s="2">
        <v>4225.07</v>
      </c>
      <c r="C2588" s="2">
        <v>40044</v>
      </c>
      <c r="D2588" s="2">
        <v>4179</v>
      </c>
      <c r="E2588" s="2">
        <v>4134</v>
      </c>
      <c r="F2588" s="10">
        <f t="shared" si="650"/>
        <v>-1.0903961354486347E-2</v>
      </c>
      <c r="G2588" s="2">
        <f t="shared" ca="1" si="651"/>
        <v>54837.574999999997</v>
      </c>
      <c r="H2588">
        <f t="shared" ca="1" si="652"/>
        <v>-1</v>
      </c>
      <c r="I2588">
        <f t="shared" si="653"/>
        <v>1</v>
      </c>
      <c r="J2588">
        <f t="shared" si="656"/>
        <v>-29.890000000000327</v>
      </c>
      <c r="K2588">
        <f t="shared" si="654"/>
        <v>1</v>
      </c>
      <c r="L2588" s="11">
        <f t="shared" ca="1" si="648"/>
        <v>15830.039999999986</v>
      </c>
      <c r="M2588">
        <f t="shared" ca="1" si="655"/>
        <v>3</v>
      </c>
      <c r="N2588">
        <f t="shared" ca="1" si="649"/>
        <v>0</v>
      </c>
      <c r="O2588">
        <f>COUNTIF(結算日!$A$3:$A$249,A2588)</f>
        <v>0</v>
      </c>
      <c r="Q2588" s="7">
        <f t="shared" si="657"/>
        <v>42</v>
      </c>
      <c r="R2588" s="8">
        <f t="shared" ca="1" si="661"/>
        <v>7056</v>
      </c>
      <c r="S2588" s="8">
        <f t="shared" ca="1" si="662"/>
        <v>703575</v>
      </c>
      <c r="T2588" s="8">
        <f t="shared" ca="1" si="658"/>
        <v>168</v>
      </c>
      <c r="U2588" s="9">
        <f t="shared" ca="1" si="663"/>
        <v>0</v>
      </c>
      <c r="V2588">
        <f t="shared" si="659"/>
        <v>2008</v>
      </c>
      <c r="W2588">
        <f t="shared" si="660"/>
        <v>12</v>
      </c>
    </row>
    <row r="2589" spans="1:23" x14ac:dyDescent="0.25">
      <c r="A2589" s="1">
        <v>39790</v>
      </c>
      <c r="B2589" s="2">
        <v>4418.33</v>
      </c>
      <c r="C2589" s="2">
        <v>64201</v>
      </c>
      <c r="D2589" s="2">
        <v>4471</v>
      </c>
      <c r="E2589" s="2">
        <v>4421</v>
      </c>
      <c r="F2589" s="10">
        <f t="shared" si="650"/>
        <v>1.1920793603013013E-2</v>
      </c>
      <c r="G2589" s="2">
        <f t="shared" ca="1" si="651"/>
        <v>55320.5</v>
      </c>
      <c r="H2589">
        <f t="shared" ca="1" si="652"/>
        <v>1</v>
      </c>
      <c r="I2589">
        <f t="shared" si="653"/>
        <v>-1</v>
      </c>
      <c r="J2589">
        <f t="shared" si="656"/>
        <v>193.26000000000022</v>
      </c>
      <c r="K2589">
        <f t="shared" si="654"/>
        <v>-1</v>
      </c>
      <c r="L2589" s="11">
        <f t="shared" ca="1" si="648"/>
        <v>16409.819999999985</v>
      </c>
      <c r="M2589">
        <f t="shared" ca="1" si="655"/>
        <v>-3</v>
      </c>
      <c r="N2589">
        <f t="shared" ca="1" si="649"/>
        <v>6</v>
      </c>
      <c r="O2589">
        <f>COUNTIF(結算日!$A$3:$A$249,A2589)</f>
        <v>0</v>
      </c>
      <c r="Q2589" s="7">
        <f t="shared" si="657"/>
        <v>292</v>
      </c>
      <c r="R2589" s="8">
        <f t="shared" ca="1" si="661"/>
        <v>49056</v>
      </c>
      <c r="S2589" s="8">
        <f t="shared" ca="1" si="662"/>
        <v>752631</v>
      </c>
      <c r="T2589" s="8">
        <f t="shared" ca="1" si="658"/>
        <v>-168</v>
      </c>
      <c r="U2589" s="9">
        <f t="shared" ca="1" si="663"/>
        <v>336</v>
      </c>
      <c r="V2589">
        <f t="shared" si="659"/>
        <v>2008</v>
      </c>
      <c r="W2589">
        <f t="shared" si="660"/>
        <v>12</v>
      </c>
    </row>
    <row r="2590" spans="1:23" x14ac:dyDescent="0.25">
      <c r="A2590" s="1">
        <v>39791</v>
      </c>
      <c r="B2590" s="2">
        <v>4472.66</v>
      </c>
      <c r="C2590" s="2">
        <v>82875</v>
      </c>
      <c r="D2590" s="2">
        <v>4460</v>
      </c>
      <c r="E2590" s="2">
        <v>4421</v>
      </c>
      <c r="F2590" s="10">
        <f t="shared" si="650"/>
        <v>-2.8305303778959345E-3</v>
      </c>
      <c r="G2590" s="2">
        <f t="shared" ca="1" si="651"/>
        <v>55705.15</v>
      </c>
      <c r="H2590">
        <f t="shared" ca="1" si="652"/>
        <v>1</v>
      </c>
      <c r="I2590">
        <f t="shared" si="653"/>
        <v>1</v>
      </c>
      <c r="J2590">
        <f t="shared" si="656"/>
        <v>54.329999999999927</v>
      </c>
      <c r="K2590">
        <f t="shared" si="654"/>
        <v>1</v>
      </c>
      <c r="L2590" s="11">
        <f t="shared" ca="1" si="648"/>
        <v>16246.829999999985</v>
      </c>
      <c r="M2590">
        <f t="shared" ca="1" si="655"/>
        <v>3</v>
      </c>
      <c r="N2590">
        <f t="shared" ca="1" si="649"/>
        <v>6</v>
      </c>
      <c r="O2590">
        <f>COUNTIF(結算日!$A$3:$A$249,A2590)</f>
        <v>0</v>
      </c>
      <c r="Q2590" s="7">
        <f t="shared" si="657"/>
        <v>-11</v>
      </c>
      <c r="R2590" s="8">
        <f t="shared" ca="1" si="661"/>
        <v>1848</v>
      </c>
      <c r="S2590" s="8">
        <f t="shared" ca="1" si="662"/>
        <v>754143</v>
      </c>
      <c r="T2590" s="8">
        <f t="shared" ca="1" si="658"/>
        <v>169</v>
      </c>
      <c r="U2590" s="9">
        <f t="shared" ca="1" si="663"/>
        <v>337</v>
      </c>
      <c r="V2590">
        <f t="shared" si="659"/>
        <v>2008</v>
      </c>
      <c r="W2590">
        <f t="shared" si="660"/>
        <v>12</v>
      </c>
    </row>
    <row r="2591" spans="1:23" x14ac:dyDescent="0.25">
      <c r="A2591" s="1">
        <v>39792</v>
      </c>
      <c r="B2591" s="2">
        <v>4658.87</v>
      </c>
      <c r="C2591" s="2">
        <v>92368</v>
      </c>
      <c r="D2591" s="2">
        <v>4691</v>
      </c>
      <c r="E2591" s="2">
        <v>4651</v>
      </c>
      <c r="F2591" s="10">
        <f t="shared" si="650"/>
        <v>6.8965221180243841E-3</v>
      </c>
      <c r="G2591" s="2">
        <f t="shared" ca="1" si="651"/>
        <v>56680.55</v>
      </c>
      <c r="H2591">
        <f t="shared" ca="1" si="652"/>
        <v>1</v>
      </c>
      <c r="I2591">
        <f t="shared" si="653"/>
        <v>-1</v>
      </c>
      <c r="J2591">
        <f t="shared" si="656"/>
        <v>186.21000000000004</v>
      </c>
      <c r="K2591">
        <f t="shared" si="654"/>
        <v>-1</v>
      </c>
      <c r="L2591" s="11">
        <f t="shared" ca="1" si="648"/>
        <v>16805.459999999985</v>
      </c>
      <c r="M2591">
        <f t="shared" ca="1" si="655"/>
        <v>-3</v>
      </c>
      <c r="N2591">
        <f t="shared" ca="1" si="649"/>
        <v>6</v>
      </c>
      <c r="O2591">
        <f>COUNTIF(結算日!$A$3:$A$249,A2591)</f>
        <v>0</v>
      </c>
      <c r="Q2591" s="7">
        <f t="shared" si="657"/>
        <v>231</v>
      </c>
      <c r="R2591" s="8">
        <f t="shared" ca="1" si="661"/>
        <v>39039</v>
      </c>
      <c r="S2591" s="8">
        <f t="shared" ca="1" si="662"/>
        <v>792845</v>
      </c>
      <c r="T2591" s="8">
        <f t="shared" ca="1" si="658"/>
        <v>-169</v>
      </c>
      <c r="U2591" s="9">
        <f t="shared" ca="1" si="663"/>
        <v>338</v>
      </c>
      <c r="V2591">
        <f t="shared" si="659"/>
        <v>2008</v>
      </c>
      <c r="W2591">
        <f t="shared" si="660"/>
        <v>12</v>
      </c>
    </row>
    <row r="2592" spans="1:23" x14ac:dyDescent="0.25">
      <c r="A2592" s="1">
        <v>39793</v>
      </c>
      <c r="B2592" s="2">
        <v>4655.57</v>
      </c>
      <c r="C2592" s="2">
        <v>95903</v>
      </c>
      <c r="D2592" s="2">
        <v>4666</v>
      </c>
      <c r="E2592" s="2">
        <v>4645</v>
      </c>
      <c r="F2592" s="10">
        <f t="shared" si="650"/>
        <v>2.240327177982504E-3</v>
      </c>
      <c r="G2592" s="2">
        <f t="shared" ca="1" si="651"/>
        <v>58362</v>
      </c>
      <c r="H2592">
        <f t="shared" ca="1" si="652"/>
        <v>1</v>
      </c>
      <c r="I2592">
        <f t="shared" si="653"/>
        <v>-1</v>
      </c>
      <c r="J2592">
        <f t="shared" si="656"/>
        <v>-3.3000000000001819</v>
      </c>
      <c r="K2592">
        <f t="shared" si="654"/>
        <v>-1</v>
      </c>
      <c r="L2592" s="11">
        <f t="shared" ca="1" si="648"/>
        <v>16815.359999999986</v>
      </c>
      <c r="M2592">
        <f t="shared" ca="1" si="655"/>
        <v>-3</v>
      </c>
      <c r="N2592">
        <f t="shared" ca="1" si="649"/>
        <v>0</v>
      </c>
      <c r="O2592">
        <f>COUNTIF(結算日!$A$3:$A$249,A2592)</f>
        <v>0</v>
      </c>
      <c r="Q2592" s="7">
        <f t="shared" si="657"/>
        <v>-25</v>
      </c>
      <c r="R2592" s="8">
        <f t="shared" ca="1" si="661"/>
        <v>4225</v>
      </c>
      <c r="S2592" s="8">
        <f t="shared" ca="1" si="662"/>
        <v>796732</v>
      </c>
      <c r="T2592" s="8">
        <f t="shared" ca="1" si="658"/>
        <v>-170</v>
      </c>
      <c r="U2592" s="9">
        <f t="shared" ca="1" si="663"/>
        <v>1</v>
      </c>
      <c r="V2592">
        <f t="shared" si="659"/>
        <v>2008</v>
      </c>
      <c r="W2592">
        <f t="shared" si="660"/>
        <v>12</v>
      </c>
    </row>
    <row r="2593" spans="1:23" x14ac:dyDescent="0.25">
      <c r="A2593" s="1">
        <v>39794</v>
      </c>
      <c r="B2593" s="2">
        <v>4481.2700000000004</v>
      </c>
      <c r="C2593" s="2">
        <v>90216</v>
      </c>
      <c r="D2593" s="2">
        <v>4425</v>
      </c>
      <c r="E2593" s="2">
        <v>4388</v>
      </c>
      <c r="F2593" s="10">
        <f t="shared" si="650"/>
        <v>-1.2556708254579663E-2</v>
      </c>
      <c r="G2593" s="2">
        <f t="shared" ca="1" si="651"/>
        <v>59234.3</v>
      </c>
      <c r="H2593">
        <f t="shared" ca="1" si="652"/>
        <v>1</v>
      </c>
      <c r="I2593">
        <f t="shared" si="653"/>
        <v>1</v>
      </c>
      <c r="J2593">
        <f t="shared" si="656"/>
        <v>-174.29999999999927</v>
      </c>
      <c r="K2593">
        <f t="shared" si="654"/>
        <v>1</v>
      </c>
      <c r="L2593" s="11">
        <f t="shared" ca="1" si="648"/>
        <v>17338.259999999984</v>
      </c>
      <c r="M2593">
        <f t="shared" ca="1" si="655"/>
        <v>3</v>
      </c>
      <c r="N2593">
        <f t="shared" ca="1" si="649"/>
        <v>6</v>
      </c>
      <c r="O2593">
        <f>COUNTIF(結算日!$A$3:$A$249,A2593)</f>
        <v>0</v>
      </c>
      <c r="Q2593" s="7">
        <f t="shared" si="657"/>
        <v>-241</v>
      </c>
      <c r="R2593" s="8">
        <f t="shared" ca="1" si="661"/>
        <v>40970</v>
      </c>
      <c r="S2593" s="8">
        <f t="shared" ca="1" si="662"/>
        <v>837701</v>
      </c>
      <c r="T2593" s="8">
        <f t="shared" ca="1" si="658"/>
        <v>189</v>
      </c>
      <c r="U2593" s="9">
        <f t="shared" ca="1" si="663"/>
        <v>359</v>
      </c>
      <c r="V2593">
        <f t="shared" si="659"/>
        <v>2008</v>
      </c>
      <c r="W2593">
        <f t="shared" si="660"/>
        <v>12</v>
      </c>
    </row>
    <row r="2594" spans="1:23" x14ac:dyDescent="0.25">
      <c r="A2594" s="1">
        <v>39797</v>
      </c>
      <c r="B2594" s="2">
        <v>4613.72</v>
      </c>
      <c r="C2594" s="2">
        <v>71110</v>
      </c>
      <c r="D2594" s="2">
        <v>4610</v>
      </c>
      <c r="E2594" s="2">
        <v>4582</v>
      </c>
      <c r="F2594" s="10">
        <f t="shared" si="650"/>
        <v>-8.0629080221605864E-4</v>
      </c>
      <c r="G2594" s="2">
        <f t="shared" ca="1" si="651"/>
        <v>59986.375</v>
      </c>
      <c r="H2594">
        <f t="shared" ca="1" si="652"/>
        <v>1</v>
      </c>
      <c r="I2594">
        <f t="shared" si="653"/>
        <v>1</v>
      </c>
      <c r="J2594">
        <f t="shared" si="656"/>
        <v>132.44999999999982</v>
      </c>
      <c r="K2594">
        <f t="shared" ca="1" si="654"/>
        <v>1</v>
      </c>
      <c r="L2594" s="11">
        <f t="shared" ca="1" si="648"/>
        <v>17735.609999999982</v>
      </c>
      <c r="M2594">
        <f t="shared" ca="1" si="655"/>
        <v>3</v>
      </c>
      <c r="N2594">
        <f t="shared" ca="1" si="649"/>
        <v>0</v>
      </c>
      <c r="O2594">
        <f>COUNTIF(結算日!$A$3:$A$249,A2594)</f>
        <v>0</v>
      </c>
      <c r="Q2594" s="7">
        <f t="shared" si="657"/>
        <v>185</v>
      </c>
      <c r="R2594" s="8">
        <f t="shared" ca="1" si="661"/>
        <v>34965</v>
      </c>
      <c r="S2594" s="8">
        <f t="shared" ca="1" si="662"/>
        <v>872307</v>
      </c>
      <c r="T2594" s="8">
        <f t="shared" ca="1" si="658"/>
        <v>189</v>
      </c>
      <c r="U2594" s="9">
        <f t="shared" ca="1" si="663"/>
        <v>0</v>
      </c>
      <c r="V2594">
        <f t="shared" si="659"/>
        <v>2008</v>
      </c>
      <c r="W2594">
        <f t="shared" si="660"/>
        <v>12</v>
      </c>
    </row>
    <row r="2595" spans="1:23" x14ac:dyDescent="0.25">
      <c r="A2595" s="1">
        <v>39798</v>
      </c>
      <c r="B2595" s="2">
        <v>4616.8900000000003</v>
      </c>
      <c r="C2595" s="2">
        <v>58410</v>
      </c>
      <c r="D2595" s="2">
        <v>4585</v>
      </c>
      <c r="E2595" s="2">
        <v>4568</v>
      </c>
      <c r="F2595" s="10">
        <f t="shared" si="650"/>
        <v>-6.9072470862421298E-3</v>
      </c>
      <c r="G2595" s="2">
        <f t="shared" ca="1" si="651"/>
        <v>59761.324999999997</v>
      </c>
      <c r="H2595">
        <f t="shared" ca="1" si="652"/>
        <v>-1</v>
      </c>
      <c r="I2595">
        <f t="shared" si="653"/>
        <v>1</v>
      </c>
      <c r="J2595">
        <f t="shared" si="656"/>
        <v>3.1700000000000728</v>
      </c>
      <c r="K2595">
        <f t="shared" si="654"/>
        <v>1</v>
      </c>
      <c r="L2595" s="11">
        <f t="shared" ca="1" si="648"/>
        <v>17745.119999999981</v>
      </c>
      <c r="M2595">
        <f t="shared" ca="1" si="655"/>
        <v>3</v>
      </c>
      <c r="N2595">
        <f t="shared" ca="1" si="649"/>
        <v>0</v>
      </c>
      <c r="O2595">
        <f>COUNTIF(結算日!$A$3:$A$249,A2595)</f>
        <v>0</v>
      </c>
      <c r="Q2595" s="7">
        <f t="shared" si="657"/>
        <v>-25</v>
      </c>
      <c r="R2595" s="8">
        <f t="shared" ca="1" si="661"/>
        <v>-4725</v>
      </c>
      <c r="S2595" s="8">
        <f t="shared" ca="1" si="662"/>
        <v>867582</v>
      </c>
      <c r="T2595" s="8">
        <f t="shared" ca="1" si="658"/>
        <v>189</v>
      </c>
      <c r="U2595" s="9">
        <f t="shared" ca="1" si="663"/>
        <v>0</v>
      </c>
      <c r="V2595">
        <f t="shared" si="659"/>
        <v>2008</v>
      </c>
      <c r="W2595">
        <f t="shared" si="660"/>
        <v>12</v>
      </c>
    </row>
    <row r="2596" spans="1:23" x14ac:dyDescent="0.25">
      <c r="A2596" s="1">
        <v>39799</v>
      </c>
      <c r="B2596" s="2">
        <v>4648.0200000000004</v>
      </c>
      <c r="C2596" s="2">
        <v>94534</v>
      </c>
      <c r="D2596" s="2">
        <v>4666</v>
      </c>
      <c r="E2596" s="2">
        <v>4623</v>
      </c>
      <c r="F2596" s="10">
        <f t="shared" si="650"/>
        <v>-5.3829372507003814E-3</v>
      </c>
      <c r="G2596" s="2">
        <f t="shared" ca="1" si="651"/>
        <v>60948.6</v>
      </c>
      <c r="H2596">
        <f t="shared" ca="1" si="652"/>
        <v>1</v>
      </c>
      <c r="I2596">
        <f t="shared" si="653"/>
        <v>1</v>
      </c>
      <c r="J2596">
        <f t="shared" si="656"/>
        <v>31.130000000000109</v>
      </c>
      <c r="K2596">
        <f t="shared" si="654"/>
        <v>1</v>
      </c>
      <c r="L2596" s="11">
        <f t="shared" ca="1" si="648"/>
        <v>17838.50999999998</v>
      </c>
      <c r="M2596">
        <f t="shared" ca="1" si="655"/>
        <v>3</v>
      </c>
      <c r="N2596">
        <f t="shared" ca="1" si="649"/>
        <v>0</v>
      </c>
      <c r="O2596">
        <f>COUNTIF(結算日!$A$3:$A$249,A2596)</f>
        <v>1</v>
      </c>
      <c r="Q2596" s="7">
        <f t="shared" si="657"/>
        <v>81</v>
      </c>
      <c r="R2596" s="8">
        <f t="shared" ca="1" si="661"/>
        <v>15309</v>
      </c>
      <c r="S2596" s="8">
        <f t="shared" ca="1" si="662"/>
        <v>882891</v>
      </c>
      <c r="T2596" s="8">
        <f t="shared" ca="1" si="658"/>
        <v>190</v>
      </c>
      <c r="U2596" s="9">
        <f t="shared" ca="1" si="663"/>
        <v>379</v>
      </c>
      <c r="V2596">
        <f t="shared" si="659"/>
        <v>2008</v>
      </c>
      <c r="W2596">
        <f t="shared" si="660"/>
        <v>12</v>
      </c>
    </row>
    <row r="2597" spans="1:23" x14ac:dyDescent="0.25">
      <c r="A2597" s="1">
        <v>39800</v>
      </c>
      <c r="B2597" s="2">
        <v>4694.8100000000004</v>
      </c>
      <c r="C2597" s="2">
        <v>62116</v>
      </c>
      <c r="D2597" s="2">
        <v>4695</v>
      </c>
      <c r="E2597" s="2">
        <v>4664</v>
      </c>
      <c r="F2597" s="10">
        <f t="shared" si="650"/>
        <v>4.0470221372101989E-5</v>
      </c>
      <c r="G2597" s="2">
        <f t="shared" ca="1" si="651"/>
        <v>61858.324999999997</v>
      </c>
      <c r="H2597">
        <f t="shared" ca="1" si="652"/>
        <v>1</v>
      </c>
      <c r="I2597">
        <f t="shared" si="653"/>
        <v>-1</v>
      </c>
      <c r="J2597">
        <f t="shared" si="656"/>
        <v>46.789999999999964</v>
      </c>
      <c r="K2597">
        <f t="shared" ca="1" si="654"/>
        <v>1</v>
      </c>
      <c r="L2597" s="11">
        <f t="shared" ca="1" si="648"/>
        <v>17978.879999999979</v>
      </c>
      <c r="M2597">
        <f t="shared" ca="1" si="655"/>
        <v>3</v>
      </c>
      <c r="N2597">
        <f t="shared" ca="1" si="649"/>
        <v>0</v>
      </c>
      <c r="O2597">
        <f>COUNTIF(結算日!$A$3:$A$249,A2597)</f>
        <v>0</v>
      </c>
      <c r="Q2597" s="7">
        <f t="shared" si="657"/>
        <v>72</v>
      </c>
      <c r="R2597" s="8">
        <f t="shared" ca="1" si="661"/>
        <v>13680</v>
      </c>
      <c r="S2597" s="8">
        <f t="shared" ca="1" si="662"/>
        <v>896192</v>
      </c>
      <c r="T2597" s="8">
        <f t="shared" ca="1" si="658"/>
        <v>190</v>
      </c>
      <c r="U2597" s="9">
        <f t="shared" ca="1" si="663"/>
        <v>0</v>
      </c>
      <c r="V2597">
        <f t="shared" si="659"/>
        <v>2008</v>
      </c>
      <c r="W2597">
        <f t="shared" si="660"/>
        <v>12</v>
      </c>
    </row>
    <row r="2598" spans="1:23" x14ac:dyDescent="0.25">
      <c r="A2598" s="1">
        <v>39801</v>
      </c>
      <c r="B2598" s="2">
        <v>4694.5200000000004</v>
      </c>
      <c r="C2598" s="2">
        <v>70741</v>
      </c>
      <c r="D2598" s="2">
        <v>4680</v>
      </c>
      <c r="E2598" s="2">
        <v>4655</v>
      </c>
      <c r="F2598" s="10">
        <f t="shared" si="650"/>
        <v>-3.0929679711664271E-3</v>
      </c>
      <c r="G2598" s="2">
        <f t="shared" ca="1" si="651"/>
        <v>62984.9</v>
      </c>
      <c r="H2598">
        <f t="shared" ca="1" si="652"/>
        <v>1</v>
      </c>
      <c r="I2598">
        <f t="shared" si="653"/>
        <v>1</v>
      </c>
      <c r="J2598">
        <f t="shared" si="656"/>
        <v>-0.28999999999996362</v>
      </c>
      <c r="K2598">
        <f t="shared" si="654"/>
        <v>1</v>
      </c>
      <c r="L2598" s="11">
        <f t="shared" ca="1" si="648"/>
        <v>17978.00999999998</v>
      </c>
      <c r="M2598">
        <f t="shared" ca="1" si="655"/>
        <v>3</v>
      </c>
      <c r="N2598">
        <f t="shared" ca="1" si="649"/>
        <v>0</v>
      </c>
      <c r="O2598">
        <f>COUNTIF(結算日!$A$3:$A$249,A2598)</f>
        <v>0</v>
      </c>
      <c r="Q2598" s="7">
        <f t="shared" si="657"/>
        <v>-15</v>
      </c>
      <c r="R2598" s="8">
        <f t="shared" ca="1" si="661"/>
        <v>-2850</v>
      </c>
      <c r="S2598" s="8">
        <f t="shared" ca="1" si="662"/>
        <v>893342</v>
      </c>
      <c r="T2598" s="8">
        <f t="shared" ca="1" si="658"/>
        <v>190</v>
      </c>
      <c r="U2598" s="9">
        <f t="shared" ca="1" si="663"/>
        <v>0</v>
      </c>
      <c r="V2598">
        <f t="shared" si="659"/>
        <v>2008</v>
      </c>
      <c r="W2598">
        <f t="shared" si="660"/>
        <v>12</v>
      </c>
    </row>
    <row r="2599" spans="1:23" x14ac:dyDescent="0.25">
      <c r="A2599" s="1">
        <v>39804</v>
      </c>
      <c r="B2599" s="2">
        <v>4535.54</v>
      </c>
      <c r="C2599" s="2">
        <v>67152</v>
      </c>
      <c r="D2599" s="2">
        <v>4529</v>
      </c>
      <c r="E2599" s="2">
        <v>4502</v>
      </c>
      <c r="F2599" s="10">
        <f t="shared" si="650"/>
        <v>-1.4419451708065356E-3</v>
      </c>
      <c r="G2599" s="2">
        <f t="shared" ca="1" si="651"/>
        <v>63767.074999999997</v>
      </c>
      <c r="H2599">
        <f t="shared" ca="1" si="652"/>
        <v>1</v>
      </c>
      <c r="I2599">
        <f t="shared" si="653"/>
        <v>1</v>
      </c>
      <c r="J2599">
        <f t="shared" si="656"/>
        <v>-158.98000000000047</v>
      </c>
      <c r="K2599">
        <f t="shared" si="654"/>
        <v>1</v>
      </c>
      <c r="L2599" s="11">
        <f t="shared" ca="1" si="648"/>
        <v>17501.069999999978</v>
      </c>
      <c r="M2599">
        <f t="shared" ca="1" si="655"/>
        <v>3</v>
      </c>
      <c r="N2599">
        <f t="shared" ca="1" si="649"/>
        <v>0</v>
      </c>
      <c r="O2599">
        <f>COUNTIF(結算日!$A$3:$A$249,A2599)</f>
        <v>0</v>
      </c>
      <c r="Q2599" s="7">
        <f t="shared" si="657"/>
        <v>-151</v>
      </c>
      <c r="R2599" s="8">
        <f t="shared" ca="1" si="661"/>
        <v>-28690</v>
      </c>
      <c r="S2599" s="8">
        <f t="shared" ca="1" si="662"/>
        <v>864652</v>
      </c>
      <c r="T2599" s="8">
        <f t="shared" ca="1" si="658"/>
        <v>190</v>
      </c>
      <c r="U2599" s="9">
        <f t="shared" ca="1" si="663"/>
        <v>0</v>
      </c>
      <c r="V2599">
        <f t="shared" si="659"/>
        <v>2008</v>
      </c>
      <c r="W2599">
        <f t="shared" si="660"/>
        <v>12</v>
      </c>
    </row>
    <row r="2600" spans="1:23" x14ac:dyDescent="0.25">
      <c r="A2600" s="1">
        <v>39805</v>
      </c>
      <c r="B2600" s="2">
        <v>4405.8599999999997</v>
      </c>
      <c r="C2600" s="2">
        <v>51178</v>
      </c>
      <c r="D2600" s="2">
        <v>4349</v>
      </c>
      <c r="E2600" s="2">
        <v>4330</v>
      </c>
      <c r="F2600" s="10">
        <f t="shared" si="650"/>
        <v>-1.2905539440653979E-2</v>
      </c>
      <c r="G2600" s="2">
        <f t="shared" ca="1" si="651"/>
        <v>63246.75</v>
      </c>
      <c r="H2600">
        <f t="shared" ca="1" si="652"/>
        <v>-1</v>
      </c>
      <c r="I2600">
        <f t="shared" si="653"/>
        <v>1</v>
      </c>
      <c r="J2600">
        <f t="shared" si="656"/>
        <v>-129.68000000000029</v>
      </c>
      <c r="K2600">
        <f t="shared" si="654"/>
        <v>1</v>
      </c>
      <c r="L2600" s="11">
        <f t="shared" ca="1" si="648"/>
        <v>17112.029999999977</v>
      </c>
      <c r="M2600">
        <f t="shared" ca="1" si="655"/>
        <v>3</v>
      </c>
      <c r="N2600">
        <f t="shared" ca="1" si="649"/>
        <v>0</v>
      </c>
      <c r="O2600">
        <f>COUNTIF(結算日!$A$3:$A$249,A2600)</f>
        <v>0</v>
      </c>
      <c r="Q2600" s="7">
        <f t="shared" si="657"/>
        <v>-180</v>
      </c>
      <c r="R2600" s="8">
        <f t="shared" ca="1" si="661"/>
        <v>-34200</v>
      </c>
      <c r="S2600" s="8">
        <f t="shared" ca="1" si="662"/>
        <v>830452</v>
      </c>
      <c r="T2600" s="8">
        <f t="shared" ca="1" si="658"/>
        <v>190</v>
      </c>
      <c r="U2600" s="9">
        <f t="shared" ca="1" si="663"/>
        <v>0</v>
      </c>
      <c r="V2600">
        <f t="shared" si="659"/>
        <v>2008</v>
      </c>
      <c r="W2600">
        <f t="shared" si="660"/>
        <v>12</v>
      </c>
    </row>
    <row r="2601" spans="1:23" x14ac:dyDescent="0.25">
      <c r="A2601" s="1">
        <v>39806</v>
      </c>
      <c r="B2601" s="2">
        <v>4423.09</v>
      </c>
      <c r="C2601" s="2">
        <v>42632</v>
      </c>
      <c r="D2601" s="2">
        <v>4379</v>
      </c>
      <c r="E2601" s="2">
        <v>4350</v>
      </c>
      <c r="F2601" s="10">
        <f t="shared" si="650"/>
        <v>-9.9681444420077758E-3</v>
      </c>
      <c r="G2601" s="2">
        <f t="shared" ca="1" si="651"/>
        <v>62319.05</v>
      </c>
      <c r="H2601">
        <f t="shared" ca="1" si="652"/>
        <v>-1</v>
      </c>
      <c r="I2601">
        <f t="shared" si="653"/>
        <v>1</v>
      </c>
      <c r="J2601">
        <f t="shared" si="656"/>
        <v>17.230000000000473</v>
      </c>
      <c r="K2601">
        <f t="shared" si="654"/>
        <v>1</v>
      </c>
      <c r="L2601" s="11">
        <f t="shared" ca="1" si="648"/>
        <v>17163.719999999979</v>
      </c>
      <c r="M2601">
        <f t="shared" ca="1" si="655"/>
        <v>3</v>
      </c>
      <c r="N2601">
        <f t="shared" ca="1" si="649"/>
        <v>0</v>
      </c>
      <c r="O2601">
        <f>COUNTIF(結算日!$A$3:$A$249,A2601)</f>
        <v>0</v>
      </c>
      <c r="Q2601" s="7">
        <f t="shared" si="657"/>
        <v>30</v>
      </c>
      <c r="R2601" s="8">
        <f t="shared" ca="1" si="661"/>
        <v>5700</v>
      </c>
      <c r="S2601" s="8">
        <f t="shared" ca="1" si="662"/>
        <v>836152</v>
      </c>
      <c r="T2601" s="8">
        <f t="shared" ca="1" si="658"/>
        <v>190</v>
      </c>
      <c r="U2601" s="9">
        <f t="shared" ca="1" si="663"/>
        <v>0</v>
      </c>
      <c r="V2601">
        <f t="shared" si="659"/>
        <v>2008</v>
      </c>
      <c r="W2601">
        <f t="shared" si="660"/>
        <v>12</v>
      </c>
    </row>
    <row r="2602" spans="1:23" x14ac:dyDescent="0.25">
      <c r="A2602" s="1">
        <v>39807</v>
      </c>
      <c r="B2602" s="2">
        <v>4413.45</v>
      </c>
      <c r="C2602" s="2">
        <v>29490</v>
      </c>
      <c r="D2602" s="2">
        <v>4405</v>
      </c>
      <c r="E2602" s="2">
        <v>4372</v>
      </c>
      <c r="F2602" s="10">
        <f t="shared" si="650"/>
        <v>-1.9146019553862859E-3</v>
      </c>
      <c r="G2602" s="2">
        <f t="shared" ca="1" si="651"/>
        <v>61363.8</v>
      </c>
      <c r="H2602">
        <f t="shared" ca="1" si="652"/>
        <v>-1</v>
      </c>
      <c r="I2602">
        <f t="shared" si="653"/>
        <v>1</v>
      </c>
      <c r="J2602">
        <f t="shared" si="656"/>
        <v>-9.6400000000003274</v>
      </c>
      <c r="K2602">
        <f t="shared" si="654"/>
        <v>1</v>
      </c>
      <c r="L2602" s="11">
        <f t="shared" ca="1" si="648"/>
        <v>17134.799999999977</v>
      </c>
      <c r="M2602">
        <f t="shared" ca="1" si="655"/>
        <v>3</v>
      </c>
      <c r="N2602">
        <f t="shared" ca="1" si="649"/>
        <v>0</v>
      </c>
      <c r="O2602">
        <f>COUNTIF(結算日!$A$3:$A$249,A2602)</f>
        <v>0</v>
      </c>
      <c r="Q2602" s="7">
        <f t="shared" si="657"/>
        <v>26</v>
      </c>
      <c r="R2602" s="8">
        <f t="shared" ca="1" si="661"/>
        <v>4940</v>
      </c>
      <c r="S2602" s="8">
        <f t="shared" ca="1" si="662"/>
        <v>841092</v>
      </c>
      <c r="T2602" s="8">
        <f t="shared" ca="1" si="658"/>
        <v>190</v>
      </c>
      <c r="U2602" s="9">
        <f t="shared" ca="1" si="663"/>
        <v>0</v>
      </c>
      <c r="V2602">
        <f t="shared" si="659"/>
        <v>2008</v>
      </c>
      <c r="W2602">
        <f t="shared" si="660"/>
        <v>12</v>
      </c>
    </row>
    <row r="2603" spans="1:23" x14ac:dyDescent="0.25">
      <c r="A2603" s="1">
        <v>39808</v>
      </c>
      <c r="B2603" s="2">
        <v>4425.08</v>
      </c>
      <c r="C2603" s="2">
        <v>29917</v>
      </c>
      <c r="D2603" s="2">
        <v>4378</v>
      </c>
      <c r="E2603" s="2">
        <v>4350</v>
      </c>
      <c r="F2603" s="10">
        <f t="shared" si="650"/>
        <v>-1.0639355672665829E-2</v>
      </c>
      <c r="G2603" s="2">
        <f t="shared" ca="1" si="651"/>
        <v>59942.275000000001</v>
      </c>
      <c r="H2603">
        <f t="shared" ca="1" si="652"/>
        <v>-1</v>
      </c>
      <c r="I2603">
        <f t="shared" si="653"/>
        <v>1</v>
      </c>
      <c r="J2603">
        <f t="shared" si="656"/>
        <v>11.630000000000109</v>
      </c>
      <c r="K2603">
        <f t="shared" si="654"/>
        <v>1</v>
      </c>
      <c r="L2603" s="11">
        <f t="shared" ca="1" si="648"/>
        <v>17169.689999999977</v>
      </c>
      <c r="M2603">
        <f t="shared" ca="1" si="655"/>
        <v>3</v>
      </c>
      <c r="N2603">
        <f t="shared" ca="1" si="649"/>
        <v>0</v>
      </c>
      <c r="O2603">
        <f>COUNTIF(結算日!$A$3:$A$249,A2603)</f>
        <v>0</v>
      </c>
      <c r="Q2603" s="7">
        <f t="shared" si="657"/>
        <v>-27</v>
      </c>
      <c r="R2603" s="8">
        <f t="shared" ca="1" si="661"/>
        <v>-5130</v>
      </c>
      <c r="S2603" s="8">
        <f t="shared" ca="1" si="662"/>
        <v>835962</v>
      </c>
      <c r="T2603" s="8">
        <f t="shared" ca="1" si="658"/>
        <v>190</v>
      </c>
      <c r="U2603" s="9">
        <f t="shared" ca="1" si="663"/>
        <v>0</v>
      </c>
      <c r="V2603">
        <f t="shared" si="659"/>
        <v>2008</v>
      </c>
      <c r="W2603">
        <f t="shared" si="660"/>
        <v>12</v>
      </c>
    </row>
    <row r="2604" spans="1:23" x14ac:dyDescent="0.25">
      <c r="A2604" s="1">
        <v>39811</v>
      </c>
      <c r="B2604" s="2">
        <v>4416.16</v>
      </c>
      <c r="C2604" s="2">
        <v>23638</v>
      </c>
      <c r="D2604" s="2">
        <v>4386</v>
      </c>
      <c r="E2604" s="2">
        <v>4363</v>
      </c>
      <c r="F2604" s="10">
        <f t="shared" si="650"/>
        <v>-6.8294627006267872E-3</v>
      </c>
      <c r="G2604" s="2">
        <f t="shared" ca="1" si="651"/>
        <v>58579.5</v>
      </c>
      <c r="H2604">
        <f t="shared" ca="1" si="652"/>
        <v>-1</v>
      </c>
      <c r="I2604">
        <f t="shared" si="653"/>
        <v>1</v>
      </c>
      <c r="J2604">
        <f t="shared" si="656"/>
        <v>-8.9200000000000728</v>
      </c>
      <c r="K2604">
        <f t="shared" si="654"/>
        <v>1</v>
      </c>
      <c r="L2604" s="11">
        <f t="shared" ca="1" si="648"/>
        <v>17142.929999999978</v>
      </c>
      <c r="M2604">
        <f t="shared" ca="1" si="655"/>
        <v>3</v>
      </c>
      <c r="N2604">
        <f t="shared" ca="1" si="649"/>
        <v>0</v>
      </c>
      <c r="O2604">
        <f>COUNTIF(結算日!$A$3:$A$249,A2604)</f>
        <v>0</v>
      </c>
      <c r="Q2604" s="7">
        <f t="shared" si="657"/>
        <v>8</v>
      </c>
      <c r="R2604" s="8">
        <f t="shared" ca="1" si="661"/>
        <v>1520</v>
      </c>
      <c r="S2604" s="8">
        <f t="shared" ca="1" si="662"/>
        <v>837482</v>
      </c>
      <c r="T2604" s="8">
        <f t="shared" ca="1" si="658"/>
        <v>190</v>
      </c>
      <c r="U2604" s="9">
        <f t="shared" ca="1" si="663"/>
        <v>0</v>
      </c>
      <c r="V2604">
        <f t="shared" si="659"/>
        <v>2008</v>
      </c>
      <c r="W2604">
        <f t="shared" si="660"/>
        <v>12</v>
      </c>
    </row>
    <row r="2605" spans="1:23" x14ac:dyDescent="0.25">
      <c r="A2605" s="1">
        <v>39812</v>
      </c>
      <c r="B2605" s="2">
        <v>4589.04</v>
      </c>
      <c r="C2605" s="2">
        <v>50466</v>
      </c>
      <c r="D2605" s="2">
        <v>4565</v>
      </c>
      <c r="E2605" s="2">
        <v>4535</v>
      </c>
      <c r="F2605" s="10">
        <f t="shared" si="650"/>
        <v>-5.2385684151805556E-3</v>
      </c>
      <c r="G2605" s="2">
        <f t="shared" ca="1" si="651"/>
        <v>57983</v>
      </c>
      <c r="H2605">
        <f t="shared" ca="1" si="652"/>
        <v>-1</v>
      </c>
      <c r="I2605">
        <f t="shared" si="653"/>
        <v>1</v>
      </c>
      <c r="J2605">
        <f t="shared" si="656"/>
        <v>172.88000000000011</v>
      </c>
      <c r="K2605">
        <f t="shared" si="654"/>
        <v>1</v>
      </c>
      <c r="L2605" s="11">
        <f t="shared" ca="1" si="648"/>
        <v>17661.569999999978</v>
      </c>
      <c r="M2605">
        <f t="shared" ca="1" si="655"/>
        <v>3</v>
      </c>
      <c r="N2605">
        <f t="shared" ca="1" si="649"/>
        <v>0</v>
      </c>
      <c r="O2605">
        <f>COUNTIF(結算日!$A$3:$A$249,A2605)</f>
        <v>0</v>
      </c>
      <c r="Q2605" s="7">
        <f t="shared" si="657"/>
        <v>179</v>
      </c>
      <c r="R2605" s="8">
        <f t="shared" ca="1" si="661"/>
        <v>34010</v>
      </c>
      <c r="S2605" s="8">
        <f t="shared" ca="1" si="662"/>
        <v>871492</v>
      </c>
      <c r="T2605" s="8">
        <f t="shared" ca="1" si="658"/>
        <v>190</v>
      </c>
      <c r="U2605" s="9">
        <f t="shared" ca="1" si="663"/>
        <v>0</v>
      </c>
      <c r="V2605">
        <f t="shared" si="659"/>
        <v>2008</v>
      </c>
      <c r="W2605">
        <f t="shared" si="660"/>
        <v>12</v>
      </c>
    </row>
    <row r="2606" spans="1:23" x14ac:dyDescent="0.25">
      <c r="A2606" s="1">
        <v>39813</v>
      </c>
      <c r="B2606" s="2">
        <v>4591.22</v>
      </c>
      <c r="C2606" s="2">
        <v>53054</v>
      </c>
      <c r="D2606" s="2">
        <v>4540</v>
      </c>
      <c r="E2606" s="2">
        <v>4517</v>
      </c>
      <c r="F2606" s="10">
        <f t="shared" si="650"/>
        <v>-1.1156076162762929E-2</v>
      </c>
      <c r="G2606" s="2">
        <f t="shared" ca="1" si="651"/>
        <v>57216.074999999997</v>
      </c>
      <c r="H2606">
        <f t="shared" ca="1" si="652"/>
        <v>-1</v>
      </c>
      <c r="I2606">
        <f t="shared" si="653"/>
        <v>1</v>
      </c>
      <c r="J2606">
        <f t="shared" si="656"/>
        <v>2.180000000000291</v>
      </c>
      <c r="K2606">
        <f t="shared" si="654"/>
        <v>1</v>
      </c>
      <c r="L2606" s="11">
        <f t="shared" ca="1" si="648"/>
        <v>17668.109999999979</v>
      </c>
      <c r="M2606">
        <f t="shared" ca="1" si="655"/>
        <v>3</v>
      </c>
      <c r="N2606">
        <f t="shared" ca="1" si="649"/>
        <v>0</v>
      </c>
      <c r="O2606">
        <f>COUNTIF(結算日!$A$3:$A$249,A2606)</f>
        <v>0</v>
      </c>
      <c r="Q2606" s="7">
        <f t="shared" si="657"/>
        <v>-25</v>
      </c>
      <c r="R2606" s="8">
        <f t="shared" ca="1" si="661"/>
        <v>-4750</v>
      </c>
      <c r="S2606" s="8">
        <f t="shared" ca="1" si="662"/>
        <v>866742</v>
      </c>
      <c r="T2606" s="8">
        <f t="shared" ca="1" si="658"/>
        <v>190</v>
      </c>
      <c r="U2606" s="9">
        <f t="shared" ca="1" si="663"/>
        <v>0</v>
      </c>
      <c r="V2606">
        <f t="shared" si="659"/>
        <v>2008</v>
      </c>
      <c r="W2606">
        <f t="shared" si="660"/>
        <v>12</v>
      </c>
    </row>
    <row r="2607" spans="1:23" x14ac:dyDescent="0.25">
      <c r="A2607" s="1">
        <v>39818</v>
      </c>
      <c r="B2607" s="2">
        <v>4698.3100000000004</v>
      </c>
      <c r="C2607" s="2">
        <v>66902</v>
      </c>
      <c r="D2607" s="2">
        <v>4670</v>
      </c>
      <c r="E2607" s="2">
        <v>4640</v>
      </c>
      <c r="F2607" s="10">
        <f t="shared" si="650"/>
        <v>-6.0255708967693611E-3</v>
      </c>
      <c r="G2607" s="2">
        <f t="shared" ca="1" si="651"/>
        <v>57467.775000000001</v>
      </c>
      <c r="H2607">
        <f t="shared" ca="1" si="652"/>
        <v>1</v>
      </c>
      <c r="I2607">
        <f t="shared" si="653"/>
        <v>1</v>
      </c>
      <c r="J2607">
        <f t="shared" si="656"/>
        <v>107.09000000000015</v>
      </c>
      <c r="K2607">
        <f t="shared" si="654"/>
        <v>1</v>
      </c>
      <c r="L2607" s="11">
        <f t="shared" ca="1" si="648"/>
        <v>17989.379999999979</v>
      </c>
      <c r="M2607">
        <f t="shared" ca="1" si="655"/>
        <v>3</v>
      </c>
      <c r="N2607">
        <f t="shared" ca="1" si="649"/>
        <v>0</v>
      </c>
      <c r="O2607">
        <f>COUNTIF(結算日!$A$3:$A$249,A2607)</f>
        <v>0</v>
      </c>
      <c r="Q2607" s="7">
        <f t="shared" si="657"/>
        <v>130</v>
      </c>
      <c r="R2607" s="8">
        <f t="shared" ca="1" si="661"/>
        <v>24700</v>
      </c>
      <c r="S2607" s="8">
        <f t="shared" ca="1" si="662"/>
        <v>891442</v>
      </c>
      <c r="T2607" s="8">
        <f t="shared" ca="1" si="658"/>
        <v>190</v>
      </c>
      <c r="U2607" s="9">
        <f t="shared" ca="1" si="663"/>
        <v>0</v>
      </c>
      <c r="V2607">
        <f t="shared" si="659"/>
        <v>2009</v>
      </c>
      <c r="W2607">
        <f t="shared" si="660"/>
        <v>1</v>
      </c>
    </row>
    <row r="2608" spans="1:23" x14ac:dyDescent="0.25">
      <c r="A2608" s="1">
        <v>39819</v>
      </c>
      <c r="B2608" s="2">
        <v>4727.26</v>
      </c>
      <c r="C2608" s="2">
        <v>81438</v>
      </c>
      <c r="D2608" s="2">
        <v>4706</v>
      </c>
      <c r="E2608" s="2">
        <v>4680</v>
      </c>
      <c r="F2608" s="10">
        <f t="shared" si="650"/>
        <v>-4.497319800476407E-3</v>
      </c>
      <c r="G2608" s="2">
        <f t="shared" ca="1" si="651"/>
        <v>57824.2</v>
      </c>
      <c r="H2608">
        <f t="shared" ca="1" si="652"/>
        <v>1</v>
      </c>
      <c r="I2608">
        <f t="shared" si="653"/>
        <v>1</v>
      </c>
      <c r="J2608">
        <f t="shared" si="656"/>
        <v>28.949999999999818</v>
      </c>
      <c r="K2608">
        <f t="shared" si="654"/>
        <v>1</v>
      </c>
      <c r="L2608" s="11">
        <f t="shared" ca="1" si="648"/>
        <v>18076.229999999978</v>
      </c>
      <c r="M2608">
        <f t="shared" ca="1" si="655"/>
        <v>3</v>
      </c>
      <c r="N2608">
        <f t="shared" ca="1" si="649"/>
        <v>0</v>
      </c>
      <c r="O2608">
        <f>COUNTIF(結算日!$A$3:$A$249,A2608)</f>
        <v>0</v>
      </c>
      <c r="Q2608" s="7">
        <f t="shared" si="657"/>
        <v>36</v>
      </c>
      <c r="R2608" s="8">
        <f t="shared" ca="1" si="661"/>
        <v>6840</v>
      </c>
      <c r="S2608" s="8">
        <f t="shared" ca="1" si="662"/>
        <v>898282</v>
      </c>
      <c r="T2608" s="8">
        <f t="shared" ca="1" si="658"/>
        <v>190</v>
      </c>
      <c r="U2608" s="9">
        <f t="shared" ca="1" si="663"/>
        <v>0</v>
      </c>
      <c r="V2608">
        <f t="shared" si="659"/>
        <v>2009</v>
      </c>
      <c r="W2608">
        <f t="shared" si="660"/>
        <v>1</v>
      </c>
    </row>
    <row r="2609" spans="1:23" x14ac:dyDescent="0.25">
      <c r="A2609" s="1">
        <v>39820</v>
      </c>
      <c r="B2609" s="2">
        <v>4789.84</v>
      </c>
      <c r="C2609" s="2">
        <v>96723</v>
      </c>
      <c r="D2609" s="2">
        <v>4752</v>
      </c>
      <c r="E2609" s="2">
        <v>4730</v>
      </c>
      <c r="F2609" s="10">
        <f t="shared" si="650"/>
        <v>-7.9000551166635846E-3</v>
      </c>
      <c r="G2609" s="2">
        <f t="shared" ca="1" si="651"/>
        <v>58811.025000000001</v>
      </c>
      <c r="H2609">
        <f t="shared" ca="1" si="652"/>
        <v>1</v>
      </c>
      <c r="I2609">
        <f t="shared" si="653"/>
        <v>1</v>
      </c>
      <c r="J2609">
        <f t="shared" si="656"/>
        <v>62.579999999999927</v>
      </c>
      <c r="K2609">
        <f t="shared" si="654"/>
        <v>1</v>
      </c>
      <c r="L2609" s="11">
        <f t="shared" ca="1" si="648"/>
        <v>18263.969999999979</v>
      </c>
      <c r="M2609">
        <f t="shared" ca="1" si="655"/>
        <v>3</v>
      </c>
      <c r="N2609">
        <f t="shared" ca="1" si="649"/>
        <v>0</v>
      </c>
      <c r="O2609">
        <f>COUNTIF(結算日!$A$3:$A$249,A2609)</f>
        <v>0</v>
      </c>
      <c r="Q2609" s="7">
        <f t="shared" si="657"/>
        <v>46</v>
      </c>
      <c r="R2609" s="8">
        <f t="shared" ca="1" si="661"/>
        <v>8740</v>
      </c>
      <c r="S2609" s="8">
        <f t="shared" ca="1" si="662"/>
        <v>907022</v>
      </c>
      <c r="T2609" s="8">
        <f t="shared" ca="1" si="658"/>
        <v>190</v>
      </c>
      <c r="U2609" s="9">
        <f t="shared" ca="1" si="663"/>
        <v>0</v>
      </c>
      <c r="V2609">
        <f t="shared" si="659"/>
        <v>2009</v>
      </c>
      <c r="W2609">
        <f t="shared" si="660"/>
        <v>1</v>
      </c>
    </row>
    <row r="2610" spans="1:23" x14ac:dyDescent="0.25">
      <c r="A2610" s="1">
        <v>39821</v>
      </c>
      <c r="B2610" s="2">
        <v>4535.79</v>
      </c>
      <c r="C2610" s="2">
        <v>76294</v>
      </c>
      <c r="D2610" s="2">
        <v>4452</v>
      </c>
      <c r="E2610" s="2">
        <v>4435</v>
      </c>
      <c r="F2610" s="10">
        <f t="shared" si="650"/>
        <v>-1.8473077457289655E-2</v>
      </c>
      <c r="G2610" s="2">
        <f t="shared" ca="1" si="651"/>
        <v>59332</v>
      </c>
      <c r="H2610">
        <f t="shared" ca="1" si="652"/>
        <v>1</v>
      </c>
      <c r="I2610">
        <f t="shared" si="653"/>
        <v>1</v>
      </c>
      <c r="J2610">
        <f t="shared" si="656"/>
        <v>-254.05000000000018</v>
      </c>
      <c r="K2610">
        <f t="shared" si="654"/>
        <v>1</v>
      </c>
      <c r="L2610" s="11">
        <f t="shared" ca="1" si="648"/>
        <v>17501.819999999978</v>
      </c>
      <c r="M2610">
        <f t="shared" ca="1" si="655"/>
        <v>3</v>
      </c>
      <c r="N2610">
        <f t="shared" ca="1" si="649"/>
        <v>0</v>
      </c>
      <c r="O2610">
        <f>COUNTIF(結算日!$A$3:$A$249,A2610)</f>
        <v>0</v>
      </c>
      <c r="Q2610" s="7">
        <f t="shared" si="657"/>
        <v>-300</v>
      </c>
      <c r="R2610" s="8">
        <f t="shared" ca="1" si="661"/>
        <v>-57000</v>
      </c>
      <c r="S2610" s="8">
        <f t="shared" ca="1" si="662"/>
        <v>850022</v>
      </c>
      <c r="T2610" s="8">
        <f t="shared" ca="1" si="658"/>
        <v>190</v>
      </c>
      <c r="U2610" s="9">
        <f t="shared" ca="1" si="663"/>
        <v>0</v>
      </c>
      <c r="V2610">
        <f t="shared" si="659"/>
        <v>2009</v>
      </c>
      <c r="W2610">
        <f t="shared" si="660"/>
        <v>1</v>
      </c>
    </row>
    <row r="2611" spans="1:23" x14ac:dyDescent="0.25">
      <c r="A2611" s="1">
        <v>39822</v>
      </c>
      <c r="B2611" s="2">
        <v>4502.74</v>
      </c>
      <c r="C2611" s="2">
        <v>59564</v>
      </c>
      <c r="D2611" s="2">
        <v>4421</v>
      </c>
      <c r="E2611" s="2">
        <v>4400</v>
      </c>
      <c r="F2611" s="10">
        <f t="shared" si="650"/>
        <v>-1.8153391046340617E-2</v>
      </c>
      <c r="G2611" s="2">
        <f t="shared" ca="1" si="651"/>
        <v>59666.5</v>
      </c>
      <c r="H2611">
        <f t="shared" ca="1" si="652"/>
        <v>-1</v>
      </c>
      <c r="I2611">
        <f t="shared" si="653"/>
        <v>1</v>
      </c>
      <c r="J2611">
        <f t="shared" si="656"/>
        <v>-33.050000000000182</v>
      </c>
      <c r="K2611">
        <f t="shared" si="654"/>
        <v>1</v>
      </c>
      <c r="L2611" s="11">
        <f t="shared" ca="1" si="648"/>
        <v>17402.669999999976</v>
      </c>
      <c r="M2611">
        <f t="shared" ca="1" si="655"/>
        <v>3</v>
      </c>
      <c r="N2611">
        <f t="shared" ca="1" si="649"/>
        <v>0</v>
      </c>
      <c r="O2611">
        <f>COUNTIF(結算日!$A$3:$A$249,A2611)</f>
        <v>0</v>
      </c>
      <c r="Q2611" s="7">
        <f t="shared" si="657"/>
        <v>-31</v>
      </c>
      <c r="R2611" s="8">
        <f t="shared" ca="1" si="661"/>
        <v>-5890</v>
      </c>
      <c r="S2611" s="8">
        <f t="shared" ca="1" si="662"/>
        <v>844132</v>
      </c>
      <c r="T2611" s="8">
        <f t="shared" ca="1" si="658"/>
        <v>190</v>
      </c>
      <c r="U2611" s="9">
        <f t="shared" ca="1" si="663"/>
        <v>0</v>
      </c>
      <c r="V2611">
        <f t="shared" si="659"/>
        <v>2009</v>
      </c>
      <c r="W2611">
        <f t="shared" si="660"/>
        <v>1</v>
      </c>
    </row>
    <row r="2612" spans="1:23" x14ac:dyDescent="0.25">
      <c r="A2612" s="1">
        <v>39823</v>
      </c>
      <c r="B2612" s="2">
        <v>4467.53</v>
      </c>
      <c r="C2612" s="2">
        <v>43211</v>
      </c>
      <c r="D2612" s="2">
        <v>4374</v>
      </c>
      <c r="E2612" s="2">
        <v>4350</v>
      </c>
      <c r="F2612" s="10">
        <f t="shared" si="650"/>
        <v>-2.093550574926184E-2</v>
      </c>
      <c r="G2612" s="2">
        <f t="shared" ca="1" si="651"/>
        <v>59515.45</v>
      </c>
      <c r="H2612">
        <f t="shared" ca="1" si="652"/>
        <v>-1</v>
      </c>
      <c r="I2612">
        <f t="shared" si="653"/>
        <v>1</v>
      </c>
      <c r="J2612">
        <f t="shared" si="656"/>
        <v>-35.210000000000036</v>
      </c>
      <c r="K2612">
        <f t="shared" si="654"/>
        <v>1</v>
      </c>
      <c r="L2612" s="11">
        <f t="shared" ca="1" si="648"/>
        <v>17297.039999999975</v>
      </c>
      <c r="M2612">
        <f t="shared" ca="1" si="655"/>
        <v>3</v>
      </c>
      <c r="N2612">
        <f t="shared" ca="1" si="649"/>
        <v>0</v>
      </c>
      <c r="O2612">
        <f>COUNTIF(結算日!$A$3:$A$249,A2612)</f>
        <v>0</v>
      </c>
      <c r="Q2612" s="7">
        <f t="shared" si="657"/>
        <v>-47</v>
      </c>
      <c r="R2612" s="8">
        <f t="shared" ca="1" si="661"/>
        <v>-8930</v>
      </c>
      <c r="S2612" s="8">
        <f t="shared" ca="1" si="662"/>
        <v>835202</v>
      </c>
      <c r="T2612" s="8">
        <f t="shared" ca="1" si="658"/>
        <v>190</v>
      </c>
      <c r="U2612" s="9">
        <f t="shared" ca="1" si="663"/>
        <v>0</v>
      </c>
      <c r="V2612">
        <f t="shared" si="659"/>
        <v>2009</v>
      </c>
      <c r="W2612">
        <f t="shared" si="660"/>
        <v>1</v>
      </c>
    </row>
    <row r="2613" spans="1:23" x14ac:dyDescent="0.25">
      <c r="A2613" s="1">
        <v>39825</v>
      </c>
      <c r="B2613" s="2">
        <v>4453.8999999999996</v>
      </c>
      <c r="C2613" s="2">
        <v>55857</v>
      </c>
      <c r="D2613" s="2">
        <v>4429</v>
      </c>
      <c r="E2613" s="2">
        <v>4392</v>
      </c>
      <c r="F2613" s="10">
        <f t="shared" si="650"/>
        <v>-5.5906059857652179E-3</v>
      </c>
      <c r="G2613" s="2">
        <f t="shared" ca="1" si="651"/>
        <v>59631.875</v>
      </c>
      <c r="H2613">
        <f t="shared" ca="1" si="652"/>
        <v>-1</v>
      </c>
      <c r="I2613">
        <f t="shared" si="653"/>
        <v>1</v>
      </c>
      <c r="J2613">
        <f t="shared" si="656"/>
        <v>-13.630000000000109</v>
      </c>
      <c r="K2613">
        <f t="shared" si="654"/>
        <v>1</v>
      </c>
      <c r="L2613" s="11">
        <f t="shared" ca="1" si="648"/>
        <v>17256.149999999976</v>
      </c>
      <c r="M2613">
        <f t="shared" ca="1" si="655"/>
        <v>3</v>
      </c>
      <c r="N2613">
        <f t="shared" ca="1" si="649"/>
        <v>0</v>
      </c>
      <c r="O2613">
        <f>COUNTIF(結算日!$A$3:$A$249,A2613)</f>
        <v>0</v>
      </c>
      <c r="Q2613" s="7">
        <f t="shared" si="657"/>
        <v>55</v>
      </c>
      <c r="R2613" s="8">
        <f t="shared" ca="1" si="661"/>
        <v>10450</v>
      </c>
      <c r="S2613" s="8">
        <f t="shared" ca="1" si="662"/>
        <v>845652</v>
      </c>
      <c r="T2613" s="8">
        <f t="shared" ca="1" si="658"/>
        <v>190</v>
      </c>
      <c r="U2613" s="9">
        <f t="shared" ca="1" si="663"/>
        <v>0</v>
      </c>
      <c r="V2613">
        <f t="shared" si="659"/>
        <v>2009</v>
      </c>
      <c r="W2613">
        <f t="shared" si="660"/>
        <v>1</v>
      </c>
    </row>
    <row r="2614" spans="1:23" x14ac:dyDescent="0.25">
      <c r="A2614" s="1">
        <v>39826</v>
      </c>
      <c r="B2614" s="2">
        <v>4532.3599999999997</v>
      </c>
      <c r="C2614" s="2">
        <v>49719</v>
      </c>
      <c r="D2614" s="2">
        <v>4518</v>
      </c>
      <c r="E2614" s="2">
        <v>4486</v>
      </c>
      <c r="F2614" s="10">
        <f t="shared" si="650"/>
        <v>-3.1683273173357396E-3</v>
      </c>
      <c r="G2614" s="2">
        <f t="shared" ca="1" si="651"/>
        <v>59779.8</v>
      </c>
      <c r="H2614">
        <f t="shared" ca="1" si="652"/>
        <v>-1</v>
      </c>
      <c r="I2614">
        <f t="shared" si="653"/>
        <v>1</v>
      </c>
      <c r="J2614">
        <f t="shared" si="656"/>
        <v>78.460000000000036</v>
      </c>
      <c r="K2614">
        <f t="shared" si="654"/>
        <v>1</v>
      </c>
      <c r="L2614" s="11">
        <f t="shared" ca="1" si="648"/>
        <v>17491.529999999977</v>
      </c>
      <c r="M2614">
        <f t="shared" ca="1" si="655"/>
        <v>3</v>
      </c>
      <c r="N2614">
        <f t="shared" ca="1" si="649"/>
        <v>0</v>
      </c>
      <c r="O2614">
        <f>COUNTIF(結算日!$A$3:$A$249,A2614)</f>
        <v>0</v>
      </c>
      <c r="Q2614" s="7">
        <f t="shared" si="657"/>
        <v>89</v>
      </c>
      <c r="R2614" s="8">
        <f t="shared" ca="1" si="661"/>
        <v>16910</v>
      </c>
      <c r="S2614" s="8">
        <f t="shared" ca="1" si="662"/>
        <v>862562</v>
      </c>
      <c r="T2614" s="8">
        <f t="shared" ca="1" si="658"/>
        <v>190</v>
      </c>
      <c r="U2614" s="9">
        <f t="shared" ca="1" si="663"/>
        <v>0</v>
      </c>
      <c r="V2614">
        <f t="shared" si="659"/>
        <v>2009</v>
      </c>
      <c r="W2614">
        <f t="shared" si="660"/>
        <v>1</v>
      </c>
    </row>
    <row r="2615" spans="1:23" x14ac:dyDescent="0.25">
      <c r="A2615" s="1">
        <v>39827</v>
      </c>
      <c r="B2615" s="2">
        <v>4521.47</v>
      </c>
      <c r="C2615" s="2">
        <v>60764</v>
      </c>
      <c r="D2615" s="2">
        <v>4510</v>
      </c>
      <c r="E2615" s="2">
        <v>4476</v>
      </c>
      <c r="F2615" s="10">
        <f t="shared" si="650"/>
        <v>-2.5367856029123725E-3</v>
      </c>
      <c r="G2615" s="2">
        <f t="shared" ca="1" si="651"/>
        <v>60200.074999999997</v>
      </c>
      <c r="H2615">
        <f t="shared" ca="1" si="652"/>
        <v>1</v>
      </c>
      <c r="I2615">
        <f t="shared" si="653"/>
        <v>1</v>
      </c>
      <c r="J2615">
        <f t="shared" si="656"/>
        <v>-10.889999999999418</v>
      </c>
      <c r="K2615">
        <f t="shared" si="654"/>
        <v>1</v>
      </c>
      <c r="L2615" s="11">
        <f t="shared" ca="1" si="648"/>
        <v>17458.859999999979</v>
      </c>
      <c r="M2615">
        <f t="shared" ca="1" si="655"/>
        <v>3</v>
      </c>
      <c r="N2615">
        <f t="shared" ca="1" si="649"/>
        <v>0</v>
      </c>
      <c r="O2615">
        <f>COUNTIF(結算日!$A$3:$A$249,A2615)</f>
        <v>0</v>
      </c>
      <c r="Q2615" s="7">
        <f t="shared" si="657"/>
        <v>-8</v>
      </c>
      <c r="R2615" s="8">
        <f t="shared" ca="1" si="661"/>
        <v>-1520</v>
      </c>
      <c r="S2615" s="8">
        <f t="shared" ca="1" si="662"/>
        <v>861042</v>
      </c>
      <c r="T2615" s="8">
        <f t="shared" ca="1" si="658"/>
        <v>190</v>
      </c>
      <c r="U2615" s="9">
        <f t="shared" ca="1" si="663"/>
        <v>0</v>
      </c>
      <c r="V2615">
        <f t="shared" si="659"/>
        <v>2009</v>
      </c>
      <c r="W2615">
        <f t="shared" si="660"/>
        <v>1</v>
      </c>
    </row>
    <row r="2616" spans="1:23" x14ac:dyDescent="0.25">
      <c r="A2616" s="1">
        <v>39828</v>
      </c>
      <c r="B2616" s="2">
        <v>4320.7700000000004</v>
      </c>
      <c r="C2616" s="2">
        <v>54200</v>
      </c>
      <c r="D2616" s="2">
        <v>4239</v>
      </c>
      <c r="E2616" s="2">
        <v>4188</v>
      </c>
      <c r="F2616" s="10">
        <f t="shared" si="650"/>
        <v>-1.8924867558328784E-2</v>
      </c>
      <c r="G2616" s="2">
        <f t="shared" ca="1" si="651"/>
        <v>60330.8</v>
      </c>
      <c r="H2616">
        <f t="shared" ca="1" si="652"/>
        <v>-1</v>
      </c>
      <c r="I2616">
        <f t="shared" si="653"/>
        <v>1</v>
      </c>
      <c r="J2616">
        <f t="shared" si="656"/>
        <v>-200.69999999999982</v>
      </c>
      <c r="K2616">
        <f t="shared" si="654"/>
        <v>1</v>
      </c>
      <c r="L2616" s="11">
        <f t="shared" ca="1" si="648"/>
        <v>16856.75999999998</v>
      </c>
      <c r="M2616">
        <f t="shared" ca="1" si="655"/>
        <v>3</v>
      </c>
      <c r="N2616">
        <f t="shared" ca="1" si="649"/>
        <v>0</v>
      </c>
      <c r="O2616">
        <f>COUNTIF(結算日!$A$3:$A$249,A2616)</f>
        <v>0</v>
      </c>
      <c r="Q2616" s="7">
        <f t="shared" si="657"/>
        <v>-271</v>
      </c>
      <c r="R2616" s="8">
        <f t="shared" ca="1" si="661"/>
        <v>-51490</v>
      </c>
      <c r="S2616" s="8">
        <f t="shared" ca="1" si="662"/>
        <v>809552</v>
      </c>
      <c r="T2616" s="8">
        <f t="shared" ca="1" si="658"/>
        <v>190</v>
      </c>
      <c r="U2616" s="9">
        <f t="shared" ca="1" si="663"/>
        <v>0</v>
      </c>
      <c r="V2616">
        <f t="shared" si="659"/>
        <v>2009</v>
      </c>
      <c r="W2616">
        <f t="shared" si="660"/>
        <v>1</v>
      </c>
    </row>
    <row r="2617" spans="1:23" x14ac:dyDescent="0.25">
      <c r="A2617" s="1">
        <v>39829</v>
      </c>
      <c r="B2617" s="2">
        <v>4353.7</v>
      </c>
      <c r="C2617" s="2">
        <v>46843</v>
      </c>
      <c r="D2617" s="2">
        <v>4323</v>
      </c>
      <c r="E2617" s="2">
        <v>4283</v>
      </c>
      <c r="F2617" s="10">
        <f t="shared" si="650"/>
        <v>-7.0514734593564166E-3</v>
      </c>
      <c r="G2617" s="2">
        <f t="shared" ca="1" si="651"/>
        <v>60377.65</v>
      </c>
      <c r="H2617">
        <f t="shared" ca="1" si="652"/>
        <v>-1</v>
      </c>
      <c r="I2617">
        <f t="shared" si="653"/>
        <v>1</v>
      </c>
      <c r="J2617">
        <f t="shared" si="656"/>
        <v>32.929999999999382</v>
      </c>
      <c r="K2617">
        <f t="shared" si="654"/>
        <v>1</v>
      </c>
      <c r="L2617" s="11">
        <f t="shared" ca="1" si="648"/>
        <v>16955.549999999977</v>
      </c>
      <c r="M2617">
        <f t="shared" ca="1" si="655"/>
        <v>3</v>
      </c>
      <c r="N2617">
        <f t="shared" ca="1" si="649"/>
        <v>0</v>
      </c>
      <c r="O2617">
        <f>COUNTIF(結算日!$A$3:$A$249,A2617)</f>
        <v>0</v>
      </c>
      <c r="Q2617" s="7">
        <f t="shared" si="657"/>
        <v>84</v>
      </c>
      <c r="R2617" s="8">
        <f t="shared" ca="1" si="661"/>
        <v>15960</v>
      </c>
      <c r="S2617" s="8">
        <f t="shared" ca="1" si="662"/>
        <v>825512</v>
      </c>
      <c r="T2617" s="8">
        <f t="shared" ca="1" si="658"/>
        <v>190</v>
      </c>
      <c r="U2617" s="9">
        <f t="shared" ca="1" si="663"/>
        <v>0</v>
      </c>
      <c r="V2617">
        <f t="shared" si="659"/>
        <v>2009</v>
      </c>
      <c r="W2617">
        <f t="shared" si="660"/>
        <v>1</v>
      </c>
    </row>
    <row r="2618" spans="1:23" x14ac:dyDescent="0.25">
      <c r="A2618" s="1">
        <v>39830</v>
      </c>
      <c r="B2618" s="2">
        <v>4366.1000000000004</v>
      </c>
      <c r="C2618" s="2">
        <v>33566</v>
      </c>
      <c r="D2618" s="2">
        <v>4349</v>
      </c>
      <c r="E2618" s="2">
        <v>4298</v>
      </c>
      <c r="F2618" s="10">
        <f t="shared" si="650"/>
        <v>-3.9165387874763313E-3</v>
      </c>
      <c r="G2618" s="2">
        <f t="shared" ca="1" si="651"/>
        <v>59920.55</v>
      </c>
      <c r="H2618">
        <f t="shared" ca="1" si="652"/>
        <v>-1</v>
      </c>
      <c r="I2618">
        <f t="shared" si="653"/>
        <v>1</v>
      </c>
      <c r="J2618">
        <f t="shared" si="656"/>
        <v>12.400000000000546</v>
      </c>
      <c r="K2618">
        <f t="shared" si="654"/>
        <v>1</v>
      </c>
      <c r="L2618" s="11">
        <f t="shared" ca="1" si="648"/>
        <v>16992.749999999978</v>
      </c>
      <c r="M2618">
        <f t="shared" ca="1" si="655"/>
        <v>3</v>
      </c>
      <c r="N2618">
        <f t="shared" ca="1" si="649"/>
        <v>0</v>
      </c>
      <c r="O2618">
        <f>COUNTIF(結算日!$A$3:$A$249,A2618)</f>
        <v>0</v>
      </c>
      <c r="Q2618" s="7">
        <f t="shared" si="657"/>
        <v>26</v>
      </c>
      <c r="R2618" s="8">
        <f t="shared" ca="1" si="661"/>
        <v>4940</v>
      </c>
      <c r="S2618" s="8">
        <f t="shared" ca="1" si="662"/>
        <v>830452</v>
      </c>
      <c r="T2618" s="8">
        <f t="shared" ca="1" si="658"/>
        <v>190</v>
      </c>
      <c r="U2618" s="9">
        <f t="shared" ca="1" si="663"/>
        <v>0</v>
      </c>
      <c r="V2618">
        <f t="shared" si="659"/>
        <v>2009</v>
      </c>
      <c r="W2618">
        <f t="shared" si="660"/>
        <v>1</v>
      </c>
    </row>
    <row r="2619" spans="1:23" x14ac:dyDescent="0.25">
      <c r="A2619" s="1">
        <v>39832</v>
      </c>
      <c r="B2619" s="2">
        <v>4366.76</v>
      </c>
      <c r="C2619" s="2">
        <v>35490</v>
      </c>
      <c r="D2619" s="2">
        <v>4357</v>
      </c>
      <c r="E2619" s="2">
        <v>4305</v>
      </c>
      <c r="F2619" s="10">
        <f t="shared" si="650"/>
        <v>-2.235066731398172E-3</v>
      </c>
      <c r="G2619" s="2">
        <f t="shared" ca="1" si="651"/>
        <v>59662.974999999999</v>
      </c>
      <c r="H2619">
        <f t="shared" ca="1" si="652"/>
        <v>-1</v>
      </c>
      <c r="I2619">
        <f t="shared" si="653"/>
        <v>1</v>
      </c>
      <c r="J2619">
        <f t="shared" si="656"/>
        <v>0.65999999999985448</v>
      </c>
      <c r="K2619">
        <f t="shared" si="654"/>
        <v>1</v>
      </c>
      <c r="L2619" s="11">
        <f t="shared" ca="1" si="648"/>
        <v>16994.729999999978</v>
      </c>
      <c r="M2619">
        <f t="shared" ca="1" si="655"/>
        <v>3</v>
      </c>
      <c r="N2619">
        <f t="shared" ca="1" si="649"/>
        <v>0</v>
      </c>
      <c r="O2619">
        <f>COUNTIF(結算日!$A$3:$A$249,A2619)</f>
        <v>0</v>
      </c>
      <c r="Q2619" s="7">
        <f t="shared" si="657"/>
        <v>8</v>
      </c>
      <c r="R2619" s="8">
        <f t="shared" ca="1" si="661"/>
        <v>1520</v>
      </c>
      <c r="S2619" s="8">
        <f t="shared" ca="1" si="662"/>
        <v>831972</v>
      </c>
      <c r="T2619" s="8">
        <f t="shared" ca="1" si="658"/>
        <v>190</v>
      </c>
      <c r="U2619" s="9">
        <f t="shared" ca="1" si="663"/>
        <v>0</v>
      </c>
      <c r="V2619">
        <f t="shared" si="659"/>
        <v>2009</v>
      </c>
      <c r="W2619">
        <f t="shared" si="660"/>
        <v>1</v>
      </c>
    </row>
    <row r="2620" spans="1:23" x14ac:dyDescent="0.25">
      <c r="A2620" s="1">
        <v>39833</v>
      </c>
      <c r="B2620" s="2">
        <v>4242.6099999999997</v>
      </c>
      <c r="C2620" s="2">
        <v>45720</v>
      </c>
      <c r="D2620" s="2">
        <v>4240</v>
      </c>
      <c r="E2620" s="2">
        <v>4171</v>
      </c>
      <c r="F2620" s="10">
        <f t="shared" si="650"/>
        <v>-6.1518734929666419E-4</v>
      </c>
      <c r="G2620" s="2">
        <f t="shared" ca="1" si="651"/>
        <v>59381.9</v>
      </c>
      <c r="H2620">
        <f t="shared" ca="1" si="652"/>
        <v>-1</v>
      </c>
      <c r="I2620">
        <f t="shared" si="653"/>
        <v>1</v>
      </c>
      <c r="J2620">
        <f t="shared" si="656"/>
        <v>-124.15000000000055</v>
      </c>
      <c r="K2620">
        <f t="shared" ca="1" si="654"/>
        <v>-1</v>
      </c>
      <c r="L2620" s="11">
        <f t="shared" ca="1" si="648"/>
        <v>16622.279999999977</v>
      </c>
      <c r="M2620">
        <f t="shared" ca="1" si="655"/>
        <v>-3</v>
      </c>
      <c r="N2620">
        <f t="shared" ca="1" si="649"/>
        <v>6</v>
      </c>
      <c r="O2620">
        <f>COUNTIF(結算日!$A$3:$A$249,A2620)</f>
        <v>0</v>
      </c>
      <c r="Q2620" s="7">
        <f t="shared" si="657"/>
        <v>-117</v>
      </c>
      <c r="R2620" s="8">
        <f t="shared" ca="1" si="661"/>
        <v>-22230</v>
      </c>
      <c r="S2620" s="8">
        <f t="shared" ca="1" si="662"/>
        <v>809742</v>
      </c>
      <c r="T2620" s="8">
        <f t="shared" ca="1" si="658"/>
        <v>-190</v>
      </c>
      <c r="U2620" s="9">
        <f t="shared" ca="1" si="663"/>
        <v>380</v>
      </c>
      <c r="V2620">
        <f t="shared" si="659"/>
        <v>2009</v>
      </c>
      <c r="W2620">
        <f t="shared" si="660"/>
        <v>1</v>
      </c>
    </row>
    <row r="2621" spans="1:23" x14ac:dyDescent="0.25">
      <c r="A2621" s="1">
        <v>39834</v>
      </c>
      <c r="B2621" s="2">
        <v>4247.97</v>
      </c>
      <c r="C2621" s="2">
        <v>49018</v>
      </c>
      <c r="D2621" s="2">
        <v>4254</v>
      </c>
      <c r="E2621" s="2">
        <v>4132</v>
      </c>
      <c r="F2621" s="10">
        <f t="shared" si="650"/>
        <v>-2.7300098635348213E-2</v>
      </c>
      <c r="G2621" s="2">
        <f t="shared" ca="1" si="651"/>
        <v>59483</v>
      </c>
      <c r="H2621">
        <f t="shared" ca="1" si="652"/>
        <v>-1</v>
      </c>
      <c r="I2621">
        <f t="shared" si="653"/>
        <v>1</v>
      </c>
      <c r="J2621">
        <f t="shared" si="656"/>
        <v>5.3600000000005821</v>
      </c>
      <c r="K2621">
        <f t="shared" si="654"/>
        <v>1</v>
      </c>
      <c r="L2621" s="11">
        <f t="shared" ca="1" si="648"/>
        <v>16606.199999999975</v>
      </c>
      <c r="M2621">
        <f t="shared" ca="1" si="655"/>
        <v>3</v>
      </c>
      <c r="N2621">
        <f t="shared" ca="1" si="649"/>
        <v>6</v>
      </c>
      <c r="O2621">
        <f>COUNTIF(結算日!$A$3:$A$249,A2621)</f>
        <v>1</v>
      </c>
      <c r="Q2621" s="7">
        <f t="shared" si="657"/>
        <v>14</v>
      </c>
      <c r="R2621" s="8">
        <f t="shared" ca="1" si="661"/>
        <v>-2660</v>
      </c>
      <c r="S2621" s="8">
        <f t="shared" ca="1" si="662"/>
        <v>806702</v>
      </c>
      <c r="T2621" s="8">
        <f t="shared" ca="1" si="658"/>
        <v>195</v>
      </c>
      <c r="U2621" s="9">
        <f t="shared" ca="1" si="663"/>
        <v>385</v>
      </c>
      <c r="V2621">
        <f t="shared" si="659"/>
        <v>2009</v>
      </c>
      <c r="W2621">
        <f t="shared" si="660"/>
        <v>1</v>
      </c>
    </row>
    <row r="2622" spans="1:23" x14ac:dyDescent="0.25">
      <c r="A2622" s="1">
        <v>39846</v>
      </c>
      <c r="B2622" s="2">
        <v>4259.9799999999996</v>
      </c>
      <c r="C2622" s="2">
        <v>50348</v>
      </c>
      <c r="D2622" s="2">
        <v>4161</v>
      </c>
      <c r="E2622" s="2">
        <v>4128</v>
      </c>
      <c r="F2622" s="10">
        <f t="shared" si="650"/>
        <v>-2.3234850867844381E-2</v>
      </c>
      <c r="G2622" s="2">
        <f t="shared" ca="1" si="651"/>
        <v>59189.125</v>
      </c>
      <c r="H2622">
        <f t="shared" ca="1" si="652"/>
        <v>-1</v>
      </c>
      <c r="I2622">
        <f t="shared" si="653"/>
        <v>1</v>
      </c>
      <c r="J2622">
        <f t="shared" si="656"/>
        <v>12.009999999999309</v>
      </c>
      <c r="K2622">
        <f t="shared" si="654"/>
        <v>1</v>
      </c>
      <c r="L2622" s="11">
        <f t="shared" ref="L2622:L2685" ca="1" si="664">L2621+J2622*M2621</f>
        <v>16642.229999999974</v>
      </c>
      <c r="M2622">
        <f t="shared" ca="1" si="655"/>
        <v>3</v>
      </c>
      <c r="N2622">
        <f t="shared" ref="N2622:N2685" ca="1" si="665">ABS(M2622-M2621)</f>
        <v>0</v>
      </c>
      <c r="O2622">
        <f>COUNTIF(結算日!$A$3:$A$249,A2622)</f>
        <v>0</v>
      </c>
      <c r="Q2622" s="7">
        <f t="shared" si="657"/>
        <v>29</v>
      </c>
      <c r="R2622" s="8">
        <f t="shared" ca="1" si="661"/>
        <v>5655</v>
      </c>
      <c r="S2622" s="8">
        <f t="shared" ca="1" si="662"/>
        <v>811972</v>
      </c>
      <c r="T2622" s="8">
        <f t="shared" ca="1" si="658"/>
        <v>195</v>
      </c>
      <c r="U2622" s="9">
        <f t="shared" ca="1" si="663"/>
        <v>0</v>
      </c>
      <c r="V2622">
        <f t="shared" si="659"/>
        <v>2009</v>
      </c>
      <c r="W2622">
        <f t="shared" si="660"/>
        <v>2</v>
      </c>
    </row>
    <row r="2623" spans="1:23" x14ac:dyDescent="0.25">
      <c r="A2623" s="1">
        <v>39847</v>
      </c>
      <c r="B2623" s="2">
        <v>4372.8100000000004</v>
      </c>
      <c r="C2623" s="2">
        <v>59587</v>
      </c>
      <c r="D2623" s="2">
        <v>4275</v>
      </c>
      <c r="E2623" s="2">
        <v>4237</v>
      </c>
      <c r="F2623" s="10">
        <f t="shared" si="650"/>
        <v>-2.236776809420038E-2</v>
      </c>
      <c r="G2623" s="2">
        <f t="shared" ca="1" si="651"/>
        <v>59235.025000000001</v>
      </c>
      <c r="H2623">
        <f t="shared" ca="1" si="652"/>
        <v>1</v>
      </c>
      <c r="I2623">
        <f t="shared" si="653"/>
        <v>1</v>
      </c>
      <c r="J2623">
        <f t="shared" si="656"/>
        <v>112.83000000000084</v>
      </c>
      <c r="K2623">
        <f t="shared" si="654"/>
        <v>1</v>
      </c>
      <c r="L2623" s="11">
        <f t="shared" ca="1" si="664"/>
        <v>16980.719999999976</v>
      </c>
      <c r="M2623">
        <f t="shared" ca="1" si="655"/>
        <v>3</v>
      </c>
      <c r="N2623">
        <f t="shared" ca="1" si="665"/>
        <v>0</v>
      </c>
      <c r="O2623">
        <f>COUNTIF(結算日!$A$3:$A$249,A2623)</f>
        <v>0</v>
      </c>
      <c r="Q2623" s="7">
        <f t="shared" si="657"/>
        <v>114</v>
      </c>
      <c r="R2623" s="8">
        <f t="shared" ca="1" si="661"/>
        <v>22230</v>
      </c>
      <c r="S2623" s="8">
        <f t="shared" ca="1" si="662"/>
        <v>834202</v>
      </c>
      <c r="T2623" s="8">
        <f t="shared" ca="1" si="658"/>
        <v>195</v>
      </c>
      <c r="U2623" s="9">
        <f t="shared" ca="1" si="663"/>
        <v>0</v>
      </c>
      <c r="V2623">
        <f t="shared" si="659"/>
        <v>2009</v>
      </c>
      <c r="W2623">
        <f t="shared" si="660"/>
        <v>2</v>
      </c>
    </row>
    <row r="2624" spans="1:23" x14ac:dyDescent="0.25">
      <c r="A2624" s="1">
        <v>39848</v>
      </c>
      <c r="B2624" s="2">
        <v>4389.97</v>
      </c>
      <c r="C2624" s="2">
        <v>61500</v>
      </c>
      <c r="D2624" s="2">
        <v>4351</v>
      </c>
      <c r="E2624" s="2">
        <v>4316</v>
      </c>
      <c r="F2624" s="10">
        <f t="shared" si="650"/>
        <v>-8.8770538295250834E-3</v>
      </c>
      <c r="G2624" s="2">
        <f t="shared" ca="1" si="651"/>
        <v>59100.474999999999</v>
      </c>
      <c r="H2624">
        <f t="shared" ca="1" si="652"/>
        <v>1</v>
      </c>
      <c r="I2624">
        <f t="shared" si="653"/>
        <v>1</v>
      </c>
      <c r="J2624">
        <f t="shared" si="656"/>
        <v>17.159999999999854</v>
      </c>
      <c r="K2624">
        <f t="shared" si="654"/>
        <v>1</v>
      </c>
      <c r="L2624" s="11">
        <f t="shared" ca="1" si="664"/>
        <v>17032.199999999975</v>
      </c>
      <c r="M2624">
        <f t="shared" ca="1" si="655"/>
        <v>3</v>
      </c>
      <c r="N2624">
        <f t="shared" ca="1" si="665"/>
        <v>0</v>
      </c>
      <c r="O2624">
        <f>COUNTIF(結算日!$A$3:$A$249,A2624)</f>
        <v>0</v>
      </c>
      <c r="Q2624" s="7">
        <f t="shared" si="657"/>
        <v>76</v>
      </c>
      <c r="R2624" s="8">
        <f t="shared" ca="1" si="661"/>
        <v>14820</v>
      </c>
      <c r="S2624" s="8">
        <f t="shared" ca="1" si="662"/>
        <v>849022</v>
      </c>
      <c r="T2624" s="8">
        <f t="shared" ca="1" si="658"/>
        <v>195</v>
      </c>
      <c r="U2624" s="9">
        <f t="shared" ca="1" si="663"/>
        <v>0</v>
      </c>
      <c r="V2624">
        <f t="shared" si="659"/>
        <v>2009</v>
      </c>
      <c r="W2624">
        <f t="shared" si="660"/>
        <v>2</v>
      </c>
    </row>
    <row r="2625" spans="1:23" x14ac:dyDescent="0.25">
      <c r="A2625" s="1">
        <v>39849</v>
      </c>
      <c r="B2625" s="2">
        <v>4363.25</v>
      </c>
      <c r="C2625" s="2">
        <v>55545</v>
      </c>
      <c r="D2625" s="2">
        <v>4270</v>
      </c>
      <c r="E2625" s="2">
        <v>4234</v>
      </c>
      <c r="F2625" s="10">
        <f t="shared" si="650"/>
        <v>-2.1371683951183162E-2</v>
      </c>
      <c r="G2625" s="2">
        <f t="shared" ca="1" si="651"/>
        <v>59135.5</v>
      </c>
      <c r="H2625">
        <f t="shared" ca="1" si="652"/>
        <v>-1</v>
      </c>
      <c r="I2625">
        <f t="shared" si="653"/>
        <v>1</v>
      </c>
      <c r="J2625">
        <f t="shared" si="656"/>
        <v>-26.720000000000255</v>
      </c>
      <c r="K2625">
        <f t="shared" si="654"/>
        <v>1</v>
      </c>
      <c r="L2625" s="11">
        <f t="shared" ca="1" si="664"/>
        <v>16952.039999999975</v>
      </c>
      <c r="M2625">
        <f t="shared" ca="1" si="655"/>
        <v>3</v>
      </c>
      <c r="N2625">
        <f t="shared" ca="1" si="665"/>
        <v>0</v>
      </c>
      <c r="O2625">
        <f>COUNTIF(結算日!$A$3:$A$249,A2625)</f>
        <v>0</v>
      </c>
      <c r="Q2625" s="7">
        <f t="shared" si="657"/>
        <v>-81</v>
      </c>
      <c r="R2625" s="8">
        <f t="shared" ca="1" si="661"/>
        <v>-15795</v>
      </c>
      <c r="S2625" s="8">
        <f t="shared" ca="1" si="662"/>
        <v>833227</v>
      </c>
      <c r="T2625" s="8">
        <f t="shared" ca="1" si="658"/>
        <v>195</v>
      </c>
      <c r="U2625" s="9">
        <f t="shared" ca="1" si="663"/>
        <v>0</v>
      </c>
      <c r="V2625">
        <f t="shared" si="659"/>
        <v>2009</v>
      </c>
      <c r="W2625">
        <f t="shared" si="660"/>
        <v>2</v>
      </c>
    </row>
    <row r="2626" spans="1:23" x14ac:dyDescent="0.25">
      <c r="A2626" s="1">
        <v>39850</v>
      </c>
      <c r="B2626" s="2">
        <v>4471.25</v>
      </c>
      <c r="C2626" s="2">
        <v>71813</v>
      </c>
      <c r="D2626" s="2">
        <v>4443</v>
      </c>
      <c r="E2626" s="2">
        <v>4388</v>
      </c>
      <c r="F2626" s="10">
        <f t="shared" ref="F2626:F2689" si="666">IF(O2626=1,E2626,D2626)/B2626-1</f>
        <v>-6.3181436958344994E-3</v>
      </c>
      <c r="G2626" s="2">
        <f t="shared" ref="G2626:G2689" ca="1" si="667">IF(ROW()&gt;$G$1,AVERAGE(OFFSET(C2626,-$G$1+1,,$G$1)),"")</f>
        <v>59445.45</v>
      </c>
      <c r="H2626">
        <f t="shared" ref="H2626:H2689" ca="1" si="668">IF(G2626="",0,SIGN(C2626-G2626))</f>
        <v>1</v>
      </c>
      <c r="I2626">
        <f t="shared" ref="I2626:I2689" si="669">-SIGN(F2626)</f>
        <v>1</v>
      </c>
      <c r="J2626">
        <f t="shared" si="656"/>
        <v>108</v>
      </c>
      <c r="K2626">
        <f t="shared" ref="K2626:K2689" si="670">CHOOSE($K$1,H2626*(2-$K$1)+I2626*($K$1-1),IF(ABS(F2626)&gt;($K$1-2)/100,I2626,H2626))</f>
        <v>1</v>
      </c>
      <c r="L2626" s="11">
        <f t="shared" ca="1" si="664"/>
        <v>17276.039999999975</v>
      </c>
      <c r="M2626">
        <f t="shared" ref="M2626:M2689" ca="1" si="671">INT(L2626*$P$1/B2626)*K2626</f>
        <v>3</v>
      </c>
      <c r="N2626">
        <f t="shared" ca="1" si="665"/>
        <v>0</v>
      </c>
      <c r="O2626">
        <f>COUNTIF(結算日!$A$3:$A$249,A2626)</f>
        <v>0</v>
      </c>
      <c r="Q2626" s="7">
        <f t="shared" si="657"/>
        <v>173</v>
      </c>
      <c r="R2626" s="8">
        <f t="shared" ca="1" si="661"/>
        <v>33735</v>
      </c>
      <c r="S2626" s="8">
        <f t="shared" ca="1" si="662"/>
        <v>866962</v>
      </c>
      <c r="T2626" s="8">
        <f t="shared" ca="1" si="658"/>
        <v>195</v>
      </c>
      <c r="U2626" s="9">
        <f t="shared" ca="1" si="663"/>
        <v>0</v>
      </c>
      <c r="V2626">
        <f t="shared" si="659"/>
        <v>2009</v>
      </c>
      <c r="W2626">
        <f t="shared" si="660"/>
        <v>2</v>
      </c>
    </row>
    <row r="2627" spans="1:23" x14ac:dyDescent="0.25">
      <c r="A2627" s="1">
        <v>39853</v>
      </c>
      <c r="B2627" s="2">
        <v>4494.59</v>
      </c>
      <c r="C2627" s="2">
        <v>79827</v>
      </c>
      <c r="D2627" s="2">
        <v>4456</v>
      </c>
      <c r="E2627" s="2">
        <v>4406</v>
      </c>
      <c r="F2627" s="10">
        <f t="shared" si="666"/>
        <v>-8.5858776885100463E-3</v>
      </c>
      <c r="G2627" s="2">
        <f t="shared" ca="1" si="667"/>
        <v>60099.35</v>
      </c>
      <c r="H2627">
        <f t="shared" ca="1" si="668"/>
        <v>1</v>
      </c>
      <c r="I2627">
        <f t="shared" si="669"/>
        <v>1</v>
      </c>
      <c r="J2627">
        <f t="shared" ref="J2627:J2690" si="672">B2627-B2626</f>
        <v>23.340000000000146</v>
      </c>
      <c r="K2627">
        <f t="shared" si="670"/>
        <v>1</v>
      </c>
      <c r="L2627" s="11">
        <f t="shared" ca="1" si="664"/>
        <v>17346.059999999976</v>
      </c>
      <c r="M2627">
        <f t="shared" ca="1" si="671"/>
        <v>3</v>
      </c>
      <c r="N2627">
        <f t="shared" ca="1" si="665"/>
        <v>0</v>
      </c>
      <c r="O2627">
        <f>COUNTIF(結算日!$A$3:$A$249,A2627)</f>
        <v>0</v>
      </c>
      <c r="Q2627" s="7">
        <f t="shared" ref="Q2627:Q2690" si="673">D2627-IF(O2626=1,E2626,D2626)</f>
        <v>13</v>
      </c>
      <c r="R2627" s="8">
        <f t="shared" ca="1" si="661"/>
        <v>2535</v>
      </c>
      <c r="S2627" s="8">
        <f t="shared" ca="1" si="662"/>
        <v>869497</v>
      </c>
      <c r="T2627" s="8">
        <f t="shared" ref="T2627:T2690" ca="1" si="674">INT(S2627*$P$1/IF(O2627=1,E2627,D2627))*K2627</f>
        <v>195</v>
      </c>
      <c r="U2627" s="9">
        <f t="shared" ca="1" si="663"/>
        <v>0</v>
      </c>
      <c r="V2627">
        <f t="shared" ref="V2627:V2690" si="675">YEAR(A2627)</f>
        <v>2009</v>
      </c>
      <c r="W2627">
        <f t="shared" ref="W2627:W2690" si="676">MONTH(A2627)</f>
        <v>2</v>
      </c>
    </row>
    <row r="2628" spans="1:23" x14ac:dyDescent="0.25">
      <c r="A2628" s="1">
        <v>39854</v>
      </c>
      <c r="B2628" s="2">
        <v>4526.1000000000004</v>
      </c>
      <c r="C2628" s="2">
        <v>59323</v>
      </c>
      <c r="D2628" s="2">
        <v>4497</v>
      </c>
      <c r="E2628" s="2">
        <v>4450</v>
      </c>
      <c r="F2628" s="10">
        <f t="shared" si="666"/>
        <v>-6.4293762842182467E-3</v>
      </c>
      <c r="G2628" s="2">
        <f t="shared" ca="1" si="667"/>
        <v>60581.324999999997</v>
      </c>
      <c r="H2628">
        <f t="shared" ca="1" si="668"/>
        <v>-1</v>
      </c>
      <c r="I2628">
        <f t="shared" si="669"/>
        <v>1</v>
      </c>
      <c r="J2628">
        <f t="shared" si="672"/>
        <v>31.510000000000218</v>
      </c>
      <c r="K2628">
        <f t="shared" si="670"/>
        <v>1</v>
      </c>
      <c r="L2628" s="11">
        <f t="shared" ca="1" si="664"/>
        <v>17440.589999999975</v>
      </c>
      <c r="M2628">
        <f t="shared" ca="1" si="671"/>
        <v>3</v>
      </c>
      <c r="N2628">
        <f t="shared" ca="1" si="665"/>
        <v>0</v>
      </c>
      <c r="O2628">
        <f>COUNTIF(結算日!$A$3:$A$249,A2628)</f>
        <v>0</v>
      </c>
      <c r="Q2628" s="7">
        <f t="shared" si="673"/>
        <v>41</v>
      </c>
      <c r="R2628" s="8">
        <f t="shared" ref="R2628:R2691" ca="1" si="677">Q2628*T2627</f>
        <v>7995</v>
      </c>
      <c r="S2628" s="8">
        <f t="shared" ref="S2628:S2691" ca="1" si="678">S2627+Q2628*T2627-U2627*$U$1</f>
        <v>877492</v>
      </c>
      <c r="T2628" s="8">
        <f t="shared" ca="1" si="674"/>
        <v>195</v>
      </c>
      <c r="U2628" s="9">
        <f t="shared" ref="U2628:U2691" ca="1" si="679">IF(O2628=1,ABS(T2628)+ABS(T2627),ABS(T2628-T2627))</f>
        <v>0</v>
      </c>
      <c r="V2628">
        <f t="shared" si="675"/>
        <v>2009</v>
      </c>
      <c r="W2628">
        <f t="shared" si="676"/>
        <v>2</v>
      </c>
    </row>
    <row r="2629" spans="1:23" x14ac:dyDescent="0.25">
      <c r="A2629" s="1">
        <v>39855</v>
      </c>
      <c r="B2629" s="2">
        <v>4575.95</v>
      </c>
      <c r="C2629" s="2">
        <v>74316</v>
      </c>
      <c r="D2629" s="2">
        <v>4558</v>
      </c>
      <c r="E2629" s="2">
        <v>4505</v>
      </c>
      <c r="F2629" s="10">
        <f t="shared" si="666"/>
        <v>-3.9226827216206628E-3</v>
      </c>
      <c r="G2629" s="2">
        <f t="shared" ca="1" si="667"/>
        <v>60834.2</v>
      </c>
      <c r="H2629">
        <f t="shared" ca="1" si="668"/>
        <v>1</v>
      </c>
      <c r="I2629">
        <f t="shared" si="669"/>
        <v>1</v>
      </c>
      <c r="J2629">
        <f t="shared" si="672"/>
        <v>49.849999999999454</v>
      </c>
      <c r="K2629">
        <f t="shared" si="670"/>
        <v>1</v>
      </c>
      <c r="L2629" s="11">
        <f t="shared" ca="1" si="664"/>
        <v>17590.139999999974</v>
      </c>
      <c r="M2629">
        <f t="shared" ca="1" si="671"/>
        <v>3</v>
      </c>
      <c r="N2629">
        <f t="shared" ca="1" si="665"/>
        <v>0</v>
      </c>
      <c r="O2629">
        <f>COUNTIF(結算日!$A$3:$A$249,A2629)</f>
        <v>0</v>
      </c>
      <c r="Q2629" s="7">
        <f t="shared" si="673"/>
        <v>61</v>
      </c>
      <c r="R2629" s="8">
        <f t="shared" ca="1" si="677"/>
        <v>11895</v>
      </c>
      <c r="S2629" s="8">
        <f t="shared" ca="1" si="678"/>
        <v>889387</v>
      </c>
      <c r="T2629" s="8">
        <f t="shared" ca="1" si="674"/>
        <v>195</v>
      </c>
      <c r="U2629" s="9">
        <f t="shared" ca="1" si="679"/>
        <v>0</v>
      </c>
      <c r="V2629">
        <f t="shared" si="675"/>
        <v>2009</v>
      </c>
      <c r="W2629">
        <f t="shared" si="676"/>
        <v>2</v>
      </c>
    </row>
    <row r="2630" spans="1:23" x14ac:dyDescent="0.25">
      <c r="A2630" s="1">
        <v>39856</v>
      </c>
      <c r="B2630" s="2">
        <v>4466.42</v>
      </c>
      <c r="C2630" s="2">
        <v>79962</v>
      </c>
      <c r="D2630" s="2">
        <v>4445</v>
      </c>
      <c r="E2630" s="2">
        <v>4391</v>
      </c>
      <c r="F2630" s="10">
        <f t="shared" si="666"/>
        <v>-4.7957872300410376E-3</v>
      </c>
      <c r="G2630" s="2">
        <f t="shared" ca="1" si="667"/>
        <v>60761.375</v>
      </c>
      <c r="H2630">
        <f t="shared" ca="1" si="668"/>
        <v>1</v>
      </c>
      <c r="I2630">
        <f t="shared" si="669"/>
        <v>1</v>
      </c>
      <c r="J2630">
        <f t="shared" si="672"/>
        <v>-109.52999999999975</v>
      </c>
      <c r="K2630">
        <f t="shared" si="670"/>
        <v>1</v>
      </c>
      <c r="L2630" s="11">
        <f t="shared" ca="1" si="664"/>
        <v>17261.549999999974</v>
      </c>
      <c r="M2630">
        <f t="shared" ca="1" si="671"/>
        <v>3</v>
      </c>
      <c r="N2630">
        <f t="shared" ca="1" si="665"/>
        <v>0</v>
      </c>
      <c r="O2630">
        <f>COUNTIF(結算日!$A$3:$A$249,A2630)</f>
        <v>0</v>
      </c>
      <c r="Q2630" s="7">
        <f t="shared" si="673"/>
        <v>-113</v>
      </c>
      <c r="R2630" s="8">
        <f t="shared" ca="1" si="677"/>
        <v>-22035</v>
      </c>
      <c r="S2630" s="8">
        <f t="shared" ca="1" si="678"/>
        <v>867352</v>
      </c>
      <c r="T2630" s="8">
        <f t="shared" ca="1" si="674"/>
        <v>195</v>
      </c>
      <c r="U2630" s="9">
        <f t="shared" ca="1" si="679"/>
        <v>0</v>
      </c>
      <c r="V2630">
        <f t="shared" si="675"/>
        <v>2009</v>
      </c>
      <c r="W2630">
        <f t="shared" si="676"/>
        <v>2</v>
      </c>
    </row>
    <row r="2631" spans="1:23" x14ac:dyDescent="0.25">
      <c r="A2631" s="1">
        <v>39857</v>
      </c>
      <c r="B2631" s="2">
        <v>4592.5</v>
      </c>
      <c r="C2631" s="2">
        <v>74559</v>
      </c>
      <c r="D2631" s="2">
        <v>4574</v>
      </c>
      <c r="E2631" s="2">
        <v>4516</v>
      </c>
      <c r="F2631" s="10">
        <f t="shared" si="666"/>
        <v>-4.0283070223190443E-3</v>
      </c>
      <c r="G2631" s="2">
        <f t="shared" ca="1" si="667"/>
        <v>60316.15</v>
      </c>
      <c r="H2631">
        <f t="shared" ca="1" si="668"/>
        <v>1</v>
      </c>
      <c r="I2631">
        <f t="shared" si="669"/>
        <v>1</v>
      </c>
      <c r="J2631">
        <f t="shared" si="672"/>
        <v>126.07999999999993</v>
      </c>
      <c r="K2631">
        <f t="shared" si="670"/>
        <v>1</v>
      </c>
      <c r="L2631" s="11">
        <f t="shared" ca="1" si="664"/>
        <v>17639.789999999972</v>
      </c>
      <c r="M2631">
        <f t="shared" ca="1" si="671"/>
        <v>3</v>
      </c>
      <c r="N2631">
        <f t="shared" ca="1" si="665"/>
        <v>0</v>
      </c>
      <c r="O2631">
        <f>COUNTIF(結算日!$A$3:$A$249,A2631)</f>
        <v>0</v>
      </c>
      <c r="Q2631" s="7">
        <f t="shared" si="673"/>
        <v>129</v>
      </c>
      <c r="R2631" s="8">
        <f t="shared" ca="1" si="677"/>
        <v>25155</v>
      </c>
      <c r="S2631" s="8">
        <f t="shared" ca="1" si="678"/>
        <v>892507</v>
      </c>
      <c r="T2631" s="8">
        <f t="shared" ca="1" si="674"/>
        <v>195</v>
      </c>
      <c r="U2631" s="9">
        <f t="shared" ca="1" si="679"/>
        <v>0</v>
      </c>
      <c r="V2631">
        <f t="shared" si="675"/>
        <v>2009</v>
      </c>
      <c r="W2631">
        <f t="shared" si="676"/>
        <v>2</v>
      </c>
    </row>
    <row r="2632" spans="1:23" x14ac:dyDescent="0.25">
      <c r="A2632" s="1">
        <v>39860</v>
      </c>
      <c r="B2632" s="2">
        <v>4591.26</v>
      </c>
      <c r="C2632" s="2">
        <v>72400</v>
      </c>
      <c r="D2632" s="2">
        <v>4575</v>
      </c>
      <c r="E2632" s="2">
        <v>4520</v>
      </c>
      <c r="F2632" s="10">
        <f t="shared" si="666"/>
        <v>-3.5415114805086301E-3</v>
      </c>
      <c r="G2632" s="2">
        <f t="shared" ca="1" si="667"/>
        <v>59728.574999999997</v>
      </c>
      <c r="H2632">
        <f t="shared" ca="1" si="668"/>
        <v>1</v>
      </c>
      <c r="I2632">
        <f t="shared" si="669"/>
        <v>1</v>
      </c>
      <c r="J2632">
        <f t="shared" si="672"/>
        <v>-1.2399999999997817</v>
      </c>
      <c r="K2632">
        <f t="shared" si="670"/>
        <v>1</v>
      </c>
      <c r="L2632" s="11">
        <f t="shared" ca="1" si="664"/>
        <v>17636.069999999971</v>
      </c>
      <c r="M2632">
        <f t="shared" ca="1" si="671"/>
        <v>3</v>
      </c>
      <c r="N2632">
        <f t="shared" ca="1" si="665"/>
        <v>0</v>
      </c>
      <c r="O2632">
        <f>COUNTIF(結算日!$A$3:$A$249,A2632)</f>
        <v>0</v>
      </c>
      <c r="Q2632" s="7">
        <f t="shared" si="673"/>
        <v>1</v>
      </c>
      <c r="R2632" s="8">
        <f t="shared" ca="1" si="677"/>
        <v>195</v>
      </c>
      <c r="S2632" s="8">
        <f t="shared" ca="1" si="678"/>
        <v>892702</v>
      </c>
      <c r="T2632" s="8">
        <f t="shared" ca="1" si="674"/>
        <v>195</v>
      </c>
      <c r="U2632" s="9">
        <f t="shared" ca="1" si="679"/>
        <v>0</v>
      </c>
      <c r="V2632">
        <f t="shared" si="675"/>
        <v>2009</v>
      </c>
      <c r="W2632">
        <f t="shared" si="676"/>
        <v>2</v>
      </c>
    </row>
    <row r="2633" spans="1:23" x14ac:dyDescent="0.25">
      <c r="A2633" s="1">
        <v>39861</v>
      </c>
      <c r="B2633" s="2">
        <v>4491.78</v>
      </c>
      <c r="C2633" s="2">
        <v>63555</v>
      </c>
      <c r="D2633" s="2">
        <v>4494</v>
      </c>
      <c r="E2633" s="2">
        <v>4422</v>
      </c>
      <c r="F2633" s="10">
        <f t="shared" si="666"/>
        <v>4.9423613801224953E-4</v>
      </c>
      <c r="G2633" s="2">
        <f t="shared" ca="1" si="667"/>
        <v>59062.05</v>
      </c>
      <c r="H2633">
        <f t="shared" ca="1" si="668"/>
        <v>1</v>
      </c>
      <c r="I2633">
        <f t="shared" si="669"/>
        <v>-1</v>
      </c>
      <c r="J2633">
        <f t="shared" si="672"/>
        <v>-99.480000000000473</v>
      </c>
      <c r="K2633">
        <f t="shared" ca="1" si="670"/>
        <v>1</v>
      </c>
      <c r="L2633" s="11">
        <f t="shared" ca="1" si="664"/>
        <v>17337.629999999968</v>
      </c>
      <c r="M2633">
        <f t="shared" ca="1" si="671"/>
        <v>3</v>
      </c>
      <c r="N2633">
        <f t="shared" ca="1" si="665"/>
        <v>0</v>
      </c>
      <c r="O2633">
        <f>COUNTIF(結算日!$A$3:$A$249,A2633)</f>
        <v>0</v>
      </c>
      <c r="Q2633" s="7">
        <f t="shared" si="673"/>
        <v>-81</v>
      </c>
      <c r="R2633" s="8">
        <f t="shared" ca="1" si="677"/>
        <v>-15795</v>
      </c>
      <c r="S2633" s="8">
        <f t="shared" ca="1" si="678"/>
        <v>876907</v>
      </c>
      <c r="T2633" s="8">
        <f t="shared" ca="1" si="674"/>
        <v>195</v>
      </c>
      <c r="U2633" s="9">
        <f t="shared" ca="1" si="679"/>
        <v>0</v>
      </c>
      <c r="V2633">
        <f t="shared" si="675"/>
        <v>2009</v>
      </c>
      <c r="W2633">
        <f t="shared" si="676"/>
        <v>2</v>
      </c>
    </row>
    <row r="2634" spans="1:23" x14ac:dyDescent="0.25">
      <c r="A2634" s="1">
        <v>39862</v>
      </c>
      <c r="B2634" s="2">
        <v>4498.37</v>
      </c>
      <c r="C2634" s="2">
        <v>62887</v>
      </c>
      <c r="D2634" s="2">
        <v>4517</v>
      </c>
      <c r="E2634" s="2">
        <v>4426</v>
      </c>
      <c r="F2634" s="10">
        <f t="shared" si="666"/>
        <v>-1.6088049671325377E-2</v>
      </c>
      <c r="G2634" s="2">
        <f t="shared" ca="1" si="667"/>
        <v>58856.474999999999</v>
      </c>
      <c r="H2634">
        <f t="shared" ca="1" si="668"/>
        <v>1</v>
      </c>
      <c r="I2634">
        <f t="shared" si="669"/>
        <v>1</v>
      </c>
      <c r="J2634">
        <f t="shared" si="672"/>
        <v>6.5900000000001455</v>
      </c>
      <c r="K2634">
        <f t="shared" si="670"/>
        <v>1</v>
      </c>
      <c r="L2634" s="11">
        <f t="shared" ca="1" si="664"/>
        <v>17357.399999999969</v>
      </c>
      <c r="M2634">
        <f t="shared" ca="1" si="671"/>
        <v>3</v>
      </c>
      <c r="N2634">
        <f t="shared" ca="1" si="665"/>
        <v>0</v>
      </c>
      <c r="O2634">
        <f>COUNTIF(結算日!$A$3:$A$249,A2634)</f>
        <v>1</v>
      </c>
      <c r="Q2634" s="7">
        <f t="shared" si="673"/>
        <v>23</v>
      </c>
      <c r="R2634" s="8">
        <f t="shared" ca="1" si="677"/>
        <v>4485</v>
      </c>
      <c r="S2634" s="8">
        <f t="shared" ca="1" si="678"/>
        <v>881392</v>
      </c>
      <c r="T2634" s="8">
        <f t="shared" ca="1" si="674"/>
        <v>199</v>
      </c>
      <c r="U2634" s="9">
        <f t="shared" ca="1" si="679"/>
        <v>394</v>
      </c>
      <c r="V2634">
        <f t="shared" si="675"/>
        <v>2009</v>
      </c>
      <c r="W2634">
        <f t="shared" si="676"/>
        <v>2</v>
      </c>
    </row>
    <row r="2635" spans="1:23" x14ac:dyDescent="0.25">
      <c r="A2635" s="1">
        <v>39863</v>
      </c>
      <c r="B2635" s="2">
        <v>4528.87</v>
      </c>
      <c r="C2635" s="2">
        <v>70518</v>
      </c>
      <c r="D2635" s="2">
        <v>4468</v>
      </c>
      <c r="E2635" s="2">
        <v>4431</v>
      </c>
      <c r="F2635" s="10">
        <f t="shared" si="666"/>
        <v>-1.3440438784950715E-2</v>
      </c>
      <c r="G2635" s="2">
        <f t="shared" ca="1" si="667"/>
        <v>59159.175000000003</v>
      </c>
      <c r="H2635">
        <f t="shared" ca="1" si="668"/>
        <v>1</v>
      </c>
      <c r="I2635">
        <f t="shared" si="669"/>
        <v>1</v>
      </c>
      <c r="J2635">
        <f t="shared" si="672"/>
        <v>30.5</v>
      </c>
      <c r="K2635">
        <f t="shared" si="670"/>
        <v>1</v>
      </c>
      <c r="L2635" s="11">
        <f t="shared" ca="1" si="664"/>
        <v>17448.899999999969</v>
      </c>
      <c r="M2635">
        <f t="shared" ca="1" si="671"/>
        <v>3</v>
      </c>
      <c r="N2635">
        <f t="shared" ca="1" si="665"/>
        <v>0</v>
      </c>
      <c r="O2635">
        <f>COUNTIF(結算日!$A$3:$A$249,A2635)</f>
        <v>0</v>
      </c>
      <c r="Q2635" s="7">
        <f t="shared" si="673"/>
        <v>42</v>
      </c>
      <c r="R2635" s="8">
        <f t="shared" ca="1" si="677"/>
        <v>8358</v>
      </c>
      <c r="S2635" s="8">
        <f t="shared" ca="1" si="678"/>
        <v>889356</v>
      </c>
      <c r="T2635" s="8">
        <f t="shared" ca="1" si="674"/>
        <v>199</v>
      </c>
      <c r="U2635" s="9">
        <f t="shared" ca="1" si="679"/>
        <v>0</v>
      </c>
      <c r="V2635">
        <f t="shared" si="675"/>
        <v>2009</v>
      </c>
      <c r="W2635">
        <f t="shared" si="676"/>
        <v>2</v>
      </c>
    </row>
    <row r="2636" spans="1:23" x14ac:dyDescent="0.25">
      <c r="A2636" s="1">
        <v>39864</v>
      </c>
      <c r="B2636" s="2">
        <v>4436.9399999999996</v>
      </c>
      <c r="C2636" s="2">
        <v>59850</v>
      </c>
      <c r="D2636" s="2">
        <v>4363</v>
      </c>
      <c r="E2636" s="2">
        <v>4320</v>
      </c>
      <c r="F2636" s="10">
        <f t="shared" si="666"/>
        <v>-1.666463824167097E-2</v>
      </c>
      <c r="G2636" s="2">
        <f t="shared" ca="1" si="667"/>
        <v>58292.074999999997</v>
      </c>
      <c r="H2636">
        <f t="shared" ca="1" si="668"/>
        <v>1</v>
      </c>
      <c r="I2636">
        <f t="shared" si="669"/>
        <v>1</v>
      </c>
      <c r="J2636">
        <f t="shared" si="672"/>
        <v>-91.930000000000291</v>
      </c>
      <c r="K2636">
        <f t="shared" si="670"/>
        <v>1</v>
      </c>
      <c r="L2636" s="11">
        <f t="shared" ca="1" si="664"/>
        <v>17173.109999999968</v>
      </c>
      <c r="M2636">
        <f t="shared" ca="1" si="671"/>
        <v>3</v>
      </c>
      <c r="N2636">
        <f t="shared" ca="1" si="665"/>
        <v>0</v>
      </c>
      <c r="O2636">
        <f>COUNTIF(結算日!$A$3:$A$249,A2636)</f>
        <v>0</v>
      </c>
      <c r="Q2636" s="7">
        <f t="shared" si="673"/>
        <v>-105</v>
      </c>
      <c r="R2636" s="8">
        <f t="shared" ca="1" si="677"/>
        <v>-20895</v>
      </c>
      <c r="S2636" s="8">
        <f t="shared" ca="1" si="678"/>
        <v>868461</v>
      </c>
      <c r="T2636" s="8">
        <f t="shared" ca="1" si="674"/>
        <v>199</v>
      </c>
      <c r="U2636" s="9">
        <f t="shared" ca="1" si="679"/>
        <v>0</v>
      </c>
      <c r="V2636">
        <f t="shared" si="675"/>
        <v>2009</v>
      </c>
      <c r="W2636">
        <f t="shared" si="676"/>
        <v>2</v>
      </c>
    </row>
    <row r="2637" spans="1:23" x14ac:dyDescent="0.25">
      <c r="A2637" s="1">
        <v>39867</v>
      </c>
      <c r="B2637" s="2">
        <v>4477.78</v>
      </c>
      <c r="C2637" s="2">
        <v>57381</v>
      </c>
      <c r="D2637" s="2">
        <v>4426</v>
      </c>
      <c r="E2637" s="2">
        <v>4381</v>
      </c>
      <c r="F2637" s="10">
        <f t="shared" si="666"/>
        <v>-1.1563765973317097E-2</v>
      </c>
      <c r="G2637" s="2">
        <f t="shared" ca="1" si="667"/>
        <v>58173.7</v>
      </c>
      <c r="H2637">
        <f t="shared" ca="1" si="668"/>
        <v>-1</v>
      </c>
      <c r="I2637">
        <f t="shared" si="669"/>
        <v>1</v>
      </c>
      <c r="J2637">
        <f t="shared" si="672"/>
        <v>40.840000000000146</v>
      </c>
      <c r="K2637">
        <f t="shared" si="670"/>
        <v>1</v>
      </c>
      <c r="L2637" s="11">
        <f t="shared" ca="1" si="664"/>
        <v>17295.629999999968</v>
      </c>
      <c r="M2637">
        <f t="shared" ca="1" si="671"/>
        <v>3</v>
      </c>
      <c r="N2637">
        <f t="shared" ca="1" si="665"/>
        <v>0</v>
      </c>
      <c r="O2637">
        <f>COUNTIF(結算日!$A$3:$A$249,A2637)</f>
        <v>0</v>
      </c>
      <c r="Q2637" s="7">
        <f t="shared" si="673"/>
        <v>63</v>
      </c>
      <c r="R2637" s="8">
        <f t="shared" ca="1" si="677"/>
        <v>12537</v>
      </c>
      <c r="S2637" s="8">
        <f t="shared" ca="1" si="678"/>
        <v>880998</v>
      </c>
      <c r="T2637" s="8">
        <f t="shared" ca="1" si="674"/>
        <v>199</v>
      </c>
      <c r="U2637" s="9">
        <f t="shared" ca="1" si="679"/>
        <v>0</v>
      </c>
      <c r="V2637">
        <f t="shared" si="675"/>
        <v>2009</v>
      </c>
      <c r="W2637">
        <f t="shared" si="676"/>
        <v>2</v>
      </c>
    </row>
    <row r="2638" spans="1:23" x14ac:dyDescent="0.25">
      <c r="A2638" s="1">
        <v>39868</v>
      </c>
      <c r="B2638" s="2">
        <v>4430.18</v>
      </c>
      <c r="C2638" s="2">
        <v>56467</v>
      </c>
      <c r="D2638" s="2">
        <v>4381</v>
      </c>
      <c r="E2638" s="2">
        <v>4333</v>
      </c>
      <c r="F2638" s="10">
        <f t="shared" si="666"/>
        <v>-1.1101129073762261E-2</v>
      </c>
      <c r="G2638" s="2">
        <f t="shared" ca="1" si="667"/>
        <v>57816.85</v>
      </c>
      <c r="H2638">
        <f t="shared" ca="1" si="668"/>
        <v>-1</v>
      </c>
      <c r="I2638">
        <f t="shared" si="669"/>
        <v>1</v>
      </c>
      <c r="J2638">
        <f t="shared" si="672"/>
        <v>-47.599999999999454</v>
      </c>
      <c r="K2638">
        <f t="shared" si="670"/>
        <v>1</v>
      </c>
      <c r="L2638" s="11">
        <f t="shared" ca="1" si="664"/>
        <v>17152.829999999969</v>
      </c>
      <c r="M2638">
        <f t="shared" ca="1" si="671"/>
        <v>3</v>
      </c>
      <c r="N2638">
        <f t="shared" ca="1" si="665"/>
        <v>0</v>
      </c>
      <c r="O2638">
        <f>COUNTIF(結算日!$A$3:$A$249,A2638)</f>
        <v>0</v>
      </c>
      <c r="Q2638" s="7">
        <f t="shared" si="673"/>
        <v>-45</v>
      </c>
      <c r="R2638" s="8">
        <f t="shared" ca="1" si="677"/>
        <v>-8955</v>
      </c>
      <c r="S2638" s="8">
        <f t="shared" ca="1" si="678"/>
        <v>872043</v>
      </c>
      <c r="T2638" s="8">
        <f t="shared" ca="1" si="674"/>
        <v>199</v>
      </c>
      <c r="U2638" s="9">
        <f t="shared" ca="1" si="679"/>
        <v>0</v>
      </c>
      <c r="V2638">
        <f t="shared" si="675"/>
        <v>2009</v>
      </c>
      <c r="W2638">
        <f t="shared" si="676"/>
        <v>2</v>
      </c>
    </row>
    <row r="2639" spans="1:23" x14ac:dyDescent="0.25">
      <c r="A2639" s="1">
        <v>39869</v>
      </c>
      <c r="B2639" s="2">
        <v>4493.74</v>
      </c>
      <c r="C2639" s="2">
        <v>71129</v>
      </c>
      <c r="D2639" s="2">
        <v>4466</v>
      </c>
      <c r="E2639" s="2">
        <v>4418</v>
      </c>
      <c r="F2639" s="10">
        <f t="shared" si="666"/>
        <v>-6.1730318175950982E-3</v>
      </c>
      <c r="G2639" s="2">
        <f t="shared" ca="1" si="667"/>
        <v>57916.275000000001</v>
      </c>
      <c r="H2639">
        <f t="shared" ca="1" si="668"/>
        <v>1</v>
      </c>
      <c r="I2639">
        <f t="shared" si="669"/>
        <v>1</v>
      </c>
      <c r="J2639">
        <f t="shared" si="672"/>
        <v>63.559999999999491</v>
      </c>
      <c r="K2639">
        <f t="shared" si="670"/>
        <v>1</v>
      </c>
      <c r="L2639" s="11">
        <f t="shared" ca="1" si="664"/>
        <v>17343.509999999966</v>
      </c>
      <c r="M2639">
        <f t="shared" ca="1" si="671"/>
        <v>3</v>
      </c>
      <c r="N2639">
        <f t="shared" ca="1" si="665"/>
        <v>0</v>
      </c>
      <c r="O2639">
        <f>COUNTIF(結算日!$A$3:$A$249,A2639)</f>
        <v>0</v>
      </c>
      <c r="Q2639" s="7">
        <f t="shared" si="673"/>
        <v>85</v>
      </c>
      <c r="R2639" s="8">
        <f t="shared" ca="1" si="677"/>
        <v>16915</v>
      </c>
      <c r="S2639" s="8">
        <f t="shared" ca="1" si="678"/>
        <v>888958</v>
      </c>
      <c r="T2639" s="8">
        <f t="shared" ca="1" si="674"/>
        <v>199</v>
      </c>
      <c r="U2639" s="9">
        <f t="shared" ca="1" si="679"/>
        <v>0</v>
      </c>
      <c r="V2639">
        <f t="shared" si="675"/>
        <v>2009</v>
      </c>
      <c r="W2639">
        <f t="shared" si="676"/>
        <v>2</v>
      </c>
    </row>
    <row r="2640" spans="1:23" x14ac:dyDescent="0.25">
      <c r="A2640" s="1">
        <v>39870</v>
      </c>
      <c r="B2640" s="2">
        <v>4518.5600000000004</v>
      </c>
      <c r="C2640" s="2">
        <v>58831</v>
      </c>
      <c r="D2640" s="2">
        <v>4477</v>
      </c>
      <c r="E2640" s="2">
        <v>4433</v>
      </c>
      <c r="F2640" s="10">
        <f t="shared" si="666"/>
        <v>-9.1976204808612572E-3</v>
      </c>
      <c r="G2640" s="2">
        <f t="shared" ca="1" si="667"/>
        <v>58107.6</v>
      </c>
      <c r="H2640">
        <f t="shared" ca="1" si="668"/>
        <v>1</v>
      </c>
      <c r="I2640">
        <f t="shared" si="669"/>
        <v>1</v>
      </c>
      <c r="J2640">
        <f t="shared" si="672"/>
        <v>24.820000000000618</v>
      </c>
      <c r="K2640">
        <f t="shared" si="670"/>
        <v>1</v>
      </c>
      <c r="L2640" s="11">
        <f t="shared" ca="1" si="664"/>
        <v>17417.969999999968</v>
      </c>
      <c r="M2640">
        <f t="shared" ca="1" si="671"/>
        <v>3</v>
      </c>
      <c r="N2640">
        <f t="shared" ca="1" si="665"/>
        <v>0</v>
      </c>
      <c r="O2640">
        <f>COUNTIF(結算日!$A$3:$A$249,A2640)</f>
        <v>0</v>
      </c>
      <c r="Q2640" s="7">
        <f t="shared" si="673"/>
        <v>11</v>
      </c>
      <c r="R2640" s="8">
        <f t="shared" ca="1" si="677"/>
        <v>2189</v>
      </c>
      <c r="S2640" s="8">
        <f t="shared" ca="1" si="678"/>
        <v>891147</v>
      </c>
      <c r="T2640" s="8">
        <f t="shared" ca="1" si="674"/>
        <v>199</v>
      </c>
      <c r="U2640" s="9">
        <f t="shared" ca="1" si="679"/>
        <v>0</v>
      </c>
      <c r="V2640">
        <f t="shared" si="675"/>
        <v>2009</v>
      </c>
      <c r="W2640">
        <f t="shared" si="676"/>
        <v>2</v>
      </c>
    </row>
    <row r="2641" spans="1:23" x14ac:dyDescent="0.25">
      <c r="A2641" s="1">
        <v>39871</v>
      </c>
      <c r="B2641" s="2">
        <v>4557.1499999999996</v>
      </c>
      <c r="C2641" s="2">
        <v>68845</v>
      </c>
      <c r="D2641" s="2">
        <v>4510</v>
      </c>
      <c r="E2641" s="2">
        <v>4464</v>
      </c>
      <c r="F2641" s="10">
        <f t="shared" si="666"/>
        <v>-1.0346378767431275E-2</v>
      </c>
      <c r="G2641" s="2">
        <f t="shared" ca="1" si="667"/>
        <v>58762.925000000003</v>
      </c>
      <c r="H2641">
        <f t="shared" ca="1" si="668"/>
        <v>1</v>
      </c>
      <c r="I2641">
        <f t="shared" si="669"/>
        <v>1</v>
      </c>
      <c r="J2641">
        <f t="shared" si="672"/>
        <v>38.589999999999236</v>
      </c>
      <c r="K2641">
        <f t="shared" si="670"/>
        <v>1</v>
      </c>
      <c r="L2641" s="11">
        <f t="shared" ca="1" si="664"/>
        <v>17533.739999999965</v>
      </c>
      <c r="M2641">
        <f t="shared" ca="1" si="671"/>
        <v>3</v>
      </c>
      <c r="N2641">
        <f t="shared" ca="1" si="665"/>
        <v>0</v>
      </c>
      <c r="O2641">
        <f>COUNTIF(結算日!$A$3:$A$249,A2641)</f>
        <v>0</v>
      </c>
      <c r="Q2641" s="7">
        <f t="shared" si="673"/>
        <v>33</v>
      </c>
      <c r="R2641" s="8">
        <f t="shared" ca="1" si="677"/>
        <v>6567</v>
      </c>
      <c r="S2641" s="8">
        <f t="shared" ca="1" si="678"/>
        <v>897714</v>
      </c>
      <c r="T2641" s="8">
        <f t="shared" ca="1" si="674"/>
        <v>199</v>
      </c>
      <c r="U2641" s="9">
        <f t="shared" ca="1" si="679"/>
        <v>0</v>
      </c>
      <c r="V2641">
        <f t="shared" si="675"/>
        <v>2009</v>
      </c>
      <c r="W2641">
        <f t="shared" si="676"/>
        <v>2</v>
      </c>
    </row>
    <row r="2642" spans="1:23" x14ac:dyDescent="0.25">
      <c r="A2642" s="1">
        <v>39874</v>
      </c>
      <c r="B2642" s="2">
        <v>4425.83</v>
      </c>
      <c r="C2642" s="2">
        <v>75525</v>
      </c>
      <c r="D2642" s="2">
        <v>4331</v>
      </c>
      <c r="E2642" s="2">
        <v>4285</v>
      </c>
      <c r="F2642" s="10">
        <f t="shared" si="666"/>
        <v>-2.1426489494625889E-2</v>
      </c>
      <c r="G2642" s="2">
        <f t="shared" ca="1" si="667"/>
        <v>59913.8</v>
      </c>
      <c r="H2642">
        <f t="shared" ca="1" si="668"/>
        <v>1</v>
      </c>
      <c r="I2642">
        <f t="shared" si="669"/>
        <v>1</v>
      </c>
      <c r="J2642">
        <f t="shared" si="672"/>
        <v>-131.31999999999971</v>
      </c>
      <c r="K2642">
        <f t="shared" si="670"/>
        <v>1</v>
      </c>
      <c r="L2642" s="11">
        <f t="shared" ca="1" si="664"/>
        <v>17139.779999999966</v>
      </c>
      <c r="M2642">
        <f t="shared" ca="1" si="671"/>
        <v>3</v>
      </c>
      <c r="N2642">
        <f t="shared" ca="1" si="665"/>
        <v>0</v>
      </c>
      <c r="O2642">
        <f>COUNTIF(結算日!$A$3:$A$249,A2642)</f>
        <v>0</v>
      </c>
      <c r="Q2642" s="7">
        <f t="shared" si="673"/>
        <v>-179</v>
      </c>
      <c r="R2642" s="8">
        <f t="shared" ca="1" si="677"/>
        <v>-35621</v>
      </c>
      <c r="S2642" s="8">
        <f t="shared" ca="1" si="678"/>
        <v>862093</v>
      </c>
      <c r="T2642" s="8">
        <f t="shared" ca="1" si="674"/>
        <v>199</v>
      </c>
      <c r="U2642" s="9">
        <f t="shared" ca="1" si="679"/>
        <v>0</v>
      </c>
      <c r="V2642">
        <f t="shared" si="675"/>
        <v>2009</v>
      </c>
      <c r="W2642">
        <f t="shared" si="676"/>
        <v>3</v>
      </c>
    </row>
    <row r="2643" spans="1:23" x14ac:dyDescent="0.25">
      <c r="A2643" s="1">
        <v>39875</v>
      </c>
      <c r="B2643" s="2">
        <v>4435.34</v>
      </c>
      <c r="C2643" s="2">
        <v>66394</v>
      </c>
      <c r="D2643" s="2">
        <v>4367</v>
      </c>
      <c r="E2643" s="2">
        <v>4317</v>
      </c>
      <c r="F2643" s="10">
        <f t="shared" si="666"/>
        <v>-1.5408063417911677E-2</v>
      </c>
      <c r="G2643" s="2">
        <f t="shared" ca="1" si="667"/>
        <v>60825.724999999999</v>
      </c>
      <c r="H2643">
        <f t="shared" ca="1" si="668"/>
        <v>1</v>
      </c>
      <c r="I2643">
        <f t="shared" si="669"/>
        <v>1</v>
      </c>
      <c r="J2643">
        <f t="shared" si="672"/>
        <v>9.5100000000002183</v>
      </c>
      <c r="K2643">
        <f t="shared" si="670"/>
        <v>1</v>
      </c>
      <c r="L2643" s="11">
        <f t="shared" ca="1" si="664"/>
        <v>17168.309999999969</v>
      </c>
      <c r="M2643">
        <f t="shared" ca="1" si="671"/>
        <v>3</v>
      </c>
      <c r="N2643">
        <f t="shared" ca="1" si="665"/>
        <v>0</v>
      </c>
      <c r="O2643">
        <f>COUNTIF(結算日!$A$3:$A$249,A2643)</f>
        <v>0</v>
      </c>
      <c r="Q2643" s="7">
        <f t="shared" si="673"/>
        <v>36</v>
      </c>
      <c r="R2643" s="8">
        <f t="shared" ca="1" si="677"/>
        <v>7164</v>
      </c>
      <c r="S2643" s="8">
        <f t="shared" ca="1" si="678"/>
        <v>869257</v>
      </c>
      <c r="T2643" s="8">
        <f t="shared" ca="1" si="674"/>
        <v>199</v>
      </c>
      <c r="U2643" s="9">
        <f t="shared" ca="1" si="679"/>
        <v>0</v>
      </c>
      <c r="V2643">
        <f t="shared" si="675"/>
        <v>2009</v>
      </c>
      <c r="W2643">
        <f t="shared" si="676"/>
        <v>3</v>
      </c>
    </row>
    <row r="2644" spans="1:23" x14ac:dyDescent="0.25">
      <c r="A2644" s="1">
        <v>39876</v>
      </c>
      <c r="B2644" s="2">
        <v>4541.42</v>
      </c>
      <c r="C2644" s="2">
        <v>88603</v>
      </c>
      <c r="D2644" s="2">
        <v>4511</v>
      </c>
      <c r="E2644" s="2">
        <v>4457</v>
      </c>
      <c r="F2644" s="10">
        <f t="shared" si="666"/>
        <v>-6.6983454514226715E-3</v>
      </c>
      <c r="G2644" s="2">
        <f t="shared" ca="1" si="667"/>
        <v>62449.85</v>
      </c>
      <c r="H2644">
        <f t="shared" ca="1" si="668"/>
        <v>1</v>
      </c>
      <c r="I2644">
        <f t="shared" si="669"/>
        <v>1</v>
      </c>
      <c r="J2644">
        <f t="shared" si="672"/>
        <v>106.07999999999993</v>
      </c>
      <c r="K2644">
        <f t="shared" si="670"/>
        <v>1</v>
      </c>
      <c r="L2644" s="11">
        <f t="shared" ca="1" si="664"/>
        <v>17486.549999999967</v>
      </c>
      <c r="M2644">
        <f t="shared" ca="1" si="671"/>
        <v>3</v>
      </c>
      <c r="N2644">
        <f t="shared" ca="1" si="665"/>
        <v>0</v>
      </c>
      <c r="O2644">
        <f>COUNTIF(結算日!$A$3:$A$249,A2644)</f>
        <v>0</v>
      </c>
      <c r="Q2644" s="7">
        <f t="shared" si="673"/>
        <v>144</v>
      </c>
      <c r="R2644" s="8">
        <f t="shared" ca="1" si="677"/>
        <v>28656</v>
      </c>
      <c r="S2644" s="8">
        <f t="shared" ca="1" si="678"/>
        <v>897913</v>
      </c>
      <c r="T2644" s="8">
        <f t="shared" ca="1" si="674"/>
        <v>199</v>
      </c>
      <c r="U2644" s="9">
        <f t="shared" ca="1" si="679"/>
        <v>0</v>
      </c>
      <c r="V2644">
        <f t="shared" si="675"/>
        <v>2009</v>
      </c>
      <c r="W2644">
        <f t="shared" si="676"/>
        <v>3</v>
      </c>
    </row>
    <row r="2645" spans="1:23" x14ac:dyDescent="0.25">
      <c r="A2645" s="1">
        <v>39877</v>
      </c>
      <c r="B2645" s="2">
        <v>4637.2</v>
      </c>
      <c r="C2645" s="2">
        <v>106782</v>
      </c>
      <c r="D2645" s="2">
        <v>4595</v>
      </c>
      <c r="E2645" s="2">
        <v>4543</v>
      </c>
      <c r="F2645" s="10">
        <f t="shared" si="666"/>
        <v>-9.1003191581126019E-3</v>
      </c>
      <c r="G2645" s="2">
        <f t="shared" ca="1" si="667"/>
        <v>63857.75</v>
      </c>
      <c r="H2645">
        <f t="shared" ca="1" si="668"/>
        <v>1</v>
      </c>
      <c r="I2645">
        <f t="shared" si="669"/>
        <v>1</v>
      </c>
      <c r="J2645">
        <f t="shared" si="672"/>
        <v>95.779999999999745</v>
      </c>
      <c r="K2645">
        <f t="shared" si="670"/>
        <v>1</v>
      </c>
      <c r="L2645" s="11">
        <f t="shared" ca="1" si="664"/>
        <v>17773.889999999967</v>
      </c>
      <c r="M2645">
        <f t="shared" ca="1" si="671"/>
        <v>3</v>
      </c>
      <c r="N2645">
        <f t="shared" ca="1" si="665"/>
        <v>0</v>
      </c>
      <c r="O2645">
        <f>COUNTIF(結算日!$A$3:$A$249,A2645)</f>
        <v>0</v>
      </c>
      <c r="Q2645" s="7">
        <f t="shared" si="673"/>
        <v>84</v>
      </c>
      <c r="R2645" s="8">
        <f t="shared" ca="1" si="677"/>
        <v>16716</v>
      </c>
      <c r="S2645" s="8">
        <f t="shared" ca="1" si="678"/>
        <v>914629</v>
      </c>
      <c r="T2645" s="8">
        <f t="shared" ca="1" si="674"/>
        <v>199</v>
      </c>
      <c r="U2645" s="9">
        <f t="shared" ca="1" si="679"/>
        <v>0</v>
      </c>
      <c r="V2645">
        <f t="shared" si="675"/>
        <v>2009</v>
      </c>
      <c r="W2645">
        <f t="shared" si="676"/>
        <v>3</v>
      </c>
    </row>
    <row r="2646" spans="1:23" x14ac:dyDescent="0.25">
      <c r="A2646" s="1">
        <v>39878</v>
      </c>
      <c r="B2646" s="2">
        <v>4653.63</v>
      </c>
      <c r="C2646" s="2">
        <v>84649</v>
      </c>
      <c r="D2646" s="2">
        <v>4628</v>
      </c>
      <c r="E2646" s="2">
        <v>4578</v>
      </c>
      <c r="F2646" s="10">
        <f t="shared" si="666"/>
        <v>-5.507528531490502E-3</v>
      </c>
      <c r="G2646" s="2">
        <f t="shared" ca="1" si="667"/>
        <v>64647.625</v>
      </c>
      <c r="H2646">
        <f t="shared" ca="1" si="668"/>
        <v>1</v>
      </c>
      <c r="I2646">
        <f t="shared" si="669"/>
        <v>1</v>
      </c>
      <c r="J2646">
        <f t="shared" si="672"/>
        <v>16.430000000000291</v>
      </c>
      <c r="K2646">
        <f t="shared" si="670"/>
        <v>1</v>
      </c>
      <c r="L2646" s="11">
        <f t="shared" ca="1" si="664"/>
        <v>17823.179999999968</v>
      </c>
      <c r="M2646">
        <f t="shared" ca="1" si="671"/>
        <v>3</v>
      </c>
      <c r="N2646">
        <f t="shared" ca="1" si="665"/>
        <v>0</v>
      </c>
      <c r="O2646">
        <f>COUNTIF(結算日!$A$3:$A$249,A2646)</f>
        <v>0</v>
      </c>
      <c r="Q2646" s="7">
        <f t="shared" si="673"/>
        <v>33</v>
      </c>
      <c r="R2646" s="8">
        <f t="shared" ca="1" si="677"/>
        <v>6567</v>
      </c>
      <c r="S2646" s="8">
        <f t="shared" ca="1" si="678"/>
        <v>921196</v>
      </c>
      <c r="T2646" s="8">
        <f t="shared" ca="1" si="674"/>
        <v>199</v>
      </c>
      <c r="U2646" s="9">
        <f t="shared" ca="1" si="679"/>
        <v>0</v>
      </c>
      <c r="V2646">
        <f t="shared" si="675"/>
        <v>2009</v>
      </c>
      <c r="W2646">
        <f t="shared" si="676"/>
        <v>3</v>
      </c>
    </row>
    <row r="2647" spans="1:23" x14ac:dyDescent="0.25">
      <c r="A2647" s="1">
        <v>39881</v>
      </c>
      <c r="B2647" s="2">
        <v>4628.24</v>
      </c>
      <c r="C2647" s="2">
        <v>78490</v>
      </c>
      <c r="D2647" s="2">
        <v>4624</v>
      </c>
      <c r="E2647" s="2">
        <v>4570</v>
      </c>
      <c r="F2647" s="10">
        <f t="shared" si="666"/>
        <v>-9.1611498107269096E-4</v>
      </c>
      <c r="G2647" s="2">
        <f t="shared" ca="1" si="667"/>
        <v>64937.324999999997</v>
      </c>
      <c r="H2647">
        <f t="shared" ca="1" si="668"/>
        <v>1</v>
      </c>
      <c r="I2647">
        <f t="shared" si="669"/>
        <v>1</v>
      </c>
      <c r="J2647">
        <f t="shared" si="672"/>
        <v>-25.390000000000327</v>
      </c>
      <c r="K2647">
        <f t="shared" ca="1" si="670"/>
        <v>1</v>
      </c>
      <c r="L2647" s="11">
        <f t="shared" ca="1" si="664"/>
        <v>17747.009999999966</v>
      </c>
      <c r="M2647">
        <f t="shared" ca="1" si="671"/>
        <v>3</v>
      </c>
      <c r="N2647">
        <f t="shared" ca="1" si="665"/>
        <v>0</v>
      </c>
      <c r="O2647">
        <f>COUNTIF(結算日!$A$3:$A$249,A2647)</f>
        <v>0</v>
      </c>
      <c r="Q2647" s="7">
        <f t="shared" si="673"/>
        <v>-4</v>
      </c>
      <c r="R2647" s="8">
        <f t="shared" ca="1" si="677"/>
        <v>-796</v>
      </c>
      <c r="S2647" s="8">
        <f t="shared" ca="1" si="678"/>
        <v>920400</v>
      </c>
      <c r="T2647" s="8">
        <f t="shared" ca="1" si="674"/>
        <v>199</v>
      </c>
      <c r="U2647" s="9">
        <f t="shared" ca="1" si="679"/>
        <v>0</v>
      </c>
      <c r="V2647">
        <f t="shared" si="675"/>
        <v>2009</v>
      </c>
      <c r="W2647">
        <f t="shared" si="676"/>
        <v>3</v>
      </c>
    </row>
    <row r="2648" spans="1:23" x14ac:dyDescent="0.25">
      <c r="A2648" s="1">
        <v>39882</v>
      </c>
      <c r="B2648" s="2">
        <v>4671.0200000000004</v>
      </c>
      <c r="C2648" s="2">
        <v>86484</v>
      </c>
      <c r="D2648" s="2">
        <v>4656</v>
      </c>
      <c r="E2648" s="2">
        <v>4600</v>
      </c>
      <c r="F2648" s="10">
        <f t="shared" si="666"/>
        <v>-3.215571759487279E-3</v>
      </c>
      <c r="G2648" s="2">
        <f t="shared" ca="1" si="667"/>
        <v>65063.474999999999</v>
      </c>
      <c r="H2648">
        <f t="shared" ca="1" si="668"/>
        <v>1</v>
      </c>
      <c r="I2648">
        <f t="shared" si="669"/>
        <v>1</v>
      </c>
      <c r="J2648">
        <f t="shared" si="672"/>
        <v>42.780000000000655</v>
      </c>
      <c r="K2648">
        <f t="shared" si="670"/>
        <v>1</v>
      </c>
      <c r="L2648" s="11">
        <f t="shared" ca="1" si="664"/>
        <v>17875.349999999969</v>
      </c>
      <c r="M2648">
        <f t="shared" ca="1" si="671"/>
        <v>3</v>
      </c>
      <c r="N2648">
        <f t="shared" ca="1" si="665"/>
        <v>0</v>
      </c>
      <c r="O2648">
        <f>COUNTIF(結算日!$A$3:$A$249,A2648)</f>
        <v>0</v>
      </c>
      <c r="Q2648" s="7">
        <f t="shared" si="673"/>
        <v>32</v>
      </c>
      <c r="R2648" s="8">
        <f t="shared" ca="1" si="677"/>
        <v>6368</v>
      </c>
      <c r="S2648" s="8">
        <f t="shared" ca="1" si="678"/>
        <v>926768</v>
      </c>
      <c r="T2648" s="8">
        <f t="shared" ca="1" si="674"/>
        <v>199</v>
      </c>
      <c r="U2648" s="9">
        <f t="shared" ca="1" si="679"/>
        <v>0</v>
      </c>
      <c r="V2648">
        <f t="shared" si="675"/>
        <v>2009</v>
      </c>
      <c r="W2648">
        <f t="shared" si="676"/>
        <v>3</v>
      </c>
    </row>
    <row r="2649" spans="1:23" x14ac:dyDescent="0.25">
      <c r="A2649" s="1">
        <v>39883</v>
      </c>
      <c r="B2649" s="2">
        <v>4759.96</v>
      </c>
      <c r="C2649" s="2">
        <v>111911</v>
      </c>
      <c r="D2649" s="2">
        <v>4759</v>
      </c>
      <c r="E2649" s="2">
        <v>4700</v>
      </c>
      <c r="F2649" s="10">
        <f t="shared" si="666"/>
        <v>-2.016823670787371E-4</v>
      </c>
      <c r="G2649" s="2">
        <f t="shared" ca="1" si="667"/>
        <v>65443.175000000003</v>
      </c>
      <c r="H2649">
        <f t="shared" ca="1" si="668"/>
        <v>1</v>
      </c>
      <c r="I2649">
        <f t="shared" si="669"/>
        <v>1</v>
      </c>
      <c r="J2649">
        <f t="shared" si="672"/>
        <v>88.9399999999996</v>
      </c>
      <c r="K2649">
        <f t="shared" ca="1" si="670"/>
        <v>1</v>
      </c>
      <c r="L2649" s="11">
        <f t="shared" ca="1" si="664"/>
        <v>18142.169999999969</v>
      </c>
      <c r="M2649">
        <f t="shared" ca="1" si="671"/>
        <v>3</v>
      </c>
      <c r="N2649">
        <f t="shared" ca="1" si="665"/>
        <v>0</v>
      </c>
      <c r="O2649">
        <f>COUNTIF(結算日!$A$3:$A$249,A2649)</f>
        <v>0</v>
      </c>
      <c r="Q2649" s="7">
        <f t="shared" si="673"/>
        <v>103</v>
      </c>
      <c r="R2649" s="8">
        <f t="shared" ca="1" si="677"/>
        <v>20497</v>
      </c>
      <c r="S2649" s="8">
        <f t="shared" ca="1" si="678"/>
        <v>947265</v>
      </c>
      <c r="T2649" s="8">
        <f t="shared" ca="1" si="674"/>
        <v>199</v>
      </c>
      <c r="U2649" s="9">
        <f t="shared" ca="1" si="679"/>
        <v>0</v>
      </c>
      <c r="V2649">
        <f t="shared" si="675"/>
        <v>2009</v>
      </c>
      <c r="W2649">
        <f t="shared" si="676"/>
        <v>3</v>
      </c>
    </row>
    <row r="2650" spans="1:23" x14ac:dyDescent="0.25">
      <c r="A2650" s="1">
        <v>39884</v>
      </c>
      <c r="B2650" s="2">
        <v>4754.6499999999996</v>
      </c>
      <c r="C2650" s="2">
        <v>84152</v>
      </c>
      <c r="D2650" s="2">
        <v>4748</v>
      </c>
      <c r="E2650" s="2">
        <v>4687</v>
      </c>
      <c r="F2650" s="10">
        <f t="shared" si="666"/>
        <v>-1.3986308140451209E-3</v>
      </c>
      <c r="G2650" s="2">
        <f t="shared" ca="1" si="667"/>
        <v>65639.625</v>
      </c>
      <c r="H2650">
        <f t="shared" ca="1" si="668"/>
        <v>1</v>
      </c>
      <c r="I2650">
        <f t="shared" si="669"/>
        <v>1</v>
      </c>
      <c r="J2650">
        <f t="shared" si="672"/>
        <v>-5.3100000000004002</v>
      </c>
      <c r="K2650">
        <f t="shared" si="670"/>
        <v>1</v>
      </c>
      <c r="L2650" s="11">
        <f t="shared" ca="1" si="664"/>
        <v>18126.239999999969</v>
      </c>
      <c r="M2650">
        <f t="shared" ca="1" si="671"/>
        <v>3</v>
      </c>
      <c r="N2650">
        <f t="shared" ca="1" si="665"/>
        <v>0</v>
      </c>
      <c r="O2650">
        <f>COUNTIF(結算日!$A$3:$A$249,A2650)</f>
        <v>0</v>
      </c>
      <c r="Q2650" s="7">
        <f t="shared" si="673"/>
        <v>-11</v>
      </c>
      <c r="R2650" s="8">
        <f t="shared" ca="1" si="677"/>
        <v>-2189</v>
      </c>
      <c r="S2650" s="8">
        <f t="shared" ca="1" si="678"/>
        <v>945076</v>
      </c>
      <c r="T2650" s="8">
        <f t="shared" ca="1" si="674"/>
        <v>199</v>
      </c>
      <c r="U2650" s="9">
        <f t="shared" ca="1" si="679"/>
        <v>0</v>
      </c>
      <c r="V2650">
        <f t="shared" si="675"/>
        <v>2009</v>
      </c>
      <c r="W2650">
        <f t="shared" si="676"/>
        <v>3</v>
      </c>
    </row>
    <row r="2651" spans="1:23" x14ac:dyDescent="0.25">
      <c r="A2651" s="1">
        <v>39885</v>
      </c>
      <c r="B2651" s="2">
        <v>4897.3900000000003</v>
      </c>
      <c r="C2651" s="2">
        <v>124950</v>
      </c>
      <c r="D2651" s="2">
        <v>4900</v>
      </c>
      <c r="E2651" s="2">
        <v>4860</v>
      </c>
      <c r="F2651" s="10">
        <f t="shared" si="666"/>
        <v>5.3293693171263534E-4</v>
      </c>
      <c r="G2651" s="2">
        <f t="shared" ca="1" si="667"/>
        <v>67274.274999999994</v>
      </c>
      <c r="H2651">
        <f t="shared" ca="1" si="668"/>
        <v>1</v>
      </c>
      <c r="I2651">
        <f t="shared" si="669"/>
        <v>-1</v>
      </c>
      <c r="J2651">
        <f t="shared" si="672"/>
        <v>142.74000000000069</v>
      </c>
      <c r="K2651">
        <f t="shared" ca="1" si="670"/>
        <v>1</v>
      </c>
      <c r="L2651" s="11">
        <f t="shared" ca="1" si="664"/>
        <v>18554.45999999997</v>
      </c>
      <c r="M2651">
        <f t="shared" ca="1" si="671"/>
        <v>3</v>
      </c>
      <c r="N2651">
        <f t="shared" ca="1" si="665"/>
        <v>0</v>
      </c>
      <c r="O2651">
        <f>COUNTIF(結算日!$A$3:$A$249,A2651)</f>
        <v>0</v>
      </c>
      <c r="Q2651" s="7">
        <f t="shared" si="673"/>
        <v>152</v>
      </c>
      <c r="R2651" s="8">
        <f t="shared" ca="1" si="677"/>
        <v>30248</v>
      </c>
      <c r="S2651" s="8">
        <f t="shared" ca="1" si="678"/>
        <v>975324</v>
      </c>
      <c r="T2651" s="8">
        <f t="shared" ca="1" si="674"/>
        <v>199</v>
      </c>
      <c r="U2651" s="9">
        <f t="shared" ca="1" si="679"/>
        <v>0</v>
      </c>
      <c r="V2651">
        <f t="shared" si="675"/>
        <v>2009</v>
      </c>
      <c r="W2651">
        <f t="shared" si="676"/>
        <v>3</v>
      </c>
    </row>
    <row r="2652" spans="1:23" x14ac:dyDescent="0.25">
      <c r="A2652" s="1">
        <v>39888</v>
      </c>
      <c r="B2652" s="2">
        <v>4971.32</v>
      </c>
      <c r="C2652" s="2">
        <v>105369</v>
      </c>
      <c r="D2652" s="2">
        <v>4962</v>
      </c>
      <c r="E2652" s="2">
        <v>4927</v>
      </c>
      <c r="F2652" s="10">
        <f t="shared" si="666"/>
        <v>-1.8747535865725196E-3</v>
      </c>
      <c r="G2652" s="2">
        <f t="shared" ca="1" si="667"/>
        <v>68828.225000000006</v>
      </c>
      <c r="H2652">
        <f t="shared" ca="1" si="668"/>
        <v>1</v>
      </c>
      <c r="I2652">
        <f t="shared" si="669"/>
        <v>1</v>
      </c>
      <c r="J2652">
        <f t="shared" si="672"/>
        <v>73.929999999999382</v>
      </c>
      <c r="K2652">
        <f t="shared" si="670"/>
        <v>1</v>
      </c>
      <c r="L2652" s="11">
        <f t="shared" ca="1" si="664"/>
        <v>18776.249999999967</v>
      </c>
      <c r="M2652">
        <f t="shared" ca="1" si="671"/>
        <v>3</v>
      </c>
      <c r="N2652">
        <f t="shared" ca="1" si="665"/>
        <v>0</v>
      </c>
      <c r="O2652">
        <f>COUNTIF(結算日!$A$3:$A$249,A2652)</f>
        <v>0</v>
      </c>
      <c r="Q2652" s="7">
        <f t="shared" si="673"/>
        <v>62</v>
      </c>
      <c r="R2652" s="8">
        <f t="shared" ca="1" si="677"/>
        <v>12338</v>
      </c>
      <c r="S2652" s="8">
        <f t="shared" ca="1" si="678"/>
        <v>987662</v>
      </c>
      <c r="T2652" s="8">
        <f t="shared" ca="1" si="674"/>
        <v>199</v>
      </c>
      <c r="U2652" s="9">
        <f t="shared" ca="1" si="679"/>
        <v>0</v>
      </c>
      <c r="V2652">
        <f t="shared" si="675"/>
        <v>2009</v>
      </c>
      <c r="W2652">
        <f t="shared" si="676"/>
        <v>3</v>
      </c>
    </row>
    <row r="2653" spans="1:23" x14ac:dyDescent="0.25">
      <c r="A2653" s="1">
        <v>39889</v>
      </c>
      <c r="B2653" s="2">
        <v>5041.3900000000003</v>
      </c>
      <c r="C2653" s="2">
        <v>107393</v>
      </c>
      <c r="D2653" s="2">
        <v>5057</v>
      </c>
      <c r="E2653" s="2">
        <v>5027</v>
      </c>
      <c r="F2653" s="10">
        <f t="shared" si="666"/>
        <v>3.0963682635145595E-3</v>
      </c>
      <c r="G2653" s="2">
        <f t="shared" ca="1" si="667"/>
        <v>70116.625</v>
      </c>
      <c r="H2653">
        <f t="shared" ca="1" si="668"/>
        <v>1</v>
      </c>
      <c r="I2653">
        <f t="shared" si="669"/>
        <v>-1</v>
      </c>
      <c r="J2653">
        <f t="shared" si="672"/>
        <v>70.070000000000618</v>
      </c>
      <c r="K2653">
        <f t="shared" si="670"/>
        <v>-1</v>
      </c>
      <c r="L2653" s="11">
        <f t="shared" ca="1" si="664"/>
        <v>18986.45999999997</v>
      </c>
      <c r="M2653">
        <f t="shared" ca="1" si="671"/>
        <v>-3</v>
      </c>
      <c r="N2653">
        <f t="shared" ca="1" si="665"/>
        <v>6</v>
      </c>
      <c r="O2653">
        <f>COUNTIF(結算日!$A$3:$A$249,A2653)</f>
        <v>0</v>
      </c>
      <c r="Q2653" s="7">
        <f t="shared" si="673"/>
        <v>95</v>
      </c>
      <c r="R2653" s="8">
        <f t="shared" ca="1" si="677"/>
        <v>18905</v>
      </c>
      <c r="S2653" s="8">
        <f t="shared" ca="1" si="678"/>
        <v>1006567</v>
      </c>
      <c r="T2653" s="8">
        <f t="shared" ca="1" si="674"/>
        <v>-199</v>
      </c>
      <c r="U2653" s="9">
        <f t="shared" ca="1" si="679"/>
        <v>398</v>
      </c>
      <c r="V2653">
        <f t="shared" si="675"/>
        <v>2009</v>
      </c>
      <c r="W2653">
        <f t="shared" si="676"/>
        <v>3</v>
      </c>
    </row>
    <row r="2654" spans="1:23" x14ac:dyDescent="0.25">
      <c r="A2654" s="1">
        <v>39890</v>
      </c>
      <c r="B2654" s="2">
        <v>5047.54</v>
      </c>
      <c r="C2654" s="2">
        <v>119427</v>
      </c>
      <c r="D2654" s="2">
        <v>5067</v>
      </c>
      <c r="E2654" s="2">
        <v>5028</v>
      </c>
      <c r="F2654" s="10">
        <f t="shared" si="666"/>
        <v>-3.8711926998101776E-3</v>
      </c>
      <c r="G2654" s="2">
        <f t="shared" ca="1" si="667"/>
        <v>71859.324999999997</v>
      </c>
      <c r="H2654">
        <f t="shared" ca="1" si="668"/>
        <v>1</v>
      </c>
      <c r="I2654">
        <f t="shared" si="669"/>
        <v>1</v>
      </c>
      <c r="J2654">
        <f t="shared" si="672"/>
        <v>6.1499999999996362</v>
      </c>
      <c r="K2654">
        <f t="shared" si="670"/>
        <v>1</v>
      </c>
      <c r="L2654" s="11">
        <f t="shared" ca="1" si="664"/>
        <v>18968.009999999973</v>
      </c>
      <c r="M2654">
        <f t="shared" ca="1" si="671"/>
        <v>3</v>
      </c>
      <c r="N2654">
        <f t="shared" ca="1" si="665"/>
        <v>6</v>
      </c>
      <c r="O2654">
        <f>COUNTIF(結算日!$A$3:$A$249,A2654)</f>
        <v>1</v>
      </c>
      <c r="Q2654" s="7">
        <f t="shared" si="673"/>
        <v>10</v>
      </c>
      <c r="R2654" s="8">
        <f t="shared" ca="1" si="677"/>
        <v>-1990</v>
      </c>
      <c r="S2654" s="8">
        <f t="shared" ca="1" si="678"/>
        <v>1004179</v>
      </c>
      <c r="T2654" s="8">
        <f t="shared" ca="1" si="674"/>
        <v>199</v>
      </c>
      <c r="U2654" s="9">
        <f t="shared" ca="1" si="679"/>
        <v>398</v>
      </c>
      <c r="V2654">
        <f t="shared" si="675"/>
        <v>2009</v>
      </c>
      <c r="W2654">
        <f t="shared" si="676"/>
        <v>3</v>
      </c>
    </row>
    <row r="2655" spans="1:23" x14ac:dyDescent="0.25">
      <c r="A2655" s="1">
        <v>39891</v>
      </c>
      <c r="B2655" s="2">
        <v>5035.93</v>
      </c>
      <c r="C2655" s="2">
        <v>116824</v>
      </c>
      <c r="D2655" s="2">
        <v>4980</v>
      </c>
      <c r="E2655" s="2">
        <v>4947</v>
      </c>
      <c r="F2655" s="10">
        <f t="shared" si="666"/>
        <v>-1.1106190912105629E-2</v>
      </c>
      <c r="G2655" s="2">
        <f t="shared" ca="1" si="667"/>
        <v>73260.824999999997</v>
      </c>
      <c r="H2655">
        <f t="shared" ca="1" si="668"/>
        <v>1</v>
      </c>
      <c r="I2655">
        <f t="shared" si="669"/>
        <v>1</v>
      </c>
      <c r="J2655">
        <f t="shared" si="672"/>
        <v>-11.609999999999673</v>
      </c>
      <c r="K2655">
        <f t="shared" si="670"/>
        <v>1</v>
      </c>
      <c r="L2655" s="11">
        <f t="shared" ca="1" si="664"/>
        <v>18933.179999999975</v>
      </c>
      <c r="M2655">
        <f t="shared" ca="1" si="671"/>
        <v>3</v>
      </c>
      <c r="N2655">
        <f t="shared" ca="1" si="665"/>
        <v>0</v>
      </c>
      <c r="O2655">
        <f>COUNTIF(結算日!$A$3:$A$249,A2655)</f>
        <v>0</v>
      </c>
      <c r="Q2655" s="7">
        <f t="shared" si="673"/>
        <v>-48</v>
      </c>
      <c r="R2655" s="8">
        <f t="shared" ca="1" si="677"/>
        <v>-9552</v>
      </c>
      <c r="S2655" s="8">
        <f t="shared" ca="1" si="678"/>
        <v>994229</v>
      </c>
      <c r="T2655" s="8">
        <f t="shared" ca="1" si="674"/>
        <v>199</v>
      </c>
      <c r="U2655" s="9">
        <f t="shared" ca="1" si="679"/>
        <v>0</v>
      </c>
      <c r="V2655">
        <f t="shared" si="675"/>
        <v>2009</v>
      </c>
      <c r="W2655">
        <f t="shared" si="676"/>
        <v>3</v>
      </c>
    </row>
    <row r="2656" spans="1:23" x14ac:dyDescent="0.25">
      <c r="A2656" s="1">
        <v>39892</v>
      </c>
      <c r="B2656" s="2">
        <v>4961.62</v>
      </c>
      <c r="C2656" s="2">
        <v>101395</v>
      </c>
      <c r="D2656" s="2">
        <v>4950</v>
      </c>
      <c r="E2656" s="2">
        <v>4915</v>
      </c>
      <c r="F2656" s="10">
        <f t="shared" si="666"/>
        <v>-2.3419770155714836E-3</v>
      </c>
      <c r="G2656" s="2">
        <f t="shared" ca="1" si="667"/>
        <v>74440.7</v>
      </c>
      <c r="H2656">
        <f t="shared" ca="1" si="668"/>
        <v>1</v>
      </c>
      <c r="I2656">
        <f t="shared" si="669"/>
        <v>1</v>
      </c>
      <c r="J2656">
        <f t="shared" si="672"/>
        <v>-74.3100000000004</v>
      </c>
      <c r="K2656">
        <f t="shared" si="670"/>
        <v>1</v>
      </c>
      <c r="L2656" s="11">
        <f t="shared" ca="1" si="664"/>
        <v>18710.249999999975</v>
      </c>
      <c r="M2656">
        <f t="shared" ca="1" si="671"/>
        <v>3</v>
      </c>
      <c r="N2656">
        <f t="shared" ca="1" si="665"/>
        <v>0</v>
      </c>
      <c r="O2656">
        <f>COUNTIF(結算日!$A$3:$A$249,A2656)</f>
        <v>0</v>
      </c>
      <c r="Q2656" s="7">
        <f t="shared" si="673"/>
        <v>-30</v>
      </c>
      <c r="R2656" s="8">
        <f t="shared" ca="1" si="677"/>
        <v>-5970</v>
      </c>
      <c r="S2656" s="8">
        <f t="shared" ca="1" si="678"/>
        <v>988259</v>
      </c>
      <c r="T2656" s="8">
        <f t="shared" ca="1" si="674"/>
        <v>199</v>
      </c>
      <c r="U2656" s="9">
        <f t="shared" ca="1" si="679"/>
        <v>0</v>
      </c>
      <c r="V2656">
        <f t="shared" si="675"/>
        <v>2009</v>
      </c>
      <c r="W2656">
        <f t="shared" si="676"/>
        <v>3</v>
      </c>
    </row>
    <row r="2657" spans="1:23" x14ac:dyDescent="0.25">
      <c r="A2657" s="1">
        <v>39895</v>
      </c>
      <c r="B2657" s="2">
        <v>5124.18</v>
      </c>
      <c r="C2657" s="2">
        <v>92652</v>
      </c>
      <c r="D2657" s="2">
        <v>5131</v>
      </c>
      <c r="E2657" s="2">
        <v>5094</v>
      </c>
      <c r="F2657" s="10">
        <f t="shared" si="666"/>
        <v>1.3309446584623963E-3</v>
      </c>
      <c r="G2657" s="2">
        <f t="shared" ca="1" si="667"/>
        <v>75585.925000000003</v>
      </c>
      <c r="H2657">
        <f t="shared" ca="1" si="668"/>
        <v>1</v>
      </c>
      <c r="I2657">
        <f t="shared" si="669"/>
        <v>-1</v>
      </c>
      <c r="J2657">
        <f t="shared" si="672"/>
        <v>162.5600000000004</v>
      </c>
      <c r="K2657">
        <f t="shared" si="670"/>
        <v>-1</v>
      </c>
      <c r="L2657" s="11">
        <f t="shared" ca="1" si="664"/>
        <v>19197.929999999975</v>
      </c>
      <c r="M2657">
        <f t="shared" ca="1" si="671"/>
        <v>-3</v>
      </c>
      <c r="N2657">
        <f t="shared" ca="1" si="665"/>
        <v>6</v>
      </c>
      <c r="O2657">
        <f>COUNTIF(結算日!$A$3:$A$249,A2657)</f>
        <v>0</v>
      </c>
      <c r="Q2657" s="7">
        <f t="shared" si="673"/>
        <v>181</v>
      </c>
      <c r="R2657" s="8">
        <f t="shared" ca="1" si="677"/>
        <v>36019</v>
      </c>
      <c r="S2657" s="8">
        <f t="shared" ca="1" si="678"/>
        <v>1024278</v>
      </c>
      <c r="T2657" s="8">
        <f t="shared" ca="1" si="674"/>
        <v>-199</v>
      </c>
      <c r="U2657" s="9">
        <f t="shared" ca="1" si="679"/>
        <v>398</v>
      </c>
      <c r="V2657">
        <f t="shared" si="675"/>
        <v>2009</v>
      </c>
      <c r="W2657">
        <f t="shared" si="676"/>
        <v>3</v>
      </c>
    </row>
    <row r="2658" spans="1:23" x14ac:dyDescent="0.25">
      <c r="A2658" s="1">
        <v>39896</v>
      </c>
      <c r="B2658" s="2">
        <v>5242.18</v>
      </c>
      <c r="C2658" s="2">
        <v>139056</v>
      </c>
      <c r="D2658" s="2">
        <v>5262</v>
      </c>
      <c r="E2658" s="2">
        <v>5230</v>
      </c>
      <c r="F2658" s="10">
        <f t="shared" si="666"/>
        <v>3.780869790812158E-3</v>
      </c>
      <c r="G2658" s="2">
        <f t="shared" ca="1" si="667"/>
        <v>78223.175000000003</v>
      </c>
      <c r="H2658">
        <f t="shared" ca="1" si="668"/>
        <v>1</v>
      </c>
      <c r="I2658">
        <f t="shared" si="669"/>
        <v>-1</v>
      </c>
      <c r="J2658">
        <f t="shared" si="672"/>
        <v>118</v>
      </c>
      <c r="K2658">
        <f t="shared" si="670"/>
        <v>-1</v>
      </c>
      <c r="L2658" s="11">
        <f t="shared" ca="1" si="664"/>
        <v>18843.929999999975</v>
      </c>
      <c r="M2658">
        <f t="shared" ca="1" si="671"/>
        <v>-3</v>
      </c>
      <c r="N2658">
        <f t="shared" ca="1" si="665"/>
        <v>0</v>
      </c>
      <c r="O2658">
        <f>COUNTIF(結算日!$A$3:$A$249,A2658)</f>
        <v>0</v>
      </c>
      <c r="Q2658" s="7">
        <f t="shared" si="673"/>
        <v>131</v>
      </c>
      <c r="R2658" s="8">
        <f t="shared" ca="1" si="677"/>
        <v>-26069</v>
      </c>
      <c r="S2658" s="8">
        <f t="shared" ca="1" si="678"/>
        <v>997811</v>
      </c>
      <c r="T2658" s="8">
        <f t="shared" ca="1" si="674"/>
        <v>-189</v>
      </c>
      <c r="U2658" s="9">
        <f t="shared" ca="1" si="679"/>
        <v>10</v>
      </c>
      <c r="V2658">
        <f t="shared" si="675"/>
        <v>2009</v>
      </c>
      <c r="W2658">
        <f t="shared" si="676"/>
        <v>3</v>
      </c>
    </row>
    <row r="2659" spans="1:23" x14ac:dyDescent="0.25">
      <c r="A2659" s="1">
        <v>39897</v>
      </c>
      <c r="B2659" s="2">
        <v>5346.38</v>
      </c>
      <c r="C2659" s="2">
        <v>146937</v>
      </c>
      <c r="D2659" s="2">
        <v>5360</v>
      </c>
      <c r="E2659" s="2">
        <v>5333</v>
      </c>
      <c r="F2659" s="10">
        <f t="shared" si="666"/>
        <v>2.547518133765303E-3</v>
      </c>
      <c r="G2659" s="2">
        <f t="shared" ca="1" si="667"/>
        <v>81009.350000000006</v>
      </c>
      <c r="H2659">
        <f t="shared" ca="1" si="668"/>
        <v>1</v>
      </c>
      <c r="I2659">
        <f t="shared" si="669"/>
        <v>-1</v>
      </c>
      <c r="J2659">
        <f t="shared" si="672"/>
        <v>104.19999999999982</v>
      </c>
      <c r="K2659">
        <f t="shared" si="670"/>
        <v>-1</v>
      </c>
      <c r="L2659" s="11">
        <f t="shared" ca="1" si="664"/>
        <v>18531.329999999976</v>
      </c>
      <c r="M2659">
        <f t="shared" ca="1" si="671"/>
        <v>-3</v>
      </c>
      <c r="N2659">
        <f t="shared" ca="1" si="665"/>
        <v>0</v>
      </c>
      <c r="O2659">
        <f>COUNTIF(結算日!$A$3:$A$249,A2659)</f>
        <v>0</v>
      </c>
      <c r="Q2659" s="7">
        <f t="shared" si="673"/>
        <v>98</v>
      </c>
      <c r="R2659" s="8">
        <f t="shared" ca="1" si="677"/>
        <v>-18522</v>
      </c>
      <c r="S2659" s="8">
        <f t="shared" ca="1" si="678"/>
        <v>979279</v>
      </c>
      <c r="T2659" s="8">
        <f t="shared" ca="1" si="674"/>
        <v>-182</v>
      </c>
      <c r="U2659" s="9">
        <f t="shared" ca="1" si="679"/>
        <v>7</v>
      </c>
      <c r="V2659">
        <f t="shared" si="675"/>
        <v>2009</v>
      </c>
      <c r="W2659">
        <f t="shared" si="676"/>
        <v>3</v>
      </c>
    </row>
    <row r="2660" spans="1:23" x14ac:dyDescent="0.25">
      <c r="A2660" s="1">
        <v>39898</v>
      </c>
      <c r="B2660" s="2">
        <v>5386.56</v>
      </c>
      <c r="C2660" s="2">
        <v>147467</v>
      </c>
      <c r="D2660" s="2">
        <v>5396</v>
      </c>
      <c r="E2660" s="2">
        <v>5373</v>
      </c>
      <c r="F2660" s="10">
        <f t="shared" si="666"/>
        <v>1.7525099506920938E-3</v>
      </c>
      <c r="G2660" s="2">
        <f t="shared" ca="1" si="667"/>
        <v>83553.024999999994</v>
      </c>
      <c r="H2660">
        <f t="shared" ca="1" si="668"/>
        <v>1</v>
      </c>
      <c r="I2660">
        <f t="shared" si="669"/>
        <v>-1</v>
      </c>
      <c r="J2660">
        <f t="shared" si="672"/>
        <v>40.180000000000291</v>
      </c>
      <c r="K2660">
        <f t="shared" si="670"/>
        <v>-1</v>
      </c>
      <c r="L2660" s="11">
        <f t="shared" ca="1" si="664"/>
        <v>18410.789999999975</v>
      </c>
      <c r="M2660">
        <f t="shared" ca="1" si="671"/>
        <v>-3</v>
      </c>
      <c r="N2660">
        <f t="shared" ca="1" si="665"/>
        <v>0</v>
      </c>
      <c r="O2660">
        <f>COUNTIF(結算日!$A$3:$A$249,A2660)</f>
        <v>0</v>
      </c>
      <c r="Q2660" s="7">
        <f t="shared" si="673"/>
        <v>36</v>
      </c>
      <c r="R2660" s="8">
        <f t="shared" ca="1" si="677"/>
        <v>-6552</v>
      </c>
      <c r="S2660" s="8">
        <f t="shared" ca="1" si="678"/>
        <v>972720</v>
      </c>
      <c r="T2660" s="8">
        <f t="shared" ca="1" si="674"/>
        <v>-180</v>
      </c>
      <c r="U2660" s="9">
        <f t="shared" ca="1" si="679"/>
        <v>2</v>
      </c>
      <c r="V2660">
        <f t="shared" si="675"/>
        <v>2009</v>
      </c>
      <c r="W2660">
        <f t="shared" si="676"/>
        <v>3</v>
      </c>
    </row>
    <row r="2661" spans="1:23" x14ac:dyDescent="0.25">
      <c r="A2661" s="1">
        <v>39899</v>
      </c>
      <c r="B2661" s="2">
        <v>5390.7</v>
      </c>
      <c r="C2661" s="2">
        <v>142575</v>
      </c>
      <c r="D2661" s="2">
        <v>5353</v>
      </c>
      <c r="E2661" s="2">
        <v>5328</v>
      </c>
      <c r="F2661" s="10">
        <f t="shared" si="666"/>
        <v>-6.9935258871760553E-3</v>
      </c>
      <c r="G2661" s="2">
        <f t="shared" ca="1" si="667"/>
        <v>85891.95</v>
      </c>
      <c r="H2661">
        <f t="shared" ca="1" si="668"/>
        <v>1</v>
      </c>
      <c r="I2661">
        <f t="shared" si="669"/>
        <v>1</v>
      </c>
      <c r="J2661">
        <f t="shared" si="672"/>
        <v>4.1399999999994179</v>
      </c>
      <c r="K2661">
        <f t="shared" si="670"/>
        <v>1</v>
      </c>
      <c r="L2661" s="11">
        <f t="shared" ca="1" si="664"/>
        <v>18398.369999999977</v>
      </c>
      <c r="M2661">
        <f t="shared" ca="1" si="671"/>
        <v>3</v>
      </c>
      <c r="N2661">
        <f t="shared" ca="1" si="665"/>
        <v>6</v>
      </c>
      <c r="O2661">
        <f>COUNTIF(結算日!$A$3:$A$249,A2661)</f>
        <v>0</v>
      </c>
      <c r="Q2661" s="7">
        <f t="shared" si="673"/>
        <v>-43</v>
      </c>
      <c r="R2661" s="8">
        <f t="shared" ca="1" si="677"/>
        <v>7740</v>
      </c>
      <c r="S2661" s="8">
        <f t="shared" ca="1" si="678"/>
        <v>980458</v>
      </c>
      <c r="T2661" s="8">
        <f t="shared" ca="1" si="674"/>
        <v>183</v>
      </c>
      <c r="U2661" s="9">
        <f t="shared" ca="1" si="679"/>
        <v>363</v>
      </c>
      <c r="V2661">
        <f t="shared" si="675"/>
        <v>2009</v>
      </c>
      <c r="W2661">
        <f t="shared" si="676"/>
        <v>3</v>
      </c>
    </row>
    <row r="2662" spans="1:23" x14ac:dyDescent="0.25">
      <c r="A2662" s="1">
        <v>39902</v>
      </c>
      <c r="B2662" s="2">
        <v>5206.05</v>
      </c>
      <c r="C2662" s="2">
        <v>107433</v>
      </c>
      <c r="D2662" s="2">
        <v>5175</v>
      </c>
      <c r="E2662" s="2">
        <v>5152</v>
      </c>
      <c r="F2662" s="10">
        <f t="shared" si="666"/>
        <v>-5.9642147117296984E-3</v>
      </c>
      <c r="G2662" s="2">
        <f t="shared" ca="1" si="667"/>
        <v>87319.074999999997</v>
      </c>
      <c r="H2662">
        <f t="shared" ca="1" si="668"/>
        <v>1</v>
      </c>
      <c r="I2662">
        <f t="shared" si="669"/>
        <v>1</v>
      </c>
      <c r="J2662">
        <f t="shared" si="672"/>
        <v>-184.64999999999964</v>
      </c>
      <c r="K2662">
        <f t="shared" si="670"/>
        <v>1</v>
      </c>
      <c r="L2662" s="11">
        <f t="shared" ca="1" si="664"/>
        <v>17844.419999999976</v>
      </c>
      <c r="M2662">
        <f t="shared" ca="1" si="671"/>
        <v>3</v>
      </c>
      <c r="N2662">
        <f t="shared" ca="1" si="665"/>
        <v>0</v>
      </c>
      <c r="O2662">
        <f>COUNTIF(結算日!$A$3:$A$249,A2662)</f>
        <v>0</v>
      </c>
      <c r="Q2662" s="7">
        <f t="shared" si="673"/>
        <v>-178</v>
      </c>
      <c r="R2662" s="8">
        <f t="shared" ca="1" si="677"/>
        <v>-32574</v>
      </c>
      <c r="S2662" s="8">
        <f t="shared" ca="1" si="678"/>
        <v>947521</v>
      </c>
      <c r="T2662" s="8">
        <f t="shared" ca="1" si="674"/>
        <v>183</v>
      </c>
      <c r="U2662" s="9">
        <f t="shared" ca="1" si="679"/>
        <v>0</v>
      </c>
      <c r="V2662">
        <f t="shared" si="675"/>
        <v>2009</v>
      </c>
      <c r="W2662">
        <f t="shared" si="676"/>
        <v>3</v>
      </c>
    </row>
    <row r="2663" spans="1:23" x14ac:dyDescent="0.25">
      <c r="A2663" s="1">
        <v>39903</v>
      </c>
      <c r="B2663" s="2">
        <v>5210.84</v>
      </c>
      <c r="C2663" s="2">
        <v>94237</v>
      </c>
      <c r="D2663" s="2">
        <v>5201</v>
      </c>
      <c r="E2663" s="2">
        <v>5174</v>
      </c>
      <c r="F2663" s="10">
        <f t="shared" si="666"/>
        <v>-1.8883711647258439E-3</v>
      </c>
      <c r="G2663" s="2">
        <f t="shared" ca="1" si="667"/>
        <v>88185.324999999997</v>
      </c>
      <c r="H2663">
        <f t="shared" ca="1" si="668"/>
        <v>1</v>
      </c>
      <c r="I2663">
        <f t="shared" si="669"/>
        <v>1</v>
      </c>
      <c r="J2663">
        <f t="shared" si="672"/>
        <v>4.7899999999999636</v>
      </c>
      <c r="K2663">
        <f t="shared" si="670"/>
        <v>1</v>
      </c>
      <c r="L2663" s="11">
        <f t="shared" ca="1" si="664"/>
        <v>17858.789999999975</v>
      </c>
      <c r="M2663">
        <f t="shared" ca="1" si="671"/>
        <v>3</v>
      </c>
      <c r="N2663">
        <f t="shared" ca="1" si="665"/>
        <v>0</v>
      </c>
      <c r="O2663">
        <f>COUNTIF(結算日!$A$3:$A$249,A2663)</f>
        <v>0</v>
      </c>
      <c r="Q2663" s="7">
        <f t="shared" si="673"/>
        <v>26</v>
      </c>
      <c r="R2663" s="8">
        <f t="shared" ca="1" si="677"/>
        <v>4758</v>
      </c>
      <c r="S2663" s="8">
        <f t="shared" ca="1" si="678"/>
        <v>952279</v>
      </c>
      <c r="T2663" s="8">
        <f t="shared" ca="1" si="674"/>
        <v>183</v>
      </c>
      <c r="U2663" s="9">
        <f t="shared" ca="1" si="679"/>
        <v>0</v>
      </c>
      <c r="V2663">
        <f t="shared" si="675"/>
        <v>2009</v>
      </c>
      <c r="W2663">
        <f t="shared" si="676"/>
        <v>3</v>
      </c>
    </row>
    <row r="2664" spans="1:23" x14ac:dyDescent="0.25">
      <c r="A2664" s="1">
        <v>39904</v>
      </c>
      <c r="B2664" s="2">
        <v>5314.45</v>
      </c>
      <c r="C2664" s="2">
        <v>102079</v>
      </c>
      <c r="D2664" s="2">
        <v>5314</v>
      </c>
      <c r="E2664" s="2">
        <v>5287</v>
      </c>
      <c r="F2664" s="10">
        <f t="shared" si="666"/>
        <v>-8.4674801719808457E-5</v>
      </c>
      <c r="G2664" s="2">
        <f t="shared" ca="1" si="667"/>
        <v>89199.8</v>
      </c>
      <c r="H2664">
        <f t="shared" ca="1" si="668"/>
        <v>1</v>
      </c>
      <c r="I2664">
        <f t="shared" si="669"/>
        <v>1</v>
      </c>
      <c r="J2664">
        <f t="shared" si="672"/>
        <v>103.60999999999967</v>
      </c>
      <c r="K2664">
        <f t="shared" ca="1" si="670"/>
        <v>1</v>
      </c>
      <c r="L2664" s="11">
        <f t="shared" ca="1" si="664"/>
        <v>18169.619999999974</v>
      </c>
      <c r="M2664">
        <f t="shared" ca="1" si="671"/>
        <v>3</v>
      </c>
      <c r="N2664">
        <f t="shared" ca="1" si="665"/>
        <v>0</v>
      </c>
      <c r="O2664">
        <f>COUNTIF(結算日!$A$3:$A$249,A2664)</f>
        <v>0</v>
      </c>
      <c r="Q2664" s="7">
        <f t="shared" si="673"/>
        <v>113</v>
      </c>
      <c r="R2664" s="8">
        <f t="shared" ca="1" si="677"/>
        <v>20679</v>
      </c>
      <c r="S2664" s="8">
        <f t="shared" ca="1" si="678"/>
        <v>972958</v>
      </c>
      <c r="T2664" s="8">
        <f t="shared" ca="1" si="674"/>
        <v>183</v>
      </c>
      <c r="U2664" s="9">
        <f t="shared" ca="1" si="679"/>
        <v>0</v>
      </c>
      <c r="V2664">
        <f t="shared" si="675"/>
        <v>2009</v>
      </c>
      <c r="W2664">
        <f t="shared" si="676"/>
        <v>4</v>
      </c>
    </row>
    <row r="2665" spans="1:23" x14ac:dyDescent="0.25">
      <c r="A2665" s="1">
        <v>39905</v>
      </c>
      <c r="B2665" s="2">
        <v>5473.78</v>
      </c>
      <c r="C2665" s="2">
        <v>148169</v>
      </c>
      <c r="D2665" s="2">
        <v>5511</v>
      </c>
      <c r="E2665" s="2">
        <v>5491</v>
      </c>
      <c r="F2665" s="10">
        <f t="shared" si="666"/>
        <v>6.7996886977554905E-3</v>
      </c>
      <c r="G2665" s="2">
        <f t="shared" ca="1" si="667"/>
        <v>91515.4</v>
      </c>
      <c r="H2665">
        <f t="shared" ca="1" si="668"/>
        <v>1</v>
      </c>
      <c r="I2665">
        <f t="shared" si="669"/>
        <v>-1</v>
      </c>
      <c r="J2665">
        <f t="shared" si="672"/>
        <v>159.32999999999993</v>
      </c>
      <c r="K2665">
        <f t="shared" si="670"/>
        <v>-1</v>
      </c>
      <c r="L2665" s="11">
        <f t="shared" ca="1" si="664"/>
        <v>18647.609999999971</v>
      </c>
      <c r="M2665">
        <f t="shared" ca="1" si="671"/>
        <v>-3</v>
      </c>
      <c r="N2665">
        <f t="shared" ca="1" si="665"/>
        <v>6</v>
      </c>
      <c r="O2665">
        <f>COUNTIF(結算日!$A$3:$A$249,A2665)</f>
        <v>0</v>
      </c>
      <c r="Q2665" s="7">
        <f t="shared" si="673"/>
        <v>197</v>
      </c>
      <c r="R2665" s="8">
        <f t="shared" ca="1" si="677"/>
        <v>36051</v>
      </c>
      <c r="S2665" s="8">
        <f t="shared" ca="1" si="678"/>
        <v>1009009</v>
      </c>
      <c r="T2665" s="8">
        <f t="shared" ca="1" si="674"/>
        <v>-183</v>
      </c>
      <c r="U2665" s="9">
        <f t="shared" ca="1" si="679"/>
        <v>366</v>
      </c>
      <c r="V2665">
        <f t="shared" si="675"/>
        <v>2009</v>
      </c>
      <c r="W2665">
        <f t="shared" si="676"/>
        <v>4</v>
      </c>
    </row>
    <row r="2666" spans="1:23" x14ac:dyDescent="0.25">
      <c r="A2666" s="1">
        <v>39906</v>
      </c>
      <c r="B2666" s="2">
        <v>5529.63</v>
      </c>
      <c r="C2666" s="2">
        <v>161959</v>
      </c>
      <c r="D2666" s="2">
        <v>5509</v>
      </c>
      <c r="E2666" s="2">
        <v>5484</v>
      </c>
      <c r="F2666" s="10">
        <f t="shared" si="666"/>
        <v>-3.7308101988741127E-3</v>
      </c>
      <c r="G2666" s="2">
        <f t="shared" ca="1" si="667"/>
        <v>93769.05</v>
      </c>
      <c r="H2666">
        <f t="shared" ca="1" si="668"/>
        <v>1</v>
      </c>
      <c r="I2666">
        <f t="shared" si="669"/>
        <v>1</v>
      </c>
      <c r="J2666">
        <f t="shared" si="672"/>
        <v>55.850000000000364</v>
      </c>
      <c r="K2666">
        <f t="shared" si="670"/>
        <v>1</v>
      </c>
      <c r="L2666" s="11">
        <f t="shared" ca="1" si="664"/>
        <v>18480.059999999969</v>
      </c>
      <c r="M2666">
        <f t="shared" ca="1" si="671"/>
        <v>3</v>
      </c>
      <c r="N2666">
        <f t="shared" ca="1" si="665"/>
        <v>6</v>
      </c>
      <c r="O2666">
        <f>COUNTIF(結算日!$A$3:$A$249,A2666)</f>
        <v>0</v>
      </c>
      <c r="Q2666" s="7">
        <f t="shared" si="673"/>
        <v>-2</v>
      </c>
      <c r="R2666" s="8">
        <f t="shared" ca="1" si="677"/>
        <v>366</v>
      </c>
      <c r="S2666" s="8">
        <f t="shared" ca="1" si="678"/>
        <v>1009009</v>
      </c>
      <c r="T2666" s="8">
        <f t="shared" ca="1" si="674"/>
        <v>183</v>
      </c>
      <c r="U2666" s="9">
        <f t="shared" ca="1" si="679"/>
        <v>366</v>
      </c>
      <c r="V2666">
        <f t="shared" si="675"/>
        <v>2009</v>
      </c>
      <c r="W2666">
        <f t="shared" si="676"/>
        <v>4</v>
      </c>
    </row>
    <row r="2667" spans="1:23" x14ac:dyDescent="0.25">
      <c r="A2667" s="1">
        <v>39909</v>
      </c>
      <c r="B2667" s="2">
        <v>5556.22</v>
      </c>
      <c r="C2667" s="2">
        <v>147608</v>
      </c>
      <c r="D2667" s="2">
        <v>5525</v>
      </c>
      <c r="E2667" s="2">
        <v>5503</v>
      </c>
      <c r="F2667" s="10">
        <f t="shared" si="666"/>
        <v>-5.6189279762141053E-3</v>
      </c>
      <c r="G2667" s="2">
        <f t="shared" ca="1" si="667"/>
        <v>95463.574999999997</v>
      </c>
      <c r="H2667">
        <f t="shared" ca="1" si="668"/>
        <v>1</v>
      </c>
      <c r="I2667">
        <f t="shared" si="669"/>
        <v>1</v>
      </c>
      <c r="J2667">
        <f t="shared" si="672"/>
        <v>26.590000000000146</v>
      </c>
      <c r="K2667">
        <f t="shared" si="670"/>
        <v>1</v>
      </c>
      <c r="L2667" s="11">
        <f t="shared" ca="1" si="664"/>
        <v>18559.829999999969</v>
      </c>
      <c r="M2667">
        <f t="shared" ca="1" si="671"/>
        <v>3</v>
      </c>
      <c r="N2667">
        <f t="shared" ca="1" si="665"/>
        <v>0</v>
      </c>
      <c r="O2667">
        <f>COUNTIF(結算日!$A$3:$A$249,A2667)</f>
        <v>0</v>
      </c>
      <c r="Q2667" s="7">
        <f t="shared" si="673"/>
        <v>16</v>
      </c>
      <c r="R2667" s="8">
        <f t="shared" ca="1" si="677"/>
        <v>2928</v>
      </c>
      <c r="S2667" s="8">
        <f t="shared" ca="1" si="678"/>
        <v>1011571</v>
      </c>
      <c r="T2667" s="8">
        <f t="shared" ca="1" si="674"/>
        <v>183</v>
      </c>
      <c r="U2667" s="9">
        <f t="shared" ca="1" si="679"/>
        <v>0</v>
      </c>
      <c r="V2667">
        <f t="shared" si="675"/>
        <v>2009</v>
      </c>
      <c r="W2667">
        <f t="shared" si="676"/>
        <v>4</v>
      </c>
    </row>
    <row r="2668" spans="1:23" x14ac:dyDescent="0.25">
      <c r="A2668" s="1">
        <v>39910</v>
      </c>
      <c r="B2668" s="2">
        <v>5576.85</v>
      </c>
      <c r="C2668" s="2">
        <v>117410</v>
      </c>
      <c r="D2668" s="2">
        <v>5583</v>
      </c>
      <c r="E2668" s="2">
        <v>5559</v>
      </c>
      <c r="F2668" s="10">
        <f t="shared" si="666"/>
        <v>1.1027730708195183E-3</v>
      </c>
      <c r="G2668" s="2">
        <f t="shared" ca="1" si="667"/>
        <v>96915.75</v>
      </c>
      <c r="H2668">
        <f t="shared" ca="1" si="668"/>
        <v>1</v>
      </c>
      <c r="I2668">
        <f t="shared" si="669"/>
        <v>-1</v>
      </c>
      <c r="J2668">
        <f t="shared" si="672"/>
        <v>20.630000000000109</v>
      </c>
      <c r="K2668">
        <f t="shared" si="670"/>
        <v>-1</v>
      </c>
      <c r="L2668" s="11">
        <f t="shared" ca="1" si="664"/>
        <v>18621.719999999968</v>
      </c>
      <c r="M2668">
        <f t="shared" ca="1" si="671"/>
        <v>-3</v>
      </c>
      <c r="N2668">
        <f t="shared" ca="1" si="665"/>
        <v>6</v>
      </c>
      <c r="O2668">
        <f>COUNTIF(結算日!$A$3:$A$249,A2668)</f>
        <v>0</v>
      </c>
      <c r="Q2668" s="7">
        <f t="shared" si="673"/>
        <v>58</v>
      </c>
      <c r="R2668" s="8">
        <f t="shared" ca="1" si="677"/>
        <v>10614</v>
      </c>
      <c r="S2668" s="8">
        <f t="shared" ca="1" si="678"/>
        <v>1022185</v>
      </c>
      <c r="T2668" s="8">
        <f t="shared" ca="1" si="674"/>
        <v>-183</v>
      </c>
      <c r="U2668" s="9">
        <f t="shared" ca="1" si="679"/>
        <v>366</v>
      </c>
      <c r="V2668">
        <f t="shared" si="675"/>
        <v>2009</v>
      </c>
      <c r="W2668">
        <f t="shared" si="676"/>
        <v>4</v>
      </c>
    </row>
    <row r="2669" spans="1:23" x14ac:dyDescent="0.25">
      <c r="A2669" s="1">
        <v>39911</v>
      </c>
      <c r="B2669" s="2">
        <v>5443.56</v>
      </c>
      <c r="C2669" s="2">
        <v>150273</v>
      </c>
      <c r="D2669" s="2">
        <v>5456</v>
      </c>
      <c r="E2669" s="2">
        <v>5435</v>
      </c>
      <c r="F2669" s="10">
        <f t="shared" si="666"/>
        <v>2.2852691988330953E-3</v>
      </c>
      <c r="G2669" s="2">
        <f t="shared" ca="1" si="667"/>
        <v>98814.675000000003</v>
      </c>
      <c r="H2669">
        <f t="shared" ca="1" si="668"/>
        <v>1</v>
      </c>
      <c r="I2669">
        <f t="shared" si="669"/>
        <v>-1</v>
      </c>
      <c r="J2669">
        <f t="shared" si="672"/>
        <v>-133.28999999999996</v>
      </c>
      <c r="K2669">
        <f t="shared" si="670"/>
        <v>-1</v>
      </c>
      <c r="L2669" s="11">
        <f t="shared" ca="1" si="664"/>
        <v>19021.589999999967</v>
      </c>
      <c r="M2669">
        <f t="shared" ca="1" si="671"/>
        <v>-3</v>
      </c>
      <c r="N2669">
        <f t="shared" ca="1" si="665"/>
        <v>0</v>
      </c>
      <c r="O2669">
        <f>COUNTIF(結算日!$A$3:$A$249,A2669)</f>
        <v>0</v>
      </c>
      <c r="Q2669" s="7">
        <f t="shared" si="673"/>
        <v>-127</v>
      </c>
      <c r="R2669" s="8">
        <f t="shared" ca="1" si="677"/>
        <v>23241</v>
      </c>
      <c r="S2669" s="8">
        <f t="shared" ca="1" si="678"/>
        <v>1045060</v>
      </c>
      <c r="T2669" s="8">
        <f t="shared" ca="1" si="674"/>
        <v>-191</v>
      </c>
      <c r="U2669" s="9">
        <f t="shared" ca="1" si="679"/>
        <v>8</v>
      </c>
      <c r="V2669">
        <f t="shared" si="675"/>
        <v>2009</v>
      </c>
      <c r="W2669">
        <f t="shared" si="676"/>
        <v>4</v>
      </c>
    </row>
    <row r="2670" spans="1:23" x14ac:dyDescent="0.25">
      <c r="A2670" s="1">
        <v>39912</v>
      </c>
      <c r="B2670" s="2">
        <v>5667.8</v>
      </c>
      <c r="C2670" s="2">
        <v>144842</v>
      </c>
      <c r="D2670" s="2">
        <v>5711</v>
      </c>
      <c r="E2670" s="2">
        <v>5685</v>
      </c>
      <c r="F2670" s="10">
        <f t="shared" si="666"/>
        <v>7.6220050107624893E-3</v>
      </c>
      <c r="G2670" s="2">
        <f t="shared" ca="1" si="667"/>
        <v>100436.675</v>
      </c>
      <c r="H2670">
        <f t="shared" ca="1" si="668"/>
        <v>1</v>
      </c>
      <c r="I2670">
        <f t="shared" si="669"/>
        <v>-1</v>
      </c>
      <c r="J2670">
        <f t="shared" si="672"/>
        <v>224.23999999999978</v>
      </c>
      <c r="K2670">
        <f t="shared" si="670"/>
        <v>-1</v>
      </c>
      <c r="L2670" s="11">
        <f t="shared" ca="1" si="664"/>
        <v>18348.869999999966</v>
      </c>
      <c r="M2670">
        <f t="shared" ca="1" si="671"/>
        <v>-3</v>
      </c>
      <c r="N2670">
        <f t="shared" ca="1" si="665"/>
        <v>0</v>
      </c>
      <c r="O2670">
        <f>COUNTIF(結算日!$A$3:$A$249,A2670)</f>
        <v>0</v>
      </c>
      <c r="Q2670" s="7">
        <f t="shared" si="673"/>
        <v>255</v>
      </c>
      <c r="R2670" s="8">
        <f t="shared" ca="1" si="677"/>
        <v>-48705</v>
      </c>
      <c r="S2670" s="8">
        <f t="shared" ca="1" si="678"/>
        <v>996347</v>
      </c>
      <c r="T2670" s="8">
        <f t="shared" ca="1" si="674"/>
        <v>-174</v>
      </c>
      <c r="U2670" s="9">
        <f t="shared" ca="1" si="679"/>
        <v>17</v>
      </c>
      <c r="V2670">
        <f t="shared" si="675"/>
        <v>2009</v>
      </c>
      <c r="W2670">
        <f t="shared" si="676"/>
        <v>4</v>
      </c>
    </row>
    <row r="2671" spans="1:23" x14ac:dyDescent="0.25">
      <c r="A2671" s="1">
        <v>39913</v>
      </c>
      <c r="B2671" s="2">
        <v>5781.96</v>
      </c>
      <c r="C2671" s="2">
        <v>160139</v>
      </c>
      <c r="D2671" s="2">
        <v>5827</v>
      </c>
      <c r="E2671" s="2">
        <v>5802</v>
      </c>
      <c r="F2671" s="10">
        <f t="shared" si="666"/>
        <v>7.7897460376759042E-3</v>
      </c>
      <c r="G2671" s="2">
        <f t="shared" ca="1" si="667"/>
        <v>102576.175</v>
      </c>
      <c r="H2671">
        <f t="shared" ca="1" si="668"/>
        <v>1</v>
      </c>
      <c r="I2671">
        <f t="shared" si="669"/>
        <v>-1</v>
      </c>
      <c r="J2671">
        <f t="shared" si="672"/>
        <v>114.15999999999985</v>
      </c>
      <c r="K2671">
        <f t="shared" si="670"/>
        <v>-1</v>
      </c>
      <c r="L2671" s="11">
        <f t="shared" ca="1" si="664"/>
        <v>18006.389999999967</v>
      </c>
      <c r="M2671">
        <f t="shared" ca="1" si="671"/>
        <v>-3</v>
      </c>
      <c r="N2671">
        <f t="shared" ca="1" si="665"/>
        <v>0</v>
      </c>
      <c r="O2671">
        <f>COUNTIF(結算日!$A$3:$A$249,A2671)</f>
        <v>0</v>
      </c>
      <c r="Q2671" s="7">
        <f t="shared" si="673"/>
        <v>116</v>
      </c>
      <c r="R2671" s="8">
        <f t="shared" ca="1" si="677"/>
        <v>-20184</v>
      </c>
      <c r="S2671" s="8">
        <f t="shared" ca="1" si="678"/>
        <v>976146</v>
      </c>
      <c r="T2671" s="8">
        <f t="shared" ca="1" si="674"/>
        <v>-167</v>
      </c>
      <c r="U2671" s="9">
        <f t="shared" ca="1" si="679"/>
        <v>7</v>
      </c>
      <c r="V2671">
        <f t="shared" si="675"/>
        <v>2009</v>
      </c>
      <c r="W2671">
        <f t="shared" si="676"/>
        <v>4</v>
      </c>
    </row>
    <row r="2672" spans="1:23" x14ac:dyDescent="0.25">
      <c r="A2672" s="1">
        <v>39916</v>
      </c>
      <c r="B2672" s="2">
        <v>5857.64</v>
      </c>
      <c r="C2672" s="2">
        <v>148582</v>
      </c>
      <c r="D2672" s="2">
        <v>5846</v>
      </c>
      <c r="E2672" s="2">
        <v>5818</v>
      </c>
      <c r="F2672" s="10">
        <f t="shared" si="666"/>
        <v>-1.9871484078912705E-3</v>
      </c>
      <c r="G2672" s="2">
        <f t="shared" ca="1" si="667"/>
        <v>104480.72500000001</v>
      </c>
      <c r="H2672">
        <f t="shared" ca="1" si="668"/>
        <v>1</v>
      </c>
      <c r="I2672">
        <f t="shared" si="669"/>
        <v>1</v>
      </c>
      <c r="J2672">
        <f t="shared" si="672"/>
        <v>75.680000000000291</v>
      </c>
      <c r="K2672">
        <f t="shared" si="670"/>
        <v>1</v>
      </c>
      <c r="L2672" s="11">
        <f t="shared" ca="1" si="664"/>
        <v>17779.349999999966</v>
      </c>
      <c r="M2672">
        <f t="shared" ca="1" si="671"/>
        <v>3</v>
      </c>
      <c r="N2672">
        <f t="shared" ca="1" si="665"/>
        <v>6</v>
      </c>
      <c r="O2672">
        <f>COUNTIF(結算日!$A$3:$A$249,A2672)</f>
        <v>0</v>
      </c>
      <c r="Q2672" s="7">
        <f t="shared" si="673"/>
        <v>19</v>
      </c>
      <c r="R2672" s="8">
        <f t="shared" ca="1" si="677"/>
        <v>-3173</v>
      </c>
      <c r="S2672" s="8">
        <f t="shared" ca="1" si="678"/>
        <v>972966</v>
      </c>
      <c r="T2672" s="8">
        <f t="shared" ca="1" si="674"/>
        <v>166</v>
      </c>
      <c r="U2672" s="9">
        <f t="shared" ca="1" si="679"/>
        <v>333</v>
      </c>
      <c r="V2672">
        <f t="shared" si="675"/>
        <v>2009</v>
      </c>
      <c r="W2672">
        <f t="shared" si="676"/>
        <v>4</v>
      </c>
    </row>
    <row r="2673" spans="1:23" x14ac:dyDescent="0.25">
      <c r="A2673" s="1">
        <v>39917</v>
      </c>
      <c r="B2673" s="2">
        <v>5892.68</v>
      </c>
      <c r="C2673" s="2">
        <v>148967</v>
      </c>
      <c r="D2673" s="2">
        <v>5858</v>
      </c>
      <c r="E2673" s="2">
        <v>5841</v>
      </c>
      <c r="F2673" s="10">
        <f t="shared" si="666"/>
        <v>-5.8852678238086042E-3</v>
      </c>
      <c r="G2673" s="2">
        <f t="shared" ca="1" si="667"/>
        <v>106616.02499999999</v>
      </c>
      <c r="H2673">
        <f t="shared" ca="1" si="668"/>
        <v>1</v>
      </c>
      <c r="I2673">
        <f t="shared" si="669"/>
        <v>1</v>
      </c>
      <c r="J2673">
        <f t="shared" si="672"/>
        <v>35.039999999999964</v>
      </c>
      <c r="K2673">
        <f t="shared" si="670"/>
        <v>1</v>
      </c>
      <c r="L2673" s="11">
        <f t="shared" ca="1" si="664"/>
        <v>17884.469999999965</v>
      </c>
      <c r="M2673">
        <f t="shared" ca="1" si="671"/>
        <v>3</v>
      </c>
      <c r="N2673">
        <f t="shared" ca="1" si="665"/>
        <v>0</v>
      </c>
      <c r="O2673">
        <f>COUNTIF(結算日!$A$3:$A$249,A2673)</f>
        <v>0</v>
      </c>
      <c r="Q2673" s="7">
        <f t="shared" si="673"/>
        <v>12</v>
      </c>
      <c r="R2673" s="8">
        <f t="shared" ca="1" si="677"/>
        <v>1992</v>
      </c>
      <c r="S2673" s="8">
        <f t="shared" ca="1" si="678"/>
        <v>974625</v>
      </c>
      <c r="T2673" s="8">
        <f t="shared" ca="1" si="674"/>
        <v>166</v>
      </c>
      <c r="U2673" s="9">
        <f t="shared" ca="1" si="679"/>
        <v>0</v>
      </c>
      <c r="V2673">
        <f t="shared" si="675"/>
        <v>2009</v>
      </c>
      <c r="W2673">
        <f t="shared" si="676"/>
        <v>4</v>
      </c>
    </row>
    <row r="2674" spans="1:23" x14ac:dyDescent="0.25">
      <c r="A2674" s="1">
        <v>39918</v>
      </c>
      <c r="B2674" s="2">
        <v>5875.19</v>
      </c>
      <c r="C2674" s="2">
        <v>148650</v>
      </c>
      <c r="D2674" s="2">
        <v>5861</v>
      </c>
      <c r="E2674" s="2">
        <v>5859</v>
      </c>
      <c r="F2674" s="10">
        <f t="shared" si="666"/>
        <v>-2.7556555617774814E-3</v>
      </c>
      <c r="G2674" s="2">
        <f t="shared" ca="1" si="667"/>
        <v>108760.1</v>
      </c>
      <c r="H2674">
        <f t="shared" ca="1" si="668"/>
        <v>1</v>
      </c>
      <c r="I2674">
        <f t="shared" si="669"/>
        <v>1</v>
      </c>
      <c r="J2674">
        <f t="shared" si="672"/>
        <v>-17.490000000000691</v>
      </c>
      <c r="K2674">
        <f t="shared" si="670"/>
        <v>1</v>
      </c>
      <c r="L2674" s="11">
        <f t="shared" ca="1" si="664"/>
        <v>17831.999999999964</v>
      </c>
      <c r="M2674">
        <f t="shared" ca="1" si="671"/>
        <v>3</v>
      </c>
      <c r="N2674">
        <f t="shared" ca="1" si="665"/>
        <v>0</v>
      </c>
      <c r="O2674">
        <f>COUNTIF(結算日!$A$3:$A$249,A2674)</f>
        <v>1</v>
      </c>
      <c r="Q2674" s="7">
        <f t="shared" si="673"/>
        <v>3</v>
      </c>
      <c r="R2674" s="8">
        <f t="shared" ca="1" si="677"/>
        <v>498</v>
      </c>
      <c r="S2674" s="8">
        <f t="shared" ca="1" si="678"/>
        <v>975123</v>
      </c>
      <c r="T2674" s="8">
        <f t="shared" ca="1" si="674"/>
        <v>166</v>
      </c>
      <c r="U2674" s="9">
        <f t="shared" ca="1" si="679"/>
        <v>332</v>
      </c>
      <c r="V2674">
        <f t="shared" si="675"/>
        <v>2009</v>
      </c>
      <c r="W2674">
        <f t="shared" si="676"/>
        <v>4</v>
      </c>
    </row>
    <row r="2675" spans="1:23" x14ac:dyDescent="0.25">
      <c r="A2675" s="1">
        <v>39919</v>
      </c>
      <c r="B2675" s="2">
        <v>5997.17</v>
      </c>
      <c r="C2675" s="2">
        <v>172994</v>
      </c>
      <c r="D2675" s="2">
        <v>5994</v>
      </c>
      <c r="E2675" s="2">
        <v>5971</v>
      </c>
      <c r="F2675" s="10">
        <f t="shared" si="666"/>
        <v>-5.2858264814903411E-4</v>
      </c>
      <c r="G2675" s="2">
        <f t="shared" ca="1" si="667"/>
        <v>111322</v>
      </c>
      <c r="H2675">
        <f t="shared" ca="1" si="668"/>
        <v>1</v>
      </c>
      <c r="I2675">
        <f t="shared" si="669"/>
        <v>1</v>
      </c>
      <c r="J2675">
        <f t="shared" si="672"/>
        <v>121.98000000000047</v>
      </c>
      <c r="K2675">
        <f t="shared" ca="1" si="670"/>
        <v>1</v>
      </c>
      <c r="L2675" s="11">
        <f t="shared" ca="1" si="664"/>
        <v>18197.939999999966</v>
      </c>
      <c r="M2675">
        <f t="shared" ca="1" si="671"/>
        <v>3</v>
      </c>
      <c r="N2675">
        <f t="shared" ca="1" si="665"/>
        <v>0</v>
      </c>
      <c r="O2675">
        <f>COUNTIF(結算日!$A$3:$A$249,A2675)</f>
        <v>0</v>
      </c>
      <c r="Q2675" s="7">
        <f t="shared" si="673"/>
        <v>135</v>
      </c>
      <c r="R2675" s="8">
        <f t="shared" ca="1" si="677"/>
        <v>22410</v>
      </c>
      <c r="S2675" s="8">
        <f t="shared" ca="1" si="678"/>
        <v>997201</v>
      </c>
      <c r="T2675" s="8">
        <f t="shared" ca="1" si="674"/>
        <v>166</v>
      </c>
      <c r="U2675" s="9">
        <f t="shared" ca="1" si="679"/>
        <v>0</v>
      </c>
      <c r="V2675">
        <f t="shared" si="675"/>
        <v>2009</v>
      </c>
      <c r="W2675">
        <f t="shared" si="676"/>
        <v>4</v>
      </c>
    </row>
    <row r="2676" spans="1:23" x14ac:dyDescent="0.25">
      <c r="A2676" s="1">
        <v>39920</v>
      </c>
      <c r="B2676" s="2">
        <v>5755.38</v>
      </c>
      <c r="C2676" s="2">
        <v>223653</v>
      </c>
      <c r="D2676" s="2">
        <v>5775</v>
      </c>
      <c r="E2676" s="2">
        <v>5755</v>
      </c>
      <c r="F2676" s="10">
        <f t="shared" si="666"/>
        <v>3.4089842894822198E-3</v>
      </c>
      <c r="G2676" s="2">
        <f t="shared" ca="1" si="667"/>
        <v>115417.075</v>
      </c>
      <c r="H2676">
        <f t="shared" ca="1" si="668"/>
        <v>1</v>
      </c>
      <c r="I2676">
        <f t="shared" si="669"/>
        <v>-1</v>
      </c>
      <c r="J2676">
        <f t="shared" si="672"/>
        <v>-241.78999999999996</v>
      </c>
      <c r="K2676">
        <f t="shared" si="670"/>
        <v>-1</v>
      </c>
      <c r="L2676" s="11">
        <f t="shared" ca="1" si="664"/>
        <v>17472.569999999967</v>
      </c>
      <c r="M2676">
        <f t="shared" ca="1" si="671"/>
        <v>-3</v>
      </c>
      <c r="N2676">
        <f t="shared" ca="1" si="665"/>
        <v>6</v>
      </c>
      <c r="O2676">
        <f>COUNTIF(結算日!$A$3:$A$249,A2676)</f>
        <v>0</v>
      </c>
      <c r="Q2676" s="7">
        <f t="shared" si="673"/>
        <v>-219</v>
      </c>
      <c r="R2676" s="8">
        <f t="shared" ca="1" si="677"/>
        <v>-36354</v>
      </c>
      <c r="S2676" s="8">
        <f t="shared" ca="1" si="678"/>
        <v>960847</v>
      </c>
      <c r="T2676" s="8">
        <f t="shared" ca="1" si="674"/>
        <v>-166</v>
      </c>
      <c r="U2676" s="9">
        <f t="shared" ca="1" si="679"/>
        <v>332</v>
      </c>
      <c r="V2676">
        <f t="shared" si="675"/>
        <v>2009</v>
      </c>
      <c r="W2676">
        <f t="shared" si="676"/>
        <v>4</v>
      </c>
    </row>
    <row r="2677" spans="1:23" x14ac:dyDescent="0.25">
      <c r="A2677" s="1">
        <v>39923</v>
      </c>
      <c r="B2677" s="2">
        <v>5781.66</v>
      </c>
      <c r="C2677" s="2">
        <v>121456</v>
      </c>
      <c r="D2677" s="2">
        <v>5765</v>
      </c>
      <c r="E2677" s="2">
        <v>5744</v>
      </c>
      <c r="F2677" s="10">
        <f t="shared" si="666"/>
        <v>-2.8815253750652525E-3</v>
      </c>
      <c r="G2677" s="2">
        <f t="shared" ca="1" si="667"/>
        <v>117018.95</v>
      </c>
      <c r="H2677">
        <f t="shared" ca="1" si="668"/>
        <v>1</v>
      </c>
      <c r="I2677">
        <f t="shared" si="669"/>
        <v>1</v>
      </c>
      <c r="J2677">
        <f t="shared" si="672"/>
        <v>26.279999999999745</v>
      </c>
      <c r="K2677">
        <f t="shared" si="670"/>
        <v>1</v>
      </c>
      <c r="L2677" s="11">
        <f t="shared" ca="1" si="664"/>
        <v>17393.729999999967</v>
      </c>
      <c r="M2677">
        <f t="shared" ca="1" si="671"/>
        <v>3</v>
      </c>
      <c r="N2677">
        <f t="shared" ca="1" si="665"/>
        <v>6</v>
      </c>
      <c r="O2677">
        <f>COUNTIF(結算日!$A$3:$A$249,A2677)</f>
        <v>0</v>
      </c>
      <c r="Q2677" s="7">
        <f t="shared" si="673"/>
        <v>-10</v>
      </c>
      <c r="R2677" s="8">
        <f t="shared" ca="1" si="677"/>
        <v>1660</v>
      </c>
      <c r="S2677" s="8">
        <f t="shared" ca="1" si="678"/>
        <v>962175</v>
      </c>
      <c r="T2677" s="8">
        <f t="shared" ca="1" si="674"/>
        <v>166</v>
      </c>
      <c r="U2677" s="9">
        <f t="shared" ca="1" si="679"/>
        <v>332</v>
      </c>
      <c r="V2677">
        <f t="shared" si="675"/>
        <v>2009</v>
      </c>
      <c r="W2677">
        <f t="shared" si="676"/>
        <v>4</v>
      </c>
    </row>
    <row r="2678" spans="1:23" x14ac:dyDescent="0.25">
      <c r="A2678" s="1">
        <v>39924</v>
      </c>
      <c r="B2678" s="2">
        <v>5881.41</v>
      </c>
      <c r="C2678" s="2">
        <v>122425</v>
      </c>
      <c r="D2678" s="2">
        <v>5895</v>
      </c>
      <c r="E2678" s="2">
        <v>5876</v>
      </c>
      <c r="F2678" s="10">
        <f t="shared" si="666"/>
        <v>2.3106704004651757E-3</v>
      </c>
      <c r="G2678" s="2">
        <f t="shared" ca="1" si="667"/>
        <v>118667.9</v>
      </c>
      <c r="H2678">
        <f t="shared" ca="1" si="668"/>
        <v>1</v>
      </c>
      <c r="I2678">
        <f t="shared" si="669"/>
        <v>-1</v>
      </c>
      <c r="J2678">
        <f t="shared" si="672"/>
        <v>99.75</v>
      </c>
      <c r="K2678">
        <f t="shared" si="670"/>
        <v>-1</v>
      </c>
      <c r="L2678" s="11">
        <f t="shared" ca="1" si="664"/>
        <v>17692.979999999967</v>
      </c>
      <c r="M2678">
        <f t="shared" ca="1" si="671"/>
        <v>-3</v>
      </c>
      <c r="N2678">
        <f t="shared" ca="1" si="665"/>
        <v>6</v>
      </c>
      <c r="O2678">
        <f>COUNTIF(結算日!$A$3:$A$249,A2678)</f>
        <v>0</v>
      </c>
      <c r="Q2678" s="7">
        <f t="shared" si="673"/>
        <v>130</v>
      </c>
      <c r="R2678" s="8">
        <f t="shared" ca="1" si="677"/>
        <v>21580</v>
      </c>
      <c r="S2678" s="8">
        <f t="shared" ca="1" si="678"/>
        <v>983423</v>
      </c>
      <c r="T2678" s="8">
        <f t="shared" ca="1" si="674"/>
        <v>-166</v>
      </c>
      <c r="U2678" s="9">
        <f t="shared" ca="1" si="679"/>
        <v>332</v>
      </c>
      <c r="V2678">
        <f t="shared" si="675"/>
        <v>2009</v>
      </c>
      <c r="W2678">
        <f t="shared" si="676"/>
        <v>4</v>
      </c>
    </row>
    <row r="2679" spans="1:23" x14ac:dyDescent="0.25">
      <c r="A2679" s="1">
        <v>39925</v>
      </c>
      <c r="B2679" s="2">
        <v>5886.11</v>
      </c>
      <c r="C2679" s="2">
        <v>135470</v>
      </c>
      <c r="D2679" s="2">
        <v>5847</v>
      </c>
      <c r="E2679" s="2">
        <v>5834</v>
      </c>
      <c r="F2679" s="10">
        <f t="shared" si="666"/>
        <v>-6.6444561858340911E-3</v>
      </c>
      <c r="G2679" s="2">
        <f t="shared" ca="1" si="667"/>
        <v>120276.425</v>
      </c>
      <c r="H2679">
        <f t="shared" ca="1" si="668"/>
        <v>1</v>
      </c>
      <c r="I2679">
        <f t="shared" si="669"/>
        <v>1</v>
      </c>
      <c r="J2679">
        <f t="shared" si="672"/>
        <v>4.6999999999998181</v>
      </c>
      <c r="K2679">
        <f t="shared" si="670"/>
        <v>1</v>
      </c>
      <c r="L2679" s="11">
        <f t="shared" ca="1" si="664"/>
        <v>17678.879999999968</v>
      </c>
      <c r="M2679">
        <f t="shared" ca="1" si="671"/>
        <v>3</v>
      </c>
      <c r="N2679">
        <f t="shared" ca="1" si="665"/>
        <v>6</v>
      </c>
      <c r="O2679">
        <f>COUNTIF(結算日!$A$3:$A$249,A2679)</f>
        <v>0</v>
      </c>
      <c r="Q2679" s="7">
        <f t="shared" si="673"/>
        <v>-48</v>
      </c>
      <c r="R2679" s="8">
        <f t="shared" ca="1" si="677"/>
        <v>7968</v>
      </c>
      <c r="S2679" s="8">
        <f t="shared" ca="1" si="678"/>
        <v>991059</v>
      </c>
      <c r="T2679" s="8">
        <f t="shared" ca="1" si="674"/>
        <v>169</v>
      </c>
      <c r="U2679" s="9">
        <f t="shared" ca="1" si="679"/>
        <v>335</v>
      </c>
      <c r="V2679">
        <f t="shared" si="675"/>
        <v>2009</v>
      </c>
      <c r="W2679">
        <f t="shared" si="676"/>
        <v>4</v>
      </c>
    </row>
    <row r="2680" spans="1:23" x14ac:dyDescent="0.25">
      <c r="A2680" s="1">
        <v>39926</v>
      </c>
      <c r="B2680" s="2">
        <v>5875.24</v>
      </c>
      <c r="C2680" s="2">
        <v>130235</v>
      </c>
      <c r="D2680" s="2">
        <v>5901</v>
      </c>
      <c r="E2680" s="2">
        <v>5883</v>
      </c>
      <c r="F2680" s="10">
        <f t="shared" si="666"/>
        <v>4.3845017395034436E-3</v>
      </c>
      <c r="G2680" s="2">
        <f t="shared" ca="1" si="667"/>
        <v>122061.52499999999</v>
      </c>
      <c r="H2680">
        <f t="shared" ca="1" si="668"/>
        <v>1</v>
      </c>
      <c r="I2680">
        <f t="shared" si="669"/>
        <v>-1</v>
      </c>
      <c r="J2680">
        <f t="shared" si="672"/>
        <v>-10.869999999999891</v>
      </c>
      <c r="K2680">
        <f t="shared" si="670"/>
        <v>-1</v>
      </c>
      <c r="L2680" s="11">
        <f t="shared" ca="1" si="664"/>
        <v>17646.269999999968</v>
      </c>
      <c r="M2680">
        <f t="shared" ca="1" si="671"/>
        <v>-3</v>
      </c>
      <c r="N2680">
        <f t="shared" ca="1" si="665"/>
        <v>6</v>
      </c>
      <c r="O2680">
        <f>COUNTIF(結算日!$A$3:$A$249,A2680)</f>
        <v>0</v>
      </c>
      <c r="Q2680" s="7">
        <f t="shared" si="673"/>
        <v>54</v>
      </c>
      <c r="R2680" s="8">
        <f t="shared" ca="1" si="677"/>
        <v>9126</v>
      </c>
      <c r="S2680" s="8">
        <f t="shared" ca="1" si="678"/>
        <v>999850</v>
      </c>
      <c r="T2680" s="8">
        <f t="shared" ca="1" si="674"/>
        <v>-169</v>
      </c>
      <c r="U2680" s="9">
        <f t="shared" ca="1" si="679"/>
        <v>338</v>
      </c>
      <c r="V2680">
        <f t="shared" si="675"/>
        <v>2009</v>
      </c>
      <c r="W2680">
        <f t="shared" si="676"/>
        <v>4</v>
      </c>
    </row>
    <row r="2681" spans="1:23" x14ac:dyDescent="0.25">
      <c r="A2681" s="1">
        <v>39927</v>
      </c>
      <c r="B2681" s="2">
        <v>5880.77</v>
      </c>
      <c r="C2681" s="2">
        <v>144461</v>
      </c>
      <c r="D2681" s="2">
        <v>5904</v>
      </c>
      <c r="E2681" s="2">
        <v>5882</v>
      </c>
      <c r="F2681" s="10">
        <f t="shared" si="666"/>
        <v>3.9501629888603063E-3</v>
      </c>
      <c r="G2681" s="2">
        <f t="shared" ca="1" si="667"/>
        <v>123951.925</v>
      </c>
      <c r="H2681">
        <f t="shared" ca="1" si="668"/>
        <v>1</v>
      </c>
      <c r="I2681">
        <f t="shared" si="669"/>
        <v>-1</v>
      </c>
      <c r="J2681">
        <f t="shared" si="672"/>
        <v>5.5300000000006548</v>
      </c>
      <c r="K2681">
        <f t="shared" si="670"/>
        <v>-1</v>
      </c>
      <c r="L2681" s="11">
        <f t="shared" ca="1" si="664"/>
        <v>17629.679999999964</v>
      </c>
      <c r="M2681">
        <f t="shared" ca="1" si="671"/>
        <v>-2</v>
      </c>
      <c r="N2681">
        <f t="shared" ca="1" si="665"/>
        <v>1</v>
      </c>
      <c r="O2681">
        <f>COUNTIF(結算日!$A$3:$A$249,A2681)</f>
        <v>0</v>
      </c>
      <c r="Q2681" s="7">
        <f t="shared" si="673"/>
        <v>3</v>
      </c>
      <c r="R2681" s="8">
        <f t="shared" ca="1" si="677"/>
        <v>-507</v>
      </c>
      <c r="S2681" s="8">
        <f t="shared" ca="1" si="678"/>
        <v>999005</v>
      </c>
      <c r="T2681" s="8">
        <f t="shared" ca="1" si="674"/>
        <v>-169</v>
      </c>
      <c r="U2681" s="9">
        <f t="shared" ca="1" si="679"/>
        <v>0</v>
      </c>
      <c r="V2681">
        <f t="shared" si="675"/>
        <v>2009</v>
      </c>
      <c r="W2681">
        <f t="shared" si="676"/>
        <v>4</v>
      </c>
    </row>
    <row r="2682" spans="1:23" x14ac:dyDescent="0.25">
      <c r="A2682" s="1">
        <v>39930</v>
      </c>
      <c r="B2682" s="2">
        <v>5705.05</v>
      </c>
      <c r="C2682" s="2">
        <v>136800</v>
      </c>
      <c r="D2682" s="2">
        <v>5710</v>
      </c>
      <c r="E2682" s="2">
        <v>5695</v>
      </c>
      <c r="F2682" s="10">
        <f t="shared" si="666"/>
        <v>8.676523430994898E-4</v>
      </c>
      <c r="G2682" s="2">
        <f t="shared" ca="1" si="667"/>
        <v>125483.8</v>
      </c>
      <c r="H2682">
        <f t="shared" ca="1" si="668"/>
        <v>1</v>
      </c>
      <c r="I2682">
        <f t="shared" si="669"/>
        <v>-1</v>
      </c>
      <c r="J2682">
        <f t="shared" si="672"/>
        <v>-175.72000000000025</v>
      </c>
      <c r="K2682">
        <f t="shared" ca="1" si="670"/>
        <v>1</v>
      </c>
      <c r="L2682" s="11">
        <f t="shared" ca="1" si="664"/>
        <v>17981.119999999966</v>
      </c>
      <c r="M2682">
        <f t="shared" ca="1" si="671"/>
        <v>3</v>
      </c>
      <c r="N2682">
        <f t="shared" ca="1" si="665"/>
        <v>5</v>
      </c>
      <c r="O2682">
        <f>COUNTIF(結算日!$A$3:$A$249,A2682)</f>
        <v>0</v>
      </c>
      <c r="Q2682" s="7">
        <f t="shared" si="673"/>
        <v>-194</v>
      </c>
      <c r="R2682" s="8">
        <f t="shared" ca="1" si="677"/>
        <v>32786</v>
      </c>
      <c r="S2682" s="8">
        <f t="shared" ca="1" si="678"/>
        <v>1031791</v>
      </c>
      <c r="T2682" s="8">
        <f t="shared" ca="1" si="674"/>
        <v>180</v>
      </c>
      <c r="U2682" s="9">
        <f t="shared" ca="1" si="679"/>
        <v>349</v>
      </c>
      <c r="V2682">
        <f t="shared" si="675"/>
        <v>2009</v>
      </c>
      <c r="W2682">
        <f t="shared" si="676"/>
        <v>4</v>
      </c>
    </row>
    <row r="2683" spans="1:23" x14ac:dyDescent="0.25">
      <c r="A2683" s="1">
        <v>39931</v>
      </c>
      <c r="B2683" s="2">
        <v>5596.73</v>
      </c>
      <c r="C2683" s="2">
        <v>126943</v>
      </c>
      <c r="D2683" s="2">
        <v>5580</v>
      </c>
      <c r="E2683" s="2">
        <v>5568</v>
      </c>
      <c r="F2683" s="10">
        <f t="shared" si="666"/>
        <v>-2.9892455058577738E-3</v>
      </c>
      <c r="G2683" s="2">
        <f t="shared" ca="1" si="667"/>
        <v>126997.52499999999</v>
      </c>
      <c r="H2683">
        <f t="shared" ca="1" si="668"/>
        <v>-1</v>
      </c>
      <c r="I2683">
        <f t="shared" si="669"/>
        <v>1</v>
      </c>
      <c r="J2683">
        <f t="shared" si="672"/>
        <v>-108.32000000000062</v>
      </c>
      <c r="K2683">
        <f t="shared" si="670"/>
        <v>1</v>
      </c>
      <c r="L2683" s="11">
        <f t="shared" ca="1" si="664"/>
        <v>17656.159999999963</v>
      </c>
      <c r="M2683">
        <f t="shared" ca="1" si="671"/>
        <v>3</v>
      </c>
      <c r="N2683">
        <f t="shared" ca="1" si="665"/>
        <v>0</v>
      </c>
      <c r="O2683">
        <f>COUNTIF(結算日!$A$3:$A$249,A2683)</f>
        <v>0</v>
      </c>
      <c r="Q2683" s="7">
        <f t="shared" si="673"/>
        <v>-130</v>
      </c>
      <c r="R2683" s="8">
        <f t="shared" ca="1" si="677"/>
        <v>-23400</v>
      </c>
      <c r="S2683" s="8">
        <f t="shared" ca="1" si="678"/>
        <v>1008042</v>
      </c>
      <c r="T2683" s="8">
        <f t="shared" ca="1" si="674"/>
        <v>180</v>
      </c>
      <c r="U2683" s="9">
        <f t="shared" ca="1" si="679"/>
        <v>0</v>
      </c>
      <c r="V2683">
        <f t="shared" si="675"/>
        <v>2009</v>
      </c>
      <c r="W2683">
        <f t="shared" si="676"/>
        <v>4</v>
      </c>
    </row>
    <row r="2684" spans="1:23" x14ac:dyDescent="0.25">
      <c r="A2684" s="1">
        <v>39932</v>
      </c>
      <c r="B2684" s="2">
        <v>5614.06</v>
      </c>
      <c r="C2684" s="2">
        <v>112493</v>
      </c>
      <c r="D2684" s="2">
        <v>5621</v>
      </c>
      <c r="E2684" s="2">
        <v>5607</v>
      </c>
      <c r="F2684" s="10">
        <f t="shared" si="666"/>
        <v>1.2361820144421998E-3</v>
      </c>
      <c r="G2684" s="2">
        <f t="shared" ca="1" si="667"/>
        <v>127594.77499999999</v>
      </c>
      <c r="H2684">
        <f t="shared" ca="1" si="668"/>
        <v>-1</v>
      </c>
      <c r="I2684">
        <f t="shared" si="669"/>
        <v>-1</v>
      </c>
      <c r="J2684">
        <f t="shared" si="672"/>
        <v>17.330000000000837</v>
      </c>
      <c r="K2684">
        <f t="shared" si="670"/>
        <v>-1</v>
      </c>
      <c r="L2684" s="11">
        <f t="shared" ca="1" si="664"/>
        <v>17708.149999999965</v>
      </c>
      <c r="M2684">
        <f t="shared" ca="1" si="671"/>
        <v>-3</v>
      </c>
      <c r="N2684">
        <f t="shared" ca="1" si="665"/>
        <v>6</v>
      </c>
      <c r="O2684">
        <f>COUNTIF(結算日!$A$3:$A$249,A2684)</f>
        <v>0</v>
      </c>
      <c r="Q2684" s="7">
        <f t="shared" si="673"/>
        <v>41</v>
      </c>
      <c r="R2684" s="8">
        <f t="shared" ca="1" si="677"/>
        <v>7380</v>
      </c>
      <c r="S2684" s="8">
        <f t="shared" ca="1" si="678"/>
        <v>1015422</v>
      </c>
      <c r="T2684" s="8">
        <f t="shared" ca="1" si="674"/>
        <v>-180</v>
      </c>
      <c r="U2684" s="9">
        <f t="shared" ca="1" si="679"/>
        <v>360</v>
      </c>
      <c r="V2684">
        <f t="shared" si="675"/>
        <v>2009</v>
      </c>
      <c r="W2684">
        <f t="shared" si="676"/>
        <v>4</v>
      </c>
    </row>
    <row r="2685" spans="1:23" x14ac:dyDescent="0.25">
      <c r="A2685" s="1">
        <v>39933</v>
      </c>
      <c r="B2685" s="2">
        <v>5992.57</v>
      </c>
      <c r="C2685" s="2">
        <v>136876</v>
      </c>
      <c r="D2685" s="2">
        <v>6015</v>
      </c>
      <c r="E2685" s="2">
        <v>5998</v>
      </c>
      <c r="F2685" s="10">
        <f t="shared" si="666"/>
        <v>3.7429683758387622E-3</v>
      </c>
      <c r="G2685" s="2">
        <f t="shared" ca="1" si="667"/>
        <v>128347.125</v>
      </c>
      <c r="H2685">
        <f t="shared" ca="1" si="668"/>
        <v>1</v>
      </c>
      <c r="I2685">
        <f t="shared" si="669"/>
        <v>-1</v>
      </c>
      <c r="J2685">
        <f t="shared" si="672"/>
        <v>378.50999999999931</v>
      </c>
      <c r="K2685">
        <f t="shared" si="670"/>
        <v>-1</v>
      </c>
      <c r="L2685" s="11">
        <f t="shared" ca="1" si="664"/>
        <v>16572.619999999966</v>
      </c>
      <c r="M2685">
        <f t="shared" ca="1" si="671"/>
        <v>-2</v>
      </c>
      <c r="N2685">
        <f t="shared" ca="1" si="665"/>
        <v>1</v>
      </c>
      <c r="O2685">
        <f>COUNTIF(結算日!$A$3:$A$249,A2685)</f>
        <v>0</v>
      </c>
      <c r="Q2685" s="7">
        <f t="shared" si="673"/>
        <v>394</v>
      </c>
      <c r="R2685" s="8">
        <f t="shared" ca="1" si="677"/>
        <v>-70920</v>
      </c>
      <c r="S2685" s="8">
        <f t="shared" ca="1" si="678"/>
        <v>944142</v>
      </c>
      <c r="T2685" s="8">
        <f t="shared" ca="1" si="674"/>
        <v>-156</v>
      </c>
      <c r="U2685" s="9">
        <f t="shared" ca="1" si="679"/>
        <v>24</v>
      </c>
      <c r="V2685">
        <f t="shared" si="675"/>
        <v>2009</v>
      </c>
      <c r="W2685">
        <f t="shared" si="676"/>
        <v>4</v>
      </c>
    </row>
    <row r="2686" spans="1:23" x14ac:dyDescent="0.25">
      <c r="A2686" s="1">
        <v>39937</v>
      </c>
      <c r="B2686" s="2">
        <v>6330.4</v>
      </c>
      <c r="C2686" s="2">
        <v>164553</v>
      </c>
      <c r="D2686" s="2">
        <v>6436</v>
      </c>
      <c r="E2686" s="2">
        <v>6417</v>
      </c>
      <c r="F2686" s="10">
        <f t="shared" si="666"/>
        <v>1.6681410337419544E-2</v>
      </c>
      <c r="G2686" s="2">
        <f t="shared" ca="1" si="667"/>
        <v>130344.72500000001</v>
      </c>
      <c r="H2686">
        <f t="shared" ca="1" si="668"/>
        <v>1</v>
      </c>
      <c r="I2686">
        <f t="shared" si="669"/>
        <v>-1</v>
      </c>
      <c r="J2686">
        <f t="shared" si="672"/>
        <v>337.82999999999993</v>
      </c>
      <c r="K2686">
        <f t="shared" si="670"/>
        <v>-1</v>
      </c>
      <c r="L2686" s="11">
        <f t="shared" ref="L2686:L2749" ca="1" si="680">L2685+J2686*M2685</f>
        <v>15896.959999999966</v>
      </c>
      <c r="M2686">
        <f t="shared" ca="1" si="671"/>
        <v>-2</v>
      </c>
      <c r="N2686">
        <f t="shared" ref="N2686:N2749" ca="1" si="681">ABS(M2686-M2685)</f>
        <v>0</v>
      </c>
      <c r="O2686">
        <f>COUNTIF(結算日!$A$3:$A$249,A2686)</f>
        <v>0</v>
      </c>
      <c r="Q2686" s="7">
        <f t="shared" si="673"/>
        <v>421</v>
      </c>
      <c r="R2686" s="8">
        <f t="shared" ca="1" si="677"/>
        <v>-65676</v>
      </c>
      <c r="S2686" s="8">
        <f t="shared" ca="1" si="678"/>
        <v>878442</v>
      </c>
      <c r="T2686" s="8">
        <f t="shared" ca="1" si="674"/>
        <v>-136</v>
      </c>
      <c r="U2686" s="9">
        <f t="shared" ca="1" si="679"/>
        <v>20</v>
      </c>
      <c r="V2686">
        <f t="shared" si="675"/>
        <v>2009</v>
      </c>
      <c r="W2686">
        <f t="shared" si="676"/>
        <v>5</v>
      </c>
    </row>
    <row r="2687" spans="1:23" x14ac:dyDescent="0.25">
      <c r="A2687" s="1">
        <v>39938</v>
      </c>
      <c r="B2687" s="2">
        <v>6379.94</v>
      </c>
      <c r="C2687" s="2">
        <v>213438</v>
      </c>
      <c r="D2687" s="2">
        <v>6542</v>
      </c>
      <c r="E2687" s="2">
        <v>6532</v>
      </c>
      <c r="F2687" s="10">
        <f t="shared" si="666"/>
        <v>2.5401492804007608E-2</v>
      </c>
      <c r="G2687" s="2">
        <f t="shared" ca="1" si="667"/>
        <v>133718.42499999999</v>
      </c>
      <c r="H2687">
        <f t="shared" ca="1" si="668"/>
        <v>1</v>
      </c>
      <c r="I2687">
        <f t="shared" si="669"/>
        <v>-1</v>
      </c>
      <c r="J2687">
        <f t="shared" si="672"/>
        <v>49.539999999999964</v>
      </c>
      <c r="K2687">
        <f t="shared" si="670"/>
        <v>-1</v>
      </c>
      <c r="L2687" s="11">
        <f t="shared" ca="1" si="680"/>
        <v>15797.879999999966</v>
      </c>
      <c r="M2687">
        <f t="shared" ca="1" si="671"/>
        <v>-2</v>
      </c>
      <c r="N2687">
        <f t="shared" ca="1" si="681"/>
        <v>0</v>
      </c>
      <c r="O2687">
        <f>COUNTIF(結算日!$A$3:$A$249,A2687)</f>
        <v>0</v>
      </c>
      <c r="Q2687" s="7">
        <f t="shared" si="673"/>
        <v>106</v>
      </c>
      <c r="R2687" s="8">
        <f t="shared" ca="1" si="677"/>
        <v>-14416</v>
      </c>
      <c r="S2687" s="8">
        <f t="shared" ca="1" si="678"/>
        <v>864006</v>
      </c>
      <c r="T2687" s="8">
        <f t="shared" ca="1" si="674"/>
        <v>-132</v>
      </c>
      <c r="U2687" s="9">
        <f t="shared" ca="1" si="679"/>
        <v>4</v>
      </c>
      <c r="V2687">
        <f t="shared" si="675"/>
        <v>2009</v>
      </c>
      <c r="W2687">
        <f t="shared" si="676"/>
        <v>5</v>
      </c>
    </row>
    <row r="2688" spans="1:23" x14ac:dyDescent="0.25">
      <c r="A2688" s="1">
        <v>39939</v>
      </c>
      <c r="B2688" s="2">
        <v>6566.7</v>
      </c>
      <c r="C2688" s="2">
        <v>240133</v>
      </c>
      <c r="D2688" s="2">
        <v>6536</v>
      </c>
      <c r="E2688" s="2">
        <v>6529</v>
      </c>
      <c r="F2688" s="10">
        <f t="shared" si="666"/>
        <v>-4.6751031720650982E-3</v>
      </c>
      <c r="G2688" s="2">
        <f t="shared" ca="1" si="667"/>
        <v>137559.65</v>
      </c>
      <c r="H2688">
        <f t="shared" ca="1" si="668"/>
        <v>1</v>
      </c>
      <c r="I2688">
        <f t="shared" si="669"/>
        <v>1</v>
      </c>
      <c r="J2688">
        <f t="shared" si="672"/>
        <v>186.76000000000022</v>
      </c>
      <c r="K2688">
        <f t="shared" si="670"/>
        <v>1</v>
      </c>
      <c r="L2688" s="11">
        <f t="shared" ca="1" si="680"/>
        <v>15424.359999999966</v>
      </c>
      <c r="M2688">
        <f t="shared" ca="1" si="671"/>
        <v>2</v>
      </c>
      <c r="N2688">
        <f t="shared" ca="1" si="681"/>
        <v>4</v>
      </c>
      <c r="O2688">
        <f>COUNTIF(結算日!$A$3:$A$249,A2688)</f>
        <v>0</v>
      </c>
      <c r="Q2688" s="7">
        <f t="shared" si="673"/>
        <v>-6</v>
      </c>
      <c r="R2688" s="8">
        <f t="shared" ca="1" si="677"/>
        <v>792</v>
      </c>
      <c r="S2688" s="8">
        <f t="shared" ca="1" si="678"/>
        <v>864794</v>
      </c>
      <c r="T2688" s="8">
        <f t="shared" ca="1" si="674"/>
        <v>132</v>
      </c>
      <c r="U2688" s="9">
        <f t="shared" ca="1" si="679"/>
        <v>264</v>
      </c>
      <c r="V2688">
        <f t="shared" si="675"/>
        <v>2009</v>
      </c>
      <c r="W2688">
        <f t="shared" si="676"/>
        <v>5</v>
      </c>
    </row>
    <row r="2689" spans="1:23" x14ac:dyDescent="0.25">
      <c r="A2689" s="1">
        <v>39940</v>
      </c>
      <c r="B2689" s="2">
        <v>6572.87</v>
      </c>
      <c r="C2689" s="2">
        <v>243287</v>
      </c>
      <c r="D2689" s="2">
        <v>6613</v>
      </c>
      <c r="E2689" s="2">
        <v>6603</v>
      </c>
      <c r="F2689" s="10">
        <f t="shared" si="666"/>
        <v>6.1053999242339785E-3</v>
      </c>
      <c r="G2689" s="2">
        <f t="shared" ca="1" si="667"/>
        <v>140844.04999999999</v>
      </c>
      <c r="H2689">
        <f t="shared" ca="1" si="668"/>
        <v>1</v>
      </c>
      <c r="I2689">
        <f t="shared" si="669"/>
        <v>-1</v>
      </c>
      <c r="J2689">
        <f t="shared" si="672"/>
        <v>6.1700000000000728</v>
      </c>
      <c r="K2689">
        <f t="shared" si="670"/>
        <v>-1</v>
      </c>
      <c r="L2689" s="11">
        <f t="shared" ca="1" si="680"/>
        <v>15436.699999999966</v>
      </c>
      <c r="M2689">
        <f t="shared" ca="1" si="671"/>
        <v>-2</v>
      </c>
      <c r="N2689">
        <f t="shared" ca="1" si="681"/>
        <v>4</v>
      </c>
      <c r="O2689">
        <f>COUNTIF(結算日!$A$3:$A$249,A2689)</f>
        <v>0</v>
      </c>
      <c r="Q2689" s="7">
        <f t="shared" si="673"/>
        <v>77</v>
      </c>
      <c r="R2689" s="8">
        <f t="shared" ca="1" si="677"/>
        <v>10164</v>
      </c>
      <c r="S2689" s="8">
        <f t="shared" ca="1" si="678"/>
        <v>874694</v>
      </c>
      <c r="T2689" s="8">
        <f t="shared" ca="1" si="674"/>
        <v>-132</v>
      </c>
      <c r="U2689" s="9">
        <f t="shared" ca="1" si="679"/>
        <v>264</v>
      </c>
      <c r="V2689">
        <f t="shared" si="675"/>
        <v>2009</v>
      </c>
      <c r="W2689">
        <f t="shared" si="676"/>
        <v>5</v>
      </c>
    </row>
    <row r="2690" spans="1:23" x14ac:dyDescent="0.25">
      <c r="A2690" s="1">
        <v>39941</v>
      </c>
      <c r="B2690" s="2">
        <v>6583.87</v>
      </c>
      <c r="C2690" s="2">
        <v>197926</v>
      </c>
      <c r="D2690" s="2">
        <v>6572</v>
      </c>
      <c r="E2690" s="2">
        <v>6560</v>
      </c>
      <c r="F2690" s="10">
        <f t="shared" ref="F2690:F2753" si="682">IF(O2690=1,E2690,D2690)/B2690-1</f>
        <v>-1.8028910048345503E-3</v>
      </c>
      <c r="G2690" s="2">
        <f t="shared" ref="G2690:G2753" ca="1" si="683">IF(ROW()&gt;$G$1,AVERAGE(OFFSET(C2690,-$G$1+1,,$G$1)),"")</f>
        <v>143688.4</v>
      </c>
      <c r="H2690">
        <f t="shared" ref="H2690:H2753" ca="1" si="684">IF(G2690="",0,SIGN(C2690-G2690))</f>
        <v>1</v>
      </c>
      <c r="I2690">
        <f t="shared" ref="I2690:I2753" si="685">-SIGN(F2690)</f>
        <v>1</v>
      </c>
      <c r="J2690">
        <f t="shared" si="672"/>
        <v>11</v>
      </c>
      <c r="K2690">
        <f t="shared" ref="K2690:K2753" si="686">CHOOSE($K$1,H2690*(2-$K$1)+I2690*($K$1-1),IF(ABS(F2690)&gt;($K$1-2)/100,I2690,H2690))</f>
        <v>1</v>
      </c>
      <c r="L2690" s="11">
        <f t="shared" ca="1" si="680"/>
        <v>15414.699999999966</v>
      </c>
      <c r="M2690">
        <f t="shared" ref="M2690:M2753" ca="1" si="687">INT(L2690*$P$1/B2690)*K2690</f>
        <v>2</v>
      </c>
      <c r="N2690">
        <f t="shared" ca="1" si="681"/>
        <v>4</v>
      </c>
      <c r="O2690">
        <f>COUNTIF(結算日!$A$3:$A$249,A2690)</f>
        <v>0</v>
      </c>
      <c r="Q2690" s="7">
        <f t="shared" si="673"/>
        <v>-41</v>
      </c>
      <c r="R2690" s="8">
        <f t="shared" ca="1" si="677"/>
        <v>5412</v>
      </c>
      <c r="S2690" s="8">
        <f t="shared" ca="1" si="678"/>
        <v>879842</v>
      </c>
      <c r="T2690" s="8">
        <f t="shared" ca="1" si="674"/>
        <v>133</v>
      </c>
      <c r="U2690" s="9">
        <f t="shared" ca="1" si="679"/>
        <v>265</v>
      </c>
      <c r="V2690">
        <f t="shared" si="675"/>
        <v>2009</v>
      </c>
      <c r="W2690">
        <f t="shared" si="676"/>
        <v>5</v>
      </c>
    </row>
    <row r="2691" spans="1:23" x14ac:dyDescent="0.25">
      <c r="A2691" s="1">
        <v>39944</v>
      </c>
      <c r="B2691" s="2">
        <v>6647.5</v>
      </c>
      <c r="C2691" s="2">
        <v>189613</v>
      </c>
      <c r="D2691" s="2">
        <v>6597</v>
      </c>
      <c r="E2691" s="2">
        <v>6588</v>
      </c>
      <c r="F2691" s="10">
        <f t="shared" si="682"/>
        <v>-7.5968409176382368E-3</v>
      </c>
      <c r="G2691" s="2">
        <f t="shared" ca="1" si="683"/>
        <v>145304.97500000001</v>
      </c>
      <c r="H2691">
        <f t="shared" ca="1" si="684"/>
        <v>1</v>
      </c>
      <c r="I2691">
        <f t="shared" si="685"/>
        <v>1</v>
      </c>
      <c r="J2691">
        <f t="shared" ref="J2691:J2754" si="688">B2691-B2690</f>
        <v>63.630000000000109</v>
      </c>
      <c r="K2691">
        <f t="shared" si="686"/>
        <v>1</v>
      </c>
      <c r="L2691" s="11">
        <f t="shared" ca="1" si="680"/>
        <v>15541.959999999966</v>
      </c>
      <c r="M2691">
        <f t="shared" ca="1" si="687"/>
        <v>2</v>
      </c>
      <c r="N2691">
        <f t="shared" ca="1" si="681"/>
        <v>0</v>
      </c>
      <c r="O2691">
        <f>COUNTIF(結算日!$A$3:$A$249,A2691)</f>
        <v>0</v>
      </c>
      <c r="Q2691" s="7">
        <f t="shared" ref="Q2691:Q2754" si="689">D2691-IF(O2690=1,E2690,D2690)</f>
        <v>25</v>
      </c>
      <c r="R2691" s="8">
        <f t="shared" ca="1" si="677"/>
        <v>3325</v>
      </c>
      <c r="S2691" s="8">
        <f t="shared" ca="1" si="678"/>
        <v>882902</v>
      </c>
      <c r="T2691" s="8">
        <f t="shared" ref="T2691:T2754" ca="1" si="690">INT(S2691*$P$1/IF(O2691=1,E2691,D2691))*K2691</f>
        <v>133</v>
      </c>
      <c r="U2691" s="9">
        <f t="shared" ca="1" si="679"/>
        <v>0</v>
      </c>
      <c r="V2691">
        <f t="shared" ref="V2691:V2754" si="691">YEAR(A2691)</f>
        <v>2009</v>
      </c>
      <c r="W2691">
        <f t="shared" ref="W2691:W2754" si="692">MONTH(A2691)</f>
        <v>5</v>
      </c>
    </row>
    <row r="2692" spans="1:23" x14ac:dyDescent="0.25">
      <c r="A2692" s="1">
        <v>39945</v>
      </c>
      <c r="B2692" s="2">
        <v>6432.55</v>
      </c>
      <c r="C2692" s="2">
        <v>176463</v>
      </c>
      <c r="D2692" s="2">
        <v>6447</v>
      </c>
      <c r="E2692" s="2">
        <v>6436</v>
      </c>
      <c r="F2692" s="10">
        <f t="shared" si="682"/>
        <v>2.2463875135054767E-3</v>
      </c>
      <c r="G2692" s="2">
        <f t="shared" ca="1" si="683"/>
        <v>147082.32500000001</v>
      </c>
      <c r="H2692">
        <f t="shared" ca="1" si="684"/>
        <v>1</v>
      </c>
      <c r="I2692">
        <f t="shared" si="685"/>
        <v>-1</v>
      </c>
      <c r="J2692">
        <f t="shared" si="688"/>
        <v>-214.94999999999982</v>
      </c>
      <c r="K2692">
        <f t="shared" si="686"/>
        <v>-1</v>
      </c>
      <c r="L2692" s="11">
        <f t="shared" ca="1" si="680"/>
        <v>15112.059999999967</v>
      </c>
      <c r="M2692">
        <f t="shared" ca="1" si="687"/>
        <v>-2</v>
      </c>
      <c r="N2692">
        <f t="shared" ca="1" si="681"/>
        <v>4</v>
      </c>
      <c r="O2692">
        <f>COUNTIF(結算日!$A$3:$A$249,A2692)</f>
        <v>0</v>
      </c>
      <c r="Q2692" s="7">
        <f t="shared" si="689"/>
        <v>-150</v>
      </c>
      <c r="R2692" s="8">
        <f t="shared" ref="R2692:R2755" ca="1" si="693">Q2692*T2691</f>
        <v>-19950</v>
      </c>
      <c r="S2692" s="8">
        <f t="shared" ref="S2692:S2755" ca="1" si="694">S2691+Q2692*T2691-U2691*$U$1</f>
        <v>862952</v>
      </c>
      <c r="T2692" s="8">
        <f t="shared" ca="1" si="690"/>
        <v>-133</v>
      </c>
      <c r="U2692" s="9">
        <f t="shared" ref="U2692:U2755" ca="1" si="695">IF(O2692=1,ABS(T2692)+ABS(T2691),ABS(T2692-T2691))</f>
        <v>266</v>
      </c>
      <c r="V2692">
        <f t="shared" si="691"/>
        <v>2009</v>
      </c>
      <c r="W2692">
        <f t="shared" si="692"/>
        <v>5</v>
      </c>
    </row>
    <row r="2693" spans="1:23" x14ac:dyDescent="0.25">
      <c r="A2693" s="1">
        <v>39946</v>
      </c>
      <c r="B2693" s="2">
        <v>6485.14</v>
      </c>
      <c r="C2693" s="2">
        <v>159841</v>
      </c>
      <c r="D2693" s="2">
        <v>6469</v>
      </c>
      <c r="E2693" s="2">
        <v>6454</v>
      </c>
      <c r="F2693" s="10">
        <f t="shared" si="682"/>
        <v>-2.4887666264722386E-3</v>
      </c>
      <c r="G2693" s="2">
        <f t="shared" ca="1" si="683"/>
        <v>148393.52499999999</v>
      </c>
      <c r="H2693">
        <f t="shared" ca="1" si="684"/>
        <v>1</v>
      </c>
      <c r="I2693">
        <f t="shared" si="685"/>
        <v>1</v>
      </c>
      <c r="J2693">
        <f t="shared" si="688"/>
        <v>52.590000000000146</v>
      </c>
      <c r="K2693">
        <f t="shared" si="686"/>
        <v>1</v>
      </c>
      <c r="L2693" s="11">
        <f t="shared" ca="1" si="680"/>
        <v>15006.879999999966</v>
      </c>
      <c r="M2693">
        <f t="shared" ca="1" si="687"/>
        <v>2</v>
      </c>
      <c r="N2693">
        <f t="shared" ca="1" si="681"/>
        <v>4</v>
      </c>
      <c r="O2693">
        <f>COUNTIF(結算日!$A$3:$A$249,A2693)</f>
        <v>0</v>
      </c>
      <c r="Q2693" s="7">
        <f t="shared" si="689"/>
        <v>22</v>
      </c>
      <c r="R2693" s="8">
        <f t="shared" ca="1" si="693"/>
        <v>-2926</v>
      </c>
      <c r="S2693" s="8">
        <f t="shared" ca="1" si="694"/>
        <v>859760</v>
      </c>
      <c r="T2693" s="8">
        <f t="shared" ca="1" si="690"/>
        <v>132</v>
      </c>
      <c r="U2693" s="9">
        <f t="shared" ca="1" si="695"/>
        <v>265</v>
      </c>
      <c r="V2693">
        <f t="shared" si="691"/>
        <v>2009</v>
      </c>
      <c r="W2693">
        <f t="shared" si="692"/>
        <v>5</v>
      </c>
    </row>
    <row r="2694" spans="1:23" x14ac:dyDescent="0.25">
      <c r="A2694" s="1">
        <v>39947</v>
      </c>
      <c r="B2694" s="2">
        <v>6364.17</v>
      </c>
      <c r="C2694" s="2">
        <v>162659</v>
      </c>
      <c r="D2694" s="2">
        <v>6321</v>
      </c>
      <c r="E2694" s="2">
        <v>6306</v>
      </c>
      <c r="F2694" s="10">
        <f t="shared" si="682"/>
        <v>-6.7832883156798696E-3</v>
      </c>
      <c r="G2694" s="2">
        <f t="shared" ca="1" si="683"/>
        <v>149474.32500000001</v>
      </c>
      <c r="H2694">
        <f t="shared" ca="1" si="684"/>
        <v>1</v>
      </c>
      <c r="I2694">
        <f t="shared" si="685"/>
        <v>1</v>
      </c>
      <c r="J2694">
        <f t="shared" si="688"/>
        <v>-120.97000000000025</v>
      </c>
      <c r="K2694">
        <f t="shared" si="686"/>
        <v>1</v>
      </c>
      <c r="L2694" s="11">
        <f t="shared" ca="1" si="680"/>
        <v>14764.939999999966</v>
      </c>
      <c r="M2694">
        <f t="shared" ca="1" si="687"/>
        <v>2</v>
      </c>
      <c r="N2694">
        <f t="shared" ca="1" si="681"/>
        <v>0</v>
      </c>
      <c r="O2694">
        <f>COUNTIF(結算日!$A$3:$A$249,A2694)</f>
        <v>0</v>
      </c>
      <c r="Q2694" s="7">
        <f t="shared" si="689"/>
        <v>-148</v>
      </c>
      <c r="R2694" s="8">
        <f t="shared" ca="1" si="693"/>
        <v>-19536</v>
      </c>
      <c r="S2694" s="8">
        <f t="shared" ca="1" si="694"/>
        <v>839959</v>
      </c>
      <c r="T2694" s="8">
        <f t="shared" ca="1" si="690"/>
        <v>132</v>
      </c>
      <c r="U2694" s="9">
        <f t="shared" ca="1" si="695"/>
        <v>0</v>
      </c>
      <c r="V2694">
        <f t="shared" si="691"/>
        <v>2009</v>
      </c>
      <c r="W2694">
        <f t="shared" si="692"/>
        <v>5</v>
      </c>
    </row>
    <row r="2695" spans="1:23" x14ac:dyDescent="0.25">
      <c r="A2695" s="1">
        <v>39948</v>
      </c>
      <c r="B2695" s="2">
        <v>6489.09</v>
      </c>
      <c r="C2695" s="2">
        <v>162659</v>
      </c>
      <c r="D2695" s="2">
        <v>6476</v>
      </c>
      <c r="E2695" s="2">
        <v>6453</v>
      </c>
      <c r="F2695" s="10">
        <f t="shared" si="682"/>
        <v>-2.0172320001726751E-3</v>
      </c>
      <c r="G2695" s="2">
        <f t="shared" ca="1" si="683"/>
        <v>150620.20000000001</v>
      </c>
      <c r="H2695">
        <f t="shared" ca="1" si="684"/>
        <v>1</v>
      </c>
      <c r="I2695">
        <f t="shared" si="685"/>
        <v>1</v>
      </c>
      <c r="J2695">
        <f t="shared" si="688"/>
        <v>124.92000000000007</v>
      </c>
      <c r="K2695">
        <f t="shared" si="686"/>
        <v>1</v>
      </c>
      <c r="L2695" s="11">
        <f t="shared" ca="1" si="680"/>
        <v>15014.779999999966</v>
      </c>
      <c r="M2695">
        <f t="shared" ca="1" si="687"/>
        <v>2</v>
      </c>
      <c r="N2695">
        <f t="shared" ca="1" si="681"/>
        <v>0</v>
      </c>
      <c r="O2695">
        <f>COUNTIF(結算日!$A$3:$A$249,A2695)</f>
        <v>0</v>
      </c>
      <c r="Q2695" s="7">
        <f t="shared" si="689"/>
        <v>155</v>
      </c>
      <c r="R2695" s="8">
        <f t="shared" ca="1" si="693"/>
        <v>20460</v>
      </c>
      <c r="S2695" s="8">
        <f t="shared" ca="1" si="694"/>
        <v>860419</v>
      </c>
      <c r="T2695" s="8">
        <f t="shared" ca="1" si="690"/>
        <v>132</v>
      </c>
      <c r="U2695" s="9">
        <f t="shared" ca="1" si="695"/>
        <v>0</v>
      </c>
      <c r="V2695">
        <f t="shared" si="691"/>
        <v>2009</v>
      </c>
      <c r="W2695">
        <f t="shared" si="692"/>
        <v>5</v>
      </c>
    </row>
    <row r="2696" spans="1:23" x14ac:dyDescent="0.25">
      <c r="A2696" s="1">
        <v>39951</v>
      </c>
      <c r="B2696" s="2">
        <v>6577.81</v>
      </c>
      <c r="C2696" s="2">
        <v>166468</v>
      </c>
      <c r="D2696" s="2">
        <v>6561</v>
      </c>
      <c r="E2696" s="2">
        <v>6543</v>
      </c>
      <c r="F2696" s="10">
        <f t="shared" si="682"/>
        <v>-2.555561805524964E-3</v>
      </c>
      <c r="G2696" s="2">
        <f t="shared" ca="1" si="683"/>
        <v>152247.02499999999</v>
      </c>
      <c r="H2696">
        <f t="shared" ca="1" si="684"/>
        <v>1</v>
      </c>
      <c r="I2696">
        <f t="shared" si="685"/>
        <v>1</v>
      </c>
      <c r="J2696">
        <f t="shared" si="688"/>
        <v>88.720000000000255</v>
      </c>
      <c r="K2696">
        <f t="shared" si="686"/>
        <v>1</v>
      </c>
      <c r="L2696" s="11">
        <f t="shared" ca="1" si="680"/>
        <v>15192.219999999967</v>
      </c>
      <c r="M2696">
        <f t="shared" ca="1" si="687"/>
        <v>2</v>
      </c>
      <c r="N2696">
        <f t="shared" ca="1" si="681"/>
        <v>0</v>
      </c>
      <c r="O2696">
        <f>COUNTIF(結算日!$A$3:$A$249,A2696)</f>
        <v>0</v>
      </c>
      <c r="Q2696" s="7">
        <f t="shared" si="689"/>
        <v>85</v>
      </c>
      <c r="R2696" s="8">
        <f t="shared" ca="1" si="693"/>
        <v>11220</v>
      </c>
      <c r="S2696" s="8">
        <f t="shared" ca="1" si="694"/>
        <v>871639</v>
      </c>
      <c r="T2696" s="8">
        <f t="shared" ca="1" si="690"/>
        <v>132</v>
      </c>
      <c r="U2696" s="9">
        <f t="shared" ca="1" si="695"/>
        <v>0</v>
      </c>
      <c r="V2696">
        <f t="shared" si="691"/>
        <v>2009</v>
      </c>
      <c r="W2696">
        <f t="shared" si="692"/>
        <v>5</v>
      </c>
    </row>
    <row r="2697" spans="1:23" x14ac:dyDescent="0.25">
      <c r="A2697" s="1">
        <v>39952</v>
      </c>
      <c r="B2697" s="2">
        <v>6655.59</v>
      </c>
      <c r="C2697" s="2">
        <v>218770</v>
      </c>
      <c r="D2697" s="2">
        <v>6693</v>
      </c>
      <c r="E2697" s="2">
        <v>6673</v>
      </c>
      <c r="F2697" s="10">
        <f t="shared" si="682"/>
        <v>5.6208390240384265E-3</v>
      </c>
      <c r="G2697" s="2">
        <f t="shared" ca="1" si="683"/>
        <v>155399.97500000001</v>
      </c>
      <c r="H2697">
        <f t="shared" ca="1" si="684"/>
        <v>1</v>
      </c>
      <c r="I2697">
        <f t="shared" si="685"/>
        <v>-1</v>
      </c>
      <c r="J2697">
        <f t="shared" si="688"/>
        <v>77.779999999999745</v>
      </c>
      <c r="K2697">
        <f t="shared" si="686"/>
        <v>-1</v>
      </c>
      <c r="L2697" s="11">
        <f t="shared" ca="1" si="680"/>
        <v>15347.779999999966</v>
      </c>
      <c r="M2697">
        <f t="shared" ca="1" si="687"/>
        <v>-2</v>
      </c>
      <c r="N2697">
        <f t="shared" ca="1" si="681"/>
        <v>4</v>
      </c>
      <c r="O2697">
        <f>COUNTIF(結算日!$A$3:$A$249,A2697)</f>
        <v>0</v>
      </c>
      <c r="Q2697" s="7">
        <f t="shared" si="689"/>
        <v>132</v>
      </c>
      <c r="R2697" s="8">
        <f t="shared" ca="1" si="693"/>
        <v>17424</v>
      </c>
      <c r="S2697" s="8">
        <f t="shared" ca="1" si="694"/>
        <v>889063</v>
      </c>
      <c r="T2697" s="8">
        <f t="shared" ca="1" si="690"/>
        <v>-132</v>
      </c>
      <c r="U2697" s="9">
        <f t="shared" ca="1" si="695"/>
        <v>264</v>
      </c>
      <c r="V2697">
        <f t="shared" si="691"/>
        <v>2009</v>
      </c>
      <c r="W2697">
        <f t="shared" si="692"/>
        <v>5</v>
      </c>
    </row>
    <row r="2698" spans="1:23" x14ac:dyDescent="0.25">
      <c r="A2698" s="1">
        <v>39953</v>
      </c>
      <c r="B2698" s="2">
        <v>6703.62</v>
      </c>
      <c r="C2698" s="2">
        <v>191556</v>
      </c>
      <c r="D2698" s="2">
        <v>6697</v>
      </c>
      <c r="E2698" s="2">
        <v>6668</v>
      </c>
      <c r="F2698" s="10">
        <f t="shared" si="682"/>
        <v>-5.3135470089294978E-3</v>
      </c>
      <c r="G2698" s="2">
        <f t="shared" ca="1" si="683"/>
        <v>156712.47500000001</v>
      </c>
      <c r="H2698">
        <f t="shared" ca="1" si="684"/>
        <v>1</v>
      </c>
      <c r="I2698">
        <f t="shared" si="685"/>
        <v>1</v>
      </c>
      <c r="J2698">
        <f t="shared" si="688"/>
        <v>48.029999999999745</v>
      </c>
      <c r="K2698">
        <f t="shared" si="686"/>
        <v>1</v>
      </c>
      <c r="L2698" s="11">
        <f t="shared" ca="1" si="680"/>
        <v>15251.719999999967</v>
      </c>
      <c r="M2698">
        <f t="shared" ca="1" si="687"/>
        <v>2</v>
      </c>
      <c r="N2698">
        <f t="shared" ca="1" si="681"/>
        <v>4</v>
      </c>
      <c r="O2698">
        <f>COUNTIF(結算日!$A$3:$A$249,A2698)</f>
        <v>1</v>
      </c>
      <c r="Q2698" s="7">
        <f t="shared" si="689"/>
        <v>4</v>
      </c>
      <c r="R2698" s="8">
        <f t="shared" ca="1" si="693"/>
        <v>-528</v>
      </c>
      <c r="S2698" s="8">
        <f t="shared" ca="1" si="694"/>
        <v>888271</v>
      </c>
      <c r="T2698" s="8">
        <f t="shared" ca="1" si="690"/>
        <v>133</v>
      </c>
      <c r="U2698" s="9">
        <f t="shared" ca="1" si="695"/>
        <v>265</v>
      </c>
      <c r="V2698">
        <f t="shared" si="691"/>
        <v>2009</v>
      </c>
      <c r="W2698">
        <f t="shared" si="692"/>
        <v>5</v>
      </c>
    </row>
    <row r="2699" spans="1:23" x14ac:dyDescent="0.25">
      <c r="A2699" s="1">
        <v>39954</v>
      </c>
      <c r="B2699" s="2">
        <v>6718.81</v>
      </c>
      <c r="C2699" s="2">
        <v>182936</v>
      </c>
      <c r="D2699" s="2">
        <v>6671</v>
      </c>
      <c r="E2699" s="2">
        <v>6596</v>
      </c>
      <c r="F2699" s="10">
        <f t="shared" si="682"/>
        <v>-7.1158434306075602E-3</v>
      </c>
      <c r="G2699" s="2">
        <f t="shared" ca="1" si="683"/>
        <v>157612.45000000001</v>
      </c>
      <c r="H2699">
        <f t="shared" ca="1" si="684"/>
        <v>1</v>
      </c>
      <c r="I2699">
        <f t="shared" si="685"/>
        <v>1</v>
      </c>
      <c r="J2699">
        <f t="shared" si="688"/>
        <v>15.190000000000509</v>
      </c>
      <c r="K2699">
        <f t="shared" si="686"/>
        <v>1</v>
      </c>
      <c r="L2699" s="11">
        <f t="shared" ca="1" si="680"/>
        <v>15282.099999999968</v>
      </c>
      <c r="M2699">
        <f t="shared" ca="1" si="687"/>
        <v>2</v>
      </c>
      <c r="N2699">
        <f t="shared" ca="1" si="681"/>
        <v>0</v>
      </c>
      <c r="O2699">
        <f>COUNTIF(結算日!$A$3:$A$249,A2699)</f>
        <v>0</v>
      </c>
      <c r="Q2699" s="7">
        <f t="shared" si="689"/>
        <v>3</v>
      </c>
      <c r="R2699" s="8">
        <f t="shared" ca="1" si="693"/>
        <v>399</v>
      </c>
      <c r="S2699" s="8">
        <f t="shared" ca="1" si="694"/>
        <v>888405</v>
      </c>
      <c r="T2699" s="8">
        <f t="shared" ca="1" si="690"/>
        <v>133</v>
      </c>
      <c r="U2699" s="9">
        <f t="shared" ca="1" si="695"/>
        <v>0</v>
      </c>
      <c r="V2699">
        <f t="shared" si="691"/>
        <v>2009</v>
      </c>
      <c r="W2699">
        <f t="shared" si="692"/>
        <v>5</v>
      </c>
    </row>
    <row r="2700" spans="1:23" x14ac:dyDescent="0.25">
      <c r="A2700" s="1">
        <v>39955</v>
      </c>
      <c r="B2700" s="2">
        <v>6737.29</v>
      </c>
      <c r="C2700" s="2">
        <v>187077</v>
      </c>
      <c r="D2700" s="2">
        <v>6692</v>
      </c>
      <c r="E2700" s="2">
        <v>6616</v>
      </c>
      <c r="F2700" s="10">
        <f t="shared" si="682"/>
        <v>-6.7222874479204719E-3</v>
      </c>
      <c r="G2700" s="2">
        <f t="shared" ca="1" si="683"/>
        <v>158602.70000000001</v>
      </c>
      <c r="H2700">
        <f t="shared" ca="1" si="684"/>
        <v>1</v>
      </c>
      <c r="I2700">
        <f t="shared" si="685"/>
        <v>1</v>
      </c>
      <c r="J2700">
        <f t="shared" si="688"/>
        <v>18.479999999999563</v>
      </c>
      <c r="K2700">
        <f t="shared" si="686"/>
        <v>1</v>
      </c>
      <c r="L2700" s="11">
        <f t="shared" ca="1" si="680"/>
        <v>15319.059999999967</v>
      </c>
      <c r="M2700">
        <f t="shared" ca="1" si="687"/>
        <v>2</v>
      </c>
      <c r="N2700">
        <f t="shared" ca="1" si="681"/>
        <v>0</v>
      </c>
      <c r="O2700">
        <f>COUNTIF(結算日!$A$3:$A$249,A2700)</f>
        <v>0</v>
      </c>
      <c r="Q2700" s="7">
        <f t="shared" si="689"/>
        <v>21</v>
      </c>
      <c r="R2700" s="8">
        <f t="shared" ca="1" si="693"/>
        <v>2793</v>
      </c>
      <c r="S2700" s="8">
        <f t="shared" ca="1" si="694"/>
        <v>891198</v>
      </c>
      <c r="T2700" s="8">
        <f t="shared" ca="1" si="690"/>
        <v>133</v>
      </c>
      <c r="U2700" s="9">
        <f t="shared" ca="1" si="695"/>
        <v>0</v>
      </c>
      <c r="V2700">
        <f t="shared" si="691"/>
        <v>2009</v>
      </c>
      <c r="W2700">
        <f t="shared" si="692"/>
        <v>5</v>
      </c>
    </row>
    <row r="2701" spans="1:23" x14ac:dyDescent="0.25">
      <c r="A2701" s="1">
        <v>39958</v>
      </c>
      <c r="B2701" s="2">
        <v>6734.46</v>
      </c>
      <c r="C2701" s="2">
        <v>190668</v>
      </c>
      <c r="D2701" s="2">
        <v>6724</v>
      </c>
      <c r="E2701" s="2">
        <v>6650</v>
      </c>
      <c r="F2701" s="10">
        <f t="shared" si="682"/>
        <v>-1.5532054537409357E-3</v>
      </c>
      <c r="G2701" s="2">
        <f t="shared" ca="1" si="683"/>
        <v>159805.02499999999</v>
      </c>
      <c r="H2701">
        <f t="shared" ca="1" si="684"/>
        <v>1</v>
      </c>
      <c r="I2701">
        <f t="shared" si="685"/>
        <v>1</v>
      </c>
      <c r="J2701">
        <f t="shared" si="688"/>
        <v>-2.8299999999999272</v>
      </c>
      <c r="K2701">
        <f t="shared" si="686"/>
        <v>1</v>
      </c>
      <c r="L2701" s="11">
        <f t="shared" ca="1" si="680"/>
        <v>15313.399999999967</v>
      </c>
      <c r="M2701">
        <f t="shared" ca="1" si="687"/>
        <v>2</v>
      </c>
      <c r="N2701">
        <f t="shared" ca="1" si="681"/>
        <v>0</v>
      </c>
      <c r="O2701">
        <f>COUNTIF(結算日!$A$3:$A$249,A2701)</f>
        <v>0</v>
      </c>
      <c r="Q2701" s="7">
        <f t="shared" si="689"/>
        <v>32</v>
      </c>
      <c r="R2701" s="8">
        <f t="shared" ca="1" si="693"/>
        <v>4256</v>
      </c>
      <c r="S2701" s="8">
        <f t="shared" ca="1" si="694"/>
        <v>895454</v>
      </c>
      <c r="T2701" s="8">
        <f t="shared" ca="1" si="690"/>
        <v>133</v>
      </c>
      <c r="U2701" s="9">
        <f t="shared" ca="1" si="695"/>
        <v>0</v>
      </c>
      <c r="V2701">
        <f t="shared" si="691"/>
        <v>2009</v>
      </c>
      <c r="W2701">
        <f t="shared" si="692"/>
        <v>5</v>
      </c>
    </row>
    <row r="2702" spans="1:23" x14ac:dyDescent="0.25">
      <c r="A2702" s="1">
        <v>39959</v>
      </c>
      <c r="B2702" s="2">
        <v>6683.11</v>
      </c>
      <c r="C2702" s="2">
        <v>199722</v>
      </c>
      <c r="D2702" s="2">
        <v>6646</v>
      </c>
      <c r="E2702" s="2">
        <v>6570</v>
      </c>
      <c r="F2702" s="10">
        <f t="shared" si="682"/>
        <v>-5.5528040089120045E-3</v>
      </c>
      <c r="G2702" s="2">
        <f t="shared" ca="1" si="683"/>
        <v>162112.25</v>
      </c>
      <c r="H2702">
        <f t="shared" ca="1" si="684"/>
        <v>1</v>
      </c>
      <c r="I2702">
        <f t="shared" si="685"/>
        <v>1</v>
      </c>
      <c r="J2702">
        <f t="shared" si="688"/>
        <v>-51.350000000000364</v>
      </c>
      <c r="K2702">
        <f t="shared" si="686"/>
        <v>1</v>
      </c>
      <c r="L2702" s="11">
        <f t="shared" ca="1" si="680"/>
        <v>15210.699999999966</v>
      </c>
      <c r="M2702">
        <f t="shared" ca="1" si="687"/>
        <v>2</v>
      </c>
      <c r="N2702">
        <f t="shared" ca="1" si="681"/>
        <v>0</v>
      </c>
      <c r="O2702">
        <f>COUNTIF(結算日!$A$3:$A$249,A2702)</f>
        <v>0</v>
      </c>
      <c r="Q2702" s="7">
        <f t="shared" si="689"/>
        <v>-78</v>
      </c>
      <c r="R2702" s="8">
        <f t="shared" ca="1" si="693"/>
        <v>-10374</v>
      </c>
      <c r="S2702" s="8">
        <f t="shared" ca="1" si="694"/>
        <v>885080</v>
      </c>
      <c r="T2702" s="8">
        <f t="shared" ca="1" si="690"/>
        <v>133</v>
      </c>
      <c r="U2702" s="9">
        <f t="shared" ca="1" si="695"/>
        <v>0</v>
      </c>
      <c r="V2702">
        <f t="shared" si="691"/>
        <v>2009</v>
      </c>
      <c r="W2702">
        <f t="shared" si="692"/>
        <v>5</v>
      </c>
    </row>
    <row r="2703" spans="1:23" x14ac:dyDescent="0.25">
      <c r="A2703" s="1">
        <v>39960</v>
      </c>
      <c r="B2703" s="2">
        <v>6890.44</v>
      </c>
      <c r="C2703" s="2">
        <v>223536</v>
      </c>
      <c r="D2703" s="2">
        <v>6932</v>
      </c>
      <c r="E2703" s="2">
        <v>6851</v>
      </c>
      <c r="F2703" s="10">
        <f t="shared" si="682"/>
        <v>6.0315451553167865E-3</v>
      </c>
      <c r="G2703" s="2">
        <f t="shared" ca="1" si="683"/>
        <v>165344.72500000001</v>
      </c>
      <c r="H2703">
        <f t="shared" ca="1" si="684"/>
        <v>1</v>
      </c>
      <c r="I2703">
        <f t="shared" si="685"/>
        <v>-1</v>
      </c>
      <c r="J2703">
        <f t="shared" si="688"/>
        <v>207.32999999999993</v>
      </c>
      <c r="K2703">
        <f t="shared" si="686"/>
        <v>-1</v>
      </c>
      <c r="L2703" s="11">
        <f t="shared" ca="1" si="680"/>
        <v>15625.359999999966</v>
      </c>
      <c r="M2703">
        <f t="shared" ca="1" si="687"/>
        <v>-2</v>
      </c>
      <c r="N2703">
        <f t="shared" ca="1" si="681"/>
        <v>4</v>
      </c>
      <c r="O2703">
        <f>COUNTIF(結算日!$A$3:$A$249,A2703)</f>
        <v>0</v>
      </c>
      <c r="Q2703" s="7">
        <f t="shared" si="689"/>
        <v>286</v>
      </c>
      <c r="R2703" s="8">
        <f t="shared" ca="1" si="693"/>
        <v>38038</v>
      </c>
      <c r="S2703" s="8">
        <f t="shared" ca="1" si="694"/>
        <v>923118</v>
      </c>
      <c r="T2703" s="8">
        <f t="shared" ca="1" si="690"/>
        <v>-133</v>
      </c>
      <c r="U2703" s="9">
        <f t="shared" ca="1" si="695"/>
        <v>266</v>
      </c>
      <c r="V2703">
        <f t="shared" si="691"/>
        <v>2009</v>
      </c>
      <c r="W2703">
        <f t="shared" si="692"/>
        <v>5</v>
      </c>
    </row>
    <row r="2704" spans="1:23" x14ac:dyDescent="0.25">
      <c r="A2704" s="1">
        <v>39965</v>
      </c>
      <c r="B2704" s="2">
        <v>6954.1</v>
      </c>
      <c r="C2704" s="2">
        <v>201854</v>
      </c>
      <c r="D2704" s="2">
        <v>6954</v>
      </c>
      <c r="E2704" s="2">
        <v>6871</v>
      </c>
      <c r="F2704" s="10">
        <f t="shared" si="682"/>
        <v>-1.4380006039704796E-5</v>
      </c>
      <c r="G2704" s="2">
        <f t="shared" ca="1" si="683"/>
        <v>167839.1</v>
      </c>
      <c r="H2704">
        <f t="shared" ca="1" si="684"/>
        <v>1</v>
      </c>
      <c r="I2704">
        <f t="shared" si="685"/>
        <v>1</v>
      </c>
      <c r="J2704">
        <f t="shared" si="688"/>
        <v>63.660000000000764</v>
      </c>
      <c r="K2704">
        <f t="shared" ca="1" si="686"/>
        <v>1</v>
      </c>
      <c r="L2704" s="11">
        <f t="shared" ca="1" si="680"/>
        <v>15498.039999999964</v>
      </c>
      <c r="M2704">
        <f t="shared" ca="1" si="687"/>
        <v>2</v>
      </c>
      <c r="N2704">
        <f t="shared" ca="1" si="681"/>
        <v>4</v>
      </c>
      <c r="O2704">
        <f>COUNTIF(結算日!$A$3:$A$249,A2704)</f>
        <v>0</v>
      </c>
      <c r="Q2704" s="7">
        <f t="shared" si="689"/>
        <v>22</v>
      </c>
      <c r="R2704" s="8">
        <f t="shared" ca="1" si="693"/>
        <v>-2926</v>
      </c>
      <c r="S2704" s="8">
        <f t="shared" ca="1" si="694"/>
        <v>919926</v>
      </c>
      <c r="T2704" s="8">
        <f t="shared" ca="1" si="690"/>
        <v>132</v>
      </c>
      <c r="U2704" s="9">
        <f t="shared" ca="1" si="695"/>
        <v>265</v>
      </c>
      <c r="V2704">
        <f t="shared" si="691"/>
        <v>2009</v>
      </c>
      <c r="W2704">
        <f t="shared" si="692"/>
        <v>6</v>
      </c>
    </row>
    <row r="2705" spans="1:23" x14ac:dyDescent="0.25">
      <c r="A2705" s="1">
        <v>39966</v>
      </c>
      <c r="B2705" s="2">
        <v>6949.08</v>
      </c>
      <c r="C2705" s="2">
        <v>232190</v>
      </c>
      <c r="D2705" s="2">
        <v>6916</v>
      </c>
      <c r="E2705" s="2">
        <v>6829</v>
      </c>
      <c r="F2705" s="10">
        <f t="shared" si="682"/>
        <v>-4.7603423762569985E-3</v>
      </c>
      <c r="G2705" s="2">
        <f t="shared" ca="1" si="683"/>
        <v>169939.625</v>
      </c>
      <c r="H2705">
        <f t="shared" ca="1" si="684"/>
        <v>1</v>
      </c>
      <c r="I2705">
        <f t="shared" si="685"/>
        <v>1</v>
      </c>
      <c r="J2705">
        <f t="shared" si="688"/>
        <v>-5.0200000000004366</v>
      </c>
      <c r="K2705">
        <f t="shared" si="686"/>
        <v>1</v>
      </c>
      <c r="L2705" s="11">
        <f t="shared" ca="1" si="680"/>
        <v>15487.999999999964</v>
      </c>
      <c r="M2705">
        <f t="shared" ca="1" si="687"/>
        <v>2</v>
      </c>
      <c r="N2705">
        <f t="shared" ca="1" si="681"/>
        <v>0</v>
      </c>
      <c r="O2705">
        <f>COUNTIF(結算日!$A$3:$A$249,A2705)</f>
        <v>0</v>
      </c>
      <c r="Q2705" s="7">
        <f t="shared" si="689"/>
        <v>-38</v>
      </c>
      <c r="R2705" s="8">
        <f t="shared" ca="1" si="693"/>
        <v>-5016</v>
      </c>
      <c r="S2705" s="8">
        <f t="shared" ca="1" si="694"/>
        <v>914645</v>
      </c>
      <c r="T2705" s="8">
        <f t="shared" ca="1" si="690"/>
        <v>132</v>
      </c>
      <c r="U2705" s="9">
        <f t="shared" ca="1" si="695"/>
        <v>0</v>
      </c>
      <c r="V2705">
        <f t="shared" si="691"/>
        <v>2009</v>
      </c>
      <c r="W2705">
        <f t="shared" si="692"/>
        <v>6</v>
      </c>
    </row>
    <row r="2706" spans="1:23" x14ac:dyDescent="0.25">
      <c r="A2706" s="1">
        <v>39967</v>
      </c>
      <c r="B2706" s="2">
        <v>6893.14</v>
      </c>
      <c r="C2706" s="2">
        <v>156204</v>
      </c>
      <c r="D2706" s="2">
        <v>6898</v>
      </c>
      <c r="E2706" s="2">
        <v>6809</v>
      </c>
      <c r="F2706" s="10">
        <f t="shared" si="682"/>
        <v>7.0504878763522072E-4</v>
      </c>
      <c r="G2706" s="2">
        <f t="shared" ca="1" si="683"/>
        <v>169795.75</v>
      </c>
      <c r="H2706">
        <f t="shared" ca="1" si="684"/>
        <v>-1</v>
      </c>
      <c r="I2706">
        <f t="shared" si="685"/>
        <v>-1</v>
      </c>
      <c r="J2706">
        <f t="shared" si="688"/>
        <v>-55.9399999999996</v>
      </c>
      <c r="K2706">
        <f t="shared" ca="1" si="686"/>
        <v>-1</v>
      </c>
      <c r="L2706" s="11">
        <f t="shared" ca="1" si="680"/>
        <v>15376.119999999964</v>
      </c>
      <c r="M2706">
        <f t="shared" ca="1" si="687"/>
        <v>-2</v>
      </c>
      <c r="N2706">
        <f t="shared" ca="1" si="681"/>
        <v>4</v>
      </c>
      <c r="O2706">
        <f>COUNTIF(結算日!$A$3:$A$249,A2706)</f>
        <v>0</v>
      </c>
      <c r="Q2706" s="7">
        <f t="shared" si="689"/>
        <v>-18</v>
      </c>
      <c r="R2706" s="8">
        <f t="shared" ca="1" si="693"/>
        <v>-2376</v>
      </c>
      <c r="S2706" s="8">
        <f t="shared" ca="1" si="694"/>
        <v>912269</v>
      </c>
      <c r="T2706" s="8">
        <f t="shared" ca="1" si="690"/>
        <v>-132</v>
      </c>
      <c r="U2706" s="9">
        <f t="shared" ca="1" si="695"/>
        <v>264</v>
      </c>
      <c r="V2706">
        <f t="shared" si="691"/>
        <v>2009</v>
      </c>
      <c r="W2706">
        <f t="shared" si="692"/>
        <v>6</v>
      </c>
    </row>
    <row r="2707" spans="1:23" x14ac:dyDescent="0.25">
      <c r="A2707" s="1">
        <v>39968</v>
      </c>
      <c r="B2707" s="2">
        <v>6786.06</v>
      </c>
      <c r="C2707" s="2">
        <v>159008</v>
      </c>
      <c r="D2707" s="2">
        <v>6784</v>
      </c>
      <c r="E2707" s="2">
        <v>6696</v>
      </c>
      <c r="F2707" s="10">
        <f t="shared" si="682"/>
        <v>-3.0356348160798241E-4</v>
      </c>
      <c r="G2707" s="2">
        <f t="shared" ca="1" si="683"/>
        <v>170080.75</v>
      </c>
      <c r="H2707">
        <f t="shared" ca="1" si="684"/>
        <v>-1</v>
      </c>
      <c r="I2707">
        <f t="shared" si="685"/>
        <v>1</v>
      </c>
      <c r="J2707">
        <f t="shared" si="688"/>
        <v>-107.07999999999993</v>
      </c>
      <c r="K2707">
        <f t="shared" ca="1" si="686"/>
        <v>-1</v>
      </c>
      <c r="L2707" s="11">
        <f t="shared" ca="1" si="680"/>
        <v>15590.279999999964</v>
      </c>
      <c r="M2707">
        <f t="shared" ca="1" si="687"/>
        <v>-2</v>
      </c>
      <c r="N2707">
        <f t="shared" ca="1" si="681"/>
        <v>0</v>
      </c>
      <c r="O2707">
        <f>COUNTIF(結算日!$A$3:$A$249,A2707)</f>
        <v>0</v>
      </c>
      <c r="Q2707" s="7">
        <f t="shared" si="689"/>
        <v>-114</v>
      </c>
      <c r="R2707" s="8">
        <f t="shared" ca="1" si="693"/>
        <v>15048</v>
      </c>
      <c r="S2707" s="8">
        <f t="shared" ca="1" si="694"/>
        <v>927053</v>
      </c>
      <c r="T2707" s="8">
        <f t="shared" ca="1" si="690"/>
        <v>-136</v>
      </c>
      <c r="U2707" s="9">
        <f t="shared" ca="1" si="695"/>
        <v>4</v>
      </c>
      <c r="V2707">
        <f t="shared" si="691"/>
        <v>2009</v>
      </c>
      <c r="W2707">
        <f t="shared" si="692"/>
        <v>6</v>
      </c>
    </row>
    <row r="2708" spans="1:23" x14ac:dyDescent="0.25">
      <c r="A2708" s="1">
        <v>39969</v>
      </c>
      <c r="B2708" s="2">
        <v>6767.1</v>
      </c>
      <c r="C2708" s="2">
        <v>121798</v>
      </c>
      <c r="D2708" s="2">
        <v>6790</v>
      </c>
      <c r="E2708" s="2">
        <v>6706</v>
      </c>
      <c r="F2708" s="10">
        <f t="shared" si="682"/>
        <v>3.3840197425780705E-3</v>
      </c>
      <c r="G2708" s="2">
        <f t="shared" ca="1" si="683"/>
        <v>170190.45</v>
      </c>
      <c r="H2708">
        <f t="shared" ca="1" si="684"/>
        <v>-1</v>
      </c>
      <c r="I2708">
        <f t="shared" si="685"/>
        <v>-1</v>
      </c>
      <c r="J2708">
        <f t="shared" si="688"/>
        <v>-18.960000000000036</v>
      </c>
      <c r="K2708">
        <f t="shared" si="686"/>
        <v>-1</v>
      </c>
      <c r="L2708" s="11">
        <f t="shared" ca="1" si="680"/>
        <v>15628.199999999964</v>
      </c>
      <c r="M2708">
        <f t="shared" ca="1" si="687"/>
        <v>-2</v>
      </c>
      <c r="N2708">
        <f t="shared" ca="1" si="681"/>
        <v>0</v>
      </c>
      <c r="O2708">
        <f>COUNTIF(結算日!$A$3:$A$249,A2708)</f>
        <v>0</v>
      </c>
      <c r="Q2708" s="7">
        <f t="shared" si="689"/>
        <v>6</v>
      </c>
      <c r="R2708" s="8">
        <f t="shared" ca="1" si="693"/>
        <v>-816</v>
      </c>
      <c r="S2708" s="8">
        <f t="shared" ca="1" si="694"/>
        <v>926233</v>
      </c>
      <c r="T2708" s="8">
        <f t="shared" ca="1" si="690"/>
        <v>-136</v>
      </c>
      <c r="U2708" s="9">
        <f t="shared" ca="1" si="695"/>
        <v>0</v>
      </c>
      <c r="V2708">
        <f t="shared" si="691"/>
        <v>2009</v>
      </c>
      <c r="W2708">
        <f t="shared" si="692"/>
        <v>6</v>
      </c>
    </row>
    <row r="2709" spans="1:23" x14ac:dyDescent="0.25">
      <c r="A2709" s="1">
        <v>39970</v>
      </c>
      <c r="B2709" s="2">
        <v>6856.74</v>
      </c>
      <c r="C2709" s="2">
        <v>94335</v>
      </c>
      <c r="D2709" s="2">
        <v>6833</v>
      </c>
      <c r="E2709" s="2">
        <v>6742</v>
      </c>
      <c r="F2709" s="10">
        <f t="shared" si="682"/>
        <v>-3.4622867426794546E-3</v>
      </c>
      <c r="G2709" s="2">
        <f t="shared" ca="1" si="683"/>
        <v>168792</v>
      </c>
      <c r="H2709">
        <f t="shared" ca="1" si="684"/>
        <v>-1</v>
      </c>
      <c r="I2709">
        <f t="shared" si="685"/>
        <v>1</v>
      </c>
      <c r="J2709">
        <f t="shared" si="688"/>
        <v>89.639999999999418</v>
      </c>
      <c r="K2709">
        <f t="shared" si="686"/>
        <v>1</v>
      </c>
      <c r="L2709" s="11">
        <f t="shared" ca="1" si="680"/>
        <v>15448.919999999966</v>
      </c>
      <c r="M2709">
        <f t="shared" ca="1" si="687"/>
        <v>2</v>
      </c>
      <c r="N2709">
        <f t="shared" ca="1" si="681"/>
        <v>4</v>
      </c>
      <c r="O2709">
        <f>COUNTIF(結算日!$A$3:$A$249,A2709)</f>
        <v>0</v>
      </c>
      <c r="Q2709" s="7">
        <f t="shared" si="689"/>
        <v>43</v>
      </c>
      <c r="R2709" s="8">
        <f t="shared" ca="1" si="693"/>
        <v>-5848</v>
      </c>
      <c r="S2709" s="8">
        <f t="shared" ca="1" si="694"/>
        <v>920385</v>
      </c>
      <c r="T2709" s="8">
        <f t="shared" ca="1" si="690"/>
        <v>134</v>
      </c>
      <c r="U2709" s="9">
        <f t="shared" ca="1" si="695"/>
        <v>270</v>
      </c>
      <c r="V2709">
        <f t="shared" si="691"/>
        <v>2009</v>
      </c>
      <c r="W2709">
        <f t="shared" si="692"/>
        <v>6</v>
      </c>
    </row>
    <row r="2710" spans="1:23" x14ac:dyDescent="0.25">
      <c r="A2710" s="1">
        <v>39972</v>
      </c>
      <c r="B2710" s="2">
        <v>6628.02</v>
      </c>
      <c r="C2710" s="2">
        <v>147301</v>
      </c>
      <c r="D2710" s="2">
        <v>6643</v>
      </c>
      <c r="E2710" s="2">
        <v>6557</v>
      </c>
      <c r="F2710" s="10">
        <f t="shared" si="682"/>
        <v>2.2601018101935377E-3</v>
      </c>
      <c r="G2710" s="2">
        <f t="shared" ca="1" si="683"/>
        <v>168853.47500000001</v>
      </c>
      <c r="H2710">
        <f t="shared" ca="1" si="684"/>
        <v>-1</v>
      </c>
      <c r="I2710">
        <f t="shared" si="685"/>
        <v>-1</v>
      </c>
      <c r="J2710">
        <f t="shared" si="688"/>
        <v>-228.71999999999935</v>
      </c>
      <c r="K2710">
        <f t="shared" si="686"/>
        <v>-1</v>
      </c>
      <c r="L2710" s="11">
        <f t="shared" ca="1" si="680"/>
        <v>14991.479999999967</v>
      </c>
      <c r="M2710">
        <f t="shared" ca="1" si="687"/>
        <v>-2</v>
      </c>
      <c r="N2710">
        <f t="shared" ca="1" si="681"/>
        <v>4</v>
      </c>
      <c r="O2710">
        <f>COUNTIF(結算日!$A$3:$A$249,A2710)</f>
        <v>0</v>
      </c>
      <c r="Q2710" s="7">
        <f t="shared" si="689"/>
        <v>-190</v>
      </c>
      <c r="R2710" s="8">
        <f t="shared" ca="1" si="693"/>
        <v>-25460</v>
      </c>
      <c r="S2710" s="8">
        <f t="shared" ca="1" si="694"/>
        <v>894655</v>
      </c>
      <c r="T2710" s="8">
        <f t="shared" ca="1" si="690"/>
        <v>-134</v>
      </c>
      <c r="U2710" s="9">
        <f t="shared" ca="1" si="695"/>
        <v>268</v>
      </c>
      <c r="V2710">
        <f t="shared" si="691"/>
        <v>2009</v>
      </c>
      <c r="W2710">
        <f t="shared" si="692"/>
        <v>6</v>
      </c>
    </row>
    <row r="2711" spans="1:23" x14ac:dyDescent="0.25">
      <c r="A2711" s="1">
        <v>39973</v>
      </c>
      <c r="B2711" s="2">
        <v>6414.39</v>
      </c>
      <c r="C2711" s="2">
        <v>159116</v>
      </c>
      <c r="D2711" s="2">
        <v>6413</v>
      </c>
      <c r="E2711" s="2">
        <v>6326</v>
      </c>
      <c r="F2711" s="10">
        <f t="shared" si="682"/>
        <v>-2.1670026300246725E-4</v>
      </c>
      <c r="G2711" s="2">
        <f t="shared" ca="1" si="683"/>
        <v>168827.9</v>
      </c>
      <c r="H2711">
        <f t="shared" ca="1" si="684"/>
        <v>-1</v>
      </c>
      <c r="I2711">
        <f t="shared" si="685"/>
        <v>1</v>
      </c>
      <c r="J2711">
        <f t="shared" si="688"/>
        <v>-213.63000000000011</v>
      </c>
      <c r="K2711">
        <f t="shared" ca="1" si="686"/>
        <v>-1</v>
      </c>
      <c r="L2711" s="11">
        <f t="shared" ca="1" si="680"/>
        <v>15418.739999999967</v>
      </c>
      <c r="M2711">
        <f t="shared" ca="1" si="687"/>
        <v>-2</v>
      </c>
      <c r="N2711">
        <f t="shared" ca="1" si="681"/>
        <v>0</v>
      </c>
      <c r="O2711">
        <f>COUNTIF(結算日!$A$3:$A$249,A2711)</f>
        <v>0</v>
      </c>
      <c r="Q2711" s="7">
        <f t="shared" si="689"/>
        <v>-230</v>
      </c>
      <c r="R2711" s="8">
        <f t="shared" ca="1" si="693"/>
        <v>30820</v>
      </c>
      <c r="S2711" s="8">
        <f t="shared" ca="1" si="694"/>
        <v>925207</v>
      </c>
      <c r="T2711" s="8">
        <f t="shared" ca="1" si="690"/>
        <v>-144</v>
      </c>
      <c r="U2711" s="9">
        <f t="shared" ca="1" si="695"/>
        <v>10</v>
      </c>
      <c r="V2711">
        <f t="shared" si="691"/>
        <v>2009</v>
      </c>
      <c r="W2711">
        <f t="shared" si="692"/>
        <v>6</v>
      </c>
    </row>
    <row r="2712" spans="1:23" x14ac:dyDescent="0.25">
      <c r="A2712" s="1">
        <v>39974</v>
      </c>
      <c r="B2712" s="2">
        <v>6462.27</v>
      </c>
      <c r="C2712" s="2">
        <v>114304</v>
      </c>
      <c r="D2712" s="2">
        <v>6459</v>
      </c>
      <c r="E2712" s="2">
        <v>6372</v>
      </c>
      <c r="F2712" s="10">
        <f t="shared" si="682"/>
        <v>-5.0601414054196603E-4</v>
      </c>
      <c r="G2712" s="2">
        <f t="shared" ca="1" si="683"/>
        <v>167970.95</v>
      </c>
      <c r="H2712">
        <f t="shared" ca="1" si="684"/>
        <v>-1</v>
      </c>
      <c r="I2712">
        <f t="shared" si="685"/>
        <v>1</v>
      </c>
      <c r="J2712">
        <f t="shared" si="688"/>
        <v>47.880000000000109</v>
      </c>
      <c r="K2712">
        <f t="shared" ca="1" si="686"/>
        <v>-1</v>
      </c>
      <c r="L2712" s="11">
        <f t="shared" ca="1" si="680"/>
        <v>15322.979999999967</v>
      </c>
      <c r="M2712">
        <f t="shared" ca="1" si="687"/>
        <v>-2</v>
      </c>
      <c r="N2712">
        <f t="shared" ca="1" si="681"/>
        <v>0</v>
      </c>
      <c r="O2712">
        <f>COUNTIF(結算日!$A$3:$A$249,A2712)</f>
        <v>0</v>
      </c>
      <c r="Q2712" s="7">
        <f t="shared" si="689"/>
        <v>46</v>
      </c>
      <c r="R2712" s="8">
        <f t="shared" ca="1" si="693"/>
        <v>-6624</v>
      </c>
      <c r="S2712" s="8">
        <f t="shared" ca="1" si="694"/>
        <v>918573</v>
      </c>
      <c r="T2712" s="8">
        <f t="shared" ca="1" si="690"/>
        <v>-142</v>
      </c>
      <c r="U2712" s="9">
        <f t="shared" ca="1" si="695"/>
        <v>2</v>
      </c>
      <c r="V2712">
        <f t="shared" si="691"/>
        <v>2009</v>
      </c>
      <c r="W2712">
        <f t="shared" si="692"/>
        <v>6</v>
      </c>
    </row>
    <row r="2713" spans="1:23" x14ac:dyDescent="0.25">
      <c r="A2713" s="1">
        <v>39975</v>
      </c>
      <c r="B2713" s="2">
        <v>6567.37</v>
      </c>
      <c r="C2713" s="2">
        <v>116658</v>
      </c>
      <c r="D2713" s="2">
        <v>6516</v>
      </c>
      <c r="E2713" s="2">
        <v>6425</v>
      </c>
      <c r="F2713" s="10">
        <f t="shared" si="682"/>
        <v>-7.8220048512570584E-3</v>
      </c>
      <c r="G2713" s="2">
        <f t="shared" ca="1" si="683"/>
        <v>167163.22500000001</v>
      </c>
      <c r="H2713">
        <f t="shared" ca="1" si="684"/>
        <v>-1</v>
      </c>
      <c r="I2713">
        <f t="shared" si="685"/>
        <v>1</v>
      </c>
      <c r="J2713">
        <f t="shared" si="688"/>
        <v>105.09999999999945</v>
      </c>
      <c r="K2713">
        <f t="shared" si="686"/>
        <v>1</v>
      </c>
      <c r="L2713" s="11">
        <f t="shared" ca="1" si="680"/>
        <v>15112.779999999968</v>
      </c>
      <c r="M2713">
        <f t="shared" ca="1" si="687"/>
        <v>2</v>
      </c>
      <c r="N2713">
        <f t="shared" ca="1" si="681"/>
        <v>4</v>
      </c>
      <c r="O2713">
        <f>COUNTIF(結算日!$A$3:$A$249,A2713)</f>
        <v>0</v>
      </c>
      <c r="Q2713" s="7">
        <f t="shared" si="689"/>
        <v>57</v>
      </c>
      <c r="R2713" s="8">
        <f t="shared" ca="1" si="693"/>
        <v>-8094</v>
      </c>
      <c r="S2713" s="8">
        <f t="shared" ca="1" si="694"/>
        <v>910477</v>
      </c>
      <c r="T2713" s="8">
        <f t="shared" ca="1" si="690"/>
        <v>139</v>
      </c>
      <c r="U2713" s="9">
        <f t="shared" ca="1" si="695"/>
        <v>281</v>
      </c>
      <c r="V2713">
        <f t="shared" si="691"/>
        <v>2009</v>
      </c>
      <c r="W2713">
        <f t="shared" si="692"/>
        <v>6</v>
      </c>
    </row>
    <row r="2714" spans="1:23" x14ac:dyDescent="0.25">
      <c r="A2714" s="1">
        <v>39976</v>
      </c>
      <c r="B2714" s="2">
        <v>6448.23</v>
      </c>
      <c r="C2714" s="2">
        <v>128849</v>
      </c>
      <c r="D2714" s="2">
        <v>6437</v>
      </c>
      <c r="E2714" s="2">
        <v>6348</v>
      </c>
      <c r="F2714" s="10">
        <f t="shared" si="682"/>
        <v>-1.7415631886579241E-3</v>
      </c>
      <c r="G2714" s="2">
        <f t="shared" ca="1" si="683"/>
        <v>166668.20000000001</v>
      </c>
      <c r="H2714">
        <f t="shared" ca="1" si="684"/>
        <v>-1</v>
      </c>
      <c r="I2714">
        <f t="shared" si="685"/>
        <v>1</v>
      </c>
      <c r="J2714">
        <f t="shared" si="688"/>
        <v>-119.14000000000033</v>
      </c>
      <c r="K2714">
        <f t="shared" si="686"/>
        <v>1</v>
      </c>
      <c r="L2714" s="11">
        <f t="shared" ca="1" si="680"/>
        <v>14874.499999999967</v>
      </c>
      <c r="M2714">
        <f t="shared" ca="1" si="687"/>
        <v>2</v>
      </c>
      <c r="N2714">
        <f t="shared" ca="1" si="681"/>
        <v>0</v>
      </c>
      <c r="O2714">
        <f>COUNTIF(結算日!$A$3:$A$249,A2714)</f>
        <v>0</v>
      </c>
      <c r="Q2714" s="7">
        <f t="shared" si="689"/>
        <v>-79</v>
      </c>
      <c r="R2714" s="8">
        <f t="shared" ca="1" si="693"/>
        <v>-10981</v>
      </c>
      <c r="S2714" s="8">
        <f t="shared" ca="1" si="694"/>
        <v>899215</v>
      </c>
      <c r="T2714" s="8">
        <f t="shared" ca="1" si="690"/>
        <v>139</v>
      </c>
      <c r="U2714" s="9">
        <f t="shared" ca="1" si="695"/>
        <v>0</v>
      </c>
      <c r="V2714">
        <f t="shared" si="691"/>
        <v>2009</v>
      </c>
      <c r="W2714">
        <f t="shared" si="692"/>
        <v>6</v>
      </c>
    </row>
    <row r="2715" spans="1:23" x14ac:dyDescent="0.25">
      <c r="A2715" s="1">
        <v>39979</v>
      </c>
      <c r="B2715" s="2">
        <v>6225.56</v>
      </c>
      <c r="C2715" s="2">
        <v>112633</v>
      </c>
      <c r="D2715" s="2">
        <v>6208</v>
      </c>
      <c r="E2715" s="2">
        <v>6135</v>
      </c>
      <c r="F2715" s="10">
        <f t="shared" si="682"/>
        <v>-2.8206297907337197E-3</v>
      </c>
      <c r="G2715" s="2">
        <f t="shared" ca="1" si="683"/>
        <v>165159.17499999999</v>
      </c>
      <c r="H2715">
        <f t="shared" ca="1" si="684"/>
        <v>-1</v>
      </c>
      <c r="I2715">
        <f t="shared" si="685"/>
        <v>1</v>
      </c>
      <c r="J2715">
        <f t="shared" si="688"/>
        <v>-222.66999999999916</v>
      </c>
      <c r="K2715">
        <f t="shared" si="686"/>
        <v>1</v>
      </c>
      <c r="L2715" s="11">
        <f t="shared" ca="1" si="680"/>
        <v>14429.159999999969</v>
      </c>
      <c r="M2715">
        <f t="shared" ca="1" si="687"/>
        <v>2</v>
      </c>
      <c r="N2715">
        <f t="shared" ca="1" si="681"/>
        <v>0</v>
      </c>
      <c r="O2715">
        <f>COUNTIF(結算日!$A$3:$A$249,A2715)</f>
        <v>0</v>
      </c>
      <c r="Q2715" s="7">
        <f t="shared" si="689"/>
        <v>-229</v>
      </c>
      <c r="R2715" s="8">
        <f t="shared" ca="1" si="693"/>
        <v>-31831</v>
      </c>
      <c r="S2715" s="8">
        <f t="shared" ca="1" si="694"/>
        <v>867384</v>
      </c>
      <c r="T2715" s="8">
        <f t="shared" ca="1" si="690"/>
        <v>139</v>
      </c>
      <c r="U2715" s="9">
        <f t="shared" ca="1" si="695"/>
        <v>0</v>
      </c>
      <c r="V2715">
        <f t="shared" si="691"/>
        <v>2009</v>
      </c>
      <c r="W2715">
        <f t="shared" si="692"/>
        <v>6</v>
      </c>
    </row>
    <row r="2716" spans="1:23" x14ac:dyDescent="0.25">
      <c r="A2716" s="1">
        <v>39980</v>
      </c>
      <c r="B2716" s="2">
        <v>6220.81</v>
      </c>
      <c r="C2716" s="2">
        <v>109217</v>
      </c>
      <c r="D2716" s="2">
        <v>6208</v>
      </c>
      <c r="E2716" s="2">
        <v>6130</v>
      </c>
      <c r="F2716" s="10">
        <f t="shared" si="682"/>
        <v>-2.0592173687993265E-3</v>
      </c>
      <c r="G2716" s="2">
        <f t="shared" ca="1" si="683"/>
        <v>162298.27499999999</v>
      </c>
      <c r="H2716">
        <f t="shared" ca="1" si="684"/>
        <v>-1</v>
      </c>
      <c r="I2716">
        <f t="shared" si="685"/>
        <v>1</v>
      </c>
      <c r="J2716">
        <f t="shared" si="688"/>
        <v>-4.75</v>
      </c>
      <c r="K2716">
        <f t="shared" si="686"/>
        <v>1</v>
      </c>
      <c r="L2716" s="11">
        <f t="shared" ca="1" si="680"/>
        <v>14419.659999999969</v>
      </c>
      <c r="M2716">
        <f t="shared" ca="1" si="687"/>
        <v>2</v>
      </c>
      <c r="N2716">
        <f t="shared" ca="1" si="681"/>
        <v>0</v>
      </c>
      <c r="O2716">
        <f>COUNTIF(結算日!$A$3:$A$249,A2716)</f>
        <v>0</v>
      </c>
      <c r="Q2716" s="7">
        <f t="shared" si="689"/>
        <v>0</v>
      </c>
      <c r="R2716" s="8">
        <f t="shared" ca="1" si="693"/>
        <v>0</v>
      </c>
      <c r="S2716" s="8">
        <f t="shared" ca="1" si="694"/>
        <v>867384</v>
      </c>
      <c r="T2716" s="8">
        <f t="shared" ca="1" si="690"/>
        <v>139</v>
      </c>
      <c r="U2716" s="9">
        <f t="shared" ca="1" si="695"/>
        <v>0</v>
      </c>
      <c r="V2716">
        <f t="shared" si="691"/>
        <v>2009</v>
      </c>
      <c r="W2716">
        <f t="shared" si="692"/>
        <v>6</v>
      </c>
    </row>
    <row r="2717" spans="1:23" x14ac:dyDescent="0.25">
      <c r="A2717" s="1">
        <v>39981</v>
      </c>
      <c r="B2717" s="2">
        <v>6195.91</v>
      </c>
      <c r="C2717" s="2">
        <v>99106</v>
      </c>
      <c r="D2717" s="2">
        <v>6204</v>
      </c>
      <c r="E2717" s="2">
        <v>6142</v>
      </c>
      <c r="F2717" s="10">
        <f t="shared" si="682"/>
        <v>-8.7009010782919116E-3</v>
      </c>
      <c r="G2717" s="2">
        <f t="shared" ca="1" si="683"/>
        <v>161739.52499999999</v>
      </c>
      <c r="H2717">
        <f t="shared" ca="1" si="684"/>
        <v>-1</v>
      </c>
      <c r="I2717">
        <f t="shared" si="685"/>
        <v>1</v>
      </c>
      <c r="J2717">
        <f t="shared" si="688"/>
        <v>-24.900000000000546</v>
      </c>
      <c r="K2717">
        <f t="shared" si="686"/>
        <v>1</v>
      </c>
      <c r="L2717" s="11">
        <f t="shared" ca="1" si="680"/>
        <v>14369.859999999968</v>
      </c>
      <c r="M2717">
        <f t="shared" ca="1" si="687"/>
        <v>2</v>
      </c>
      <c r="N2717">
        <f t="shared" ca="1" si="681"/>
        <v>0</v>
      </c>
      <c r="O2717">
        <f>COUNTIF(結算日!$A$3:$A$249,A2717)</f>
        <v>1</v>
      </c>
      <c r="Q2717" s="7">
        <f t="shared" si="689"/>
        <v>-4</v>
      </c>
      <c r="R2717" s="8">
        <f t="shared" ca="1" si="693"/>
        <v>-556</v>
      </c>
      <c r="S2717" s="8">
        <f t="shared" ca="1" si="694"/>
        <v>866828</v>
      </c>
      <c r="T2717" s="8">
        <f t="shared" ca="1" si="690"/>
        <v>141</v>
      </c>
      <c r="U2717" s="9">
        <f t="shared" ca="1" si="695"/>
        <v>280</v>
      </c>
      <c r="V2717">
        <f t="shared" si="691"/>
        <v>2009</v>
      </c>
      <c r="W2717">
        <f t="shared" si="692"/>
        <v>6</v>
      </c>
    </row>
    <row r="2718" spans="1:23" x14ac:dyDescent="0.25">
      <c r="A2718" s="1">
        <v>39982</v>
      </c>
      <c r="B2718" s="2">
        <v>6144.53</v>
      </c>
      <c r="C2718" s="2">
        <v>94918</v>
      </c>
      <c r="D2718" s="2">
        <v>6090</v>
      </c>
      <c r="E2718" s="2">
        <v>5995</v>
      </c>
      <c r="F2718" s="10">
        <f t="shared" si="682"/>
        <v>-8.8745599744812775E-3</v>
      </c>
      <c r="G2718" s="2">
        <f t="shared" ca="1" si="683"/>
        <v>161051.85</v>
      </c>
      <c r="H2718">
        <f t="shared" ca="1" si="684"/>
        <v>-1</v>
      </c>
      <c r="I2718">
        <f t="shared" si="685"/>
        <v>1</v>
      </c>
      <c r="J2718">
        <f t="shared" si="688"/>
        <v>-51.380000000000109</v>
      </c>
      <c r="K2718">
        <f t="shared" si="686"/>
        <v>1</v>
      </c>
      <c r="L2718" s="11">
        <f t="shared" ca="1" si="680"/>
        <v>14267.099999999968</v>
      </c>
      <c r="M2718">
        <f t="shared" ca="1" si="687"/>
        <v>2</v>
      </c>
      <c r="N2718">
        <f t="shared" ca="1" si="681"/>
        <v>0</v>
      </c>
      <c r="O2718">
        <f>COUNTIF(結算日!$A$3:$A$249,A2718)</f>
        <v>0</v>
      </c>
      <c r="Q2718" s="7">
        <f t="shared" si="689"/>
        <v>-52</v>
      </c>
      <c r="R2718" s="8">
        <f t="shared" ca="1" si="693"/>
        <v>-7332</v>
      </c>
      <c r="S2718" s="8">
        <f t="shared" ca="1" si="694"/>
        <v>859216</v>
      </c>
      <c r="T2718" s="8">
        <f t="shared" ca="1" si="690"/>
        <v>141</v>
      </c>
      <c r="U2718" s="9">
        <f t="shared" ca="1" si="695"/>
        <v>0</v>
      </c>
      <c r="V2718">
        <f t="shared" si="691"/>
        <v>2009</v>
      </c>
      <c r="W2718">
        <f t="shared" si="692"/>
        <v>6</v>
      </c>
    </row>
    <row r="2719" spans="1:23" x14ac:dyDescent="0.25">
      <c r="A2719" s="1">
        <v>39983</v>
      </c>
      <c r="B2719" s="2">
        <v>6231.15</v>
      </c>
      <c r="C2719" s="2">
        <v>82969</v>
      </c>
      <c r="D2719" s="2">
        <v>6138</v>
      </c>
      <c r="E2719" s="2">
        <v>6047</v>
      </c>
      <c r="F2719" s="10">
        <f t="shared" si="682"/>
        <v>-1.4949086444717263E-2</v>
      </c>
      <c r="G2719" s="2">
        <f t="shared" ca="1" si="683"/>
        <v>159739.32500000001</v>
      </c>
      <c r="H2719">
        <f t="shared" ca="1" si="684"/>
        <v>-1</v>
      </c>
      <c r="I2719">
        <f t="shared" si="685"/>
        <v>1</v>
      </c>
      <c r="J2719">
        <f t="shared" si="688"/>
        <v>86.619999999999891</v>
      </c>
      <c r="K2719">
        <f t="shared" si="686"/>
        <v>1</v>
      </c>
      <c r="L2719" s="11">
        <f t="shared" ca="1" si="680"/>
        <v>14440.339999999967</v>
      </c>
      <c r="M2719">
        <f t="shared" ca="1" si="687"/>
        <v>2</v>
      </c>
      <c r="N2719">
        <f t="shared" ca="1" si="681"/>
        <v>0</v>
      </c>
      <c r="O2719">
        <f>COUNTIF(結算日!$A$3:$A$249,A2719)</f>
        <v>0</v>
      </c>
      <c r="Q2719" s="7">
        <f t="shared" si="689"/>
        <v>48</v>
      </c>
      <c r="R2719" s="8">
        <f t="shared" ca="1" si="693"/>
        <v>6768</v>
      </c>
      <c r="S2719" s="8">
        <f t="shared" ca="1" si="694"/>
        <v>865984</v>
      </c>
      <c r="T2719" s="8">
        <f t="shared" ca="1" si="690"/>
        <v>141</v>
      </c>
      <c r="U2719" s="9">
        <f t="shared" ca="1" si="695"/>
        <v>0</v>
      </c>
      <c r="V2719">
        <f t="shared" si="691"/>
        <v>2009</v>
      </c>
      <c r="W2719">
        <f t="shared" si="692"/>
        <v>6</v>
      </c>
    </row>
    <row r="2720" spans="1:23" x14ac:dyDescent="0.25">
      <c r="A2720" s="1">
        <v>39986</v>
      </c>
      <c r="B2720" s="2">
        <v>6341.21</v>
      </c>
      <c r="C2720" s="2">
        <v>95546</v>
      </c>
      <c r="D2720" s="2">
        <v>6206</v>
      </c>
      <c r="E2720" s="2">
        <v>6115</v>
      </c>
      <c r="F2720" s="10">
        <f t="shared" si="682"/>
        <v>-2.1322429000143472E-2</v>
      </c>
      <c r="G2720" s="2">
        <f t="shared" ca="1" si="683"/>
        <v>158872.1</v>
      </c>
      <c r="H2720">
        <f t="shared" ca="1" si="684"/>
        <v>-1</v>
      </c>
      <c r="I2720">
        <f t="shared" si="685"/>
        <v>1</v>
      </c>
      <c r="J2720">
        <f t="shared" si="688"/>
        <v>110.0600000000004</v>
      </c>
      <c r="K2720">
        <f t="shared" si="686"/>
        <v>1</v>
      </c>
      <c r="L2720" s="11">
        <f t="shared" ca="1" si="680"/>
        <v>14660.459999999968</v>
      </c>
      <c r="M2720">
        <f t="shared" ca="1" si="687"/>
        <v>2</v>
      </c>
      <c r="N2720">
        <f t="shared" ca="1" si="681"/>
        <v>0</v>
      </c>
      <c r="O2720">
        <f>COUNTIF(結算日!$A$3:$A$249,A2720)</f>
        <v>0</v>
      </c>
      <c r="Q2720" s="7">
        <f t="shared" si="689"/>
        <v>68</v>
      </c>
      <c r="R2720" s="8">
        <f t="shared" ca="1" si="693"/>
        <v>9588</v>
      </c>
      <c r="S2720" s="8">
        <f t="shared" ca="1" si="694"/>
        <v>875572</v>
      </c>
      <c r="T2720" s="8">
        <f t="shared" ca="1" si="690"/>
        <v>141</v>
      </c>
      <c r="U2720" s="9">
        <f t="shared" ca="1" si="695"/>
        <v>0</v>
      </c>
      <c r="V2720">
        <f t="shared" si="691"/>
        <v>2009</v>
      </c>
      <c r="W2720">
        <f t="shared" si="692"/>
        <v>6</v>
      </c>
    </row>
    <row r="2721" spans="1:23" x14ac:dyDescent="0.25">
      <c r="A2721" s="1">
        <v>39987</v>
      </c>
      <c r="B2721" s="2">
        <v>6197.47</v>
      </c>
      <c r="C2721" s="2">
        <v>91557</v>
      </c>
      <c r="D2721" s="2">
        <v>6072</v>
      </c>
      <c r="E2721" s="2">
        <v>5980</v>
      </c>
      <c r="F2721" s="10">
        <f t="shared" si="682"/>
        <v>-2.0245358186485762E-2</v>
      </c>
      <c r="G2721" s="2">
        <f t="shared" ca="1" si="683"/>
        <v>157549.5</v>
      </c>
      <c r="H2721">
        <f t="shared" ca="1" si="684"/>
        <v>-1</v>
      </c>
      <c r="I2721">
        <f t="shared" si="685"/>
        <v>1</v>
      </c>
      <c r="J2721">
        <f t="shared" si="688"/>
        <v>-143.73999999999978</v>
      </c>
      <c r="K2721">
        <f t="shared" si="686"/>
        <v>1</v>
      </c>
      <c r="L2721" s="11">
        <f t="shared" ca="1" si="680"/>
        <v>14372.979999999969</v>
      </c>
      <c r="M2721">
        <f t="shared" ca="1" si="687"/>
        <v>2</v>
      </c>
      <c r="N2721">
        <f t="shared" ca="1" si="681"/>
        <v>0</v>
      </c>
      <c r="O2721">
        <f>COUNTIF(結算日!$A$3:$A$249,A2721)</f>
        <v>0</v>
      </c>
      <c r="Q2721" s="7">
        <f t="shared" si="689"/>
        <v>-134</v>
      </c>
      <c r="R2721" s="8">
        <f t="shared" ca="1" si="693"/>
        <v>-18894</v>
      </c>
      <c r="S2721" s="8">
        <f t="shared" ca="1" si="694"/>
        <v>856678</v>
      </c>
      <c r="T2721" s="8">
        <f t="shared" ca="1" si="690"/>
        <v>141</v>
      </c>
      <c r="U2721" s="9">
        <f t="shared" ca="1" si="695"/>
        <v>0</v>
      </c>
      <c r="V2721">
        <f t="shared" si="691"/>
        <v>2009</v>
      </c>
      <c r="W2721">
        <f t="shared" si="692"/>
        <v>6</v>
      </c>
    </row>
    <row r="2722" spans="1:23" x14ac:dyDescent="0.25">
      <c r="A2722" s="1">
        <v>39988</v>
      </c>
      <c r="B2722" s="2">
        <v>6380.08</v>
      </c>
      <c r="C2722" s="2">
        <v>127982</v>
      </c>
      <c r="D2722" s="2">
        <v>6311</v>
      </c>
      <c r="E2722" s="2">
        <v>6211</v>
      </c>
      <c r="F2722" s="10">
        <f t="shared" si="682"/>
        <v>-1.0827450439492958E-2</v>
      </c>
      <c r="G2722" s="2">
        <f t="shared" ca="1" si="683"/>
        <v>157329.04999999999</v>
      </c>
      <c r="H2722">
        <f t="shared" ca="1" si="684"/>
        <v>-1</v>
      </c>
      <c r="I2722">
        <f t="shared" si="685"/>
        <v>1</v>
      </c>
      <c r="J2722">
        <f t="shared" si="688"/>
        <v>182.60999999999967</v>
      </c>
      <c r="K2722">
        <f t="shared" si="686"/>
        <v>1</v>
      </c>
      <c r="L2722" s="11">
        <f t="shared" ca="1" si="680"/>
        <v>14738.199999999968</v>
      </c>
      <c r="M2722">
        <f t="shared" ca="1" si="687"/>
        <v>2</v>
      </c>
      <c r="N2722">
        <f t="shared" ca="1" si="681"/>
        <v>0</v>
      </c>
      <c r="O2722">
        <f>COUNTIF(結算日!$A$3:$A$249,A2722)</f>
        <v>0</v>
      </c>
      <c r="Q2722" s="7">
        <f t="shared" si="689"/>
        <v>239</v>
      </c>
      <c r="R2722" s="8">
        <f t="shared" ca="1" si="693"/>
        <v>33699</v>
      </c>
      <c r="S2722" s="8">
        <f t="shared" ca="1" si="694"/>
        <v>890377</v>
      </c>
      <c r="T2722" s="8">
        <f t="shared" ca="1" si="690"/>
        <v>141</v>
      </c>
      <c r="U2722" s="9">
        <f t="shared" ca="1" si="695"/>
        <v>0</v>
      </c>
      <c r="V2722">
        <f t="shared" si="691"/>
        <v>2009</v>
      </c>
      <c r="W2722">
        <f t="shared" si="692"/>
        <v>6</v>
      </c>
    </row>
    <row r="2723" spans="1:23" x14ac:dyDescent="0.25">
      <c r="A2723" s="1">
        <v>39989</v>
      </c>
      <c r="B2723" s="2">
        <v>6457.61</v>
      </c>
      <c r="C2723" s="2">
        <v>120752</v>
      </c>
      <c r="D2723" s="2">
        <v>6389</v>
      </c>
      <c r="E2723" s="2">
        <v>6293</v>
      </c>
      <c r="F2723" s="10">
        <f t="shared" si="682"/>
        <v>-1.0624673834437104E-2</v>
      </c>
      <c r="G2723" s="2">
        <f t="shared" ca="1" si="683"/>
        <v>157174.27499999999</v>
      </c>
      <c r="H2723">
        <f t="shared" ca="1" si="684"/>
        <v>-1</v>
      </c>
      <c r="I2723">
        <f t="shared" si="685"/>
        <v>1</v>
      </c>
      <c r="J2723">
        <f t="shared" si="688"/>
        <v>77.529999999999745</v>
      </c>
      <c r="K2723">
        <f t="shared" si="686"/>
        <v>1</v>
      </c>
      <c r="L2723" s="11">
        <f t="shared" ca="1" si="680"/>
        <v>14893.259999999967</v>
      </c>
      <c r="M2723">
        <f t="shared" ca="1" si="687"/>
        <v>2</v>
      </c>
      <c r="N2723">
        <f t="shared" ca="1" si="681"/>
        <v>0</v>
      </c>
      <c r="O2723">
        <f>COUNTIF(結算日!$A$3:$A$249,A2723)</f>
        <v>0</v>
      </c>
      <c r="Q2723" s="7">
        <f t="shared" si="689"/>
        <v>78</v>
      </c>
      <c r="R2723" s="8">
        <f t="shared" ca="1" si="693"/>
        <v>10998</v>
      </c>
      <c r="S2723" s="8">
        <f t="shared" ca="1" si="694"/>
        <v>901375</v>
      </c>
      <c r="T2723" s="8">
        <f t="shared" ca="1" si="690"/>
        <v>141</v>
      </c>
      <c r="U2723" s="9">
        <f t="shared" ca="1" si="695"/>
        <v>0</v>
      </c>
      <c r="V2723">
        <f t="shared" si="691"/>
        <v>2009</v>
      </c>
      <c r="W2723">
        <f t="shared" si="692"/>
        <v>6</v>
      </c>
    </row>
    <row r="2724" spans="1:23" x14ac:dyDescent="0.25">
      <c r="A2724" s="1">
        <v>39990</v>
      </c>
      <c r="B2724" s="2">
        <v>6463.56</v>
      </c>
      <c r="C2724" s="2">
        <v>106981</v>
      </c>
      <c r="D2724" s="2">
        <v>6391</v>
      </c>
      <c r="E2724" s="2">
        <v>6300</v>
      </c>
      <c r="F2724" s="10">
        <f t="shared" si="682"/>
        <v>-1.1226011671586655E-2</v>
      </c>
      <c r="G2724" s="2">
        <f t="shared" ca="1" si="683"/>
        <v>157036.47500000001</v>
      </c>
      <c r="H2724">
        <f t="shared" ca="1" si="684"/>
        <v>-1</v>
      </c>
      <c r="I2724">
        <f t="shared" si="685"/>
        <v>1</v>
      </c>
      <c r="J2724">
        <f t="shared" si="688"/>
        <v>5.9500000000007276</v>
      </c>
      <c r="K2724">
        <f t="shared" si="686"/>
        <v>1</v>
      </c>
      <c r="L2724" s="11">
        <f t="shared" ca="1" si="680"/>
        <v>14905.159999999969</v>
      </c>
      <c r="M2724">
        <f t="shared" ca="1" si="687"/>
        <v>2</v>
      </c>
      <c r="N2724">
        <f t="shared" ca="1" si="681"/>
        <v>0</v>
      </c>
      <c r="O2724">
        <f>COUNTIF(結算日!$A$3:$A$249,A2724)</f>
        <v>0</v>
      </c>
      <c r="Q2724" s="7">
        <f t="shared" si="689"/>
        <v>2</v>
      </c>
      <c r="R2724" s="8">
        <f t="shared" ca="1" si="693"/>
        <v>282</v>
      </c>
      <c r="S2724" s="8">
        <f t="shared" ca="1" si="694"/>
        <v>901657</v>
      </c>
      <c r="T2724" s="8">
        <f t="shared" ca="1" si="690"/>
        <v>141</v>
      </c>
      <c r="U2724" s="9">
        <f t="shared" ca="1" si="695"/>
        <v>0</v>
      </c>
      <c r="V2724">
        <f t="shared" si="691"/>
        <v>2009</v>
      </c>
      <c r="W2724">
        <f t="shared" si="692"/>
        <v>6</v>
      </c>
    </row>
    <row r="2725" spans="1:23" x14ac:dyDescent="0.25">
      <c r="A2725" s="1">
        <v>39993</v>
      </c>
      <c r="B2725" s="2">
        <v>6391.15</v>
      </c>
      <c r="C2725" s="2">
        <v>89980</v>
      </c>
      <c r="D2725" s="2">
        <v>6345</v>
      </c>
      <c r="E2725" s="2">
        <v>6252</v>
      </c>
      <c r="F2725" s="10">
        <f t="shared" si="682"/>
        <v>-7.2209226821463579E-3</v>
      </c>
      <c r="G2725" s="2">
        <f t="shared" ca="1" si="683"/>
        <v>155864.07500000001</v>
      </c>
      <c r="H2725">
        <f t="shared" ca="1" si="684"/>
        <v>-1</v>
      </c>
      <c r="I2725">
        <f t="shared" si="685"/>
        <v>1</v>
      </c>
      <c r="J2725">
        <f t="shared" si="688"/>
        <v>-72.410000000000764</v>
      </c>
      <c r="K2725">
        <f t="shared" si="686"/>
        <v>1</v>
      </c>
      <c r="L2725" s="11">
        <f t="shared" ca="1" si="680"/>
        <v>14760.339999999967</v>
      </c>
      <c r="M2725">
        <f t="shared" ca="1" si="687"/>
        <v>2</v>
      </c>
      <c r="N2725">
        <f t="shared" ca="1" si="681"/>
        <v>0</v>
      </c>
      <c r="O2725">
        <f>COUNTIF(結算日!$A$3:$A$249,A2725)</f>
        <v>0</v>
      </c>
      <c r="Q2725" s="7">
        <f t="shared" si="689"/>
        <v>-46</v>
      </c>
      <c r="R2725" s="8">
        <f t="shared" ca="1" si="693"/>
        <v>-6486</v>
      </c>
      <c r="S2725" s="8">
        <f t="shared" ca="1" si="694"/>
        <v>895171</v>
      </c>
      <c r="T2725" s="8">
        <f t="shared" ca="1" si="690"/>
        <v>141</v>
      </c>
      <c r="U2725" s="9">
        <f t="shared" ca="1" si="695"/>
        <v>0</v>
      </c>
      <c r="V2725">
        <f t="shared" si="691"/>
        <v>2009</v>
      </c>
      <c r="W2725">
        <f t="shared" si="692"/>
        <v>6</v>
      </c>
    </row>
    <row r="2726" spans="1:23" x14ac:dyDescent="0.25">
      <c r="A2726" s="1">
        <v>39994</v>
      </c>
      <c r="B2726" s="2">
        <v>6432.16</v>
      </c>
      <c r="C2726" s="2">
        <v>90226</v>
      </c>
      <c r="D2726" s="2">
        <v>6383</v>
      </c>
      <c r="E2726" s="2">
        <v>6294</v>
      </c>
      <c r="F2726" s="10">
        <f t="shared" si="682"/>
        <v>-7.6428447053555892E-3</v>
      </c>
      <c r="G2726" s="2">
        <f t="shared" ca="1" si="683"/>
        <v>154005.9</v>
      </c>
      <c r="H2726">
        <f t="shared" ca="1" si="684"/>
        <v>-1</v>
      </c>
      <c r="I2726">
        <f t="shared" si="685"/>
        <v>1</v>
      </c>
      <c r="J2726">
        <f t="shared" si="688"/>
        <v>41.010000000000218</v>
      </c>
      <c r="K2726">
        <f t="shared" si="686"/>
        <v>1</v>
      </c>
      <c r="L2726" s="11">
        <f t="shared" ca="1" si="680"/>
        <v>14842.359999999968</v>
      </c>
      <c r="M2726">
        <f t="shared" ca="1" si="687"/>
        <v>2</v>
      </c>
      <c r="N2726">
        <f t="shared" ca="1" si="681"/>
        <v>0</v>
      </c>
      <c r="O2726">
        <f>COUNTIF(結算日!$A$3:$A$249,A2726)</f>
        <v>0</v>
      </c>
      <c r="Q2726" s="7">
        <f t="shared" si="689"/>
        <v>38</v>
      </c>
      <c r="R2726" s="8">
        <f t="shared" ca="1" si="693"/>
        <v>5358</v>
      </c>
      <c r="S2726" s="8">
        <f t="shared" ca="1" si="694"/>
        <v>900529</v>
      </c>
      <c r="T2726" s="8">
        <f t="shared" ca="1" si="690"/>
        <v>141</v>
      </c>
      <c r="U2726" s="9">
        <f t="shared" ca="1" si="695"/>
        <v>0</v>
      </c>
      <c r="V2726">
        <f t="shared" si="691"/>
        <v>2009</v>
      </c>
      <c r="W2726">
        <f t="shared" si="692"/>
        <v>6</v>
      </c>
    </row>
    <row r="2727" spans="1:23" x14ac:dyDescent="0.25">
      <c r="A2727" s="1">
        <v>39995</v>
      </c>
      <c r="B2727" s="2">
        <v>6578.97</v>
      </c>
      <c r="C2727" s="2">
        <v>105532</v>
      </c>
      <c r="D2727" s="2">
        <v>6517</v>
      </c>
      <c r="E2727" s="2">
        <v>6427</v>
      </c>
      <c r="F2727" s="10">
        <f t="shared" si="682"/>
        <v>-9.4194075972379165E-3</v>
      </c>
      <c r="G2727" s="2">
        <f t="shared" ca="1" si="683"/>
        <v>151308.25</v>
      </c>
      <c r="H2727">
        <f t="shared" ca="1" si="684"/>
        <v>-1</v>
      </c>
      <c r="I2727">
        <f t="shared" si="685"/>
        <v>1</v>
      </c>
      <c r="J2727">
        <f t="shared" si="688"/>
        <v>146.8100000000004</v>
      </c>
      <c r="K2727">
        <f t="shared" si="686"/>
        <v>1</v>
      </c>
      <c r="L2727" s="11">
        <f t="shared" ca="1" si="680"/>
        <v>15135.979999999969</v>
      </c>
      <c r="M2727">
        <f t="shared" ca="1" si="687"/>
        <v>2</v>
      </c>
      <c r="N2727">
        <f t="shared" ca="1" si="681"/>
        <v>0</v>
      </c>
      <c r="O2727">
        <f>COUNTIF(結算日!$A$3:$A$249,A2727)</f>
        <v>0</v>
      </c>
      <c r="Q2727" s="7">
        <f t="shared" si="689"/>
        <v>134</v>
      </c>
      <c r="R2727" s="8">
        <f t="shared" ca="1" si="693"/>
        <v>18894</v>
      </c>
      <c r="S2727" s="8">
        <f t="shared" ca="1" si="694"/>
        <v>919423</v>
      </c>
      <c r="T2727" s="8">
        <f t="shared" ca="1" si="690"/>
        <v>141</v>
      </c>
      <c r="U2727" s="9">
        <f t="shared" ca="1" si="695"/>
        <v>0</v>
      </c>
      <c r="V2727">
        <f t="shared" si="691"/>
        <v>2009</v>
      </c>
      <c r="W2727">
        <f t="shared" si="692"/>
        <v>7</v>
      </c>
    </row>
    <row r="2728" spans="1:23" x14ac:dyDescent="0.25">
      <c r="A2728" s="1">
        <v>39996</v>
      </c>
      <c r="B2728" s="2">
        <v>6653.51</v>
      </c>
      <c r="C2728" s="2">
        <v>133265</v>
      </c>
      <c r="D2728" s="2">
        <v>6590</v>
      </c>
      <c r="E2728" s="2">
        <v>6497</v>
      </c>
      <c r="F2728" s="10">
        <f t="shared" si="682"/>
        <v>-9.5453377239983483E-3</v>
      </c>
      <c r="G2728" s="2">
        <f t="shared" ca="1" si="683"/>
        <v>148636.54999999999</v>
      </c>
      <c r="H2728">
        <f t="shared" ca="1" si="684"/>
        <v>-1</v>
      </c>
      <c r="I2728">
        <f t="shared" si="685"/>
        <v>1</v>
      </c>
      <c r="J2728">
        <f t="shared" si="688"/>
        <v>74.539999999999964</v>
      </c>
      <c r="K2728">
        <f t="shared" si="686"/>
        <v>1</v>
      </c>
      <c r="L2728" s="11">
        <f t="shared" ca="1" si="680"/>
        <v>15285.059999999969</v>
      </c>
      <c r="M2728">
        <f t="shared" ca="1" si="687"/>
        <v>2</v>
      </c>
      <c r="N2728">
        <f t="shared" ca="1" si="681"/>
        <v>0</v>
      </c>
      <c r="O2728">
        <f>COUNTIF(結算日!$A$3:$A$249,A2728)</f>
        <v>0</v>
      </c>
      <c r="Q2728" s="7">
        <f t="shared" si="689"/>
        <v>73</v>
      </c>
      <c r="R2728" s="8">
        <f t="shared" ca="1" si="693"/>
        <v>10293</v>
      </c>
      <c r="S2728" s="8">
        <f t="shared" ca="1" si="694"/>
        <v>929716</v>
      </c>
      <c r="T2728" s="8">
        <f t="shared" ca="1" si="690"/>
        <v>141</v>
      </c>
      <c r="U2728" s="9">
        <f t="shared" ca="1" si="695"/>
        <v>0</v>
      </c>
      <c r="V2728">
        <f t="shared" si="691"/>
        <v>2009</v>
      </c>
      <c r="W2728">
        <f t="shared" si="692"/>
        <v>7</v>
      </c>
    </row>
    <row r="2729" spans="1:23" x14ac:dyDescent="0.25">
      <c r="A2729" s="1">
        <v>39997</v>
      </c>
      <c r="B2729" s="2">
        <v>6656.6</v>
      </c>
      <c r="C2729" s="2">
        <v>107466</v>
      </c>
      <c r="D2729" s="2">
        <v>6602</v>
      </c>
      <c r="E2729" s="2">
        <v>6512</v>
      </c>
      <c r="F2729" s="10">
        <f t="shared" si="682"/>
        <v>-8.2023856022594988E-3</v>
      </c>
      <c r="G2729" s="2">
        <f t="shared" ca="1" si="683"/>
        <v>145241.02499999999</v>
      </c>
      <c r="H2729">
        <f t="shared" ca="1" si="684"/>
        <v>-1</v>
      </c>
      <c r="I2729">
        <f t="shared" si="685"/>
        <v>1</v>
      </c>
      <c r="J2729">
        <f t="shared" si="688"/>
        <v>3.0900000000001455</v>
      </c>
      <c r="K2729">
        <f t="shared" si="686"/>
        <v>1</v>
      </c>
      <c r="L2729" s="11">
        <f t="shared" ca="1" si="680"/>
        <v>15291.239999999969</v>
      </c>
      <c r="M2729">
        <f t="shared" ca="1" si="687"/>
        <v>2</v>
      </c>
      <c r="N2729">
        <f t="shared" ca="1" si="681"/>
        <v>0</v>
      </c>
      <c r="O2729">
        <f>COUNTIF(結算日!$A$3:$A$249,A2729)</f>
        <v>0</v>
      </c>
      <c r="Q2729" s="7">
        <f t="shared" si="689"/>
        <v>12</v>
      </c>
      <c r="R2729" s="8">
        <f t="shared" ca="1" si="693"/>
        <v>1692</v>
      </c>
      <c r="S2729" s="8">
        <f t="shared" ca="1" si="694"/>
        <v>931408</v>
      </c>
      <c r="T2729" s="8">
        <f t="shared" ca="1" si="690"/>
        <v>141</v>
      </c>
      <c r="U2729" s="9">
        <f t="shared" ca="1" si="695"/>
        <v>0</v>
      </c>
      <c r="V2729">
        <f t="shared" si="691"/>
        <v>2009</v>
      </c>
      <c r="W2729">
        <f t="shared" si="692"/>
        <v>7</v>
      </c>
    </row>
    <row r="2730" spans="1:23" x14ac:dyDescent="0.25">
      <c r="A2730" s="1">
        <v>40000</v>
      </c>
      <c r="B2730" s="2">
        <v>6649.91</v>
      </c>
      <c r="C2730" s="2">
        <v>104388</v>
      </c>
      <c r="D2730" s="2">
        <v>6588</v>
      </c>
      <c r="E2730" s="2">
        <v>6495</v>
      </c>
      <c r="F2730" s="10">
        <f t="shared" si="682"/>
        <v>-9.3099004347426684E-3</v>
      </c>
      <c r="G2730" s="2">
        <f t="shared" ca="1" si="683"/>
        <v>142902.57500000001</v>
      </c>
      <c r="H2730">
        <f t="shared" ca="1" si="684"/>
        <v>-1</v>
      </c>
      <c r="I2730">
        <f t="shared" si="685"/>
        <v>1</v>
      </c>
      <c r="J2730">
        <f t="shared" si="688"/>
        <v>-6.6900000000005093</v>
      </c>
      <c r="K2730">
        <f t="shared" si="686"/>
        <v>1</v>
      </c>
      <c r="L2730" s="11">
        <f t="shared" ca="1" si="680"/>
        <v>15277.859999999968</v>
      </c>
      <c r="M2730">
        <f t="shared" ca="1" si="687"/>
        <v>2</v>
      </c>
      <c r="N2730">
        <f t="shared" ca="1" si="681"/>
        <v>0</v>
      </c>
      <c r="O2730">
        <f>COUNTIF(結算日!$A$3:$A$249,A2730)</f>
        <v>0</v>
      </c>
      <c r="Q2730" s="7">
        <f t="shared" si="689"/>
        <v>-14</v>
      </c>
      <c r="R2730" s="8">
        <f t="shared" ca="1" si="693"/>
        <v>-1974</v>
      </c>
      <c r="S2730" s="8">
        <f t="shared" ca="1" si="694"/>
        <v>929434</v>
      </c>
      <c r="T2730" s="8">
        <f t="shared" ca="1" si="690"/>
        <v>141</v>
      </c>
      <c r="U2730" s="9">
        <f t="shared" ca="1" si="695"/>
        <v>0</v>
      </c>
      <c r="V2730">
        <f t="shared" si="691"/>
        <v>2009</v>
      </c>
      <c r="W2730">
        <f t="shared" si="692"/>
        <v>7</v>
      </c>
    </row>
    <row r="2731" spans="1:23" x14ac:dyDescent="0.25">
      <c r="A2731" s="1">
        <v>40001</v>
      </c>
      <c r="B2731" s="2">
        <v>6715.22</v>
      </c>
      <c r="C2731" s="2">
        <v>127735</v>
      </c>
      <c r="D2731" s="2">
        <v>6665</v>
      </c>
      <c r="E2731" s="2">
        <v>6571</v>
      </c>
      <c r="F2731" s="10">
        <f t="shared" si="682"/>
        <v>-7.4785338380574107E-3</v>
      </c>
      <c r="G2731" s="2">
        <f t="shared" ca="1" si="683"/>
        <v>141355.625</v>
      </c>
      <c r="H2731">
        <f t="shared" ca="1" si="684"/>
        <v>-1</v>
      </c>
      <c r="I2731">
        <f t="shared" si="685"/>
        <v>1</v>
      </c>
      <c r="J2731">
        <f t="shared" si="688"/>
        <v>65.3100000000004</v>
      </c>
      <c r="K2731">
        <f t="shared" si="686"/>
        <v>1</v>
      </c>
      <c r="L2731" s="11">
        <f t="shared" ca="1" si="680"/>
        <v>15408.479999999969</v>
      </c>
      <c r="M2731">
        <f t="shared" ca="1" si="687"/>
        <v>2</v>
      </c>
      <c r="N2731">
        <f t="shared" ca="1" si="681"/>
        <v>0</v>
      </c>
      <c r="O2731">
        <f>COUNTIF(結算日!$A$3:$A$249,A2731)</f>
        <v>0</v>
      </c>
      <c r="Q2731" s="7">
        <f t="shared" si="689"/>
        <v>77</v>
      </c>
      <c r="R2731" s="8">
        <f t="shared" ca="1" si="693"/>
        <v>10857</v>
      </c>
      <c r="S2731" s="8">
        <f t="shared" ca="1" si="694"/>
        <v>940291</v>
      </c>
      <c r="T2731" s="8">
        <f t="shared" ca="1" si="690"/>
        <v>141</v>
      </c>
      <c r="U2731" s="9">
        <f t="shared" ca="1" si="695"/>
        <v>0</v>
      </c>
      <c r="V2731">
        <f t="shared" si="691"/>
        <v>2009</v>
      </c>
      <c r="W2731">
        <f t="shared" si="692"/>
        <v>7</v>
      </c>
    </row>
    <row r="2732" spans="1:23" x14ac:dyDescent="0.25">
      <c r="A2732" s="1">
        <v>40002</v>
      </c>
      <c r="B2732" s="2">
        <v>6668.14</v>
      </c>
      <c r="C2732" s="2">
        <v>115693</v>
      </c>
      <c r="D2732" s="2">
        <v>6627</v>
      </c>
      <c r="E2732" s="2">
        <v>6538</v>
      </c>
      <c r="F2732" s="10">
        <f t="shared" si="682"/>
        <v>-6.1696365103313111E-3</v>
      </c>
      <c r="G2732" s="2">
        <f t="shared" ca="1" si="683"/>
        <v>139836.375</v>
      </c>
      <c r="H2732">
        <f t="shared" ca="1" si="684"/>
        <v>-1</v>
      </c>
      <c r="I2732">
        <f t="shared" si="685"/>
        <v>1</v>
      </c>
      <c r="J2732">
        <f t="shared" si="688"/>
        <v>-47.079999999999927</v>
      </c>
      <c r="K2732">
        <f t="shared" si="686"/>
        <v>1</v>
      </c>
      <c r="L2732" s="11">
        <f t="shared" ca="1" si="680"/>
        <v>15314.319999999969</v>
      </c>
      <c r="M2732">
        <f t="shared" ca="1" si="687"/>
        <v>2</v>
      </c>
      <c r="N2732">
        <f t="shared" ca="1" si="681"/>
        <v>0</v>
      </c>
      <c r="O2732">
        <f>COUNTIF(結算日!$A$3:$A$249,A2732)</f>
        <v>0</v>
      </c>
      <c r="Q2732" s="7">
        <f t="shared" si="689"/>
        <v>-38</v>
      </c>
      <c r="R2732" s="8">
        <f t="shared" ca="1" si="693"/>
        <v>-5358</v>
      </c>
      <c r="S2732" s="8">
        <f t="shared" ca="1" si="694"/>
        <v>934933</v>
      </c>
      <c r="T2732" s="8">
        <f t="shared" ca="1" si="690"/>
        <v>141</v>
      </c>
      <c r="U2732" s="9">
        <f t="shared" ca="1" si="695"/>
        <v>0</v>
      </c>
      <c r="V2732">
        <f t="shared" si="691"/>
        <v>2009</v>
      </c>
      <c r="W2732">
        <f t="shared" si="692"/>
        <v>7</v>
      </c>
    </row>
    <row r="2733" spans="1:23" x14ac:dyDescent="0.25">
      <c r="A2733" s="1">
        <v>40003</v>
      </c>
      <c r="B2733" s="2">
        <v>6748.18</v>
      </c>
      <c r="C2733" s="2">
        <v>139249</v>
      </c>
      <c r="D2733" s="2">
        <v>6724</v>
      </c>
      <c r="E2733" s="2">
        <v>6634</v>
      </c>
      <c r="F2733" s="10">
        <f t="shared" si="682"/>
        <v>-3.5831883559716005E-3</v>
      </c>
      <c r="G2733" s="2">
        <f t="shared" ca="1" si="683"/>
        <v>139321.57500000001</v>
      </c>
      <c r="H2733">
        <f t="shared" ca="1" si="684"/>
        <v>-1</v>
      </c>
      <c r="I2733">
        <f t="shared" si="685"/>
        <v>1</v>
      </c>
      <c r="J2733">
        <f t="shared" si="688"/>
        <v>80.039999999999964</v>
      </c>
      <c r="K2733">
        <f t="shared" si="686"/>
        <v>1</v>
      </c>
      <c r="L2733" s="11">
        <f t="shared" ca="1" si="680"/>
        <v>15474.399999999969</v>
      </c>
      <c r="M2733">
        <f t="shared" ca="1" si="687"/>
        <v>2</v>
      </c>
      <c r="N2733">
        <f t="shared" ca="1" si="681"/>
        <v>0</v>
      </c>
      <c r="O2733">
        <f>COUNTIF(結算日!$A$3:$A$249,A2733)</f>
        <v>0</v>
      </c>
      <c r="Q2733" s="7">
        <f t="shared" si="689"/>
        <v>97</v>
      </c>
      <c r="R2733" s="8">
        <f t="shared" ca="1" si="693"/>
        <v>13677</v>
      </c>
      <c r="S2733" s="8">
        <f t="shared" ca="1" si="694"/>
        <v>948610</v>
      </c>
      <c r="T2733" s="8">
        <f t="shared" ca="1" si="690"/>
        <v>141</v>
      </c>
      <c r="U2733" s="9">
        <f t="shared" ca="1" si="695"/>
        <v>0</v>
      </c>
      <c r="V2733">
        <f t="shared" si="691"/>
        <v>2009</v>
      </c>
      <c r="W2733">
        <f t="shared" si="692"/>
        <v>7</v>
      </c>
    </row>
    <row r="2734" spans="1:23" x14ac:dyDescent="0.25">
      <c r="A2734" s="1">
        <v>40004</v>
      </c>
      <c r="B2734" s="2">
        <v>6769.86</v>
      </c>
      <c r="C2734" s="2">
        <v>109767</v>
      </c>
      <c r="D2734" s="2">
        <v>6755</v>
      </c>
      <c r="E2734" s="2">
        <v>6660</v>
      </c>
      <c r="F2734" s="10">
        <f t="shared" si="682"/>
        <v>-2.1950232353401544E-3</v>
      </c>
      <c r="G2734" s="2">
        <f t="shared" ca="1" si="683"/>
        <v>137999.27499999999</v>
      </c>
      <c r="H2734">
        <f t="shared" ca="1" si="684"/>
        <v>-1</v>
      </c>
      <c r="I2734">
        <f t="shared" si="685"/>
        <v>1</v>
      </c>
      <c r="J2734">
        <f t="shared" si="688"/>
        <v>21.679999999999382</v>
      </c>
      <c r="K2734">
        <f t="shared" si="686"/>
        <v>1</v>
      </c>
      <c r="L2734" s="11">
        <f t="shared" ca="1" si="680"/>
        <v>15517.759999999967</v>
      </c>
      <c r="M2734">
        <f t="shared" ca="1" si="687"/>
        <v>2</v>
      </c>
      <c r="N2734">
        <f t="shared" ca="1" si="681"/>
        <v>0</v>
      </c>
      <c r="O2734">
        <f>COUNTIF(結算日!$A$3:$A$249,A2734)</f>
        <v>0</v>
      </c>
      <c r="Q2734" s="7">
        <f t="shared" si="689"/>
        <v>31</v>
      </c>
      <c r="R2734" s="8">
        <f t="shared" ca="1" si="693"/>
        <v>4371</v>
      </c>
      <c r="S2734" s="8">
        <f t="shared" ca="1" si="694"/>
        <v>952981</v>
      </c>
      <c r="T2734" s="8">
        <f t="shared" ca="1" si="690"/>
        <v>141</v>
      </c>
      <c r="U2734" s="9">
        <f t="shared" ca="1" si="695"/>
        <v>0</v>
      </c>
      <c r="V2734">
        <f t="shared" si="691"/>
        <v>2009</v>
      </c>
      <c r="W2734">
        <f t="shared" si="692"/>
        <v>7</v>
      </c>
    </row>
    <row r="2735" spans="1:23" x14ac:dyDescent="0.25">
      <c r="A2735" s="1">
        <v>40007</v>
      </c>
      <c r="B2735" s="2">
        <v>6538.9</v>
      </c>
      <c r="C2735" s="2">
        <v>116261</v>
      </c>
      <c r="D2735" s="2">
        <v>6469</v>
      </c>
      <c r="E2735" s="2">
        <v>6384</v>
      </c>
      <c r="F2735" s="10">
        <f t="shared" si="682"/>
        <v>-1.0689871385095251E-2</v>
      </c>
      <c r="G2735" s="2">
        <f t="shared" ca="1" si="683"/>
        <v>136839.32500000001</v>
      </c>
      <c r="H2735">
        <f t="shared" ca="1" si="684"/>
        <v>-1</v>
      </c>
      <c r="I2735">
        <f t="shared" si="685"/>
        <v>1</v>
      </c>
      <c r="J2735">
        <f t="shared" si="688"/>
        <v>-230.96000000000004</v>
      </c>
      <c r="K2735">
        <f t="shared" si="686"/>
        <v>1</v>
      </c>
      <c r="L2735" s="11">
        <f t="shared" ca="1" si="680"/>
        <v>15055.839999999967</v>
      </c>
      <c r="M2735">
        <f t="shared" ca="1" si="687"/>
        <v>2</v>
      </c>
      <c r="N2735">
        <f t="shared" ca="1" si="681"/>
        <v>0</v>
      </c>
      <c r="O2735">
        <f>COUNTIF(結算日!$A$3:$A$249,A2735)</f>
        <v>0</v>
      </c>
      <c r="Q2735" s="7">
        <f t="shared" si="689"/>
        <v>-286</v>
      </c>
      <c r="R2735" s="8">
        <f t="shared" ca="1" si="693"/>
        <v>-40326</v>
      </c>
      <c r="S2735" s="8">
        <f t="shared" ca="1" si="694"/>
        <v>912655</v>
      </c>
      <c r="T2735" s="8">
        <f t="shared" ca="1" si="690"/>
        <v>141</v>
      </c>
      <c r="U2735" s="9">
        <f t="shared" ca="1" si="695"/>
        <v>0</v>
      </c>
      <c r="V2735">
        <f t="shared" si="691"/>
        <v>2009</v>
      </c>
      <c r="W2735">
        <f t="shared" si="692"/>
        <v>7</v>
      </c>
    </row>
    <row r="2736" spans="1:23" x14ac:dyDescent="0.25">
      <c r="A2736" s="1">
        <v>40008</v>
      </c>
      <c r="B2736" s="2">
        <v>6639.41</v>
      </c>
      <c r="C2736" s="2">
        <v>96830</v>
      </c>
      <c r="D2736" s="2">
        <v>6580</v>
      </c>
      <c r="E2736" s="2">
        <v>6488</v>
      </c>
      <c r="F2736" s="10">
        <f t="shared" si="682"/>
        <v>-8.9480842424251028E-3</v>
      </c>
      <c r="G2736" s="2">
        <f t="shared" ca="1" si="683"/>
        <v>135098.375</v>
      </c>
      <c r="H2736">
        <f t="shared" ca="1" si="684"/>
        <v>-1</v>
      </c>
      <c r="I2736">
        <f t="shared" si="685"/>
        <v>1</v>
      </c>
      <c r="J2736">
        <f t="shared" si="688"/>
        <v>100.51000000000022</v>
      </c>
      <c r="K2736">
        <f t="shared" si="686"/>
        <v>1</v>
      </c>
      <c r="L2736" s="11">
        <f t="shared" ca="1" si="680"/>
        <v>15256.859999999968</v>
      </c>
      <c r="M2736">
        <f t="shared" ca="1" si="687"/>
        <v>2</v>
      </c>
      <c r="N2736">
        <f t="shared" ca="1" si="681"/>
        <v>0</v>
      </c>
      <c r="O2736">
        <f>COUNTIF(結算日!$A$3:$A$249,A2736)</f>
        <v>0</v>
      </c>
      <c r="Q2736" s="7">
        <f t="shared" si="689"/>
        <v>111</v>
      </c>
      <c r="R2736" s="8">
        <f t="shared" ca="1" si="693"/>
        <v>15651</v>
      </c>
      <c r="S2736" s="8">
        <f t="shared" ca="1" si="694"/>
        <v>928306</v>
      </c>
      <c r="T2736" s="8">
        <f t="shared" ca="1" si="690"/>
        <v>141</v>
      </c>
      <c r="U2736" s="9">
        <f t="shared" ca="1" si="695"/>
        <v>0</v>
      </c>
      <c r="V2736">
        <f t="shared" si="691"/>
        <v>2009</v>
      </c>
      <c r="W2736">
        <f t="shared" si="692"/>
        <v>7</v>
      </c>
    </row>
    <row r="2737" spans="1:23" x14ac:dyDescent="0.25">
      <c r="A2737" s="1">
        <v>40009</v>
      </c>
      <c r="B2737" s="2">
        <v>6738.6</v>
      </c>
      <c r="C2737" s="2">
        <v>139561</v>
      </c>
      <c r="D2737" s="2">
        <v>6763</v>
      </c>
      <c r="E2737" s="2">
        <v>6645</v>
      </c>
      <c r="F2737" s="10">
        <f t="shared" si="682"/>
        <v>-1.3890125545365506E-2</v>
      </c>
      <c r="G2737" s="2">
        <f t="shared" ca="1" si="683"/>
        <v>133118.15</v>
      </c>
      <c r="H2737">
        <f t="shared" ca="1" si="684"/>
        <v>1</v>
      </c>
      <c r="I2737">
        <f t="shared" si="685"/>
        <v>1</v>
      </c>
      <c r="J2737">
        <f t="shared" si="688"/>
        <v>99.190000000000509</v>
      </c>
      <c r="K2737">
        <f t="shared" si="686"/>
        <v>1</v>
      </c>
      <c r="L2737" s="11">
        <f t="shared" ca="1" si="680"/>
        <v>15455.239999999969</v>
      </c>
      <c r="M2737">
        <f t="shared" ca="1" si="687"/>
        <v>2</v>
      </c>
      <c r="N2737">
        <f t="shared" ca="1" si="681"/>
        <v>0</v>
      </c>
      <c r="O2737">
        <f>COUNTIF(結算日!$A$3:$A$249,A2737)</f>
        <v>1</v>
      </c>
      <c r="Q2737" s="7">
        <f t="shared" si="689"/>
        <v>183</v>
      </c>
      <c r="R2737" s="8">
        <f t="shared" ca="1" si="693"/>
        <v>25803</v>
      </c>
      <c r="S2737" s="8">
        <f t="shared" ca="1" si="694"/>
        <v>954109</v>
      </c>
      <c r="T2737" s="8">
        <f t="shared" ca="1" si="690"/>
        <v>143</v>
      </c>
      <c r="U2737" s="9">
        <f t="shared" ca="1" si="695"/>
        <v>284</v>
      </c>
      <c r="V2737">
        <f t="shared" si="691"/>
        <v>2009</v>
      </c>
      <c r="W2737">
        <f t="shared" si="692"/>
        <v>7</v>
      </c>
    </row>
    <row r="2738" spans="1:23" x14ac:dyDescent="0.25">
      <c r="A2738" s="1">
        <v>40010</v>
      </c>
      <c r="B2738" s="2">
        <v>6780.3</v>
      </c>
      <c r="C2738" s="2">
        <v>150004</v>
      </c>
      <c r="D2738" s="2">
        <v>6709</v>
      </c>
      <c r="E2738" s="2">
        <v>6672</v>
      </c>
      <c r="F2738" s="10">
        <f t="shared" si="682"/>
        <v>-1.0515758889724669E-2</v>
      </c>
      <c r="G2738" s="2">
        <f t="shared" ca="1" si="683"/>
        <v>132079.35</v>
      </c>
      <c r="H2738">
        <f t="shared" ca="1" si="684"/>
        <v>1</v>
      </c>
      <c r="I2738">
        <f t="shared" si="685"/>
        <v>1</v>
      </c>
      <c r="J2738">
        <f t="shared" si="688"/>
        <v>41.699999999999818</v>
      </c>
      <c r="K2738">
        <f t="shared" si="686"/>
        <v>1</v>
      </c>
      <c r="L2738" s="11">
        <f t="shared" ca="1" si="680"/>
        <v>15538.639999999968</v>
      </c>
      <c r="M2738">
        <f t="shared" ca="1" si="687"/>
        <v>2</v>
      </c>
      <c r="N2738">
        <f t="shared" ca="1" si="681"/>
        <v>0</v>
      </c>
      <c r="O2738">
        <f>COUNTIF(結算日!$A$3:$A$249,A2738)</f>
        <v>0</v>
      </c>
      <c r="Q2738" s="7">
        <f t="shared" si="689"/>
        <v>64</v>
      </c>
      <c r="R2738" s="8">
        <f t="shared" ca="1" si="693"/>
        <v>9152</v>
      </c>
      <c r="S2738" s="8">
        <f t="shared" ca="1" si="694"/>
        <v>962977</v>
      </c>
      <c r="T2738" s="8">
        <f t="shared" ca="1" si="690"/>
        <v>143</v>
      </c>
      <c r="U2738" s="9">
        <f t="shared" ca="1" si="695"/>
        <v>0</v>
      </c>
      <c r="V2738">
        <f t="shared" si="691"/>
        <v>2009</v>
      </c>
      <c r="W2738">
        <f t="shared" si="692"/>
        <v>7</v>
      </c>
    </row>
    <row r="2739" spans="1:23" x14ac:dyDescent="0.25">
      <c r="A2739" s="1">
        <v>40011</v>
      </c>
      <c r="B2739" s="2">
        <v>6850.99</v>
      </c>
      <c r="C2739" s="2">
        <v>133066</v>
      </c>
      <c r="D2739" s="2">
        <v>6756</v>
      </c>
      <c r="E2739" s="2">
        <v>6721</v>
      </c>
      <c r="F2739" s="10">
        <f t="shared" si="682"/>
        <v>-1.3865149416361744E-2</v>
      </c>
      <c r="G2739" s="2">
        <f t="shared" ca="1" si="683"/>
        <v>130832.6</v>
      </c>
      <c r="H2739">
        <f t="shared" ca="1" si="684"/>
        <v>1</v>
      </c>
      <c r="I2739">
        <f t="shared" si="685"/>
        <v>1</v>
      </c>
      <c r="J2739">
        <f t="shared" si="688"/>
        <v>70.6899999999996</v>
      </c>
      <c r="K2739">
        <f t="shared" si="686"/>
        <v>1</v>
      </c>
      <c r="L2739" s="11">
        <f t="shared" ca="1" si="680"/>
        <v>15680.019999999968</v>
      </c>
      <c r="M2739">
        <f t="shared" ca="1" si="687"/>
        <v>2</v>
      </c>
      <c r="N2739">
        <f t="shared" ca="1" si="681"/>
        <v>0</v>
      </c>
      <c r="O2739">
        <f>COUNTIF(結算日!$A$3:$A$249,A2739)</f>
        <v>0</v>
      </c>
      <c r="Q2739" s="7">
        <f t="shared" si="689"/>
        <v>47</v>
      </c>
      <c r="R2739" s="8">
        <f t="shared" ca="1" si="693"/>
        <v>6721</v>
      </c>
      <c r="S2739" s="8">
        <f t="shared" ca="1" si="694"/>
        <v>969698</v>
      </c>
      <c r="T2739" s="8">
        <f t="shared" ca="1" si="690"/>
        <v>143</v>
      </c>
      <c r="U2739" s="9">
        <f t="shared" ca="1" si="695"/>
        <v>0</v>
      </c>
      <c r="V2739">
        <f t="shared" si="691"/>
        <v>2009</v>
      </c>
      <c r="W2739">
        <f t="shared" si="692"/>
        <v>7</v>
      </c>
    </row>
    <row r="2740" spans="1:23" x14ac:dyDescent="0.25">
      <c r="A2740" s="1">
        <v>40014</v>
      </c>
      <c r="B2740" s="2">
        <v>6938.86</v>
      </c>
      <c r="C2740" s="2">
        <v>143679</v>
      </c>
      <c r="D2740" s="2">
        <v>6859</v>
      </c>
      <c r="E2740" s="2">
        <v>6823</v>
      </c>
      <c r="F2740" s="10">
        <f t="shared" si="682"/>
        <v>-1.1509095153958926E-2</v>
      </c>
      <c r="G2740" s="2">
        <f t="shared" ca="1" si="683"/>
        <v>129747.65</v>
      </c>
      <c r="H2740">
        <f t="shared" ca="1" si="684"/>
        <v>1</v>
      </c>
      <c r="I2740">
        <f t="shared" si="685"/>
        <v>1</v>
      </c>
      <c r="J2740">
        <f t="shared" si="688"/>
        <v>87.869999999999891</v>
      </c>
      <c r="K2740">
        <f t="shared" si="686"/>
        <v>1</v>
      </c>
      <c r="L2740" s="11">
        <f t="shared" ca="1" si="680"/>
        <v>15855.759999999967</v>
      </c>
      <c r="M2740">
        <f t="shared" ca="1" si="687"/>
        <v>2</v>
      </c>
      <c r="N2740">
        <f t="shared" ca="1" si="681"/>
        <v>0</v>
      </c>
      <c r="O2740">
        <f>COUNTIF(結算日!$A$3:$A$249,A2740)</f>
        <v>0</v>
      </c>
      <c r="Q2740" s="7">
        <f t="shared" si="689"/>
        <v>103</v>
      </c>
      <c r="R2740" s="8">
        <f t="shared" ca="1" si="693"/>
        <v>14729</v>
      </c>
      <c r="S2740" s="8">
        <f t="shared" ca="1" si="694"/>
        <v>984427</v>
      </c>
      <c r="T2740" s="8">
        <f t="shared" ca="1" si="690"/>
        <v>143</v>
      </c>
      <c r="U2740" s="9">
        <f t="shared" ca="1" si="695"/>
        <v>0</v>
      </c>
      <c r="V2740">
        <f t="shared" si="691"/>
        <v>2009</v>
      </c>
      <c r="W2740">
        <f t="shared" si="692"/>
        <v>7</v>
      </c>
    </row>
    <row r="2741" spans="1:23" x14ac:dyDescent="0.25">
      <c r="A2741" s="1">
        <v>40015</v>
      </c>
      <c r="B2741" s="2">
        <v>6953.34</v>
      </c>
      <c r="C2741" s="2">
        <v>151010</v>
      </c>
      <c r="D2741" s="2">
        <v>6874</v>
      </c>
      <c r="E2741" s="2">
        <v>6840</v>
      </c>
      <c r="F2741" s="10">
        <f t="shared" si="682"/>
        <v>-1.1410343805998258E-2</v>
      </c>
      <c r="G2741" s="2">
        <f t="shared" ca="1" si="683"/>
        <v>128756.2</v>
      </c>
      <c r="H2741">
        <f t="shared" ca="1" si="684"/>
        <v>1</v>
      </c>
      <c r="I2741">
        <f t="shared" si="685"/>
        <v>1</v>
      </c>
      <c r="J2741">
        <f t="shared" si="688"/>
        <v>14.480000000000473</v>
      </c>
      <c r="K2741">
        <f t="shared" si="686"/>
        <v>1</v>
      </c>
      <c r="L2741" s="11">
        <f t="shared" ca="1" si="680"/>
        <v>15884.719999999968</v>
      </c>
      <c r="M2741">
        <f t="shared" ca="1" si="687"/>
        <v>2</v>
      </c>
      <c r="N2741">
        <f t="shared" ca="1" si="681"/>
        <v>0</v>
      </c>
      <c r="O2741">
        <f>COUNTIF(結算日!$A$3:$A$249,A2741)</f>
        <v>0</v>
      </c>
      <c r="Q2741" s="7">
        <f t="shared" si="689"/>
        <v>15</v>
      </c>
      <c r="R2741" s="8">
        <f t="shared" ca="1" si="693"/>
        <v>2145</v>
      </c>
      <c r="S2741" s="8">
        <f t="shared" ca="1" si="694"/>
        <v>986572</v>
      </c>
      <c r="T2741" s="8">
        <f t="shared" ca="1" si="690"/>
        <v>143</v>
      </c>
      <c r="U2741" s="9">
        <f t="shared" ca="1" si="695"/>
        <v>0</v>
      </c>
      <c r="V2741">
        <f t="shared" si="691"/>
        <v>2009</v>
      </c>
      <c r="W2741">
        <f t="shared" si="692"/>
        <v>7</v>
      </c>
    </row>
    <row r="2742" spans="1:23" x14ac:dyDescent="0.25">
      <c r="A2742" s="1">
        <v>40016</v>
      </c>
      <c r="B2742" s="2">
        <v>6985.32</v>
      </c>
      <c r="C2742" s="2">
        <v>145151</v>
      </c>
      <c r="D2742" s="2">
        <v>6885</v>
      </c>
      <c r="E2742" s="2">
        <v>6854</v>
      </c>
      <c r="F2742" s="10">
        <f t="shared" si="682"/>
        <v>-1.4361546786689772E-2</v>
      </c>
      <c r="G2742" s="2">
        <f t="shared" ca="1" si="683"/>
        <v>127391.925</v>
      </c>
      <c r="H2742">
        <f t="shared" ca="1" si="684"/>
        <v>1</v>
      </c>
      <c r="I2742">
        <f t="shared" si="685"/>
        <v>1</v>
      </c>
      <c r="J2742">
        <f t="shared" si="688"/>
        <v>31.979999999999563</v>
      </c>
      <c r="K2742">
        <f t="shared" si="686"/>
        <v>1</v>
      </c>
      <c r="L2742" s="11">
        <f t="shared" ca="1" si="680"/>
        <v>15948.679999999968</v>
      </c>
      <c r="M2742">
        <f t="shared" ca="1" si="687"/>
        <v>2</v>
      </c>
      <c r="N2742">
        <f t="shared" ca="1" si="681"/>
        <v>0</v>
      </c>
      <c r="O2742">
        <f>COUNTIF(結算日!$A$3:$A$249,A2742)</f>
        <v>0</v>
      </c>
      <c r="Q2742" s="7">
        <f t="shared" si="689"/>
        <v>11</v>
      </c>
      <c r="R2742" s="8">
        <f t="shared" ca="1" si="693"/>
        <v>1573</v>
      </c>
      <c r="S2742" s="8">
        <f t="shared" ca="1" si="694"/>
        <v>988145</v>
      </c>
      <c r="T2742" s="8">
        <f t="shared" ca="1" si="690"/>
        <v>143</v>
      </c>
      <c r="U2742" s="9">
        <f t="shared" ca="1" si="695"/>
        <v>0</v>
      </c>
      <c r="V2742">
        <f t="shared" si="691"/>
        <v>2009</v>
      </c>
      <c r="W2742">
        <f t="shared" si="692"/>
        <v>7</v>
      </c>
    </row>
    <row r="2743" spans="1:23" x14ac:dyDescent="0.25">
      <c r="A2743" s="1">
        <v>40017</v>
      </c>
      <c r="B2743" s="2">
        <v>6980.88</v>
      </c>
      <c r="C2743" s="2">
        <v>127925</v>
      </c>
      <c r="D2743" s="2">
        <v>6881</v>
      </c>
      <c r="E2743" s="2">
        <v>6845</v>
      </c>
      <c r="F2743" s="10">
        <f t="shared" si="682"/>
        <v>-1.4307651757371587E-2</v>
      </c>
      <c r="G2743" s="2">
        <f t="shared" ca="1" si="683"/>
        <v>125001.65</v>
      </c>
      <c r="H2743">
        <f t="shared" ca="1" si="684"/>
        <v>1</v>
      </c>
      <c r="I2743">
        <f t="shared" si="685"/>
        <v>1</v>
      </c>
      <c r="J2743">
        <f t="shared" si="688"/>
        <v>-4.4399999999995998</v>
      </c>
      <c r="K2743">
        <f t="shared" si="686"/>
        <v>1</v>
      </c>
      <c r="L2743" s="11">
        <f t="shared" ca="1" si="680"/>
        <v>15939.799999999968</v>
      </c>
      <c r="M2743">
        <f t="shared" ca="1" si="687"/>
        <v>2</v>
      </c>
      <c r="N2743">
        <f t="shared" ca="1" si="681"/>
        <v>0</v>
      </c>
      <c r="O2743">
        <f>COUNTIF(結算日!$A$3:$A$249,A2743)</f>
        <v>0</v>
      </c>
      <c r="Q2743" s="7">
        <f t="shared" si="689"/>
        <v>-4</v>
      </c>
      <c r="R2743" s="8">
        <f t="shared" ca="1" si="693"/>
        <v>-572</v>
      </c>
      <c r="S2743" s="8">
        <f t="shared" ca="1" si="694"/>
        <v>987573</v>
      </c>
      <c r="T2743" s="8">
        <f t="shared" ca="1" si="690"/>
        <v>143</v>
      </c>
      <c r="U2743" s="9">
        <f t="shared" ca="1" si="695"/>
        <v>0</v>
      </c>
      <c r="V2743">
        <f t="shared" si="691"/>
        <v>2009</v>
      </c>
      <c r="W2743">
        <f t="shared" si="692"/>
        <v>7</v>
      </c>
    </row>
    <row r="2744" spans="1:23" x14ac:dyDescent="0.25">
      <c r="A2744" s="1">
        <v>40018</v>
      </c>
      <c r="B2744" s="2">
        <v>6973.28</v>
      </c>
      <c r="C2744" s="2">
        <v>149403</v>
      </c>
      <c r="D2744" s="2">
        <v>6897</v>
      </c>
      <c r="E2744" s="2">
        <v>6862</v>
      </c>
      <c r="F2744" s="10">
        <f t="shared" si="682"/>
        <v>-1.093889819424998E-2</v>
      </c>
      <c r="G2744" s="2">
        <f t="shared" ca="1" si="683"/>
        <v>123690.375</v>
      </c>
      <c r="H2744">
        <f t="shared" ca="1" si="684"/>
        <v>1</v>
      </c>
      <c r="I2744">
        <f t="shared" si="685"/>
        <v>1</v>
      </c>
      <c r="J2744">
        <f t="shared" si="688"/>
        <v>-7.6000000000003638</v>
      </c>
      <c r="K2744">
        <f t="shared" si="686"/>
        <v>1</v>
      </c>
      <c r="L2744" s="11">
        <f t="shared" ca="1" si="680"/>
        <v>15924.599999999968</v>
      </c>
      <c r="M2744">
        <f t="shared" ca="1" si="687"/>
        <v>2</v>
      </c>
      <c r="N2744">
        <f t="shared" ca="1" si="681"/>
        <v>0</v>
      </c>
      <c r="O2744">
        <f>COUNTIF(結算日!$A$3:$A$249,A2744)</f>
        <v>0</v>
      </c>
      <c r="Q2744" s="7">
        <f t="shared" si="689"/>
        <v>16</v>
      </c>
      <c r="R2744" s="8">
        <f t="shared" ca="1" si="693"/>
        <v>2288</v>
      </c>
      <c r="S2744" s="8">
        <f t="shared" ca="1" si="694"/>
        <v>989861</v>
      </c>
      <c r="T2744" s="8">
        <f t="shared" ca="1" si="690"/>
        <v>143</v>
      </c>
      <c r="U2744" s="9">
        <f t="shared" ca="1" si="695"/>
        <v>0</v>
      </c>
      <c r="V2744">
        <f t="shared" si="691"/>
        <v>2009</v>
      </c>
      <c r="W2744">
        <f t="shared" si="692"/>
        <v>7</v>
      </c>
    </row>
    <row r="2745" spans="1:23" x14ac:dyDescent="0.25">
      <c r="A2745" s="1">
        <v>40021</v>
      </c>
      <c r="B2745" s="2">
        <v>7028.43</v>
      </c>
      <c r="C2745" s="2">
        <v>112349</v>
      </c>
      <c r="D2745" s="2">
        <v>6967</v>
      </c>
      <c r="E2745" s="2">
        <v>6931</v>
      </c>
      <c r="F2745" s="10">
        <f t="shared" si="682"/>
        <v>-8.7402165206170723E-3</v>
      </c>
      <c r="G2745" s="2">
        <f t="shared" ca="1" si="683"/>
        <v>120694.35</v>
      </c>
      <c r="H2745">
        <f t="shared" ca="1" si="684"/>
        <v>-1</v>
      </c>
      <c r="I2745">
        <f t="shared" si="685"/>
        <v>1</v>
      </c>
      <c r="J2745">
        <f t="shared" si="688"/>
        <v>55.150000000000546</v>
      </c>
      <c r="K2745">
        <f t="shared" si="686"/>
        <v>1</v>
      </c>
      <c r="L2745" s="11">
        <f t="shared" ca="1" si="680"/>
        <v>16034.899999999969</v>
      </c>
      <c r="M2745">
        <f t="shared" ca="1" si="687"/>
        <v>2</v>
      </c>
      <c r="N2745">
        <f t="shared" ca="1" si="681"/>
        <v>0</v>
      </c>
      <c r="O2745">
        <f>COUNTIF(結算日!$A$3:$A$249,A2745)</f>
        <v>0</v>
      </c>
      <c r="Q2745" s="7">
        <f t="shared" si="689"/>
        <v>70</v>
      </c>
      <c r="R2745" s="8">
        <f t="shared" ca="1" si="693"/>
        <v>10010</v>
      </c>
      <c r="S2745" s="8">
        <f t="shared" ca="1" si="694"/>
        <v>999871</v>
      </c>
      <c r="T2745" s="8">
        <f t="shared" ca="1" si="690"/>
        <v>143</v>
      </c>
      <c r="U2745" s="9">
        <f t="shared" ca="1" si="695"/>
        <v>0</v>
      </c>
      <c r="V2745">
        <f t="shared" si="691"/>
        <v>2009</v>
      </c>
      <c r="W2745">
        <f t="shared" si="692"/>
        <v>7</v>
      </c>
    </row>
    <row r="2746" spans="1:23" x14ac:dyDescent="0.25">
      <c r="A2746" s="1">
        <v>40022</v>
      </c>
      <c r="B2746" s="2">
        <v>7142.63</v>
      </c>
      <c r="C2746" s="2">
        <v>153716</v>
      </c>
      <c r="D2746" s="2">
        <v>7080</v>
      </c>
      <c r="E2746" s="2">
        <v>7041</v>
      </c>
      <c r="F2746" s="10">
        <f t="shared" si="682"/>
        <v>-8.7684788376271028E-3</v>
      </c>
      <c r="G2746" s="2">
        <f t="shared" ca="1" si="683"/>
        <v>120632.15</v>
      </c>
      <c r="H2746">
        <f t="shared" ca="1" si="684"/>
        <v>1</v>
      </c>
      <c r="I2746">
        <f t="shared" si="685"/>
        <v>1</v>
      </c>
      <c r="J2746">
        <f t="shared" si="688"/>
        <v>114.19999999999982</v>
      </c>
      <c r="K2746">
        <f t="shared" si="686"/>
        <v>1</v>
      </c>
      <c r="L2746" s="11">
        <f t="shared" ca="1" si="680"/>
        <v>16263.299999999968</v>
      </c>
      <c r="M2746">
        <f t="shared" ca="1" si="687"/>
        <v>2</v>
      </c>
      <c r="N2746">
        <f t="shared" ca="1" si="681"/>
        <v>0</v>
      </c>
      <c r="O2746">
        <f>COUNTIF(結算日!$A$3:$A$249,A2746)</f>
        <v>0</v>
      </c>
      <c r="Q2746" s="7">
        <f t="shared" si="689"/>
        <v>113</v>
      </c>
      <c r="R2746" s="8">
        <f t="shared" ca="1" si="693"/>
        <v>16159</v>
      </c>
      <c r="S2746" s="8">
        <f t="shared" ca="1" si="694"/>
        <v>1016030</v>
      </c>
      <c r="T2746" s="8">
        <f t="shared" ca="1" si="690"/>
        <v>143</v>
      </c>
      <c r="U2746" s="9">
        <f t="shared" ca="1" si="695"/>
        <v>0</v>
      </c>
      <c r="V2746">
        <f t="shared" si="691"/>
        <v>2009</v>
      </c>
      <c r="W2746">
        <f t="shared" si="692"/>
        <v>7</v>
      </c>
    </row>
    <row r="2747" spans="1:23" x14ac:dyDescent="0.25">
      <c r="A2747" s="1">
        <v>40023</v>
      </c>
      <c r="B2747" s="2">
        <v>7083.63</v>
      </c>
      <c r="C2747" s="2">
        <v>161676</v>
      </c>
      <c r="D2747" s="2">
        <v>7037</v>
      </c>
      <c r="E2747" s="2">
        <v>6998</v>
      </c>
      <c r="F2747" s="10">
        <f t="shared" si="682"/>
        <v>-6.582783121083402E-3</v>
      </c>
      <c r="G2747" s="2">
        <f t="shared" ca="1" si="683"/>
        <v>120698.85</v>
      </c>
      <c r="H2747">
        <f t="shared" ca="1" si="684"/>
        <v>1</v>
      </c>
      <c r="I2747">
        <f t="shared" si="685"/>
        <v>1</v>
      </c>
      <c r="J2747">
        <f t="shared" si="688"/>
        <v>-59</v>
      </c>
      <c r="K2747">
        <f t="shared" si="686"/>
        <v>1</v>
      </c>
      <c r="L2747" s="11">
        <f t="shared" ca="1" si="680"/>
        <v>16145.299999999968</v>
      </c>
      <c r="M2747">
        <f t="shared" ca="1" si="687"/>
        <v>2</v>
      </c>
      <c r="N2747">
        <f t="shared" ca="1" si="681"/>
        <v>0</v>
      </c>
      <c r="O2747">
        <f>COUNTIF(結算日!$A$3:$A$249,A2747)</f>
        <v>0</v>
      </c>
      <c r="Q2747" s="7">
        <f t="shared" si="689"/>
        <v>-43</v>
      </c>
      <c r="R2747" s="8">
        <f t="shared" ca="1" si="693"/>
        <v>-6149</v>
      </c>
      <c r="S2747" s="8">
        <f t="shared" ca="1" si="694"/>
        <v>1009881</v>
      </c>
      <c r="T2747" s="8">
        <f t="shared" ca="1" si="690"/>
        <v>143</v>
      </c>
      <c r="U2747" s="9">
        <f t="shared" ca="1" si="695"/>
        <v>0</v>
      </c>
      <c r="V2747">
        <f t="shared" si="691"/>
        <v>2009</v>
      </c>
      <c r="W2747">
        <f t="shared" si="692"/>
        <v>7</v>
      </c>
    </row>
    <row r="2748" spans="1:23" x14ac:dyDescent="0.25">
      <c r="A2748" s="1">
        <v>40024</v>
      </c>
      <c r="B2748" s="2">
        <v>7027.11</v>
      </c>
      <c r="C2748" s="2">
        <v>145844</v>
      </c>
      <c r="D2748" s="2">
        <v>6963</v>
      </c>
      <c r="E2748" s="2">
        <v>6928</v>
      </c>
      <c r="F2748" s="10">
        <f t="shared" si="682"/>
        <v>-9.1232384294538393E-3</v>
      </c>
      <c r="G2748" s="2">
        <f t="shared" ca="1" si="683"/>
        <v>121300</v>
      </c>
      <c r="H2748">
        <f t="shared" ca="1" si="684"/>
        <v>1</v>
      </c>
      <c r="I2748">
        <f t="shared" si="685"/>
        <v>1</v>
      </c>
      <c r="J2748">
        <f t="shared" si="688"/>
        <v>-56.520000000000437</v>
      </c>
      <c r="K2748">
        <f t="shared" si="686"/>
        <v>1</v>
      </c>
      <c r="L2748" s="11">
        <f t="shared" ca="1" si="680"/>
        <v>16032.259999999967</v>
      </c>
      <c r="M2748">
        <f t="shared" ca="1" si="687"/>
        <v>2</v>
      </c>
      <c r="N2748">
        <f t="shared" ca="1" si="681"/>
        <v>0</v>
      </c>
      <c r="O2748">
        <f>COUNTIF(結算日!$A$3:$A$249,A2748)</f>
        <v>0</v>
      </c>
      <c r="Q2748" s="7">
        <f t="shared" si="689"/>
        <v>-74</v>
      </c>
      <c r="R2748" s="8">
        <f t="shared" ca="1" si="693"/>
        <v>-10582</v>
      </c>
      <c r="S2748" s="8">
        <f t="shared" ca="1" si="694"/>
        <v>999299</v>
      </c>
      <c r="T2748" s="8">
        <f t="shared" ca="1" si="690"/>
        <v>143</v>
      </c>
      <c r="U2748" s="9">
        <f t="shared" ca="1" si="695"/>
        <v>0</v>
      </c>
      <c r="V2748">
        <f t="shared" si="691"/>
        <v>2009</v>
      </c>
      <c r="W2748">
        <f t="shared" si="692"/>
        <v>7</v>
      </c>
    </row>
    <row r="2749" spans="1:23" x14ac:dyDescent="0.25">
      <c r="A2749" s="1">
        <v>40025</v>
      </c>
      <c r="B2749" s="2">
        <v>7077.71</v>
      </c>
      <c r="C2749" s="2">
        <v>158271</v>
      </c>
      <c r="D2749" s="2">
        <v>7028</v>
      </c>
      <c r="E2749" s="2">
        <v>6993</v>
      </c>
      <c r="F2749" s="10">
        <f t="shared" si="682"/>
        <v>-7.0234581524249995E-3</v>
      </c>
      <c r="G2749" s="2">
        <f t="shared" ca="1" si="683"/>
        <v>122898.4</v>
      </c>
      <c r="H2749">
        <f t="shared" ca="1" si="684"/>
        <v>1</v>
      </c>
      <c r="I2749">
        <f t="shared" si="685"/>
        <v>1</v>
      </c>
      <c r="J2749">
        <f t="shared" si="688"/>
        <v>50.600000000000364</v>
      </c>
      <c r="K2749">
        <f t="shared" si="686"/>
        <v>1</v>
      </c>
      <c r="L2749" s="11">
        <f t="shared" ca="1" si="680"/>
        <v>16133.459999999968</v>
      </c>
      <c r="M2749">
        <f t="shared" ca="1" si="687"/>
        <v>2</v>
      </c>
      <c r="N2749">
        <f t="shared" ca="1" si="681"/>
        <v>0</v>
      </c>
      <c r="O2749">
        <f>COUNTIF(結算日!$A$3:$A$249,A2749)</f>
        <v>0</v>
      </c>
      <c r="Q2749" s="7">
        <f t="shared" si="689"/>
        <v>65</v>
      </c>
      <c r="R2749" s="8">
        <f t="shared" ca="1" si="693"/>
        <v>9295</v>
      </c>
      <c r="S2749" s="8">
        <f t="shared" ca="1" si="694"/>
        <v>1008594</v>
      </c>
      <c r="T2749" s="8">
        <f t="shared" ca="1" si="690"/>
        <v>143</v>
      </c>
      <c r="U2749" s="9">
        <f t="shared" ca="1" si="695"/>
        <v>0</v>
      </c>
      <c r="V2749">
        <f t="shared" si="691"/>
        <v>2009</v>
      </c>
      <c r="W2749">
        <f t="shared" si="692"/>
        <v>7</v>
      </c>
    </row>
    <row r="2750" spans="1:23" x14ac:dyDescent="0.25">
      <c r="A2750" s="1">
        <v>40028</v>
      </c>
      <c r="B2750" s="2">
        <v>7056.71</v>
      </c>
      <c r="C2750" s="2">
        <v>128772</v>
      </c>
      <c r="D2750" s="2">
        <v>6982</v>
      </c>
      <c r="E2750" s="2">
        <v>6943</v>
      </c>
      <c r="F2750" s="10">
        <f t="shared" si="682"/>
        <v>-1.0587086616851149E-2</v>
      </c>
      <c r="G2750" s="2">
        <f t="shared" ca="1" si="683"/>
        <v>122435.175</v>
      </c>
      <c r="H2750">
        <f t="shared" ca="1" si="684"/>
        <v>1</v>
      </c>
      <c r="I2750">
        <f t="shared" si="685"/>
        <v>1</v>
      </c>
      <c r="J2750">
        <f t="shared" si="688"/>
        <v>-21</v>
      </c>
      <c r="K2750">
        <f t="shared" si="686"/>
        <v>1</v>
      </c>
      <c r="L2750" s="11">
        <f t="shared" ref="L2750:L2813" ca="1" si="696">L2749+J2750*M2749</f>
        <v>16091.459999999968</v>
      </c>
      <c r="M2750">
        <f t="shared" ca="1" si="687"/>
        <v>2</v>
      </c>
      <c r="N2750">
        <f t="shared" ref="N2750:N2813" ca="1" si="697">ABS(M2750-M2749)</f>
        <v>0</v>
      </c>
      <c r="O2750">
        <f>COUNTIF(結算日!$A$3:$A$249,A2750)</f>
        <v>0</v>
      </c>
      <c r="Q2750" s="7">
        <f t="shared" si="689"/>
        <v>-46</v>
      </c>
      <c r="R2750" s="8">
        <f t="shared" ca="1" si="693"/>
        <v>-6578</v>
      </c>
      <c r="S2750" s="8">
        <f t="shared" ca="1" si="694"/>
        <v>1002016</v>
      </c>
      <c r="T2750" s="8">
        <f t="shared" ca="1" si="690"/>
        <v>143</v>
      </c>
      <c r="U2750" s="9">
        <f t="shared" ca="1" si="695"/>
        <v>0</v>
      </c>
      <c r="V2750">
        <f t="shared" si="691"/>
        <v>2009</v>
      </c>
      <c r="W2750">
        <f t="shared" si="692"/>
        <v>8</v>
      </c>
    </row>
    <row r="2751" spans="1:23" x14ac:dyDescent="0.25">
      <c r="A2751" s="1">
        <v>40029</v>
      </c>
      <c r="B2751" s="2">
        <v>6955.87</v>
      </c>
      <c r="C2751" s="2">
        <v>159958</v>
      </c>
      <c r="D2751" s="2">
        <v>6881</v>
      </c>
      <c r="E2751" s="2">
        <v>6843</v>
      </c>
      <c r="F2751" s="10">
        <f t="shared" si="682"/>
        <v>-1.0763570912049825E-2</v>
      </c>
      <c r="G2751" s="2">
        <f t="shared" ca="1" si="683"/>
        <v>122456.22500000001</v>
      </c>
      <c r="H2751">
        <f t="shared" ca="1" si="684"/>
        <v>1</v>
      </c>
      <c r="I2751">
        <f t="shared" si="685"/>
        <v>1</v>
      </c>
      <c r="J2751">
        <f t="shared" si="688"/>
        <v>-100.84000000000015</v>
      </c>
      <c r="K2751">
        <f t="shared" si="686"/>
        <v>1</v>
      </c>
      <c r="L2751" s="11">
        <f t="shared" ca="1" si="696"/>
        <v>15889.779999999968</v>
      </c>
      <c r="M2751">
        <f t="shared" ca="1" si="687"/>
        <v>2</v>
      </c>
      <c r="N2751">
        <f t="shared" ca="1" si="697"/>
        <v>0</v>
      </c>
      <c r="O2751">
        <f>COUNTIF(結算日!$A$3:$A$249,A2751)</f>
        <v>0</v>
      </c>
      <c r="Q2751" s="7">
        <f t="shared" si="689"/>
        <v>-101</v>
      </c>
      <c r="R2751" s="8">
        <f t="shared" ca="1" si="693"/>
        <v>-14443</v>
      </c>
      <c r="S2751" s="8">
        <f t="shared" ca="1" si="694"/>
        <v>987573</v>
      </c>
      <c r="T2751" s="8">
        <f t="shared" ca="1" si="690"/>
        <v>143</v>
      </c>
      <c r="U2751" s="9">
        <f t="shared" ca="1" si="695"/>
        <v>0</v>
      </c>
      <c r="V2751">
        <f t="shared" si="691"/>
        <v>2009</v>
      </c>
      <c r="W2751">
        <f t="shared" si="692"/>
        <v>8</v>
      </c>
    </row>
    <row r="2752" spans="1:23" x14ac:dyDescent="0.25">
      <c r="A2752" s="1">
        <v>40030</v>
      </c>
      <c r="B2752" s="2">
        <v>6848.24</v>
      </c>
      <c r="C2752" s="2">
        <v>145279</v>
      </c>
      <c r="D2752" s="2">
        <v>6783</v>
      </c>
      <c r="E2752" s="2">
        <v>6743</v>
      </c>
      <c r="F2752" s="10">
        <f t="shared" si="682"/>
        <v>-9.5265352849782658E-3</v>
      </c>
      <c r="G2752" s="2">
        <f t="shared" ca="1" si="683"/>
        <v>123230.6</v>
      </c>
      <c r="H2752">
        <f t="shared" ca="1" si="684"/>
        <v>1</v>
      </c>
      <c r="I2752">
        <f t="shared" si="685"/>
        <v>1</v>
      </c>
      <c r="J2752">
        <f t="shared" si="688"/>
        <v>-107.63000000000011</v>
      </c>
      <c r="K2752">
        <f t="shared" si="686"/>
        <v>1</v>
      </c>
      <c r="L2752" s="11">
        <f t="shared" ca="1" si="696"/>
        <v>15674.519999999968</v>
      </c>
      <c r="M2752">
        <f t="shared" ca="1" si="687"/>
        <v>2</v>
      </c>
      <c r="N2752">
        <f t="shared" ca="1" si="697"/>
        <v>0</v>
      </c>
      <c r="O2752">
        <f>COUNTIF(結算日!$A$3:$A$249,A2752)</f>
        <v>0</v>
      </c>
      <c r="Q2752" s="7">
        <f t="shared" si="689"/>
        <v>-98</v>
      </c>
      <c r="R2752" s="8">
        <f t="shared" ca="1" si="693"/>
        <v>-14014</v>
      </c>
      <c r="S2752" s="8">
        <f t="shared" ca="1" si="694"/>
        <v>973559</v>
      </c>
      <c r="T2752" s="8">
        <f t="shared" ca="1" si="690"/>
        <v>143</v>
      </c>
      <c r="U2752" s="9">
        <f t="shared" ca="1" si="695"/>
        <v>0</v>
      </c>
      <c r="V2752">
        <f t="shared" si="691"/>
        <v>2009</v>
      </c>
      <c r="W2752">
        <f t="shared" si="692"/>
        <v>8</v>
      </c>
    </row>
    <row r="2753" spans="1:23" x14ac:dyDescent="0.25">
      <c r="A2753" s="1">
        <v>40031</v>
      </c>
      <c r="B2753" s="2">
        <v>6868.65</v>
      </c>
      <c r="C2753" s="2">
        <v>121432</v>
      </c>
      <c r="D2753" s="2">
        <v>6803</v>
      </c>
      <c r="E2753" s="2">
        <v>6764</v>
      </c>
      <c r="F2753" s="10">
        <f t="shared" si="682"/>
        <v>-9.5579189505943241E-3</v>
      </c>
      <c r="G2753" s="2">
        <f t="shared" ca="1" si="683"/>
        <v>123349.95</v>
      </c>
      <c r="H2753">
        <f t="shared" ca="1" si="684"/>
        <v>-1</v>
      </c>
      <c r="I2753">
        <f t="shared" si="685"/>
        <v>1</v>
      </c>
      <c r="J2753">
        <f t="shared" si="688"/>
        <v>20.409999999999854</v>
      </c>
      <c r="K2753">
        <f t="shared" si="686"/>
        <v>1</v>
      </c>
      <c r="L2753" s="11">
        <f t="shared" ca="1" si="696"/>
        <v>15715.339999999967</v>
      </c>
      <c r="M2753">
        <f t="shared" ca="1" si="687"/>
        <v>2</v>
      </c>
      <c r="N2753">
        <f t="shared" ca="1" si="697"/>
        <v>0</v>
      </c>
      <c r="O2753">
        <f>COUNTIF(結算日!$A$3:$A$249,A2753)</f>
        <v>0</v>
      </c>
      <c r="Q2753" s="7">
        <f t="shared" si="689"/>
        <v>20</v>
      </c>
      <c r="R2753" s="8">
        <f t="shared" ca="1" si="693"/>
        <v>2860</v>
      </c>
      <c r="S2753" s="8">
        <f t="shared" ca="1" si="694"/>
        <v>976419</v>
      </c>
      <c r="T2753" s="8">
        <f t="shared" ca="1" si="690"/>
        <v>143</v>
      </c>
      <c r="U2753" s="9">
        <f t="shared" ca="1" si="695"/>
        <v>0</v>
      </c>
      <c r="V2753">
        <f t="shared" si="691"/>
        <v>2009</v>
      </c>
      <c r="W2753">
        <f t="shared" si="692"/>
        <v>8</v>
      </c>
    </row>
    <row r="2754" spans="1:23" x14ac:dyDescent="0.25">
      <c r="A2754" s="1">
        <v>40035</v>
      </c>
      <c r="B2754" s="2">
        <v>6882.87</v>
      </c>
      <c r="C2754" s="2">
        <v>99397</v>
      </c>
      <c r="D2754" s="2">
        <v>6814</v>
      </c>
      <c r="E2754" s="2">
        <v>6779</v>
      </c>
      <c r="F2754" s="10">
        <f t="shared" ref="F2754:F2817" si="698">IF(O2754=1,E2754,D2754)/B2754-1</f>
        <v>-1.0006000403901316E-2</v>
      </c>
      <c r="G2754" s="2">
        <f t="shared" ref="G2754:G2817" ca="1" si="699">IF(ROW()&gt;$G$1,AVERAGE(OFFSET(C2754,-$G$1+1,,$G$1)),"")</f>
        <v>122613.65</v>
      </c>
      <c r="H2754">
        <f t="shared" ref="H2754:H2817" ca="1" si="700">IF(G2754="",0,SIGN(C2754-G2754))</f>
        <v>-1</v>
      </c>
      <c r="I2754">
        <f t="shared" ref="I2754:I2817" si="701">-SIGN(F2754)</f>
        <v>1</v>
      </c>
      <c r="J2754">
        <f t="shared" si="688"/>
        <v>14.220000000000255</v>
      </c>
      <c r="K2754">
        <f t="shared" ref="K2754:K2817" si="702">CHOOSE($K$1,H2754*(2-$K$1)+I2754*($K$1-1),IF(ABS(F2754)&gt;($K$1-2)/100,I2754,H2754))</f>
        <v>1</v>
      </c>
      <c r="L2754" s="11">
        <f t="shared" ca="1" si="696"/>
        <v>15743.779999999968</v>
      </c>
      <c r="M2754">
        <f t="shared" ref="M2754:M2817" ca="1" si="703">INT(L2754*$P$1/B2754)*K2754</f>
        <v>2</v>
      </c>
      <c r="N2754">
        <f t="shared" ca="1" si="697"/>
        <v>0</v>
      </c>
      <c r="O2754">
        <f>COUNTIF(結算日!$A$3:$A$249,A2754)</f>
        <v>0</v>
      </c>
      <c r="Q2754" s="7">
        <f t="shared" si="689"/>
        <v>11</v>
      </c>
      <c r="R2754" s="8">
        <f t="shared" ca="1" si="693"/>
        <v>1573</v>
      </c>
      <c r="S2754" s="8">
        <f t="shared" ca="1" si="694"/>
        <v>977992</v>
      </c>
      <c r="T2754" s="8">
        <f t="shared" ca="1" si="690"/>
        <v>143</v>
      </c>
      <c r="U2754" s="9">
        <f t="shared" ca="1" si="695"/>
        <v>0</v>
      </c>
      <c r="V2754">
        <f t="shared" si="691"/>
        <v>2009</v>
      </c>
      <c r="W2754">
        <f t="shared" si="692"/>
        <v>8</v>
      </c>
    </row>
    <row r="2755" spans="1:23" x14ac:dyDescent="0.25">
      <c r="A2755" s="1">
        <v>40036</v>
      </c>
      <c r="B2755" s="2">
        <v>6909.02</v>
      </c>
      <c r="C2755" s="2">
        <v>107607</v>
      </c>
      <c r="D2755" s="2">
        <v>6895</v>
      </c>
      <c r="E2755" s="2">
        <v>6855</v>
      </c>
      <c r="F2755" s="10">
        <f t="shared" si="698"/>
        <v>-2.0292313526376615E-3</v>
      </c>
      <c r="G2755" s="2">
        <f t="shared" ca="1" si="699"/>
        <v>122488</v>
      </c>
      <c r="H2755">
        <f t="shared" ca="1" si="700"/>
        <v>-1</v>
      </c>
      <c r="I2755">
        <f t="shared" si="701"/>
        <v>1</v>
      </c>
      <c r="J2755">
        <f t="shared" ref="J2755:J2818" si="704">B2755-B2754</f>
        <v>26.150000000000546</v>
      </c>
      <c r="K2755">
        <f t="shared" si="702"/>
        <v>1</v>
      </c>
      <c r="L2755" s="11">
        <f t="shared" ca="1" si="696"/>
        <v>15796.079999999969</v>
      </c>
      <c r="M2755">
        <f t="shared" ca="1" si="703"/>
        <v>2</v>
      </c>
      <c r="N2755">
        <f t="shared" ca="1" si="697"/>
        <v>0</v>
      </c>
      <c r="O2755">
        <f>COUNTIF(結算日!$A$3:$A$249,A2755)</f>
        <v>0</v>
      </c>
      <c r="Q2755" s="7">
        <f t="shared" ref="Q2755:Q2818" si="705">D2755-IF(O2754=1,E2754,D2754)</f>
        <v>81</v>
      </c>
      <c r="R2755" s="8">
        <f t="shared" ca="1" si="693"/>
        <v>11583</v>
      </c>
      <c r="S2755" s="8">
        <f t="shared" ca="1" si="694"/>
        <v>989575</v>
      </c>
      <c r="T2755" s="8">
        <f t="shared" ref="T2755:T2818" ca="1" si="706">INT(S2755*$P$1/IF(O2755=1,E2755,D2755))*K2755</f>
        <v>143</v>
      </c>
      <c r="U2755" s="9">
        <f t="shared" ca="1" si="695"/>
        <v>0</v>
      </c>
      <c r="V2755">
        <f t="shared" ref="V2755:V2818" si="707">YEAR(A2755)</f>
        <v>2009</v>
      </c>
      <c r="W2755">
        <f t="shared" ref="W2755:W2818" si="708">MONTH(A2755)</f>
        <v>8</v>
      </c>
    </row>
    <row r="2756" spans="1:23" x14ac:dyDescent="0.25">
      <c r="A2756" s="1">
        <v>40037</v>
      </c>
      <c r="B2756" s="2">
        <v>6898.9</v>
      </c>
      <c r="C2756" s="2">
        <v>103260</v>
      </c>
      <c r="D2756" s="2">
        <v>6839</v>
      </c>
      <c r="E2756" s="2">
        <v>6801</v>
      </c>
      <c r="F2756" s="10">
        <f t="shared" si="698"/>
        <v>-8.682543593906189E-3</v>
      </c>
      <c r="G2756" s="2">
        <f t="shared" ca="1" si="699"/>
        <v>122339.075</v>
      </c>
      <c r="H2756">
        <f t="shared" ca="1" si="700"/>
        <v>-1</v>
      </c>
      <c r="I2756">
        <f t="shared" si="701"/>
        <v>1</v>
      </c>
      <c r="J2756">
        <f t="shared" si="704"/>
        <v>-10.1200000000008</v>
      </c>
      <c r="K2756">
        <f t="shared" si="702"/>
        <v>1</v>
      </c>
      <c r="L2756" s="11">
        <f t="shared" ca="1" si="696"/>
        <v>15775.839999999967</v>
      </c>
      <c r="M2756">
        <f t="shared" ca="1" si="703"/>
        <v>2</v>
      </c>
      <c r="N2756">
        <f t="shared" ca="1" si="697"/>
        <v>0</v>
      </c>
      <c r="O2756">
        <f>COUNTIF(結算日!$A$3:$A$249,A2756)</f>
        <v>0</v>
      </c>
      <c r="Q2756" s="7">
        <f t="shared" si="705"/>
        <v>-56</v>
      </c>
      <c r="R2756" s="8">
        <f t="shared" ref="R2756:R2819" ca="1" si="709">Q2756*T2755</f>
        <v>-8008</v>
      </c>
      <c r="S2756" s="8">
        <f t="shared" ref="S2756:S2819" ca="1" si="710">S2755+Q2756*T2755-U2755*$U$1</f>
        <v>981567</v>
      </c>
      <c r="T2756" s="8">
        <f t="shared" ca="1" si="706"/>
        <v>143</v>
      </c>
      <c r="U2756" s="9">
        <f t="shared" ref="U2756:U2819" ca="1" si="711">IF(O2756=1,ABS(T2756)+ABS(T2755),ABS(T2756-T2755))</f>
        <v>0</v>
      </c>
      <c r="V2756">
        <f t="shared" si="707"/>
        <v>2009</v>
      </c>
      <c r="W2756">
        <f t="shared" si="708"/>
        <v>8</v>
      </c>
    </row>
    <row r="2757" spans="1:23" x14ac:dyDescent="0.25">
      <c r="A2757" s="1">
        <v>40038</v>
      </c>
      <c r="B2757" s="2">
        <v>7034.96</v>
      </c>
      <c r="C2757" s="2">
        <v>120427</v>
      </c>
      <c r="D2757" s="2">
        <v>7013</v>
      </c>
      <c r="E2757" s="2">
        <v>6979</v>
      </c>
      <c r="F2757" s="10">
        <f t="shared" si="698"/>
        <v>-3.1215529299384315E-3</v>
      </c>
      <c r="G2757" s="2">
        <f t="shared" ca="1" si="699"/>
        <v>122872.1</v>
      </c>
      <c r="H2757">
        <f t="shared" ca="1" si="700"/>
        <v>-1</v>
      </c>
      <c r="I2757">
        <f t="shared" si="701"/>
        <v>1</v>
      </c>
      <c r="J2757">
        <f t="shared" si="704"/>
        <v>136.0600000000004</v>
      </c>
      <c r="K2757">
        <f t="shared" si="702"/>
        <v>1</v>
      </c>
      <c r="L2757" s="11">
        <f t="shared" ca="1" si="696"/>
        <v>16047.959999999968</v>
      </c>
      <c r="M2757">
        <f t="shared" ca="1" si="703"/>
        <v>2</v>
      </c>
      <c r="N2757">
        <f t="shared" ca="1" si="697"/>
        <v>0</v>
      </c>
      <c r="O2757">
        <f>COUNTIF(結算日!$A$3:$A$249,A2757)</f>
        <v>0</v>
      </c>
      <c r="Q2757" s="7">
        <f t="shared" si="705"/>
        <v>174</v>
      </c>
      <c r="R2757" s="8">
        <f t="shared" ca="1" si="709"/>
        <v>24882</v>
      </c>
      <c r="S2757" s="8">
        <f t="shared" ca="1" si="710"/>
        <v>1006449</v>
      </c>
      <c r="T2757" s="8">
        <f t="shared" ca="1" si="706"/>
        <v>143</v>
      </c>
      <c r="U2757" s="9">
        <f t="shared" ca="1" si="711"/>
        <v>0</v>
      </c>
      <c r="V2757">
        <f t="shared" si="707"/>
        <v>2009</v>
      </c>
      <c r="W2757">
        <f t="shared" si="708"/>
        <v>8</v>
      </c>
    </row>
    <row r="2758" spans="1:23" x14ac:dyDescent="0.25">
      <c r="A2758" s="1">
        <v>40039</v>
      </c>
      <c r="B2758" s="2">
        <v>7069.51</v>
      </c>
      <c r="C2758" s="2">
        <v>124040</v>
      </c>
      <c r="D2758" s="2">
        <v>7063</v>
      </c>
      <c r="E2758" s="2">
        <v>7025</v>
      </c>
      <c r="F2758" s="10">
        <f t="shared" si="698"/>
        <v>-9.2085590090407177E-4</v>
      </c>
      <c r="G2758" s="2">
        <f t="shared" ca="1" si="699"/>
        <v>123600.15</v>
      </c>
      <c r="H2758">
        <f t="shared" ca="1" si="700"/>
        <v>1</v>
      </c>
      <c r="I2758">
        <f t="shared" si="701"/>
        <v>1</v>
      </c>
      <c r="J2758">
        <f t="shared" si="704"/>
        <v>34.550000000000182</v>
      </c>
      <c r="K2758">
        <f t="shared" ca="1" si="702"/>
        <v>1</v>
      </c>
      <c r="L2758" s="11">
        <f t="shared" ca="1" si="696"/>
        <v>16117.059999999969</v>
      </c>
      <c r="M2758">
        <f t="shared" ca="1" si="703"/>
        <v>2</v>
      </c>
      <c r="N2758">
        <f t="shared" ca="1" si="697"/>
        <v>0</v>
      </c>
      <c r="O2758">
        <f>COUNTIF(結算日!$A$3:$A$249,A2758)</f>
        <v>0</v>
      </c>
      <c r="Q2758" s="7">
        <f t="shared" si="705"/>
        <v>50</v>
      </c>
      <c r="R2758" s="8">
        <f t="shared" ca="1" si="709"/>
        <v>7150</v>
      </c>
      <c r="S2758" s="8">
        <f t="shared" ca="1" si="710"/>
        <v>1013599</v>
      </c>
      <c r="T2758" s="8">
        <f t="shared" ca="1" si="706"/>
        <v>143</v>
      </c>
      <c r="U2758" s="9">
        <f t="shared" ca="1" si="711"/>
        <v>0</v>
      </c>
      <c r="V2758">
        <f t="shared" si="707"/>
        <v>2009</v>
      </c>
      <c r="W2758">
        <f t="shared" si="708"/>
        <v>8</v>
      </c>
    </row>
    <row r="2759" spans="1:23" x14ac:dyDescent="0.25">
      <c r="A2759" s="1">
        <v>40042</v>
      </c>
      <c r="B2759" s="2">
        <v>6931.8</v>
      </c>
      <c r="C2759" s="2">
        <v>95673</v>
      </c>
      <c r="D2759" s="2">
        <v>6914</v>
      </c>
      <c r="E2759" s="2">
        <v>6887</v>
      </c>
      <c r="F2759" s="10">
        <f t="shared" si="698"/>
        <v>-2.5678755878704163E-3</v>
      </c>
      <c r="G2759" s="2">
        <f t="shared" ca="1" si="699"/>
        <v>123917.75</v>
      </c>
      <c r="H2759">
        <f t="shared" ca="1" si="700"/>
        <v>-1</v>
      </c>
      <c r="I2759">
        <f t="shared" si="701"/>
        <v>1</v>
      </c>
      <c r="J2759">
        <f t="shared" si="704"/>
        <v>-137.71000000000004</v>
      </c>
      <c r="K2759">
        <f t="shared" si="702"/>
        <v>1</v>
      </c>
      <c r="L2759" s="11">
        <f t="shared" ca="1" si="696"/>
        <v>15841.639999999968</v>
      </c>
      <c r="M2759">
        <f t="shared" ca="1" si="703"/>
        <v>2</v>
      </c>
      <c r="N2759">
        <f t="shared" ca="1" si="697"/>
        <v>0</v>
      </c>
      <c r="O2759">
        <f>COUNTIF(結算日!$A$3:$A$249,A2759)</f>
        <v>0</v>
      </c>
      <c r="Q2759" s="7">
        <f t="shared" si="705"/>
        <v>-149</v>
      </c>
      <c r="R2759" s="8">
        <f t="shared" ca="1" si="709"/>
        <v>-21307</v>
      </c>
      <c r="S2759" s="8">
        <f t="shared" ca="1" si="710"/>
        <v>992292</v>
      </c>
      <c r="T2759" s="8">
        <f t="shared" ca="1" si="706"/>
        <v>143</v>
      </c>
      <c r="U2759" s="9">
        <f t="shared" ca="1" si="711"/>
        <v>0</v>
      </c>
      <c r="V2759">
        <f t="shared" si="707"/>
        <v>2009</v>
      </c>
      <c r="W2759">
        <f t="shared" si="708"/>
        <v>8</v>
      </c>
    </row>
    <row r="2760" spans="1:23" x14ac:dyDescent="0.25">
      <c r="A2760" s="1">
        <v>40043</v>
      </c>
      <c r="B2760" s="2">
        <v>6789.77</v>
      </c>
      <c r="C2760" s="2">
        <v>106671</v>
      </c>
      <c r="D2760" s="2">
        <v>6817</v>
      </c>
      <c r="E2760" s="2">
        <v>6781</v>
      </c>
      <c r="F2760" s="10">
        <f t="shared" si="698"/>
        <v>4.0104451255342788E-3</v>
      </c>
      <c r="G2760" s="2">
        <f t="shared" ca="1" si="699"/>
        <v>124195.875</v>
      </c>
      <c r="H2760">
        <f t="shared" ca="1" si="700"/>
        <v>-1</v>
      </c>
      <c r="I2760">
        <f t="shared" si="701"/>
        <v>-1</v>
      </c>
      <c r="J2760">
        <f t="shared" si="704"/>
        <v>-142.02999999999975</v>
      </c>
      <c r="K2760">
        <f t="shared" si="702"/>
        <v>-1</v>
      </c>
      <c r="L2760" s="11">
        <f t="shared" ca="1" si="696"/>
        <v>15557.579999999969</v>
      </c>
      <c r="M2760">
        <f t="shared" ca="1" si="703"/>
        <v>-2</v>
      </c>
      <c r="N2760">
        <f t="shared" ca="1" si="697"/>
        <v>4</v>
      </c>
      <c r="O2760">
        <f>COUNTIF(結算日!$A$3:$A$249,A2760)</f>
        <v>0</v>
      </c>
      <c r="Q2760" s="7">
        <f t="shared" si="705"/>
        <v>-97</v>
      </c>
      <c r="R2760" s="8">
        <f t="shared" ca="1" si="709"/>
        <v>-13871</v>
      </c>
      <c r="S2760" s="8">
        <f t="shared" ca="1" si="710"/>
        <v>978421</v>
      </c>
      <c r="T2760" s="8">
        <f t="shared" ca="1" si="706"/>
        <v>-143</v>
      </c>
      <c r="U2760" s="9">
        <f t="shared" ca="1" si="711"/>
        <v>286</v>
      </c>
      <c r="V2760">
        <f t="shared" si="707"/>
        <v>2009</v>
      </c>
      <c r="W2760">
        <f t="shared" si="708"/>
        <v>8</v>
      </c>
    </row>
    <row r="2761" spans="1:23" x14ac:dyDescent="0.25">
      <c r="A2761" s="1">
        <v>40044</v>
      </c>
      <c r="B2761" s="2">
        <v>6788.58</v>
      </c>
      <c r="C2761" s="2">
        <v>70558</v>
      </c>
      <c r="D2761" s="2">
        <v>6795</v>
      </c>
      <c r="E2761" s="2">
        <v>6690</v>
      </c>
      <c r="F2761" s="10">
        <f t="shared" si="698"/>
        <v>-1.4521446311305142E-2</v>
      </c>
      <c r="G2761" s="2">
        <f t="shared" ca="1" si="699"/>
        <v>123670.9</v>
      </c>
      <c r="H2761">
        <f t="shared" ca="1" si="700"/>
        <v>-1</v>
      </c>
      <c r="I2761">
        <f t="shared" si="701"/>
        <v>1</v>
      </c>
      <c r="J2761">
        <f t="shared" si="704"/>
        <v>-1.1900000000005093</v>
      </c>
      <c r="K2761">
        <f t="shared" si="702"/>
        <v>1</v>
      </c>
      <c r="L2761" s="11">
        <f t="shared" ca="1" si="696"/>
        <v>15559.95999999997</v>
      </c>
      <c r="M2761">
        <f t="shared" ca="1" si="703"/>
        <v>2</v>
      </c>
      <c r="N2761">
        <f t="shared" ca="1" si="697"/>
        <v>4</v>
      </c>
      <c r="O2761">
        <f>COUNTIF(結算日!$A$3:$A$249,A2761)</f>
        <v>1</v>
      </c>
      <c r="Q2761" s="7">
        <f t="shared" si="705"/>
        <v>-22</v>
      </c>
      <c r="R2761" s="8">
        <f t="shared" ca="1" si="709"/>
        <v>3146</v>
      </c>
      <c r="S2761" s="8">
        <f t="shared" ca="1" si="710"/>
        <v>981281</v>
      </c>
      <c r="T2761" s="8">
        <f t="shared" ca="1" si="706"/>
        <v>146</v>
      </c>
      <c r="U2761" s="9">
        <f t="shared" ca="1" si="711"/>
        <v>289</v>
      </c>
      <c r="V2761">
        <f t="shared" si="707"/>
        <v>2009</v>
      </c>
      <c r="W2761">
        <f t="shared" si="708"/>
        <v>8</v>
      </c>
    </row>
    <row r="2762" spans="1:23" x14ac:dyDescent="0.25">
      <c r="A2762" s="1">
        <v>40045</v>
      </c>
      <c r="B2762" s="2">
        <v>6733.23</v>
      </c>
      <c r="C2762" s="2">
        <v>88839</v>
      </c>
      <c r="D2762" s="2">
        <v>6693</v>
      </c>
      <c r="E2762" s="2">
        <v>6659</v>
      </c>
      <c r="F2762" s="10">
        <f t="shared" si="698"/>
        <v>-5.9748441684005504E-3</v>
      </c>
      <c r="G2762" s="2">
        <f t="shared" ca="1" si="699"/>
        <v>122692.325</v>
      </c>
      <c r="H2762">
        <f t="shared" ca="1" si="700"/>
        <v>-1</v>
      </c>
      <c r="I2762">
        <f t="shared" si="701"/>
        <v>1</v>
      </c>
      <c r="J2762">
        <f t="shared" si="704"/>
        <v>-55.350000000000364</v>
      </c>
      <c r="K2762">
        <f t="shared" si="702"/>
        <v>1</v>
      </c>
      <c r="L2762" s="11">
        <f t="shared" ca="1" si="696"/>
        <v>15449.259999999969</v>
      </c>
      <c r="M2762">
        <f t="shared" ca="1" si="703"/>
        <v>2</v>
      </c>
      <c r="N2762">
        <f t="shared" ca="1" si="697"/>
        <v>0</v>
      </c>
      <c r="O2762">
        <f>COUNTIF(結算日!$A$3:$A$249,A2762)</f>
        <v>0</v>
      </c>
      <c r="Q2762" s="7">
        <f t="shared" si="705"/>
        <v>3</v>
      </c>
      <c r="R2762" s="8">
        <f t="shared" ca="1" si="709"/>
        <v>438</v>
      </c>
      <c r="S2762" s="8">
        <f t="shared" ca="1" si="710"/>
        <v>981430</v>
      </c>
      <c r="T2762" s="8">
        <f t="shared" ca="1" si="706"/>
        <v>146</v>
      </c>
      <c r="U2762" s="9">
        <f t="shared" ca="1" si="711"/>
        <v>0</v>
      </c>
      <c r="V2762">
        <f t="shared" si="707"/>
        <v>2009</v>
      </c>
      <c r="W2762">
        <f t="shared" si="708"/>
        <v>8</v>
      </c>
    </row>
    <row r="2763" spans="1:23" x14ac:dyDescent="0.25">
      <c r="A2763" s="1">
        <v>40046</v>
      </c>
      <c r="B2763" s="2">
        <v>6654.8</v>
      </c>
      <c r="C2763" s="2">
        <v>102951</v>
      </c>
      <c r="D2763" s="2">
        <v>6592</v>
      </c>
      <c r="E2763" s="2">
        <v>6567</v>
      </c>
      <c r="F2763" s="10">
        <f t="shared" si="698"/>
        <v>-9.4367974995491766E-3</v>
      </c>
      <c r="G2763" s="2">
        <f t="shared" ca="1" si="699"/>
        <v>122247.3</v>
      </c>
      <c r="H2763">
        <f t="shared" ca="1" si="700"/>
        <v>-1</v>
      </c>
      <c r="I2763">
        <f t="shared" si="701"/>
        <v>1</v>
      </c>
      <c r="J2763">
        <f t="shared" si="704"/>
        <v>-78.429999999999382</v>
      </c>
      <c r="K2763">
        <f t="shared" si="702"/>
        <v>1</v>
      </c>
      <c r="L2763" s="11">
        <f t="shared" ca="1" si="696"/>
        <v>15292.399999999971</v>
      </c>
      <c r="M2763">
        <f t="shared" ca="1" si="703"/>
        <v>2</v>
      </c>
      <c r="N2763">
        <f t="shared" ca="1" si="697"/>
        <v>0</v>
      </c>
      <c r="O2763">
        <f>COUNTIF(結算日!$A$3:$A$249,A2763)</f>
        <v>0</v>
      </c>
      <c r="Q2763" s="7">
        <f t="shared" si="705"/>
        <v>-101</v>
      </c>
      <c r="R2763" s="8">
        <f t="shared" ca="1" si="709"/>
        <v>-14746</v>
      </c>
      <c r="S2763" s="8">
        <f t="shared" ca="1" si="710"/>
        <v>966684</v>
      </c>
      <c r="T2763" s="8">
        <f t="shared" ca="1" si="706"/>
        <v>146</v>
      </c>
      <c r="U2763" s="9">
        <f t="shared" ca="1" si="711"/>
        <v>0</v>
      </c>
      <c r="V2763">
        <f t="shared" si="707"/>
        <v>2009</v>
      </c>
      <c r="W2763">
        <f t="shared" si="708"/>
        <v>8</v>
      </c>
    </row>
    <row r="2764" spans="1:23" x14ac:dyDescent="0.25">
      <c r="A2764" s="1">
        <v>40049</v>
      </c>
      <c r="B2764" s="2">
        <v>6838.25</v>
      </c>
      <c r="C2764" s="2">
        <v>90097</v>
      </c>
      <c r="D2764" s="2">
        <v>6808</v>
      </c>
      <c r="E2764" s="2">
        <v>6767</v>
      </c>
      <c r="F2764" s="10">
        <f t="shared" si="698"/>
        <v>-4.4236464007604281E-3</v>
      </c>
      <c r="G2764" s="2">
        <f t="shared" ca="1" si="699"/>
        <v>121825.2</v>
      </c>
      <c r="H2764">
        <f t="shared" ca="1" si="700"/>
        <v>-1</v>
      </c>
      <c r="I2764">
        <f t="shared" si="701"/>
        <v>1</v>
      </c>
      <c r="J2764">
        <f t="shared" si="704"/>
        <v>183.44999999999982</v>
      </c>
      <c r="K2764">
        <f t="shared" si="702"/>
        <v>1</v>
      </c>
      <c r="L2764" s="11">
        <f t="shared" ca="1" si="696"/>
        <v>15659.29999999997</v>
      </c>
      <c r="M2764">
        <f t="shared" ca="1" si="703"/>
        <v>2</v>
      </c>
      <c r="N2764">
        <f t="shared" ca="1" si="697"/>
        <v>0</v>
      </c>
      <c r="O2764">
        <f>COUNTIF(結算日!$A$3:$A$249,A2764)</f>
        <v>0</v>
      </c>
      <c r="Q2764" s="7">
        <f t="shared" si="705"/>
        <v>216</v>
      </c>
      <c r="R2764" s="8">
        <f t="shared" ca="1" si="709"/>
        <v>31536</v>
      </c>
      <c r="S2764" s="8">
        <f t="shared" ca="1" si="710"/>
        <v>998220</v>
      </c>
      <c r="T2764" s="8">
        <f t="shared" ca="1" si="706"/>
        <v>146</v>
      </c>
      <c r="U2764" s="9">
        <f t="shared" ca="1" si="711"/>
        <v>0</v>
      </c>
      <c r="V2764">
        <f t="shared" si="707"/>
        <v>2009</v>
      </c>
      <c r="W2764">
        <f t="shared" si="708"/>
        <v>8</v>
      </c>
    </row>
    <row r="2765" spans="1:23" x14ac:dyDescent="0.25">
      <c r="A2765" s="1">
        <v>40050</v>
      </c>
      <c r="B2765" s="2">
        <v>6811.6</v>
      </c>
      <c r="C2765" s="2">
        <v>81078</v>
      </c>
      <c r="D2765" s="2">
        <v>6760</v>
      </c>
      <c r="E2765" s="2">
        <v>6730</v>
      </c>
      <c r="F2765" s="10">
        <f t="shared" si="698"/>
        <v>-7.5753127018616251E-3</v>
      </c>
      <c r="G2765" s="2">
        <f t="shared" ca="1" si="699"/>
        <v>121602.65</v>
      </c>
      <c r="H2765">
        <f t="shared" ca="1" si="700"/>
        <v>-1</v>
      </c>
      <c r="I2765">
        <f t="shared" si="701"/>
        <v>1</v>
      </c>
      <c r="J2765">
        <f t="shared" si="704"/>
        <v>-26.649999999999636</v>
      </c>
      <c r="K2765">
        <f t="shared" si="702"/>
        <v>1</v>
      </c>
      <c r="L2765" s="11">
        <f t="shared" ca="1" si="696"/>
        <v>15605.999999999971</v>
      </c>
      <c r="M2765">
        <f t="shared" ca="1" si="703"/>
        <v>2</v>
      </c>
      <c r="N2765">
        <f t="shared" ca="1" si="697"/>
        <v>0</v>
      </c>
      <c r="O2765">
        <f>COUNTIF(結算日!$A$3:$A$249,A2765)</f>
        <v>0</v>
      </c>
      <c r="Q2765" s="7">
        <f t="shared" si="705"/>
        <v>-48</v>
      </c>
      <c r="R2765" s="8">
        <f t="shared" ca="1" si="709"/>
        <v>-7008</v>
      </c>
      <c r="S2765" s="8">
        <f t="shared" ca="1" si="710"/>
        <v>991212</v>
      </c>
      <c r="T2765" s="8">
        <f t="shared" ca="1" si="706"/>
        <v>146</v>
      </c>
      <c r="U2765" s="9">
        <f t="shared" ca="1" si="711"/>
        <v>0</v>
      </c>
      <c r="V2765">
        <f t="shared" si="707"/>
        <v>2009</v>
      </c>
      <c r="W2765">
        <f t="shared" si="708"/>
        <v>8</v>
      </c>
    </row>
    <row r="2766" spans="1:23" x14ac:dyDescent="0.25">
      <c r="A2766" s="1">
        <v>40051</v>
      </c>
      <c r="B2766" s="2">
        <v>6719.21</v>
      </c>
      <c r="C2766" s="2">
        <v>101415</v>
      </c>
      <c r="D2766" s="2">
        <v>6703</v>
      </c>
      <c r="E2766" s="2">
        <v>6675</v>
      </c>
      <c r="F2766" s="10">
        <f t="shared" si="698"/>
        <v>-2.4124859916567765E-3</v>
      </c>
      <c r="G2766" s="2">
        <f t="shared" ca="1" si="699"/>
        <v>121882.375</v>
      </c>
      <c r="H2766">
        <f t="shared" ca="1" si="700"/>
        <v>-1</v>
      </c>
      <c r="I2766">
        <f t="shared" si="701"/>
        <v>1</v>
      </c>
      <c r="J2766">
        <f t="shared" si="704"/>
        <v>-92.390000000000327</v>
      </c>
      <c r="K2766">
        <f t="shared" si="702"/>
        <v>1</v>
      </c>
      <c r="L2766" s="11">
        <f t="shared" ca="1" si="696"/>
        <v>15421.21999999997</v>
      </c>
      <c r="M2766">
        <f t="shared" ca="1" si="703"/>
        <v>2</v>
      </c>
      <c r="N2766">
        <f t="shared" ca="1" si="697"/>
        <v>0</v>
      </c>
      <c r="O2766">
        <f>COUNTIF(結算日!$A$3:$A$249,A2766)</f>
        <v>0</v>
      </c>
      <c r="Q2766" s="7">
        <f t="shared" si="705"/>
        <v>-57</v>
      </c>
      <c r="R2766" s="8">
        <f t="shared" ca="1" si="709"/>
        <v>-8322</v>
      </c>
      <c r="S2766" s="8">
        <f t="shared" ca="1" si="710"/>
        <v>982890</v>
      </c>
      <c r="T2766" s="8">
        <f t="shared" ca="1" si="706"/>
        <v>146</v>
      </c>
      <c r="U2766" s="9">
        <f t="shared" ca="1" si="711"/>
        <v>0</v>
      </c>
      <c r="V2766">
        <f t="shared" si="707"/>
        <v>2009</v>
      </c>
      <c r="W2766">
        <f t="shared" si="708"/>
        <v>8</v>
      </c>
    </row>
    <row r="2767" spans="1:23" x14ac:dyDescent="0.25">
      <c r="A2767" s="1">
        <v>40052</v>
      </c>
      <c r="B2767" s="2">
        <v>6690.75</v>
      </c>
      <c r="C2767" s="2">
        <v>78631</v>
      </c>
      <c r="D2767" s="2">
        <v>6645</v>
      </c>
      <c r="E2767" s="2">
        <v>6615</v>
      </c>
      <c r="F2767" s="10">
        <f t="shared" si="698"/>
        <v>-6.8377984530881841E-3</v>
      </c>
      <c r="G2767" s="2">
        <f t="shared" ca="1" si="699"/>
        <v>121209.85</v>
      </c>
      <c r="H2767">
        <f t="shared" ca="1" si="700"/>
        <v>-1</v>
      </c>
      <c r="I2767">
        <f t="shared" si="701"/>
        <v>1</v>
      </c>
      <c r="J2767">
        <f t="shared" si="704"/>
        <v>-28.460000000000036</v>
      </c>
      <c r="K2767">
        <f t="shared" si="702"/>
        <v>1</v>
      </c>
      <c r="L2767" s="11">
        <f t="shared" ca="1" si="696"/>
        <v>15364.29999999997</v>
      </c>
      <c r="M2767">
        <f t="shared" ca="1" si="703"/>
        <v>2</v>
      </c>
      <c r="N2767">
        <f t="shared" ca="1" si="697"/>
        <v>0</v>
      </c>
      <c r="O2767">
        <f>COUNTIF(結算日!$A$3:$A$249,A2767)</f>
        <v>0</v>
      </c>
      <c r="Q2767" s="7">
        <f t="shared" si="705"/>
        <v>-58</v>
      </c>
      <c r="R2767" s="8">
        <f t="shared" ca="1" si="709"/>
        <v>-8468</v>
      </c>
      <c r="S2767" s="8">
        <f t="shared" ca="1" si="710"/>
        <v>974422</v>
      </c>
      <c r="T2767" s="8">
        <f t="shared" ca="1" si="706"/>
        <v>146</v>
      </c>
      <c r="U2767" s="9">
        <f t="shared" ca="1" si="711"/>
        <v>0</v>
      </c>
      <c r="V2767">
        <f t="shared" si="707"/>
        <v>2009</v>
      </c>
      <c r="W2767">
        <f t="shared" si="708"/>
        <v>8</v>
      </c>
    </row>
    <row r="2768" spans="1:23" x14ac:dyDescent="0.25">
      <c r="A2768" s="1">
        <v>40053</v>
      </c>
      <c r="B2768" s="2">
        <v>6809.86</v>
      </c>
      <c r="C2768" s="2">
        <v>91832</v>
      </c>
      <c r="D2768" s="2">
        <v>6754</v>
      </c>
      <c r="E2768" s="2">
        <v>6730</v>
      </c>
      <c r="F2768" s="10">
        <f t="shared" si="698"/>
        <v>-8.2028118052352994E-3</v>
      </c>
      <c r="G2768" s="2">
        <f t="shared" ca="1" si="699"/>
        <v>120174.02499999999</v>
      </c>
      <c r="H2768">
        <f t="shared" ca="1" si="700"/>
        <v>-1</v>
      </c>
      <c r="I2768">
        <f t="shared" si="701"/>
        <v>1</v>
      </c>
      <c r="J2768">
        <f t="shared" si="704"/>
        <v>119.10999999999967</v>
      </c>
      <c r="K2768">
        <f t="shared" si="702"/>
        <v>1</v>
      </c>
      <c r="L2768" s="11">
        <f t="shared" ca="1" si="696"/>
        <v>15602.51999999997</v>
      </c>
      <c r="M2768">
        <f t="shared" ca="1" si="703"/>
        <v>2</v>
      </c>
      <c r="N2768">
        <f t="shared" ca="1" si="697"/>
        <v>0</v>
      </c>
      <c r="O2768">
        <f>COUNTIF(結算日!$A$3:$A$249,A2768)</f>
        <v>0</v>
      </c>
      <c r="Q2768" s="7">
        <f t="shared" si="705"/>
        <v>109</v>
      </c>
      <c r="R2768" s="8">
        <f t="shared" ca="1" si="709"/>
        <v>15914</v>
      </c>
      <c r="S2768" s="8">
        <f t="shared" ca="1" si="710"/>
        <v>990336</v>
      </c>
      <c r="T2768" s="8">
        <f t="shared" ca="1" si="706"/>
        <v>146</v>
      </c>
      <c r="U2768" s="9">
        <f t="shared" ca="1" si="711"/>
        <v>0</v>
      </c>
      <c r="V2768">
        <f t="shared" si="707"/>
        <v>2009</v>
      </c>
      <c r="W2768">
        <f t="shared" si="708"/>
        <v>8</v>
      </c>
    </row>
    <row r="2769" spans="1:23" x14ac:dyDescent="0.25">
      <c r="A2769" s="1">
        <v>40056</v>
      </c>
      <c r="B2769" s="2">
        <v>6825.95</v>
      </c>
      <c r="C2769" s="2">
        <v>85451</v>
      </c>
      <c r="D2769" s="2">
        <v>6756</v>
      </c>
      <c r="E2769" s="2">
        <v>6730</v>
      </c>
      <c r="F2769" s="10">
        <f t="shared" si="698"/>
        <v>-1.0247657835173118E-2</v>
      </c>
      <c r="G2769" s="2">
        <f t="shared" ca="1" si="699"/>
        <v>119623.65</v>
      </c>
      <c r="H2769">
        <f t="shared" ca="1" si="700"/>
        <v>-1</v>
      </c>
      <c r="I2769">
        <f t="shared" si="701"/>
        <v>1</v>
      </c>
      <c r="J2769">
        <f t="shared" si="704"/>
        <v>16.090000000000146</v>
      </c>
      <c r="K2769">
        <f t="shared" si="702"/>
        <v>1</v>
      </c>
      <c r="L2769" s="11">
        <f t="shared" ca="1" si="696"/>
        <v>15634.69999999997</v>
      </c>
      <c r="M2769">
        <f t="shared" ca="1" si="703"/>
        <v>2</v>
      </c>
      <c r="N2769">
        <f t="shared" ca="1" si="697"/>
        <v>0</v>
      </c>
      <c r="O2769">
        <f>COUNTIF(結算日!$A$3:$A$249,A2769)</f>
        <v>0</v>
      </c>
      <c r="Q2769" s="7">
        <f t="shared" si="705"/>
        <v>2</v>
      </c>
      <c r="R2769" s="8">
        <f t="shared" ca="1" si="709"/>
        <v>292</v>
      </c>
      <c r="S2769" s="8">
        <f t="shared" ca="1" si="710"/>
        <v>990628</v>
      </c>
      <c r="T2769" s="8">
        <f t="shared" ca="1" si="706"/>
        <v>146</v>
      </c>
      <c r="U2769" s="9">
        <f t="shared" ca="1" si="711"/>
        <v>0</v>
      </c>
      <c r="V2769">
        <f t="shared" si="707"/>
        <v>2009</v>
      </c>
      <c r="W2769">
        <f t="shared" si="708"/>
        <v>8</v>
      </c>
    </row>
    <row r="2770" spans="1:23" x14ac:dyDescent="0.25">
      <c r="A2770" s="1">
        <v>40057</v>
      </c>
      <c r="B2770" s="2">
        <v>7019.75</v>
      </c>
      <c r="C2770" s="2">
        <v>139062</v>
      </c>
      <c r="D2770" s="2">
        <v>7027</v>
      </c>
      <c r="E2770" s="2">
        <v>6997</v>
      </c>
      <c r="F2770" s="10">
        <f t="shared" si="698"/>
        <v>1.0328003134014718E-3</v>
      </c>
      <c r="G2770" s="2">
        <f t="shared" ca="1" si="699"/>
        <v>120490.5</v>
      </c>
      <c r="H2770">
        <f t="shared" ca="1" si="700"/>
        <v>1</v>
      </c>
      <c r="I2770">
        <f t="shared" si="701"/>
        <v>-1</v>
      </c>
      <c r="J2770">
        <f t="shared" si="704"/>
        <v>193.80000000000018</v>
      </c>
      <c r="K2770">
        <f t="shared" si="702"/>
        <v>-1</v>
      </c>
      <c r="L2770" s="11">
        <f t="shared" ca="1" si="696"/>
        <v>16022.29999999997</v>
      </c>
      <c r="M2770">
        <f t="shared" ca="1" si="703"/>
        <v>-2</v>
      </c>
      <c r="N2770">
        <f t="shared" ca="1" si="697"/>
        <v>4</v>
      </c>
      <c r="O2770">
        <f>COUNTIF(結算日!$A$3:$A$249,A2770)</f>
        <v>0</v>
      </c>
      <c r="Q2770" s="7">
        <f t="shared" si="705"/>
        <v>271</v>
      </c>
      <c r="R2770" s="8">
        <f t="shared" ca="1" si="709"/>
        <v>39566</v>
      </c>
      <c r="S2770" s="8">
        <f t="shared" ca="1" si="710"/>
        <v>1030194</v>
      </c>
      <c r="T2770" s="8">
        <f t="shared" ca="1" si="706"/>
        <v>-146</v>
      </c>
      <c r="U2770" s="9">
        <f t="shared" ca="1" si="711"/>
        <v>292</v>
      </c>
      <c r="V2770">
        <f t="shared" si="707"/>
        <v>2009</v>
      </c>
      <c r="W2770">
        <f t="shared" si="708"/>
        <v>9</v>
      </c>
    </row>
    <row r="2771" spans="1:23" x14ac:dyDescent="0.25">
      <c r="A2771" s="1">
        <v>40058</v>
      </c>
      <c r="B2771" s="2">
        <v>7039.77</v>
      </c>
      <c r="C2771" s="2">
        <v>130099</v>
      </c>
      <c r="D2771" s="2">
        <v>7026</v>
      </c>
      <c r="E2771" s="2">
        <v>7000</v>
      </c>
      <c r="F2771" s="10">
        <f t="shared" si="698"/>
        <v>-1.9560298134740917E-3</v>
      </c>
      <c r="G2771" s="2">
        <f t="shared" ca="1" si="699"/>
        <v>120549.6</v>
      </c>
      <c r="H2771">
        <f t="shared" ca="1" si="700"/>
        <v>1</v>
      </c>
      <c r="I2771">
        <f t="shared" si="701"/>
        <v>1</v>
      </c>
      <c r="J2771">
        <f t="shared" si="704"/>
        <v>20.020000000000437</v>
      </c>
      <c r="K2771">
        <f t="shared" si="702"/>
        <v>1</v>
      </c>
      <c r="L2771" s="11">
        <f t="shared" ca="1" si="696"/>
        <v>15982.259999999969</v>
      </c>
      <c r="M2771">
        <f t="shared" ca="1" si="703"/>
        <v>2</v>
      </c>
      <c r="N2771">
        <f t="shared" ca="1" si="697"/>
        <v>4</v>
      </c>
      <c r="O2771">
        <f>COUNTIF(結算日!$A$3:$A$249,A2771)</f>
        <v>0</v>
      </c>
      <c r="Q2771" s="7">
        <f t="shared" si="705"/>
        <v>-1</v>
      </c>
      <c r="R2771" s="8">
        <f t="shared" ca="1" si="709"/>
        <v>146</v>
      </c>
      <c r="S2771" s="8">
        <f t="shared" ca="1" si="710"/>
        <v>1030048</v>
      </c>
      <c r="T2771" s="8">
        <f t="shared" ca="1" si="706"/>
        <v>146</v>
      </c>
      <c r="U2771" s="9">
        <f t="shared" ca="1" si="711"/>
        <v>292</v>
      </c>
      <c r="V2771">
        <f t="shared" si="707"/>
        <v>2009</v>
      </c>
      <c r="W2771">
        <f t="shared" si="708"/>
        <v>9</v>
      </c>
    </row>
    <row r="2772" spans="1:23" x14ac:dyDescent="0.25">
      <c r="A2772" s="1">
        <v>40059</v>
      </c>
      <c r="B2772" s="2">
        <v>7104.65</v>
      </c>
      <c r="C2772" s="2">
        <v>137534</v>
      </c>
      <c r="D2772" s="2">
        <v>7094</v>
      </c>
      <c r="E2772" s="2">
        <v>7066</v>
      </c>
      <c r="F2772" s="10">
        <f t="shared" si="698"/>
        <v>-1.4990182486117609E-3</v>
      </c>
      <c r="G2772" s="2">
        <f t="shared" ca="1" si="699"/>
        <v>121095.625</v>
      </c>
      <c r="H2772">
        <f t="shared" ca="1" si="700"/>
        <v>1</v>
      </c>
      <c r="I2772">
        <f t="shared" si="701"/>
        <v>1</v>
      </c>
      <c r="J2772">
        <f t="shared" si="704"/>
        <v>64.8799999999992</v>
      </c>
      <c r="K2772">
        <f t="shared" si="702"/>
        <v>1</v>
      </c>
      <c r="L2772" s="11">
        <f t="shared" ca="1" si="696"/>
        <v>16112.019999999968</v>
      </c>
      <c r="M2772">
        <f t="shared" ca="1" si="703"/>
        <v>2</v>
      </c>
      <c r="N2772">
        <f t="shared" ca="1" si="697"/>
        <v>0</v>
      </c>
      <c r="O2772">
        <f>COUNTIF(結算日!$A$3:$A$249,A2772)</f>
        <v>0</v>
      </c>
      <c r="Q2772" s="7">
        <f t="shared" si="705"/>
        <v>68</v>
      </c>
      <c r="R2772" s="8">
        <f t="shared" ca="1" si="709"/>
        <v>9928</v>
      </c>
      <c r="S2772" s="8">
        <f t="shared" ca="1" si="710"/>
        <v>1039684</v>
      </c>
      <c r="T2772" s="8">
        <f t="shared" ca="1" si="706"/>
        <v>146</v>
      </c>
      <c r="U2772" s="9">
        <f t="shared" ca="1" si="711"/>
        <v>0</v>
      </c>
      <c r="V2772">
        <f t="shared" si="707"/>
        <v>2009</v>
      </c>
      <c r="W2772">
        <f t="shared" si="708"/>
        <v>9</v>
      </c>
    </row>
    <row r="2773" spans="1:23" x14ac:dyDescent="0.25">
      <c r="A2773" s="1">
        <v>40060</v>
      </c>
      <c r="B2773" s="2">
        <v>7153.13</v>
      </c>
      <c r="C2773" s="2">
        <v>137016</v>
      </c>
      <c r="D2773" s="2">
        <v>7155</v>
      </c>
      <c r="E2773" s="2">
        <v>7125</v>
      </c>
      <c r="F2773" s="10">
        <f t="shared" si="698"/>
        <v>2.6142401997453213E-4</v>
      </c>
      <c r="G2773" s="2">
        <f t="shared" ca="1" si="699"/>
        <v>121039.8</v>
      </c>
      <c r="H2773">
        <f t="shared" ca="1" si="700"/>
        <v>1</v>
      </c>
      <c r="I2773">
        <f t="shared" si="701"/>
        <v>-1</v>
      </c>
      <c r="J2773">
        <f t="shared" si="704"/>
        <v>48.480000000000473</v>
      </c>
      <c r="K2773">
        <f t="shared" ca="1" si="702"/>
        <v>1</v>
      </c>
      <c r="L2773" s="11">
        <f t="shared" ca="1" si="696"/>
        <v>16208.979999999969</v>
      </c>
      <c r="M2773">
        <f t="shared" ca="1" si="703"/>
        <v>2</v>
      </c>
      <c r="N2773">
        <f t="shared" ca="1" si="697"/>
        <v>0</v>
      </c>
      <c r="O2773">
        <f>COUNTIF(結算日!$A$3:$A$249,A2773)</f>
        <v>0</v>
      </c>
      <c r="Q2773" s="7">
        <f t="shared" si="705"/>
        <v>61</v>
      </c>
      <c r="R2773" s="8">
        <f t="shared" ca="1" si="709"/>
        <v>8906</v>
      </c>
      <c r="S2773" s="8">
        <f t="shared" ca="1" si="710"/>
        <v>1048590</v>
      </c>
      <c r="T2773" s="8">
        <f t="shared" ca="1" si="706"/>
        <v>146</v>
      </c>
      <c r="U2773" s="9">
        <f t="shared" ca="1" si="711"/>
        <v>0</v>
      </c>
      <c r="V2773">
        <f t="shared" si="707"/>
        <v>2009</v>
      </c>
      <c r="W2773">
        <f t="shared" si="708"/>
        <v>9</v>
      </c>
    </row>
    <row r="2774" spans="1:23" x14ac:dyDescent="0.25">
      <c r="A2774" s="1">
        <v>40063</v>
      </c>
      <c r="B2774" s="2">
        <v>7224.59</v>
      </c>
      <c r="C2774" s="2">
        <v>124809</v>
      </c>
      <c r="D2774" s="2">
        <v>7221</v>
      </c>
      <c r="E2774" s="2">
        <v>7193</v>
      </c>
      <c r="F2774" s="10">
        <f t="shared" si="698"/>
        <v>-4.9691401172935468E-4</v>
      </c>
      <c r="G2774" s="2">
        <f t="shared" ca="1" si="699"/>
        <v>121415.85</v>
      </c>
      <c r="H2774">
        <f t="shared" ca="1" si="700"/>
        <v>1</v>
      </c>
      <c r="I2774">
        <f t="shared" si="701"/>
        <v>1</v>
      </c>
      <c r="J2774">
        <f t="shared" si="704"/>
        <v>71.460000000000036</v>
      </c>
      <c r="K2774">
        <f t="shared" ca="1" si="702"/>
        <v>1</v>
      </c>
      <c r="L2774" s="11">
        <f t="shared" ca="1" si="696"/>
        <v>16351.899999999969</v>
      </c>
      <c r="M2774">
        <f t="shared" ca="1" si="703"/>
        <v>2</v>
      </c>
      <c r="N2774">
        <f t="shared" ca="1" si="697"/>
        <v>0</v>
      </c>
      <c r="O2774">
        <f>COUNTIF(結算日!$A$3:$A$249,A2774)</f>
        <v>0</v>
      </c>
      <c r="Q2774" s="7">
        <f t="shared" si="705"/>
        <v>66</v>
      </c>
      <c r="R2774" s="8">
        <f t="shared" ca="1" si="709"/>
        <v>9636</v>
      </c>
      <c r="S2774" s="8">
        <f t="shared" ca="1" si="710"/>
        <v>1058226</v>
      </c>
      <c r="T2774" s="8">
        <f t="shared" ca="1" si="706"/>
        <v>146</v>
      </c>
      <c r="U2774" s="9">
        <f t="shared" ca="1" si="711"/>
        <v>0</v>
      </c>
      <c r="V2774">
        <f t="shared" si="707"/>
        <v>2009</v>
      </c>
      <c r="W2774">
        <f t="shared" si="708"/>
        <v>9</v>
      </c>
    </row>
    <row r="2775" spans="1:23" x14ac:dyDescent="0.25">
      <c r="A2775" s="1">
        <v>40064</v>
      </c>
      <c r="B2775" s="2">
        <v>7313.99</v>
      </c>
      <c r="C2775" s="2">
        <v>158565</v>
      </c>
      <c r="D2775" s="2">
        <v>7319</v>
      </c>
      <c r="E2775" s="2">
        <v>7293</v>
      </c>
      <c r="F2775" s="10">
        <f t="shared" si="698"/>
        <v>6.8498863137622656E-4</v>
      </c>
      <c r="G2775" s="2">
        <f t="shared" ca="1" si="699"/>
        <v>122473.45</v>
      </c>
      <c r="H2775">
        <f t="shared" ca="1" si="700"/>
        <v>1</v>
      </c>
      <c r="I2775">
        <f t="shared" si="701"/>
        <v>-1</v>
      </c>
      <c r="J2775">
        <f t="shared" si="704"/>
        <v>89.399999999999636</v>
      </c>
      <c r="K2775">
        <f t="shared" ca="1" si="702"/>
        <v>1</v>
      </c>
      <c r="L2775" s="11">
        <f t="shared" ca="1" si="696"/>
        <v>16530.699999999968</v>
      </c>
      <c r="M2775">
        <f t="shared" ca="1" si="703"/>
        <v>2</v>
      </c>
      <c r="N2775">
        <f t="shared" ca="1" si="697"/>
        <v>0</v>
      </c>
      <c r="O2775">
        <f>COUNTIF(結算日!$A$3:$A$249,A2775)</f>
        <v>0</v>
      </c>
      <c r="Q2775" s="7">
        <f t="shared" si="705"/>
        <v>98</v>
      </c>
      <c r="R2775" s="8">
        <f t="shared" ca="1" si="709"/>
        <v>14308</v>
      </c>
      <c r="S2775" s="8">
        <f t="shared" ca="1" si="710"/>
        <v>1072534</v>
      </c>
      <c r="T2775" s="8">
        <f t="shared" ca="1" si="706"/>
        <v>146</v>
      </c>
      <c r="U2775" s="9">
        <f t="shared" ca="1" si="711"/>
        <v>0</v>
      </c>
      <c r="V2775">
        <f t="shared" si="707"/>
        <v>2009</v>
      </c>
      <c r="W2775">
        <f t="shared" si="708"/>
        <v>9</v>
      </c>
    </row>
    <row r="2776" spans="1:23" x14ac:dyDescent="0.25">
      <c r="A2776" s="1">
        <v>40065</v>
      </c>
      <c r="B2776" s="2">
        <v>7250.72</v>
      </c>
      <c r="C2776" s="2">
        <v>136506</v>
      </c>
      <c r="D2776" s="2">
        <v>7257</v>
      </c>
      <c r="E2776" s="2">
        <v>7233</v>
      </c>
      <c r="F2776" s="10">
        <f t="shared" si="698"/>
        <v>8.6612088178816826E-4</v>
      </c>
      <c r="G2776" s="2">
        <f t="shared" ca="1" si="699"/>
        <v>123465.35</v>
      </c>
      <c r="H2776">
        <f t="shared" ca="1" si="700"/>
        <v>1</v>
      </c>
      <c r="I2776">
        <f t="shared" si="701"/>
        <v>-1</v>
      </c>
      <c r="J2776">
        <f t="shared" si="704"/>
        <v>-63.269999999999527</v>
      </c>
      <c r="K2776">
        <f t="shared" ca="1" si="702"/>
        <v>1</v>
      </c>
      <c r="L2776" s="11">
        <f t="shared" ca="1" si="696"/>
        <v>16404.159999999967</v>
      </c>
      <c r="M2776">
        <f t="shared" ca="1" si="703"/>
        <v>2</v>
      </c>
      <c r="N2776">
        <f t="shared" ca="1" si="697"/>
        <v>0</v>
      </c>
      <c r="O2776">
        <f>COUNTIF(結算日!$A$3:$A$249,A2776)</f>
        <v>0</v>
      </c>
      <c r="Q2776" s="7">
        <f t="shared" si="705"/>
        <v>-62</v>
      </c>
      <c r="R2776" s="8">
        <f t="shared" ca="1" si="709"/>
        <v>-9052</v>
      </c>
      <c r="S2776" s="8">
        <f t="shared" ca="1" si="710"/>
        <v>1063482</v>
      </c>
      <c r="T2776" s="8">
        <f t="shared" ca="1" si="706"/>
        <v>146</v>
      </c>
      <c r="U2776" s="9">
        <f t="shared" ca="1" si="711"/>
        <v>0</v>
      </c>
      <c r="V2776">
        <f t="shared" si="707"/>
        <v>2009</v>
      </c>
      <c r="W2776">
        <f t="shared" si="708"/>
        <v>9</v>
      </c>
    </row>
    <row r="2777" spans="1:23" x14ac:dyDescent="0.25">
      <c r="A2777" s="1">
        <v>40066</v>
      </c>
      <c r="B2777" s="2">
        <v>7332.08</v>
      </c>
      <c r="C2777" s="2">
        <v>161825</v>
      </c>
      <c r="D2777" s="2">
        <v>7360</v>
      </c>
      <c r="E2777" s="2">
        <v>7341</v>
      </c>
      <c r="F2777" s="10">
        <f t="shared" si="698"/>
        <v>3.8079235360224395E-3</v>
      </c>
      <c r="G2777" s="2">
        <f t="shared" ca="1" si="699"/>
        <v>124021.95</v>
      </c>
      <c r="H2777">
        <f t="shared" ca="1" si="700"/>
        <v>1</v>
      </c>
      <c r="I2777">
        <f t="shared" si="701"/>
        <v>-1</v>
      </c>
      <c r="J2777">
        <f t="shared" si="704"/>
        <v>81.359999999999673</v>
      </c>
      <c r="K2777">
        <f t="shared" si="702"/>
        <v>-1</v>
      </c>
      <c r="L2777" s="11">
        <f t="shared" ca="1" si="696"/>
        <v>16566.879999999968</v>
      </c>
      <c r="M2777">
        <f t="shared" ca="1" si="703"/>
        <v>-2</v>
      </c>
      <c r="N2777">
        <f t="shared" ca="1" si="697"/>
        <v>4</v>
      </c>
      <c r="O2777">
        <f>COUNTIF(結算日!$A$3:$A$249,A2777)</f>
        <v>0</v>
      </c>
      <c r="Q2777" s="7">
        <f t="shared" si="705"/>
        <v>103</v>
      </c>
      <c r="R2777" s="8">
        <f t="shared" ca="1" si="709"/>
        <v>15038</v>
      </c>
      <c r="S2777" s="8">
        <f t="shared" ca="1" si="710"/>
        <v>1078520</v>
      </c>
      <c r="T2777" s="8">
        <f t="shared" ca="1" si="706"/>
        <v>-146</v>
      </c>
      <c r="U2777" s="9">
        <f t="shared" ca="1" si="711"/>
        <v>292</v>
      </c>
      <c r="V2777">
        <f t="shared" si="707"/>
        <v>2009</v>
      </c>
      <c r="W2777">
        <f t="shared" si="708"/>
        <v>9</v>
      </c>
    </row>
    <row r="2778" spans="1:23" x14ac:dyDescent="0.25">
      <c r="A2778" s="1">
        <v>40067</v>
      </c>
      <c r="B2778" s="2">
        <v>7337.14</v>
      </c>
      <c r="C2778" s="2">
        <v>97190</v>
      </c>
      <c r="D2778" s="2">
        <v>7353</v>
      </c>
      <c r="E2778" s="2">
        <v>7333</v>
      </c>
      <c r="F2778" s="10">
        <f t="shared" si="698"/>
        <v>2.1616052031172561E-3</v>
      </c>
      <c r="G2778" s="2">
        <f t="shared" ca="1" si="699"/>
        <v>122701.6</v>
      </c>
      <c r="H2778">
        <f t="shared" ca="1" si="700"/>
        <v>-1</v>
      </c>
      <c r="I2778">
        <f t="shared" si="701"/>
        <v>-1</v>
      </c>
      <c r="J2778">
        <f t="shared" si="704"/>
        <v>5.0600000000004002</v>
      </c>
      <c r="K2778">
        <f t="shared" si="702"/>
        <v>-1</v>
      </c>
      <c r="L2778" s="11">
        <f t="shared" ca="1" si="696"/>
        <v>16556.759999999966</v>
      </c>
      <c r="M2778">
        <f t="shared" ca="1" si="703"/>
        <v>-2</v>
      </c>
      <c r="N2778">
        <f t="shared" ca="1" si="697"/>
        <v>0</v>
      </c>
      <c r="O2778">
        <f>COUNTIF(結算日!$A$3:$A$249,A2778)</f>
        <v>0</v>
      </c>
      <c r="Q2778" s="7">
        <f t="shared" si="705"/>
        <v>-7</v>
      </c>
      <c r="R2778" s="8">
        <f t="shared" ca="1" si="709"/>
        <v>1022</v>
      </c>
      <c r="S2778" s="8">
        <f t="shared" ca="1" si="710"/>
        <v>1079250</v>
      </c>
      <c r="T2778" s="8">
        <f t="shared" ca="1" si="706"/>
        <v>-146</v>
      </c>
      <c r="U2778" s="9">
        <f t="shared" ca="1" si="711"/>
        <v>0</v>
      </c>
      <c r="V2778">
        <f t="shared" si="707"/>
        <v>2009</v>
      </c>
      <c r="W2778">
        <f t="shared" si="708"/>
        <v>9</v>
      </c>
    </row>
    <row r="2779" spans="1:23" x14ac:dyDescent="0.25">
      <c r="A2779" s="1">
        <v>40070</v>
      </c>
      <c r="B2779" s="2">
        <v>7256.95</v>
      </c>
      <c r="C2779" s="2">
        <v>94226</v>
      </c>
      <c r="D2779" s="2">
        <v>7252</v>
      </c>
      <c r="E2779" s="2">
        <v>7233</v>
      </c>
      <c r="F2779" s="10">
        <f t="shared" si="698"/>
        <v>-6.8210474097241125E-4</v>
      </c>
      <c r="G2779" s="2">
        <f t="shared" ca="1" si="699"/>
        <v>121730.6</v>
      </c>
      <c r="H2779">
        <f t="shared" ca="1" si="700"/>
        <v>-1</v>
      </c>
      <c r="I2779">
        <f t="shared" si="701"/>
        <v>1</v>
      </c>
      <c r="J2779">
        <f t="shared" si="704"/>
        <v>-80.190000000000509</v>
      </c>
      <c r="K2779">
        <f t="shared" ca="1" si="702"/>
        <v>-1</v>
      </c>
      <c r="L2779" s="11">
        <f t="shared" ca="1" si="696"/>
        <v>16717.139999999967</v>
      </c>
      <c r="M2779">
        <f t="shared" ca="1" si="703"/>
        <v>-2</v>
      </c>
      <c r="N2779">
        <f t="shared" ca="1" si="697"/>
        <v>0</v>
      </c>
      <c r="O2779">
        <f>COUNTIF(結算日!$A$3:$A$249,A2779)</f>
        <v>0</v>
      </c>
      <c r="Q2779" s="7">
        <f t="shared" si="705"/>
        <v>-101</v>
      </c>
      <c r="R2779" s="8">
        <f t="shared" ca="1" si="709"/>
        <v>14746</v>
      </c>
      <c r="S2779" s="8">
        <f t="shared" ca="1" si="710"/>
        <v>1093996</v>
      </c>
      <c r="T2779" s="8">
        <f t="shared" ca="1" si="706"/>
        <v>-150</v>
      </c>
      <c r="U2779" s="9">
        <f t="shared" ca="1" si="711"/>
        <v>4</v>
      </c>
      <c r="V2779">
        <f t="shared" si="707"/>
        <v>2009</v>
      </c>
      <c r="W2779">
        <f t="shared" si="708"/>
        <v>9</v>
      </c>
    </row>
    <row r="2780" spans="1:23" x14ac:dyDescent="0.25">
      <c r="A2780" s="1">
        <v>40071</v>
      </c>
      <c r="B2780" s="2">
        <v>7346.26</v>
      </c>
      <c r="C2780" s="2">
        <v>97449</v>
      </c>
      <c r="D2780" s="2">
        <v>7357</v>
      </c>
      <c r="E2780" s="2">
        <v>7338</v>
      </c>
      <c r="F2780" s="10">
        <f t="shared" si="698"/>
        <v>1.4619684029697488E-3</v>
      </c>
      <c r="G2780" s="2">
        <f t="shared" ca="1" si="699"/>
        <v>120574.85</v>
      </c>
      <c r="H2780">
        <f t="shared" ca="1" si="700"/>
        <v>-1</v>
      </c>
      <c r="I2780">
        <f t="shared" si="701"/>
        <v>-1</v>
      </c>
      <c r="J2780">
        <f t="shared" si="704"/>
        <v>89.3100000000004</v>
      </c>
      <c r="K2780">
        <f t="shared" si="702"/>
        <v>-1</v>
      </c>
      <c r="L2780" s="11">
        <f t="shared" ca="1" si="696"/>
        <v>16538.519999999968</v>
      </c>
      <c r="M2780">
        <f t="shared" ca="1" si="703"/>
        <v>-2</v>
      </c>
      <c r="N2780">
        <f t="shared" ca="1" si="697"/>
        <v>0</v>
      </c>
      <c r="O2780">
        <f>COUNTIF(結算日!$A$3:$A$249,A2780)</f>
        <v>0</v>
      </c>
      <c r="Q2780" s="7">
        <f t="shared" si="705"/>
        <v>105</v>
      </c>
      <c r="R2780" s="8">
        <f t="shared" ca="1" si="709"/>
        <v>-15750</v>
      </c>
      <c r="S2780" s="8">
        <f t="shared" ca="1" si="710"/>
        <v>1078242</v>
      </c>
      <c r="T2780" s="8">
        <f t="shared" ca="1" si="706"/>
        <v>-146</v>
      </c>
      <c r="U2780" s="9">
        <f t="shared" ca="1" si="711"/>
        <v>4</v>
      </c>
      <c r="V2780">
        <f t="shared" si="707"/>
        <v>2009</v>
      </c>
      <c r="W2780">
        <f t="shared" si="708"/>
        <v>9</v>
      </c>
    </row>
    <row r="2781" spans="1:23" x14ac:dyDescent="0.25">
      <c r="A2781" s="1">
        <v>40072</v>
      </c>
      <c r="B2781" s="2">
        <v>7440.24</v>
      </c>
      <c r="C2781" s="2">
        <v>132185</v>
      </c>
      <c r="D2781" s="2">
        <v>7444</v>
      </c>
      <c r="E2781" s="2">
        <v>7450</v>
      </c>
      <c r="F2781" s="10">
        <f t="shared" si="698"/>
        <v>1.311785641323393E-3</v>
      </c>
      <c r="G2781" s="2">
        <f t="shared" ca="1" si="699"/>
        <v>120104.22500000001</v>
      </c>
      <c r="H2781">
        <f t="shared" ca="1" si="700"/>
        <v>1</v>
      </c>
      <c r="I2781">
        <f t="shared" si="701"/>
        <v>-1</v>
      </c>
      <c r="J2781">
        <f t="shared" si="704"/>
        <v>93.979999999999563</v>
      </c>
      <c r="K2781">
        <f t="shared" si="702"/>
        <v>-1</v>
      </c>
      <c r="L2781" s="11">
        <f t="shared" ca="1" si="696"/>
        <v>16350.559999999969</v>
      </c>
      <c r="M2781">
        <f t="shared" ca="1" si="703"/>
        <v>-2</v>
      </c>
      <c r="N2781">
        <f t="shared" ca="1" si="697"/>
        <v>0</v>
      </c>
      <c r="O2781">
        <f>COUNTIF(結算日!$A$3:$A$249,A2781)</f>
        <v>1</v>
      </c>
      <c r="Q2781" s="7">
        <f t="shared" si="705"/>
        <v>87</v>
      </c>
      <c r="R2781" s="8">
        <f t="shared" ca="1" si="709"/>
        <v>-12702</v>
      </c>
      <c r="S2781" s="8">
        <f t="shared" ca="1" si="710"/>
        <v>1065536</v>
      </c>
      <c r="T2781" s="8">
        <f t="shared" ca="1" si="706"/>
        <v>-143</v>
      </c>
      <c r="U2781" s="9">
        <f t="shared" ca="1" si="711"/>
        <v>289</v>
      </c>
      <c r="V2781">
        <f t="shared" si="707"/>
        <v>2009</v>
      </c>
      <c r="W2781">
        <f t="shared" si="708"/>
        <v>9</v>
      </c>
    </row>
    <row r="2782" spans="1:23" x14ac:dyDescent="0.25">
      <c r="A2782" s="1">
        <v>40073</v>
      </c>
      <c r="B2782" s="2">
        <v>7477.3</v>
      </c>
      <c r="C2782" s="2">
        <v>146755</v>
      </c>
      <c r="D2782" s="2">
        <v>7466</v>
      </c>
      <c r="E2782" s="2">
        <v>7454</v>
      </c>
      <c r="F2782" s="10">
        <f t="shared" si="698"/>
        <v>-1.5112406884838503E-3</v>
      </c>
      <c r="G2782" s="2">
        <f t="shared" ca="1" si="699"/>
        <v>120144.325</v>
      </c>
      <c r="H2782">
        <f t="shared" ca="1" si="700"/>
        <v>1</v>
      </c>
      <c r="I2782">
        <f t="shared" si="701"/>
        <v>1</v>
      </c>
      <c r="J2782">
        <f t="shared" si="704"/>
        <v>37.0600000000004</v>
      </c>
      <c r="K2782">
        <f t="shared" si="702"/>
        <v>1</v>
      </c>
      <c r="L2782" s="11">
        <f t="shared" ca="1" si="696"/>
        <v>16276.439999999968</v>
      </c>
      <c r="M2782">
        <f t="shared" ca="1" si="703"/>
        <v>2</v>
      </c>
      <c r="N2782">
        <f t="shared" ca="1" si="697"/>
        <v>4</v>
      </c>
      <c r="O2782">
        <f>COUNTIF(結算日!$A$3:$A$249,A2782)</f>
        <v>0</v>
      </c>
      <c r="Q2782" s="7">
        <f t="shared" si="705"/>
        <v>16</v>
      </c>
      <c r="R2782" s="8">
        <f t="shared" ca="1" si="709"/>
        <v>-2288</v>
      </c>
      <c r="S2782" s="8">
        <f t="shared" ca="1" si="710"/>
        <v>1062959</v>
      </c>
      <c r="T2782" s="8">
        <f t="shared" ca="1" si="706"/>
        <v>142</v>
      </c>
      <c r="U2782" s="9">
        <f t="shared" ca="1" si="711"/>
        <v>285</v>
      </c>
      <c r="V2782">
        <f t="shared" si="707"/>
        <v>2009</v>
      </c>
      <c r="W2782">
        <f t="shared" si="708"/>
        <v>9</v>
      </c>
    </row>
    <row r="2783" spans="1:23" x14ac:dyDescent="0.25">
      <c r="A2783" s="1">
        <v>40074</v>
      </c>
      <c r="B2783" s="2">
        <v>7526.55</v>
      </c>
      <c r="C2783" s="2">
        <v>112892</v>
      </c>
      <c r="D2783" s="2">
        <v>7467</v>
      </c>
      <c r="E2783" s="2">
        <v>7447</v>
      </c>
      <c r="F2783" s="10">
        <f t="shared" si="698"/>
        <v>-7.9119915499132887E-3</v>
      </c>
      <c r="G2783" s="2">
        <f t="shared" ca="1" si="699"/>
        <v>119768.5</v>
      </c>
      <c r="H2783">
        <f t="shared" ca="1" si="700"/>
        <v>-1</v>
      </c>
      <c r="I2783">
        <f t="shared" si="701"/>
        <v>1</v>
      </c>
      <c r="J2783">
        <f t="shared" si="704"/>
        <v>49.25</v>
      </c>
      <c r="K2783">
        <f t="shared" si="702"/>
        <v>1</v>
      </c>
      <c r="L2783" s="11">
        <f t="shared" ca="1" si="696"/>
        <v>16374.939999999968</v>
      </c>
      <c r="M2783">
        <f t="shared" ca="1" si="703"/>
        <v>2</v>
      </c>
      <c r="N2783">
        <f t="shared" ca="1" si="697"/>
        <v>0</v>
      </c>
      <c r="O2783">
        <f>COUNTIF(結算日!$A$3:$A$249,A2783)</f>
        <v>0</v>
      </c>
      <c r="Q2783" s="7">
        <f t="shared" si="705"/>
        <v>1</v>
      </c>
      <c r="R2783" s="8">
        <f t="shared" ca="1" si="709"/>
        <v>142</v>
      </c>
      <c r="S2783" s="8">
        <f t="shared" ca="1" si="710"/>
        <v>1062816</v>
      </c>
      <c r="T2783" s="8">
        <f t="shared" ca="1" si="706"/>
        <v>142</v>
      </c>
      <c r="U2783" s="9">
        <f t="shared" ca="1" si="711"/>
        <v>0</v>
      </c>
      <c r="V2783">
        <f t="shared" si="707"/>
        <v>2009</v>
      </c>
      <c r="W2783">
        <f t="shared" si="708"/>
        <v>9</v>
      </c>
    </row>
    <row r="2784" spans="1:23" x14ac:dyDescent="0.25">
      <c r="A2784" s="1">
        <v>40077</v>
      </c>
      <c r="B2784" s="2">
        <v>7502.46</v>
      </c>
      <c r="C2784" s="2">
        <v>123457</v>
      </c>
      <c r="D2784" s="2">
        <v>7466</v>
      </c>
      <c r="E2784" s="2">
        <v>7447</v>
      </c>
      <c r="F2784" s="10">
        <f t="shared" si="698"/>
        <v>-4.8597393388302157E-3</v>
      </c>
      <c r="G2784" s="2">
        <f t="shared" ca="1" si="699"/>
        <v>119119.85</v>
      </c>
      <c r="H2784">
        <f t="shared" ca="1" si="700"/>
        <v>1</v>
      </c>
      <c r="I2784">
        <f t="shared" si="701"/>
        <v>1</v>
      </c>
      <c r="J2784">
        <f t="shared" si="704"/>
        <v>-24.090000000000146</v>
      </c>
      <c r="K2784">
        <f t="shared" si="702"/>
        <v>1</v>
      </c>
      <c r="L2784" s="11">
        <f t="shared" ca="1" si="696"/>
        <v>16326.759999999967</v>
      </c>
      <c r="M2784">
        <f t="shared" ca="1" si="703"/>
        <v>2</v>
      </c>
      <c r="N2784">
        <f t="shared" ca="1" si="697"/>
        <v>0</v>
      </c>
      <c r="O2784">
        <f>COUNTIF(結算日!$A$3:$A$249,A2784)</f>
        <v>0</v>
      </c>
      <c r="Q2784" s="7">
        <f t="shared" si="705"/>
        <v>-1</v>
      </c>
      <c r="R2784" s="8">
        <f t="shared" ca="1" si="709"/>
        <v>-142</v>
      </c>
      <c r="S2784" s="8">
        <f t="shared" ca="1" si="710"/>
        <v>1062674</v>
      </c>
      <c r="T2784" s="8">
        <f t="shared" ca="1" si="706"/>
        <v>142</v>
      </c>
      <c r="U2784" s="9">
        <f t="shared" ca="1" si="711"/>
        <v>0</v>
      </c>
      <c r="V2784">
        <f t="shared" si="707"/>
        <v>2009</v>
      </c>
      <c r="W2784">
        <f t="shared" si="708"/>
        <v>9</v>
      </c>
    </row>
    <row r="2785" spans="1:23" x14ac:dyDescent="0.25">
      <c r="A2785" s="1">
        <v>40078</v>
      </c>
      <c r="B2785" s="2">
        <v>7469.03</v>
      </c>
      <c r="C2785" s="2">
        <v>111180</v>
      </c>
      <c r="D2785" s="2">
        <v>7454</v>
      </c>
      <c r="E2785" s="2">
        <v>7437</v>
      </c>
      <c r="F2785" s="10">
        <f t="shared" si="698"/>
        <v>-2.0123094966816302E-3</v>
      </c>
      <c r="G2785" s="2">
        <f t="shared" ca="1" si="699"/>
        <v>119090.625</v>
      </c>
      <c r="H2785">
        <f t="shared" ca="1" si="700"/>
        <v>-1</v>
      </c>
      <c r="I2785">
        <f t="shared" si="701"/>
        <v>1</v>
      </c>
      <c r="J2785">
        <f t="shared" si="704"/>
        <v>-33.430000000000291</v>
      </c>
      <c r="K2785">
        <f t="shared" si="702"/>
        <v>1</v>
      </c>
      <c r="L2785" s="11">
        <f t="shared" ca="1" si="696"/>
        <v>16259.899999999967</v>
      </c>
      <c r="M2785">
        <f t="shared" ca="1" si="703"/>
        <v>2</v>
      </c>
      <c r="N2785">
        <f t="shared" ca="1" si="697"/>
        <v>0</v>
      </c>
      <c r="O2785">
        <f>COUNTIF(結算日!$A$3:$A$249,A2785)</f>
        <v>0</v>
      </c>
      <c r="Q2785" s="7">
        <f t="shared" si="705"/>
        <v>-12</v>
      </c>
      <c r="R2785" s="8">
        <f t="shared" ca="1" si="709"/>
        <v>-1704</v>
      </c>
      <c r="S2785" s="8">
        <f t="shared" ca="1" si="710"/>
        <v>1060970</v>
      </c>
      <c r="T2785" s="8">
        <f t="shared" ca="1" si="706"/>
        <v>142</v>
      </c>
      <c r="U2785" s="9">
        <f t="shared" ca="1" si="711"/>
        <v>0</v>
      </c>
      <c r="V2785">
        <f t="shared" si="707"/>
        <v>2009</v>
      </c>
      <c r="W2785">
        <f t="shared" si="708"/>
        <v>9</v>
      </c>
    </row>
    <row r="2786" spans="1:23" x14ac:dyDescent="0.25">
      <c r="A2786" s="1">
        <v>40079</v>
      </c>
      <c r="B2786" s="2">
        <v>7376.76</v>
      </c>
      <c r="C2786" s="2">
        <v>127646</v>
      </c>
      <c r="D2786" s="2">
        <v>7347</v>
      </c>
      <c r="E2786" s="2">
        <v>7332</v>
      </c>
      <c r="F2786" s="10">
        <f t="shared" si="698"/>
        <v>-4.0342914775592931E-3</v>
      </c>
      <c r="G2786" s="2">
        <f t="shared" ca="1" si="699"/>
        <v>118438.875</v>
      </c>
      <c r="H2786">
        <f t="shared" ca="1" si="700"/>
        <v>1</v>
      </c>
      <c r="I2786">
        <f t="shared" si="701"/>
        <v>1</v>
      </c>
      <c r="J2786">
        <f t="shared" si="704"/>
        <v>-92.269999999999527</v>
      </c>
      <c r="K2786">
        <f t="shared" si="702"/>
        <v>1</v>
      </c>
      <c r="L2786" s="11">
        <f t="shared" ca="1" si="696"/>
        <v>16075.359999999968</v>
      </c>
      <c r="M2786">
        <f t="shared" ca="1" si="703"/>
        <v>2</v>
      </c>
      <c r="N2786">
        <f t="shared" ca="1" si="697"/>
        <v>0</v>
      </c>
      <c r="O2786">
        <f>COUNTIF(結算日!$A$3:$A$249,A2786)</f>
        <v>0</v>
      </c>
      <c r="Q2786" s="7">
        <f t="shared" si="705"/>
        <v>-107</v>
      </c>
      <c r="R2786" s="8">
        <f t="shared" ca="1" si="709"/>
        <v>-15194</v>
      </c>
      <c r="S2786" s="8">
        <f t="shared" ca="1" si="710"/>
        <v>1045776</v>
      </c>
      <c r="T2786" s="8">
        <f t="shared" ca="1" si="706"/>
        <v>142</v>
      </c>
      <c r="U2786" s="9">
        <f t="shared" ca="1" si="711"/>
        <v>0</v>
      </c>
      <c r="V2786">
        <f t="shared" si="707"/>
        <v>2009</v>
      </c>
      <c r="W2786">
        <f t="shared" si="708"/>
        <v>9</v>
      </c>
    </row>
    <row r="2787" spans="1:23" x14ac:dyDescent="0.25">
      <c r="A2787" s="1">
        <v>40080</v>
      </c>
      <c r="B2787" s="2">
        <v>7324.22</v>
      </c>
      <c r="C2787" s="2">
        <v>90247</v>
      </c>
      <c r="D2787" s="2">
        <v>7295</v>
      </c>
      <c r="E2787" s="2">
        <v>7282</v>
      </c>
      <c r="F2787" s="10">
        <f t="shared" si="698"/>
        <v>-3.989503319124843E-3</v>
      </c>
      <c r="G2787" s="2">
        <f t="shared" ca="1" si="699"/>
        <v>116653.15</v>
      </c>
      <c r="H2787">
        <f t="shared" ca="1" si="700"/>
        <v>-1</v>
      </c>
      <c r="I2787">
        <f t="shared" si="701"/>
        <v>1</v>
      </c>
      <c r="J2787">
        <f t="shared" si="704"/>
        <v>-52.539999999999964</v>
      </c>
      <c r="K2787">
        <f t="shared" si="702"/>
        <v>1</v>
      </c>
      <c r="L2787" s="11">
        <f t="shared" ca="1" si="696"/>
        <v>15970.279999999968</v>
      </c>
      <c r="M2787">
        <f t="shared" ca="1" si="703"/>
        <v>2</v>
      </c>
      <c r="N2787">
        <f t="shared" ca="1" si="697"/>
        <v>0</v>
      </c>
      <c r="O2787">
        <f>COUNTIF(結算日!$A$3:$A$249,A2787)</f>
        <v>0</v>
      </c>
      <c r="Q2787" s="7">
        <f t="shared" si="705"/>
        <v>-52</v>
      </c>
      <c r="R2787" s="8">
        <f t="shared" ca="1" si="709"/>
        <v>-7384</v>
      </c>
      <c r="S2787" s="8">
        <f t="shared" ca="1" si="710"/>
        <v>1038392</v>
      </c>
      <c r="T2787" s="8">
        <f t="shared" ca="1" si="706"/>
        <v>142</v>
      </c>
      <c r="U2787" s="9">
        <f t="shared" ca="1" si="711"/>
        <v>0</v>
      </c>
      <c r="V2787">
        <f t="shared" si="707"/>
        <v>2009</v>
      </c>
      <c r="W2787">
        <f t="shared" si="708"/>
        <v>9</v>
      </c>
    </row>
    <row r="2788" spans="1:23" x14ac:dyDescent="0.25">
      <c r="A2788" s="1">
        <v>40081</v>
      </c>
      <c r="B2788" s="2">
        <v>7345.22</v>
      </c>
      <c r="C2788" s="2">
        <v>96117</v>
      </c>
      <c r="D2788" s="2">
        <v>7338</v>
      </c>
      <c r="E2788" s="2">
        <v>7320</v>
      </c>
      <c r="F2788" s="10">
        <f t="shared" si="698"/>
        <v>-9.8295217842359062E-4</v>
      </c>
      <c r="G2788" s="2">
        <f t="shared" ca="1" si="699"/>
        <v>115409.97500000001</v>
      </c>
      <c r="H2788">
        <f t="shared" ca="1" si="700"/>
        <v>-1</v>
      </c>
      <c r="I2788">
        <f t="shared" si="701"/>
        <v>1</v>
      </c>
      <c r="J2788">
        <f t="shared" si="704"/>
        <v>21</v>
      </c>
      <c r="K2788">
        <f t="shared" ca="1" si="702"/>
        <v>-1</v>
      </c>
      <c r="L2788" s="11">
        <f t="shared" ca="1" si="696"/>
        <v>16012.279999999968</v>
      </c>
      <c r="M2788">
        <f t="shared" ca="1" si="703"/>
        <v>-2</v>
      </c>
      <c r="N2788">
        <f t="shared" ca="1" si="697"/>
        <v>4</v>
      </c>
      <c r="O2788">
        <f>COUNTIF(結算日!$A$3:$A$249,A2788)</f>
        <v>0</v>
      </c>
      <c r="Q2788" s="7">
        <f t="shared" si="705"/>
        <v>43</v>
      </c>
      <c r="R2788" s="8">
        <f t="shared" ca="1" si="709"/>
        <v>6106</v>
      </c>
      <c r="S2788" s="8">
        <f t="shared" ca="1" si="710"/>
        <v>1044498</v>
      </c>
      <c r="T2788" s="8">
        <f t="shared" ca="1" si="706"/>
        <v>-142</v>
      </c>
      <c r="U2788" s="9">
        <f t="shared" ca="1" si="711"/>
        <v>284</v>
      </c>
      <c r="V2788">
        <f t="shared" si="707"/>
        <v>2009</v>
      </c>
      <c r="W2788">
        <f t="shared" si="708"/>
        <v>9</v>
      </c>
    </row>
    <row r="2789" spans="1:23" x14ac:dyDescent="0.25">
      <c r="A2789" s="1">
        <v>40084</v>
      </c>
      <c r="B2789" s="2">
        <v>7284.61</v>
      </c>
      <c r="C2789" s="2">
        <v>75061</v>
      </c>
      <c r="D2789" s="2">
        <v>7280</v>
      </c>
      <c r="E2789" s="2">
        <v>7264</v>
      </c>
      <c r="F2789" s="10">
        <f t="shared" si="698"/>
        <v>-6.3284101688354522E-4</v>
      </c>
      <c r="G2789" s="2">
        <f t="shared" ca="1" si="699"/>
        <v>113329.72500000001</v>
      </c>
      <c r="H2789">
        <f t="shared" ca="1" si="700"/>
        <v>-1</v>
      </c>
      <c r="I2789">
        <f t="shared" si="701"/>
        <v>1</v>
      </c>
      <c r="J2789">
        <f t="shared" si="704"/>
        <v>-60.610000000000582</v>
      </c>
      <c r="K2789">
        <f t="shared" ca="1" si="702"/>
        <v>-1</v>
      </c>
      <c r="L2789" s="11">
        <f t="shared" ca="1" si="696"/>
        <v>16133.499999999969</v>
      </c>
      <c r="M2789">
        <f t="shared" ca="1" si="703"/>
        <v>-2</v>
      </c>
      <c r="N2789">
        <f t="shared" ca="1" si="697"/>
        <v>0</v>
      </c>
      <c r="O2789">
        <f>COUNTIF(結算日!$A$3:$A$249,A2789)</f>
        <v>0</v>
      </c>
      <c r="Q2789" s="7">
        <f t="shared" si="705"/>
        <v>-58</v>
      </c>
      <c r="R2789" s="8">
        <f t="shared" ca="1" si="709"/>
        <v>8236</v>
      </c>
      <c r="S2789" s="8">
        <f t="shared" ca="1" si="710"/>
        <v>1052450</v>
      </c>
      <c r="T2789" s="8">
        <f t="shared" ca="1" si="706"/>
        <v>-144</v>
      </c>
      <c r="U2789" s="9">
        <f t="shared" ca="1" si="711"/>
        <v>2</v>
      </c>
      <c r="V2789">
        <f t="shared" si="707"/>
        <v>2009</v>
      </c>
      <c r="W2789">
        <f t="shared" si="708"/>
        <v>9</v>
      </c>
    </row>
    <row r="2790" spans="1:23" x14ac:dyDescent="0.25">
      <c r="A2790" s="1">
        <v>40085</v>
      </c>
      <c r="B2790" s="2">
        <v>7429.98</v>
      </c>
      <c r="C2790" s="2">
        <v>101752</v>
      </c>
      <c r="D2790" s="2">
        <v>7405</v>
      </c>
      <c r="E2790" s="2">
        <v>7389</v>
      </c>
      <c r="F2790" s="10">
        <f t="shared" si="698"/>
        <v>-3.3620548103763248E-3</v>
      </c>
      <c r="G2790" s="2">
        <f t="shared" ca="1" si="699"/>
        <v>112654.22500000001</v>
      </c>
      <c r="H2790">
        <f t="shared" ca="1" si="700"/>
        <v>-1</v>
      </c>
      <c r="I2790">
        <f t="shared" si="701"/>
        <v>1</v>
      </c>
      <c r="J2790">
        <f t="shared" si="704"/>
        <v>145.36999999999989</v>
      </c>
      <c r="K2790">
        <f t="shared" si="702"/>
        <v>1</v>
      </c>
      <c r="L2790" s="11">
        <f t="shared" ca="1" si="696"/>
        <v>15842.759999999969</v>
      </c>
      <c r="M2790">
        <f t="shared" ca="1" si="703"/>
        <v>2</v>
      </c>
      <c r="N2790">
        <f t="shared" ca="1" si="697"/>
        <v>4</v>
      </c>
      <c r="O2790">
        <f>COUNTIF(結算日!$A$3:$A$249,A2790)</f>
        <v>0</v>
      </c>
      <c r="Q2790" s="7">
        <f t="shared" si="705"/>
        <v>125</v>
      </c>
      <c r="R2790" s="8">
        <f t="shared" ca="1" si="709"/>
        <v>-18000</v>
      </c>
      <c r="S2790" s="8">
        <f t="shared" ca="1" si="710"/>
        <v>1034448</v>
      </c>
      <c r="T2790" s="8">
        <f t="shared" ca="1" si="706"/>
        <v>139</v>
      </c>
      <c r="U2790" s="9">
        <f t="shared" ca="1" si="711"/>
        <v>283</v>
      </c>
      <c r="V2790">
        <f t="shared" si="707"/>
        <v>2009</v>
      </c>
      <c r="W2790">
        <f t="shared" si="708"/>
        <v>9</v>
      </c>
    </row>
    <row r="2791" spans="1:23" x14ac:dyDescent="0.25">
      <c r="A2791" s="1">
        <v>40086</v>
      </c>
      <c r="B2791" s="2">
        <v>7509.17</v>
      </c>
      <c r="C2791" s="2">
        <v>125239</v>
      </c>
      <c r="D2791" s="2">
        <v>7493</v>
      </c>
      <c r="E2791" s="2">
        <v>7474</v>
      </c>
      <c r="F2791" s="10">
        <f t="shared" si="698"/>
        <v>-2.1533671497648843E-3</v>
      </c>
      <c r="G2791" s="2">
        <f t="shared" ca="1" si="699"/>
        <v>111786.25</v>
      </c>
      <c r="H2791">
        <f t="shared" ca="1" si="700"/>
        <v>1</v>
      </c>
      <c r="I2791">
        <f t="shared" si="701"/>
        <v>1</v>
      </c>
      <c r="J2791">
        <f t="shared" si="704"/>
        <v>79.190000000000509</v>
      </c>
      <c r="K2791">
        <f t="shared" si="702"/>
        <v>1</v>
      </c>
      <c r="L2791" s="11">
        <f t="shared" ca="1" si="696"/>
        <v>16001.13999999997</v>
      </c>
      <c r="M2791">
        <f t="shared" ca="1" si="703"/>
        <v>2</v>
      </c>
      <c r="N2791">
        <f t="shared" ca="1" si="697"/>
        <v>0</v>
      </c>
      <c r="O2791">
        <f>COUNTIF(結算日!$A$3:$A$249,A2791)</f>
        <v>0</v>
      </c>
      <c r="Q2791" s="7">
        <f t="shared" si="705"/>
        <v>88</v>
      </c>
      <c r="R2791" s="8">
        <f t="shared" ca="1" si="709"/>
        <v>12232</v>
      </c>
      <c r="S2791" s="8">
        <f t="shared" ca="1" si="710"/>
        <v>1046397</v>
      </c>
      <c r="T2791" s="8">
        <f t="shared" ca="1" si="706"/>
        <v>139</v>
      </c>
      <c r="U2791" s="9">
        <f t="shared" ca="1" si="711"/>
        <v>0</v>
      </c>
      <c r="V2791">
        <f t="shared" si="707"/>
        <v>2009</v>
      </c>
      <c r="W2791">
        <f t="shared" si="708"/>
        <v>9</v>
      </c>
    </row>
    <row r="2792" spans="1:23" x14ac:dyDescent="0.25">
      <c r="A2792" s="1">
        <v>40087</v>
      </c>
      <c r="B2792" s="2">
        <v>7545.29</v>
      </c>
      <c r="C2792" s="2">
        <v>135328</v>
      </c>
      <c r="D2792" s="2">
        <v>7538</v>
      </c>
      <c r="E2792" s="2">
        <v>7519</v>
      </c>
      <c r="F2792" s="10">
        <f t="shared" si="698"/>
        <v>-9.661656477086833E-4</v>
      </c>
      <c r="G2792" s="2">
        <f t="shared" ca="1" si="699"/>
        <v>111537.47500000001</v>
      </c>
      <c r="H2792">
        <f t="shared" ca="1" si="700"/>
        <v>1</v>
      </c>
      <c r="I2792">
        <f t="shared" si="701"/>
        <v>1</v>
      </c>
      <c r="J2792">
        <f t="shared" si="704"/>
        <v>36.119999999999891</v>
      </c>
      <c r="K2792">
        <f t="shared" ca="1" si="702"/>
        <v>1</v>
      </c>
      <c r="L2792" s="11">
        <f t="shared" ca="1" si="696"/>
        <v>16073.37999999997</v>
      </c>
      <c r="M2792">
        <f t="shared" ca="1" si="703"/>
        <v>2</v>
      </c>
      <c r="N2792">
        <f t="shared" ca="1" si="697"/>
        <v>0</v>
      </c>
      <c r="O2792">
        <f>COUNTIF(結算日!$A$3:$A$249,A2792)</f>
        <v>0</v>
      </c>
      <c r="Q2792" s="7">
        <f t="shared" si="705"/>
        <v>45</v>
      </c>
      <c r="R2792" s="8">
        <f t="shared" ca="1" si="709"/>
        <v>6255</v>
      </c>
      <c r="S2792" s="8">
        <f t="shared" ca="1" si="710"/>
        <v>1052652</v>
      </c>
      <c r="T2792" s="8">
        <f t="shared" ca="1" si="706"/>
        <v>139</v>
      </c>
      <c r="U2792" s="9">
        <f t="shared" ca="1" si="711"/>
        <v>0</v>
      </c>
      <c r="V2792">
        <f t="shared" si="707"/>
        <v>2009</v>
      </c>
      <c r="W2792">
        <f t="shared" si="708"/>
        <v>10</v>
      </c>
    </row>
    <row r="2793" spans="1:23" x14ac:dyDescent="0.25">
      <c r="A2793" s="1">
        <v>40088</v>
      </c>
      <c r="B2793" s="2">
        <v>7411.88</v>
      </c>
      <c r="C2793" s="2">
        <v>116040</v>
      </c>
      <c r="D2793" s="2">
        <v>7352</v>
      </c>
      <c r="E2793" s="2">
        <v>7335</v>
      </c>
      <c r="F2793" s="10">
        <f t="shared" si="698"/>
        <v>-8.0789219469284967E-3</v>
      </c>
      <c r="G2793" s="2">
        <f t="shared" ca="1" si="699"/>
        <v>111402.675</v>
      </c>
      <c r="H2793">
        <f t="shared" ca="1" si="700"/>
        <v>1</v>
      </c>
      <c r="I2793">
        <f t="shared" si="701"/>
        <v>1</v>
      </c>
      <c r="J2793">
        <f t="shared" si="704"/>
        <v>-133.40999999999985</v>
      </c>
      <c r="K2793">
        <f t="shared" si="702"/>
        <v>1</v>
      </c>
      <c r="L2793" s="11">
        <f t="shared" ca="1" si="696"/>
        <v>15806.55999999997</v>
      </c>
      <c r="M2793">
        <f t="shared" ca="1" si="703"/>
        <v>2</v>
      </c>
      <c r="N2793">
        <f t="shared" ca="1" si="697"/>
        <v>0</v>
      </c>
      <c r="O2793">
        <f>COUNTIF(結算日!$A$3:$A$249,A2793)</f>
        <v>0</v>
      </c>
      <c r="Q2793" s="7">
        <f t="shared" si="705"/>
        <v>-186</v>
      </c>
      <c r="R2793" s="8">
        <f t="shared" ca="1" si="709"/>
        <v>-25854</v>
      </c>
      <c r="S2793" s="8">
        <f t="shared" ca="1" si="710"/>
        <v>1026798</v>
      </c>
      <c r="T2793" s="8">
        <f t="shared" ca="1" si="706"/>
        <v>139</v>
      </c>
      <c r="U2793" s="9">
        <f t="shared" ca="1" si="711"/>
        <v>0</v>
      </c>
      <c r="V2793">
        <f t="shared" si="707"/>
        <v>2009</v>
      </c>
      <c r="W2793">
        <f t="shared" si="708"/>
        <v>10</v>
      </c>
    </row>
    <row r="2794" spans="1:23" x14ac:dyDescent="0.25">
      <c r="A2794" s="1">
        <v>40091</v>
      </c>
      <c r="B2794" s="2">
        <v>7437.98</v>
      </c>
      <c r="C2794" s="2">
        <v>94779</v>
      </c>
      <c r="D2794" s="2">
        <v>7392</v>
      </c>
      <c r="E2794" s="2">
        <v>7373</v>
      </c>
      <c r="F2794" s="10">
        <f t="shared" si="698"/>
        <v>-6.1817859149929655E-3</v>
      </c>
      <c r="G2794" s="2">
        <f t="shared" ca="1" si="699"/>
        <v>111287.22500000001</v>
      </c>
      <c r="H2794">
        <f t="shared" ca="1" si="700"/>
        <v>-1</v>
      </c>
      <c r="I2794">
        <f t="shared" si="701"/>
        <v>1</v>
      </c>
      <c r="J2794">
        <f t="shared" si="704"/>
        <v>26.099999999999454</v>
      </c>
      <c r="K2794">
        <f t="shared" si="702"/>
        <v>1</v>
      </c>
      <c r="L2794" s="11">
        <f t="shared" ca="1" si="696"/>
        <v>15858.759999999969</v>
      </c>
      <c r="M2794">
        <f t="shared" ca="1" si="703"/>
        <v>2</v>
      </c>
      <c r="N2794">
        <f t="shared" ca="1" si="697"/>
        <v>0</v>
      </c>
      <c r="O2794">
        <f>COUNTIF(結算日!$A$3:$A$249,A2794)</f>
        <v>0</v>
      </c>
      <c r="Q2794" s="7">
        <f t="shared" si="705"/>
        <v>40</v>
      </c>
      <c r="R2794" s="8">
        <f t="shared" ca="1" si="709"/>
        <v>5560</v>
      </c>
      <c r="S2794" s="8">
        <f t="shared" ca="1" si="710"/>
        <v>1032358</v>
      </c>
      <c r="T2794" s="8">
        <f t="shared" ca="1" si="706"/>
        <v>139</v>
      </c>
      <c r="U2794" s="9">
        <f t="shared" ca="1" si="711"/>
        <v>0</v>
      </c>
      <c r="V2794">
        <f t="shared" si="707"/>
        <v>2009</v>
      </c>
      <c r="W2794">
        <f t="shared" si="708"/>
        <v>10</v>
      </c>
    </row>
    <row r="2795" spans="1:23" x14ac:dyDescent="0.25">
      <c r="A2795" s="1">
        <v>40092</v>
      </c>
      <c r="B2795" s="2">
        <v>7536.05</v>
      </c>
      <c r="C2795" s="2">
        <v>146017</v>
      </c>
      <c r="D2795" s="2">
        <v>7506</v>
      </c>
      <c r="E2795" s="2">
        <v>7475</v>
      </c>
      <c r="F2795" s="10">
        <f t="shared" si="698"/>
        <v>-3.9875000829346918E-3</v>
      </c>
      <c r="G2795" s="2">
        <f t="shared" ca="1" si="699"/>
        <v>112247.47500000001</v>
      </c>
      <c r="H2795">
        <f t="shared" ca="1" si="700"/>
        <v>1</v>
      </c>
      <c r="I2795">
        <f t="shared" si="701"/>
        <v>1</v>
      </c>
      <c r="J2795">
        <f t="shared" si="704"/>
        <v>98.070000000000618</v>
      </c>
      <c r="K2795">
        <f t="shared" si="702"/>
        <v>1</v>
      </c>
      <c r="L2795" s="11">
        <f t="shared" ca="1" si="696"/>
        <v>16054.899999999971</v>
      </c>
      <c r="M2795">
        <f t="shared" ca="1" si="703"/>
        <v>2</v>
      </c>
      <c r="N2795">
        <f t="shared" ca="1" si="697"/>
        <v>0</v>
      </c>
      <c r="O2795">
        <f>COUNTIF(結算日!$A$3:$A$249,A2795)</f>
        <v>0</v>
      </c>
      <c r="Q2795" s="7">
        <f t="shared" si="705"/>
        <v>114</v>
      </c>
      <c r="R2795" s="8">
        <f t="shared" ca="1" si="709"/>
        <v>15846</v>
      </c>
      <c r="S2795" s="8">
        <f t="shared" ca="1" si="710"/>
        <v>1048204</v>
      </c>
      <c r="T2795" s="8">
        <f t="shared" ca="1" si="706"/>
        <v>139</v>
      </c>
      <c r="U2795" s="9">
        <f t="shared" ca="1" si="711"/>
        <v>0</v>
      </c>
      <c r="V2795">
        <f t="shared" si="707"/>
        <v>2009</v>
      </c>
      <c r="W2795">
        <f t="shared" si="708"/>
        <v>10</v>
      </c>
    </row>
    <row r="2796" spans="1:23" x14ac:dyDescent="0.25">
      <c r="A2796" s="1">
        <v>40093</v>
      </c>
      <c r="B2796" s="2">
        <v>7608.66</v>
      </c>
      <c r="C2796" s="2">
        <v>160939</v>
      </c>
      <c r="D2796" s="2">
        <v>7589</v>
      </c>
      <c r="E2796" s="2">
        <v>7562</v>
      </c>
      <c r="F2796" s="10">
        <f t="shared" si="698"/>
        <v>-2.58389782169266E-3</v>
      </c>
      <c r="G2796" s="2">
        <f t="shared" ca="1" si="699"/>
        <v>113689.45</v>
      </c>
      <c r="H2796">
        <f t="shared" ca="1" si="700"/>
        <v>1</v>
      </c>
      <c r="I2796">
        <f t="shared" si="701"/>
        <v>1</v>
      </c>
      <c r="J2796">
        <f t="shared" si="704"/>
        <v>72.609999999999673</v>
      </c>
      <c r="K2796">
        <f t="shared" si="702"/>
        <v>1</v>
      </c>
      <c r="L2796" s="11">
        <f t="shared" ca="1" si="696"/>
        <v>16200.11999999997</v>
      </c>
      <c r="M2796">
        <f t="shared" ca="1" si="703"/>
        <v>2</v>
      </c>
      <c r="N2796">
        <f t="shared" ca="1" si="697"/>
        <v>0</v>
      </c>
      <c r="O2796">
        <f>COUNTIF(結算日!$A$3:$A$249,A2796)</f>
        <v>0</v>
      </c>
      <c r="Q2796" s="7">
        <f t="shared" si="705"/>
        <v>83</v>
      </c>
      <c r="R2796" s="8">
        <f t="shared" ca="1" si="709"/>
        <v>11537</v>
      </c>
      <c r="S2796" s="8">
        <f t="shared" ca="1" si="710"/>
        <v>1059741</v>
      </c>
      <c r="T2796" s="8">
        <f t="shared" ca="1" si="706"/>
        <v>139</v>
      </c>
      <c r="U2796" s="9">
        <f t="shared" ca="1" si="711"/>
        <v>0</v>
      </c>
      <c r="V2796">
        <f t="shared" si="707"/>
        <v>2009</v>
      </c>
      <c r="W2796">
        <f t="shared" si="708"/>
        <v>10</v>
      </c>
    </row>
    <row r="2797" spans="1:23" x14ac:dyDescent="0.25">
      <c r="A2797" s="1">
        <v>40094</v>
      </c>
      <c r="B2797" s="2">
        <v>7503.31</v>
      </c>
      <c r="C2797" s="2">
        <v>160782</v>
      </c>
      <c r="D2797" s="2">
        <v>7481</v>
      </c>
      <c r="E2797" s="2">
        <v>7455</v>
      </c>
      <c r="F2797" s="10">
        <f t="shared" si="698"/>
        <v>-2.9733544262465772E-3</v>
      </c>
      <c r="G2797" s="2">
        <f t="shared" ca="1" si="699"/>
        <v>114698.325</v>
      </c>
      <c r="H2797">
        <f t="shared" ca="1" si="700"/>
        <v>1</v>
      </c>
      <c r="I2797">
        <f t="shared" si="701"/>
        <v>1</v>
      </c>
      <c r="J2797">
        <f t="shared" si="704"/>
        <v>-105.34999999999945</v>
      </c>
      <c r="K2797">
        <f t="shared" si="702"/>
        <v>1</v>
      </c>
      <c r="L2797" s="11">
        <f t="shared" ca="1" si="696"/>
        <v>15989.419999999971</v>
      </c>
      <c r="M2797">
        <f t="shared" ca="1" si="703"/>
        <v>2</v>
      </c>
      <c r="N2797">
        <f t="shared" ca="1" si="697"/>
        <v>0</v>
      </c>
      <c r="O2797">
        <f>COUNTIF(結算日!$A$3:$A$249,A2797)</f>
        <v>0</v>
      </c>
      <c r="Q2797" s="7">
        <f t="shared" si="705"/>
        <v>-108</v>
      </c>
      <c r="R2797" s="8">
        <f t="shared" ca="1" si="709"/>
        <v>-15012</v>
      </c>
      <c r="S2797" s="8">
        <f t="shared" ca="1" si="710"/>
        <v>1044729</v>
      </c>
      <c r="T2797" s="8">
        <f t="shared" ca="1" si="706"/>
        <v>139</v>
      </c>
      <c r="U2797" s="9">
        <f t="shared" ca="1" si="711"/>
        <v>0</v>
      </c>
      <c r="V2797">
        <f t="shared" si="707"/>
        <v>2009</v>
      </c>
      <c r="W2797">
        <f t="shared" si="708"/>
        <v>10</v>
      </c>
    </row>
    <row r="2798" spans="1:23" x14ac:dyDescent="0.25">
      <c r="A2798" s="1">
        <v>40095</v>
      </c>
      <c r="B2798" s="2">
        <v>7571.96</v>
      </c>
      <c r="C2798" s="2">
        <v>131485</v>
      </c>
      <c r="D2798" s="2">
        <v>7552</v>
      </c>
      <c r="E2798" s="2">
        <v>7526</v>
      </c>
      <c r="F2798" s="10">
        <f t="shared" si="698"/>
        <v>-2.636041394830424E-3</v>
      </c>
      <c r="G2798" s="2">
        <f t="shared" ca="1" si="699"/>
        <v>114884.45</v>
      </c>
      <c r="H2798">
        <f t="shared" ca="1" si="700"/>
        <v>1</v>
      </c>
      <c r="I2798">
        <f t="shared" si="701"/>
        <v>1</v>
      </c>
      <c r="J2798">
        <f t="shared" si="704"/>
        <v>68.649999999999636</v>
      </c>
      <c r="K2798">
        <f t="shared" si="702"/>
        <v>1</v>
      </c>
      <c r="L2798" s="11">
        <f t="shared" ca="1" si="696"/>
        <v>16126.71999999997</v>
      </c>
      <c r="M2798">
        <f t="shared" ca="1" si="703"/>
        <v>2</v>
      </c>
      <c r="N2798">
        <f t="shared" ca="1" si="697"/>
        <v>0</v>
      </c>
      <c r="O2798">
        <f>COUNTIF(結算日!$A$3:$A$249,A2798)</f>
        <v>0</v>
      </c>
      <c r="Q2798" s="7">
        <f t="shared" si="705"/>
        <v>71</v>
      </c>
      <c r="R2798" s="8">
        <f t="shared" ca="1" si="709"/>
        <v>9869</v>
      </c>
      <c r="S2798" s="8">
        <f t="shared" ca="1" si="710"/>
        <v>1054598</v>
      </c>
      <c r="T2798" s="8">
        <f t="shared" ca="1" si="706"/>
        <v>139</v>
      </c>
      <c r="U2798" s="9">
        <f t="shared" ca="1" si="711"/>
        <v>0</v>
      </c>
      <c r="V2798">
        <f t="shared" si="707"/>
        <v>2009</v>
      </c>
      <c r="W2798">
        <f t="shared" si="708"/>
        <v>10</v>
      </c>
    </row>
    <row r="2799" spans="1:23" x14ac:dyDescent="0.25">
      <c r="A2799" s="1">
        <v>40098</v>
      </c>
      <c r="B2799" s="2">
        <v>7599.88</v>
      </c>
      <c r="C2799" s="2">
        <v>105613</v>
      </c>
      <c r="D2799" s="2">
        <v>7576</v>
      </c>
      <c r="E2799" s="2">
        <v>7550</v>
      </c>
      <c r="F2799" s="10">
        <f t="shared" si="698"/>
        <v>-3.1421548761296769E-3</v>
      </c>
      <c r="G2799" s="2">
        <f t="shared" ca="1" si="699"/>
        <v>115132.95</v>
      </c>
      <c r="H2799">
        <f t="shared" ca="1" si="700"/>
        <v>-1</v>
      </c>
      <c r="I2799">
        <f t="shared" si="701"/>
        <v>1</v>
      </c>
      <c r="J2799">
        <f t="shared" si="704"/>
        <v>27.920000000000073</v>
      </c>
      <c r="K2799">
        <f t="shared" si="702"/>
        <v>1</v>
      </c>
      <c r="L2799" s="11">
        <f t="shared" ca="1" si="696"/>
        <v>16182.55999999997</v>
      </c>
      <c r="M2799">
        <f t="shared" ca="1" si="703"/>
        <v>2</v>
      </c>
      <c r="N2799">
        <f t="shared" ca="1" si="697"/>
        <v>0</v>
      </c>
      <c r="O2799">
        <f>COUNTIF(結算日!$A$3:$A$249,A2799)</f>
        <v>0</v>
      </c>
      <c r="Q2799" s="7">
        <f t="shared" si="705"/>
        <v>24</v>
      </c>
      <c r="R2799" s="8">
        <f t="shared" ca="1" si="709"/>
        <v>3336</v>
      </c>
      <c r="S2799" s="8">
        <f t="shared" ca="1" si="710"/>
        <v>1057934</v>
      </c>
      <c r="T2799" s="8">
        <f t="shared" ca="1" si="706"/>
        <v>139</v>
      </c>
      <c r="U2799" s="9">
        <f t="shared" ca="1" si="711"/>
        <v>0</v>
      </c>
      <c r="V2799">
        <f t="shared" si="707"/>
        <v>2009</v>
      </c>
      <c r="W2799">
        <f t="shared" si="708"/>
        <v>10</v>
      </c>
    </row>
    <row r="2800" spans="1:23" x14ac:dyDescent="0.25">
      <c r="A2800" s="1">
        <v>40099</v>
      </c>
      <c r="B2800" s="2">
        <v>7596.6</v>
      </c>
      <c r="C2800" s="2">
        <v>129482</v>
      </c>
      <c r="D2800" s="2">
        <v>7561</v>
      </c>
      <c r="E2800" s="2">
        <v>7536</v>
      </c>
      <c r="F2800" s="10">
        <f t="shared" si="698"/>
        <v>-4.6863070320933842E-3</v>
      </c>
      <c r="G2800" s="2">
        <f t="shared" ca="1" si="699"/>
        <v>115703.22500000001</v>
      </c>
      <c r="H2800">
        <f t="shared" ca="1" si="700"/>
        <v>1</v>
      </c>
      <c r="I2800">
        <f t="shared" si="701"/>
        <v>1</v>
      </c>
      <c r="J2800">
        <f t="shared" si="704"/>
        <v>-3.2799999999997453</v>
      </c>
      <c r="K2800">
        <f t="shared" si="702"/>
        <v>1</v>
      </c>
      <c r="L2800" s="11">
        <f t="shared" ca="1" si="696"/>
        <v>16175.999999999971</v>
      </c>
      <c r="M2800">
        <f t="shared" ca="1" si="703"/>
        <v>2</v>
      </c>
      <c r="N2800">
        <f t="shared" ca="1" si="697"/>
        <v>0</v>
      </c>
      <c r="O2800">
        <f>COUNTIF(結算日!$A$3:$A$249,A2800)</f>
        <v>0</v>
      </c>
      <c r="Q2800" s="7">
        <f t="shared" si="705"/>
        <v>-15</v>
      </c>
      <c r="R2800" s="8">
        <f t="shared" ca="1" si="709"/>
        <v>-2085</v>
      </c>
      <c r="S2800" s="8">
        <f t="shared" ca="1" si="710"/>
        <v>1055849</v>
      </c>
      <c r="T2800" s="8">
        <f t="shared" ca="1" si="706"/>
        <v>139</v>
      </c>
      <c r="U2800" s="9">
        <f t="shared" ca="1" si="711"/>
        <v>0</v>
      </c>
      <c r="V2800">
        <f t="shared" si="707"/>
        <v>2009</v>
      </c>
      <c r="W2800">
        <f t="shared" si="708"/>
        <v>10</v>
      </c>
    </row>
    <row r="2801" spans="1:23" x14ac:dyDescent="0.25">
      <c r="A2801" s="1">
        <v>40100</v>
      </c>
      <c r="B2801" s="2">
        <v>7695.75</v>
      </c>
      <c r="C2801" s="2">
        <v>148025</v>
      </c>
      <c r="D2801" s="2">
        <v>7699</v>
      </c>
      <c r="E2801" s="2">
        <v>7669</v>
      </c>
      <c r="F2801" s="10">
        <f t="shared" si="698"/>
        <v>4.2231101582035357E-4</v>
      </c>
      <c r="G2801" s="2">
        <f t="shared" ca="1" si="699"/>
        <v>117639.9</v>
      </c>
      <c r="H2801">
        <f t="shared" ca="1" si="700"/>
        <v>1</v>
      </c>
      <c r="I2801">
        <f t="shared" si="701"/>
        <v>-1</v>
      </c>
      <c r="J2801">
        <f t="shared" si="704"/>
        <v>99.149999999999636</v>
      </c>
      <c r="K2801">
        <f t="shared" ca="1" si="702"/>
        <v>1</v>
      </c>
      <c r="L2801" s="11">
        <f t="shared" ca="1" si="696"/>
        <v>16374.29999999997</v>
      </c>
      <c r="M2801">
        <f t="shared" ca="1" si="703"/>
        <v>2</v>
      </c>
      <c r="N2801">
        <f t="shared" ca="1" si="697"/>
        <v>0</v>
      </c>
      <c r="O2801">
        <f>COUNTIF(結算日!$A$3:$A$249,A2801)</f>
        <v>0</v>
      </c>
      <c r="Q2801" s="7">
        <f t="shared" si="705"/>
        <v>138</v>
      </c>
      <c r="R2801" s="8">
        <f t="shared" ca="1" si="709"/>
        <v>19182</v>
      </c>
      <c r="S2801" s="8">
        <f t="shared" ca="1" si="710"/>
        <v>1075031</v>
      </c>
      <c r="T2801" s="8">
        <f t="shared" ca="1" si="706"/>
        <v>139</v>
      </c>
      <c r="U2801" s="9">
        <f t="shared" ca="1" si="711"/>
        <v>0</v>
      </c>
      <c r="V2801">
        <f t="shared" si="707"/>
        <v>2009</v>
      </c>
      <c r="W2801">
        <f t="shared" si="708"/>
        <v>10</v>
      </c>
    </row>
    <row r="2802" spans="1:23" x14ac:dyDescent="0.25">
      <c r="A2802" s="1">
        <v>40101</v>
      </c>
      <c r="B2802" s="2">
        <v>7710.4</v>
      </c>
      <c r="C2802" s="2">
        <v>164564</v>
      </c>
      <c r="D2802" s="2">
        <v>7710</v>
      </c>
      <c r="E2802" s="2">
        <v>7680</v>
      </c>
      <c r="F2802" s="10">
        <f t="shared" si="698"/>
        <v>-5.1877982984005477E-5</v>
      </c>
      <c r="G2802" s="2">
        <f t="shared" ca="1" si="699"/>
        <v>119533.02499999999</v>
      </c>
      <c r="H2802">
        <f t="shared" ca="1" si="700"/>
        <v>1</v>
      </c>
      <c r="I2802">
        <f t="shared" si="701"/>
        <v>1</v>
      </c>
      <c r="J2802">
        <f t="shared" si="704"/>
        <v>14.649999999999636</v>
      </c>
      <c r="K2802">
        <f t="shared" ca="1" si="702"/>
        <v>1</v>
      </c>
      <c r="L2802" s="11">
        <f t="shared" ca="1" si="696"/>
        <v>16403.599999999969</v>
      </c>
      <c r="M2802">
        <f t="shared" ca="1" si="703"/>
        <v>2</v>
      </c>
      <c r="N2802">
        <f t="shared" ca="1" si="697"/>
        <v>0</v>
      </c>
      <c r="O2802">
        <f>COUNTIF(結算日!$A$3:$A$249,A2802)</f>
        <v>0</v>
      </c>
      <c r="Q2802" s="7">
        <f t="shared" si="705"/>
        <v>11</v>
      </c>
      <c r="R2802" s="8">
        <f t="shared" ca="1" si="709"/>
        <v>1529</v>
      </c>
      <c r="S2802" s="8">
        <f t="shared" ca="1" si="710"/>
        <v>1076560</v>
      </c>
      <c r="T2802" s="8">
        <f t="shared" ca="1" si="706"/>
        <v>139</v>
      </c>
      <c r="U2802" s="9">
        <f t="shared" ca="1" si="711"/>
        <v>0</v>
      </c>
      <c r="V2802">
        <f t="shared" si="707"/>
        <v>2009</v>
      </c>
      <c r="W2802">
        <f t="shared" si="708"/>
        <v>10</v>
      </c>
    </row>
    <row r="2803" spans="1:23" x14ac:dyDescent="0.25">
      <c r="A2803" s="1">
        <v>40102</v>
      </c>
      <c r="B2803" s="2">
        <v>7715.1</v>
      </c>
      <c r="C2803" s="2">
        <v>117935</v>
      </c>
      <c r="D2803" s="2">
        <v>7694</v>
      </c>
      <c r="E2803" s="2">
        <v>7669</v>
      </c>
      <c r="F2803" s="10">
        <f t="shared" si="698"/>
        <v>-2.7348965016655846E-3</v>
      </c>
      <c r="G2803" s="2">
        <f t="shared" ca="1" si="699"/>
        <v>119907.625</v>
      </c>
      <c r="H2803">
        <f t="shared" ca="1" si="700"/>
        <v>-1</v>
      </c>
      <c r="I2803">
        <f t="shared" si="701"/>
        <v>1</v>
      </c>
      <c r="J2803">
        <f t="shared" si="704"/>
        <v>4.7000000000007276</v>
      </c>
      <c r="K2803">
        <f t="shared" si="702"/>
        <v>1</v>
      </c>
      <c r="L2803" s="11">
        <f t="shared" ca="1" si="696"/>
        <v>16412.999999999971</v>
      </c>
      <c r="M2803">
        <f t="shared" ca="1" si="703"/>
        <v>2</v>
      </c>
      <c r="N2803">
        <f t="shared" ca="1" si="697"/>
        <v>0</v>
      </c>
      <c r="O2803">
        <f>COUNTIF(結算日!$A$3:$A$249,A2803)</f>
        <v>0</v>
      </c>
      <c r="Q2803" s="7">
        <f t="shared" si="705"/>
        <v>-16</v>
      </c>
      <c r="R2803" s="8">
        <f t="shared" ca="1" si="709"/>
        <v>-2224</v>
      </c>
      <c r="S2803" s="8">
        <f t="shared" ca="1" si="710"/>
        <v>1074336</v>
      </c>
      <c r="T2803" s="8">
        <f t="shared" ca="1" si="706"/>
        <v>139</v>
      </c>
      <c r="U2803" s="9">
        <f t="shared" ca="1" si="711"/>
        <v>0</v>
      </c>
      <c r="V2803">
        <f t="shared" si="707"/>
        <v>2009</v>
      </c>
      <c r="W2803">
        <f t="shared" si="708"/>
        <v>10</v>
      </c>
    </row>
    <row r="2804" spans="1:23" x14ac:dyDescent="0.25">
      <c r="A2804" s="1">
        <v>40105</v>
      </c>
      <c r="B2804" s="2">
        <v>7751.32</v>
      </c>
      <c r="C2804" s="2">
        <v>111600</v>
      </c>
      <c r="D2804" s="2">
        <v>7753</v>
      </c>
      <c r="E2804" s="2">
        <v>7725</v>
      </c>
      <c r="F2804" s="10">
        <f t="shared" si="698"/>
        <v>2.1673727829596423E-4</v>
      </c>
      <c r="G2804" s="2">
        <f t="shared" ca="1" si="699"/>
        <v>120445.2</v>
      </c>
      <c r="H2804">
        <f t="shared" ca="1" si="700"/>
        <v>-1</v>
      </c>
      <c r="I2804">
        <f t="shared" si="701"/>
        <v>-1</v>
      </c>
      <c r="J2804">
        <f t="shared" si="704"/>
        <v>36.219999999999345</v>
      </c>
      <c r="K2804">
        <f t="shared" ca="1" si="702"/>
        <v>-1</v>
      </c>
      <c r="L2804" s="11">
        <f t="shared" ca="1" si="696"/>
        <v>16485.43999999997</v>
      </c>
      <c r="M2804">
        <f t="shared" ca="1" si="703"/>
        <v>-2</v>
      </c>
      <c r="N2804">
        <f t="shared" ca="1" si="697"/>
        <v>4</v>
      </c>
      <c r="O2804">
        <f>COUNTIF(結算日!$A$3:$A$249,A2804)</f>
        <v>0</v>
      </c>
      <c r="Q2804" s="7">
        <f t="shared" si="705"/>
        <v>59</v>
      </c>
      <c r="R2804" s="8">
        <f t="shared" ca="1" si="709"/>
        <v>8201</v>
      </c>
      <c r="S2804" s="8">
        <f t="shared" ca="1" si="710"/>
        <v>1082537</v>
      </c>
      <c r="T2804" s="8">
        <f t="shared" ca="1" si="706"/>
        <v>-139</v>
      </c>
      <c r="U2804" s="9">
        <f t="shared" ca="1" si="711"/>
        <v>278</v>
      </c>
      <c r="V2804">
        <f t="shared" si="707"/>
        <v>2009</v>
      </c>
      <c r="W2804">
        <f t="shared" si="708"/>
        <v>10</v>
      </c>
    </row>
    <row r="2805" spans="1:23" x14ac:dyDescent="0.25">
      <c r="A2805" s="1">
        <v>40106</v>
      </c>
      <c r="B2805" s="2">
        <v>7753.52</v>
      </c>
      <c r="C2805" s="2">
        <v>125119</v>
      </c>
      <c r="D2805" s="2">
        <v>7752</v>
      </c>
      <c r="E2805" s="2">
        <v>7722</v>
      </c>
      <c r="F2805" s="10">
        <f t="shared" si="698"/>
        <v>-1.960399921584477E-4</v>
      </c>
      <c r="G2805" s="2">
        <f t="shared" ca="1" si="699"/>
        <v>121546.22500000001</v>
      </c>
      <c r="H2805">
        <f t="shared" ca="1" si="700"/>
        <v>1</v>
      </c>
      <c r="I2805">
        <f t="shared" si="701"/>
        <v>1</v>
      </c>
      <c r="J2805">
        <f t="shared" si="704"/>
        <v>2.2000000000007276</v>
      </c>
      <c r="K2805">
        <f t="shared" ca="1" si="702"/>
        <v>1</v>
      </c>
      <c r="L2805" s="11">
        <f t="shared" ca="1" si="696"/>
        <v>16481.039999999968</v>
      </c>
      <c r="M2805">
        <f t="shared" ca="1" si="703"/>
        <v>2</v>
      </c>
      <c r="N2805">
        <f t="shared" ca="1" si="697"/>
        <v>4</v>
      </c>
      <c r="O2805">
        <f>COUNTIF(結算日!$A$3:$A$249,A2805)</f>
        <v>0</v>
      </c>
      <c r="Q2805" s="7">
        <f t="shared" si="705"/>
        <v>-1</v>
      </c>
      <c r="R2805" s="8">
        <f t="shared" ca="1" si="709"/>
        <v>139</v>
      </c>
      <c r="S2805" s="8">
        <f t="shared" ca="1" si="710"/>
        <v>1082398</v>
      </c>
      <c r="T2805" s="8">
        <f t="shared" ca="1" si="706"/>
        <v>139</v>
      </c>
      <c r="U2805" s="9">
        <f t="shared" ca="1" si="711"/>
        <v>278</v>
      </c>
      <c r="V2805">
        <f t="shared" si="707"/>
        <v>2009</v>
      </c>
      <c r="W2805">
        <f t="shared" si="708"/>
        <v>10</v>
      </c>
    </row>
    <row r="2806" spans="1:23" x14ac:dyDescent="0.25">
      <c r="A2806" s="1">
        <v>40107</v>
      </c>
      <c r="B2806" s="2">
        <v>7701.5</v>
      </c>
      <c r="C2806" s="2">
        <v>124620</v>
      </c>
      <c r="D2806" s="2">
        <v>7706</v>
      </c>
      <c r="E2806" s="2">
        <v>7650</v>
      </c>
      <c r="F2806" s="10">
        <f t="shared" si="698"/>
        <v>-6.6870090242160396E-3</v>
      </c>
      <c r="G2806" s="2">
        <f t="shared" ca="1" si="699"/>
        <v>122126.35</v>
      </c>
      <c r="H2806">
        <f t="shared" ca="1" si="700"/>
        <v>1</v>
      </c>
      <c r="I2806">
        <f t="shared" si="701"/>
        <v>1</v>
      </c>
      <c r="J2806">
        <f t="shared" si="704"/>
        <v>-52.020000000000437</v>
      </c>
      <c r="K2806">
        <f t="shared" si="702"/>
        <v>1</v>
      </c>
      <c r="L2806" s="11">
        <f t="shared" ca="1" si="696"/>
        <v>16376.999999999967</v>
      </c>
      <c r="M2806">
        <f t="shared" ca="1" si="703"/>
        <v>2</v>
      </c>
      <c r="N2806">
        <f t="shared" ca="1" si="697"/>
        <v>0</v>
      </c>
      <c r="O2806">
        <f>COUNTIF(結算日!$A$3:$A$249,A2806)</f>
        <v>1</v>
      </c>
      <c r="Q2806" s="7">
        <f t="shared" si="705"/>
        <v>-46</v>
      </c>
      <c r="R2806" s="8">
        <f t="shared" ca="1" si="709"/>
        <v>-6394</v>
      </c>
      <c r="S2806" s="8">
        <f t="shared" ca="1" si="710"/>
        <v>1075726</v>
      </c>
      <c r="T2806" s="8">
        <f t="shared" ca="1" si="706"/>
        <v>140</v>
      </c>
      <c r="U2806" s="9">
        <f t="shared" ca="1" si="711"/>
        <v>279</v>
      </c>
      <c r="V2806">
        <f t="shared" si="707"/>
        <v>2009</v>
      </c>
      <c r="W2806">
        <f t="shared" si="708"/>
        <v>10</v>
      </c>
    </row>
    <row r="2807" spans="1:23" x14ac:dyDescent="0.25">
      <c r="A2807" s="1">
        <v>40108</v>
      </c>
      <c r="B2807" s="2">
        <v>7607.93</v>
      </c>
      <c r="C2807" s="2">
        <v>139036</v>
      </c>
      <c r="D2807" s="2">
        <v>7573</v>
      </c>
      <c r="E2807" s="2">
        <v>7540</v>
      </c>
      <c r="F2807" s="10">
        <f t="shared" si="698"/>
        <v>-4.5912620121373315E-3</v>
      </c>
      <c r="G2807" s="2">
        <f t="shared" ca="1" si="699"/>
        <v>123636.47500000001</v>
      </c>
      <c r="H2807">
        <f t="shared" ca="1" si="700"/>
        <v>1</v>
      </c>
      <c r="I2807">
        <f t="shared" si="701"/>
        <v>1</v>
      </c>
      <c r="J2807">
        <f t="shared" si="704"/>
        <v>-93.569999999999709</v>
      </c>
      <c r="K2807">
        <f t="shared" si="702"/>
        <v>1</v>
      </c>
      <c r="L2807" s="11">
        <f t="shared" ca="1" si="696"/>
        <v>16189.859999999968</v>
      </c>
      <c r="M2807">
        <f t="shared" ca="1" si="703"/>
        <v>2</v>
      </c>
      <c r="N2807">
        <f t="shared" ca="1" si="697"/>
        <v>0</v>
      </c>
      <c r="O2807">
        <f>COUNTIF(結算日!$A$3:$A$249,A2807)</f>
        <v>0</v>
      </c>
      <c r="Q2807" s="7">
        <f t="shared" si="705"/>
        <v>-77</v>
      </c>
      <c r="R2807" s="8">
        <f t="shared" ca="1" si="709"/>
        <v>-10780</v>
      </c>
      <c r="S2807" s="8">
        <f t="shared" ca="1" si="710"/>
        <v>1064667</v>
      </c>
      <c r="T2807" s="8">
        <f t="shared" ca="1" si="706"/>
        <v>140</v>
      </c>
      <c r="U2807" s="9">
        <f t="shared" ca="1" si="711"/>
        <v>0</v>
      </c>
      <c r="V2807">
        <f t="shared" si="707"/>
        <v>2009</v>
      </c>
      <c r="W2807">
        <f t="shared" si="708"/>
        <v>10</v>
      </c>
    </row>
    <row r="2808" spans="1:23" x14ac:dyDescent="0.25">
      <c r="A2808" s="1">
        <v>40109</v>
      </c>
      <c r="B2808" s="2">
        <v>7649.28</v>
      </c>
      <c r="C2808" s="2">
        <v>117233</v>
      </c>
      <c r="D2808" s="2">
        <v>7596</v>
      </c>
      <c r="E2808" s="2">
        <v>7569</v>
      </c>
      <c r="F2808" s="10">
        <f t="shared" si="698"/>
        <v>-6.9653614457830804E-3</v>
      </c>
      <c r="G2808" s="2">
        <f t="shared" ca="1" si="699"/>
        <v>124271.5</v>
      </c>
      <c r="H2808">
        <f t="shared" ca="1" si="700"/>
        <v>-1</v>
      </c>
      <c r="I2808">
        <f t="shared" si="701"/>
        <v>1</v>
      </c>
      <c r="J2808">
        <f t="shared" si="704"/>
        <v>41.349999999999454</v>
      </c>
      <c r="K2808">
        <f t="shared" si="702"/>
        <v>1</v>
      </c>
      <c r="L2808" s="11">
        <f t="shared" ca="1" si="696"/>
        <v>16272.559999999967</v>
      </c>
      <c r="M2808">
        <f t="shared" ca="1" si="703"/>
        <v>2</v>
      </c>
      <c r="N2808">
        <f t="shared" ca="1" si="697"/>
        <v>0</v>
      </c>
      <c r="O2808">
        <f>COUNTIF(結算日!$A$3:$A$249,A2808)</f>
        <v>0</v>
      </c>
      <c r="Q2808" s="7">
        <f t="shared" si="705"/>
        <v>23</v>
      </c>
      <c r="R2808" s="8">
        <f t="shared" ca="1" si="709"/>
        <v>3220</v>
      </c>
      <c r="S2808" s="8">
        <f t="shared" ca="1" si="710"/>
        <v>1067887</v>
      </c>
      <c r="T2808" s="8">
        <f t="shared" ca="1" si="706"/>
        <v>140</v>
      </c>
      <c r="U2808" s="9">
        <f t="shared" ca="1" si="711"/>
        <v>0</v>
      </c>
      <c r="V2808">
        <f t="shared" si="707"/>
        <v>2009</v>
      </c>
      <c r="W2808">
        <f t="shared" si="708"/>
        <v>10</v>
      </c>
    </row>
    <row r="2809" spans="1:23" x14ac:dyDescent="0.25">
      <c r="A2809" s="1">
        <v>40112</v>
      </c>
      <c r="B2809" s="2">
        <v>7668.4</v>
      </c>
      <c r="C2809" s="2">
        <v>105395</v>
      </c>
      <c r="D2809" s="2">
        <v>7643</v>
      </c>
      <c r="E2809" s="2">
        <v>7612</v>
      </c>
      <c r="F2809" s="10">
        <f t="shared" si="698"/>
        <v>-3.3122946116529439E-3</v>
      </c>
      <c r="G2809" s="2">
        <f t="shared" ca="1" si="699"/>
        <v>124770.1</v>
      </c>
      <c r="H2809">
        <f t="shared" ca="1" si="700"/>
        <v>-1</v>
      </c>
      <c r="I2809">
        <f t="shared" si="701"/>
        <v>1</v>
      </c>
      <c r="J2809">
        <f t="shared" si="704"/>
        <v>19.119999999999891</v>
      </c>
      <c r="K2809">
        <f t="shared" si="702"/>
        <v>1</v>
      </c>
      <c r="L2809" s="11">
        <f t="shared" ca="1" si="696"/>
        <v>16310.799999999967</v>
      </c>
      <c r="M2809">
        <f t="shared" ca="1" si="703"/>
        <v>2</v>
      </c>
      <c r="N2809">
        <f t="shared" ca="1" si="697"/>
        <v>0</v>
      </c>
      <c r="O2809">
        <f>COUNTIF(結算日!$A$3:$A$249,A2809)</f>
        <v>0</v>
      </c>
      <c r="Q2809" s="7">
        <f t="shared" si="705"/>
        <v>47</v>
      </c>
      <c r="R2809" s="8">
        <f t="shared" ca="1" si="709"/>
        <v>6580</v>
      </c>
      <c r="S2809" s="8">
        <f t="shared" ca="1" si="710"/>
        <v>1074467</v>
      </c>
      <c r="T2809" s="8">
        <f t="shared" ca="1" si="706"/>
        <v>140</v>
      </c>
      <c r="U2809" s="9">
        <f t="shared" ca="1" si="711"/>
        <v>0</v>
      </c>
      <c r="V2809">
        <f t="shared" si="707"/>
        <v>2009</v>
      </c>
      <c r="W2809">
        <f t="shared" si="708"/>
        <v>10</v>
      </c>
    </row>
    <row r="2810" spans="1:23" x14ac:dyDescent="0.25">
      <c r="A2810" s="1">
        <v>40113</v>
      </c>
      <c r="B2810" s="2">
        <v>7657.34</v>
      </c>
      <c r="C2810" s="2">
        <v>95687</v>
      </c>
      <c r="D2810" s="2">
        <v>7644</v>
      </c>
      <c r="E2810" s="2">
        <v>7615</v>
      </c>
      <c r="F2810" s="10">
        <f t="shared" si="698"/>
        <v>-1.7421193260322987E-3</v>
      </c>
      <c r="G2810" s="2">
        <f t="shared" ca="1" si="699"/>
        <v>123685.72500000001</v>
      </c>
      <c r="H2810">
        <f t="shared" ca="1" si="700"/>
        <v>-1</v>
      </c>
      <c r="I2810">
        <f t="shared" si="701"/>
        <v>1</v>
      </c>
      <c r="J2810">
        <f t="shared" si="704"/>
        <v>-11.059999999999491</v>
      </c>
      <c r="K2810">
        <f t="shared" si="702"/>
        <v>1</v>
      </c>
      <c r="L2810" s="11">
        <f t="shared" ca="1" si="696"/>
        <v>16288.679999999968</v>
      </c>
      <c r="M2810">
        <f t="shared" ca="1" si="703"/>
        <v>2</v>
      </c>
      <c r="N2810">
        <f t="shared" ca="1" si="697"/>
        <v>0</v>
      </c>
      <c r="O2810">
        <f>COUNTIF(結算日!$A$3:$A$249,A2810)</f>
        <v>0</v>
      </c>
      <c r="Q2810" s="7">
        <f t="shared" si="705"/>
        <v>1</v>
      </c>
      <c r="R2810" s="8">
        <f t="shared" ca="1" si="709"/>
        <v>140</v>
      </c>
      <c r="S2810" s="8">
        <f t="shared" ca="1" si="710"/>
        <v>1074607</v>
      </c>
      <c r="T2810" s="8">
        <f t="shared" ca="1" si="706"/>
        <v>140</v>
      </c>
      <c r="U2810" s="9">
        <f t="shared" ca="1" si="711"/>
        <v>0</v>
      </c>
      <c r="V2810">
        <f t="shared" si="707"/>
        <v>2009</v>
      </c>
      <c r="W2810">
        <f t="shared" si="708"/>
        <v>10</v>
      </c>
    </row>
    <row r="2811" spans="1:23" x14ac:dyDescent="0.25">
      <c r="A2811" s="1">
        <v>40114</v>
      </c>
      <c r="B2811" s="2">
        <v>7533.95</v>
      </c>
      <c r="C2811" s="2">
        <v>111190</v>
      </c>
      <c r="D2811" s="2">
        <v>7508</v>
      </c>
      <c r="E2811" s="2">
        <v>7478</v>
      </c>
      <c r="F2811" s="10">
        <f t="shared" si="698"/>
        <v>-3.4444083117090019E-3</v>
      </c>
      <c r="G2811" s="2">
        <f t="shared" ca="1" si="699"/>
        <v>123213</v>
      </c>
      <c r="H2811">
        <f t="shared" ca="1" si="700"/>
        <v>-1</v>
      </c>
      <c r="I2811">
        <f t="shared" si="701"/>
        <v>1</v>
      </c>
      <c r="J2811">
        <f t="shared" si="704"/>
        <v>-123.39000000000033</v>
      </c>
      <c r="K2811">
        <f t="shared" si="702"/>
        <v>1</v>
      </c>
      <c r="L2811" s="11">
        <f t="shared" ca="1" si="696"/>
        <v>16041.899999999967</v>
      </c>
      <c r="M2811">
        <f t="shared" ca="1" si="703"/>
        <v>2</v>
      </c>
      <c r="N2811">
        <f t="shared" ca="1" si="697"/>
        <v>0</v>
      </c>
      <c r="O2811">
        <f>COUNTIF(結算日!$A$3:$A$249,A2811)</f>
        <v>0</v>
      </c>
      <c r="Q2811" s="7">
        <f t="shared" si="705"/>
        <v>-136</v>
      </c>
      <c r="R2811" s="8">
        <f t="shared" ca="1" si="709"/>
        <v>-19040</v>
      </c>
      <c r="S2811" s="8">
        <f t="shared" ca="1" si="710"/>
        <v>1055567</v>
      </c>
      <c r="T2811" s="8">
        <f t="shared" ca="1" si="706"/>
        <v>140</v>
      </c>
      <c r="U2811" s="9">
        <f t="shared" ca="1" si="711"/>
        <v>0</v>
      </c>
      <c r="V2811">
        <f t="shared" si="707"/>
        <v>2009</v>
      </c>
      <c r="W2811">
        <f t="shared" si="708"/>
        <v>10</v>
      </c>
    </row>
    <row r="2812" spans="1:23" x14ac:dyDescent="0.25">
      <c r="A2812" s="1">
        <v>40115</v>
      </c>
      <c r="B2812" s="2">
        <v>7355.69</v>
      </c>
      <c r="C2812" s="2">
        <v>144986</v>
      </c>
      <c r="D2812" s="2">
        <v>7322</v>
      </c>
      <c r="E2812" s="2">
        <v>7295</v>
      </c>
      <c r="F2812" s="10">
        <f t="shared" si="698"/>
        <v>-4.580127765036246E-3</v>
      </c>
      <c r="G2812" s="2">
        <f t="shared" ca="1" si="699"/>
        <v>123399.3</v>
      </c>
      <c r="H2812">
        <f t="shared" ca="1" si="700"/>
        <v>1</v>
      </c>
      <c r="I2812">
        <f t="shared" si="701"/>
        <v>1</v>
      </c>
      <c r="J2812">
        <f t="shared" si="704"/>
        <v>-178.26000000000022</v>
      </c>
      <c r="K2812">
        <f t="shared" si="702"/>
        <v>1</v>
      </c>
      <c r="L2812" s="11">
        <f t="shared" ca="1" si="696"/>
        <v>15685.379999999966</v>
      </c>
      <c r="M2812">
        <f t="shared" ca="1" si="703"/>
        <v>2</v>
      </c>
      <c r="N2812">
        <f t="shared" ca="1" si="697"/>
        <v>0</v>
      </c>
      <c r="O2812">
        <f>COUNTIF(結算日!$A$3:$A$249,A2812)</f>
        <v>0</v>
      </c>
      <c r="Q2812" s="7">
        <f t="shared" si="705"/>
        <v>-186</v>
      </c>
      <c r="R2812" s="8">
        <f t="shared" ca="1" si="709"/>
        <v>-26040</v>
      </c>
      <c r="S2812" s="8">
        <f t="shared" ca="1" si="710"/>
        <v>1029527</v>
      </c>
      <c r="T2812" s="8">
        <f t="shared" ca="1" si="706"/>
        <v>140</v>
      </c>
      <c r="U2812" s="9">
        <f t="shared" ca="1" si="711"/>
        <v>0</v>
      </c>
      <c r="V2812">
        <f t="shared" si="707"/>
        <v>2009</v>
      </c>
      <c r="W2812">
        <f t="shared" si="708"/>
        <v>10</v>
      </c>
    </row>
    <row r="2813" spans="1:23" x14ac:dyDescent="0.25">
      <c r="A2813" s="1">
        <v>40116</v>
      </c>
      <c r="B2813" s="2">
        <v>7340.08</v>
      </c>
      <c r="C2813" s="2">
        <v>101319</v>
      </c>
      <c r="D2813" s="2">
        <v>7285</v>
      </c>
      <c r="E2813" s="2">
        <v>7253</v>
      </c>
      <c r="F2813" s="10">
        <f t="shared" si="698"/>
        <v>-7.5040054059356542E-3</v>
      </c>
      <c r="G2813" s="2">
        <f t="shared" ca="1" si="699"/>
        <v>122506.875</v>
      </c>
      <c r="H2813">
        <f t="shared" ca="1" si="700"/>
        <v>-1</v>
      </c>
      <c r="I2813">
        <f t="shared" si="701"/>
        <v>1</v>
      </c>
      <c r="J2813">
        <f t="shared" si="704"/>
        <v>-15.609999999999673</v>
      </c>
      <c r="K2813">
        <f t="shared" si="702"/>
        <v>1</v>
      </c>
      <c r="L2813" s="11">
        <f t="shared" ca="1" si="696"/>
        <v>15654.159999999967</v>
      </c>
      <c r="M2813">
        <f t="shared" ca="1" si="703"/>
        <v>2</v>
      </c>
      <c r="N2813">
        <f t="shared" ca="1" si="697"/>
        <v>0</v>
      </c>
      <c r="O2813">
        <f>COUNTIF(結算日!$A$3:$A$249,A2813)</f>
        <v>0</v>
      </c>
      <c r="Q2813" s="7">
        <f t="shared" si="705"/>
        <v>-37</v>
      </c>
      <c r="R2813" s="8">
        <f t="shared" ca="1" si="709"/>
        <v>-5180</v>
      </c>
      <c r="S2813" s="8">
        <f t="shared" ca="1" si="710"/>
        <v>1024347</v>
      </c>
      <c r="T2813" s="8">
        <f t="shared" ca="1" si="706"/>
        <v>140</v>
      </c>
      <c r="U2813" s="9">
        <f t="shared" ca="1" si="711"/>
        <v>0</v>
      </c>
      <c r="V2813">
        <f t="shared" si="707"/>
        <v>2009</v>
      </c>
      <c r="W2813">
        <f t="shared" si="708"/>
        <v>10</v>
      </c>
    </row>
    <row r="2814" spans="1:23" x14ac:dyDescent="0.25">
      <c r="A2814" s="1">
        <v>40119</v>
      </c>
      <c r="B2814" s="2">
        <v>7335.18</v>
      </c>
      <c r="C2814" s="2">
        <v>84499</v>
      </c>
      <c r="D2814" s="2">
        <v>7278</v>
      </c>
      <c r="E2814" s="2">
        <v>7249</v>
      </c>
      <c r="F2814" s="10">
        <f t="shared" si="698"/>
        <v>-7.7953097265507365E-3</v>
      </c>
      <c r="G2814" s="2">
        <f t="shared" ca="1" si="699"/>
        <v>121499.125</v>
      </c>
      <c r="H2814">
        <f t="shared" ca="1" si="700"/>
        <v>-1</v>
      </c>
      <c r="I2814">
        <f t="shared" si="701"/>
        <v>1</v>
      </c>
      <c r="J2814">
        <f t="shared" si="704"/>
        <v>-4.8999999999996362</v>
      </c>
      <c r="K2814">
        <f t="shared" si="702"/>
        <v>1</v>
      </c>
      <c r="L2814" s="11">
        <f t="shared" ref="L2814:L2877" ca="1" si="712">L2813+J2814*M2813</f>
        <v>15644.359999999968</v>
      </c>
      <c r="M2814">
        <f t="shared" ca="1" si="703"/>
        <v>2</v>
      </c>
      <c r="N2814">
        <f t="shared" ref="N2814:N2877" ca="1" si="713">ABS(M2814-M2813)</f>
        <v>0</v>
      </c>
      <c r="O2814">
        <f>COUNTIF(結算日!$A$3:$A$249,A2814)</f>
        <v>0</v>
      </c>
      <c r="Q2814" s="7">
        <f t="shared" si="705"/>
        <v>-7</v>
      </c>
      <c r="R2814" s="8">
        <f t="shared" ca="1" si="709"/>
        <v>-980</v>
      </c>
      <c r="S2814" s="8">
        <f t="shared" ca="1" si="710"/>
        <v>1023367</v>
      </c>
      <c r="T2814" s="8">
        <f t="shared" ca="1" si="706"/>
        <v>140</v>
      </c>
      <c r="U2814" s="9">
        <f t="shared" ca="1" si="711"/>
        <v>0</v>
      </c>
      <c r="V2814">
        <f t="shared" si="707"/>
        <v>2009</v>
      </c>
      <c r="W2814">
        <f t="shared" si="708"/>
        <v>11</v>
      </c>
    </row>
    <row r="2815" spans="1:23" x14ac:dyDescent="0.25">
      <c r="A2815" s="1">
        <v>40120</v>
      </c>
      <c r="B2815" s="2">
        <v>7322.93</v>
      </c>
      <c r="C2815" s="2">
        <v>79125</v>
      </c>
      <c r="D2815" s="2">
        <v>7274</v>
      </c>
      <c r="E2815" s="2">
        <v>7248</v>
      </c>
      <c r="F2815" s="10">
        <f t="shared" si="698"/>
        <v>-6.6817517032117246E-3</v>
      </c>
      <c r="G2815" s="2">
        <f t="shared" ca="1" si="699"/>
        <v>119513.125</v>
      </c>
      <c r="H2815">
        <f t="shared" ca="1" si="700"/>
        <v>-1</v>
      </c>
      <c r="I2815">
        <f t="shared" si="701"/>
        <v>1</v>
      </c>
      <c r="J2815">
        <f t="shared" si="704"/>
        <v>-12.25</v>
      </c>
      <c r="K2815">
        <f t="shared" si="702"/>
        <v>1</v>
      </c>
      <c r="L2815" s="11">
        <f t="shared" ca="1" si="712"/>
        <v>15619.859999999968</v>
      </c>
      <c r="M2815">
        <f t="shared" ca="1" si="703"/>
        <v>2</v>
      </c>
      <c r="N2815">
        <f t="shared" ca="1" si="713"/>
        <v>0</v>
      </c>
      <c r="O2815">
        <f>COUNTIF(結算日!$A$3:$A$249,A2815)</f>
        <v>0</v>
      </c>
      <c r="Q2815" s="7">
        <f t="shared" si="705"/>
        <v>-4</v>
      </c>
      <c r="R2815" s="8">
        <f t="shared" ca="1" si="709"/>
        <v>-560</v>
      </c>
      <c r="S2815" s="8">
        <f t="shared" ca="1" si="710"/>
        <v>1022807</v>
      </c>
      <c r="T2815" s="8">
        <f t="shared" ca="1" si="706"/>
        <v>140</v>
      </c>
      <c r="U2815" s="9">
        <f t="shared" ca="1" si="711"/>
        <v>0</v>
      </c>
      <c r="V2815">
        <f t="shared" si="707"/>
        <v>2009</v>
      </c>
      <c r="W2815">
        <f t="shared" si="708"/>
        <v>11</v>
      </c>
    </row>
    <row r="2816" spans="1:23" x14ac:dyDescent="0.25">
      <c r="A2816" s="1">
        <v>40121</v>
      </c>
      <c r="B2816" s="2">
        <v>7467.04</v>
      </c>
      <c r="C2816" s="2">
        <v>98057</v>
      </c>
      <c r="D2816" s="2">
        <v>7439</v>
      </c>
      <c r="E2816" s="2">
        <v>7411</v>
      </c>
      <c r="F2816" s="10">
        <f t="shared" si="698"/>
        <v>-3.755169384387913E-3</v>
      </c>
      <c r="G2816" s="2">
        <f t="shared" ca="1" si="699"/>
        <v>118551.9</v>
      </c>
      <c r="H2816">
        <f t="shared" ca="1" si="700"/>
        <v>-1</v>
      </c>
      <c r="I2816">
        <f t="shared" si="701"/>
        <v>1</v>
      </c>
      <c r="J2816">
        <f t="shared" si="704"/>
        <v>144.10999999999967</v>
      </c>
      <c r="K2816">
        <f t="shared" si="702"/>
        <v>1</v>
      </c>
      <c r="L2816" s="11">
        <f t="shared" ca="1" si="712"/>
        <v>15908.079999999967</v>
      </c>
      <c r="M2816">
        <f t="shared" ca="1" si="703"/>
        <v>2</v>
      </c>
      <c r="N2816">
        <f t="shared" ca="1" si="713"/>
        <v>0</v>
      </c>
      <c r="O2816">
        <f>COUNTIF(結算日!$A$3:$A$249,A2816)</f>
        <v>0</v>
      </c>
      <c r="Q2816" s="7">
        <f t="shared" si="705"/>
        <v>165</v>
      </c>
      <c r="R2816" s="8">
        <f t="shared" ca="1" si="709"/>
        <v>23100</v>
      </c>
      <c r="S2816" s="8">
        <f t="shared" ca="1" si="710"/>
        <v>1045907</v>
      </c>
      <c r="T2816" s="8">
        <f t="shared" ca="1" si="706"/>
        <v>140</v>
      </c>
      <c r="U2816" s="9">
        <f t="shared" ca="1" si="711"/>
        <v>0</v>
      </c>
      <c r="V2816">
        <f t="shared" si="707"/>
        <v>2009</v>
      </c>
      <c r="W2816">
        <f t="shared" si="708"/>
        <v>11</v>
      </c>
    </row>
    <row r="2817" spans="1:23" x14ac:dyDescent="0.25">
      <c r="A2817" s="1">
        <v>40122</v>
      </c>
      <c r="B2817" s="2">
        <v>7417.46</v>
      </c>
      <c r="C2817" s="2">
        <v>86932</v>
      </c>
      <c r="D2817" s="2">
        <v>7409</v>
      </c>
      <c r="E2817" s="2">
        <v>7376</v>
      </c>
      <c r="F2817" s="10">
        <f t="shared" si="698"/>
        <v>-1.1405521566681953E-3</v>
      </c>
      <c r="G2817" s="2">
        <f t="shared" ca="1" si="699"/>
        <v>116679.575</v>
      </c>
      <c r="H2817">
        <f t="shared" ca="1" si="700"/>
        <v>-1</v>
      </c>
      <c r="I2817">
        <f t="shared" si="701"/>
        <v>1</v>
      </c>
      <c r="J2817">
        <f t="shared" si="704"/>
        <v>-49.579999999999927</v>
      </c>
      <c r="K2817">
        <f t="shared" si="702"/>
        <v>1</v>
      </c>
      <c r="L2817" s="11">
        <f t="shared" ca="1" si="712"/>
        <v>15808.919999999967</v>
      </c>
      <c r="M2817">
        <f t="shared" ca="1" si="703"/>
        <v>2</v>
      </c>
      <c r="N2817">
        <f t="shared" ca="1" si="713"/>
        <v>0</v>
      </c>
      <c r="O2817">
        <f>COUNTIF(結算日!$A$3:$A$249,A2817)</f>
        <v>0</v>
      </c>
      <c r="Q2817" s="7">
        <f t="shared" si="705"/>
        <v>-30</v>
      </c>
      <c r="R2817" s="8">
        <f t="shared" ca="1" si="709"/>
        <v>-4200</v>
      </c>
      <c r="S2817" s="8">
        <f t="shared" ca="1" si="710"/>
        <v>1041707</v>
      </c>
      <c r="T2817" s="8">
        <f t="shared" ca="1" si="706"/>
        <v>140</v>
      </c>
      <c r="U2817" s="9">
        <f t="shared" ca="1" si="711"/>
        <v>0</v>
      </c>
      <c r="V2817">
        <f t="shared" si="707"/>
        <v>2009</v>
      </c>
      <c r="W2817">
        <f t="shared" si="708"/>
        <v>11</v>
      </c>
    </row>
    <row r="2818" spans="1:23" x14ac:dyDescent="0.25">
      <c r="A2818" s="1">
        <v>40123</v>
      </c>
      <c r="B2818" s="2">
        <v>7463.05</v>
      </c>
      <c r="C2818" s="2">
        <v>92345</v>
      </c>
      <c r="D2818" s="2">
        <v>7478</v>
      </c>
      <c r="E2818" s="2">
        <v>7446</v>
      </c>
      <c r="F2818" s="10">
        <f t="shared" ref="F2818:F2881" si="714">IF(O2818=1,E2818,D2818)/B2818-1</f>
        <v>2.0032024440408414E-3</v>
      </c>
      <c r="G2818" s="2">
        <f t="shared" ref="G2818:G2881" ca="1" si="715">IF(ROW()&gt;$G$1,AVERAGE(OFFSET(C2818,-$G$1+1,,$G$1)),"")</f>
        <v>116558.45</v>
      </c>
      <c r="H2818">
        <f t="shared" ref="H2818:H2881" ca="1" si="716">IF(G2818="",0,SIGN(C2818-G2818))</f>
        <v>-1</v>
      </c>
      <c r="I2818">
        <f t="shared" ref="I2818:I2881" si="717">-SIGN(F2818)</f>
        <v>-1</v>
      </c>
      <c r="J2818">
        <f t="shared" si="704"/>
        <v>45.590000000000146</v>
      </c>
      <c r="K2818">
        <f t="shared" ref="K2818:K2881" si="718">CHOOSE($K$1,H2818*(2-$K$1)+I2818*($K$1-1),IF(ABS(F2818)&gt;($K$1-2)/100,I2818,H2818))</f>
        <v>-1</v>
      </c>
      <c r="L2818" s="11">
        <f t="shared" ca="1" si="712"/>
        <v>15900.099999999968</v>
      </c>
      <c r="M2818">
        <f t="shared" ref="M2818:M2881" ca="1" si="719">INT(L2818*$P$1/B2818)*K2818</f>
        <v>-2</v>
      </c>
      <c r="N2818">
        <f t="shared" ca="1" si="713"/>
        <v>4</v>
      </c>
      <c r="O2818">
        <f>COUNTIF(結算日!$A$3:$A$249,A2818)</f>
        <v>0</v>
      </c>
      <c r="Q2818" s="7">
        <f t="shared" si="705"/>
        <v>69</v>
      </c>
      <c r="R2818" s="8">
        <f t="shared" ca="1" si="709"/>
        <v>9660</v>
      </c>
      <c r="S2818" s="8">
        <f t="shared" ca="1" si="710"/>
        <v>1051367</v>
      </c>
      <c r="T2818" s="8">
        <f t="shared" ca="1" si="706"/>
        <v>-140</v>
      </c>
      <c r="U2818" s="9">
        <f t="shared" ca="1" si="711"/>
        <v>280</v>
      </c>
      <c r="V2818">
        <f t="shared" si="707"/>
        <v>2009</v>
      </c>
      <c r="W2818">
        <f t="shared" si="708"/>
        <v>11</v>
      </c>
    </row>
    <row r="2819" spans="1:23" x14ac:dyDescent="0.25">
      <c r="A2819" s="1">
        <v>40126</v>
      </c>
      <c r="B2819" s="2">
        <v>7536.7</v>
      </c>
      <c r="C2819" s="2">
        <v>76700</v>
      </c>
      <c r="D2819" s="2">
        <v>7549</v>
      </c>
      <c r="E2819" s="2">
        <v>7521</v>
      </c>
      <c r="F2819" s="10">
        <f t="shared" si="714"/>
        <v>1.6320140114374215E-3</v>
      </c>
      <c r="G2819" s="2">
        <f t="shared" ca="1" si="715"/>
        <v>116120.3</v>
      </c>
      <c r="H2819">
        <f t="shared" ca="1" si="716"/>
        <v>-1</v>
      </c>
      <c r="I2819">
        <f t="shared" si="717"/>
        <v>-1</v>
      </c>
      <c r="J2819">
        <f t="shared" ref="J2819:J2882" si="720">B2819-B2818</f>
        <v>73.649999999999636</v>
      </c>
      <c r="K2819">
        <f t="shared" si="718"/>
        <v>-1</v>
      </c>
      <c r="L2819" s="11">
        <f t="shared" ca="1" si="712"/>
        <v>15752.799999999968</v>
      </c>
      <c r="M2819">
        <f t="shared" ca="1" si="719"/>
        <v>-2</v>
      </c>
      <c r="N2819">
        <f t="shared" ca="1" si="713"/>
        <v>0</v>
      </c>
      <c r="O2819">
        <f>COUNTIF(結算日!$A$3:$A$249,A2819)</f>
        <v>0</v>
      </c>
      <c r="Q2819" s="7">
        <f t="shared" ref="Q2819:Q2882" si="721">D2819-IF(O2818=1,E2818,D2818)</f>
        <v>71</v>
      </c>
      <c r="R2819" s="8">
        <f t="shared" ca="1" si="709"/>
        <v>-9940</v>
      </c>
      <c r="S2819" s="8">
        <f t="shared" ca="1" si="710"/>
        <v>1041147</v>
      </c>
      <c r="T2819" s="8">
        <f t="shared" ref="T2819:T2882" ca="1" si="722">INT(S2819*$P$1/IF(O2819=1,E2819,D2819))*K2819</f>
        <v>-137</v>
      </c>
      <c r="U2819" s="9">
        <f t="shared" ca="1" si="711"/>
        <v>3</v>
      </c>
      <c r="V2819">
        <f t="shared" ref="V2819:V2882" si="723">YEAR(A2819)</f>
        <v>2009</v>
      </c>
      <c r="W2819">
        <f t="shared" ref="W2819:W2882" si="724">MONTH(A2819)</f>
        <v>11</v>
      </c>
    </row>
    <row r="2820" spans="1:23" x14ac:dyDescent="0.25">
      <c r="A2820" s="1">
        <v>40127</v>
      </c>
      <c r="B2820" s="2">
        <v>7593.49</v>
      </c>
      <c r="C2820" s="2">
        <v>96353</v>
      </c>
      <c r="D2820" s="2">
        <v>7589</v>
      </c>
      <c r="E2820" s="2">
        <v>7561</v>
      </c>
      <c r="F2820" s="10">
        <f t="shared" si="714"/>
        <v>-5.9129596535978379E-4</v>
      </c>
      <c r="G2820" s="2">
        <f t="shared" ca="1" si="715"/>
        <v>116092.9</v>
      </c>
      <c r="H2820">
        <f t="shared" ca="1" si="716"/>
        <v>-1</v>
      </c>
      <c r="I2820">
        <f t="shared" si="717"/>
        <v>1</v>
      </c>
      <c r="J2820">
        <f t="shared" si="720"/>
        <v>56.789999999999964</v>
      </c>
      <c r="K2820">
        <f t="shared" ca="1" si="718"/>
        <v>-1</v>
      </c>
      <c r="L2820" s="11">
        <f t="shared" ca="1" si="712"/>
        <v>15639.219999999968</v>
      </c>
      <c r="M2820">
        <f t="shared" ca="1" si="719"/>
        <v>-2</v>
      </c>
      <c r="N2820">
        <f t="shared" ca="1" si="713"/>
        <v>0</v>
      </c>
      <c r="O2820">
        <f>COUNTIF(結算日!$A$3:$A$249,A2820)</f>
        <v>0</v>
      </c>
      <c r="Q2820" s="7">
        <f t="shared" si="721"/>
        <v>40</v>
      </c>
      <c r="R2820" s="8">
        <f t="shared" ref="R2820:R2883" ca="1" si="725">Q2820*T2819</f>
        <v>-5480</v>
      </c>
      <c r="S2820" s="8">
        <f t="shared" ref="S2820:S2883" ca="1" si="726">S2819+Q2820*T2819-U2819*$U$1</f>
        <v>1035664</v>
      </c>
      <c r="T2820" s="8">
        <f t="shared" ca="1" si="722"/>
        <v>-136</v>
      </c>
      <c r="U2820" s="9">
        <f t="shared" ref="U2820:U2883" ca="1" si="727">IF(O2820=1,ABS(T2820)+ABS(T2819),ABS(T2820-T2819))</f>
        <v>1</v>
      </c>
      <c r="V2820">
        <f t="shared" si="723"/>
        <v>2009</v>
      </c>
      <c r="W2820">
        <f t="shared" si="724"/>
        <v>11</v>
      </c>
    </row>
    <row r="2821" spans="1:23" x14ac:dyDescent="0.25">
      <c r="A2821" s="1">
        <v>40128</v>
      </c>
      <c r="B2821" s="2">
        <v>7668.06</v>
      </c>
      <c r="C2821" s="2">
        <v>101747</v>
      </c>
      <c r="D2821" s="2">
        <v>7681</v>
      </c>
      <c r="E2821" s="2">
        <v>7653</v>
      </c>
      <c r="F2821" s="10">
        <f t="shared" si="714"/>
        <v>1.6875193986483072E-3</v>
      </c>
      <c r="G2821" s="2">
        <f t="shared" ca="1" si="715"/>
        <v>115331.95</v>
      </c>
      <c r="H2821">
        <f t="shared" ca="1" si="716"/>
        <v>-1</v>
      </c>
      <c r="I2821">
        <f t="shared" si="717"/>
        <v>-1</v>
      </c>
      <c r="J2821">
        <f t="shared" si="720"/>
        <v>74.570000000000618</v>
      </c>
      <c r="K2821">
        <f t="shared" si="718"/>
        <v>-1</v>
      </c>
      <c r="L2821" s="11">
        <f t="shared" ca="1" si="712"/>
        <v>15490.079999999967</v>
      </c>
      <c r="M2821">
        <f t="shared" ca="1" si="719"/>
        <v>-2</v>
      </c>
      <c r="N2821">
        <f t="shared" ca="1" si="713"/>
        <v>0</v>
      </c>
      <c r="O2821">
        <f>COUNTIF(結算日!$A$3:$A$249,A2821)</f>
        <v>0</v>
      </c>
      <c r="Q2821" s="7">
        <f t="shared" si="721"/>
        <v>92</v>
      </c>
      <c r="R2821" s="8">
        <f t="shared" ca="1" si="725"/>
        <v>-12512</v>
      </c>
      <c r="S2821" s="8">
        <f t="shared" ca="1" si="726"/>
        <v>1023151</v>
      </c>
      <c r="T2821" s="8">
        <f t="shared" ca="1" si="722"/>
        <v>-133</v>
      </c>
      <c r="U2821" s="9">
        <f t="shared" ca="1" si="727"/>
        <v>3</v>
      </c>
      <c r="V2821">
        <f t="shared" si="723"/>
        <v>2009</v>
      </c>
      <c r="W2821">
        <f t="shared" si="724"/>
        <v>11</v>
      </c>
    </row>
    <row r="2822" spans="1:23" x14ac:dyDescent="0.25">
      <c r="A2822" s="1">
        <v>40129</v>
      </c>
      <c r="B2822" s="2">
        <v>7670.93</v>
      </c>
      <c r="C2822" s="2">
        <v>111391</v>
      </c>
      <c r="D2822" s="2">
        <v>7686</v>
      </c>
      <c r="E2822" s="2">
        <v>7658</v>
      </c>
      <c r="F2822" s="10">
        <f t="shared" si="714"/>
        <v>1.964559707884117E-3</v>
      </c>
      <c r="G2822" s="2">
        <f t="shared" ca="1" si="715"/>
        <v>114447.85</v>
      </c>
      <c r="H2822">
        <f t="shared" ca="1" si="716"/>
        <v>-1</v>
      </c>
      <c r="I2822">
        <f t="shared" si="717"/>
        <v>-1</v>
      </c>
      <c r="J2822">
        <f t="shared" si="720"/>
        <v>2.8699999999998909</v>
      </c>
      <c r="K2822">
        <f t="shared" si="718"/>
        <v>-1</v>
      </c>
      <c r="L2822" s="11">
        <f t="shared" ca="1" si="712"/>
        <v>15484.339999999967</v>
      </c>
      <c r="M2822">
        <f t="shared" ca="1" si="719"/>
        <v>-2</v>
      </c>
      <c r="N2822">
        <f t="shared" ca="1" si="713"/>
        <v>0</v>
      </c>
      <c r="O2822">
        <f>COUNTIF(結算日!$A$3:$A$249,A2822)</f>
        <v>0</v>
      </c>
      <c r="Q2822" s="7">
        <f t="shared" si="721"/>
        <v>5</v>
      </c>
      <c r="R2822" s="8">
        <f t="shared" ca="1" si="725"/>
        <v>-665</v>
      </c>
      <c r="S2822" s="8">
        <f t="shared" ca="1" si="726"/>
        <v>1022483</v>
      </c>
      <c r="T2822" s="8">
        <f t="shared" ca="1" si="722"/>
        <v>-133</v>
      </c>
      <c r="U2822" s="9">
        <f t="shared" ca="1" si="727"/>
        <v>0</v>
      </c>
      <c r="V2822">
        <f t="shared" si="723"/>
        <v>2009</v>
      </c>
      <c r="W2822">
        <f t="shared" si="724"/>
        <v>11</v>
      </c>
    </row>
    <row r="2823" spans="1:23" x14ac:dyDescent="0.25">
      <c r="A2823" s="1">
        <v>40130</v>
      </c>
      <c r="B2823" s="2">
        <v>7665.63</v>
      </c>
      <c r="C2823" s="2">
        <v>91708</v>
      </c>
      <c r="D2823" s="2">
        <v>7672</v>
      </c>
      <c r="E2823" s="2">
        <v>7648</v>
      </c>
      <c r="F2823" s="10">
        <f t="shared" si="714"/>
        <v>8.3098192842601115E-4</v>
      </c>
      <c r="G2823" s="2">
        <f t="shared" ca="1" si="715"/>
        <v>113918.25</v>
      </c>
      <c r="H2823">
        <f t="shared" ca="1" si="716"/>
        <v>-1</v>
      </c>
      <c r="I2823">
        <f t="shared" si="717"/>
        <v>-1</v>
      </c>
      <c r="J2823">
        <f t="shared" si="720"/>
        <v>-5.3000000000001819</v>
      </c>
      <c r="K2823">
        <f t="shared" ca="1" si="718"/>
        <v>-1</v>
      </c>
      <c r="L2823" s="11">
        <f t="shared" ca="1" si="712"/>
        <v>15494.939999999968</v>
      </c>
      <c r="M2823">
        <f t="shared" ca="1" si="719"/>
        <v>-2</v>
      </c>
      <c r="N2823">
        <f t="shared" ca="1" si="713"/>
        <v>0</v>
      </c>
      <c r="O2823">
        <f>COUNTIF(結算日!$A$3:$A$249,A2823)</f>
        <v>0</v>
      </c>
      <c r="Q2823" s="7">
        <f t="shared" si="721"/>
        <v>-14</v>
      </c>
      <c r="R2823" s="8">
        <f t="shared" ca="1" si="725"/>
        <v>1862</v>
      </c>
      <c r="S2823" s="8">
        <f t="shared" ca="1" si="726"/>
        <v>1024345</v>
      </c>
      <c r="T2823" s="8">
        <f t="shared" ca="1" si="722"/>
        <v>-133</v>
      </c>
      <c r="U2823" s="9">
        <f t="shared" ca="1" si="727"/>
        <v>0</v>
      </c>
      <c r="V2823">
        <f t="shared" si="723"/>
        <v>2009</v>
      </c>
      <c r="W2823">
        <f t="shared" si="724"/>
        <v>11</v>
      </c>
    </row>
    <row r="2824" spans="1:23" x14ac:dyDescent="0.25">
      <c r="A2824" s="1">
        <v>40133</v>
      </c>
      <c r="B2824" s="2">
        <v>7792.68</v>
      </c>
      <c r="C2824" s="2">
        <v>123259</v>
      </c>
      <c r="D2824" s="2">
        <v>7806</v>
      </c>
      <c r="E2824" s="2">
        <v>7780</v>
      </c>
      <c r="F2824" s="10">
        <f t="shared" si="714"/>
        <v>1.709296416637196E-3</v>
      </c>
      <c r="G2824" s="2">
        <f t="shared" ca="1" si="715"/>
        <v>113913.3</v>
      </c>
      <c r="H2824">
        <f t="shared" ca="1" si="716"/>
        <v>1</v>
      </c>
      <c r="I2824">
        <f t="shared" si="717"/>
        <v>-1</v>
      </c>
      <c r="J2824">
        <f t="shared" si="720"/>
        <v>127.05000000000018</v>
      </c>
      <c r="K2824">
        <f t="shared" si="718"/>
        <v>-1</v>
      </c>
      <c r="L2824" s="11">
        <f t="shared" ca="1" si="712"/>
        <v>15240.839999999967</v>
      </c>
      <c r="M2824">
        <f t="shared" ca="1" si="719"/>
        <v>-1</v>
      </c>
      <c r="N2824">
        <f t="shared" ca="1" si="713"/>
        <v>1</v>
      </c>
      <c r="O2824">
        <f>COUNTIF(結算日!$A$3:$A$249,A2824)</f>
        <v>0</v>
      </c>
      <c r="Q2824" s="7">
        <f t="shared" si="721"/>
        <v>134</v>
      </c>
      <c r="R2824" s="8">
        <f t="shared" ca="1" si="725"/>
        <v>-17822</v>
      </c>
      <c r="S2824" s="8">
        <f t="shared" ca="1" si="726"/>
        <v>1006523</v>
      </c>
      <c r="T2824" s="8">
        <f t="shared" ca="1" si="722"/>
        <v>-128</v>
      </c>
      <c r="U2824" s="9">
        <f t="shared" ca="1" si="727"/>
        <v>5</v>
      </c>
      <c r="V2824">
        <f t="shared" si="723"/>
        <v>2009</v>
      </c>
      <c r="W2824">
        <f t="shared" si="724"/>
        <v>11</v>
      </c>
    </row>
    <row r="2825" spans="1:23" x14ac:dyDescent="0.25">
      <c r="A2825" s="1">
        <v>40134</v>
      </c>
      <c r="B2825" s="2">
        <v>7733.21</v>
      </c>
      <c r="C2825" s="2">
        <v>146049</v>
      </c>
      <c r="D2825" s="2">
        <v>7738</v>
      </c>
      <c r="E2825" s="2">
        <v>7702</v>
      </c>
      <c r="F2825" s="10">
        <f t="shared" si="714"/>
        <v>6.1940643018876251E-4</v>
      </c>
      <c r="G2825" s="2">
        <f t="shared" ca="1" si="715"/>
        <v>114785.02499999999</v>
      </c>
      <c r="H2825">
        <f t="shared" ca="1" si="716"/>
        <v>1</v>
      </c>
      <c r="I2825">
        <f t="shared" si="717"/>
        <v>-1</v>
      </c>
      <c r="J2825">
        <f t="shared" si="720"/>
        <v>-59.470000000000255</v>
      </c>
      <c r="K2825">
        <f t="shared" ca="1" si="718"/>
        <v>1</v>
      </c>
      <c r="L2825" s="11">
        <f t="shared" ca="1" si="712"/>
        <v>15300.309999999969</v>
      </c>
      <c r="M2825">
        <f t="shared" ca="1" si="719"/>
        <v>1</v>
      </c>
      <c r="N2825">
        <f t="shared" ca="1" si="713"/>
        <v>2</v>
      </c>
      <c r="O2825">
        <f>COUNTIF(結算日!$A$3:$A$249,A2825)</f>
        <v>0</v>
      </c>
      <c r="Q2825" s="7">
        <f t="shared" si="721"/>
        <v>-68</v>
      </c>
      <c r="R2825" s="8">
        <f t="shared" ca="1" si="725"/>
        <v>8704</v>
      </c>
      <c r="S2825" s="8">
        <f t="shared" ca="1" si="726"/>
        <v>1015222</v>
      </c>
      <c r="T2825" s="8">
        <f t="shared" ca="1" si="722"/>
        <v>131</v>
      </c>
      <c r="U2825" s="9">
        <f t="shared" ca="1" si="727"/>
        <v>259</v>
      </c>
      <c r="V2825">
        <f t="shared" si="723"/>
        <v>2009</v>
      </c>
      <c r="W2825">
        <f t="shared" si="724"/>
        <v>11</v>
      </c>
    </row>
    <row r="2826" spans="1:23" x14ac:dyDescent="0.25">
      <c r="A2826" s="1">
        <v>40135</v>
      </c>
      <c r="B2826" s="2">
        <v>7766.69</v>
      </c>
      <c r="C2826" s="2">
        <v>131910</v>
      </c>
      <c r="D2826" s="2">
        <v>7787</v>
      </c>
      <c r="E2826" s="2">
        <v>7741</v>
      </c>
      <c r="F2826" s="10">
        <f t="shared" si="714"/>
        <v>-3.307715384545995E-3</v>
      </c>
      <c r="G2826" s="2">
        <f t="shared" ca="1" si="715"/>
        <v>114891.625</v>
      </c>
      <c r="H2826">
        <f t="shared" ca="1" si="716"/>
        <v>1</v>
      </c>
      <c r="I2826">
        <f t="shared" si="717"/>
        <v>1</v>
      </c>
      <c r="J2826">
        <f t="shared" si="720"/>
        <v>33.479999999999563</v>
      </c>
      <c r="K2826">
        <f t="shared" si="718"/>
        <v>1</v>
      </c>
      <c r="L2826" s="11">
        <f t="shared" ca="1" si="712"/>
        <v>15333.789999999968</v>
      </c>
      <c r="M2826">
        <f t="shared" ca="1" si="719"/>
        <v>1</v>
      </c>
      <c r="N2826">
        <f t="shared" ca="1" si="713"/>
        <v>0</v>
      </c>
      <c r="O2826">
        <f>COUNTIF(結算日!$A$3:$A$249,A2826)</f>
        <v>1</v>
      </c>
      <c r="Q2826" s="7">
        <f t="shared" si="721"/>
        <v>49</v>
      </c>
      <c r="R2826" s="8">
        <f t="shared" ca="1" si="725"/>
        <v>6419</v>
      </c>
      <c r="S2826" s="8">
        <f t="shared" ca="1" si="726"/>
        <v>1021382</v>
      </c>
      <c r="T2826" s="8">
        <f t="shared" ca="1" si="722"/>
        <v>131</v>
      </c>
      <c r="U2826" s="9">
        <f t="shared" ca="1" si="727"/>
        <v>262</v>
      </c>
      <c r="V2826">
        <f t="shared" si="723"/>
        <v>2009</v>
      </c>
      <c r="W2826">
        <f t="shared" si="724"/>
        <v>11</v>
      </c>
    </row>
    <row r="2827" spans="1:23" x14ac:dyDescent="0.25">
      <c r="A2827" s="1">
        <v>40136</v>
      </c>
      <c r="B2827" s="2">
        <v>7759.98</v>
      </c>
      <c r="C2827" s="2">
        <v>137398</v>
      </c>
      <c r="D2827" s="2">
        <v>7700</v>
      </c>
      <c r="E2827" s="2">
        <v>7670</v>
      </c>
      <c r="F2827" s="10">
        <f t="shared" si="714"/>
        <v>-7.7294013644364501E-3</v>
      </c>
      <c r="G2827" s="2">
        <f t="shared" ca="1" si="715"/>
        <v>116070.39999999999</v>
      </c>
      <c r="H2827">
        <f t="shared" ca="1" si="716"/>
        <v>1</v>
      </c>
      <c r="I2827">
        <f t="shared" si="717"/>
        <v>1</v>
      </c>
      <c r="J2827">
        <f t="shared" si="720"/>
        <v>-6.7100000000000364</v>
      </c>
      <c r="K2827">
        <f t="shared" si="718"/>
        <v>1</v>
      </c>
      <c r="L2827" s="11">
        <f t="shared" ca="1" si="712"/>
        <v>15327.079999999969</v>
      </c>
      <c r="M2827">
        <f t="shared" ca="1" si="719"/>
        <v>1</v>
      </c>
      <c r="N2827">
        <f t="shared" ca="1" si="713"/>
        <v>0</v>
      </c>
      <c r="O2827">
        <f>COUNTIF(結算日!$A$3:$A$249,A2827)</f>
        <v>0</v>
      </c>
      <c r="Q2827" s="7">
        <f t="shared" si="721"/>
        <v>-41</v>
      </c>
      <c r="R2827" s="8">
        <f t="shared" ca="1" si="725"/>
        <v>-5371</v>
      </c>
      <c r="S2827" s="8">
        <f t="shared" ca="1" si="726"/>
        <v>1015749</v>
      </c>
      <c r="T2827" s="8">
        <f t="shared" ca="1" si="722"/>
        <v>131</v>
      </c>
      <c r="U2827" s="9">
        <f t="shared" ca="1" si="727"/>
        <v>0</v>
      </c>
      <c r="V2827">
        <f t="shared" si="723"/>
        <v>2009</v>
      </c>
      <c r="W2827">
        <f t="shared" si="724"/>
        <v>11</v>
      </c>
    </row>
    <row r="2828" spans="1:23" x14ac:dyDescent="0.25">
      <c r="A2828" s="1">
        <v>40137</v>
      </c>
      <c r="B2828" s="2">
        <v>7682.97</v>
      </c>
      <c r="C2828" s="2">
        <v>133347</v>
      </c>
      <c r="D2828" s="2">
        <v>7672</v>
      </c>
      <c r="E2828" s="2">
        <v>7640</v>
      </c>
      <c r="F2828" s="10">
        <f t="shared" si="714"/>
        <v>-1.4278332467783095E-3</v>
      </c>
      <c r="G2828" s="2">
        <f t="shared" ca="1" si="715"/>
        <v>117001.15</v>
      </c>
      <c r="H2828">
        <f t="shared" ca="1" si="716"/>
        <v>1</v>
      </c>
      <c r="I2828">
        <f t="shared" si="717"/>
        <v>1</v>
      </c>
      <c r="J2828">
        <f t="shared" si="720"/>
        <v>-77.009999999999309</v>
      </c>
      <c r="K2828">
        <f t="shared" si="718"/>
        <v>1</v>
      </c>
      <c r="L2828" s="11">
        <f t="shared" ca="1" si="712"/>
        <v>15250.069999999971</v>
      </c>
      <c r="M2828">
        <f t="shared" ca="1" si="719"/>
        <v>1</v>
      </c>
      <c r="N2828">
        <f t="shared" ca="1" si="713"/>
        <v>0</v>
      </c>
      <c r="O2828">
        <f>COUNTIF(結算日!$A$3:$A$249,A2828)</f>
        <v>0</v>
      </c>
      <c r="Q2828" s="7">
        <f t="shared" si="721"/>
        <v>-28</v>
      </c>
      <c r="R2828" s="8">
        <f t="shared" ca="1" si="725"/>
        <v>-3668</v>
      </c>
      <c r="S2828" s="8">
        <f t="shared" ca="1" si="726"/>
        <v>1012081</v>
      </c>
      <c r="T2828" s="8">
        <f t="shared" ca="1" si="722"/>
        <v>131</v>
      </c>
      <c r="U2828" s="9">
        <f t="shared" ca="1" si="727"/>
        <v>0</v>
      </c>
      <c r="V2828">
        <f t="shared" si="723"/>
        <v>2009</v>
      </c>
      <c r="W2828">
        <f t="shared" si="724"/>
        <v>11</v>
      </c>
    </row>
    <row r="2829" spans="1:23" x14ac:dyDescent="0.25">
      <c r="A2829" s="1">
        <v>40140</v>
      </c>
      <c r="B2829" s="2">
        <v>7687.15</v>
      </c>
      <c r="C2829" s="2">
        <v>99686</v>
      </c>
      <c r="D2829" s="2">
        <v>7691</v>
      </c>
      <c r="E2829" s="2">
        <v>7661</v>
      </c>
      <c r="F2829" s="10">
        <f t="shared" si="714"/>
        <v>5.0083581041082681E-4</v>
      </c>
      <c r="G2829" s="2">
        <f t="shared" ca="1" si="715"/>
        <v>117616.77499999999</v>
      </c>
      <c r="H2829">
        <f t="shared" ca="1" si="716"/>
        <v>-1</v>
      </c>
      <c r="I2829">
        <f t="shared" si="717"/>
        <v>-1</v>
      </c>
      <c r="J2829">
        <f t="shared" si="720"/>
        <v>4.1799999999993815</v>
      </c>
      <c r="K2829">
        <f t="shared" ca="1" si="718"/>
        <v>-1</v>
      </c>
      <c r="L2829" s="11">
        <f t="shared" ca="1" si="712"/>
        <v>15254.249999999971</v>
      </c>
      <c r="M2829">
        <f t="shared" ca="1" si="719"/>
        <v>-1</v>
      </c>
      <c r="N2829">
        <f t="shared" ca="1" si="713"/>
        <v>2</v>
      </c>
      <c r="O2829">
        <f>COUNTIF(結算日!$A$3:$A$249,A2829)</f>
        <v>0</v>
      </c>
      <c r="Q2829" s="7">
        <f t="shared" si="721"/>
        <v>19</v>
      </c>
      <c r="R2829" s="8">
        <f t="shared" ca="1" si="725"/>
        <v>2489</v>
      </c>
      <c r="S2829" s="8">
        <f t="shared" ca="1" si="726"/>
        <v>1014570</v>
      </c>
      <c r="T2829" s="8">
        <f t="shared" ca="1" si="722"/>
        <v>-131</v>
      </c>
      <c r="U2829" s="9">
        <f t="shared" ca="1" si="727"/>
        <v>262</v>
      </c>
      <c r="V2829">
        <f t="shared" si="723"/>
        <v>2009</v>
      </c>
      <c r="W2829">
        <f t="shared" si="724"/>
        <v>11</v>
      </c>
    </row>
    <row r="2830" spans="1:23" x14ac:dyDescent="0.25">
      <c r="A2830" s="1">
        <v>40141</v>
      </c>
      <c r="B2830" s="2">
        <v>7714.56</v>
      </c>
      <c r="C2830" s="2">
        <v>113088</v>
      </c>
      <c r="D2830" s="2">
        <v>7700</v>
      </c>
      <c r="E2830" s="2">
        <v>7667</v>
      </c>
      <c r="F2830" s="10">
        <f t="shared" si="714"/>
        <v>-1.8873403019744606E-3</v>
      </c>
      <c r="G2830" s="2">
        <f t="shared" ca="1" si="715"/>
        <v>117900.175</v>
      </c>
      <c r="H2830">
        <f t="shared" ca="1" si="716"/>
        <v>-1</v>
      </c>
      <c r="I2830">
        <f t="shared" si="717"/>
        <v>1</v>
      </c>
      <c r="J2830">
        <f t="shared" si="720"/>
        <v>27.410000000000764</v>
      </c>
      <c r="K2830">
        <f t="shared" si="718"/>
        <v>1</v>
      </c>
      <c r="L2830" s="11">
        <f t="shared" ca="1" si="712"/>
        <v>15226.839999999971</v>
      </c>
      <c r="M2830">
        <f t="shared" ca="1" si="719"/>
        <v>1</v>
      </c>
      <c r="N2830">
        <f t="shared" ca="1" si="713"/>
        <v>2</v>
      </c>
      <c r="O2830">
        <f>COUNTIF(結算日!$A$3:$A$249,A2830)</f>
        <v>0</v>
      </c>
      <c r="Q2830" s="7">
        <f t="shared" si="721"/>
        <v>9</v>
      </c>
      <c r="R2830" s="8">
        <f t="shared" ca="1" si="725"/>
        <v>-1179</v>
      </c>
      <c r="S2830" s="8">
        <f t="shared" ca="1" si="726"/>
        <v>1013129</v>
      </c>
      <c r="T2830" s="8">
        <f t="shared" ca="1" si="722"/>
        <v>131</v>
      </c>
      <c r="U2830" s="9">
        <f t="shared" ca="1" si="727"/>
        <v>262</v>
      </c>
      <c r="V2830">
        <f t="shared" si="723"/>
        <v>2009</v>
      </c>
      <c r="W2830">
        <f t="shared" si="724"/>
        <v>11</v>
      </c>
    </row>
    <row r="2831" spans="1:23" x14ac:dyDescent="0.25">
      <c r="A2831" s="1">
        <v>40142</v>
      </c>
      <c r="B2831" s="2">
        <v>7756.31</v>
      </c>
      <c r="C2831" s="2">
        <v>124502</v>
      </c>
      <c r="D2831" s="2">
        <v>7776</v>
      </c>
      <c r="E2831" s="2">
        <v>7742</v>
      </c>
      <c r="F2831" s="10">
        <f t="shared" si="714"/>
        <v>2.538578267242908E-3</v>
      </c>
      <c r="G2831" s="2">
        <f t="shared" ca="1" si="715"/>
        <v>117881.75</v>
      </c>
      <c r="H2831">
        <f t="shared" ca="1" si="716"/>
        <v>1</v>
      </c>
      <c r="I2831">
        <f t="shared" si="717"/>
        <v>-1</v>
      </c>
      <c r="J2831">
        <f t="shared" si="720"/>
        <v>41.75</v>
      </c>
      <c r="K2831">
        <f t="shared" si="718"/>
        <v>-1</v>
      </c>
      <c r="L2831" s="11">
        <f t="shared" ca="1" si="712"/>
        <v>15268.589999999971</v>
      </c>
      <c r="M2831">
        <f t="shared" ca="1" si="719"/>
        <v>-1</v>
      </c>
      <c r="N2831">
        <f t="shared" ca="1" si="713"/>
        <v>2</v>
      </c>
      <c r="O2831">
        <f>COUNTIF(結算日!$A$3:$A$249,A2831)</f>
        <v>0</v>
      </c>
      <c r="Q2831" s="7">
        <f t="shared" si="721"/>
        <v>76</v>
      </c>
      <c r="R2831" s="8">
        <f t="shared" ca="1" si="725"/>
        <v>9956</v>
      </c>
      <c r="S2831" s="8">
        <f t="shared" ca="1" si="726"/>
        <v>1022823</v>
      </c>
      <c r="T2831" s="8">
        <f t="shared" ca="1" si="722"/>
        <v>-131</v>
      </c>
      <c r="U2831" s="9">
        <f t="shared" ca="1" si="727"/>
        <v>262</v>
      </c>
      <c r="V2831">
        <f t="shared" si="723"/>
        <v>2009</v>
      </c>
      <c r="W2831">
        <f t="shared" si="724"/>
        <v>11</v>
      </c>
    </row>
    <row r="2832" spans="1:23" x14ac:dyDescent="0.25">
      <c r="A2832" s="1">
        <v>40143</v>
      </c>
      <c r="B2832" s="2">
        <v>7739.16</v>
      </c>
      <c r="C2832" s="2">
        <v>125864</v>
      </c>
      <c r="D2832" s="2">
        <v>7743</v>
      </c>
      <c r="E2832" s="2">
        <v>7713</v>
      </c>
      <c r="F2832" s="10">
        <f t="shared" si="714"/>
        <v>4.9617787976985461E-4</v>
      </c>
      <c r="G2832" s="2">
        <f t="shared" ca="1" si="715"/>
        <v>117645.15</v>
      </c>
      <c r="H2832">
        <f t="shared" ca="1" si="716"/>
        <v>1</v>
      </c>
      <c r="I2832">
        <f t="shared" si="717"/>
        <v>-1</v>
      </c>
      <c r="J2832">
        <f t="shared" si="720"/>
        <v>-17.150000000000546</v>
      </c>
      <c r="K2832">
        <f t="shared" ca="1" si="718"/>
        <v>1</v>
      </c>
      <c r="L2832" s="11">
        <f t="shared" ca="1" si="712"/>
        <v>15285.739999999972</v>
      </c>
      <c r="M2832">
        <f t="shared" ca="1" si="719"/>
        <v>1</v>
      </c>
      <c r="N2832">
        <f t="shared" ca="1" si="713"/>
        <v>2</v>
      </c>
      <c r="O2832">
        <f>COUNTIF(結算日!$A$3:$A$249,A2832)</f>
        <v>0</v>
      </c>
      <c r="Q2832" s="7">
        <f t="shared" si="721"/>
        <v>-33</v>
      </c>
      <c r="R2832" s="8">
        <f t="shared" ca="1" si="725"/>
        <v>4323</v>
      </c>
      <c r="S2832" s="8">
        <f t="shared" ca="1" si="726"/>
        <v>1026884</v>
      </c>
      <c r="T2832" s="8">
        <f t="shared" ca="1" si="722"/>
        <v>132</v>
      </c>
      <c r="U2832" s="9">
        <f t="shared" ca="1" si="727"/>
        <v>263</v>
      </c>
      <c r="V2832">
        <f t="shared" si="723"/>
        <v>2009</v>
      </c>
      <c r="W2832">
        <f t="shared" si="724"/>
        <v>11</v>
      </c>
    </row>
    <row r="2833" spans="1:23" x14ac:dyDescent="0.25">
      <c r="A2833" s="1">
        <v>40144</v>
      </c>
      <c r="B2833" s="2">
        <v>7490.91</v>
      </c>
      <c r="C2833" s="2">
        <v>141119</v>
      </c>
      <c r="D2833" s="2">
        <v>7440</v>
      </c>
      <c r="E2833" s="2">
        <v>7411</v>
      </c>
      <c r="F2833" s="10">
        <f t="shared" si="714"/>
        <v>-6.7962370392915528E-3</v>
      </c>
      <c r="G2833" s="2">
        <f t="shared" ca="1" si="715"/>
        <v>118272.125</v>
      </c>
      <c r="H2833">
        <f t="shared" ca="1" si="716"/>
        <v>1</v>
      </c>
      <c r="I2833">
        <f t="shared" si="717"/>
        <v>1</v>
      </c>
      <c r="J2833">
        <f t="shared" si="720"/>
        <v>-248.25</v>
      </c>
      <c r="K2833">
        <f t="shared" si="718"/>
        <v>1</v>
      </c>
      <c r="L2833" s="11">
        <f t="shared" ca="1" si="712"/>
        <v>15037.489999999972</v>
      </c>
      <c r="M2833">
        <f t="shared" ca="1" si="719"/>
        <v>2</v>
      </c>
      <c r="N2833">
        <f t="shared" ca="1" si="713"/>
        <v>1</v>
      </c>
      <c r="O2833">
        <f>COUNTIF(結算日!$A$3:$A$249,A2833)</f>
        <v>0</v>
      </c>
      <c r="Q2833" s="7">
        <f t="shared" si="721"/>
        <v>-303</v>
      </c>
      <c r="R2833" s="8">
        <f t="shared" ca="1" si="725"/>
        <v>-39996</v>
      </c>
      <c r="S2833" s="8">
        <f t="shared" ca="1" si="726"/>
        <v>986625</v>
      </c>
      <c r="T2833" s="8">
        <f t="shared" ca="1" si="722"/>
        <v>132</v>
      </c>
      <c r="U2833" s="9">
        <f t="shared" ca="1" si="727"/>
        <v>0</v>
      </c>
      <c r="V2833">
        <f t="shared" si="723"/>
        <v>2009</v>
      </c>
      <c r="W2833">
        <f t="shared" si="724"/>
        <v>11</v>
      </c>
    </row>
    <row r="2834" spans="1:23" x14ac:dyDescent="0.25">
      <c r="A2834" s="1">
        <v>40147</v>
      </c>
      <c r="B2834" s="2">
        <v>7582.21</v>
      </c>
      <c r="C2834" s="2">
        <v>95459</v>
      </c>
      <c r="D2834" s="2">
        <v>7557</v>
      </c>
      <c r="E2834" s="2">
        <v>7531</v>
      </c>
      <c r="F2834" s="10">
        <f t="shared" si="714"/>
        <v>-3.3248881262850638E-3</v>
      </c>
      <c r="G2834" s="2">
        <f t="shared" ca="1" si="715"/>
        <v>118289.125</v>
      </c>
      <c r="H2834">
        <f t="shared" ca="1" si="716"/>
        <v>-1</v>
      </c>
      <c r="I2834">
        <f t="shared" si="717"/>
        <v>1</v>
      </c>
      <c r="J2834">
        <f t="shared" si="720"/>
        <v>91.300000000000182</v>
      </c>
      <c r="K2834">
        <f t="shared" si="718"/>
        <v>1</v>
      </c>
      <c r="L2834" s="11">
        <f t="shared" ca="1" si="712"/>
        <v>15220.089999999973</v>
      </c>
      <c r="M2834">
        <f t="shared" ca="1" si="719"/>
        <v>2</v>
      </c>
      <c r="N2834">
        <f t="shared" ca="1" si="713"/>
        <v>0</v>
      </c>
      <c r="O2834">
        <f>COUNTIF(結算日!$A$3:$A$249,A2834)</f>
        <v>0</v>
      </c>
      <c r="Q2834" s="7">
        <f t="shared" si="721"/>
        <v>117</v>
      </c>
      <c r="R2834" s="8">
        <f t="shared" ca="1" si="725"/>
        <v>15444</v>
      </c>
      <c r="S2834" s="8">
        <f t="shared" ca="1" si="726"/>
        <v>1002069</v>
      </c>
      <c r="T2834" s="8">
        <f t="shared" ca="1" si="722"/>
        <v>132</v>
      </c>
      <c r="U2834" s="9">
        <f t="shared" ca="1" si="727"/>
        <v>0</v>
      </c>
      <c r="V2834">
        <f t="shared" si="723"/>
        <v>2009</v>
      </c>
      <c r="W2834">
        <f t="shared" si="724"/>
        <v>11</v>
      </c>
    </row>
    <row r="2835" spans="1:23" x14ac:dyDescent="0.25">
      <c r="A2835" s="1">
        <v>40148</v>
      </c>
      <c r="B2835" s="2">
        <v>7649.23</v>
      </c>
      <c r="C2835" s="2">
        <v>115090</v>
      </c>
      <c r="D2835" s="2">
        <v>7639</v>
      </c>
      <c r="E2835" s="2">
        <v>7614</v>
      </c>
      <c r="F2835" s="10">
        <f t="shared" si="714"/>
        <v>-1.3373895150230464E-3</v>
      </c>
      <c r="G2835" s="2">
        <f t="shared" ca="1" si="715"/>
        <v>117515.95</v>
      </c>
      <c r="H2835">
        <f t="shared" ca="1" si="716"/>
        <v>-1</v>
      </c>
      <c r="I2835">
        <f t="shared" si="717"/>
        <v>1</v>
      </c>
      <c r="J2835">
        <f t="shared" si="720"/>
        <v>67.019999999999527</v>
      </c>
      <c r="K2835">
        <f t="shared" si="718"/>
        <v>1</v>
      </c>
      <c r="L2835" s="11">
        <f t="shared" ca="1" si="712"/>
        <v>15354.129999999972</v>
      </c>
      <c r="M2835">
        <f t="shared" ca="1" si="719"/>
        <v>2</v>
      </c>
      <c r="N2835">
        <f t="shared" ca="1" si="713"/>
        <v>0</v>
      </c>
      <c r="O2835">
        <f>COUNTIF(結算日!$A$3:$A$249,A2835)</f>
        <v>0</v>
      </c>
      <c r="Q2835" s="7">
        <f t="shared" si="721"/>
        <v>82</v>
      </c>
      <c r="R2835" s="8">
        <f t="shared" ca="1" si="725"/>
        <v>10824</v>
      </c>
      <c r="S2835" s="8">
        <f t="shared" ca="1" si="726"/>
        <v>1012893</v>
      </c>
      <c r="T2835" s="8">
        <f t="shared" ca="1" si="722"/>
        <v>132</v>
      </c>
      <c r="U2835" s="9">
        <f t="shared" ca="1" si="727"/>
        <v>0</v>
      </c>
      <c r="V2835">
        <f t="shared" si="723"/>
        <v>2009</v>
      </c>
      <c r="W2835">
        <f t="shared" si="724"/>
        <v>12</v>
      </c>
    </row>
    <row r="2836" spans="1:23" x14ac:dyDescent="0.25">
      <c r="A2836" s="1">
        <v>40149</v>
      </c>
      <c r="B2836" s="2">
        <v>7677.62</v>
      </c>
      <c r="C2836" s="2">
        <v>139082</v>
      </c>
      <c r="D2836" s="2">
        <v>7689</v>
      </c>
      <c r="E2836" s="2">
        <v>7660</v>
      </c>
      <c r="F2836" s="10">
        <f t="shared" si="714"/>
        <v>1.4822301702872576E-3</v>
      </c>
      <c r="G2836" s="2">
        <f t="shared" ca="1" si="715"/>
        <v>116969.52499999999</v>
      </c>
      <c r="H2836">
        <f t="shared" ca="1" si="716"/>
        <v>1</v>
      </c>
      <c r="I2836">
        <f t="shared" si="717"/>
        <v>-1</v>
      </c>
      <c r="J2836">
        <f t="shared" si="720"/>
        <v>28.390000000000327</v>
      </c>
      <c r="K2836">
        <f t="shared" si="718"/>
        <v>-1</v>
      </c>
      <c r="L2836" s="11">
        <f t="shared" ca="1" si="712"/>
        <v>15410.909999999973</v>
      </c>
      <c r="M2836">
        <f t="shared" ca="1" si="719"/>
        <v>-2</v>
      </c>
      <c r="N2836">
        <f t="shared" ca="1" si="713"/>
        <v>4</v>
      </c>
      <c r="O2836">
        <f>COUNTIF(結算日!$A$3:$A$249,A2836)</f>
        <v>0</v>
      </c>
      <c r="Q2836" s="7">
        <f t="shared" si="721"/>
        <v>50</v>
      </c>
      <c r="R2836" s="8">
        <f t="shared" ca="1" si="725"/>
        <v>6600</v>
      </c>
      <c r="S2836" s="8">
        <f t="shared" ca="1" si="726"/>
        <v>1019493</v>
      </c>
      <c r="T2836" s="8">
        <f t="shared" ca="1" si="722"/>
        <v>-132</v>
      </c>
      <c r="U2836" s="9">
        <f t="shared" ca="1" si="727"/>
        <v>264</v>
      </c>
      <c r="V2836">
        <f t="shared" si="723"/>
        <v>2009</v>
      </c>
      <c r="W2836">
        <f t="shared" si="724"/>
        <v>12</v>
      </c>
    </row>
    <row r="2837" spans="1:23" x14ac:dyDescent="0.25">
      <c r="A2837" s="1">
        <v>40150</v>
      </c>
      <c r="B2837" s="2">
        <v>7684.67</v>
      </c>
      <c r="C2837" s="2">
        <v>113906</v>
      </c>
      <c r="D2837" s="2">
        <v>7697</v>
      </c>
      <c r="E2837" s="2">
        <v>7670</v>
      </c>
      <c r="F2837" s="10">
        <f t="shared" si="714"/>
        <v>1.604493101200255E-3</v>
      </c>
      <c r="G2837" s="2">
        <f t="shared" ca="1" si="715"/>
        <v>115797.625</v>
      </c>
      <c r="H2837">
        <f t="shared" ca="1" si="716"/>
        <v>-1</v>
      </c>
      <c r="I2837">
        <f t="shared" si="717"/>
        <v>-1</v>
      </c>
      <c r="J2837">
        <f t="shared" si="720"/>
        <v>7.0500000000001819</v>
      </c>
      <c r="K2837">
        <f t="shared" si="718"/>
        <v>-1</v>
      </c>
      <c r="L2837" s="11">
        <f t="shared" ca="1" si="712"/>
        <v>15396.809999999972</v>
      </c>
      <c r="M2837">
        <f t="shared" ca="1" si="719"/>
        <v>-2</v>
      </c>
      <c r="N2837">
        <f t="shared" ca="1" si="713"/>
        <v>0</v>
      </c>
      <c r="O2837">
        <f>COUNTIF(結算日!$A$3:$A$249,A2837)</f>
        <v>0</v>
      </c>
      <c r="Q2837" s="7">
        <f t="shared" si="721"/>
        <v>8</v>
      </c>
      <c r="R2837" s="8">
        <f t="shared" ca="1" si="725"/>
        <v>-1056</v>
      </c>
      <c r="S2837" s="8">
        <f t="shared" ca="1" si="726"/>
        <v>1018173</v>
      </c>
      <c r="T2837" s="8">
        <f t="shared" ca="1" si="722"/>
        <v>-132</v>
      </c>
      <c r="U2837" s="9">
        <f t="shared" ca="1" si="727"/>
        <v>0</v>
      </c>
      <c r="V2837">
        <f t="shared" si="723"/>
        <v>2009</v>
      </c>
      <c r="W2837">
        <f t="shared" si="724"/>
        <v>12</v>
      </c>
    </row>
    <row r="2838" spans="1:23" x14ac:dyDescent="0.25">
      <c r="A2838" s="1">
        <v>40151</v>
      </c>
      <c r="B2838" s="2">
        <v>7650.91</v>
      </c>
      <c r="C2838" s="2">
        <v>113864</v>
      </c>
      <c r="D2838" s="2">
        <v>7592</v>
      </c>
      <c r="E2838" s="2">
        <v>7568</v>
      </c>
      <c r="F2838" s="10">
        <f t="shared" si="714"/>
        <v>-7.6997376782630411E-3</v>
      </c>
      <c r="G2838" s="2">
        <f t="shared" ca="1" si="715"/>
        <v>115357.1</v>
      </c>
      <c r="H2838">
        <f t="shared" ca="1" si="716"/>
        <v>-1</v>
      </c>
      <c r="I2838">
        <f t="shared" si="717"/>
        <v>1</v>
      </c>
      <c r="J2838">
        <f t="shared" si="720"/>
        <v>-33.760000000000218</v>
      </c>
      <c r="K2838">
        <f t="shared" si="718"/>
        <v>1</v>
      </c>
      <c r="L2838" s="11">
        <f t="shared" ca="1" si="712"/>
        <v>15464.329999999973</v>
      </c>
      <c r="M2838">
        <f t="shared" ca="1" si="719"/>
        <v>2</v>
      </c>
      <c r="N2838">
        <f t="shared" ca="1" si="713"/>
        <v>4</v>
      </c>
      <c r="O2838">
        <f>COUNTIF(結算日!$A$3:$A$249,A2838)</f>
        <v>0</v>
      </c>
      <c r="Q2838" s="7">
        <f t="shared" si="721"/>
        <v>-105</v>
      </c>
      <c r="R2838" s="8">
        <f t="shared" ca="1" si="725"/>
        <v>13860</v>
      </c>
      <c r="S2838" s="8">
        <f t="shared" ca="1" si="726"/>
        <v>1032033</v>
      </c>
      <c r="T2838" s="8">
        <f t="shared" ca="1" si="722"/>
        <v>135</v>
      </c>
      <c r="U2838" s="9">
        <f t="shared" ca="1" si="727"/>
        <v>267</v>
      </c>
      <c r="V2838">
        <f t="shared" si="723"/>
        <v>2009</v>
      </c>
      <c r="W2838">
        <f t="shared" si="724"/>
        <v>12</v>
      </c>
    </row>
    <row r="2839" spans="1:23" x14ac:dyDescent="0.25">
      <c r="A2839" s="1">
        <v>40154</v>
      </c>
      <c r="B2839" s="2">
        <v>7775.64</v>
      </c>
      <c r="C2839" s="2">
        <v>134907</v>
      </c>
      <c r="D2839" s="2">
        <v>7754</v>
      </c>
      <c r="E2839" s="2">
        <v>7725</v>
      </c>
      <c r="F2839" s="10">
        <f t="shared" si="714"/>
        <v>-2.7830506556374424E-3</v>
      </c>
      <c r="G2839" s="2">
        <f t="shared" ca="1" si="715"/>
        <v>116089.45</v>
      </c>
      <c r="H2839">
        <f t="shared" ca="1" si="716"/>
        <v>1</v>
      </c>
      <c r="I2839">
        <f t="shared" si="717"/>
        <v>1</v>
      </c>
      <c r="J2839">
        <f t="shared" si="720"/>
        <v>124.73000000000047</v>
      </c>
      <c r="K2839">
        <f t="shared" si="718"/>
        <v>1</v>
      </c>
      <c r="L2839" s="11">
        <f t="shared" ca="1" si="712"/>
        <v>15713.789999999974</v>
      </c>
      <c r="M2839">
        <f t="shared" ca="1" si="719"/>
        <v>2</v>
      </c>
      <c r="N2839">
        <f t="shared" ca="1" si="713"/>
        <v>0</v>
      </c>
      <c r="O2839">
        <f>COUNTIF(結算日!$A$3:$A$249,A2839)</f>
        <v>0</v>
      </c>
      <c r="Q2839" s="7">
        <f t="shared" si="721"/>
        <v>162</v>
      </c>
      <c r="R2839" s="8">
        <f t="shared" ca="1" si="725"/>
        <v>21870</v>
      </c>
      <c r="S2839" s="8">
        <f t="shared" ca="1" si="726"/>
        <v>1053636</v>
      </c>
      <c r="T2839" s="8">
        <f t="shared" ca="1" si="722"/>
        <v>135</v>
      </c>
      <c r="U2839" s="9">
        <f t="shared" ca="1" si="727"/>
        <v>0</v>
      </c>
      <c r="V2839">
        <f t="shared" si="723"/>
        <v>2009</v>
      </c>
      <c r="W2839">
        <f t="shared" si="724"/>
        <v>12</v>
      </c>
    </row>
    <row r="2840" spans="1:23" x14ac:dyDescent="0.25">
      <c r="A2840" s="1">
        <v>40155</v>
      </c>
      <c r="B2840" s="2">
        <v>7768.71</v>
      </c>
      <c r="C2840" s="2">
        <v>126902</v>
      </c>
      <c r="D2840" s="2">
        <v>7757</v>
      </c>
      <c r="E2840" s="2">
        <v>7728</v>
      </c>
      <c r="F2840" s="10">
        <f t="shared" si="714"/>
        <v>-1.5073287585712913E-3</v>
      </c>
      <c r="G2840" s="2">
        <f t="shared" ca="1" si="715"/>
        <v>116024.95</v>
      </c>
      <c r="H2840">
        <f t="shared" ca="1" si="716"/>
        <v>1</v>
      </c>
      <c r="I2840">
        <f t="shared" si="717"/>
        <v>1</v>
      </c>
      <c r="J2840">
        <f t="shared" si="720"/>
        <v>-6.930000000000291</v>
      </c>
      <c r="K2840">
        <f t="shared" si="718"/>
        <v>1</v>
      </c>
      <c r="L2840" s="11">
        <f t="shared" ca="1" si="712"/>
        <v>15699.929999999973</v>
      </c>
      <c r="M2840">
        <f t="shared" ca="1" si="719"/>
        <v>2</v>
      </c>
      <c r="N2840">
        <f t="shared" ca="1" si="713"/>
        <v>0</v>
      </c>
      <c r="O2840">
        <f>COUNTIF(結算日!$A$3:$A$249,A2840)</f>
        <v>0</v>
      </c>
      <c r="Q2840" s="7">
        <f t="shared" si="721"/>
        <v>3</v>
      </c>
      <c r="R2840" s="8">
        <f t="shared" ca="1" si="725"/>
        <v>405</v>
      </c>
      <c r="S2840" s="8">
        <f t="shared" ca="1" si="726"/>
        <v>1054041</v>
      </c>
      <c r="T2840" s="8">
        <f t="shared" ca="1" si="722"/>
        <v>135</v>
      </c>
      <c r="U2840" s="9">
        <f t="shared" ca="1" si="727"/>
        <v>0</v>
      </c>
      <c r="V2840">
        <f t="shared" si="723"/>
        <v>2009</v>
      </c>
      <c r="W2840">
        <f t="shared" si="724"/>
        <v>12</v>
      </c>
    </row>
    <row r="2841" spans="1:23" x14ac:dyDescent="0.25">
      <c r="A2841" s="1">
        <v>40156</v>
      </c>
      <c r="B2841" s="2">
        <v>7797.42</v>
      </c>
      <c r="C2841" s="2">
        <v>136871</v>
      </c>
      <c r="D2841" s="2">
        <v>7793</v>
      </c>
      <c r="E2841" s="2">
        <v>7766</v>
      </c>
      <c r="F2841" s="10">
        <f t="shared" si="714"/>
        <v>-5.6685416458268634E-4</v>
      </c>
      <c r="G2841" s="2">
        <f t="shared" ca="1" si="715"/>
        <v>115746.1</v>
      </c>
      <c r="H2841">
        <f t="shared" ca="1" si="716"/>
        <v>1</v>
      </c>
      <c r="I2841">
        <f t="shared" si="717"/>
        <v>1</v>
      </c>
      <c r="J2841">
        <f t="shared" si="720"/>
        <v>28.710000000000036</v>
      </c>
      <c r="K2841">
        <f t="shared" ca="1" si="718"/>
        <v>1</v>
      </c>
      <c r="L2841" s="11">
        <f t="shared" ca="1" si="712"/>
        <v>15757.349999999973</v>
      </c>
      <c r="M2841">
        <f t="shared" ca="1" si="719"/>
        <v>2</v>
      </c>
      <c r="N2841">
        <f t="shared" ca="1" si="713"/>
        <v>0</v>
      </c>
      <c r="O2841">
        <f>COUNTIF(結算日!$A$3:$A$249,A2841)</f>
        <v>0</v>
      </c>
      <c r="Q2841" s="7">
        <f t="shared" si="721"/>
        <v>36</v>
      </c>
      <c r="R2841" s="8">
        <f t="shared" ca="1" si="725"/>
        <v>4860</v>
      </c>
      <c r="S2841" s="8">
        <f t="shared" ca="1" si="726"/>
        <v>1058901</v>
      </c>
      <c r="T2841" s="8">
        <f t="shared" ca="1" si="722"/>
        <v>135</v>
      </c>
      <c r="U2841" s="9">
        <f t="shared" ca="1" si="727"/>
        <v>0</v>
      </c>
      <c r="V2841">
        <f t="shared" si="723"/>
        <v>2009</v>
      </c>
      <c r="W2841">
        <f t="shared" si="724"/>
        <v>12</v>
      </c>
    </row>
    <row r="2842" spans="1:23" x14ac:dyDescent="0.25">
      <c r="A2842" s="1">
        <v>40157</v>
      </c>
      <c r="B2842" s="2">
        <v>7677.91</v>
      </c>
      <c r="C2842" s="2">
        <v>178600</v>
      </c>
      <c r="D2842" s="2">
        <v>7639</v>
      </c>
      <c r="E2842" s="2">
        <v>7610</v>
      </c>
      <c r="F2842" s="10">
        <f t="shared" si="714"/>
        <v>-5.0677853738843037E-3</v>
      </c>
      <c r="G2842" s="2">
        <f t="shared" ca="1" si="715"/>
        <v>116097</v>
      </c>
      <c r="H2842">
        <f t="shared" ca="1" si="716"/>
        <v>1</v>
      </c>
      <c r="I2842">
        <f t="shared" si="717"/>
        <v>1</v>
      </c>
      <c r="J2842">
        <f t="shared" si="720"/>
        <v>-119.51000000000022</v>
      </c>
      <c r="K2842">
        <f t="shared" si="718"/>
        <v>1</v>
      </c>
      <c r="L2842" s="11">
        <f t="shared" ca="1" si="712"/>
        <v>15518.329999999973</v>
      </c>
      <c r="M2842">
        <f t="shared" ca="1" si="719"/>
        <v>2</v>
      </c>
      <c r="N2842">
        <f t="shared" ca="1" si="713"/>
        <v>0</v>
      </c>
      <c r="O2842">
        <f>COUNTIF(結算日!$A$3:$A$249,A2842)</f>
        <v>0</v>
      </c>
      <c r="Q2842" s="7">
        <f t="shared" si="721"/>
        <v>-154</v>
      </c>
      <c r="R2842" s="8">
        <f t="shared" ca="1" si="725"/>
        <v>-20790</v>
      </c>
      <c r="S2842" s="8">
        <f t="shared" ca="1" si="726"/>
        <v>1038111</v>
      </c>
      <c r="T2842" s="8">
        <f t="shared" ca="1" si="722"/>
        <v>135</v>
      </c>
      <c r="U2842" s="9">
        <f t="shared" ca="1" si="727"/>
        <v>0</v>
      </c>
      <c r="V2842">
        <f t="shared" si="723"/>
        <v>2009</v>
      </c>
      <c r="W2842">
        <f t="shared" si="724"/>
        <v>12</v>
      </c>
    </row>
    <row r="2843" spans="1:23" x14ac:dyDescent="0.25">
      <c r="A2843" s="1">
        <v>40158</v>
      </c>
      <c r="B2843" s="2">
        <v>7795.07</v>
      </c>
      <c r="C2843" s="2">
        <v>134753</v>
      </c>
      <c r="D2843" s="2">
        <v>7792</v>
      </c>
      <c r="E2843" s="2">
        <v>7760</v>
      </c>
      <c r="F2843" s="10">
        <f t="shared" si="714"/>
        <v>-3.9383866982589666E-4</v>
      </c>
      <c r="G2843" s="2">
        <f t="shared" ca="1" si="715"/>
        <v>116517.45</v>
      </c>
      <c r="H2843">
        <f t="shared" ca="1" si="716"/>
        <v>1</v>
      </c>
      <c r="I2843">
        <f t="shared" si="717"/>
        <v>1</v>
      </c>
      <c r="J2843">
        <f t="shared" si="720"/>
        <v>117.15999999999985</v>
      </c>
      <c r="K2843">
        <f t="shared" ca="1" si="718"/>
        <v>1</v>
      </c>
      <c r="L2843" s="11">
        <f t="shared" ca="1" si="712"/>
        <v>15752.649999999972</v>
      </c>
      <c r="M2843">
        <f t="shared" ca="1" si="719"/>
        <v>2</v>
      </c>
      <c r="N2843">
        <f t="shared" ca="1" si="713"/>
        <v>0</v>
      </c>
      <c r="O2843">
        <f>COUNTIF(結算日!$A$3:$A$249,A2843)</f>
        <v>0</v>
      </c>
      <c r="Q2843" s="7">
        <f t="shared" si="721"/>
        <v>153</v>
      </c>
      <c r="R2843" s="8">
        <f t="shared" ca="1" si="725"/>
        <v>20655</v>
      </c>
      <c r="S2843" s="8">
        <f t="shared" ca="1" si="726"/>
        <v>1058766</v>
      </c>
      <c r="T2843" s="8">
        <f t="shared" ca="1" si="722"/>
        <v>135</v>
      </c>
      <c r="U2843" s="9">
        <f t="shared" ca="1" si="727"/>
        <v>0</v>
      </c>
      <c r="V2843">
        <f t="shared" si="723"/>
        <v>2009</v>
      </c>
      <c r="W2843">
        <f t="shared" si="724"/>
        <v>12</v>
      </c>
    </row>
    <row r="2844" spans="1:23" x14ac:dyDescent="0.25">
      <c r="A2844" s="1">
        <v>40161</v>
      </c>
      <c r="B2844" s="2">
        <v>7819.13</v>
      </c>
      <c r="C2844" s="2">
        <v>127440</v>
      </c>
      <c r="D2844" s="2">
        <v>7831</v>
      </c>
      <c r="E2844" s="2">
        <v>7796</v>
      </c>
      <c r="F2844" s="10">
        <f t="shared" si="714"/>
        <v>1.5180717036293867E-3</v>
      </c>
      <c r="G2844" s="2">
        <f t="shared" ca="1" si="715"/>
        <v>116913.45</v>
      </c>
      <c r="H2844">
        <f t="shared" ca="1" si="716"/>
        <v>1</v>
      </c>
      <c r="I2844">
        <f t="shared" si="717"/>
        <v>-1</v>
      </c>
      <c r="J2844">
        <f t="shared" si="720"/>
        <v>24.0600000000004</v>
      </c>
      <c r="K2844">
        <f t="shared" si="718"/>
        <v>-1</v>
      </c>
      <c r="L2844" s="11">
        <f t="shared" ca="1" si="712"/>
        <v>15800.769999999973</v>
      </c>
      <c r="M2844">
        <f t="shared" ca="1" si="719"/>
        <v>-2</v>
      </c>
      <c r="N2844">
        <f t="shared" ca="1" si="713"/>
        <v>4</v>
      </c>
      <c r="O2844">
        <f>COUNTIF(結算日!$A$3:$A$249,A2844)</f>
        <v>0</v>
      </c>
      <c r="Q2844" s="7">
        <f t="shared" si="721"/>
        <v>39</v>
      </c>
      <c r="R2844" s="8">
        <f t="shared" ca="1" si="725"/>
        <v>5265</v>
      </c>
      <c r="S2844" s="8">
        <f t="shared" ca="1" si="726"/>
        <v>1064031</v>
      </c>
      <c r="T2844" s="8">
        <f t="shared" ca="1" si="722"/>
        <v>-135</v>
      </c>
      <c r="U2844" s="9">
        <f t="shared" ca="1" si="727"/>
        <v>270</v>
      </c>
      <c r="V2844">
        <f t="shared" si="723"/>
        <v>2009</v>
      </c>
      <c r="W2844">
        <f t="shared" si="724"/>
        <v>12</v>
      </c>
    </row>
    <row r="2845" spans="1:23" x14ac:dyDescent="0.25">
      <c r="A2845" s="1">
        <v>40162</v>
      </c>
      <c r="B2845" s="2">
        <v>7807.62</v>
      </c>
      <c r="C2845" s="2">
        <v>130865</v>
      </c>
      <c r="D2845" s="2">
        <v>7799</v>
      </c>
      <c r="E2845" s="2">
        <v>7761</v>
      </c>
      <c r="F2845" s="10">
        <f t="shared" si="714"/>
        <v>-1.1040496335631422E-3</v>
      </c>
      <c r="G2845" s="2">
        <f t="shared" ca="1" si="715"/>
        <v>117057.1</v>
      </c>
      <c r="H2845">
        <f t="shared" ca="1" si="716"/>
        <v>1</v>
      </c>
      <c r="I2845">
        <f t="shared" si="717"/>
        <v>1</v>
      </c>
      <c r="J2845">
        <f t="shared" si="720"/>
        <v>-11.510000000000218</v>
      </c>
      <c r="K2845">
        <f t="shared" si="718"/>
        <v>1</v>
      </c>
      <c r="L2845" s="11">
        <f t="shared" ca="1" si="712"/>
        <v>15823.789999999974</v>
      </c>
      <c r="M2845">
        <f t="shared" ca="1" si="719"/>
        <v>2</v>
      </c>
      <c r="N2845">
        <f t="shared" ca="1" si="713"/>
        <v>4</v>
      </c>
      <c r="O2845">
        <f>COUNTIF(結算日!$A$3:$A$249,A2845)</f>
        <v>0</v>
      </c>
      <c r="Q2845" s="7">
        <f t="shared" si="721"/>
        <v>-32</v>
      </c>
      <c r="R2845" s="8">
        <f t="shared" ca="1" si="725"/>
        <v>4320</v>
      </c>
      <c r="S2845" s="8">
        <f t="shared" ca="1" si="726"/>
        <v>1068081</v>
      </c>
      <c r="T2845" s="8">
        <f t="shared" ca="1" si="722"/>
        <v>136</v>
      </c>
      <c r="U2845" s="9">
        <f t="shared" ca="1" si="727"/>
        <v>271</v>
      </c>
      <c r="V2845">
        <f t="shared" si="723"/>
        <v>2009</v>
      </c>
      <c r="W2845">
        <f t="shared" si="724"/>
        <v>12</v>
      </c>
    </row>
    <row r="2846" spans="1:23" x14ac:dyDescent="0.25">
      <c r="A2846" s="1">
        <v>40163</v>
      </c>
      <c r="B2846" s="2">
        <v>7751.6</v>
      </c>
      <c r="C2846" s="2">
        <v>113755</v>
      </c>
      <c r="D2846" s="2">
        <v>7753</v>
      </c>
      <c r="E2846" s="2">
        <v>7699</v>
      </c>
      <c r="F2846" s="10">
        <f t="shared" si="714"/>
        <v>-6.7856958563393688E-3</v>
      </c>
      <c r="G2846" s="2">
        <f t="shared" ca="1" si="715"/>
        <v>116785.47500000001</v>
      </c>
      <c r="H2846">
        <f t="shared" ca="1" si="716"/>
        <v>-1</v>
      </c>
      <c r="I2846">
        <f t="shared" si="717"/>
        <v>1</v>
      </c>
      <c r="J2846">
        <f t="shared" si="720"/>
        <v>-56.019999999999527</v>
      </c>
      <c r="K2846">
        <f t="shared" si="718"/>
        <v>1</v>
      </c>
      <c r="L2846" s="11">
        <f t="shared" ca="1" si="712"/>
        <v>15711.749999999975</v>
      </c>
      <c r="M2846">
        <f t="shared" ca="1" si="719"/>
        <v>2</v>
      </c>
      <c r="N2846">
        <f t="shared" ca="1" si="713"/>
        <v>0</v>
      </c>
      <c r="O2846">
        <f>COUNTIF(結算日!$A$3:$A$249,A2846)</f>
        <v>1</v>
      </c>
      <c r="Q2846" s="7">
        <f t="shared" si="721"/>
        <v>-46</v>
      </c>
      <c r="R2846" s="8">
        <f t="shared" ca="1" si="725"/>
        <v>-6256</v>
      </c>
      <c r="S2846" s="8">
        <f t="shared" ca="1" si="726"/>
        <v>1061554</v>
      </c>
      <c r="T2846" s="8">
        <f t="shared" ca="1" si="722"/>
        <v>137</v>
      </c>
      <c r="U2846" s="9">
        <f t="shared" ca="1" si="727"/>
        <v>273</v>
      </c>
      <c r="V2846">
        <f t="shared" si="723"/>
        <v>2009</v>
      </c>
      <c r="W2846">
        <f t="shared" si="724"/>
        <v>12</v>
      </c>
    </row>
    <row r="2847" spans="1:23" x14ac:dyDescent="0.25">
      <c r="A2847" s="1">
        <v>40164</v>
      </c>
      <c r="B2847" s="2">
        <v>7742.17</v>
      </c>
      <c r="C2847" s="2">
        <v>130285</v>
      </c>
      <c r="D2847" s="2">
        <v>7691</v>
      </c>
      <c r="E2847" s="2">
        <v>7659</v>
      </c>
      <c r="F2847" s="10">
        <f t="shared" si="714"/>
        <v>-6.6092581278892615E-3</v>
      </c>
      <c r="G2847" s="2">
        <f t="shared" ca="1" si="715"/>
        <v>116566.7</v>
      </c>
      <c r="H2847">
        <f t="shared" ca="1" si="716"/>
        <v>1</v>
      </c>
      <c r="I2847">
        <f t="shared" si="717"/>
        <v>1</v>
      </c>
      <c r="J2847">
        <f t="shared" si="720"/>
        <v>-9.430000000000291</v>
      </c>
      <c r="K2847">
        <f t="shared" si="718"/>
        <v>1</v>
      </c>
      <c r="L2847" s="11">
        <f t="shared" ca="1" si="712"/>
        <v>15692.889999999974</v>
      </c>
      <c r="M2847">
        <f t="shared" ca="1" si="719"/>
        <v>2</v>
      </c>
      <c r="N2847">
        <f t="shared" ca="1" si="713"/>
        <v>0</v>
      </c>
      <c r="O2847">
        <f>COUNTIF(結算日!$A$3:$A$249,A2847)</f>
        <v>0</v>
      </c>
      <c r="Q2847" s="7">
        <f t="shared" si="721"/>
        <v>-8</v>
      </c>
      <c r="R2847" s="8">
        <f t="shared" ca="1" si="725"/>
        <v>-1096</v>
      </c>
      <c r="S2847" s="8">
        <f t="shared" ca="1" si="726"/>
        <v>1060185</v>
      </c>
      <c r="T2847" s="8">
        <f t="shared" ca="1" si="722"/>
        <v>137</v>
      </c>
      <c r="U2847" s="9">
        <f t="shared" ca="1" si="727"/>
        <v>0</v>
      </c>
      <c r="V2847">
        <f t="shared" si="723"/>
        <v>2009</v>
      </c>
      <c r="W2847">
        <f t="shared" si="724"/>
        <v>12</v>
      </c>
    </row>
    <row r="2848" spans="1:23" x14ac:dyDescent="0.25">
      <c r="A2848" s="1">
        <v>40165</v>
      </c>
      <c r="B2848" s="2">
        <v>7753.63</v>
      </c>
      <c r="C2848" s="2">
        <v>93613</v>
      </c>
      <c r="D2848" s="2">
        <v>7701</v>
      </c>
      <c r="E2848" s="2">
        <v>7670</v>
      </c>
      <c r="F2848" s="10">
        <f t="shared" si="714"/>
        <v>-6.7877884294195168E-3</v>
      </c>
      <c r="G2848" s="2">
        <f t="shared" ca="1" si="715"/>
        <v>115976.2</v>
      </c>
      <c r="H2848">
        <f t="shared" ca="1" si="716"/>
        <v>-1</v>
      </c>
      <c r="I2848">
        <f t="shared" si="717"/>
        <v>1</v>
      </c>
      <c r="J2848">
        <f t="shared" si="720"/>
        <v>11.460000000000036</v>
      </c>
      <c r="K2848">
        <f t="shared" si="718"/>
        <v>1</v>
      </c>
      <c r="L2848" s="11">
        <f t="shared" ca="1" si="712"/>
        <v>15715.809999999974</v>
      </c>
      <c r="M2848">
        <f t="shared" ca="1" si="719"/>
        <v>2</v>
      </c>
      <c r="N2848">
        <f t="shared" ca="1" si="713"/>
        <v>0</v>
      </c>
      <c r="O2848">
        <f>COUNTIF(結算日!$A$3:$A$249,A2848)</f>
        <v>0</v>
      </c>
      <c r="Q2848" s="7">
        <f t="shared" si="721"/>
        <v>10</v>
      </c>
      <c r="R2848" s="8">
        <f t="shared" ca="1" si="725"/>
        <v>1370</v>
      </c>
      <c r="S2848" s="8">
        <f t="shared" ca="1" si="726"/>
        <v>1061555</v>
      </c>
      <c r="T2848" s="8">
        <f t="shared" ca="1" si="722"/>
        <v>137</v>
      </c>
      <c r="U2848" s="9">
        <f t="shared" ca="1" si="727"/>
        <v>0</v>
      </c>
      <c r="V2848">
        <f t="shared" si="723"/>
        <v>2009</v>
      </c>
      <c r="W2848">
        <f t="shared" si="724"/>
        <v>12</v>
      </c>
    </row>
    <row r="2849" spans="1:23" x14ac:dyDescent="0.25">
      <c r="A2849" s="1">
        <v>40168</v>
      </c>
      <c r="B2849" s="2">
        <v>7787.27</v>
      </c>
      <c r="C2849" s="2">
        <v>106534</v>
      </c>
      <c r="D2849" s="2">
        <v>7753</v>
      </c>
      <c r="E2849" s="2">
        <v>7723</v>
      </c>
      <c r="F2849" s="10">
        <f t="shared" si="714"/>
        <v>-4.4007720292220665E-3</v>
      </c>
      <c r="G2849" s="2">
        <f t="shared" ca="1" si="715"/>
        <v>116004.675</v>
      </c>
      <c r="H2849">
        <f t="shared" ca="1" si="716"/>
        <v>-1</v>
      </c>
      <c r="I2849">
        <f t="shared" si="717"/>
        <v>1</v>
      </c>
      <c r="J2849">
        <f t="shared" si="720"/>
        <v>33.640000000000327</v>
      </c>
      <c r="K2849">
        <f t="shared" si="718"/>
        <v>1</v>
      </c>
      <c r="L2849" s="11">
        <f t="shared" ca="1" si="712"/>
        <v>15783.089999999975</v>
      </c>
      <c r="M2849">
        <f t="shared" ca="1" si="719"/>
        <v>2</v>
      </c>
      <c r="N2849">
        <f t="shared" ca="1" si="713"/>
        <v>0</v>
      </c>
      <c r="O2849">
        <f>COUNTIF(結算日!$A$3:$A$249,A2849)</f>
        <v>0</v>
      </c>
      <c r="Q2849" s="7">
        <f t="shared" si="721"/>
        <v>52</v>
      </c>
      <c r="R2849" s="8">
        <f t="shared" ca="1" si="725"/>
        <v>7124</v>
      </c>
      <c r="S2849" s="8">
        <f t="shared" ca="1" si="726"/>
        <v>1068679</v>
      </c>
      <c r="T2849" s="8">
        <f t="shared" ca="1" si="722"/>
        <v>137</v>
      </c>
      <c r="U2849" s="9">
        <f t="shared" ca="1" si="727"/>
        <v>0</v>
      </c>
      <c r="V2849">
        <f t="shared" si="723"/>
        <v>2009</v>
      </c>
      <c r="W2849">
        <f t="shared" si="724"/>
        <v>12</v>
      </c>
    </row>
    <row r="2850" spans="1:23" x14ac:dyDescent="0.25">
      <c r="A2850" s="1">
        <v>40169</v>
      </c>
      <c r="B2850" s="2">
        <v>7856</v>
      </c>
      <c r="C2850" s="2">
        <v>111298</v>
      </c>
      <c r="D2850" s="2">
        <v>7831</v>
      </c>
      <c r="E2850" s="2">
        <v>7800</v>
      </c>
      <c r="F2850" s="10">
        <f t="shared" si="714"/>
        <v>-3.1822810590631523E-3</v>
      </c>
      <c r="G2850" s="2">
        <f t="shared" ca="1" si="715"/>
        <v>116394.95</v>
      </c>
      <c r="H2850">
        <f t="shared" ca="1" si="716"/>
        <v>-1</v>
      </c>
      <c r="I2850">
        <f t="shared" si="717"/>
        <v>1</v>
      </c>
      <c r="J2850">
        <f t="shared" si="720"/>
        <v>68.729999999999563</v>
      </c>
      <c r="K2850">
        <f t="shared" si="718"/>
        <v>1</v>
      </c>
      <c r="L2850" s="11">
        <f t="shared" ca="1" si="712"/>
        <v>15920.549999999974</v>
      </c>
      <c r="M2850">
        <f t="shared" ca="1" si="719"/>
        <v>2</v>
      </c>
      <c r="N2850">
        <f t="shared" ca="1" si="713"/>
        <v>0</v>
      </c>
      <c r="O2850">
        <f>COUNTIF(結算日!$A$3:$A$249,A2850)</f>
        <v>0</v>
      </c>
      <c r="Q2850" s="7">
        <f t="shared" si="721"/>
        <v>78</v>
      </c>
      <c r="R2850" s="8">
        <f t="shared" ca="1" si="725"/>
        <v>10686</v>
      </c>
      <c r="S2850" s="8">
        <f t="shared" ca="1" si="726"/>
        <v>1079365</v>
      </c>
      <c r="T2850" s="8">
        <f t="shared" ca="1" si="722"/>
        <v>137</v>
      </c>
      <c r="U2850" s="9">
        <f t="shared" ca="1" si="727"/>
        <v>0</v>
      </c>
      <c r="V2850">
        <f t="shared" si="723"/>
        <v>2009</v>
      </c>
      <c r="W2850">
        <f t="shared" si="724"/>
        <v>12</v>
      </c>
    </row>
    <row r="2851" spans="1:23" x14ac:dyDescent="0.25">
      <c r="A2851" s="1">
        <v>40170</v>
      </c>
      <c r="B2851" s="2">
        <v>7901.5</v>
      </c>
      <c r="C2851" s="2">
        <v>118420</v>
      </c>
      <c r="D2851" s="2">
        <v>7867</v>
      </c>
      <c r="E2851" s="2">
        <v>7836</v>
      </c>
      <c r="F2851" s="10">
        <f t="shared" si="714"/>
        <v>-4.36625957096759E-3</v>
      </c>
      <c r="G2851" s="2">
        <f t="shared" ca="1" si="715"/>
        <v>116575.7</v>
      </c>
      <c r="H2851">
        <f t="shared" ca="1" si="716"/>
        <v>1</v>
      </c>
      <c r="I2851">
        <f t="shared" si="717"/>
        <v>1</v>
      </c>
      <c r="J2851">
        <f t="shared" si="720"/>
        <v>45.5</v>
      </c>
      <c r="K2851">
        <f t="shared" si="718"/>
        <v>1</v>
      </c>
      <c r="L2851" s="11">
        <f t="shared" ca="1" si="712"/>
        <v>16011.549999999974</v>
      </c>
      <c r="M2851">
        <f t="shared" ca="1" si="719"/>
        <v>2</v>
      </c>
      <c r="N2851">
        <f t="shared" ca="1" si="713"/>
        <v>0</v>
      </c>
      <c r="O2851">
        <f>COUNTIF(結算日!$A$3:$A$249,A2851)</f>
        <v>0</v>
      </c>
      <c r="Q2851" s="7">
        <f t="shared" si="721"/>
        <v>36</v>
      </c>
      <c r="R2851" s="8">
        <f t="shared" ca="1" si="725"/>
        <v>4932</v>
      </c>
      <c r="S2851" s="8">
        <f t="shared" ca="1" si="726"/>
        <v>1084297</v>
      </c>
      <c r="T2851" s="8">
        <f t="shared" ca="1" si="722"/>
        <v>137</v>
      </c>
      <c r="U2851" s="9">
        <f t="shared" ca="1" si="727"/>
        <v>0</v>
      </c>
      <c r="V2851">
        <f t="shared" si="723"/>
        <v>2009</v>
      </c>
      <c r="W2851">
        <f t="shared" si="724"/>
        <v>12</v>
      </c>
    </row>
    <row r="2852" spans="1:23" x14ac:dyDescent="0.25">
      <c r="A2852" s="1">
        <v>40171</v>
      </c>
      <c r="B2852" s="2">
        <v>7963.54</v>
      </c>
      <c r="C2852" s="2">
        <v>142456</v>
      </c>
      <c r="D2852" s="2">
        <v>7953</v>
      </c>
      <c r="E2852" s="2">
        <v>7918</v>
      </c>
      <c r="F2852" s="10">
        <f t="shared" si="714"/>
        <v>-1.3235319970766879E-3</v>
      </c>
      <c r="G2852" s="2">
        <f t="shared" ca="1" si="715"/>
        <v>116512.45</v>
      </c>
      <c r="H2852">
        <f t="shared" ca="1" si="716"/>
        <v>1</v>
      </c>
      <c r="I2852">
        <f t="shared" si="717"/>
        <v>1</v>
      </c>
      <c r="J2852">
        <f t="shared" si="720"/>
        <v>62.039999999999964</v>
      </c>
      <c r="K2852">
        <f t="shared" si="718"/>
        <v>1</v>
      </c>
      <c r="L2852" s="11">
        <f t="shared" ca="1" si="712"/>
        <v>16135.629999999974</v>
      </c>
      <c r="M2852">
        <f t="shared" ca="1" si="719"/>
        <v>2</v>
      </c>
      <c r="N2852">
        <f t="shared" ca="1" si="713"/>
        <v>0</v>
      </c>
      <c r="O2852">
        <f>COUNTIF(結算日!$A$3:$A$249,A2852)</f>
        <v>0</v>
      </c>
      <c r="Q2852" s="7">
        <f t="shared" si="721"/>
        <v>86</v>
      </c>
      <c r="R2852" s="8">
        <f t="shared" ca="1" si="725"/>
        <v>11782</v>
      </c>
      <c r="S2852" s="8">
        <f t="shared" ca="1" si="726"/>
        <v>1096079</v>
      </c>
      <c r="T2852" s="8">
        <f t="shared" ca="1" si="722"/>
        <v>137</v>
      </c>
      <c r="U2852" s="9">
        <f t="shared" ca="1" si="727"/>
        <v>0</v>
      </c>
      <c r="V2852">
        <f t="shared" si="723"/>
        <v>2009</v>
      </c>
      <c r="W2852">
        <f t="shared" si="724"/>
        <v>12</v>
      </c>
    </row>
    <row r="2853" spans="1:23" x14ac:dyDescent="0.25">
      <c r="A2853" s="1">
        <v>40172</v>
      </c>
      <c r="B2853" s="2">
        <v>7972.59</v>
      </c>
      <c r="C2853" s="2">
        <v>115604</v>
      </c>
      <c r="D2853" s="2">
        <v>7983</v>
      </c>
      <c r="E2853" s="2">
        <v>7953</v>
      </c>
      <c r="F2853" s="10">
        <f t="shared" si="714"/>
        <v>1.3057237359501705E-3</v>
      </c>
      <c r="G2853" s="2">
        <f t="shared" ca="1" si="715"/>
        <v>116869.575</v>
      </c>
      <c r="H2853">
        <f t="shared" ca="1" si="716"/>
        <v>-1</v>
      </c>
      <c r="I2853">
        <f t="shared" si="717"/>
        <v>-1</v>
      </c>
      <c r="J2853">
        <f t="shared" si="720"/>
        <v>9.0500000000001819</v>
      </c>
      <c r="K2853">
        <f t="shared" si="718"/>
        <v>-1</v>
      </c>
      <c r="L2853" s="11">
        <f t="shared" ca="1" si="712"/>
        <v>16153.729999999974</v>
      </c>
      <c r="M2853">
        <f t="shared" ca="1" si="719"/>
        <v>-2</v>
      </c>
      <c r="N2853">
        <f t="shared" ca="1" si="713"/>
        <v>4</v>
      </c>
      <c r="O2853">
        <f>COUNTIF(結算日!$A$3:$A$249,A2853)</f>
        <v>0</v>
      </c>
      <c r="Q2853" s="7">
        <f t="shared" si="721"/>
        <v>30</v>
      </c>
      <c r="R2853" s="8">
        <f t="shared" ca="1" si="725"/>
        <v>4110</v>
      </c>
      <c r="S2853" s="8">
        <f t="shared" ca="1" si="726"/>
        <v>1100189</v>
      </c>
      <c r="T2853" s="8">
        <f t="shared" ca="1" si="722"/>
        <v>-137</v>
      </c>
      <c r="U2853" s="9">
        <f t="shared" ca="1" si="727"/>
        <v>274</v>
      </c>
      <c r="V2853">
        <f t="shared" si="723"/>
        <v>2009</v>
      </c>
      <c r="W2853">
        <f t="shared" si="724"/>
        <v>12</v>
      </c>
    </row>
    <row r="2854" spans="1:23" x14ac:dyDescent="0.25">
      <c r="A2854" s="1">
        <v>40175</v>
      </c>
      <c r="B2854" s="2">
        <v>8057.49</v>
      </c>
      <c r="C2854" s="2">
        <v>139577</v>
      </c>
      <c r="D2854" s="2">
        <v>8045</v>
      </c>
      <c r="E2854" s="2">
        <v>8013</v>
      </c>
      <c r="F2854" s="10">
        <f t="shared" si="714"/>
        <v>-1.550110518287906E-3</v>
      </c>
      <c r="G2854" s="2">
        <f t="shared" ca="1" si="715"/>
        <v>118246.52499999999</v>
      </c>
      <c r="H2854">
        <f t="shared" ca="1" si="716"/>
        <v>1</v>
      </c>
      <c r="I2854">
        <f t="shared" si="717"/>
        <v>1</v>
      </c>
      <c r="J2854">
        <f t="shared" si="720"/>
        <v>84.899999999999636</v>
      </c>
      <c r="K2854">
        <f t="shared" si="718"/>
        <v>1</v>
      </c>
      <c r="L2854" s="11">
        <f t="shared" ca="1" si="712"/>
        <v>15983.929999999975</v>
      </c>
      <c r="M2854">
        <f t="shared" ca="1" si="719"/>
        <v>1</v>
      </c>
      <c r="N2854">
        <f t="shared" ca="1" si="713"/>
        <v>3</v>
      </c>
      <c r="O2854">
        <f>COUNTIF(結算日!$A$3:$A$249,A2854)</f>
        <v>0</v>
      </c>
      <c r="Q2854" s="7">
        <f t="shared" si="721"/>
        <v>62</v>
      </c>
      <c r="R2854" s="8">
        <f t="shared" ca="1" si="725"/>
        <v>-8494</v>
      </c>
      <c r="S2854" s="8">
        <f t="shared" ca="1" si="726"/>
        <v>1091421</v>
      </c>
      <c r="T2854" s="8">
        <f t="shared" ca="1" si="722"/>
        <v>135</v>
      </c>
      <c r="U2854" s="9">
        <f t="shared" ca="1" si="727"/>
        <v>272</v>
      </c>
      <c r="V2854">
        <f t="shared" si="723"/>
        <v>2009</v>
      </c>
      <c r="W2854">
        <f t="shared" si="724"/>
        <v>12</v>
      </c>
    </row>
    <row r="2855" spans="1:23" x14ac:dyDescent="0.25">
      <c r="A2855" s="1">
        <v>40176</v>
      </c>
      <c r="B2855" s="2">
        <v>8053.83</v>
      </c>
      <c r="C2855" s="2">
        <v>132389</v>
      </c>
      <c r="D2855" s="2">
        <v>8059</v>
      </c>
      <c r="E2855" s="2">
        <v>8028</v>
      </c>
      <c r="F2855" s="10">
        <f t="shared" si="714"/>
        <v>6.4193060941186708E-4</v>
      </c>
      <c r="G2855" s="2">
        <f t="shared" ca="1" si="715"/>
        <v>119578.125</v>
      </c>
      <c r="H2855">
        <f t="shared" ca="1" si="716"/>
        <v>1</v>
      </c>
      <c r="I2855">
        <f t="shared" si="717"/>
        <v>-1</v>
      </c>
      <c r="J2855">
        <f t="shared" si="720"/>
        <v>-3.6599999999998545</v>
      </c>
      <c r="K2855">
        <f t="shared" ca="1" si="718"/>
        <v>1</v>
      </c>
      <c r="L2855" s="11">
        <f t="shared" ca="1" si="712"/>
        <v>15980.269999999975</v>
      </c>
      <c r="M2855">
        <f t="shared" ca="1" si="719"/>
        <v>1</v>
      </c>
      <c r="N2855">
        <f t="shared" ca="1" si="713"/>
        <v>0</v>
      </c>
      <c r="O2855">
        <f>COUNTIF(結算日!$A$3:$A$249,A2855)</f>
        <v>0</v>
      </c>
      <c r="Q2855" s="7">
        <f t="shared" si="721"/>
        <v>14</v>
      </c>
      <c r="R2855" s="8">
        <f t="shared" ca="1" si="725"/>
        <v>1890</v>
      </c>
      <c r="S2855" s="8">
        <f t="shared" ca="1" si="726"/>
        <v>1093039</v>
      </c>
      <c r="T2855" s="8">
        <f t="shared" ca="1" si="722"/>
        <v>135</v>
      </c>
      <c r="U2855" s="9">
        <f t="shared" ca="1" si="727"/>
        <v>0</v>
      </c>
      <c r="V2855">
        <f t="shared" si="723"/>
        <v>2009</v>
      </c>
      <c r="W2855">
        <f t="shared" si="724"/>
        <v>12</v>
      </c>
    </row>
    <row r="2856" spans="1:23" x14ac:dyDescent="0.25">
      <c r="A2856" s="1">
        <v>40177</v>
      </c>
      <c r="B2856" s="2">
        <v>8112.28</v>
      </c>
      <c r="C2856" s="2">
        <v>155259</v>
      </c>
      <c r="D2856" s="2">
        <v>8091</v>
      </c>
      <c r="E2856" s="2">
        <v>8060</v>
      </c>
      <c r="F2856" s="10">
        <f t="shared" si="714"/>
        <v>-2.6231836179224644E-3</v>
      </c>
      <c r="G2856" s="2">
        <f t="shared" ca="1" si="715"/>
        <v>121008.175</v>
      </c>
      <c r="H2856">
        <f t="shared" ca="1" si="716"/>
        <v>1</v>
      </c>
      <c r="I2856">
        <f t="shared" si="717"/>
        <v>1</v>
      </c>
      <c r="J2856">
        <f t="shared" si="720"/>
        <v>58.449999999999818</v>
      </c>
      <c r="K2856">
        <f t="shared" si="718"/>
        <v>1</v>
      </c>
      <c r="L2856" s="11">
        <f t="shared" ca="1" si="712"/>
        <v>16038.719999999976</v>
      </c>
      <c r="M2856">
        <f t="shared" ca="1" si="719"/>
        <v>1</v>
      </c>
      <c r="N2856">
        <f t="shared" ca="1" si="713"/>
        <v>0</v>
      </c>
      <c r="O2856">
        <f>COUNTIF(結算日!$A$3:$A$249,A2856)</f>
        <v>0</v>
      </c>
      <c r="Q2856" s="7">
        <f t="shared" si="721"/>
        <v>32</v>
      </c>
      <c r="R2856" s="8">
        <f t="shared" ca="1" si="725"/>
        <v>4320</v>
      </c>
      <c r="S2856" s="8">
        <f t="shared" ca="1" si="726"/>
        <v>1097359</v>
      </c>
      <c r="T2856" s="8">
        <f t="shared" ca="1" si="722"/>
        <v>135</v>
      </c>
      <c r="U2856" s="9">
        <f t="shared" ca="1" si="727"/>
        <v>0</v>
      </c>
      <c r="V2856">
        <f t="shared" si="723"/>
        <v>2009</v>
      </c>
      <c r="W2856">
        <f t="shared" si="724"/>
        <v>12</v>
      </c>
    </row>
    <row r="2857" spans="1:23" x14ac:dyDescent="0.25">
      <c r="A2857" s="1">
        <v>40178</v>
      </c>
      <c r="B2857" s="2">
        <v>8188.11</v>
      </c>
      <c r="C2857" s="2">
        <v>164511</v>
      </c>
      <c r="D2857" s="2">
        <v>8205</v>
      </c>
      <c r="E2857" s="2">
        <v>8176</v>
      </c>
      <c r="F2857" s="10">
        <f t="shared" si="714"/>
        <v>2.0627470808283199E-3</v>
      </c>
      <c r="G2857" s="2">
        <f t="shared" ca="1" si="715"/>
        <v>122947.65</v>
      </c>
      <c r="H2857">
        <f t="shared" ca="1" si="716"/>
        <v>1</v>
      </c>
      <c r="I2857">
        <f t="shared" si="717"/>
        <v>-1</v>
      </c>
      <c r="J2857">
        <f t="shared" si="720"/>
        <v>75.829999999999927</v>
      </c>
      <c r="K2857">
        <f t="shared" si="718"/>
        <v>-1</v>
      </c>
      <c r="L2857" s="11">
        <f t="shared" ca="1" si="712"/>
        <v>16114.549999999976</v>
      </c>
      <c r="M2857">
        <f t="shared" ca="1" si="719"/>
        <v>-1</v>
      </c>
      <c r="N2857">
        <f t="shared" ca="1" si="713"/>
        <v>2</v>
      </c>
      <c r="O2857">
        <f>COUNTIF(結算日!$A$3:$A$249,A2857)</f>
        <v>0</v>
      </c>
      <c r="Q2857" s="7">
        <f t="shared" si="721"/>
        <v>114</v>
      </c>
      <c r="R2857" s="8">
        <f t="shared" ca="1" si="725"/>
        <v>15390</v>
      </c>
      <c r="S2857" s="8">
        <f t="shared" ca="1" si="726"/>
        <v>1112749</v>
      </c>
      <c r="T2857" s="8">
        <f t="shared" ca="1" si="722"/>
        <v>-135</v>
      </c>
      <c r="U2857" s="9">
        <f t="shared" ca="1" si="727"/>
        <v>270</v>
      </c>
      <c r="V2857">
        <f t="shared" si="723"/>
        <v>2009</v>
      </c>
      <c r="W2857">
        <f t="shared" si="724"/>
        <v>12</v>
      </c>
    </row>
    <row r="2858" spans="1:23" x14ac:dyDescent="0.25">
      <c r="A2858" s="1">
        <v>40182</v>
      </c>
      <c r="B2858" s="2">
        <v>8207.85</v>
      </c>
      <c r="C2858" s="2">
        <v>170079</v>
      </c>
      <c r="D2858" s="2">
        <v>8166</v>
      </c>
      <c r="E2858" s="2">
        <v>8136</v>
      </c>
      <c r="F2858" s="10">
        <f t="shared" si="714"/>
        <v>-5.098777389937692E-3</v>
      </c>
      <c r="G2858" s="2">
        <f t="shared" ca="1" si="715"/>
        <v>124891</v>
      </c>
      <c r="H2858">
        <f t="shared" ca="1" si="716"/>
        <v>1</v>
      </c>
      <c r="I2858">
        <f t="shared" si="717"/>
        <v>1</v>
      </c>
      <c r="J2858">
        <f t="shared" si="720"/>
        <v>19.740000000000691</v>
      </c>
      <c r="K2858">
        <f t="shared" si="718"/>
        <v>1</v>
      </c>
      <c r="L2858" s="11">
        <f t="shared" ca="1" si="712"/>
        <v>16094.809999999976</v>
      </c>
      <c r="M2858">
        <f t="shared" ca="1" si="719"/>
        <v>1</v>
      </c>
      <c r="N2858">
        <f t="shared" ca="1" si="713"/>
        <v>2</v>
      </c>
      <c r="O2858">
        <f>COUNTIF(結算日!$A$3:$A$249,A2858)</f>
        <v>0</v>
      </c>
      <c r="Q2858" s="7">
        <f t="shared" si="721"/>
        <v>-39</v>
      </c>
      <c r="R2858" s="8">
        <f t="shared" ca="1" si="725"/>
        <v>5265</v>
      </c>
      <c r="S2858" s="8">
        <f t="shared" ca="1" si="726"/>
        <v>1117744</v>
      </c>
      <c r="T2858" s="8">
        <f t="shared" ca="1" si="722"/>
        <v>136</v>
      </c>
      <c r="U2858" s="9">
        <f t="shared" ca="1" si="727"/>
        <v>271</v>
      </c>
      <c r="V2858">
        <f t="shared" si="723"/>
        <v>2010</v>
      </c>
      <c r="W2858">
        <f t="shared" si="724"/>
        <v>1</v>
      </c>
    </row>
    <row r="2859" spans="1:23" x14ac:dyDescent="0.25">
      <c r="A2859" s="1">
        <v>40183</v>
      </c>
      <c r="B2859" s="2">
        <v>8211.4</v>
      </c>
      <c r="C2859" s="2">
        <v>195741</v>
      </c>
      <c r="D2859" s="2">
        <v>8178</v>
      </c>
      <c r="E2859" s="2">
        <v>8148</v>
      </c>
      <c r="F2859" s="10">
        <f t="shared" si="714"/>
        <v>-4.0675158925396193E-3</v>
      </c>
      <c r="G2859" s="2">
        <f t="shared" ca="1" si="715"/>
        <v>127867.02499999999</v>
      </c>
      <c r="H2859">
        <f t="shared" ca="1" si="716"/>
        <v>1</v>
      </c>
      <c r="I2859">
        <f t="shared" si="717"/>
        <v>1</v>
      </c>
      <c r="J2859">
        <f t="shared" si="720"/>
        <v>3.5499999999992724</v>
      </c>
      <c r="K2859">
        <f t="shared" si="718"/>
        <v>1</v>
      </c>
      <c r="L2859" s="11">
        <f t="shared" ca="1" si="712"/>
        <v>16098.359999999975</v>
      </c>
      <c r="M2859">
        <f t="shared" ca="1" si="719"/>
        <v>1</v>
      </c>
      <c r="N2859">
        <f t="shared" ca="1" si="713"/>
        <v>0</v>
      </c>
      <c r="O2859">
        <f>COUNTIF(結算日!$A$3:$A$249,A2859)</f>
        <v>0</v>
      </c>
      <c r="Q2859" s="7">
        <f t="shared" si="721"/>
        <v>12</v>
      </c>
      <c r="R2859" s="8">
        <f t="shared" ca="1" si="725"/>
        <v>1632</v>
      </c>
      <c r="S2859" s="8">
        <f t="shared" ca="1" si="726"/>
        <v>1119105</v>
      </c>
      <c r="T2859" s="8">
        <f t="shared" ca="1" si="722"/>
        <v>136</v>
      </c>
      <c r="U2859" s="9">
        <f t="shared" ca="1" si="727"/>
        <v>0</v>
      </c>
      <c r="V2859">
        <f t="shared" si="723"/>
        <v>2010</v>
      </c>
      <c r="W2859">
        <f t="shared" si="724"/>
        <v>1</v>
      </c>
    </row>
    <row r="2860" spans="1:23" x14ac:dyDescent="0.25">
      <c r="A2860" s="1">
        <v>40184</v>
      </c>
      <c r="B2860" s="2">
        <v>8327.6200000000008</v>
      </c>
      <c r="C2860" s="2">
        <v>186974</v>
      </c>
      <c r="D2860" s="2">
        <v>8320</v>
      </c>
      <c r="E2860" s="2">
        <v>8288</v>
      </c>
      <c r="F2860" s="10">
        <f t="shared" si="714"/>
        <v>-9.150273427462885E-4</v>
      </c>
      <c r="G2860" s="2">
        <f t="shared" ca="1" si="715"/>
        <v>130132.55</v>
      </c>
      <c r="H2860">
        <f t="shared" ca="1" si="716"/>
        <v>1</v>
      </c>
      <c r="I2860">
        <f t="shared" si="717"/>
        <v>1</v>
      </c>
      <c r="J2860">
        <f t="shared" si="720"/>
        <v>116.22000000000116</v>
      </c>
      <c r="K2860">
        <f t="shared" ca="1" si="718"/>
        <v>1</v>
      </c>
      <c r="L2860" s="11">
        <f t="shared" ca="1" si="712"/>
        <v>16214.579999999976</v>
      </c>
      <c r="M2860">
        <f t="shared" ca="1" si="719"/>
        <v>1</v>
      </c>
      <c r="N2860">
        <f t="shared" ca="1" si="713"/>
        <v>0</v>
      </c>
      <c r="O2860">
        <f>COUNTIF(結算日!$A$3:$A$249,A2860)</f>
        <v>0</v>
      </c>
      <c r="Q2860" s="7">
        <f t="shared" si="721"/>
        <v>142</v>
      </c>
      <c r="R2860" s="8">
        <f t="shared" ca="1" si="725"/>
        <v>19312</v>
      </c>
      <c r="S2860" s="8">
        <f t="shared" ca="1" si="726"/>
        <v>1138417</v>
      </c>
      <c r="T2860" s="8">
        <f t="shared" ca="1" si="722"/>
        <v>136</v>
      </c>
      <c r="U2860" s="9">
        <f t="shared" ca="1" si="727"/>
        <v>0</v>
      </c>
      <c r="V2860">
        <f t="shared" si="723"/>
        <v>2010</v>
      </c>
      <c r="W2860">
        <f t="shared" si="724"/>
        <v>1</v>
      </c>
    </row>
    <row r="2861" spans="1:23" x14ac:dyDescent="0.25">
      <c r="A2861" s="1">
        <v>40185</v>
      </c>
      <c r="B2861" s="2">
        <v>8237.42</v>
      </c>
      <c r="C2861" s="2">
        <v>200764</v>
      </c>
      <c r="D2861" s="2">
        <v>8259</v>
      </c>
      <c r="E2861" s="2">
        <v>8230</v>
      </c>
      <c r="F2861" s="10">
        <f t="shared" si="714"/>
        <v>2.6197523010844659E-3</v>
      </c>
      <c r="G2861" s="2">
        <f t="shared" ca="1" si="715"/>
        <v>132607.97500000001</v>
      </c>
      <c r="H2861">
        <f t="shared" ca="1" si="716"/>
        <v>1</v>
      </c>
      <c r="I2861">
        <f t="shared" si="717"/>
        <v>-1</v>
      </c>
      <c r="J2861">
        <f t="shared" si="720"/>
        <v>-90.200000000000728</v>
      </c>
      <c r="K2861">
        <f t="shared" si="718"/>
        <v>-1</v>
      </c>
      <c r="L2861" s="11">
        <f t="shared" ca="1" si="712"/>
        <v>16124.379999999976</v>
      </c>
      <c r="M2861">
        <f t="shared" ca="1" si="719"/>
        <v>-1</v>
      </c>
      <c r="N2861">
        <f t="shared" ca="1" si="713"/>
        <v>2</v>
      </c>
      <c r="O2861">
        <f>COUNTIF(結算日!$A$3:$A$249,A2861)</f>
        <v>0</v>
      </c>
      <c r="Q2861" s="7">
        <f t="shared" si="721"/>
        <v>-61</v>
      </c>
      <c r="R2861" s="8">
        <f t="shared" ca="1" si="725"/>
        <v>-8296</v>
      </c>
      <c r="S2861" s="8">
        <f t="shared" ca="1" si="726"/>
        <v>1130121</v>
      </c>
      <c r="T2861" s="8">
        <f t="shared" ca="1" si="722"/>
        <v>-136</v>
      </c>
      <c r="U2861" s="9">
        <f t="shared" ca="1" si="727"/>
        <v>272</v>
      </c>
      <c r="V2861">
        <f t="shared" si="723"/>
        <v>2010</v>
      </c>
      <c r="W2861">
        <f t="shared" si="724"/>
        <v>1</v>
      </c>
    </row>
    <row r="2862" spans="1:23" x14ac:dyDescent="0.25">
      <c r="A2862" s="1">
        <v>40186</v>
      </c>
      <c r="B2862" s="2">
        <v>8280.9</v>
      </c>
      <c r="C2862" s="2">
        <v>159995</v>
      </c>
      <c r="D2862" s="2">
        <v>8278</v>
      </c>
      <c r="E2862" s="2">
        <v>8250</v>
      </c>
      <c r="F2862" s="10">
        <f t="shared" si="714"/>
        <v>-3.5020348029801696E-4</v>
      </c>
      <c r="G2862" s="2">
        <f t="shared" ca="1" si="715"/>
        <v>133823.07500000001</v>
      </c>
      <c r="H2862">
        <f t="shared" ca="1" si="716"/>
        <v>1</v>
      </c>
      <c r="I2862">
        <f t="shared" si="717"/>
        <v>1</v>
      </c>
      <c r="J2862">
        <f t="shared" si="720"/>
        <v>43.479999999999563</v>
      </c>
      <c r="K2862">
        <f t="shared" ca="1" si="718"/>
        <v>1</v>
      </c>
      <c r="L2862" s="11">
        <f t="shared" ca="1" si="712"/>
        <v>16080.899999999976</v>
      </c>
      <c r="M2862">
        <f t="shared" ca="1" si="719"/>
        <v>1</v>
      </c>
      <c r="N2862">
        <f t="shared" ca="1" si="713"/>
        <v>2</v>
      </c>
      <c r="O2862">
        <f>COUNTIF(結算日!$A$3:$A$249,A2862)</f>
        <v>0</v>
      </c>
      <c r="Q2862" s="7">
        <f t="shared" si="721"/>
        <v>19</v>
      </c>
      <c r="R2862" s="8">
        <f t="shared" ca="1" si="725"/>
        <v>-2584</v>
      </c>
      <c r="S2862" s="8">
        <f t="shared" ca="1" si="726"/>
        <v>1127265</v>
      </c>
      <c r="T2862" s="8">
        <f t="shared" ca="1" si="722"/>
        <v>136</v>
      </c>
      <c r="U2862" s="9">
        <f t="shared" ca="1" si="727"/>
        <v>272</v>
      </c>
      <c r="V2862">
        <f t="shared" si="723"/>
        <v>2010</v>
      </c>
      <c r="W2862">
        <f t="shared" si="724"/>
        <v>1</v>
      </c>
    </row>
    <row r="2863" spans="1:23" x14ac:dyDescent="0.25">
      <c r="A2863" s="1">
        <v>40189</v>
      </c>
      <c r="B2863" s="2">
        <v>8323.82</v>
      </c>
      <c r="C2863" s="2">
        <v>153813</v>
      </c>
      <c r="D2863" s="2">
        <v>8325</v>
      </c>
      <c r="E2863" s="2">
        <v>8290</v>
      </c>
      <c r="F2863" s="10">
        <f t="shared" si="714"/>
        <v>1.417618353112271E-4</v>
      </c>
      <c r="G2863" s="2">
        <f t="shared" ca="1" si="715"/>
        <v>135375.70000000001</v>
      </c>
      <c r="H2863">
        <f t="shared" ca="1" si="716"/>
        <v>1</v>
      </c>
      <c r="I2863">
        <f t="shared" si="717"/>
        <v>-1</v>
      </c>
      <c r="J2863">
        <f t="shared" si="720"/>
        <v>42.920000000000073</v>
      </c>
      <c r="K2863">
        <f t="shared" ca="1" si="718"/>
        <v>1</v>
      </c>
      <c r="L2863" s="11">
        <f t="shared" ca="1" si="712"/>
        <v>16123.819999999976</v>
      </c>
      <c r="M2863">
        <f t="shared" ca="1" si="719"/>
        <v>1</v>
      </c>
      <c r="N2863">
        <f t="shared" ca="1" si="713"/>
        <v>0</v>
      </c>
      <c r="O2863">
        <f>COUNTIF(結算日!$A$3:$A$249,A2863)</f>
        <v>0</v>
      </c>
      <c r="Q2863" s="7">
        <f t="shared" si="721"/>
        <v>47</v>
      </c>
      <c r="R2863" s="8">
        <f t="shared" ca="1" si="725"/>
        <v>6392</v>
      </c>
      <c r="S2863" s="8">
        <f t="shared" ca="1" si="726"/>
        <v>1133385</v>
      </c>
      <c r="T2863" s="8">
        <f t="shared" ca="1" si="722"/>
        <v>136</v>
      </c>
      <c r="U2863" s="9">
        <f t="shared" ca="1" si="727"/>
        <v>0</v>
      </c>
      <c r="V2863">
        <f t="shared" si="723"/>
        <v>2010</v>
      </c>
      <c r="W2863">
        <f t="shared" si="724"/>
        <v>1</v>
      </c>
    </row>
    <row r="2864" spans="1:23" x14ac:dyDescent="0.25">
      <c r="A2864" s="1">
        <v>40190</v>
      </c>
      <c r="B2864" s="2">
        <v>8309.3700000000008</v>
      </c>
      <c r="C2864" s="2">
        <v>147137</v>
      </c>
      <c r="D2864" s="2">
        <v>8308</v>
      </c>
      <c r="E2864" s="2">
        <v>8280</v>
      </c>
      <c r="F2864" s="10">
        <f t="shared" si="714"/>
        <v>-1.648741119965047E-4</v>
      </c>
      <c r="G2864" s="2">
        <f t="shared" ca="1" si="715"/>
        <v>135972.65</v>
      </c>
      <c r="H2864">
        <f t="shared" ca="1" si="716"/>
        <v>1</v>
      </c>
      <c r="I2864">
        <f t="shared" si="717"/>
        <v>1</v>
      </c>
      <c r="J2864">
        <f t="shared" si="720"/>
        <v>-14.449999999998909</v>
      </c>
      <c r="K2864">
        <f t="shared" ca="1" si="718"/>
        <v>1</v>
      </c>
      <c r="L2864" s="11">
        <f t="shared" ca="1" si="712"/>
        <v>16109.369999999977</v>
      </c>
      <c r="M2864">
        <f t="shared" ca="1" si="719"/>
        <v>1</v>
      </c>
      <c r="N2864">
        <f t="shared" ca="1" si="713"/>
        <v>0</v>
      </c>
      <c r="O2864">
        <f>COUNTIF(結算日!$A$3:$A$249,A2864)</f>
        <v>0</v>
      </c>
      <c r="Q2864" s="7">
        <f t="shared" si="721"/>
        <v>-17</v>
      </c>
      <c r="R2864" s="8">
        <f t="shared" ca="1" si="725"/>
        <v>-2312</v>
      </c>
      <c r="S2864" s="8">
        <f t="shared" ca="1" si="726"/>
        <v>1131073</v>
      </c>
      <c r="T2864" s="8">
        <f t="shared" ca="1" si="722"/>
        <v>136</v>
      </c>
      <c r="U2864" s="9">
        <f t="shared" ca="1" si="727"/>
        <v>0</v>
      </c>
      <c r="V2864">
        <f t="shared" si="723"/>
        <v>2010</v>
      </c>
      <c r="W2864">
        <f t="shared" si="724"/>
        <v>1</v>
      </c>
    </row>
    <row r="2865" spans="1:23" x14ac:dyDescent="0.25">
      <c r="A2865" s="1">
        <v>40191</v>
      </c>
      <c r="B2865" s="2">
        <v>8196.56</v>
      </c>
      <c r="C2865" s="2">
        <v>141010</v>
      </c>
      <c r="D2865" s="2">
        <v>8215</v>
      </c>
      <c r="E2865" s="2">
        <v>8189</v>
      </c>
      <c r="F2865" s="10">
        <f t="shared" si="714"/>
        <v>2.2497242745738166E-3</v>
      </c>
      <c r="G2865" s="2">
        <f t="shared" ca="1" si="715"/>
        <v>135846.67499999999</v>
      </c>
      <c r="H2865">
        <f t="shared" ca="1" si="716"/>
        <v>1</v>
      </c>
      <c r="I2865">
        <f t="shared" si="717"/>
        <v>-1</v>
      </c>
      <c r="J2865">
        <f t="shared" si="720"/>
        <v>-112.81000000000131</v>
      </c>
      <c r="K2865">
        <f t="shared" si="718"/>
        <v>-1</v>
      </c>
      <c r="L2865" s="11">
        <f t="shared" ca="1" si="712"/>
        <v>15996.559999999976</v>
      </c>
      <c r="M2865">
        <f t="shared" ca="1" si="719"/>
        <v>-1</v>
      </c>
      <c r="N2865">
        <f t="shared" ca="1" si="713"/>
        <v>2</v>
      </c>
      <c r="O2865">
        <f>COUNTIF(結算日!$A$3:$A$249,A2865)</f>
        <v>0</v>
      </c>
      <c r="Q2865" s="7">
        <f t="shared" si="721"/>
        <v>-93</v>
      </c>
      <c r="R2865" s="8">
        <f t="shared" ca="1" si="725"/>
        <v>-12648</v>
      </c>
      <c r="S2865" s="8">
        <f t="shared" ca="1" si="726"/>
        <v>1118425</v>
      </c>
      <c r="T2865" s="8">
        <f t="shared" ca="1" si="722"/>
        <v>-136</v>
      </c>
      <c r="U2865" s="9">
        <f t="shared" ca="1" si="727"/>
        <v>272</v>
      </c>
      <c r="V2865">
        <f t="shared" si="723"/>
        <v>2010</v>
      </c>
      <c r="W2865">
        <f t="shared" si="724"/>
        <v>1</v>
      </c>
    </row>
    <row r="2866" spans="1:23" x14ac:dyDescent="0.25">
      <c r="A2866" s="1">
        <v>40192</v>
      </c>
      <c r="B2866" s="2">
        <v>8289.98</v>
      </c>
      <c r="C2866" s="2">
        <v>146081</v>
      </c>
      <c r="D2866" s="2">
        <v>8301</v>
      </c>
      <c r="E2866" s="2">
        <v>8271</v>
      </c>
      <c r="F2866" s="10">
        <f t="shared" si="714"/>
        <v>1.3293156316420696E-3</v>
      </c>
      <c r="G2866" s="2">
        <f t="shared" ca="1" si="715"/>
        <v>136200.95000000001</v>
      </c>
      <c r="H2866">
        <f t="shared" ca="1" si="716"/>
        <v>1</v>
      </c>
      <c r="I2866">
        <f t="shared" si="717"/>
        <v>-1</v>
      </c>
      <c r="J2866">
        <f t="shared" si="720"/>
        <v>93.420000000000073</v>
      </c>
      <c r="K2866">
        <f t="shared" si="718"/>
        <v>-1</v>
      </c>
      <c r="L2866" s="11">
        <f t="shared" ca="1" si="712"/>
        <v>15903.139999999976</v>
      </c>
      <c r="M2866">
        <f t="shared" ca="1" si="719"/>
        <v>-1</v>
      </c>
      <c r="N2866">
        <f t="shared" ca="1" si="713"/>
        <v>0</v>
      </c>
      <c r="O2866">
        <f>COUNTIF(結算日!$A$3:$A$249,A2866)</f>
        <v>0</v>
      </c>
      <c r="Q2866" s="7">
        <f t="shared" si="721"/>
        <v>86</v>
      </c>
      <c r="R2866" s="8">
        <f t="shared" ca="1" si="725"/>
        <v>-11696</v>
      </c>
      <c r="S2866" s="8">
        <f t="shared" ca="1" si="726"/>
        <v>1106457</v>
      </c>
      <c r="T2866" s="8">
        <f t="shared" ca="1" si="722"/>
        <v>-133</v>
      </c>
      <c r="U2866" s="9">
        <f t="shared" ca="1" si="727"/>
        <v>3</v>
      </c>
      <c r="V2866">
        <f t="shared" si="723"/>
        <v>2010</v>
      </c>
      <c r="W2866">
        <f t="shared" si="724"/>
        <v>1</v>
      </c>
    </row>
    <row r="2867" spans="1:23" x14ac:dyDescent="0.25">
      <c r="A2867" s="1">
        <v>40193</v>
      </c>
      <c r="B2867" s="2">
        <v>8356.89</v>
      </c>
      <c r="C2867" s="2">
        <v>170006</v>
      </c>
      <c r="D2867" s="2">
        <v>8369</v>
      </c>
      <c r="E2867" s="2">
        <v>8337</v>
      </c>
      <c r="F2867" s="10">
        <f t="shared" si="714"/>
        <v>1.4491036737351859E-3</v>
      </c>
      <c r="G2867" s="2">
        <f t="shared" ca="1" si="715"/>
        <v>137016.15</v>
      </c>
      <c r="H2867">
        <f t="shared" ca="1" si="716"/>
        <v>1</v>
      </c>
      <c r="I2867">
        <f t="shared" si="717"/>
        <v>-1</v>
      </c>
      <c r="J2867">
        <f t="shared" si="720"/>
        <v>66.909999999999854</v>
      </c>
      <c r="K2867">
        <f t="shared" si="718"/>
        <v>-1</v>
      </c>
      <c r="L2867" s="11">
        <f t="shared" ca="1" si="712"/>
        <v>15836.229999999976</v>
      </c>
      <c r="M2867">
        <f t="shared" ca="1" si="719"/>
        <v>-1</v>
      </c>
      <c r="N2867">
        <f t="shared" ca="1" si="713"/>
        <v>0</v>
      </c>
      <c r="O2867">
        <f>COUNTIF(結算日!$A$3:$A$249,A2867)</f>
        <v>0</v>
      </c>
      <c r="Q2867" s="7">
        <f t="shared" si="721"/>
        <v>68</v>
      </c>
      <c r="R2867" s="8">
        <f t="shared" ca="1" si="725"/>
        <v>-9044</v>
      </c>
      <c r="S2867" s="8">
        <f t="shared" ca="1" si="726"/>
        <v>1097410</v>
      </c>
      <c r="T2867" s="8">
        <f t="shared" ca="1" si="722"/>
        <v>-131</v>
      </c>
      <c r="U2867" s="9">
        <f t="shared" ca="1" si="727"/>
        <v>2</v>
      </c>
      <c r="V2867">
        <f t="shared" si="723"/>
        <v>2010</v>
      </c>
      <c r="W2867">
        <f t="shared" si="724"/>
        <v>1</v>
      </c>
    </row>
    <row r="2868" spans="1:23" x14ac:dyDescent="0.25">
      <c r="A2868" s="1">
        <v>40196</v>
      </c>
      <c r="B2868" s="2">
        <v>8337.82</v>
      </c>
      <c r="C2868" s="2">
        <v>140228</v>
      </c>
      <c r="D2868" s="2">
        <v>8353</v>
      </c>
      <c r="E2868" s="2">
        <v>8323</v>
      </c>
      <c r="F2868" s="10">
        <f t="shared" si="714"/>
        <v>1.8206197783114941E-3</v>
      </c>
      <c r="G2868" s="2">
        <f t="shared" ca="1" si="715"/>
        <v>137188.17499999999</v>
      </c>
      <c r="H2868">
        <f t="shared" ca="1" si="716"/>
        <v>1</v>
      </c>
      <c r="I2868">
        <f t="shared" si="717"/>
        <v>-1</v>
      </c>
      <c r="J2868">
        <f t="shared" si="720"/>
        <v>-19.069999999999709</v>
      </c>
      <c r="K2868">
        <f t="shared" si="718"/>
        <v>-1</v>
      </c>
      <c r="L2868" s="11">
        <f t="shared" ca="1" si="712"/>
        <v>15855.299999999976</v>
      </c>
      <c r="M2868">
        <f t="shared" ca="1" si="719"/>
        <v>-1</v>
      </c>
      <c r="N2868">
        <f t="shared" ca="1" si="713"/>
        <v>0</v>
      </c>
      <c r="O2868">
        <f>COUNTIF(結算日!$A$3:$A$249,A2868)</f>
        <v>0</v>
      </c>
      <c r="Q2868" s="7">
        <f t="shared" si="721"/>
        <v>-16</v>
      </c>
      <c r="R2868" s="8">
        <f t="shared" ca="1" si="725"/>
        <v>2096</v>
      </c>
      <c r="S2868" s="8">
        <f t="shared" ca="1" si="726"/>
        <v>1099504</v>
      </c>
      <c r="T2868" s="8">
        <f t="shared" ca="1" si="722"/>
        <v>-131</v>
      </c>
      <c r="U2868" s="9">
        <f t="shared" ca="1" si="727"/>
        <v>0</v>
      </c>
      <c r="V2868">
        <f t="shared" si="723"/>
        <v>2010</v>
      </c>
      <c r="W2868">
        <f t="shared" si="724"/>
        <v>1</v>
      </c>
    </row>
    <row r="2869" spans="1:23" x14ac:dyDescent="0.25">
      <c r="A2869" s="1">
        <v>40197</v>
      </c>
      <c r="B2869" s="2">
        <v>8249</v>
      </c>
      <c r="C2869" s="2">
        <v>157825</v>
      </c>
      <c r="D2869" s="2">
        <v>8270</v>
      </c>
      <c r="E2869" s="2">
        <v>8230</v>
      </c>
      <c r="F2869" s="10">
        <f t="shared" si="714"/>
        <v>2.5457631228027466E-3</v>
      </c>
      <c r="G2869" s="2">
        <f t="shared" ca="1" si="715"/>
        <v>138641.65</v>
      </c>
      <c r="H2869">
        <f t="shared" ca="1" si="716"/>
        <v>1</v>
      </c>
      <c r="I2869">
        <f t="shared" si="717"/>
        <v>-1</v>
      </c>
      <c r="J2869">
        <f t="shared" si="720"/>
        <v>-88.819999999999709</v>
      </c>
      <c r="K2869">
        <f t="shared" si="718"/>
        <v>-1</v>
      </c>
      <c r="L2869" s="11">
        <f t="shared" ca="1" si="712"/>
        <v>15944.119999999975</v>
      </c>
      <c r="M2869">
        <f t="shared" ca="1" si="719"/>
        <v>-1</v>
      </c>
      <c r="N2869">
        <f t="shared" ca="1" si="713"/>
        <v>0</v>
      </c>
      <c r="O2869">
        <f>COUNTIF(結算日!$A$3:$A$249,A2869)</f>
        <v>0</v>
      </c>
      <c r="Q2869" s="7">
        <f t="shared" si="721"/>
        <v>-83</v>
      </c>
      <c r="R2869" s="8">
        <f t="shared" ca="1" si="725"/>
        <v>10873</v>
      </c>
      <c r="S2869" s="8">
        <f t="shared" ca="1" si="726"/>
        <v>1110377</v>
      </c>
      <c r="T2869" s="8">
        <f t="shared" ca="1" si="722"/>
        <v>-134</v>
      </c>
      <c r="U2869" s="9">
        <f t="shared" ca="1" si="727"/>
        <v>3</v>
      </c>
      <c r="V2869">
        <f t="shared" si="723"/>
        <v>2010</v>
      </c>
      <c r="W2869">
        <f t="shared" si="724"/>
        <v>1</v>
      </c>
    </row>
    <row r="2870" spans="1:23" x14ac:dyDescent="0.25">
      <c r="A2870" s="1">
        <v>40198</v>
      </c>
      <c r="B2870" s="2">
        <v>8220.93</v>
      </c>
      <c r="C2870" s="2">
        <v>140992.9</v>
      </c>
      <c r="D2870" s="2">
        <v>8215</v>
      </c>
      <c r="E2870" s="2">
        <v>8217</v>
      </c>
      <c r="F2870" s="10">
        <f t="shared" si="714"/>
        <v>-4.7804810404661335E-4</v>
      </c>
      <c r="G2870" s="2">
        <f t="shared" ca="1" si="715"/>
        <v>139339.27250000002</v>
      </c>
      <c r="H2870">
        <f t="shared" ca="1" si="716"/>
        <v>1</v>
      </c>
      <c r="I2870">
        <f t="shared" si="717"/>
        <v>1</v>
      </c>
      <c r="J2870">
        <f t="shared" si="720"/>
        <v>-28.069999999999709</v>
      </c>
      <c r="K2870">
        <f t="shared" ca="1" si="718"/>
        <v>1</v>
      </c>
      <c r="L2870" s="11">
        <f t="shared" ca="1" si="712"/>
        <v>15972.189999999975</v>
      </c>
      <c r="M2870">
        <f t="shared" ca="1" si="719"/>
        <v>1</v>
      </c>
      <c r="N2870">
        <f t="shared" ca="1" si="713"/>
        <v>2</v>
      </c>
      <c r="O2870">
        <f>COUNTIF(結算日!$A$3:$A$249,A2870)</f>
        <v>1</v>
      </c>
      <c r="Q2870" s="7">
        <f t="shared" si="721"/>
        <v>-55</v>
      </c>
      <c r="R2870" s="8">
        <f t="shared" ca="1" si="725"/>
        <v>7370</v>
      </c>
      <c r="S2870" s="8">
        <f t="shared" ca="1" si="726"/>
        <v>1117744</v>
      </c>
      <c r="T2870" s="8">
        <f t="shared" ca="1" si="722"/>
        <v>136</v>
      </c>
      <c r="U2870" s="9">
        <f t="shared" ca="1" si="727"/>
        <v>270</v>
      </c>
      <c r="V2870">
        <f t="shared" si="723"/>
        <v>2010</v>
      </c>
      <c r="W2870">
        <f t="shared" si="724"/>
        <v>1</v>
      </c>
    </row>
    <row r="2871" spans="1:23" x14ac:dyDescent="0.25">
      <c r="A2871" s="1">
        <v>40199</v>
      </c>
      <c r="B2871" s="2">
        <v>8127.87</v>
      </c>
      <c r="C2871" s="2">
        <v>128562.8</v>
      </c>
      <c r="D2871" s="2">
        <v>8134</v>
      </c>
      <c r="E2871" s="2">
        <v>8108</v>
      </c>
      <c r="F2871" s="10">
        <f t="shared" si="714"/>
        <v>7.5419513353436329E-4</v>
      </c>
      <c r="G2871" s="2">
        <f t="shared" ca="1" si="715"/>
        <v>139440.79250000001</v>
      </c>
      <c r="H2871">
        <f t="shared" ca="1" si="716"/>
        <v>-1</v>
      </c>
      <c r="I2871">
        <f t="shared" si="717"/>
        <v>-1</v>
      </c>
      <c r="J2871">
        <f t="shared" si="720"/>
        <v>-93.0600000000004</v>
      </c>
      <c r="K2871">
        <f t="shared" ca="1" si="718"/>
        <v>-1</v>
      </c>
      <c r="L2871" s="11">
        <f t="shared" ca="1" si="712"/>
        <v>15879.129999999976</v>
      </c>
      <c r="M2871">
        <f t="shared" ca="1" si="719"/>
        <v>-1</v>
      </c>
      <c r="N2871">
        <f t="shared" ca="1" si="713"/>
        <v>2</v>
      </c>
      <c r="O2871">
        <f>COUNTIF(結算日!$A$3:$A$249,A2871)</f>
        <v>0</v>
      </c>
      <c r="Q2871" s="7">
        <f t="shared" si="721"/>
        <v>-83</v>
      </c>
      <c r="R2871" s="8">
        <f t="shared" ca="1" si="725"/>
        <v>-11288</v>
      </c>
      <c r="S2871" s="8">
        <f t="shared" ca="1" si="726"/>
        <v>1106186</v>
      </c>
      <c r="T2871" s="8">
        <f t="shared" ca="1" si="722"/>
        <v>-135</v>
      </c>
      <c r="U2871" s="9">
        <f t="shared" ca="1" si="727"/>
        <v>271</v>
      </c>
      <c r="V2871">
        <f t="shared" si="723"/>
        <v>2010</v>
      </c>
      <c r="W2871">
        <f t="shared" si="724"/>
        <v>1</v>
      </c>
    </row>
    <row r="2872" spans="1:23" x14ac:dyDescent="0.25">
      <c r="A2872" s="1">
        <v>40200</v>
      </c>
      <c r="B2872" s="2">
        <v>7927.31</v>
      </c>
      <c r="C2872" s="2">
        <v>147764.9</v>
      </c>
      <c r="D2872" s="2">
        <v>7897</v>
      </c>
      <c r="E2872" s="2">
        <v>7870</v>
      </c>
      <c r="F2872" s="10">
        <f t="shared" si="714"/>
        <v>-3.8234911968877405E-3</v>
      </c>
      <c r="G2872" s="2">
        <f t="shared" ca="1" si="715"/>
        <v>139988.315</v>
      </c>
      <c r="H2872">
        <f t="shared" ca="1" si="716"/>
        <v>1</v>
      </c>
      <c r="I2872">
        <f t="shared" si="717"/>
        <v>1</v>
      </c>
      <c r="J2872">
        <f t="shared" si="720"/>
        <v>-200.55999999999949</v>
      </c>
      <c r="K2872">
        <f t="shared" si="718"/>
        <v>1</v>
      </c>
      <c r="L2872" s="11">
        <f t="shared" ca="1" si="712"/>
        <v>16079.689999999975</v>
      </c>
      <c r="M2872">
        <f t="shared" ca="1" si="719"/>
        <v>2</v>
      </c>
      <c r="N2872">
        <f t="shared" ca="1" si="713"/>
        <v>3</v>
      </c>
      <c r="O2872">
        <f>COUNTIF(結算日!$A$3:$A$249,A2872)</f>
        <v>0</v>
      </c>
      <c r="Q2872" s="7">
        <f t="shared" si="721"/>
        <v>-237</v>
      </c>
      <c r="R2872" s="8">
        <f t="shared" ca="1" si="725"/>
        <v>31995</v>
      </c>
      <c r="S2872" s="8">
        <f t="shared" ca="1" si="726"/>
        <v>1137910</v>
      </c>
      <c r="T2872" s="8">
        <f t="shared" ca="1" si="722"/>
        <v>144</v>
      </c>
      <c r="U2872" s="9">
        <f t="shared" ca="1" si="727"/>
        <v>279</v>
      </c>
      <c r="V2872">
        <f t="shared" si="723"/>
        <v>2010</v>
      </c>
      <c r="W2872">
        <f t="shared" si="724"/>
        <v>1</v>
      </c>
    </row>
    <row r="2873" spans="1:23" x14ac:dyDescent="0.25">
      <c r="A2873" s="1">
        <v>40203</v>
      </c>
      <c r="B2873" s="2">
        <v>7872.99</v>
      </c>
      <c r="C2873" s="2">
        <v>108658</v>
      </c>
      <c r="D2873" s="2">
        <v>7852</v>
      </c>
      <c r="E2873" s="2">
        <v>7828</v>
      </c>
      <c r="F2873" s="10">
        <f t="shared" si="714"/>
        <v>-2.6660773098911017E-3</v>
      </c>
      <c r="G2873" s="2">
        <f t="shared" ca="1" si="715"/>
        <v>139176.79</v>
      </c>
      <c r="H2873">
        <f t="shared" ca="1" si="716"/>
        <v>-1</v>
      </c>
      <c r="I2873">
        <f t="shared" si="717"/>
        <v>1</v>
      </c>
      <c r="J2873">
        <f t="shared" si="720"/>
        <v>-54.320000000000618</v>
      </c>
      <c r="K2873">
        <f t="shared" si="718"/>
        <v>1</v>
      </c>
      <c r="L2873" s="11">
        <f t="shared" ca="1" si="712"/>
        <v>15971.049999999974</v>
      </c>
      <c r="M2873">
        <f t="shared" ca="1" si="719"/>
        <v>2</v>
      </c>
      <c r="N2873">
        <f t="shared" ca="1" si="713"/>
        <v>0</v>
      </c>
      <c r="O2873">
        <f>COUNTIF(結算日!$A$3:$A$249,A2873)</f>
        <v>0</v>
      </c>
      <c r="Q2873" s="7">
        <f t="shared" si="721"/>
        <v>-45</v>
      </c>
      <c r="R2873" s="8">
        <f t="shared" ca="1" si="725"/>
        <v>-6480</v>
      </c>
      <c r="S2873" s="8">
        <f t="shared" ca="1" si="726"/>
        <v>1131151</v>
      </c>
      <c r="T2873" s="8">
        <f t="shared" ca="1" si="722"/>
        <v>144</v>
      </c>
      <c r="U2873" s="9">
        <f t="shared" ca="1" si="727"/>
        <v>0</v>
      </c>
      <c r="V2873">
        <f t="shared" si="723"/>
        <v>2010</v>
      </c>
      <c r="W2873">
        <f t="shared" si="724"/>
        <v>1</v>
      </c>
    </row>
    <row r="2874" spans="1:23" x14ac:dyDescent="0.25">
      <c r="A2874" s="1">
        <v>40204</v>
      </c>
      <c r="B2874" s="2">
        <v>7598.81</v>
      </c>
      <c r="C2874" s="2">
        <v>161986.70000000001</v>
      </c>
      <c r="D2874" s="2">
        <v>7556</v>
      </c>
      <c r="E2874" s="2">
        <v>7537</v>
      </c>
      <c r="F2874" s="10">
        <f t="shared" si="714"/>
        <v>-5.6337768676938405E-3</v>
      </c>
      <c r="G2874" s="2">
        <f t="shared" ca="1" si="715"/>
        <v>140839.98250000001</v>
      </c>
      <c r="H2874">
        <f t="shared" ca="1" si="716"/>
        <v>1</v>
      </c>
      <c r="I2874">
        <f t="shared" si="717"/>
        <v>1</v>
      </c>
      <c r="J2874">
        <f t="shared" si="720"/>
        <v>-274.17999999999938</v>
      </c>
      <c r="K2874">
        <f t="shared" si="718"/>
        <v>1</v>
      </c>
      <c r="L2874" s="11">
        <f t="shared" ca="1" si="712"/>
        <v>15422.689999999975</v>
      </c>
      <c r="M2874">
        <f t="shared" ca="1" si="719"/>
        <v>2</v>
      </c>
      <c r="N2874">
        <f t="shared" ca="1" si="713"/>
        <v>0</v>
      </c>
      <c r="O2874">
        <f>COUNTIF(結算日!$A$3:$A$249,A2874)</f>
        <v>0</v>
      </c>
      <c r="Q2874" s="7">
        <f t="shared" si="721"/>
        <v>-296</v>
      </c>
      <c r="R2874" s="8">
        <f t="shared" ca="1" si="725"/>
        <v>-42624</v>
      </c>
      <c r="S2874" s="8">
        <f t="shared" ca="1" si="726"/>
        <v>1088527</v>
      </c>
      <c r="T2874" s="8">
        <f t="shared" ca="1" si="722"/>
        <v>144</v>
      </c>
      <c r="U2874" s="9">
        <f t="shared" ca="1" si="727"/>
        <v>0</v>
      </c>
      <c r="V2874">
        <f t="shared" si="723"/>
        <v>2010</v>
      </c>
      <c r="W2874">
        <f t="shared" si="724"/>
        <v>1</v>
      </c>
    </row>
    <row r="2875" spans="1:23" x14ac:dyDescent="0.25">
      <c r="A2875" s="1">
        <v>40205</v>
      </c>
      <c r="B2875" s="2">
        <v>7560.03</v>
      </c>
      <c r="C2875" s="2">
        <v>119184.4</v>
      </c>
      <c r="D2875" s="2">
        <v>7534</v>
      </c>
      <c r="E2875" s="2">
        <v>7506</v>
      </c>
      <c r="F2875" s="10">
        <f t="shared" si="714"/>
        <v>-3.4431080299945904E-3</v>
      </c>
      <c r="G2875" s="2">
        <f t="shared" ca="1" si="715"/>
        <v>140942.34250000003</v>
      </c>
      <c r="H2875">
        <f t="shared" ca="1" si="716"/>
        <v>-1</v>
      </c>
      <c r="I2875">
        <f t="shared" si="717"/>
        <v>1</v>
      </c>
      <c r="J2875">
        <f t="shared" si="720"/>
        <v>-38.780000000000655</v>
      </c>
      <c r="K2875">
        <f t="shared" si="718"/>
        <v>1</v>
      </c>
      <c r="L2875" s="11">
        <f t="shared" ca="1" si="712"/>
        <v>15345.129999999974</v>
      </c>
      <c r="M2875">
        <f t="shared" ca="1" si="719"/>
        <v>2</v>
      </c>
      <c r="N2875">
        <f t="shared" ca="1" si="713"/>
        <v>0</v>
      </c>
      <c r="O2875">
        <f>COUNTIF(結算日!$A$3:$A$249,A2875)</f>
        <v>0</v>
      </c>
      <c r="Q2875" s="7">
        <f t="shared" si="721"/>
        <v>-22</v>
      </c>
      <c r="R2875" s="8">
        <f t="shared" ca="1" si="725"/>
        <v>-3168</v>
      </c>
      <c r="S2875" s="8">
        <f t="shared" ca="1" si="726"/>
        <v>1085359</v>
      </c>
      <c r="T2875" s="8">
        <f t="shared" ca="1" si="722"/>
        <v>144</v>
      </c>
      <c r="U2875" s="9">
        <f t="shared" ca="1" si="727"/>
        <v>0</v>
      </c>
      <c r="V2875">
        <f t="shared" si="723"/>
        <v>2010</v>
      </c>
      <c r="W2875">
        <f t="shared" si="724"/>
        <v>1</v>
      </c>
    </row>
    <row r="2876" spans="1:23" x14ac:dyDescent="0.25">
      <c r="A2876" s="1">
        <v>40206</v>
      </c>
      <c r="B2876" s="2">
        <v>7694.58</v>
      </c>
      <c r="C2876" s="2">
        <v>118077.6</v>
      </c>
      <c r="D2876" s="2">
        <v>7699</v>
      </c>
      <c r="E2876" s="2">
        <v>7670</v>
      </c>
      <c r="F2876" s="10">
        <f t="shared" si="714"/>
        <v>5.744303132855233E-4</v>
      </c>
      <c r="G2876" s="2">
        <f t="shared" ca="1" si="715"/>
        <v>140417.23250000001</v>
      </c>
      <c r="H2876">
        <f t="shared" ca="1" si="716"/>
        <v>-1</v>
      </c>
      <c r="I2876">
        <f t="shared" si="717"/>
        <v>-1</v>
      </c>
      <c r="J2876">
        <f t="shared" si="720"/>
        <v>134.55000000000018</v>
      </c>
      <c r="K2876">
        <f t="shared" ca="1" si="718"/>
        <v>-1</v>
      </c>
      <c r="L2876" s="11">
        <f t="shared" ca="1" si="712"/>
        <v>15614.229999999974</v>
      </c>
      <c r="M2876">
        <f t="shared" ca="1" si="719"/>
        <v>-2</v>
      </c>
      <c r="N2876">
        <f t="shared" ca="1" si="713"/>
        <v>4</v>
      </c>
      <c r="O2876">
        <f>COUNTIF(結算日!$A$3:$A$249,A2876)</f>
        <v>0</v>
      </c>
      <c r="Q2876" s="7">
        <f t="shared" si="721"/>
        <v>165</v>
      </c>
      <c r="R2876" s="8">
        <f t="shared" ca="1" si="725"/>
        <v>23760</v>
      </c>
      <c r="S2876" s="8">
        <f t="shared" ca="1" si="726"/>
        <v>1109119</v>
      </c>
      <c r="T2876" s="8">
        <f t="shared" ca="1" si="722"/>
        <v>-144</v>
      </c>
      <c r="U2876" s="9">
        <f t="shared" ca="1" si="727"/>
        <v>288</v>
      </c>
      <c r="V2876">
        <f t="shared" si="723"/>
        <v>2010</v>
      </c>
      <c r="W2876">
        <f t="shared" si="724"/>
        <v>1</v>
      </c>
    </row>
    <row r="2877" spans="1:23" x14ac:dyDescent="0.25">
      <c r="A2877" s="1">
        <v>40207</v>
      </c>
      <c r="B2877" s="2">
        <v>7640.44</v>
      </c>
      <c r="C2877" s="2">
        <v>117244.8</v>
      </c>
      <c r="D2877" s="2">
        <v>7580</v>
      </c>
      <c r="E2877" s="2">
        <v>7546</v>
      </c>
      <c r="F2877" s="10">
        <f t="shared" si="714"/>
        <v>-7.9105391836071792E-3</v>
      </c>
      <c r="G2877" s="2">
        <f t="shared" ca="1" si="715"/>
        <v>140500.70250000001</v>
      </c>
      <c r="H2877">
        <f t="shared" ca="1" si="716"/>
        <v>-1</v>
      </c>
      <c r="I2877">
        <f t="shared" si="717"/>
        <v>1</v>
      </c>
      <c r="J2877">
        <f t="shared" si="720"/>
        <v>-54.140000000000327</v>
      </c>
      <c r="K2877">
        <f t="shared" si="718"/>
        <v>1</v>
      </c>
      <c r="L2877" s="11">
        <f t="shared" ca="1" si="712"/>
        <v>15722.509999999975</v>
      </c>
      <c r="M2877">
        <f t="shared" ca="1" si="719"/>
        <v>2</v>
      </c>
      <c r="N2877">
        <f t="shared" ca="1" si="713"/>
        <v>4</v>
      </c>
      <c r="O2877">
        <f>COUNTIF(結算日!$A$3:$A$249,A2877)</f>
        <v>0</v>
      </c>
      <c r="Q2877" s="7">
        <f t="shared" si="721"/>
        <v>-119</v>
      </c>
      <c r="R2877" s="8">
        <f t="shared" ca="1" si="725"/>
        <v>17136</v>
      </c>
      <c r="S2877" s="8">
        <f t="shared" ca="1" si="726"/>
        <v>1125967</v>
      </c>
      <c r="T2877" s="8">
        <f t="shared" ca="1" si="722"/>
        <v>148</v>
      </c>
      <c r="U2877" s="9">
        <f t="shared" ca="1" si="727"/>
        <v>292</v>
      </c>
      <c r="V2877">
        <f t="shared" si="723"/>
        <v>2010</v>
      </c>
      <c r="W2877">
        <f t="shared" si="724"/>
        <v>1</v>
      </c>
    </row>
    <row r="2878" spans="1:23" x14ac:dyDescent="0.25">
      <c r="A2878" s="1">
        <v>40210</v>
      </c>
      <c r="B2878" s="2">
        <v>7524.67</v>
      </c>
      <c r="C2878" s="2">
        <v>90252.92</v>
      </c>
      <c r="D2878" s="2">
        <v>7513</v>
      </c>
      <c r="E2878" s="2">
        <v>7482</v>
      </c>
      <c r="F2878" s="10">
        <f t="shared" si="714"/>
        <v>-1.5508985776120365E-3</v>
      </c>
      <c r="G2878" s="2">
        <f t="shared" ca="1" si="715"/>
        <v>139910.42550000001</v>
      </c>
      <c r="H2878">
        <f t="shared" ca="1" si="716"/>
        <v>-1</v>
      </c>
      <c r="I2878">
        <f t="shared" si="717"/>
        <v>1</v>
      </c>
      <c r="J2878">
        <f t="shared" si="720"/>
        <v>-115.76999999999953</v>
      </c>
      <c r="K2878">
        <f t="shared" si="718"/>
        <v>1</v>
      </c>
      <c r="L2878" s="11">
        <f t="shared" ref="L2878:L2941" ca="1" si="728">L2877+J2878*M2877</f>
        <v>15490.969999999976</v>
      </c>
      <c r="M2878">
        <f t="shared" ca="1" si="719"/>
        <v>2</v>
      </c>
      <c r="N2878">
        <f t="shared" ref="N2878:N2941" ca="1" si="729">ABS(M2878-M2877)</f>
        <v>0</v>
      </c>
      <c r="O2878">
        <f>COUNTIF(結算日!$A$3:$A$249,A2878)</f>
        <v>0</v>
      </c>
      <c r="Q2878" s="7">
        <f t="shared" si="721"/>
        <v>-67</v>
      </c>
      <c r="R2878" s="8">
        <f t="shared" ca="1" si="725"/>
        <v>-9916</v>
      </c>
      <c r="S2878" s="8">
        <f t="shared" ca="1" si="726"/>
        <v>1115759</v>
      </c>
      <c r="T2878" s="8">
        <f t="shared" ca="1" si="722"/>
        <v>148</v>
      </c>
      <c r="U2878" s="9">
        <f t="shared" ca="1" si="727"/>
        <v>0</v>
      </c>
      <c r="V2878">
        <f t="shared" si="723"/>
        <v>2010</v>
      </c>
      <c r="W2878">
        <f t="shared" si="724"/>
        <v>2</v>
      </c>
    </row>
    <row r="2879" spans="1:23" x14ac:dyDescent="0.25">
      <c r="A2879" s="1">
        <v>40211</v>
      </c>
      <c r="B2879" s="2">
        <v>7429.61</v>
      </c>
      <c r="C2879" s="2">
        <v>109663.2</v>
      </c>
      <c r="D2879" s="2">
        <v>7371</v>
      </c>
      <c r="E2879" s="2">
        <v>7344</v>
      </c>
      <c r="F2879" s="10">
        <f t="shared" si="714"/>
        <v>-7.8887047906955887E-3</v>
      </c>
      <c r="G2879" s="2">
        <f t="shared" ca="1" si="715"/>
        <v>139279.33050000001</v>
      </c>
      <c r="H2879">
        <f t="shared" ca="1" si="716"/>
        <v>-1</v>
      </c>
      <c r="I2879">
        <f t="shared" si="717"/>
        <v>1</v>
      </c>
      <c r="J2879">
        <f t="shared" si="720"/>
        <v>-95.0600000000004</v>
      </c>
      <c r="K2879">
        <f t="shared" si="718"/>
        <v>1</v>
      </c>
      <c r="L2879" s="11">
        <f t="shared" ca="1" si="728"/>
        <v>15300.849999999975</v>
      </c>
      <c r="M2879">
        <f t="shared" ca="1" si="719"/>
        <v>2</v>
      </c>
      <c r="N2879">
        <f t="shared" ca="1" si="729"/>
        <v>0</v>
      </c>
      <c r="O2879">
        <f>COUNTIF(結算日!$A$3:$A$249,A2879)</f>
        <v>0</v>
      </c>
      <c r="Q2879" s="7">
        <f t="shared" si="721"/>
        <v>-142</v>
      </c>
      <c r="R2879" s="8">
        <f t="shared" ca="1" si="725"/>
        <v>-21016</v>
      </c>
      <c r="S2879" s="8">
        <f t="shared" ca="1" si="726"/>
        <v>1094743</v>
      </c>
      <c r="T2879" s="8">
        <f t="shared" ca="1" si="722"/>
        <v>148</v>
      </c>
      <c r="U2879" s="9">
        <f t="shared" ca="1" si="727"/>
        <v>0</v>
      </c>
      <c r="V2879">
        <f t="shared" si="723"/>
        <v>2010</v>
      </c>
      <c r="W2879">
        <f t="shared" si="724"/>
        <v>2</v>
      </c>
    </row>
    <row r="2880" spans="1:23" x14ac:dyDescent="0.25">
      <c r="A2880" s="1">
        <v>40212</v>
      </c>
      <c r="B2880" s="2">
        <v>7547.98</v>
      </c>
      <c r="C2880" s="2">
        <v>91501.55</v>
      </c>
      <c r="D2880" s="2">
        <v>7501</v>
      </c>
      <c r="E2880" s="2">
        <v>7474</v>
      </c>
      <c r="F2880" s="10">
        <f t="shared" si="714"/>
        <v>-6.2241818340800226E-3</v>
      </c>
      <c r="G2880" s="2">
        <f t="shared" ca="1" si="715"/>
        <v>138394.31925</v>
      </c>
      <c r="H2880">
        <f t="shared" ca="1" si="716"/>
        <v>-1</v>
      </c>
      <c r="I2880">
        <f t="shared" si="717"/>
        <v>1</v>
      </c>
      <c r="J2880">
        <f t="shared" si="720"/>
        <v>118.36999999999989</v>
      </c>
      <c r="K2880">
        <f t="shared" si="718"/>
        <v>1</v>
      </c>
      <c r="L2880" s="11">
        <f t="shared" ca="1" si="728"/>
        <v>15537.589999999975</v>
      </c>
      <c r="M2880">
        <f t="shared" ca="1" si="719"/>
        <v>2</v>
      </c>
      <c r="N2880">
        <f t="shared" ca="1" si="729"/>
        <v>0</v>
      </c>
      <c r="O2880">
        <f>COUNTIF(結算日!$A$3:$A$249,A2880)</f>
        <v>0</v>
      </c>
      <c r="Q2880" s="7">
        <f t="shared" si="721"/>
        <v>130</v>
      </c>
      <c r="R2880" s="8">
        <f t="shared" ca="1" si="725"/>
        <v>19240</v>
      </c>
      <c r="S2880" s="8">
        <f t="shared" ca="1" si="726"/>
        <v>1113983</v>
      </c>
      <c r="T2880" s="8">
        <f t="shared" ca="1" si="722"/>
        <v>148</v>
      </c>
      <c r="U2880" s="9">
        <f t="shared" ca="1" si="727"/>
        <v>0</v>
      </c>
      <c r="V2880">
        <f t="shared" si="723"/>
        <v>2010</v>
      </c>
      <c r="W2880">
        <f t="shared" si="724"/>
        <v>2</v>
      </c>
    </row>
    <row r="2881" spans="1:23" x14ac:dyDescent="0.25">
      <c r="A2881" s="1">
        <v>40213</v>
      </c>
      <c r="B2881" s="2">
        <v>7542.04</v>
      </c>
      <c r="C2881" s="2">
        <v>79407.199999999997</v>
      </c>
      <c r="D2881" s="2">
        <v>7507</v>
      </c>
      <c r="E2881" s="2">
        <v>7482</v>
      </c>
      <c r="F2881" s="10">
        <f t="shared" si="714"/>
        <v>-4.645957857555727E-3</v>
      </c>
      <c r="G2881" s="2">
        <f t="shared" ca="1" si="715"/>
        <v>136957.72425000003</v>
      </c>
      <c r="H2881">
        <f t="shared" ca="1" si="716"/>
        <v>-1</v>
      </c>
      <c r="I2881">
        <f t="shared" si="717"/>
        <v>1</v>
      </c>
      <c r="J2881">
        <f t="shared" si="720"/>
        <v>-5.9399999999995998</v>
      </c>
      <c r="K2881">
        <f t="shared" si="718"/>
        <v>1</v>
      </c>
      <c r="L2881" s="11">
        <f t="shared" ca="1" si="728"/>
        <v>15525.709999999975</v>
      </c>
      <c r="M2881">
        <f t="shared" ca="1" si="719"/>
        <v>2</v>
      </c>
      <c r="N2881">
        <f t="shared" ca="1" si="729"/>
        <v>0</v>
      </c>
      <c r="O2881">
        <f>COUNTIF(結算日!$A$3:$A$249,A2881)</f>
        <v>0</v>
      </c>
      <c r="Q2881" s="7">
        <f t="shared" si="721"/>
        <v>6</v>
      </c>
      <c r="R2881" s="8">
        <f t="shared" ca="1" si="725"/>
        <v>888</v>
      </c>
      <c r="S2881" s="8">
        <f t="shared" ca="1" si="726"/>
        <v>1114871</v>
      </c>
      <c r="T2881" s="8">
        <f t="shared" ca="1" si="722"/>
        <v>148</v>
      </c>
      <c r="U2881" s="9">
        <f t="shared" ca="1" si="727"/>
        <v>0</v>
      </c>
      <c r="V2881">
        <f t="shared" si="723"/>
        <v>2010</v>
      </c>
      <c r="W2881">
        <f t="shared" si="724"/>
        <v>2</v>
      </c>
    </row>
    <row r="2882" spans="1:23" x14ac:dyDescent="0.25">
      <c r="A2882" s="1">
        <v>40214</v>
      </c>
      <c r="B2882" s="2">
        <v>7217.83</v>
      </c>
      <c r="C2882" s="2">
        <v>121688.4</v>
      </c>
      <c r="D2882" s="2">
        <v>7201</v>
      </c>
      <c r="E2882" s="2">
        <v>7176</v>
      </c>
      <c r="F2882" s="10">
        <f t="shared" ref="F2882:F2945" si="730">IF(O2882=1,E2882,D2882)/B2882-1</f>
        <v>-2.3317257402848401E-3</v>
      </c>
      <c r="G2882" s="2">
        <f t="shared" ref="G2882:G2945" ca="1" si="731">IF(ROW()&gt;$G$1,AVERAGE(OFFSET(C2882,-$G$1+1,,$G$1)),"")</f>
        <v>135534.93424999999</v>
      </c>
      <c r="H2882">
        <f t="shared" ref="H2882:H2945" ca="1" si="732">IF(G2882="",0,SIGN(C2882-G2882))</f>
        <v>-1</v>
      </c>
      <c r="I2882">
        <f t="shared" ref="I2882:I2945" si="733">-SIGN(F2882)</f>
        <v>1</v>
      </c>
      <c r="J2882">
        <f t="shared" si="720"/>
        <v>-324.21000000000004</v>
      </c>
      <c r="K2882">
        <f t="shared" ref="K2882:K2945" si="734">CHOOSE($K$1,H2882*(2-$K$1)+I2882*($K$1-1),IF(ABS(F2882)&gt;($K$1-2)/100,I2882,H2882))</f>
        <v>1</v>
      </c>
      <c r="L2882" s="11">
        <f t="shared" ca="1" si="728"/>
        <v>14877.289999999975</v>
      </c>
      <c r="M2882">
        <f t="shared" ref="M2882:M2945" ca="1" si="735">INT(L2882*$P$1/B2882)*K2882</f>
        <v>2</v>
      </c>
      <c r="N2882">
        <f t="shared" ca="1" si="729"/>
        <v>0</v>
      </c>
      <c r="O2882">
        <f>COUNTIF(結算日!$A$3:$A$249,A2882)</f>
        <v>0</v>
      </c>
      <c r="Q2882" s="7">
        <f t="shared" si="721"/>
        <v>-306</v>
      </c>
      <c r="R2882" s="8">
        <f t="shared" ca="1" si="725"/>
        <v>-45288</v>
      </c>
      <c r="S2882" s="8">
        <f t="shared" ca="1" si="726"/>
        <v>1069583</v>
      </c>
      <c r="T2882" s="8">
        <f t="shared" ca="1" si="722"/>
        <v>148</v>
      </c>
      <c r="U2882" s="9">
        <f t="shared" ca="1" si="727"/>
        <v>0</v>
      </c>
      <c r="V2882">
        <f t="shared" si="723"/>
        <v>2010</v>
      </c>
      <c r="W2882">
        <f t="shared" si="724"/>
        <v>2</v>
      </c>
    </row>
    <row r="2883" spans="1:23" x14ac:dyDescent="0.25">
      <c r="A2883" s="1">
        <v>40215</v>
      </c>
      <c r="B2883" s="2">
        <v>7212.87</v>
      </c>
      <c r="C2883" s="2">
        <v>80962</v>
      </c>
      <c r="D2883" s="2">
        <v>7155</v>
      </c>
      <c r="E2883" s="2">
        <v>7125</v>
      </c>
      <c r="F2883" s="10">
        <f t="shared" si="730"/>
        <v>-8.0231586039953839E-3</v>
      </c>
      <c r="G2883" s="2">
        <f t="shared" ca="1" si="731"/>
        <v>134190.15925</v>
      </c>
      <c r="H2883">
        <f t="shared" ca="1" si="732"/>
        <v>-1</v>
      </c>
      <c r="I2883">
        <f t="shared" si="733"/>
        <v>1</v>
      </c>
      <c r="J2883">
        <f t="shared" ref="J2883:J2946" si="736">B2883-B2882</f>
        <v>-4.9600000000000364</v>
      </c>
      <c r="K2883">
        <f t="shared" si="734"/>
        <v>1</v>
      </c>
      <c r="L2883" s="11">
        <f t="shared" ca="1" si="728"/>
        <v>14867.369999999975</v>
      </c>
      <c r="M2883">
        <f t="shared" ca="1" si="735"/>
        <v>2</v>
      </c>
      <c r="N2883">
        <f t="shared" ca="1" si="729"/>
        <v>0</v>
      </c>
      <c r="O2883">
        <f>COUNTIF(結算日!$A$3:$A$249,A2883)</f>
        <v>0</v>
      </c>
      <c r="Q2883" s="7">
        <f t="shared" ref="Q2883:Q2946" si="737">D2883-IF(O2882=1,E2882,D2882)</f>
        <v>-46</v>
      </c>
      <c r="R2883" s="8">
        <f t="shared" ca="1" si="725"/>
        <v>-6808</v>
      </c>
      <c r="S2883" s="8">
        <f t="shared" ca="1" si="726"/>
        <v>1062775</v>
      </c>
      <c r="T2883" s="8">
        <f t="shared" ref="T2883:T2946" ca="1" si="738">INT(S2883*$P$1/IF(O2883=1,E2883,D2883))*K2883</f>
        <v>148</v>
      </c>
      <c r="U2883" s="9">
        <f t="shared" ca="1" si="727"/>
        <v>0</v>
      </c>
      <c r="V2883">
        <f t="shared" ref="V2883:V2946" si="739">YEAR(A2883)</f>
        <v>2010</v>
      </c>
      <c r="W2883">
        <f t="shared" ref="W2883:W2946" si="740">MONTH(A2883)</f>
        <v>2</v>
      </c>
    </row>
    <row r="2884" spans="1:23" x14ac:dyDescent="0.25">
      <c r="A2884" s="1">
        <v>40217</v>
      </c>
      <c r="B2884" s="2">
        <v>7215.88</v>
      </c>
      <c r="C2884" s="2">
        <v>83946.67</v>
      </c>
      <c r="D2884" s="2">
        <v>7160</v>
      </c>
      <c r="E2884" s="2">
        <v>7126</v>
      </c>
      <c r="F2884" s="10">
        <f t="shared" si="730"/>
        <v>-7.7440312200314221E-3</v>
      </c>
      <c r="G2884" s="2">
        <f t="shared" ca="1" si="731"/>
        <v>133102.826</v>
      </c>
      <c r="H2884">
        <f t="shared" ca="1" si="732"/>
        <v>-1</v>
      </c>
      <c r="I2884">
        <f t="shared" si="733"/>
        <v>1</v>
      </c>
      <c r="J2884">
        <f t="shared" si="736"/>
        <v>3.0100000000002183</v>
      </c>
      <c r="K2884">
        <f t="shared" si="734"/>
        <v>1</v>
      </c>
      <c r="L2884" s="11">
        <f t="shared" ca="1" si="728"/>
        <v>14873.389999999976</v>
      </c>
      <c r="M2884">
        <f t="shared" ca="1" si="735"/>
        <v>2</v>
      </c>
      <c r="N2884">
        <f t="shared" ca="1" si="729"/>
        <v>0</v>
      </c>
      <c r="O2884">
        <f>COUNTIF(結算日!$A$3:$A$249,A2884)</f>
        <v>0</v>
      </c>
      <c r="Q2884" s="7">
        <f t="shared" si="737"/>
        <v>5</v>
      </c>
      <c r="R2884" s="8">
        <f t="shared" ref="R2884:R2947" ca="1" si="741">Q2884*T2883</f>
        <v>740</v>
      </c>
      <c r="S2884" s="8">
        <f t="shared" ref="S2884:S2947" ca="1" si="742">S2883+Q2884*T2883-U2883*$U$1</f>
        <v>1063515</v>
      </c>
      <c r="T2884" s="8">
        <f t="shared" ca="1" si="738"/>
        <v>148</v>
      </c>
      <c r="U2884" s="9">
        <f t="shared" ref="U2884:U2947" ca="1" si="743">IF(O2884=1,ABS(T2884)+ABS(T2883),ABS(T2884-T2883))</f>
        <v>0</v>
      </c>
      <c r="V2884">
        <f t="shared" si="739"/>
        <v>2010</v>
      </c>
      <c r="W2884">
        <f t="shared" si="740"/>
        <v>2</v>
      </c>
    </row>
    <row r="2885" spans="1:23" x14ac:dyDescent="0.25">
      <c r="A2885" s="1">
        <v>40218</v>
      </c>
      <c r="B2885" s="2">
        <v>7334.32</v>
      </c>
      <c r="C2885" s="2">
        <v>65527.72</v>
      </c>
      <c r="D2885" s="2">
        <v>7305</v>
      </c>
      <c r="E2885" s="2">
        <v>7266</v>
      </c>
      <c r="F2885" s="10">
        <f t="shared" si="730"/>
        <v>-3.997643953358998E-3</v>
      </c>
      <c r="G2885" s="2">
        <f t="shared" ca="1" si="731"/>
        <v>131469.394</v>
      </c>
      <c r="H2885">
        <f t="shared" ca="1" si="732"/>
        <v>-1</v>
      </c>
      <c r="I2885">
        <f t="shared" si="733"/>
        <v>1</v>
      </c>
      <c r="J2885">
        <f t="shared" si="736"/>
        <v>118.4399999999996</v>
      </c>
      <c r="K2885">
        <f t="shared" si="734"/>
        <v>1</v>
      </c>
      <c r="L2885" s="11">
        <f t="shared" ca="1" si="728"/>
        <v>15110.269999999975</v>
      </c>
      <c r="M2885">
        <f t="shared" ca="1" si="735"/>
        <v>2</v>
      </c>
      <c r="N2885">
        <f t="shared" ca="1" si="729"/>
        <v>0</v>
      </c>
      <c r="O2885">
        <f>COUNTIF(結算日!$A$3:$A$249,A2885)</f>
        <v>0</v>
      </c>
      <c r="Q2885" s="7">
        <f t="shared" si="737"/>
        <v>145</v>
      </c>
      <c r="R2885" s="8">
        <f t="shared" ca="1" si="741"/>
        <v>21460</v>
      </c>
      <c r="S2885" s="8">
        <f t="shared" ca="1" si="742"/>
        <v>1084975</v>
      </c>
      <c r="T2885" s="8">
        <f t="shared" ca="1" si="738"/>
        <v>148</v>
      </c>
      <c r="U2885" s="9">
        <f t="shared" ca="1" si="743"/>
        <v>0</v>
      </c>
      <c r="V2885">
        <f t="shared" si="739"/>
        <v>2010</v>
      </c>
      <c r="W2885">
        <f t="shared" si="740"/>
        <v>2</v>
      </c>
    </row>
    <row r="2886" spans="1:23" x14ac:dyDescent="0.25">
      <c r="A2886" s="1">
        <v>40219</v>
      </c>
      <c r="B2886" s="2">
        <v>7441.84</v>
      </c>
      <c r="C2886" s="2">
        <v>106710</v>
      </c>
      <c r="D2886" s="2">
        <v>7419</v>
      </c>
      <c r="E2886" s="2">
        <v>7369</v>
      </c>
      <c r="F2886" s="10">
        <f t="shared" si="730"/>
        <v>-3.0691334401169446E-3</v>
      </c>
      <c r="G2886" s="2">
        <f t="shared" ca="1" si="731"/>
        <v>131293.269</v>
      </c>
      <c r="H2886">
        <f t="shared" ca="1" si="732"/>
        <v>-1</v>
      </c>
      <c r="I2886">
        <f t="shared" si="733"/>
        <v>1</v>
      </c>
      <c r="J2886">
        <f t="shared" si="736"/>
        <v>107.52000000000044</v>
      </c>
      <c r="K2886">
        <f t="shared" si="734"/>
        <v>1</v>
      </c>
      <c r="L2886" s="11">
        <f t="shared" ca="1" si="728"/>
        <v>15325.309999999976</v>
      </c>
      <c r="M2886">
        <f t="shared" ca="1" si="735"/>
        <v>2</v>
      </c>
      <c r="N2886">
        <f t="shared" ca="1" si="729"/>
        <v>0</v>
      </c>
      <c r="O2886">
        <f>COUNTIF(結算日!$A$3:$A$249,A2886)</f>
        <v>0</v>
      </c>
      <c r="Q2886" s="7">
        <f t="shared" si="737"/>
        <v>114</v>
      </c>
      <c r="R2886" s="8">
        <f t="shared" ca="1" si="741"/>
        <v>16872</v>
      </c>
      <c r="S2886" s="8">
        <f t="shared" ca="1" si="742"/>
        <v>1101847</v>
      </c>
      <c r="T2886" s="8">
        <f t="shared" ca="1" si="738"/>
        <v>148</v>
      </c>
      <c r="U2886" s="9">
        <f t="shared" ca="1" si="743"/>
        <v>0</v>
      </c>
      <c r="V2886">
        <f t="shared" si="739"/>
        <v>2010</v>
      </c>
      <c r="W2886">
        <f t="shared" si="740"/>
        <v>2</v>
      </c>
    </row>
    <row r="2887" spans="1:23" x14ac:dyDescent="0.25">
      <c r="A2887" s="1">
        <v>40231</v>
      </c>
      <c r="B2887" s="2">
        <v>7560.04</v>
      </c>
      <c r="C2887" s="2">
        <v>94436</v>
      </c>
      <c r="D2887" s="2">
        <v>7558</v>
      </c>
      <c r="E2887" s="2">
        <v>7533</v>
      </c>
      <c r="F2887" s="10">
        <f t="shared" si="730"/>
        <v>-3.5767006523774736E-3</v>
      </c>
      <c r="G2887" s="2">
        <f t="shared" ca="1" si="731"/>
        <v>130397.04399999999</v>
      </c>
      <c r="H2887">
        <f t="shared" ca="1" si="732"/>
        <v>-1</v>
      </c>
      <c r="I2887">
        <f t="shared" si="733"/>
        <v>1</v>
      </c>
      <c r="J2887">
        <f t="shared" si="736"/>
        <v>118.19999999999982</v>
      </c>
      <c r="K2887">
        <f t="shared" si="734"/>
        <v>1</v>
      </c>
      <c r="L2887" s="11">
        <f t="shared" ca="1" si="728"/>
        <v>15561.709999999975</v>
      </c>
      <c r="M2887">
        <f t="shared" ca="1" si="735"/>
        <v>2</v>
      </c>
      <c r="N2887">
        <f t="shared" ca="1" si="729"/>
        <v>0</v>
      </c>
      <c r="O2887">
        <f>COUNTIF(結算日!$A$3:$A$249,A2887)</f>
        <v>1</v>
      </c>
      <c r="Q2887" s="7">
        <f t="shared" si="737"/>
        <v>139</v>
      </c>
      <c r="R2887" s="8">
        <f t="shared" ca="1" si="741"/>
        <v>20572</v>
      </c>
      <c r="S2887" s="8">
        <f t="shared" ca="1" si="742"/>
        <v>1122419</v>
      </c>
      <c r="T2887" s="8">
        <f t="shared" ca="1" si="738"/>
        <v>149</v>
      </c>
      <c r="U2887" s="9">
        <f t="shared" ca="1" si="743"/>
        <v>297</v>
      </c>
      <c r="V2887">
        <f t="shared" si="739"/>
        <v>2010</v>
      </c>
      <c r="W2887">
        <f t="shared" si="740"/>
        <v>2</v>
      </c>
    </row>
    <row r="2888" spans="1:23" x14ac:dyDescent="0.25">
      <c r="A2888" s="1">
        <v>40232</v>
      </c>
      <c r="B2888" s="2">
        <v>7597.44</v>
      </c>
      <c r="C2888" s="2">
        <v>91289.39</v>
      </c>
      <c r="D2888" s="2">
        <v>7535</v>
      </c>
      <c r="E2888" s="2">
        <v>7504</v>
      </c>
      <c r="F2888" s="10">
        <f t="shared" si="730"/>
        <v>-8.2185578300058015E-3</v>
      </c>
      <c r="G2888" s="2">
        <f t="shared" ca="1" si="731"/>
        <v>130338.95374999999</v>
      </c>
      <c r="H2888">
        <f t="shared" ca="1" si="732"/>
        <v>-1</v>
      </c>
      <c r="I2888">
        <f t="shared" si="733"/>
        <v>1</v>
      </c>
      <c r="J2888">
        <f t="shared" si="736"/>
        <v>37.399999999999636</v>
      </c>
      <c r="K2888">
        <f t="shared" si="734"/>
        <v>1</v>
      </c>
      <c r="L2888" s="11">
        <f t="shared" ca="1" si="728"/>
        <v>15636.509999999975</v>
      </c>
      <c r="M2888">
        <f t="shared" ca="1" si="735"/>
        <v>2</v>
      </c>
      <c r="N2888">
        <f t="shared" ca="1" si="729"/>
        <v>0</v>
      </c>
      <c r="O2888">
        <f>COUNTIF(結算日!$A$3:$A$249,A2888)</f>
        <v>0</v>
      </c>
      <c r="Q2888" s="7">
        <f t="shared" si="737"/>
        <v>2</v>
      </c>
      <c r="R2888" s="8">
        <f t="shared" ca="1" si="741"/>
        <v>298</v>
      </c>
      <c r="S2888" s="8">
        <f t="shared" ca="1" si="742"/>
        <v>1122420</v>
      </c>
      <c r="T2888" s="8">
        <f t="shared" ca="1" si="738"/>
        <v>148</v>
      </c>
      <c r="U2888" s="9">
        <f t="shared" ca="1" si="743"/>
        <v>1</v>
      </c>
      <c r="V2888">
        <f t="shared" si="739"/>
        <v>2010</v>
      </c>
      <c r="W2888">
        <f t="shared" si="740"/>
        <v>2</v>
      </c>
    </row>
    <row r="2889" spans="1:23" x14ac:dyDescent="0.25">
      <c r="A2889" s="1">
        <v>40233</v>
      </c>
      <c r="B2889" s="2">
        <v>7529.67</v>
      </c>
      <c r="C2889" s="2">
        <v>83885</v>
      </c>
      <c r="D2889" s="2">
        <v>7480</v>
      </c>
      <c r="E2889" s="2">
        <v>7446</v>
      </c>
      <c r="F2889" s="10">
        <f t="shared" si="730"/>
        <v>-6.5965706332415941E-3</v>
      </c>
      <c r="G2889" s="2">
        <f t="shared" ca="1" si="731"/>
        <v>129772.72874999998</v>
      </c>
      <c r="H2889">
        <f t="shared" ca="1" si="732"/>
        <v>-1</v>
      </c>
      <c r="I2889">
        <f t="shared" si="733"/>
        <v>1</v>
      </c>
      <c r="J2889">
        <f t="shared" si="736"/>
        <v>-67.769999999999527</v>
      </c>
      <c r="K2889">
        <f t="shared" si="734"/>
        <v>1</v>
      </c>
      <c r="L2889" s="11">
        <f t="shared" ca="1" si="728"/>
        <v>15500.969999999976</v>
      </c>
      <c r="M2889">
        <f t="shared" ca="1" si="735"/>
        <v>2</v>
      </c>
      <c r="N2889">
        <f t="shared" ca="1" si="729"/>
        <v>0</v>
      </c>
      <c r="O2889">
        <f>COUNTIF(結算日!$A$3:$A$249,A2889)</f>
        <v>0</v>
      </c>
      <c r="Q2889" s="7">
        <f t="shared" si="737"/>
        <v>-55</v>
      </c>
      <c r="R2889" s="8">
        <f t="shared" ca="1" si="741"/>
        <v>-8140</v>
      </c>
      <c r="S2889" s="8">
        <f t="shared" ca="1" si="742"/>
        <v>1114279</v>
      </c>
      <c r="T2889" s="8">
        <f t="shared" ca="1" si="738"/>
        <v>148</v>
      </c>
      <c r="U2889" s="9">
        <f t="shared" ca="1" si="743"/>
        <v>0</v>
      </c>
      <c r="V2889">
        <f t="shared" si="739"/>
        <v>2010</v>
      </c>
      <c r="W2889">
        <f t="shared" si="740"/>
        <v>2</v>
      </c>
    </row>
    <row r="2890" spans="1:23" x14ac:dyDescent="0.25">
      <c r="A2890" s="1">
        <v>40234</v>
      </c>
      <c r="B2890" s="2">
        <v>7426.96</v>
      </c>
      <c r="C2890" s="2">
        <v>100911.6</v>
      </c>
      <c r="D2890" s="2">
        <v>7368</v>
      </c>
      <c r="E2890" s="2">
        <v>7335</v>
      </c>
      <c r="F2890" s="10">
        <f t="shared" si="730"/>
        <v>-7.938645152256063E-3</v>
      </c>
      <c r="G2890" s="2">
        <f t="shared" ca="1" si="731"/>
        <v>129513.06874999998</v>
      </c>
      <c r="H2890">
        <f t="shared" ca="1" si="732"/>
        <v>-1</v>
      </c>
      <c r="I2890">
        <f t="shared" si="733"/>
        <v>1</v>
      </c>
      <c r="J2890">
        <f t="shared" si="736"/>
        <v>-102.71000000000004</v>
      </c>
      <c r="K2890">
        <f t="shared" si="734"/>
        <v>1</v>
      </c>
      <c r="L2890" s="11">
        <f t="shared" ca="1" si="728"/>
        <v>15295.549999999976</v>
      </c>
      <c r="M2890">
        <f t="shared" ca="1" si="735"/>
        <v>2</v>
      </c>
      <c r="N2890">
        <f t="shared" ca="1" si="729"/>
        <v>0</v>
      </c>
      <c r="O2890">
        <f>COUNTIF(結算日!$A$3:$A$249,A2890)</f>
        <v>0</v>
      </c>
      <c r="Q2890" s="7">
        <f t="shared" si="737"/>
        <v>-112</v>
      </c>
      <c r="R2890" s="8">
        <f t="shared" ca="1" si="741"/>
        <v>-16576</v>
      </c>
      <c r="S2890" s="8">
        <f t="shared" ca="1" si="742"/>
        <v>1097703</v>
      </c>
      <c r="T2890" s="8">
        <f t="shared" ca="1" si="738"/>
        <v>148</v>
      </c>
      <c r="U2890" s="9">
        <f t="shared" ca="1" si="743"/>
        <v>0</v>
      </c>
      <c r="V2890">
        <f t="shared" si="739"/>
        <v>2010</v>
      </c>
      <c r="W2890">
        <f t="shared" si="740"/>
        <v>2</v>
      </c>
    </row>
    <row r="2891" spans="1:23" x14ac:dyDescent="0.25">
      <c r="A2891" s="1">
        <v>40235</v>
      </c>
      <c r="B2891" s="2">
        <v>7436.1</v>
      </c>
      <c r="C2891" s="2">
        <v>80458.38</v>
      </c>
      <c r="D2891" s="2">
        <v>7383</v>
      </c>
      <c r="E2891" s="2">
        <v>7347</v>
      </c>
      <c r="F2891" s="10">
        <f t="shared" si="730"/>
        <v>-7.1408399564287794E-3</v>
      </c>
      <c r="G2891" s="2">
        <f t="shared" ca="1" si="731"/>
        <v>128564.02824999997</v>
      </c>
      <c r="H2891">
        <f t="shared" ca="1" si="732"/>
        <v>-1</v>
      </c>
      <c r="I2891">
        <f t="shared" si="733"/>
        <v>1</v>
      </c>
      <c r="J2891">
        <f t="shared" si="736"/>
        <v>9.1400000000003274</v>
      </c>
      <c r="K2891">
        <f t="shared" si="734"/>
        <v>1</v>
      </c>
      <c r="L2891" s="11">
        <f t="shared" ca="1" si="728"/>
        <v>15313.829999999976</v>
      </c>
      <c r="M2891">
        <f t="shared" ca="1" si="735"/>
        <v>2</v>
      </c>
      <c r="N2891">
        <f t="shared" ca="1" si="729"/>
        <v>0</v>
      </c>
      <c r="O2891">
        <f>COUNTIF(結算日!$A$3:$A$249,A2891)</f>
        <v>0</v>
      </c>
      <c r="Q2891" s="7">
        <f t="shared" si="737"/>
        <v>15</v>
      </c>
      <c r="R2891" s="8">
        <f t="shared" ca="1" si="741"/>
        <v>2220</v>
      </c>
      <c r="S2891" s="8">
        <f t="shared" ca="1" si="742"/>
        <v>1099923</v>
      </c>
      <c r="T2891" s="8">
        <f t="shared" ca="1" si="738"/>
        <v>148</v>
      </c>
      <c r="U2891" s="9">
        <f t="shared" ca="1" si="743"/>
        <v>0</v>
      </c>
      <c r="V2891">
        <f t="shared" si="739"/>
        <v>2010</v>
      </c>
      <c r="W2891">
        <f t="shared" si="740"/>
        <v>2</v>
      </c>
    </row>
    <row r="2892" spans="1:23" x14ac:dyDescent="0.25">
      <c r="A2892" s="1">
        <v>40238</v>
      </c>
      <c r="B2892" s="2">
        <v>7577.75</v>
      </c>
      <c r="C2892" s="2">
        <v>103273.5</v>
      </c>
      <c r="D2892" s="2">
        <v>7575</v>
      </c>
      <c r="E2892" s="2">
        <v>7535</v>
      </c>
      <c r="F2892" s="10">
        <f t="shared" si="730"/>
        <v>-3.6290455610177297E-4</v>
      </c>
      <c r="G2892" s="2">
        <f t="shared" ca="1" si="731"/>
        <v>127584.46574999997</v>
      </c>
      <c r="H2892">
        <f t="shared" ca="1" si="732"/>
        <v>-1</v>
      </c>
      <c r="I2892">
        <f t="shared" si="733"/>
        <v>1</v>
      </c>
      <c r="J2892">
        <f t="shared" si="736"/>
        <v>141.64999999999964</v>
      </c>
      <c r="K2892">
        <f t="shared" ca="1" si="734"/>
        <v>-1</v>
      </c>
      <c r="L2892" s="11">
        <f t="shared" ca="1" si="728"/>
        <v>15597.129999999976</v>
      </c>
      <c r="M2892">
        <f t="shared" ca="1" si="735"/>
        <v>-2</v>
      </c>
      <c r="N2892">
        <f t="shared" ca="1" si="729"/>
        <v>4</v>
      </c>
      <c r="O2892">
        <f>COUNTIF(結算日!$A$3:$A$249,A2892)</f>
        <v>0</v>
      </c>
      <c r="Q2892" s="7">
        <f t="shared" si="737"/>
        <v>192</v>
      </c>
      <c r="R2892" s="8">
        <f t="shared" ca="1" si="741"/>
        <v>28416</v>
      </c>
      <c r="S2892" s="8">
        <f t="shared" ca="1" si="742"/>
        <v>1128339</v>
      </c>
      <c r="T2892" s="8">
        <f t="shared" ca="1" si="738"/>
        <v>-148</v>
      </c>
      <c r="U2892" s="9">
        <f t="shared" ca="1" si="743"/>
        <v>296</v>
      </c>
      <c r="V2892">
        <f t="shared" si="739"/>
        <v>2010</v>
      </c>
      <c r="W2892">
        <f t="shared" si="740"/>
        <v>3</v>
      </c>
    </row>
    <row r="2893" spans="1:23" x14ac:dyDescent="0.25">
      <c r="A2893" s="1">
        <v>40239</v>
      </c>
      <c r="B2893" s="2">
        <v>7597.62</v>
      </c>
      <c r="C2893" s="2">
        <v>95719.47</v>
      </c>
      <c r="D2893" s="2">
        <v>7601</v>
      </c>
      <c r="E2893" s="2">
        <v>7565</v>
      </c>
      <c r="F2893" s="10">
        <f t="shared" si="730"/>
        <v>4.4487615858646024E-4</v>
      </c>
      <c r="G2893" s="2">
        <f t="shared" ca="1" si="731"/>
        <v>127087.35249999996</v>
      </c>
      <c r="H2893">
        <f t="shared" ca="1" si="732"/>
        <v>-1</v>
      </c>
      <c r="I2893">
        <f t="shared" si="733"/>
        <v>-1</v>
      </c>
      <c r="J2893">
        <f t="shared" si="736"/>
        <v>19.869999999999891</v>
      </c>
      <c r="K2893">
        <f t="shared" ca="1" si="734"/>
        <v>-1</v>
      </c>
      <c r="L2893" s="11">
        <f t="shared" ca="1" si="728"/>
        <v>15557.389999999976</v>
      </c>
      <c r="M2893">
        <f t="shared" ca="1" si="735"/>
        <v>-2</v>
      </c>
      <c r="N2893">
        <f t="shared" ca="1" si="729"/>
        <v>0</v>
      </c>
      <c r="O2893">
        <f>COUNTIF(結算日!$A$3:$A$249,A2893)</f>
        <v>0</v>
      </c>
      <c r="Q2893" s="7">
        <f t="shared" si="737"/>
        <v>26</v>
      </c>
      <c r="R2893" s="8">
        <f t="shared" ca="1" si="741"/>
        <v>-3848</v>
      </c>
      <c r="S2893" s="8">
        <f t="shared" ca="1" si="742"/>
        <v>1124195</v>
      </c>
      <c r="T2893" s="8">
        <f t="shared" ca="1" si="738"/>
        <v>-147</v>
      </c>
      <c r="U2893" s="9">
        <f t="shared" ca="1" si="743"/>
        <v>1</v>
      </c>
      <c r="V2893">
        <f t="shared" si="739"/>
        <v>2010</v>
      </c>
      <c r="W2893">
        <f t="shared" si="740"/>
        <v>3</v>
      </c>
    </row>
    <row r="2894" spans="1:23" x14ac:dyDescent="0.25">
      <c r="A2894" s="1">
        <v>40240</v>
      </c>
      <c r="B2894" s="2">
        <v>7629.52</v>
      </c>
      <c r="C2894" s="2">
        <v>84763.06</v>
      </c>
      <c r="D2894" s="2">
        <v>7611</v>
      </c>
      <c r="E2894" s="2">
        <v>7575</v>
      </c>
      <c r="F2894" s="10">
        <f t="shared" si="730"/>
        <v>-2.4274135201166613E-3</v>
      </c>
      <c r="G2894" s="2">
        <f t="shared" ca="1" si="731"/>
        <v>125717.00399999996</v>
      </c>
      <c r="H2894">
        <f t="shared" ca="1" si="732"/>
        <v>-1</v>
      </c>
      <c r="I2894">
        <f t="shared" si="733"/>
        <v>1</v>
      </c>
      <c r="J2894">
        <f t="shared" si="736"/>
        <v>31.900000000000546</v>
      </c>
      <c r="K2894">
        <f t="shared" si="734"/>
        <v>1</v>
      </c>
      <c r="L2894" s="11">
        <f t="shared" ca="1" si="728"/>
        <v>15493.589999999975</v>
      </c>
      <c r="M2894">
        <f t="shared" ca="1" si="735"/>
        <v>2</v>
      </c>
      <c r="N2894">
        <f t="shared" ca="1" si="729"/>
        <v>4</v>
      </c>
      <c r="O2894">
        <f>COUNTIF(結算日!$A$3:$A$249,A2894)</f>
        <v>0</v>
      </c>
      <c r="Q2894" s="7">
        <f t="shared" si="737"/>
        <v>10</v>
      </c>
      <c r="R2894" s="8">
        <f t="shared" ca="1" si="741"/>
        <v>-1470</v>
      </c>
      <c r="S2894" s="8">
        <f t="shared" ca="1" si="742"/>
        <v>1122724</v>
      </c>
      <c r="T2894" s="8">
        <f t="shared" ca="1" si="738"/>
        <v>147</v>
      </c>
      <c r="U2894" s="9">
        <f t="shared" ca="1" si="743"/>
        <v>294</v>
      </c>
      <c r="V2894">
        <f t="shared" si="739"/>
        <v>2010</v>
      </c>
      <c r="W2894">
        <f t="shared" si="740"/>
        <v>3</v>
      </c>
    </row>
    <row r="2895" spans="1:23" x14ac:dyDescent="0.25">
      <c r="A2895" s="1">
        <v>40241</v>
      </c>
      <c r="B2895" s="2">
        <v>7569.8</v>
      </c>
      <c r="C2895" s="2">
        <v>94430.69</v>
      </c>
      <c r="D2895" s="2">
        <v>7526</v>
      </c>
      <c r="E2895" s="2">
        <v>7489</v>
      </c>
      <c r="F2895" s="10">
        <f t="shared" si="730"/>
        <v>-5.7861502285397881E-3</v>
      </c>
      <c r="G2895" s="2">
        <f t="shared" ca="1" si="731"/>
        <v>124768.04624999997</v>
      </c>
      <c r="H2895">
        <f t="shared" ca="1" si="732"/>
        <v>-1</v>
      </c>
      <c r="I2895">
        <f t="shared" si="733"/>
        <v>1</v>
      </c>
      <c r="J2895">
        <f t="shared" si="736"/>
        <v>-59.720000000000255</v>
      </c>
      <c r="K2895">
        <f t="shared" si="734"/>
        <v>1</v>
      </c>
      <c r="L2895" s="11">
        <f t="shared" ca="1" si="728"/>
        <v>15374.149999999974</v>
      </c>
      <c r="M2895">
        <f t="shared" ca="1" si="735"/>
        <v>2</v>
      </c>
      <c r="N2895">
        <f t="shared" ca="1" si="729"/>
        <v>0</v>
      </c>
      <c r="O2895">
        <f>COUNTIF(結算日!$A$3:$A$249,A2895)</f>
        <v>0</v>
      </c>
      <c r="Q2895" s="7">
        <f t="shared" si="737"/>
        <v>-85</v>
      </c>
      <c r="R2895" s="8">
        <f t="shared" ca="1" si="741"/>
        <v>-12495</v>
      </c>
      <c r="S2895" s="8">
        <f t="shared" ca="1" si="742"/>
        <v>1109935</v>
      </c>
      <c r="T2895" s="8">
        <f t="shared" ca="1" si="738"/>
        <v>147</v>
      </c>
      <c r="U2895" s="9">
        <f t="shared" ca="1" si="743"/>
        <v>0</v>
      </c>
      <c r="V2895">
        <f t="shared" si="739"/>
        <v>2010</v>
      </c>
      <c r="W2895">
        <f t="shared" si="740"/>
        <v>3</v>
      </c>
    </row>
    <row r="2896" spans="1:23" x14ac:dyDescent="0.25">
      <c r="A2896" s="1">
        <v>40242</v>
      </c>
      <c r="B2896" s="2">
        <v>7666.26</v>
      </c>
      <c r="C2896" s="2">
        <v>90753.52</v>
      </c>
      <c r="D2896" s="2">
        <v>7659</v>
      </c>
      <c r="E2896" s="2">
        <v>7619</v>
      </c>
      <c r="F2896" s="10">
        <f t="shared" si="730"/>
        <v>-9.4700675427139558E-4</v>
      </c>
      <c r="G2896" s="2">
        <f t="shared" ca="1" si="731"/>
        <v>123155.40924999998</v>
      </c>
      <c r="H2896">
        <f t="shared" ca="1" si="732"/>
        <v>-1</v>
      </c>
      <c r="I2896">
        <f t="shared" si="733"/>
        <v>1</v>
      </c>
      <c r="J2896">
        <f t="shared" si="736"/>
        <v>96.460000000000036</v>
      </c>
      <c r="K2896">
        <f t="shared" ca="1" si="734"/>
        <v>-1</v>
      </c>
      <c r="L2896" s="11">
        <f t="shared" ca="1" si="728"/>
        <v>15567.069999999974</v>
      </c>
      <c r="M2896">
        <f t="shared" ca="1" si="735"/>
        <v>-2</v>
      </c>
      <c r="N2896">
        <f t="shared" ca="1" si="729"/>
        <v>4</v>
      </c>
      <c r="O2896">
        <f>COUNTIF(結算日!$A$3:$A$249,A2896)</f>
        <v>0</v>
      </c>
      <c r="Q2896" s="7">
        <f t="shared" si="737"/>
        <v>133</v>
      </c>
      <c r="R2896" s="8">
        <f t="shared" ca="1" si="741"/>
        <v>19551</v>
      </c>
      <c r="S2896" s="8">
        <f t="shared" ca="1" si="742"/>
        <v>1129486</v>
      </c>
      <c r="T2896" s="8">
        <f t="shared" ca="1" si="738"/>
        <v>-147</v>
      </c>
      <c r="U2896" s="9">
        <f t="shared" ca="1" si="743"/>
        <v>294</v>
      </c>
      <c r="V2896">
        <f t="shared" si="739"/>
        <v>2010</v>
      </c>
      <c r="W2896">
        <f t="shared" si="740"/>
        <v>3</v>
      </c>
    </row>
    <row r="2897" spans="1:23" x14ac:dyDescent="0.25">
      <c r="A2897" s="1">
        <v>40245</v>
      </c>
      <c r="B2897" s="2">
        <v>7762.27</v>
      </c>
      <c r="C2897" s="2">
        <v>103890.7</v>
      </c>
      <c r="D2897" s="2">
        <v>7755</v>
      </c>
      <c r="E2897" s="2">
        <v>7720</v>
      </c>
      <c r="F2897" s="10">
        <f t="shared" si="730"/>
        <v>-9.365816958184503E-4</v>
      </c>
      <c r="G2897" s="2">
        <f t="shared" ca="1" si="731"/>
        <v>121639.90174999999</v>
      </c>
      <c r="H2897">
        <f t="shared" ca="1" si="732"/>
        <v>-1</v>
      </c>
      <c r="I2897">
        <f t="shared" si="733"/>
        <v>1</v>
      </c>
      <c r="J2897">
        <f t="shared" si="736"/>
        <v>96.010000000000218</v>
      </c>
      <c r="K2897">
        <f t="shared" ca="1" si="734"/>
        <v>-1</v>
      </c>
      <c r="L2897" s="11">
        <f t="shared" ca="1" si="728"/>
        <v>15375.049999999974</v>
      </c>
      <c r="M2897">
        <f t="shared" ca="1" si="735"/>
        <v>-1</v>
      </c>
      <c r="N2897">
        <f t="shared" ca="1" si="729"/>
        <v>1</v>
      </c>
      <c r="O2897">
        <f>COUNTIF(結算日!$A$3:$A$249,A2897)</f>
        <v>0</v>
      </c>
      <c r="Q2897" s="7">
        <f t="shared" si="737"/>
        <v>96</v>
      </c>
      <c r="R2897" s="8">
        <f t="shared" ca="1" si="741"/>
        <v>-14112</v>
      </c>
      <c r="S2897" s="8">
        <f t="shared" ca="1" si="742"/>
        <v>1115080</v>
      </c>
      <c r="T2897" s="8">
        <f t="shared" ca="1" si="738"/>
        <v>-143</v>
      </c>
      <c r="U2897" s="9">
        <f t="shared" ca="1" si="743"/>
        <v>4</v>
      </c>
      <c r="V2897">
        <f t="shared" si="739"/>
        <v>2010</v>
      </c>
      <c r="W2897">
        <f t="shared" si="740"/>
        <v>3</v>
      </c>
    </row>
    <row r="2898" spans="1:23" x14ac:dyDescent="0.25">
      <c r="A2898" s="1">
        <v>40246</v>
      </c>
      <c r="B2898" s="2">
        <v>7770.59</v>
      </c>
      <c r="C2898" s="2">
        <v>86230.36</v>
      </c>
      <c r="D2898" s="2">
        <v>7764</v>
      </c>
      <c r="E2898" s="2">
        <v>7728</v>
      </c>
      <c r="F2898" s="10">
        <f t="shared" si="730"/>
        <v>-8.4806945161175484E-4</v>
      </c>
      <c r="G2898" s="2">
        <f t="shared" ca="1" si="731"/>
        <v>119543.68575000002</v>
      </c>
      <c r="H2898">
        <f t="shared" ca="1" si="732"/>
        <v>-1</v>
      </c>
      <c r="I2898">
        <f t="shared" si="733"/>
        <v>1</v>
      </c>
      <c r="J2898">
        <f t="shared" si="736"/>
        <v>8.319999999999709</v>
      </c>
      <c r="K2898">
        <f t="shared" ca="1" si="734"/>
        <v>-1</v>
      </c>
      <c r="L2898" s="11">
        <f t="shared" ca="1" si="728"/>
        <v>15366.729999999974</v>
      </c>
      <c r="M2898">
        <f t="shared" ca="1" si="735"/>
        <v>-1</v>
      </c>
      <c r="N2898">
        <f t="shared" ca="1" si="729"/>
        <v>0</v>
      </c>
      <c r="O2898">
        <f>COUNTIF(結算日!$A$3:$A$249,A2898)</f>
        <v>0</v>
      </c>
      <c r="Q2898" s="7">
        <f t="shared" si="737"/>
        <v>9</v>
      </c>
      <c r="R2898" s="8">
        <f t="shared" ca="1" si="741"/>
        <v>-1287</v>
      </c>
      <c r="S2898" s="8">
        <f t="shared" ca="1" si="742"/>
        <v>1113789</v>
      </c>
      <c r="T2898" s="8">
        <f t="shared" ca="1" si="738"/>
        <v>-143</v>
      </c>
      <c r="U2898" s="9">
        <f t="shared" ca="1" si="743"/>
        <v>0</v>
      </c>
      <c r="V2898">
        <f t="shared" si="739"/>
        <v>2010</v>
      </c>
      <c r="W2898">
        <f t="shared" si="740"/>
        <v>3</v>
      </c>
    </row>
    <row r="2899" spans="1:23" x14ac:dyDescent="0.25">
      <c r="A2899" s="1">
        <v>40247</v>
      </c>
      <c r="B2899" s="2">
        <v>7779.08</v>
      </c>
      <c r="C2899" s="2">
        <v>85353.39</v>
      </c>
      <c r="D2899" s="2">
        <v>7769</v>
      </c>
      <c r="E2899" s="2">
        <v>7730</v>
      </c>
      <c r="F2899" s="10">
        <f t="shared" si="730"/>
        <v>-1.295783048895216E-3</v>
      </c>
      <c r="G2899" s="2">
        <f t="shared" ca="1" si="731"/>
        <v>116783.9955</v>
      </c>
      <c r="H2899">
        <f t="shared" ca="1" si="732"/>
        <v>-1</v>
      </c>
      <c r="I2899">
        <f t="shared" si="733"/>
        <v>1</v>
      </c>
      <c r="J2899">
        <f t="shared" si="736"/>
        <v>8.4899999999997817</v>
      </c>
      <c r="K2899">
        <f t="shared" si="734"/>
        <v>1</v>
      </c>
      <c r="L2899" s="11">
        <f t="shared" ca="1" si="728"/>
        <v>15358.239999999974</v>
      </c>
      <c r="M2899">
        <f t="shared" ca="1" si="735"/>
        <v>1</v>
      </c>
      <c r="N2899">
        <f t="shared" ca="1" si="729"/>
        <v>2</v>
      </c>
      <c r="O2899">
        <f>COUNTIF(結算日!$A$3:$A$249,A2899)</f>
        <v>0</v>
      </c>
      <c r="Q2899" s="7">
        <f t="shared" si="737"/>
        <v>5</v>
      </c>
      <c r="R2899" s="8">
        <f t="shared" ca="1" si="741"/>
        <v>-715</v>
      </c>
      <c r="S2899" s="8">
        <f t="shared" ca="1" si="742"/>
        <v>1113074</v>
      </c>
      <c r="T2899" s="8">
        <f t="shared" ca="1" si="738"/>
        <v>143</v>
      </c>
      <c r="U2899" s="9">
        <f t="shared" ca="1" si="743"/>
        <v>286</v>
      </c>
      <c r="V2899">
        <f t="shared" si="739"/>
        <v>2010</v>
      </c>
      <c r="W2899">
        <f t="shared" si="740"/>
        <v>3</v>
      </c>
    </row>
    <row r="2900" spans="1:23" x14ac:dyDescent="0.25">
      <c r="A2900" s="1">
        <v>40248</v>
      </c>
      <c r="B2900" s="2">
        <v>7749.66</v>
      </c>
      <c r="C2900" s="2">
        <v>90127.58</v>
      </c>
      <c r="D2900" s="2">
        <v>7757</v>
      </c>
      <c r="E2900" s="2">
        <v>7720</v>
      </c>
      <c r="F2900" s="10">
        <f t="shared" si="730"/>
        <v>9.4713832606840853E-4</v>
      </c>
      <c r="G2900" s="2">
        <f t="shared" ca="1" si="731"/>
        <v>114362.83500000001</v>
      </c>
      <c r="H2900">
        <f t="shared" ca="1" si="732"/>
        <v>-1</v>
      </c>
      <c r="I2900">
        <f t="shared" si="733"/>
        <v>-1</v>
      </c>
      <c r="J2900">
        <f t="shared" si="736"/>
        <v>-29.420000000000073</v>
      </c>
      <c r="K2900">
        <f t="shared" ca="1" si="734"/>
        <v>-1</v>
      </c>
      <c r="L2900" s="11">
        <f t="shared" ca="1" si="728"/>
        <v>15328.819999999974</v>
      </c>
      <c r="M2900">
        <f t="shared" ca="1" si="735"/>
        <v>-1</v>
      </c>
      <c r="N2900">
        <f t="shared" ca="1" si="729"/>
        <v>2</v>
      </c>
      <c r="O2900">
        <f>COUNTIF(結算日!$A$3:$A$249,A2900)</f>
        <v>0</v>
      </c>
      <c r="Q2900" s="7">
        <f t="shared" si="737"/>
        <v>-12</v>
      </c>
      <c r="R2900" s="8">
        <f t="shared" ca="1" si="741"/>
        <v>-1716</v>
      </c>
      <c r="S2900" s="8">
        <f t="shared" ca="1" si="742"/>
        <v>1111072</v>
      </c>
      <c r="T2900" s="8">
        <f t="shared" ca="1" si="738"/>
        <v>-143</v>
      </c>
      <c r="U2900" s="9">
        <f t="shared" ca="1" si="743"/>
        <v>286</v>
      </c>
      <c r="V2900">
        <f t="shared" si="739"/>
        <v>2010</v>
      </c>
      <c r="W2900">
        <f t="shared" si="740"/>
        <v>3</v>
      </c>
    </row>
    <row r="2901" spans="1:23" x14ac:dyDescent="0.25">
      <c r="A2901" s="1">
        <v>40249</v>
      </c>
      <c r="B2901" s="2">
        <v>7748.33</v>
      </c>
      <c r="C2901" s="2">
        <v>77044.23</v>
      </c>
      <c r="D2901" s="2">
        <v>7754</v>
      </c>
      <c r="E2901" s="2">
        <v>7716</v>
      </c>
      <c r="F2901" s="10">
        <f t="shared" si="730"/>
        <v>7.3177058798479244E-4</v>
      </c>
      <c r="G2901" s="2">
        <f t="shared" ca="1" si="731"/>
        <v>111269.84075000002</v>
      </c>
      <c r="H2901">
        <f t="shared" ca="1" si="732"/>
        <v>-1</v>
      </c>
      <c r="I2901">
        <f t="shared" si="733"/>
        <v>-1</v>
      </c>
      <c r="J2901">
        <f t="shared" si="736"/>
        <v>-1.3299999999999272</v>
      </c>
      <c r="K2901">
        <f t="shared" ca="1" si="734"/>
        <v>-1</v>
      </c>
      <c r="L2901" s="11">
        <f t="shared" ca="1" si="728"/>
        <v>15330.149999999974</v>
      </c>
      <c r="M2901">
        <f t="shared" ca="1" si="735"/>
        <v>-1</v>
      </c>
      <c r="N2901">
        <f t="shared" ca="1" si="729"/>
        <v>0</v>
      </c>
      <c r="O2901">
        <f>COUNTIF(結算日!$A$3:$A$249,A2901)</f>
        <v>0</v>
      </c>
      <c r="Q2901" s="7">
        <f t="shared" si="737"/>
        <v>-3</v>
      </c>
      <c r="R2901" s="8">
        <f t="shared" ca="1" si="741"/>
        <v>429</v>
      </c>
      <c r="S2901" s="8">
        <f t="shared" ca="1" si="742"/>
        <v>1111215</v>
      </c>
      <c r="T2901" s="8">
        <f t="shared" ca="1" si="738"/>
        <v>-143</v>
      </c>
      <c r="U2901" s="9">
        <f t="shared" ca="1" si="743"/>
        <v>0</v>
      </c>
      <c r="V2901">
        <f t="shared" si="739"/>
        <v>2010</v>
      </c>
      <c r="W2901">
        <f t="shared" si="740"/>
        <v>3</v>
      </c>
    </row>
    <row r="2902" spans="1:23" x14ac:dyDescent="0.25">
      <c r="A2902" s="1">
        <v>40252</v>
      </c>
      <c r="B2902" s="2">
        <v>7634.92</v>
      </c>
      <c r="C2902" s="2">
        <v>74981</v>
      </c>
      <c r="D2902" s="2">
        <v>7655</v>
      </c>
      <c r="E2902" s="2">
        <v>7614</v>
      </c>
      <c r="F2902" s="10">
        <f t="shared" si="730"/>
        <v>2.6300210087335518E-3</v>
      </c>
      <c r="G2902" s="2">
        <f t="shared" ca="1" si="731"/>
        <v>109144.49075000003</v>
      </c>
      <c r="H2902">
        <f t="shared" ca="1" si="732"/>
        <v>-1</v>
      </c>
      <c r="I2902">
        <f t="shared" si="733"/>
        <v>-1</v>
      </c>
      <c r="J2902">
        <f t="shared" si="736"/>
        <v>-113.40999999999985</v>
      </c>
      <c r="K2902">
        <f t="shared" si="734"/>
        <v>-1</v>
      </c>
      <c r="L2902" s="11">
        <f t="shared" ca="1" si="728"/>
        <v>15443.559999999974</v>
      </c>
      <c r="M2902">
        <f t="shared" ca="1" si="735"/>
        <v>-2</v>
      </c>
      <c r="N2902">
        <f t="shared" ca="1" si="729"/>
        <v>1</v>
      </c>
      <c r="O2902">
        <f>COUNTIF(結算日!$A$3:$A$249,A2902)</f>
        <v>0</v>
      </c>
      <c r="Q2902" s="7">
        <f t="shared" si="737"/>
        <v>-99</v>
      </c>
      <c r="R2902" s="8">
        <f t="shared" ca="1" si="741"/>
        <v>14157</v>
      </c>
      <c r="S2902" s="8">
        <f t="shared" ca="1" si="742"/>
        <v>1125372</v>
      </c>
      <c r="T2902" s="8">
        <f t="shared" ca="1" si="738"/>
        <v>-147</v>
      </c>
      <c r="U2902" s="9">
        <f t="shared" ca="1" si="743"/>
        <v>4</v>
      </c>
      <c r="V2902">
        <f t="shared" si="739"/>
        <v>2010</v>
      </c>
      <c r="W2902">
        <f t="shared" si="740"/>
        <v>3</v>
      </c>
    </row>
    <row r="2903" spans="1:23" x14ac:dyDescent="0.25">
      <c r="A2903" s="1">
        <v>40253</v>
      </c>
      <c r="B2903" s="2">
        <v>7695.63</v>
      </c>
      <c r="C2903" s="2">
        <v>66806</v>
      </c>
      <c r="D2903" s="2">
        <v>7703</v>
      </c>
      <c r="E2903" s="2">
        <v>7656</v>
      </c>
      <c r="F2903" s="10">
        <f t="shared" si="730"/>
        <v>9.5768637525450728E-4</v>
      </c>
      <c r="G2903" s="2">
        <f t="shared" ca="1" si="731"/>
        <v>106969.31575000002</v>
      </c>
      <c r="H2903">
        <f t="shared" ca="1" si="732"/>
        <v>-1</v>
      </c>
      <c r="I2903">
        <f t="shared" si="733"/>
        <v>-1</v>
      </c>
      <c r="J2903">
        <f t="shared" si="736"/>
        <v>60.710000000000036</v>
      </c>
      <c r="K2903">
        <f t="shared" ca="1" si="734"/>
        <v>-1</v>
      </c>
      <c r="L2903" s="11">
        <f t="shared" ca="1" si="728"/>
        <v>15322.139999999974</v>
      </c>
      <c r="M2903">
        <f t="shared" ca="1" si="735"/>
        <v>-1</v>
      </c>
      <c r="N2903">
        <f t="shared" ca="1" si="729"/>
        <v>1</v>
      </c>
      <c r="O2903">
        <f>COUNTIF(結算日!$A$3:$A$249,A2903)</f>
        <v>0</v>
      </c>
      <c r="Q2903" s="7">
        <f t="shared" si="737"/>
        <v>48</v>
      </c>
      <c r="R2903" s="8">
        <f t="shared" ca="1" si="741"/>
        <v>-7056</v>
      </c>
      <c r="S2903" s="8">
        <f t="shared" ca="1" si="742"/>
        <v>1118312</v>
      </c>
      <c r="T2903" s="8">
        <f t="shared" ca="1" si="738"/>
        <v>-145</v>
      </c>
      <c r="U2903" s="9">
        <f t="shared" ca="1" si="743"/>
        <v>2</v>
      </c>
      <c r="V2903">
        <f t="shared" si="739"/>
        <v>2010</v>
      </c>
      <c r="W2903">
        <f t="shared" si="740"/>
        <v>3</v>
      </c>
    </row>
    <row r="2904" spans="1:23" x14ac:dyDescent="0.25">
      <c r="A2904" s="1">
        <v>40254</v>
      </c>
      <c r="B2904" s="2">
        <v>7847.87</v>
      </c>
      <c r="C2904" s="2">
        <v>118076</v>
      </c>
      <c r="D2904" s="2">
        <v>7842</v>
      </c>
      <c r="E2904" s="2">
        <v>7840</v>
      </c>
      <c r="F2904" s="10">
        <f t="shared" si="730"/>
        <v>-1.0028198734178817E-3</v>
      </c>
      <c r="G2904" s="2">
        <f t="shared" ca="1" si="731"/>
        <v>106242.79075000001</v>
      </c>
      <c r="H2904">
        <f t="shared" ca="1" si="732"/>
        <v>1</v>
      </c>
      <c r="I2904">
        <f t="shared" si="733"/>
        <v>1</v>
      </c>
      <c r="J2904">
        <f t="shared" si="736"/>
        <v>152.23999999999978</v>
      </c>
      <c r="K2904">
        <f t="shared" si="734"/>
        <v>1</v>
      </c>
      <c r="L2904" s="11">
        <f t="shared" ca="1" si="728"/>
        <v>15169.899999999974</v>
      </c>
      <c r="M2904">
        <f t="shared" ca="1" si="735"/>
        <v>1</v>
      </c>
      <c r="N2904">
        <f t="shared" ca="1" si="729"/>
        <v>2</v>
      </c>
      <c r="O2904">
        <f>COUNTIF(結算日!$A$3:$A$249,A2904)</f>
        <v>1</v>
      </c>
      <c r="Q2904" s="7">
        <f t="shared" si="737"/>
        <v>139</v>
      </c>
      <c r="R2904" s="8">
        <f t="shared" ca="1" si="741"/>
        <v>-20155</v>
      </c>
      <c r="S2904" s="8">
        <f t="shared" ca="1" si="742"/>
        <v>1098155</v>
      </c>
      <c r="T2904" s="8">
        <f t="shared" ca="1" si="738"/>
        <v>140</v>
      </c>
      <c r="U2904" s="9">
        <f t="shared" ca="1" si="743"/>
        <v>285</v>
      </c>
      <c r="V2904">
        <f t="shared" si="739"/>
        <v>2010</v>
      </c>
      <c r="W2904">
        <f t="shared" si="740"/>
        <v>3</v>
      </c>
    </row>
    <row r="2905" spans="1:23" x14ac:dyDescent="0.25">
      <c r="A2905" s="1">
        <v>40255</v>
      </c>
      <c r="B2905" s="2">
        <v>7886.34</v>
      </c>
      <c r="C2905" s="2">
        <v>135875</v>
      </c>
      <c r="D2905" s="2">
        <v>7850</v>
      </c>
      <c r="E2905" s="2">
        <v>7817</v>
      </c>
      <c r="F2905" s="10">
        <f t="shared" si="730"/>
        <v>-4.6079677011136022E-3</v>
      </c>
      <c r="G2905" s="2">
        <f t="shared" ca="1" si="731"/>
        <v>106114.41575000001</v>
      </c>
      <c r="H2905">
        <f t="shared" ca="1" si="732"/>
        <v>1</v>
      </c>
      <c r="I2905">
        <f t="shared" si="733"/>
        <v>1</v>
      </c>
      <c r="J2905">
        <f t="shared" si="736"/>
        <v>38.470000000000255</v>
      </c>
      <c r="K2905">
        <f t="shared" si="734"/>
        <v>1</v>
      </c>
      <c r="L2905" s="11">
        <f t="shared" ca="1" si="728"/>
        <v>15208.369999999974</v>
      </c>
      <c r="M2905">
        <f t="shared" ca="1" si="735"/>
        <v>1</v>
      </c>
      <c r="N2905">
        <f t="shared" ca="1" si="729"/>
        <v>0</v>
      </c>
      <c r="O2905">
        <f>COUNTIF(結算日!$A$3:$A$249,A2905)</f>
        <v>0</v>
      </c>
      <c r="Q2905" s="7">
        <f t="shared" si="737"/>
        <v>10</v>
      </c>
      <c r="R2905" s="8">
        <f t="shared" ca="1" si="741"/>
        <v>1400</v>
      </c>
      <c r="S2905" s="8">
        <f t="shared" ca="1" si="742"/>
        <v>1099270</v>
      </c>
      <c r="T2905" s="8">
        <f t="shared" ca="1" si="738"/>
        <v>140</v>
      </c>
      <c r="U2905" s="9">
        <f t="shared" ca="1" si="743"/>
        <v>0</v>
      </c>
      <c r="V2905">
        <f t="shared" si="739"/>
        <v>2010</v>
      </c>
      <c r="W2905">
        <f t="shared" si="740"/>
        <v>3</v>
      </c>
    </row>
    <row r="2906" spans="1:23" x14ac:dyDescent="0.25">
      <c r="A2906" s="1">
        <v>40256</v>
      </c>
      <c r="B2906" s="2">
        <v>7897.91</v>
      </c>
      <c r="C2906" s="2">
        <v>114239</v>
      </c>
      <c r="D2906" s="2">
        <v>7867</v>
      </c>
      <c r="E2906" s="2">
        <v>7836</v>
      </c>
      <c r="F2906" s="10">
        <f t="shared" si="730"/>
        <v>-3.9136936227431862E-3</v>
      </c>
      <c r="G2906" s="2">
        <f t="shared" ca="1" si="731"/>
        <v>105318.36575000003</v>
      </c>
      <c r="H2906">
        <f t="shared" ca="1" si="732"/>
        <v>1</v>
      </c>
      <c r="I2906">
        <f t="shared" si="733"/>
        <v>1</v>
      </c>
      <c r="J2906">
        <f t="shared" si="736"/>
        <v>11.569999999999709</v>
      </c>
      <c r="K2906">
        <f t="shared" si="734"/>
        <v>1</v>
      </c>
      <c r="L2906" s="11">
        <f t="shared" ca="1" si="728"/>
        <v>15219.939999999973</v>
      </c>
      <c r="M2906">
        <f t="shared" ca="1" si="735"/>
        <v>1</v>
      </c>
      <c r="N2906">
        <f t="shared" ca="1" si="729"/>
        <v>0</v>
      </c>
      <c r="O2906">
        <f>COUNTIF(結算日!$A$3:$A$249,A2906)</f>
        <v>0</v>
      </c>
      <c r="Q2906" s="7">
        <f t="shared" si="737"/>
        <v>17</v>
      </c>
      <c r="R2906" s="8">
        <f t="shared" ca="1" si="741"/>
        <v>2380</v>
      </c>
      <c r="S2906" s="8">
        <f t="shared" ca="1" si="742"/>
        <v>1101650</v>
      </c>
      <c r="T2906" s="8">
        <f t="shared" ca="1" si="738"/>
        <v>140</v>
      </c>
      <c r="U2906" s="9">
        <f t="shared" ca="1" si="743"/>
        <v>0</v>
      </c>
      <c r="V2906">
        <f t="shared" si="739"/>
        <v>2010</v>
      </c>
      <c r="W2906">
        <f t="shared" si="740"/>
        <v>3</v>
      </c>
    </row>
    <row r="2907" spans="1:23" x14ac:dyDescent="0.25">
      <c r="A2907" s="1">
        <v>40259</v>
      </c>
      <c r="B2907" s="2">
        <v>7835.98</v>
      </c>
      <c r="C2907" s="2">
        <v>105457.60000000001</v>
      </c>
      <c r="D2907" s="2">
        <v>7802</v>
      </c>
      <c r="E2907" s="2">
        <v>7770</v>
      </c>
      <c r="F2907" s="10">
        <f t="shared" si="730"/>
        <v>-4.3364071883796873E-3</v>
      </c>
      <c r="G2907" s="2">
        <f t="shared" ca="1" si="731"/>
        <v>103704.65575000001</v>
      </c>
      <c r="H2907">
        <f t="shared" ca="1" si="732"/>
        <v>1</v>
      </c>
      <c r="I2907">
        <f t="shared" si="733"/>
        <v>1</v>
      </c>
      <c r="J2907">
        <f t="shared" si="736"/>
        <v>-61.930000000000291</v>
      </c>
      <c r="K2907">
        <f t="shared" si="734"/>
        <v>1</v>
      </c>
      <c r="L2907" s="11">
        <f t="shared" ca="1" si="728"/>
        <v>15158.009999999973</v>
      </c>
      <c r="M2907">
        <f t="shared" ca="1" si="735"/>
        <v>1</v>
      </c>
      <c r="N2907">
        <f t="shared" ca="1" si="729"/>
        <v>0</v>
      </c>
      <c r="O2907">
        <f>COUNTIF(結算日!$A$3:$A$249,A2907)</f>
        <v>0</v>
      </c>
      <c r="Q2907" s="7">
        <f t="shared" si="737"/>
        <v>-65</v>
      </c>
      <c r="R2907" s="8">
        <f t="shared" ca="1" si="741"/>
        <v>-9100</v>
      </c>
      <c r="S2907" s="8">
        <f t="shared" ca="1" si="742"/>
        <v>1092550</v>
      </c>
      <c r="T2907" s="8">
        <f t="shared" ca="1" si="738"/>
        <v>140</v>
      </c>
      <c r="U2907" s="9">
        <f t="shared" ca="1" si="743"/>
        <v>0</v>
      </c>
      <c r="V2907">
        <f t="shared" si="739"/>
        <v>2010</v>
      </c>
      <c r="W2907">
        <f t="shared" si="740"/>
        <v>3</v>
      </c>
    </row>
    <row r="2908" spans="1:23" x14ac:dyDescent="0.25">
      <c r="A2908" s="1">
        <v>40260</v>
      </c>
      <c r="B2908" s="2">
        <v>7811.87</v>
      </c>
      <c r="C2908" s="2">
        <v>120392</v>
      </c>
      <c r="D2908" s="2">
        <v>7804</v>
      </c>
      <c r="E2908" s="2">
        <v>7775</v>
      </c>
      <c r="F2908" s="10">
        <f t="shared" si="730"/>
        <v>-1.0074412400615795E-3</v>
      </c>
      <c r="G2908" s="2">
        <f t="shared" ca="1" si="731"/>
        <v>103208.75575000001</v>
      </c>
      <c r="H2908">
        <f t="shared" ca="1" si="732"/>
        <v>1</v>
      </c>
      <c r="I2908">
        <f t="shared" si="733"/>
        <v>1</v>
      </c>
      <c r="J2908">
        <f t="shared" si="736"/>
        <v>-24.109999999999673</v>
      </c>
      <c r="K2908">
        <f t="shared" si="734"/>
        <v>1</v>
      </c>
      <c r="L2908" s="11">
        <f t="shared" ca="1" si="728"/>
        <v>15133.899999999972</v>
      </c>
      <c r="M2908">
        <f t="shared" ca="1" si="735"/>
        <v>1</v>
      </c>
      <c r="N2908">
        <f t="shared" ca="1" si="729"/>
        <v>0</v>
      </c>
      <c r="O2908">
        <f>COUNTIF(結算日!$A$3:$A$249,A2908)</f>
        <v>0</v>
      </c>
      <c r="Q2908" s="7">
        <f t="shared" si="737"/>
        <v>2</v>
      </c>
      <c r="R2908" s="8">
        <f t="shared" ca="1" si="741"/>
        <v>280</v>
      </c>
      <c r="S2908" s="8">
        <f t="shared" ca="1" si="742"/>
        <v>1092830</v>
      </c>
      <c r="T2908" s="8">
        <f t="shared" ca="1" si="738"/>
        <v>140</v>
      </c>
      <c r="U2908" s="9">
        <f t="shared" ca="1" si="743"/>
        <v>0</v>
      </c>
      <c r="V2908">
        <f t="shared" si="739"/>
        <v>2010</v>
      </c>
      <c r="W2908">
        <f t="shared" si="740"/>
        <v>3</v>
      </c>
    </row>
    <row r="2909" spans="1:23" x14ac:dyDescent="0.25">
      <c r="A2909" s="1">
        <v>40261</v>
      </c>
      <c r="B2909" s="2">
        <v>7822.71</v>
      </c>
      <c r="C2909" s="2">
        <v>113545.60000000001</v>
      </c>
      <c r="D2909" s="2">
        <v>7815</v>
      </c>
      <c r="E2909" s="2">
        <v>7785</v>
      </c>
      <c r="F2909" s="10">
        <f t="shared" si="730"/>
        <v>-9.8559194959291219E-4</v>
      </c>
      <c r="G2909" s="2">
        <f t="shared" ca="1" si="731"/>
        <v>102101.77075</v>
      </c>
      <c r="H2909">
        <f t="shared" ca="1" si="732"/>
        <v>1</v>
      </c>
      <c r="I2909">
        <f t="shared" si="733"/>
        <v>1</v>
      </c>
      <c r="J2909">
        <f t="shared" si="736"/>
        <v>10.840000000000146</v>
      </c>
      <c r="K2909">
        <f t="shared" ca="1" si="734"/>
        <v>1</v>
      </c>
      <c r="L2909" s="11">
        <f t="shared" ca="1" si="728"/>
        <v>15144.739999999972</v>
      </c>
      <c r="M2909">
        <f t="shared" ca="1" si="735"/>
        <v>1</v>
      </c>
      <c r="N2909">
        <f t="shared" ca="1" si="729"/>
        <v>0</v>
      </c>
      <c r="O2909">
        <f>COUNTIF(結算日!$A$3:$A$249,A2909)</f>
        <v>0</v>
      </c>
      <c r="Q2909" s="7">
        <f t="shared" si="737"/>
        <v>11</v>
      </c>
      <c r="R2909" s="8">
        <f t="shared" ca="1" si="741"/>
        <v>1540</v>
      </c>
      <c r="S2909" s="8">
        <f t="shared" ca="1" si="742"/>
        <v>1094370</v>
      </c>
      <c r="T2909" s="8">
        <f t="shared" ca="1" si="738"/>
        <v>140</v>
      </c>
      <c r="U2909" s="9">
        <f t="shared" ca="1" si="743"/>
        <v>0</v>
      </c>
      <c r="V2909">
        <f t="shared" si="739"/>
        <v>2010</v>
      </c>
      <c r="W2909">
        <f t="shared" si="740"/>
        <v>3</v>
      </c>
    </row>
    <row r="2910" spans="1:23" x14ac:dyDescent="0.25">
      <c r="A2910" s="1">
        <v>40262</v>
      </c>
      <c r="B2910" s="2">
        <v>7838.1</v>
      </c>
      <c r="C2910" s="2">
        <v>105479</v>
      </c>
      <c r="D2910" s="2">
        <v>7803</v>
      </c>
      <c r="E2910" s="2">
        <v>7780</v>
      </c>
      <c r="F2910" s="10">
        <f t="shared" si="730"/>
        <v>-4.4781260764726882E-3</v>
      </c>
      <c r="G2910" s="2">
        <f t="shared" ca="1" si="731"/>
        <v>101213.92325000001</v>
      </c>
      <c r="H2910">
        <f t="shared" ca="1" si="732"/>
        <v>1</v>
      </c>
      <c r="I2910">
        <f t="shared" si="733"/>
        <v>1</v>
      </c>
      <c r="J2910">
        <f t="shared" si="736"/>
        <v>15.390000000000327</v>
      </c>
      <c r="K2910">
        <f t="shared" si="734"/>
        <v>1</v>
      </c>
      <c r="L2910" s="11">
        <f t="shared" ca="1" si="728"/>
        <v>15160.129999999972</v>
      </c>
      <c r="M2910">
        <f t="shared" ca="1" si="735"/>
        <v>1</v>
      </c>
      <c r="N2910">
        <f t="shared" ca="1" si="729"/>
        <v>0</v>
      </c>
      <c r="O2910">
        <f>COUNTIF(結算日!$A$3:$A$249,A2910)</f>
        <v>0</v>
      </c>
      <c r="Q2910" s="7">
        <f t="shared" si="737"/>
        <v>-12</v>
      </c>
      <c r="R2910" s="8">
        <f t="shared" ca="1" si="741"/>
        <v>-1680</v>
      </c>
      <c r="S2910" s="8">
        <f t="shared" ca="1" si="742"/>
        <v>1092690</v>
      </c>
      <c r="T2910" s="8">
        <f t="shared" ca="1" si="738"/>
        <v>140</v>
      </c>
      <c r="U2910" s="9">
        <f t="shared" ca="1" si="743"/>
        <v>0</v>
      </c>
      <c r="V2910">
        <f t="shared" si="739"/>
        <v>2010</v>
      </c>
      <c r="W2910">
        <f t="shared" si="740"/>
        <v>3</v>
      </c>
    </row>
    <row r="2911" spans="1:23" x14ac:dyDescent="0.25">
      <c r="A2911" s="1">
        <v>40263</v>
      </c>
      <c r="B2911" s="2">
        <v>7876.86</v>
      </c>
      <c r="C2911" s="2">
        <v>120136.3</v>
      </c>
      <c r="D2911" s="2">
        <v>7886</v>
      </c>
      <c r="E2911" s="2">
        <v>7857</v>
      </c>
      <c r="F2911" s="10">
        <f t="shared" si="730"/>
        <v>1.1603608544521471E-3</v>
      </c>
      <c r="G2911" s="2">
        <f t="shared" ca="1" si="731"/>
        <v>101003.26075</v>
      </c>
      <c r="H2911">
        <f t="shared" ca="1" si="732"/>
        <v>1</v>
      </c>
      <c r="I2911">
        <f t="shared" si="733"/>
        <v>-1</v>
      </c>
      <c r="J2911">
        <f t="shared" si="736"/>
        <v>38.759999999999309</v>
      </c>
      <c r="K2911">
        <f t="shared" si="734"/>
        <v>-1</v>
      </c>
      <c r="L2911" s="11">
        <f t="shared" ca="1" si="728"/>
        <v>15198.88999999997</v>
      </c>
      <c r="M2911">
        <f t="shared" ca="1" si="735"/>
        <v>-1</v>
      </c>
      <c r="N2911">
        <f t="shared" ca="1" si="729"/>
        <v>2</v>
      </c>
      <c r="O2911">
        <f>COUNTIF(結算日!$A$3:$A$249,A2911)</f>
        <v>0</v>
      </c>
      <c r="Q2911" s="7">
        <f t="shared" si="737"/>
        <v>83</v>
      </c>
      <c r="R2911" s="8">
        <f t="shared" ca="1" si="741"/>
        <v>11620</v>
      </c>
      <c r="S2911" s="8">
        <f t="shared" ca="1" si="742"/>
        <v>1104310</v>
      </c>
      <c r="T2911" s="8">
        <f t="shared" ca="1" si="738"/>
        <v>-140</v>
      </c>
      <c r="U2911" s="9">
        <f t="shared" ca="1" si="743"/>
        <v>280</v>
      </c>
      <c r="V2911">
        <f t="shared" si="739"/>
        <v>2010</v>
      </c>
      <c r="W2911">
        <f t="shared" si="740"/>
        <v>3</v>
      </c>
    </row>
    <row r="2912" spans="1:23" x14ac:dyDescent="0.25">
      <c r="A2912" s="1">
        <v>40266</v>
      </c>
      <c r="B2912" s="2">
        <v>7947.45</v>
      </c>
      <c r="C2912" s="2">
        <v>120928.4</v>
      </c>
      <c r="D2912" s="2">
        <v>7957</v>
      </c>
      <c r="E2912" s="2">
        <v>7929</v>
      </c>
      <c r="F2912" s="10">
        <f t="shared" si="730"/>
        <v>1.2016432943899868E-3</v>
      </c>
      <c r="G2912" s="2">
        <f t="shared" ca="1" si="731"/>
        <v>100332.34825000001</v>
      </c>
      <c r="H2912">
        <f t="shared" ca="1" si="732"/>
        <v>1</v>
      </c>
      <c r="I2912">
        <f t="shared" si="733"/>
        <v>-1</v>
      </c>
      <c r="J2912">
        <f t="shared" si="736"/>
        <v>70.590000000000146</v>
      </c>
      <c r="K2912">
        <f t="shared" si="734"/>
        <v>-1</v>
      </c>
      <c r="L2912" s="11">
        <f t="shared" ca="1" si="728"/>
        <v>15128.29999999997</v>
      </c>
      <c r="M2912">
        <f t="shared" ca="1" si="735"/>
        <v>-1</v>
      </c>
      <c r="N2912">
        <f t="shared" ca="1" si="729"/>
        <v>0</v>
      </c>
      <c r="O2912">
        <f>COUNTIF(結算日!$A$3:$A$249,A2912)</f>
        <v>0</v>
      </c>
      <c r="Q2912" s="7">
        <f t="shared" si="737"/>
        <v>71</v>
      </c>
      <c r="R2912" s="8">
        <f t="shared" ca="1" si="741"/>
        <v>-9940</v>
      </c>
      <c r="S2912" s="8">
        <f t="shared" ca="1" si="742"/>
        <v>1094090</v>
      </c>
      <c r="T2912" s="8">
        <f t="shared" ca="1" si="738"/>
        <v>-137</v>
      </c>
      <c r="U2912" s="9">
        <f t="shared" ca="1" si="743"/>
        <v>3</v>
      </c>
      <c r="V2912">
        <f t="shared" si="739"/>
        <v>2010</v>
      </c>
      <c r="W2912">
        <f t="shared" si="740"/>
        <v>3</v>
      </c>
    </row>
    <row r="2913" spans="1:23" x14ac:dyDescent="0.25">
      <c r="A2913" s="1">
        <v>40267</v>
      </c>
      <c r="B2913" s="2">
        <v>7962.22</v>
      </c>
      <c r="C2913" s="2">
        <v>114154.2</v>
      </c>
      <c r="D2913" s="2">
        <v>7961</v>
      </c>
      <c r="E2913" s="2">
        <v>7933</v>
      </c>
      <c r="F2913" s="10">
        <f t="shared" si="730"/>
        <v>-1.5322359844371913E-4</v>
      </c>
      <c r="G2913" s="2">
        <f t="shared" ca="1" si="731"/>
        <v>100469.75325000001</v>
      </c>
      <c r="H2913">
        <f t="shared" ca="1" si="732"/>
        <v>1</v>
      </c>
      <c r="I2913">
        <f t="shared" si="733"/>
        <v>1</v>
      </c>
      <c r="J2913">
        <f t="shared" si="736"/>
        <v>14.770000000000437</v>
      </c>
      <c r="K2913">
        <f t="shared" ca="1" si="734"/>
        <v>1</v>
      </c>
      <c r="L2913" s="11">
        <f t="shared" ca="1" si="728"/>
        <v>15113.52999999997</v>
      </c>
      <c r="M2913">
        <f t="shared" ca="1" si="735"/>
        <v>1</v>
      </c>
      <c r="N2913">
        <f t="shared" ca="1" si="729"/>
        <v>2</v>
      </c>
      <c r="O2913">
        <f>COUNTIF(結算日!$A$3:$A$249,A2913)</f>
        <v>0</v>
      </c>
      <c r="Q2913" s="7">
        <f t="shared" si="737"/>
        <v>4</v>
      </c>
      <c r="R2913" s="8">
        <f t="shared" ca="1" si="741"/>
        <v>-548</v>
      </c>
      <c r="S2913" s="8">
        <f t="shared" ca="1" si="742"/>
        <v>1093539</v>
      </c>
      <c r="T2913" s="8">
        <f t="shared" ca="1" si="738"/>
        <v>137</v>
      </c>
      <c r="U2913" s="9">
        <f t="shared" ca="1" si="743"/>
        <v>274</v>
      </c>
      <c r="V2913">
        <f t="shared" si="739"/>
        <v>2010</v>
      </c>
      <c r="W2913">
        <f t="shared" si="740"/>
        <v>3</v>
      </c>
    </row>
    <row r="2914" spans="1:23" x14ac:dyDescent="0.25">
      <c r="A2914" s="1">
        <v>40268</v>
      </c>
      <c r="B2914" s="2">
        <v>7920.06</v>
      </c>
      <c r="C2914" s="2">
        <v>114132.3</v>
      </c>
      <c r="D2914" s="2">
        <v>7906</v>
      </c>
      <c r="E2914" s="2">
        <v>7880</v>
      </c>
      <c r="F2914" s="10">
        <f t="shared" si="730"/>
        <v>-1.7752390764717019E-3</v>
      </c>
      <c r="G2914" s="2">
        <f t="shared" ca="1" si="731"/>
        <v>99273.393249999994</v>
      </c>
      <c r="H2914">
        <f t="shared" ca="1" si="732"/>
        <v>1</v>
      </c>
      <c r="I2914">
        <f t="shared" si="733"/>
        <v>1</v>
      </c>
      <c r="J2914">
        <f t="shared" si="736"/>
        <v>-42.159999999999854</v>
      </c>
      <c r="K2914">
        <f t="shared" si="734"/>
        <v>1</v>
      </c>
      <c r="L2914" s="11">
        <f t="shared" ca="1" si="728"/>
        <v>15071.36999999997</v>
      </c>
      <c r="M2914">
        <f t="shared" ca="1" si="735"/>
        <v>1</v>
      </c>
      <c r="N2914">
        <f t="shared" ca="1" si="729"/>
        <v>0</v>
      </c>
      <c r="O2914">
        <f>COUNTIF(結算日!$A$3:$A$249,A2914)</f>
        <v>0</v>
      </c>
      <c r="Q2914" s="7">
        <f t="shared" si="737"/>
        <v>-55</v>
      </c>
      <c r="R2914" s="8">
        <f t="shared" ca="1" si="741"/>
        <v>-7535</v>
      </c>
      <c r="S2914" s="8">
        <f t="shared" ca="1" si="742"/>
        <v>1085730</v>
      </c>
      <c r="T2914" s="8">
        <f t="shared" ca="1" si="738"/>
        <v>137</v>
      </c>
      <c r="U2914" s="9">
        <f t="shared" ca="1" si="743"/>
        <v>0</v>
      </c>
      <c r="V2914">
        <f t="shared" si="739"/>
        <v>2010</v>
      </c>
      <c r="W2914">
        <f t="shared" si="740"/>
        <v>3</v>
      </c>
    </row>
    <row r="2915" spans="1:23" x14ac:dyDescent="0.25">
      <c r="A2915" s="1">
        <v>40269</v>
      </c>
      <c r="B2915" s="2">
        <v>8013.09</v>
      </c>
      <c r="C2915" s="2">
        <v>138415.4</v>
      </c>
      <c r="D2915" s="2">
        <v>8025</v>
      </c>
      <c r="E2915" s="2">
        <v>7997</v>
      </c>
      <c r="F2915" s="10">
        <f t="shared" si="730"/>
        <v>1.4863180121524877E-3</v>
      </c>
      <c r="G2915" s="2">
        <f t="shared" ca="1" si="731"/>
        <v>99754.168250000002</v>
      </c>
      <c r="H2915">
        <f t="shared" ca="1" si="732"/>
        <v>1</v>
      </c>
      <c r="I2915">
        <f t="shared" si="733"/>
        <v>-1</v>
      </c>
      <c r="J2915">
        <f t="shared" si="736"/>
        <v>93.029999999999745</v>
      </c>
      <c r="K2915">
        <f t="shared" si="734"/>
        <v>-1</v>
      </c>
      <c r="L2915" s="11">
        <f t="shared" ca="1" si="728"/>
        <v>15164.399999999969</v>
      </c>
      <c r="M2915">
        <f t="shared" ca="1" si="735"/>
        <v>-1</v>
      </c>
      <c r="N2915">
        <f t="shared" ca="1" si="729"/>
        <v>2</v>
      </c>
      <c r="O2915">
        <f>COUNTIF(結算日!$A$3:$A$249,A2915)</f>
        <v>0</v>
      </c>
      <c r="Q2915" s="7">
        <f t="shared" si="737"/>
        <v>119</v>
      </c>
      <c r="R2915" s="8">
        <f t="shared" ca="1" si="741"/>
        <v>16303</v>
      </c>
      <c r="S2915" s="8">
        <f t="shared" ca="1" si="742"/>
        <v>1102033</v>
      </c>
      <c r="T2915" s="8">
        <f t="shared" ca="1" si="738"/>
        <v>-137</v>
      </c>
      <c r="U2915" s="9">
        <f t="shared" ca="1" si="743"/>
        <v>274</v>
      </c>
      <c r="V2915">
        <f t="shared" si="739"/>
        <v>2010</v>
      </c>
      <c r="W2915">
        <f t="shared" si="740"/>
        <v>4</v>
      </c>
    </row>
    <row r="2916" spans="1:23" x14ac:dyDescent="0.25">
      <c r="A2916" s="1">
        <v>40270</v>
      </c>
      <c r="B2916" s="2">
        <v>8025.93</v>
      </c>
      <c r="C2916" s="2">
        <v>108124.9</v>
      </c>
      <c r="D2916" s="2">
        <v>8039</v>
      </c>
      <c r="E2916" s="2">
        <v>8012</v>
      </c>
      <c r="F2916" s="10">
        <f t="shared" si="730"/>
        <v>1.6284717160504059E-3</v>
      </c>
      <c r="G2916" s="2">
        <f t="shared" ca="1" si="731"/>
        <v>99505.350749999998</v>
      </c>
      <c r="H2916">
        <f t="shared" ca="1" si="732"/>
        <v>1</v>
      </c>
      <c r="I2916">
        <f t="shared" si="733"/>
        <v>-1</v>
      </c>
      <c r="J2916">
        <f t="shared" si="736"/>
        <v>12.840000000000146</v>
      </c>
      <c r="K2916">
        <f t="shared" si="734"/>
        <v>-1</v>
      </c>
      <c r="L2916" s="11">
        <f t="shared" ca="1" si="728"/>
        <v>15151.559999999969</v>
      </c>
      <c r="M2916">
        <f t="shared" ca="1" si="735"/>
        <v>-1</v>
      </c>
      <c r="N2916">
        <f t="shared" ca="1" si="729"/>
        <v>0</v>
      </c>
      <c r="O2916">
        <f>COUNTIF(結算日!$A$3:$A$249,A2916)</f>
        <v>0</v>
      </c>
      <c r="Q2916" s="7">
        <f t="shared" si="737"/>
        <v>14</v>
      </c>
      <c r="R2916" s="8">
        <f t="shared" ca="1" si="741"/>
        <v>-1918</v>
      </c>
      <c r="S2916" s="8">
        <f t="shared" ca="1" si="742"/>
        <v>1099841</v>
      </c>
      <c r="T2916" s="8">
        <f t="shared" ca="1" si="738"/>
        <v>-136</v>
      </c>
      <c r="U2916" s="9">
        <f t="shared" ca="1" si="743"/>
        <v>1</v>
      </c>
      <c r="V2916">
        <f t="shared" si="739"/>
        <v>2010</v>
      </c>
      <c r="W2916">
        <f t="shared" si="740"/>
        <v>4</v>
      </c>
    </row>
    <row r="2917" spans="1:23" x14ac:dyDescent="0.25">
      <c r="A2917" s="1">
        <v>40274</v>
      </c>
      <c r="B2917" s="2">
        <v>8089.65</v>
      </c>
      <c r="C2917" s="2">
        <v>128727.6</v>
      </c>
      <c r="D2917" s="2">
        <v>8096</v>
      </c>
      <c r="E2917" s="2">
        <v>8065</v>
      </c>
      <c r="F2917" s="10">
        <f t="shared" si="730"/>
        <v>7.8495361356800686E-4</v>
      </c>
      <c r="G2917" s="2">
        <f t="shared" ca="1" si="731"/>
        <v>99792.420750000005</v>
      </c>
      <c r="H2917">
        <f t="shared" ca="1" si="732"/>
        <v>1</v>
      </c>
      <c r="I2917">
        <f t="shared" si="733"/>
        <v>-1</v>
      </c>
      <c r="J2917">
        <f t="shared" si="736"/>
        <v>63.719999999999345</v>
      </c>
      <c r="K2917">
        <f t="shared" ca="1" si="734"/>
        <v>1</v>
      </c>
      <c r="L2917" s="11">
        <f t="shared" ca="1" si="728"/>
        <v>15087.839999999969</v>
      </c>
      <c r="M2917">
        <f t="shared" ca="1" si="735"/>
        <v>1</v>
      </c>
      <c r="N2917">
        <f t="shared" ca="1" si="729"/>
        <v>2</v>
      </c>
      <c r="O2917">
        <f>COUNTIF(結算日!$A$3:$A$249,A2917)</f>
        <v>0</v>
      </c>
      <c r="Q2917" s="7">
        <f t="shared" si="737"/>
        <v>57</v>
      </c>
      <c r="R2917" s="8">
        <f t="shared" ca="1" si="741"/>
        <v>-7752</v>
      </c>
      <c r="S2917" s="8">
        <f t="shared" ca="1" si="742"/>
        <v>1092088</v>
      </c>
      <c r="T2917" s="8">
        <f t="shared" ca="1" si="738"/>
        <v>134</v>
      </c>
      <c r="U2917" s="9">
        <f t="shared" ca="1" si="743"/>
        <v>270</v>
      </c>
      <c r="V2917">
        <f t="shared" si="739"/>
        <v>2010</v>
      </c>
      <c r="W2917">
        <f t="shared" si="740"/>
        <v>4</v>
      </c>
    </row>
    <row r="2918" spans="1:23" x14ac:dyDescent="0.25">
      <c r="A2918" s="1">
        <v>40275</v>
      </c>
      <c r="B2918" s="2">
        <v>8116.42</v>
      </c>
      <c r="C2918" s="2">
        <v>129831</v>
      </c>
      <c r="D2918" s="2">
        <v>8126</v>
      </c>
      <c r="E2918" s="2">
        <v>8096</v>
      </c>
      <c r="F2918" s="10">
        <f t="shared" si="730"/>
        <v>1.1803233445286665E-3</v>
      </c>
      <c r="G2918" s="2">
        <f t="shared" ca="1" si="731"/>
        <v>100781.87274999999</v>
      </c>
      <c r="H2918">
        <f t="shared" ca="1" si="732"/>
        <v>1</v>
      </c>
      <c r="I2918">
        <f t="shared" si="733"/>
        <v>-1</v>
      </c>
      <c r="J2918">
        <f t="shared" si="736"/>
        <v>26.770000000000437</v>
      </c>
      <c r="K2918">
        <f t="shared" si="734"/>
        <v>-1</v>
      </c>
      <c r="L2918" s="11">
        <f t="shared" ca="1" si="728"/>
        <v>15114.60999999997</v>
      </c>
      <c r="M2918">
        <f t="shared" ca="1" si="735"/>
        <v>-1</v>
      </c>
      <c r="N2918">
        <f t="shared" ca="1" si="729"/>
        <v>2</v>
      </c>
      <c r="O2918">
        <f>COUNTIF(結算日!$A$3:$A$249,A2918)</f>
        <v>0</v>
      </c>
      <c r="Q2918" s="7">
        <f t="shared" si="737"/>
        <v>30</v>
      </c>
      <c r="R2918" s="8">
        <f t="shared" ca="1" si="741"/>
        <v>4020</v>
      </c>
      <c r="S2918" s="8">
        <f t="shared" ca="1" si="742"/>
        <v>1095838</v>
      </c>
      <c r="T2918" s="8">
        <f t="shared" ca="1" si="738"/>
        <v>-134</v>
      </c>
      <c r="U2918" s="9">
        <f t="shared" ca="1" si="743"/>
        <v>268</v>
      </c>
      <c r="V2918">
        <f t="shared" si="739"/>
        <v>2010</v>
      </c>
      <c r="W2918">
        <f t="shared" si="740"/>
        <v>4</v>
      </c>
    </row>
    <row r="2919" spans="1:23" x14ac:dyDescent="0.25">
      <c r="A2919" s="1">
        <v>40276</v>
      </c>
      <c r="B2919" s="2">
        <v>8057.6</v>
      </c>
      <c r="C2919" s="2">
        <v>146574</v>
      </c>
      <c r="D2919" s="2">
        <v>8081</v>
      </c>
      <c r="E2919" s="2">
        <v>8051</v>
      </c>
      <c r="F2919" s="10">
        <f t="shared" si="730"/>
        <v>2.9040905480539614E-3</v>
      </c>
      <c r="G2919" s="2">
        <f t="shared" ca="1" si="731"/>
        <v>101704.64275</v>
      </c>
      <c r="H2919">
        <f t="shared" ca="1" si="732"/>
        <v>1</v>
      </c>
      <c r="I2919">
        <f t="shared" si="733"/>
        <v>-1</v>
      </c>
      <c r="J2919">
        <f t="shared" si="736"/>
        <v>-58.819999999999709</v>
      </c>
      <c r="K2919">
        <f t="shared" si="734"/>
        <v>-1</v>
      </c>
      <c r="L2919" s="11">
        <f t="shared" ca="1" si="728"/>
        <v>15173.429999999969</v>
      </c>
      <c r="M2919">
        <f t="shared" ca="1" si="735"/>
        <v>-1</v>
      </c>
      <c r="N2919">
        <f t="shared" ca="1" si="729"/>
        <v>0</v>
      </c>
      <c r="O2919">
        <f>COUNTIF(結算日!$A$3:$A$249,A2919)</f>
        <v>0</v>
      </c>
      <c r="Q2919" s="7">
        <f t="shared" si="737"/>
        <v>-45</v>
      </c>
      <c r="R2919" s="8">
        <f t="shared" ca="1" si="741"/>
        <v>6030</v>
      </c>
      <c r="S2919" s="8">
        <f t="shared" ca="1" si="742"/>
        <v>1101600</v>
      </c>
      <c r="T2919" s="8">
        <f t="shared" ca="1" si="738"/>
        <v>-136</v>
      </c>
      <c r="U2919" s="9">
        <f t="shared" ca="1" si="743"/>
        <v>2</v>
      </c>
      <c r="V2919">
        <f t="shared" si="739"/>
        <v>2010</v>
      </c>
      <c r="W2919">
        <f t="shared" si="740"/>
        <v>4</v>
      </c>
    </row>
    <row r="2920" spans="1:23" x14ac:dyDescent="0.25">
      <c r="A2920" s="1">
        <v>40277</v>
      </c>
      <c r="B2920" s="2">
        <v>8092.03</v>
      </c>
      <c r="C2920" s="2">
        <v>107412.4</v>
      </c>
      <c r="D2920" s="2">
        <v>8101</v>
      </c>
      <c r="E2920" s="2">
        <v>8071</v>
      </c>
      <c r="F2920" s="10">
        <f t="shared" si="730"/>
        <v>1.108498114811729E-3</v>
      </c>
      <c r="G2920" s="2">
        <f t="shared" ca="1" si="731"/>
        <v>102102.41399999999</v>
      </c>
      <c r="H2920">
        <f t="shared" ca="1" si="732"/>
        <v>1</v>
      </c>
      <c r="I2920">
        <f t="shared" si="733"/>
        <v>-1</v>
      </c>
      <c r="J2920">
        <f t="shared" si="736"/>
        <v>34.429999999999382</v>
      </c>
      <c r="K2920">
        <f t="shared" si="734"/>
        <v>-1</v>
      </c>
      <c r="L2920" s="11">
        <f t="shared" ca="1" si="728"/>
        <v>15138.999999999971</v>
      </c>
      <c r="M2920">
        <f t="shared" ca="1" si="735"/>
        <v>-1</v>
      </c>
      <c r="N2920">
        <f t="shared" ca="1" si="729"/>
        <v>0</v>
      </c>
      <c r="O2920">
        <f>COUNTIF(結算日!$A$3:$A$249,A2920)</f>
        <v>0</v>
      </c>
      <c r="Q2920" s="7">
        <f t="shared" si="737"/>
        <v>20</v>
      </c>
      <c r="R2920" s="8">
        <f t="shared" ca="1" si="741"/>
        <v>-2720</v>
      </c>
      <c r="S2920" s="8">
        <f t="shared" ca="1" si="742"/>
        <v>1098878</v>
      </c>
      <c r="T2920" s="8">
        <f t="shared" ca="1" si="738"/>
        <v>-135</v>
      </c>
      <c r="U2920" s="9">
        <f t="shared" ca="1" si="743"/>
        <v>1</v>
      </c>
      <c r="V2920">
        <f t="shared" si="739"/>
        <v>2010</v>
      </c>
      <c r="W2920">
        <f t="shared" si="740"/>
        <v>4</v>
      </c>
    </row>
    <row r="2921" spans="1:23" x14ac:dyDescent="0.25">
      <c r="A2921" s="1">
        <v>40280</v>
      </c>
      <c r="B2921" s="2">
        <v>8117.75</v>
      </c>
      <c r="C2921" s="2">
        <v>105913</v>
      </c>
      <c r="D2921" s="2">
        <v>8126</v>
      </c>
      <c r="E2921" s="2">
        <v>8096</v>
      </c>
      <c r="F2921" s="10">
        <f t="shared" si="730"/>
        <v>1.016291460071983E-3</v>
      </c>
      <c r="G2921" s="2">
        <f t="shared" ca="1" si="731"/>
        <v>102765.05899999999</v>
      </c>
      <c r="H2921">
        <f t="shared" ca="1" si="732"/>
        <v>1</v>
      </c>
      <c r="I2921">
        <f t="shared" si="733"/>
        <v>-1</v>
      </c>
      <c r="J2921">
        <f t="shared" si="736"/>
        <v>25.720000000000255</v>
      </c>
      <c r="K2921">
        <f t="shared" si="734"/>
        <v>-1</v>
      </c>
      <c r="L2921" s="11">
        <f t="shared" ca="1" si="728"/>
        <v>15113.27999999997</v>
      </c>
      <c r="M2921">
        <f t="shared" ca="1" si="735"/>
        <v>-1</v>
      </c>
      <c r="N2921">
        <f t="shared" ca="1" si="729"/>
        <v>0</v>
      </c>
      <c r="O2921">
        <f>COUNTIF(結算日!$A$3:$A$249,A2921)</f>
        <v>0</v>
      </c>
      <c r="Q2921" s="7">
        <f t="shared" si="737"/>
        <v>25</v>
      </c>
      <c r="R2921" s="8">
        <f t="shared" ca="1" si="741"/>
        <v>-3375</v>
      </c>
      <c r="S2921" s="8">
        <f t="shared" ca="1" si="742"/>
        <v>1095502</v>
      </c>
      <c r="T2921" s="8">
        <f t="shared" ca="1" si="738"/>
        <v>-134</v>
      </c>
      <c r="U2921" s="9">
        <f t="shared" ca="1" si="743"/>
        <v>1</v>
      </c>
      <c r="V2921">
        <f t="shared" si="739"/>
        <v>2010</v>
      </c>
      <c r="W2921">
        <f t="shared" si="740"/>
        <v>4</v>
      </c>
    </row>
    <row r="2922" spans="1:23" x14ac:dyDescent="0.25">
      <c r="A2922" s="1">
        <v>40281</v>
      </c>
      <c r="B2922" s="2">
        <v>8029.73</v>
      </c>
      <c r="C2922" s="2">
        <v>103146</v>
      </c>
      <c r="D2922" s="2">
        <v>8019</v>
      </c>
      <c r="E2922" s="2">
        <v>7987</v>
      </c>
      <c r="F2922" s="10">
        <f t="shared" si="730"/>
        <v>-1.3362840344568472E-3</v>
      </c>
      <c r="G2922" s="2">
        <f t="shared" ca="1" si="731"/>
        <v>102301.49899999998</v>
      </c>
      <c r="H2922">
        <f t="shared" ca="1" si="732"/>
        <v>1</v>
      </c>
      <c r="I2922">
        <f t="shared" si="733"/>
        <v>1</v>
      </c>
      <c r="J2922">
        <f t="shared" si="736"/>
        <v>-88.020000000000437</v>
      </c>
      <c r="K2922">
        <f t="shared" si="734"/>
        <v>1</v>
      </c>
      <c r="L2922" s="11">
        <f t="shared" ca="1" si="728"/>
        <v>15201.29999999997</v>
      </c>
      <c r="M2922">
        <f t="shared" ca="1" si="735"/>
        <v>1</v>
      </c>
      <c r="N2922">
        <f t="shared" ca="1" si="729"/>
        <v>2</v>
      </c>
      <c r="O2922">
        <f>COUNTIF(結算日!$A$3:$A$249,A2922)</f>
        <v>0</v>
      </c>
      <c r="Q2922" s="7">
        <f t="shared" si="737"/>
        <v>-107</v>
      </c>
      <c r="R2922" s="8">
        <f t="shared" ca="1" si="741"/>
        <v>14338</v>
      </c>
      <c r="S2922" s="8">
        <f t="shared" ca="1" si="742"/>
        <v>1109839</v>
      </c>
      <c r="T2922" s="8">
        <f t="shared" ca="1" si="738"/>
        <v>138</v>
      </c>
      <c r="U2922" s="9">
        <f t="shared" ca="1" si="743"/>
        <v>272</v>
      </c>
      <c r="V2922">
        <f t="shared" si="739"/>
        <v>2010</v>
      </c>
      <c r="W2922">
        <f t="shared" si="740"/>
        <v>4</v>
      </c>
    </row>
    <row r="2923" spans="1:23" x14ac:dyDescent="0.25">
      <c r="A2923" s="1">
        <v>40282</v>
      </c>
      <c r="B2923" s="2">
        <v>8097.13</v>
      </c>
      <c r="C2923" s="2">
        <v>98043</v>
      </c>
      <c r="D2923" s="2">
        <v>8112</v>
      </c>
      <c r="E2923" s="2">
        <v>8078</v>
      </c>
      <c r="F2923" s="10">
        <f t="shared" si="730"/>
        <v>1.8364531630343794E-3</v>
      </c>
      <c r="G2923" s="2">
        <f t="shared" ca="1" si="731"/>
        <v>102728.52399999999</v>
      </c>
      <c r="H2923">
        <f t="shared" ca="1" si="732"/>
        <v>-1</v>
      </c>
      <c r="I2923">
        <f t="shared" si="733"/>
        <v>-1</v>
      </c>
      <c r="J2923">
        <f t="shared" si="736"/>
        <v>67.400000000000546</v>
      </c>
      <c r="K2923">
        <f t="shared" si="734"/>
        <v>-1</v>
      </c>
      <c r="L2923" s="11">
        <f t="shared" ca="1" si="728"/>
        <v>15268.699999999972</v>
      </c>
      <c r="M2923">
        <f t="shared" ca="1" si="735"/>
        <v>-1</v>
      </c>
      <c r="N2923">
        <f t="shared" ca="1" si="729"/>
        <v>2</v>
      </c>
      <c r="O2923">
        <f>COUNTIF(結算日!$A$3:$A$249,A2923)</f>
        <v>0</v>
      </c>
      <c r="Q2923" s="7">
        <f t="shared" si="737"/>
        <v>93</v>
      </c>
      <c r="R2923" s="8">
        <f t="shared" ca="1" si="741"/>
        <v>12834</v>
      </c>
      <c r="S2923" s="8">
        <f t="shared" ca="1" si="742"/>
        <v>1122401</v>
      </c>
      <c r="T2923" s="8">
        <f t="shared" ca="1" si="738"/>
        <v>-138</v>
      </c>
      <c r="U2923" s="9">
        <f t="shared" ca="1" si="743"/>
        <v>276</v>
      </c>
      <c r="V2923">
        <f t="shared" si="739"/>
        <v>2010</v>
      </c>
      <c r="W2923">
        <f t="shared" si="740"/>
        <v>4</v>
      </c>
    </row>
    <row r="2924" spans="1:23" x14ac:dyDescent="0.25">
      <c r="A2924" s="1">
        <v>40283</v>
      </c>
      <c r="B2924" s="2">
        <v>8171.94</v>
      </c>
      <c r="C2924" s="2">
        <v>142548</v>
      </c>
      <c r="D2924" s="2">
        <v>8158</v>
      </c>
      <c r="E2924" s="2">
        <v>8125</v>
      </c>
      <c r="F2924" s="10">
        <f t="shared" si="730"/>
        <v>-1.7058372920015774E-3</v>
      </c>
      <c r="G2924" s="2">
        <f t="shared" ca="1" si="731"/>
        <v>104193.55724999998</v>
      </c>
      <c r="H2924">
        <f t="shared" ca="1" si="732"/>
        <v>1</v>
      </c>
      <c r="I2924">
        <f t="shared" si="733"/>
        <v>1</v>
      </c>
      <c r="J2924">
        <f t="shared" si="736"/>
        <v>74.809999999999491</v>
      </c>
      <c r="K2924">
        <f t="shared" si="734"/>
        <v>1</v>
      </c>
      <c r="L2924" s="11">
        <f t="shared" ca="1" si="728"/>
        <v>15193.889999999972</v>
      </c>
      <c r="M2924">
        <f t="shared" ca="1" si="735"/>
        <v>1</v>
      </c>
      <c r="N2924">
        <f t="shared" ca="1" si="729"/>
        <v>2</v>
      </c>
      <c r="O2924">
        <f>COUNTIF(結算日!$A$3:$A$249,A2924)</f>
        <v>0</v>
      </c>
      <c r="Q2924" s="7">
        <f t="shared" si="737"/>
        <v>46</v>
      </c>
      <c r="R2924" s="8">
        <f t="shared" ca="1" si="741"/>
        <v>-6348</v>
      </c>
      <c r="S2924" s="8">
        <f t="shared" ca="1" si="742"/>
        <v>1115777</v>
      </c>
      <c r="T2924" s="8">
        <f t="shared" ca="1" si="738"/>
        <v>136</v>
      </c>
      <c r="U2924" s="9">
        <f t="shared" ca="1" si="743"/>
        <v>274</v>
      </c>
      <c r="V2924">
        <f t="shared" si="739"/>
        <v>2010</v>
      </c>
      <c r="W2924">
        <f t="shared" si="740"/>
        <v>4</v>
      </c>
    </row>
    <row r="2925" spans="1:23" x14ac:dyDescent="0.25">
      <c r="A2925" s="1">
        <v>40284</v>
      </c>
      <c r="B2925" s="2">
        <v>8111.57</v>
      </c>
      <c r="C2925" s="2">
        <v>121174</v>
      </c>
      <c r="D2925" s="2">
        <v>8102</v>
      </c>
      <c r="E2925" s="2">
        <v>8071</v>
      </c>
      <c r="F2925" s="10">
        <f t="shared" si="730"/>
        <v>-1.1797962663208095E-3</v>
      </c>
      <c r="G2925" s="2">
        <f t="shared" ca="1" si="731"/>
        <v>105584.71424999999</v>
      </c>
      <c r="H2925">
        <f t="shared" ca="1" si="732"/>
        <v>1</v>
      </c>
      <c r="I2925">
        <f t="shared" si="733"/>
        <v>1</v>
      </c>
      <c r="J2925">
        <f t="shared" si="736"/>
        <v>-60.369999999999891</v>
      </c>
      <c r="K2925">
        <f t="shared" si="734"/>
        <v>1</v>
      </c>
      <c r="L2925" s="11">
        <f t="shared" ca="1" si="728"/>
        <v>15133.519999999971</v>
      </c>
      <c r="M2925">
        <f t="shared" ca="1" si="735"/>
        <v>1</v>
      </c>
      <c r="N2925">
        <f t="shared" ca="1" si="729"/>
        <v>0</v>
      </c>
      <c r="O2925">
        <f>COUNTIF(結算日!$A$3:$A$249,A2925)</f>
        <v>0</v>
      </c>
      <c r="Q2925" s="7">
        <f t="shared" si="737"/>
        <v>-56</v>
      </c>
      <c r="R2925" s="8">
        <f t="shared" ca="1" si="741"/>
        <v>-7616</v>
      </c>
      <c r="S2925" s="8">
        <f t="shared" ca="1" si="742"/>
        <v>1107887</v>
      </c>
      <c r="T2925" s="8">
        <f t="shared" ca="1" si="738"/>
        <v>136</v>
      </c>
      <c r="U2925" s="9">
        <f t="shared" ca="1" si="743"/>
        <v>0</v>
      </c>
      <c r="V2925">
        <f t="shared" si="739"/>
        <v>2010</v>
      </c>
      <c r="W2925">
        <f t="shared" si="740"/>
        <v>4</v>
      </c>
    </row>
    <row r="2926" spans="1:23" x14ac:dyDescent="0.25">
      <c r="A2926" s="1">
        <v>40287</v>
      </c>
      <c r="B2926" s="2">
        <v>7854.22</v>
      </c>
      <c r="C2926" s="2">
        <v>138032</v>
      </c>
      <c r="D2926" s="2">
        <v>7822</v>
      </c>
      <c r="E2926" s="2">
        <v>7798</v>
      </c>
      <c r="F2926" s="10">
        <f t="shared" si="730"/>
        <v>-4.1022533109590364E-3</v>
      </c>
      <c r="G2926" s="2">
        <f t="shared" ca="1" si="731"/>
        <v>106367.76424999998</v>
      </c>
      <c r="H2926">
        <f t="shared" ca="1" si="732"/>
        <v>1</v>
      </c>
      <c r="I2926">
        <f t="shared" si="733"/>
        <v>1</v>
      </c>
      <c r="J2926">
        <f t="shared" si="736"/>
        <v>-257.34999999999945</v>
      </c>
      <c r="K2926">
        <f t="shared" si="734"/>
        <v>1</v>
      </c>
      <c r="L2926" s="11">
        <f t="shared" ca="1" si="728"/>
        <v>14876.169999999973</v>
      </c>
      <c r="M2926">
        <f t="shared" ca="1" si="735"/>
        <v>1</v>
      </c>
      <c r="N2926">
        <f t="shared" ca="1" si="729"/>
        <v>0</v>
      </c>
      <c r="O2926">
        <f>COUNTIF(結算日!$A$3:$A$249,A2926)</f>
        <v>0</v>
      </c>
      <c r="Q2926" s="7">
        <f t="shared" si="737"/>
        <v>-280</v>
      </c>
      <c r="R2926" s="8">
        <f t="shared" ca="1" si="741"/>
        <v>-38080</v>
      </c>
      <c r="S2926" s="8">
        <f t="shared" ca="1" si="742"/>
        <v>1069807</v>
      </c>
      <c r="T2926" s="8">
        <f t="shared" ca="1" si="738"/>
        <v>136</v>
      </c>
      <c r="U2926" s="9">
        <f t="shared" ca="1" si="743"/>
        <v>0</v>
      </c>
      <c r="V2926">
        <f t="shared" si="739"/>
        <v>2010</v>
      </c>
      <c r="W2926">
        <f t="shared" si="740"/>
        <v>4</v>
      </c>
    </row>
    <row r="2927" spans="1:23" x14ac:dyDescent="0.25">
      <c r="A2927" s="1">
        <v>40288</v>
      </c>
      <c r="B2927" s="2">
        <v>7900.42</v>
      </c>
      <c r="C2927" s="2">
        <v>106263</v>
      </c>
      <c r="D2927" s="2">
        <v>7876</v>
      </c>
      <c r="E2927" s="2">
        <v>7850</v>
      </c>
      <c r="F2927" s="10">
        <f t="shared" si="730"/>
        <v>-3.0909749101946105E-3</v>
      </c>
      <c r="G2927" s="2">
        <f t="shared" ca="1" si="731"/>
        <v>106663.43924999998</v>
      </c>
      <c r="H2927">
        <f t="shared" ca="1" si="732"/>
        <v>-1</v>
      </c>
      <c r="I2927">
        <f t="shared" si="733"/>
        <v>1</v>
      </c>
      <c r="J2927">
        <f t="shared" si="736"/>
        <v>46.199999999999818</v>
      </c>
      <c r="K2927">
        <f t="shared" si="734"/>
        <v>1</v>
      </c>
      <c r="L2927" s="11">
        <f t="shared" ca="1" si="728"/>
        <v>14922.369999999974</v>
      </c>
      <c r="M2927">
        <f t="shared" ca="1" si="735"/>
        <v>1</v>
      </c>
      <c r="N2927">
        <f t="shared" ca="1" si="729"/>
        <v>0</v>
      </c>
      <c r="O2927">
        <f>COUNTIF(結算日!$A$3:$A$249,A2927)</f>
        <v>0</v>
      </c>
      <c r="Q2927" s="7">
        <f t="shared" si="737"/>
        <v>54</v>
      </c>
      <c r="R2927" s="8">
        <f t="shared" ca="1" si="741"/>
        <v>7344</v>
      </c>
      <c r="S2927" s="8">
        <f t="shared" ca="1" si="742"/>
        <v>1077151</v>
      </c>
      <c r="T2927" s="8">
        <f t="shared" ca="1" si="738"/>
        <v>136</v>
      </c>
      <c r="U2927" s="9">
        <f t="shared" ca="1" si="743"/>
        <v>0</v>
      </c>
      <c r="V2927">
        <f t="shared" si="739"/>
        <v>2010</v>
      </c>
      <c r="W2927">
        <f t="shared" si="740"/>
        <v>4</v>
      </c>
    </row>
    <row r="2928" spans="1:23" x14ac:dyDescent="0.25">
      <c r="A2928" s="1">
        <v>40289</v>
      </c>
      <c r="B2928" s="2">
        <v>7990.53</v>
      </c>
      <c r="C2928" s="2">
        <v>117941</v>
      </c>
      <c r="D2928" s="2">
        <v>7980</v>
      </c>
      <c r="E2928" s="2">
        <v>7957</v>
      </c>
      <c r="F2928" s="10">
        <f t="shared" si="730"/>
        <v>-4.196217272195879E-3</v>
      </c>
      <c r="G2928" s="2">
        <f t="shared" ca="1" si="731"/>
        <v>107329.72949999999</v>
      </c>
      <c r="H2928">
        <f t="shared" ca="1" si="732"/>
        <v>1</v>
      </c>
      <c r="I2928">
        <f t="shared" si="733"/>
        <v>1</v>
      </c>
      <c r="J2928">
        <f t="shared" si="736"/>
        <v>90.109999999999673</v>
      </c>
      <c r="K2928">
        <f t="shared" si="734"/>
        <v>1</v>
      </c>
      <c r="L2928" s="11">
        <f t="shared" ca="1" si="728"/>
        <v>15012.479999999974</v>
      </c>
      <c r="M2928">
        <f t="shared" ca="1" si="735"/>
        <v>1</v>
      </c>
      <c r="N2928">
        <f t="shared" ca="1" si="729"/>
        <v>0</v>
      </c>
      <c r="O2928">
        <f>COUNTIF(結算日!$A$3:$A$249,A2928)</f>
        <v>1</v>
      </c>
      <c r="Q2928" s="7">
        <f t="shared" si="737"/>
        <v>104</v>
      </c>
      <c r="R2928" s="8">
        <f t="shared" ca="1" si="741"/>
        <v>14144</v>
      </c>
      <c r="S2928" s="8">
        <f t="shared" ca="1" si="742"/>
        <v>1091295</v>
      </c>
      <c r="T2928" s="8">
        <f t="shared" ca="1" si="738"/>
        <v>137</v>
      </c>
      <c r="U2928" s="9">
        <f t="shared" ca="1" si="743"/>
        <v>273</v>
      </c>
      <c r="V2928">
        <f t="shared" si="739"/>
        <v>2010</v>
      </c>
      <c r="W2928">
        <f t="shared" si="740"/>
        <v>4</v>
      </c>
    </row>
    <row r="2929" spans="1:23" x14ac:dyDescent="0.25">
      <c r="A2929" s="1">
        <v>40290</v>
      </c>
      <c r="B2929" s="2">
        <v>7978.69</v>
      </c>
      <c r="C2929" s="2">
        <v>113470</v>
      </c>
      <c r="D2929" s="2">
        <v>7925</v>
      </c>
      <c r="E2929" s="2">
        <v>7893</v>
      </c>
      <c r="F2929" s="10">
        <f t="shared" si="730"/>
        <v>-6.7291748394786577E-3</v>
      </c>
      <c r="G2929" s="2">
        <f t="shared" ca="1" si="731"/>
        <v>108069.35449999999</v>
      </c>
      <c r="H2929">
        <f t="shared" ca="1" si="732"/>
        <v>1</v>
      </c>
      <c r="I2929">
        <f t="shared" si="733"/>
        <v>1</v>
      </c>
      <c r="J2929">
        <f t="shared" si="736"/>
        <v>-11.840000000000146</v>
      </c>
      <c r="K2929">
        <f t="shared" si="734"/>
        <v>1</v>
      </c>
      <c r="L2929" s="11">
        <f t="shared" ca="1" si="728"/>
        <v>15000.639999999974</v>
      </c>
      <c r="M2929">
        <f t="shared" ca="1" si="735"/>
        <v>1</v>
      </c>
      <c r="N2929">
        <f t="shared" ca="1" si="729"/>
        <v>0</v>
      </c>
      <c r="O2929">
        <f>COUNTIF(結算日!$A$3:$A$249,A2929)</f>
        <v>0</v>
      </c>
      <c r="Q2929" s="7">
        <f t="shared" si="737"/>
        <v>-32</v>
      </c>
      <c r="R2929" s="8">
        <f t="shared" ca="1" si="741"/>
        <v>-4384</v>
      </c>
      <c r="S2929" s="8">
        <f t="shared" ca="1" si="742"/>
        <v>1086638</v>
      </c>
      <c r="T2929" s="8">
        <f t="shared" ca="1" si="738"/>
        <v>137</v>
      </c>
      <c r="U2929" s="9">
        <f t="shared" ca="1" si="743"/>
        <v>0</v>
      </c>
      <c r="V2929">
        <f t="shared" si="739"/>
        <v>2010</v>
      </c>
      <c r="W2929">
        <f t="shared" si="740"/>
        <v>4</v>
      </c>
    </row>
    <row r="2930" spans="1:23" x14ac:dyDescent="0.25">
      <c r="A2930" s="1">
        <v>40291</v>
      </c>
      <c r="B2930" s="2">
        <v>8004.89</v>
      </c>
      <c r="C2930" s="2">
        <v>124486</v>
      </c>
      <c r="D2930" s="2">
        <v>7958</v>
      </c>
      <c r="E2930" s="2">
        <v>7929</v>
      </c>
      <c r="F2930" s="10">
        <f t="shared" si="730"/>
        <v>-5.8576694995184919E-3</v>
      </c>
      <c r="G2930" s="2">
        <f t="shared" ca="1" si="731"/>
        <v>108658.7145</v>
      </c>
      <c r="H2930">
        <f t="shared" ca="1" si="732"/>
        <v>1</v>
      </c>
      <c r="I2930">
        <f t="shared" si="733"/>
        <v>1</v>
      </c>
      <c r="J2930">
        <f t="shared" si="736"/>
        <v>26.200000000000728</v>
      </c>
      <c r="K2930">
        <f t="shared" si="734"/>
        <v>1</v>
      </c>
      <c r="L2930" s="11">
        <f t="shared" ca="1" si="728"/>
        <v>15026.839999999975</v>
      </c>
      <c r="M2930">
        <f t="shared" ca="1" si="735"/>
        <v>1</v>
      </c>
      <c r="N2930">
        <f t="shared" ca="1" si="729"/>
        <v>0</v>
      </c>
      <c r="O2930">
        <f>COUNTIF(結算日!$A$3:$A$249,A2930)</f>
        <v>0</v>
      </c>
      <c r="Q2930" s="7">
        <f t="shared" si="737"/>
        <v>33</v>
      </c>
      <c r="R2930" s="8">
        <f t="shared" ca="1" si="741"/>
        <v>4521</v>
      </c>
      <c r="S2930" s="8">
        <f t="shared" ca="1" si="742"/>
        <v>1091159</v>
      </c>
      <c r="T2930" s="8">
        <f t="shared" ca="1" si="738"/>
        <v>137</v>
      </c>
      <c r="U2930" s="9">
        <f t="shared" ca="1" si="743"/>
        <v>0</v>
      </c>
      <c r="V2930">
        <f t="shared" si="739"/>
        <v>2010</v>
      </c>
      <c r="W2930">
        <f t="shared" si="740"/>
        <v>4</v>
      </c>
    </row>
    <row r="2931" spans="1:23" x14ac:dyDescent="0.25">
      <c r="A2931" s="1">
        <v>40294</v>
      </c>
      <c r="B2931" s="2">
        <v>8158.14</v>
      </c>
      <c r="C2931" s="2">
        <v>135703</v>
      </c>
      <c r="D2931" s="2">
        <v>8148</v>
      </c>
      <c r="E2931" s="2">
        <v>8118</v>
      </c>
      <c r="F2931" s="10">
        <f t="shared" si="730"/>
        <v>-1.2429303738352715E-3</v>
      </c>
      <c r="G2931" s="2">
        <f t="shared" ca="1" si="731"/>
        <v>110039.83</v>
      </c>
      <c r="H2931">
        <f t="shared" ca="1" si="732"/>
        <v>1</v>
      </c>
      <c r="I2931">
        <f t="shared" si="733"/>
        <v>1</v>
      </c>
      <c r="J2931">
        <f t="shared" si="736"/>
        <v>153.25</v>
      </c>
      <c r="K2931">
        <f t="shared" si="734"/>
        <v>1</v>
      </c>
      <c r="L2931" s="11">
        <f t="shared" ca="1" si="728"/>
        <v>15180.089999999975</v>
      </c>
      <c r="M2931">
        <f t="shared" ca="1" si="735"/>
        <v>1</v>
      </c>
      <c r="N2931">
        <f t="shared" ca="1" si="729"/>
        <v>0</v>
      </c>
      <c r="O2931">
        <f>COUNTIF(結算日!$A$3:$A$249,A2931)</f>
        <v>0</v>
      </c>
      <c r="Q2931" s="7">
        <f t="shared" si="737"/>
        <v>190</v>
      </c>
      <c r="R2931" s="8">
        <f t="shared" ca="1" si="741"/>
        <v>26030</v>
      </c>
      <c r="S2931" s="8">
        <f t="shared" ca="1" si="742"/>
        <v>1117189</v>
      </c>
      <c r="T2931" s="8">
        <f t="shared" ca="1" si="738"/>
        <v>137</v>
      </c>
      <c r="U2931" s="9">
        <f t="shared" ca="1" si="743"/>
        <v>0</v>
      </c>
      <c r="V2931">
        <f t="shared" si="739"/>
        <v>2010</v>
      </c>
      <c r="W2931">
        <f t="shared" si="740"/>
        <v>4</v>
      </c>
    </row>
    <row r="2932" spans="1:23" x14ac:dyDescent="0.25">
      <c r="A2932" s="1">
        <v>40295</v>
      </c>
      <c r="B2932" s="2">
        <v>8146.44</v>
      </c>
      <c r="C2932" s="2">
        <v>108517</v>
      </c>
      <c r="D2932" s="2">
        <v>8130</v>
      </c>
      <c r="E2932" s="2">
        <v>8097</v>
      </c>
      <c r="F2932" s="10">
        <f t="shared" si="730"/>
        <v>-2.0180594222751758E-3</v>
      </c>
      <c r="G2932" s="2">
        <f t="shared" ca="1" si="731"/>
        <v>110170.91749999998</v>
      </c>
      <c r="H2932">
        <f t="shared" ca="1" si="732"/>
        <v>-1</v>
      </c>
      <c r="I2932">
        <f t="shared" si="733"/>
        <v>1</v>
      </c>
      <c r="J2932">
        <f t="shared" si="736"/>
        <v>-11.700000000000728</v>
      </c>
      <c r="K2932">
        <f t="shared" si="734"/>
        <v>1</v>
      </c>
      <c r="L2932" s="11">
        <f t="shared" ca="1" si="728"/>
        <v>15168.389999999974</v>
      </c>
      <c r="M2932">
        <f t="shared" ca="1" si="735"/>
        <v>1</v>
      </c>
      <c r="N2932">
        <f t="shared" ca="1" si="729"/>
        <v>0</v>
      </c>
      <c r="O2932">
        <f>COUNTIF(結算日!$A$3:$A$249,A2932)</f>
        <v>0</v>
      </c>
      <c r="Q2932" s="7">
        <f t="shared" si="737"/>
        <v>-18</v>
      </c>
      <c r="R2932" s="8">
        <f t="shared" ca="1" si="741"/>
        <v>-2466</v>
      </c>
      <c r="S2932" s="8">
        <f t="shared" ca="1" si="742"/>
        <v>1114723</v>
      </c>
      <c r="T2932" s="8">
        <f t="shared" ca="1" si="738"/>
        <v>137</v>
      </c>
      <c r="U2932" s="9">
        <f t="shared" ca="1" si="743"/>
        <v>0</v>
      </c>
      <c r="V2932">
        <f t="shared" si="739"/>
        <v>2010</v>
      </c>
      <c r="W2932">
        <f t="shared" si="740"/>
        <v>4</v>
      </c>
    </row>
    <row r="2933" spans="1:23" x14ac:dyDescent="0.25">
      <c r="A2933" s="1">
        <v>40296</v>
      </c>
      <c r="B2933" s="2">
        <v>8081.55</v>
      </c>
      <c r="C2933" s="2">
        <v>123682.3</v>
      </c>
      <c r="D2933" s="2">
        <v>8035</v>
      </c>
      <c r="E2933" s="2">
        <v>8007</v>
      </c>
      <c r="F2933" s="10">
        <f t="shared" si="730"/>
        <v>-5.7600336569099131E-3</v>
      </c>
      <c r="G2933" s="2">
        <f t="shared" ca="1" si="731"/>
        <v>110869.98824999998</v>
      </c>
      <c r="H2933">
        <f t="shared" ca="1" si="732"/>
        <v>1</v>
      </c>
      <c r="I2933">
        <f t="shared" si="733"/>
        <v>1</v>
      </c>
      <c r="J2933">
        <f t="shared" si="736"/>
        <v>-64.889999999999418</v>
      </c>
      <c r="K2933">
        <f t="shared" si="734"/>
        <v>1</v>
      </c>
      <c r="L2933" s="11">
        <f t="shared" ca="1" si="728"/>
        <v>15103.499999999975</v>
      </c>
      <c r="M2933">
        <f t="shared" ca="1" si="735"/>
        <v>1</v>
      </c>
      <c r="N2933">
        <f t="shared" ca="1" si="729"/>
        <v>0</v>
      </c>
      <c r="O2933">
        <f>COUNTIF(結算日!$A$3:$A$249,A2933)</f>
        <v>0</v>
      </c>
      <c r="Q2933" s="7">
        <f t="shared" si="737"/>
        <v>-95</v>
      </c>
      <c r="R2933" s="8">
        <f t="shared" ca="1" si="741"/>
        <v>-13015</v>
      </c>
      <c r="S2933" s="8">
        <f t="shared" ca="1" si="742"/>
        <v>1101708</v>
      </c>
      <c r="T2933" s="8">
        <f t="shared" ca="1" si="738"/>
        <v>137</v>
      </c>
      <c r="U2933" s="9">
        <f t="shared" ca="1" si="743"/>
        <v>0</v>
      </c>
      <c r="V2933">
        <f t="shared" si="739"/>
        <v>2010</v>
      </c>
      <c r="W2933">
        <f t="shared" si="740"/>
        <v>4</v>
      </c>
    </row>
    <row r="2934" spans="1:23" x14ac:dyDescent="0.25">
      <c r="A2934" s="1">
        <v>40297</v>
      </c>
      <c r="B2934" s="2">
        <v>8054.05</v>
      </c>
      <c r="C2934" s="2">
        <v>132635.4</v>
      </c>
      <c r="D2934" s="2">
        <v>8043</v>
      </c>
      <c r="E2934" s="2">
        <v>8015</v>
      </c>
      <c r="F2934" s="10">
        <f t="shared" si="730"/>
        <v>-1.3719805563661147E-3</v>
      </c>
      <c r="G2934" s="2">
        <f t="shared" ca="1" si="731"/>
        <v>112066.79675000001</v>
      </c>
      <c r="H2934">
        <f t="shared" ca="1" si="732"/>
        <v>1</v>
      </c>
      <c r="I2934">
        <f t="shared" si="733"/>
        <v>1</v>
      </c>
      <c r="J2934">
        <f t="shared" si="736"/>
        <v>-27.5</v>
      </c>
      <c r="K2934">
        <f t="shared" si="734"/>
        <v>1</v>
      </c>
      <c r="L2934" s="11">
        <f t="shared" ca="1" si="728"/>
        <v>15075.999999999975</v>
      </c>
      <c r="M2934">
        <f t="shared" ca="1" si="735"/>
        <v>1</v>
      </c>
      <c r="N2934">
        <f t="shared" ca="1" si="729"/>
        <v>0</v>
      </c>
      <c r="O2934">
        <f>COUNTIF(結算日!$A$3:$A$249,A2934)</f>
        <v>0</v>
      </c>
      <c r="Q2934" s="7">
        <f t="shared" si="737"/>
        <v>8</v>
      </c>
      <c r="R2934" s="8">
        <f t="shared" ca="1" si="741"/>
        <v>1096</v>
      </c>
      <c r="S2934" s="8">
        <f t="shared" ca="1" si="742"/>
        <v>1102804</v>
      </c>
      <c r="T2934" s="8">
        <f t="shared" ca="1" si="738"/>
        <v>137</v>
      </c>
      <c r="U2934" s="9">
        <f t="shared" ca="1" si="743"/>
        <v>0</v>
      </c>
      <c r="V2934">
        <f t="shared" si="739"/>
        <v>2010</v>
      </c>
      <c r="W2934">
        <f t="shared" si="740"/>
        <v>4</v>
      </c>
    </row>
    <row r="2935" spans="1:23" x14ac:dyDescent="0.25">
      <c r="A2935" s="1">
        <v>40298</v>
      </c>
      <c r="B2935" s="2">
        <v>8004.25</v>
      </c>
      <c r="C2935" s="2">
        <v>152044.1</v>
      </c>
      <c r="D2935" s="2">
        <v>7989</v>
      </c>
      <c r="E2935" s="2">
        <v>7958</v>
      </c>
      <c r="F2935" s="10">
        <f t="shared" si="730"/>
        <v>-1.9052378423962679E-3</v>
      </c>
      <c r="G2935" s="2">
        <f t="shared" ca="1" si="731"/>
        <v>113507.13200000001</v>
      </c>
      <c r="H2935">
        <f t="shared" ca="1" si="732"/>
        <v>1</v>
      </c>
      <c r="I2935">
        <f t="shared" si="733"/>
        <v>1</v>
      </c>
      <c r="J2935">
        <f t="shared" si="736"/>
        <v>-49.800000000000182</v>
      </c>
      <c r="K2935">
        <f t="shared" si="734"/>
        <v>1</v>
      </c>
      <c r="L2935" s="11">
        <f t="shared" ca="1" si="728"/>
        <v>15026.199999999975</v>
      </c>
      <c r="M2935">
        <f t="shared" ca="1" si="735"/>
        <v>1</v>
      </c>
      <c r="N2935">
        <f t="shared" ca="1" si="729"/>
        <v>0</v>
      </c>
      <c r="O2935">
        <f>COUNTIF(結算日!$A$3:$A$249,A2935)</f>
        <v>0</v>
      </c>
      <c r="Q2935" s="7">
        <f t="shared" si="737"/>
        <v>-54</v>
      </c>
      <c r="R2935" s="8">
        <f t="shared" ca="1" si="741"/>
        <v>-7398</v>
      </c>
      <c r="S2935" s="8">
        <f t="shared" ca="1" si="742"/>
        <v>1095406</v>
      </c>
      <c r="T2935" s="8">
        <f t="shared" ca="1" si="738"/>
        <v>137</v>
      </c>
      <c r="U2935" s="9">
        <f t="shared" ca="1" si="743"/>
        <v>0</v>
      </c>
      <c r="V2935">
        <f t="shared" si="739"/>
        <v>2010</v>
      </c>
      <c r="W2935">
        <f t="shared" si="740"/>
        <v>4</v>
      </c>
    </row>
    <row r="2936" spans="1:23" x14ac:dyDescent="0.25">
      <c r="A2936" s="1">
        <v>40301</v>
      </c>
      <c r="B2936" s="2">
        <v>7952.17</v>
      </c>
      <c r="C2936" s="2">
        <v>92084.479999999996</v>
      </c>
      <c r="D2936" s="2">
        <v>7931</v>
      </c>
      <c r="E2936" s="2">
        <v>7903</v>
      </c>
      <c r="F2936" s="10">
        <f t="shared" si="730"/>
        <v>-2.6621664275285895E-3</v>
      </c>
      <c r="G2936" s="2">
        <f t="shared" ca="1" si="731"/>
        <v>113540.406</v>
      </c>
      <c r="H2936">
        <f t="shared" ca="1" si="732"/>
        <v>-1</v>
      </c>
      <c r="I2936">
        <f t="shared" si="733"/>
        <v>1</v>
      </c>
      <c r="J2936">
        <f t="shared" si="736"/>
        <v>-52.079999999999927</v>
      </c>
      <c r="K2936">
        <f t="shared" si="734"/>
        <v>1</v>
      </c>
      <c r="L2936" s="11">
        <f t="shared" ca="1" si="728"/>
        <v>14974.119999999975</v>
      </c>
      <c r="M2936">
        <f t="shared" ca="1" si="735"/>
        <v>1</v>
      </c>
      <c r="N2936">
        <f t="shared" ca="1" si="729"/>
        <v>0</v>
      </c>
      <c r="O2936">
        <f>COUNTIF(結算日!$A$3:$A$249,A2936)</f>
        <v>0</v>
      </c>
      <c r="Q2936" s="7">
        <f t="shared" si="737"/>
        <v>-58</v>
      </c>
      <c r="R2936" s="8">
        <f t="shared" ca="1" si="741"/>
        <v>-7946</v>
      </c>
      <c r="S2936" s="8">
        <f t="shared" ca="1" si="742"/>
        <v>1087460</v>
      </c>
      <c r="T2936" s="8">
        <f t="shared" ca="1" si="738"/>
        <v>137</v>
      </c>
      <c r="U2936" s="9">
        <f t="shared" ca="1" si="743"/>
        <v>0</v>
      </c>
      <c r="V2936">
        <f t="shared" si="739"/>
        <v>2010</v>
      </c>
      <c r="W2936">
        <f t="shared" si="740"/>
        <v>5</v>
      </c>
    </row>
    <row r="2937" spans="1:23" x14ac:dyDescent="0.25">
      <c r="A2937" s="1">
        <v>40302</v>
      </c>
      <c r="B2937" s="2">
        <v>7930.77</v>
      </c>
      <c r="C2937" s="2">
        <v>95232.16</v>
      </c>
      <c r="D2937" s="2">
        <v>7880</v>
      </c>
      <c r="E2937" s="2">
        <v>7851</v>
      </c>
      <c r="F2937" s="10">
        <f t="shared" si="730"/>
        <v>-6.4016482636617411E-3</v>
      </c>
      <c r="G2937" s="2">
        <f t="shared" ca="1" si="731"/>
        <v>113323.9425</v>
      </c>
      <c r="H2937">
        <f t="shared" ca="1" si="732"/>
        <v>-1</v>
      </c>
      <c r="I2937">
        <f t="shared" si="733"/>
        <v>1</v>
      </c>
      <c r="J2937">
        <f t="shared" si="736"/>
        <v>-21.399999999999636</v>
      </c>
      <c r="K2937">
        <f t="shared" si="734"/>
        <v>1</v>
      </c>
      <c r="L2937" s="11">
        <f t="shared" ca="1" si="728"/>
        <v>14952.719999999976</v>
      </c>
      <c r="M2937">
        <f t="shared" ca="1" si="735"/>
        <v>1</v>
      </c>
      <c r="N2937">
        <f t="shared" ca="1" si="729"/>
        <v>0</v>
      </c>
      <c r="O2937">
        <f>COUNTIF(結算日!$A$3:$A$249,A2937)</f>
        <v>0</v>
      </c>
      <c r="Q2937" s="7">
        <f t="shared" si="737"/>
        <v>-51</v>
      </c>
      <c r="R2937" s="8">
        <f t="shared" ca="1" si="741"/>
        <v>-6987</v>
      </c>
      <c r="S2937" s="8">
        <f t="shared" ca="1" si="742"/>
        <v>1080473</v>
      </c>
      <c r="T2937" s="8">
        <f t="shared" ca="1" si="738"/>
        <v>137</v>
      </c>
      <c r="U2937" s="9">
        <f t="shared" ca="1" si="743"/>
        <v>0</v>
      </c>
      <c r="V2937">
        <f t="shared" si="739"/>
        <v>2010</v>
      </c>
      <c r="W2937">
        <f t="shared" si="740"/>
        <v>5</v>
      </c>
    </row>
    <row r="2938" spans="1:23" x14ac:dyDescent="0.25">
      <c r="A2938" s="1">
        <v>40303</v>
      </c>
      <c r="B2938" s="2">
        <v>7696.9</v>
      </c>
      <c r="C2938" s="2">
        <v>135123</v>
      </c>
      <c r="D2938" s="2">
        <v>7657</v>
      </c>
      <c r="E2938" s="2">
        <v>7630</v>
      </c>
      <c r="F2938" s="10">
        <f t="shared" si="730"/>
        <v>-5.1839052085904669E-3</v>
      </c>
      <c r="G2938" s="2">
        <f t="shared" ca="1" si="731"/>
        <v>114546.2585</v>
      </c>
      <c r="H2938">
        <f t="shared" ca="1" si="732"/>
        <v>1</v>
      </c>
      <c r="I2938">
        <f t="shared" si="733"/>
        <v>1</v>
      </c>
      <c r="J2938">
        <f t="shared" si="736"/>
        <v>-233.8700000000008</v>
      </c>
      <c r="K2938">
        <f t="shared" si="734"/>
        <v>1</v>
      </c>
      <c r="L2938" s="11">
        <f t="shared" ca="1" si="728"/>
        <v>14718.849999999975</v>
      </c>
      <c r="M2938">
        <f t="shared" ca="1" si="735"/>
        <v>1</v>
      </c>
      <c r="N2938">
        <f t="shared" ca="1" si="729"/>
        <v>0</v>
      </c>
      <c r="O2938">
        <f>COUNTIF(結算日!$A$3:$A$249,A2938)</f>
        <v>0</v>
      </c>
      <c r="Q2938" s="7">
        <f t="shared" si="737"/>
        <v>-223</v>
      </c>
      <c r="R2938" s="8">
        <f t="shared" ca="1" si="741"/>
        <v>-30551</v>
      </c>
      <c r="S2938" s="8">
        <f t="shared" ca="1" si="742"/>
        <v>1049922</v>
      </c>
      <c r="T2938" s="8">
        <f t="shared" ca="1" si="738"/>
        <v>137</v>
      </c>
      <c r="U2938" s="9">
        <f t="shared" ca="1" si="743"/>
        <v>0</v>
      </c>
      <c r="V2938">
        <f t="shared" si="739"/>
        <v>2010</v>
      </c>
      <c r="W2938">
        <f t="shared" si="740"/>
        <v>5</v>
      </c>
    </row>
    <row r="2939" spans="1:23" x14ac:dyDescent="0.25">
      <c r="A2939" s="1">
        <v>40304</v>
      </c>
      <c r="B2939" s="2">
        <v>7579.48</v>
      </c>
      <c r="C2939" s="2">
        <v>116063</v>
      </c>
      <c r="D2939" s="2">
        <v>7579</v>
      </c>
      <c r="E2939" s="2">
        <v>7553</v>
      </c>
      <c r="F2939" s="10">
        <f t="shared" si="730"/>
        <v>-6.3328882720092849E-5</v>
      </c>
      <c r="G2939" s="2">
        <f t="shared" ca="1" si="731"/>
        <v>115313.99875</v>
      </c>
      <c r="H2939">
        <f t="shared" ca="1" si="732"/>
        <v>1</v>
      </c>
      <c r="I2939">
        <f t="shared" si="733"/>
        <v>1</v>
      </c>
      <c r="J2939">
        <f t="shared" si="736"/>
        <v>-117.42000000000007</v>
      </c>
      <c r="K2939">
        <f t="shared" ca="1" si="734"/>
        <v>1</v>
      </c>
      <c r="L2939" s="11">
        <f t="shared" ca="1" si="728"/>
        <v>14601.429999999975</v>
      </c>
      <c r="M2939">
        <f t="shared" ca="1" si="735"/>
        <v>1</v>
      </c>
      <c r="N2939">
        <f t="shared" ca="1" si="729"/>
        <v>0</v>
      </c>
      <c r="O2939">
        <f>COUNTIF(結算日!$A$3:$A$249,A2939)</f>
        <v>0</v>
      </c>
      <c r="Q2939" s="7">
        <f t="shared" si="737"/>
        <v>-78</v>
      </c>
      <c r="R2939" s="8">
        <f t="shared" ca="1" si="741"/>
        <v>-10686</v>
      </c>
      <c r="S2939" s="8">
        <f t="shared" ca="1" si="742"/>
        <v>1039236</v>
      </c>
      <c r="T2939" s="8">
        <f t="shared" ca="1" si="738"/>
        <v>137</v>
      </c>
      <c r="U2939" s="9">
        <f t="shared" ca="1" si="743"/>
        <v>0</v>
      </c>
      <c r="V2939">
        <f t="shared" si="739"/>
        <v>2010</v>
      </c>
      <c r="W2939">
        <f t="shared" si="740"/>
        <v>5</v>
      </c>
    </row>
    <row r="2940" spans="1:23" x14ac:dyDescent="0.25">
      <c r="A2940" s="1">
        <v>40305</v>
      </c>
      <c r="B2940" s="2">
        <v>7567.1</v>
      </c>
      <c r="C2940" s="2">
        <v>134921</v>
      </c>
      <c r="D2940" s="2">
        <v>7502</v>
      </c>
      <c r="E2940" s="2">
        <v>7475</v>
      </c>
      <c r="F2940" s="10">
        <f t="shared" si="730"/>
        <v>-8.6030315444490801E-3</v>
      </c>
      <c r="G2940" s="2">
        <f t="shared" ca="1" si="731"/>
        <v>116433.83424999999</v>
      </c>
      <c r="H2940">
        <f t="shared" ca="1" si="732"/>
        <v>1</v>
      </c>
      <c r="I2940">
        <f t="shared" si="733"/>
        <v>1</v>
      </c>
      <c r="J2940">
        <f t="shared" si="736"/>
        <v>-12.3799999999992</v>
      </c>
      <c r="K2940">
        <f t="shared" si="734"/>
        <v>1</v>
      </c>
      <c r="L2940" s="11">
        <f t="shared" ca="1" si="728"/>
        <v>14589.049999999976</v>
      </c>
      <c r="M2940">
        <f t="shared" ca="1" si="735"/>
        <v>1</v>
      </c>
      <c r="N2940">
        <f t="shared" ca="1" si="729"/>
        <v>0</v>
      </c>
      <c r="O2940">
        <f>COUNTIF(結算日!$A$3:$A$249,A2940)</f>
        <v>0</v>
      </c>
      <c r="Q2940" s="7">
        <f t="shared" si="737"/>
        <v>-77</v>
      </c>
      <c r="R2940" s="8">
        <f t="shared" ca="1" si="741"/>
        <v>-10549</v>
      </c>
      <c r="S2940" s="8">
        <f t="shared" ca="1" si="742"/>
        <v>1028687</v>
      </c>
      <c r="T2940" s="8">
        <f t="shared" ca="1" si="738"/>
        <v>137</v>
      </c>
      <c r="U2940" s="9">
        <f t="shared" ca="1" si="743"/>
        <v>0</v>
      </c>
      <c r="V2940">
        <f t="shared" si="739"/>
        <v>2010</v>
      </c>
      <c r="W2940">
        <f t="shared" si="740"/>
        <v>5</v>
      </c>
    </row>
    <row r="2941" spans="1:23" x14ac:dyDescent="0.25">
      <c r="A2941" s="1">
        <v>40308</v>
      </c>
      <c r="B2941" s="2">
        <v>7664.73</v>
      </c>
      <c r="C2941" s="2">
        <v>90466.59</v>
      </c>
      <c r="D2941" s="2">
        <v>7637</v>
      </c>
      <c r="E2941" s="2">
        <v>7605</v>
      </c>
      <c r="F2941" s="10">
        <f t="shared" si="730"/>
        <v>-3.6178704272687989E-3</v>
      </c>
      <c r="G2941" s="2">
        <f t="shared" ca="1" si="731"/>
        <v>116769.39324999999</v>
      </c>
      <c r="H2941">
        <f t="shared" ca="1" si="732"/>
        <v>-1</v>
      </c>
      <c r="I2941">
        <f t="shared" si="733"/>
        <v>1</v>
      </c>
      <c r="J2941">
        <f t="shared" si="736"/>
        <v>97.6299999999992</v>
      </c>
      <c r="K2941">
        <f t="shared" si="734"/>
        <v>1</v>
      </c>
      <c r="L2941" s="11">
        <f t="shared" ca="1" si="728"/>
        <v>14686.679999999975</v>
      </c>
      <c r="M2941">
        <f t="shared" ca="1" si="735"/>
        <v>1</v>
      </c>
      <c r="N2941">
        <f t="shared" ca="1" si="729"/>
        <v>0</v>
      </c>
      <c r="O2941">
        <f>COUNTIF(結算日!$A$3:$A$249,A2941)</f>
        <v>0</v>
      </c>
      <c r="Q2941" s="7">
        <f t="shared" si="737"/>
        <v>135</v>
      </c>
      <c r="R2941" s="8">
        <f t="shared" ca="1" si="741"/>
        <v>18495</v>
      </c>
      <c r="S2941" s="8">
        <f t="shared" ca="1" si="742"/>
        <v>1047182</v>
      </c>
      <c r="T2941" s="8">
        <f t="shared" ca="1" si="738"/>
        <v>137</v>
      </c>
      <c r="U2941" s="9">
        <f t="shared" ca="1" si="743"/>
        <v>0</v>
      </c>
      <c r="V2941">
        <f t="shared" si="739"/>
        <v>2010</v>
      </c>
      <c r="W2941">
        <f t="shared" si="740"/>
        <v>5</v>
      </c>
    </row>
    <row r="2942" spans="1:23" x14ac:dyDescent="0.25">
      <c r="A2942" s="1">
        <v>40309</v>
      </c>
      <c r="B2942" s="2">
        <v>7608.44</v>
      </c>
      <c r="C2942" s="2">
        <v>109962.2</v>
      </c>
      <c r="D2942" s="2">
        <v>7568</v>
      </c>
      <c r="E2942" s="2">
        <v>7540</v>
      </c>
      <c r="F2942" s="10">
        <f t="shared" si="730"/>
        <v>-5.3151500176119582E-3</v>
      </c>
      <c r="G2942" s="2">
        <f t="shared" ca="1" si="731"/>
        <v>117643.92324999999</v>
      </c>
      <c r="H2942">
        <f t="shared" ca="1" si="732"/>
        <v>-1</v>
      </c>
      <c r="I2942">
        <f t="shared" si="733"/>
        <v>1</v>
      </c>
      <c r="J2942">
        <f t="shared" si="736"/>
        <v>-56.289999999999964</v>
      </c>
      <c r="K2942">
        <f t="shared" si="734"/>
        <v>1</v>
      </c>
      <c r="L2942" s="11">
        <f t="shared" ref="L2942:L3005" ca="1" si="744">L2941+J2942*M2941</f>
        <v>14630.389999999974</v>
      </c>
      <c r="M2942">
        <f t="shared" ca="1" si="735"/>
        <v>1</v>
      </c>
      <c r="N2942">
        <f t="shared" ref="N2942:N3005" ca="1" si="745">ABS(M2942-M2941)</f>
        <v>0</v>
      </c>
      <c r="O2942">
        <f>COUNTIF(結算日!$A$3:$A$249,A2942)</f>
        <v>0</v>
      </c>
      <c r="Q2942" s="7">
        <f t="shared" si="737"/>
        <v>-69</v>
      </c>
      <c r="R2942" s="8">
        <f t="shared" ca="1" si="741"/>
        <v>-9453</v>
      </c>
      <c r="S2942" s="8">
        <f t="shared" ca="1" si="742"/>
        <v>1037729</v>
      </c>
      <c r="T2942" s="8">
        <f t="shared" ca="1" si="738"/>
        <v>137</v>
      </c>
      <c r="U2942" s="9">
        <f t="shared" ca="1" si="743"/>
        <v>0</v>
      </c>
      <c r="V2942">
        <f t="shared" si="739"/>
        <v>2010</v>
      </c>
      <c r="W2942">
        <f t="shared" si="740"/>
        <v>5</v>
      </c>
    </row>
    <row r="2943" spans="1:23" x14ac:dyDescent="0.25">
      <c r="A2943" s="1">
        <v>40310</v>
      </c>
      <c r="B2943" s="2">
        <v>7602.7</v>
      </c>
      <c r="C2943" s="2">
        <v>76148.789999999994</v>
      </c>
      <c r="D2943" s="2">
        <v>7587</v>
      </c>
      <c r="E2943" s="2">
        <v>7555</v>
      </c>
      <c r="F2943" s="10">
        <f t="shared" si="730"/>
        <v>-2.0650558354268211E-3</v>
      </c>
      <c r="G2943" s="2">
        <f t="shared" ca="1" si="731"/>
        <v>117877.49299999999</v>
      </c>
      <c r="H2943">
        <f t="shared" ca="1" si="732"/>
        <v>-1</v>
      </c>
      <c r="I2943">
        <f t="shared" si="733"/>
        <v>1</v>
      </c>
      <c r="J2943">
        <f t="shared" si="736"/>
        <v>-5.7399999999997817</v>
      </c>
      <c r="K2943">
        <f t="shared" si="734"/>
        <v>1</v>
      </c>
      <c r="L2943" s="11">
        <f t="shared" ca="1" si="744"/>
        <v>14624.649999999974</v>
      </c>
      <c r="M2943">
        <f t="shared" ca="1" si="735"/>
        <v>1</v>
      </c>
      <c r="N2943">
        <f t="shared" ca="1" si="745"/>
        <v>0</v>
      </c>
      <c r="O2943">
        <f>COUNTIF(結算日!$A$3:$A$249,A2943)</f>
        <v>0</v>
      </c>
      <c r="Q2943" s="7">
        <f t="shared" si="737"/>
        <v>19</v>
      </c>
      <c r="R2943" s="8">
        <f t="shared" ca="1" si="741"/>
        <v>2603</v>
      </c>
      <c r="S2943" s="8">
        <f t="shared" ca="1" si="742"/>
        <v>1040332</v>
      </c>
      <c r="T2943" s="8">
        <f t="shared" ca="1" si="738"/>
        <v>137</v>
      </c>
      <c r="U2943" s="9">
        <f t="shared" ca="1" si="743"/>
        <v>0</v>
      </c>
      <c r="V2943">
        <f t="shared" si="739"/>
        <v>2010</v>
      </c>
      <c r="W2943">
        <f t="shared" si="740"/>
        <v>5</v>
      </c>
    </row>
    <row r="2944" spans="1:23" x14ac:dyDescent="0.25">
      <c r="A2944" s="1">
        <v>40311</v>
      </c>
      <c r="B2944" s="2">
        <v>7770.57</v>
      </c>
      <c r="C2944" s="2">
        <v>97528.86</v>
      </c>
      <c r="D2944" s="2">
        <v>7761</v>
      </c>
      <c r="E2944" s="2">
        <v>7730</v>
      </c>
      <c r="F2944" s="10">
        <f t="shared" si="730"/>
        <v>-1.2315698848346379E-3</v>
      </c>
      <c r="G2944" s="2">
        <f t="shared" ca="1" si="731"/>
        <v>117363.81450000002</v>
      </c>
      <c r="H2944">
        <f t="shared" ca="1" si="732"/>
        <v>-1</v>
      </c>
      <c r="I2944">
        <f t="shared" si="733"/>
        <v>1</v>
      </c>
      <c r="J2944">
        <f t="shared" si="736"/>
        <v>167.86999999999989</v>
      </c>
      <c r="K2944">
        <f t="shared" si="734"/>
        <v>1</v>
      </c>
      <c r="L2944" s="11">
        <f t="shared" ca="1" si="744"/>
        <v>14792.519999999975</v>
      </c>
      <c r="M2944">
        <f t="shared" ca="1" si="735"/>
        <v>1</v>
      </c>
      <c r="N2944">
        <f t="shared" ca="1" si="745"/>
        <v>0</v>
      </c>
      <c r="O2944">
        <f>COUNTIF(結算日!$A$3:$A$249,A2944)</f>
        <v>0</v>
      </c>
      <c r="Q2944" s="7">
        <f t="shared" si="737"/>
        <v>174</v>
      </c>
      <c r="R2944" s="8">
        <f t="shared" ca="1" si="741"/>
        <v>23838</v>
      </c>
      <c r="S2944" s="8">
        <f t="shared" ca="1" si="742"/>
        <v>1064170</v>
      </c>
      <c r="T2944" s="8">
        <f t="shared" ca="1" si="738"/>
        <v>137</v>
      </c>
      <c r="U2944" s="9">
        <f t="shared" ca="1" si="743"/>
        <v>0</v>
      </c>
      <c r="V2944">
        <f t="shared" si="739"/>
        <v>2010</v>
      </c>
      <c r="W2944">
        <f t="shared" si="740"/>
        <v>5</v>
      </c>
    </row>
    <row r="2945" spans="1:23" x14ac:dyDescent="0.25">
      <c r="A2945" s="1">
        <v>40312</v>
      </c>
      <c r="B2945" s="2">
        <v>7772.13</v>
      </c>
      <c r="C2945" s="2">
        <v>77980.98</v>
      </c>
      <c r="D2945" s="2">
        <v>7760</v>
      </c>
      <c r="E2945" s="2">
        <v>7728</v>
      </c>
      <c r="F2945" s="10">
        <f t="shared" si="730"/>
        <v>-1.5607047231582794E-3</v>
      </c>
      <c r="G2945" s="2">
        <f t="shared" ca="1" si="731"/>
        <v>115916.46400000004</v>
      </c>
      <c r="H2945">
        <f t="shared" ca="1" si="732"/>
        <v>-1</v>
      </c>
      <c r="I2945">
        <f t="shared" si="733"/>
        <v>1</v>
      </c>
      <c r="J2945">
        <f t="shared" si="736"/>
        <v>1.5600000000004002</v>
      </c>
      <c r="K2945">
        <f t="shared" si="734"/>
        <v>1</v>
      </c>
      <c r="L2945" s="11">
        <f t="shared" ca="1" si="744"/>
        <v>14794.079999999976</v>
      </c>
      <c r="M2945">
        <f t="shared" ca="1" si="735"/>
        <v>1</v>
      </c>
      <c r="N2945">
        <f t="shared" ca="1" si="745"/>
        <v>0</v>
      </c>
      <c r="O2945">
        <f>COUNTIF(結算日!$A$3:$A$249,A2945)</f>
        <v>0</v>
      </c>
      <c r="Q2945" s="7">
        <f t="shared" si="737"/>
        <v>-1</v>
      </c>
      <c r="R2945" s="8">
        <f t="shared" ca="1" si="741"/>
        <v>-137</v>
      </c>
      <c r="S2945" s="8">
        <f t="shared" ca="1" si="742"/>
        <v>1064033</v>
      </c>
      <c r="T2945" s="8">
        <f t="shared" ca="1" si="738"/>
        <v>137</v>
      </c>
      <c r="U2945" s="9">
        <f t="shared" ca="1" si="743"/>
        <v>0</v>
      </c>
      <c r="V2945">
        <f t="shared" si="739"/>
        <v>2010</v>
      </c>
      <c r="W2945">
        <f t="shared" si="740"/>
        <v>5</v>
      </c>
    </row>
    <row r="2946" spans="1:23" x14ac:dyDescent="0.25">
      <c r="A2946" s="1">
        <v>40315</v>
      </c>
      <c r="B2946" s="2">
        <v>7598.72</v>
      </c>
      <c r="C2946" s="2">
        <v>86595.72</v>
      </c>
      <c r="D2946" s="2">
        <v>7602</v>
      </c>
      <c r="E2946" s="2">
        <v>7566</v>
      </c>
      <c r="F2946" s="10">
        <f t="shared" ref="F2946:F3009" si="746">IF(O2946=1,E2946,D2946)/B2946-1</f>
        <v>4.3165164659297872E-4</v>
      </c>
      <c r="G2946" s="2">
        <f t="shared" ref="G2946:G3009" ca="1" si="747">IF(ROW()&gt;$G$1,AVERAGE(OFFSET(C2946,-$G$1+1,,$G$1)),"")</f>
        <v>115225.38200000001</v>
      </c>
      <c r="H2946">
        <f t="shared" ref="H2946:H3009" ca="1" si="748">IF(G2946="",0,SIGN(C2946-G2946))</f>
        <v>-1</v>
      </c>
      <c r="I2946">
        <f t="shared" ref="I2946:I3009" si="749">-SIGN(F2946)</f>
        <v>-1</v>
      </c>
      <c r="J2946">
        <f t="shared" si="736"/>
        <v>-173.40999999999985</v>
      </c>
      <c r="K2946">
        <f t="shared" ref="K2946:K3009" ca="1" si="750">CHOOSE($K$1,H2946*(2-$K$1)+I2946*($K$1-1),IF(ABS(F2946)&gt;($K$1-2)/100,I2946,H2946))</f>
        <v>-1</v>
      </c>
      <c r="L2946" s="11">
        <f t="shared" ca="1" si="744"/>
        <v>14620.669999999976</v>
      </c>
      <c r="M2946">
        <f t="shared" ref="M2946:M3009" ca="1" si="751">INT(L2946*$P$1/B2946)*K2946</f>
        <v>-1</v>
      </c>
      <c r="N2946">
        <f t="shared" ca="1" si="745"/>
        <v>2</v>
      </c>
      <c r="O2946">
        <f>COUNTIF(結算日!$A$3:$A$249,A2946)</f>
        <v>0</v>
      </c>
      <c r="Q2946" s="7">
        <f t="shared" si="737"/>
        <v>-158</v>
      </c>
      <c r="R2946" s="8">
        <f t="shared" ca="1" si="741"/>
        <v>-21646</v>
      </c>
      <c r="S2946" s="8">
        <f t="shared" ca="1" si="742"/>
        <v>1042387</v>
      </c>
      <c r="T2946" s="8">
        <f t="shared" ca="1" si="738"/>
        <v>-137</v>
      </c>
      <c r="U2946" s="9">
        <f t="shared" ca="1" si="743"/>
        <v>274</v>
      </c>
      <c r="V2946">
        <f t="shared" si="739"/>
        <v>2010</v>
      </c>
      <c r="W2946">
        <f t="shared" si="740"/>
        <v>5</v>
      </c>
    </row>
    <row r="2947" spans="1:23" x14ac:dyDescent="0.25">
      <c r="A2947" s="1">
        <v>40316</v>
      </c>
      <c r="B2947" s="2">
        <v>7585.3</v>
      </c>
      <c r="C2947" s="2">
        <v>82133.67</v>
      </c>
      <c r="D2947" s="2">
        <v>7619</v>
      </c>
      <c r="E2947" s="2">
        <v>7578</v>
      </c>
      <c r="F2947" s="10">
        <f t="shared" si="746"/>
        <v>4.442803844277643E-3</v>
      </c>
      <c r="G2947" s="2">
        <f t="shared" ca="1" si="747"/>
        <v>114642.28374999999</v>
      </c>
      <c r="H2947">
        <f t="shared" ca="1" si="748"/>
        <v>-1</v>
      </c>
      <c r="I2947">
        <f t="shared" si="749"/>
        <v>-1</v>
      </c>
      <c r="J2947">
        <f t="shared" ref="J2947:J3010" si="752">B2947-B2946</f>
        <v>-13.420000000000073</v>
      </c>
      <c r="K2947">
        <f t="shared" si="750"/>
        <v>-1</v>
      </c>
      <c r="L2947" s="11">
        <f t="shared" ca="1" si="744"/>
        <v>14634.089999999976</v>
      </c>
      <c r="M2947">
        <f t="shared" ca="1" si="751"/>
        <v>-1</v>
      </c>
      <c r="N2947">
        <f t="shared" ca="1" si="745"/>
        <v>0</v>
      </c>
      <c r="O2947">
        <f>COUNTIF(結算日!$A$3:$A$249,A2947)</f>
        <v>0</v>
      </c>
      <c r="Q2947" s="7">
        <f t="shared" ref="Q2947:Q3010" si="753">D2947-IF(O2946=1,E2946,D2946)</f>
        <v>17</v>
      </c>
      <c r="R2947" s="8">
        <f t="shared" ca="1" si="741"/>
        <v>-2329</v>
      </c>
      <c r="S2947" s="8">
        <f t="shared" ca="1" si="742"/>
        <v>1039784</v>
      </c>
      <c r="T2947" s="8">
        <f t="shared" ref="T2947:T3010" ca="1" si="754">INT(S2947*$P$1/IF(O2947=1,E2947,D2947))*K2947</f>
        <v>-136</v>
      </c>
      <c r="U2947" s="9">
        <f t="shared" ca="1" si="743"/>
        <v>1</v>
      </c>
      <c r="V2947">
        <f t="shared" ref="V2947:V3010" si="755">YEAR(A2947)</f>
        <v>2010</v>
      </c>
      <c r="W2947">
        <f t="shared" ref="W2947:W3010" si="756">MONTH(A2947)</f>
        <v>5</v>
      </c>
    </row>
    <row r="2948" spans="1:23" x14ac:dyDescent="0.25">
      <c r="A2948" s="1">
        <v>40317</v>
      </c>
      <c r="B2948" s="2">
        <v>7559.16</v>
      </c>
      <c r="C2948" s="2">
        <v>97509.79</v>
      </c>
      <c r="D2948" s="2">
        <v>7576</v>
      </c>
      <c r="E2948" s="2">
        <v>7484</v>
      </c>
      <c r="F2948" s="10">
        <f t="shared" si="746"/>
        <v>-9.9429037088777372E-3</v>
      </c>
      <c r="G2948" s="2">
        <f t="shared" ca="1" si="747"/>
        <v>114070.22850000001</v>
      </c>
      <c r="H2948">
        <f t="shared" ca="1" si="748"/>
        <v>-1</v>
      </c>
      <c r="I2948">
        <f t="shared" si="749"/>
        <v>1</v>
      </c>
      <c r="J2948">
        <f t="shared" si="752"/>
        <v>-26.140000000000327</v>
      </c>
      <c r="K2948">
        <f t="shared" si="750"/>
        <v>1</v>
      </c>
      <c r="L2948" s="11">
        <f t="shared" ca="1" si="744"/>
        <v>14660.229999999978</v>
      </c>
      <c r="M2948">
        <f t="shared" ca="1" si="751"/>
        <v>1</v>
      </c>
      <c r="N2948">
        <f t="shared" ca="1" si="745"/>
        <v>2</v>
      </c>
      <c r="O2948">
        <f>COUNTIF(結算日!$A$3:$A$249,A2948)</f>
        <v>1</v>
      </c>
      <c r="Q2948" s="7">
        <f t="shared" si="753"/>
        <v>-43</v>
      </c>
      <c r="R2948" s="8">
        <f t="shared" ref="R2948:R3011" ca="1" si="757">Q2948*T2947</f>
        <v>5848</v>
      </c>
      <c r="S2948" s="8">
        <f t="shared" ref="S2948:S3011" ca="1" si="758">S2947+Q2948*T2947-U2947*$U$1</f>
        <v>1045631</v>
      </c>
      <c r="T2948" s="8">
        <f t="shared" ca="1" si="754"/>
        <v>139</v>
      </c>
      <c r="U2948" s="9">
        <f t="shared" ref="U2948:U3011" ca="1" si="759">IF(O2948=1,ABS(T2948)+ABS(T2947),ABS(T2948-T2947))</f>
        <v>275</v>
      </c>
      <c r="V2948">
        <f t="shared" si="755"/>
        <v>2010</v>
      </c>
      <c r="W2948">
        <f t="shared" si="756"/>
        <v>5</v>
      </c>
    </row>
    <row r="2949" spans="1:23" x14ac:dyDescent="0.25">
      <c r="A2949" s="1">
        <v>40318</v>
      </c>
      <c r="B2949" s="2">
        <v>7424.43</v>
      </c>
      <c r="C2949" s="2">
        <v>86092.64</v>
      </c>
      <c r="D2949" s="2">
        <v>7357</v>
      </c>
      <c r="E2949" s="2">
        <v>7232</v>
      </c>
      <c r="F2949" s="10">
        <f t="shared" si="746"/>
        <v>-9.0821786992402176E-3</v>
      </c>
      <c r="G2949" s="2">
        <f t="shared" ca="1" si="747"/>
        <v>113383.90449999999</v>
      </c>
      <c r="H2949">
        <f t="shared" ca="1" si="748"/>
        <v>-1</v>
      </c>
      <c r="I2949">
        <f t="shared" si="749"/>
        <v>1</v>
      </c>
      <c r="J2949">
        <f t="shared" si="752"/>
        <v>-134.72999999999956</v>
      </c>
      <c r="K2949">
        <f t="shared" si="750"/>
        <v>1</v>
      </c>
      <c r="L2949" s="11">
        <f t="shared" ca="1" si="744"/>
        <v>14525.499999999978</v>
      </c>
      <c r="M2949">
        <f t="shared" ca="1" si="751"/>
        <v>1</v>
      </c>
      <c r="N2949">
        <f t="shared" ca="1" si="745"/>
        <v>0</v>
      </c>
      <c r="O2949">
        <f>COUNTIF(結算日!$A$3:$A$249,A2949)</f>
        <v>0</v>
      </c>
      <c r="Q2949" s="7">
        <f t="shared" si="753"/>
        <v>-127</v>
      </c>
      <c r="R2949" s="8">
        <f t="shared" ca="1" si="757"/>
        <v>-17653</v>
      </c>
      <c r="S2949" s="8">
        <f t="shared" ca="1" si="758"/>
        <v>1027703</v>
      </c>
      <c r="T2949" s="8">
        <f t="shared" ca="1" si="754"/>
        <v>139</v>
      </c>
      <c r="U2949" s="9">
        <f t="shared" ca="1" si="759"/>
        <v>0</v>
      </c>
      <c r="V2949">
        <f t="shared" si="755"/>
        <v>2010</v>
      </c>
      <c r="W2949">
        <f t="shared" si="756"/>
        <v>5</v>
      </c>
    </row>
    <row r="2950" spans="1:23" x14ac:dyDescent="0.25">
      <c r="A2950" s="1">
        <v>40319</v>
      </c>
      <c r="B2950" s="2">
        <v>7237.71</v>
      </c>
      <c r="C2950" s="2">
        <v>109438.1</v>
      </c>
      <c r="D2950" s="2">
        <v>7209</v>
      </c>
      <c r="E2950" s="2">
        <v>7078</v>
      </c>
      <c r="F2950" s="10">
        <f t="shared" si="746"/>
        <v>-3.9667242815752957E-3</v>
      </c>
      <c r="G2950" s="2">
        <f t="shared" ca="1" si="747"/>
        <v>113482.88199999998</v>
      </c>
      <c r="H2950">
        <f t="shared" ca="1" si="748"/>
        <v>-1</v>
      </c>
      <c r="I2950">
        <f t="shared" si="749"/>
        <v>1</v>
      </c>
      <c r="J2950">
        <f t="shared" si="752"/>
        <v>-186.72000000000025</v>
      </c>
      <c r="K2950">
        <f t="shared" si="750"/>
        <v>1</v>
      </c>
      <c r="L2950" s="11">
        <f t="shared" ca="1" si="744"/>
        <v>14338.779999999977</v>
      </c>
      <c r="M2950">
        <f t="shared" ca="1" si="751"/>
        <v>1</v>
      </c>
      <c r="N2950">
        <f t="shared" ca="1" si="745"/>
        <v>0</v>
      </c>
      <c r="O2950">
        <f>COUNTIF(結算日!$A$3:$A$249,A2950)</f>
        <v>0</v>
      </c>
      <c r="Q2950" s="7">
        <f t="shared" si="753"/>
        <v>-148</v>
      </c>
      <c r="R2950" s="8">
        <f t="shared" ca="1" si="757"/>
        <v>-20572</v>
      </c>
      <c r="S2950" s="8">
        <f t="shared" ca="1" si="758"/>
        <v>1007131</v>
      </c>
      <c r="T2950" s="8">
        <f t="shared" ca="1" si="754"/>
        <v>139</v>
      </c>
      <c r="U2950" s="9">
        <f t="shared" ca="1" si="759"/>
        <v>0</v>
      </c>
      <c r="V2950">
        <f t="shared" si="755"/>
        <v>2010</v>
      </c>
      <c r="W2950">
        <f t="shared" si="756"/>
        <v>5</v>
      </c>
    </row>
    <row r="2951" spans="1:23" x14ac:dyDescent="0.25">
      <c r="A2951" s="1">
        <v>40322</v>
      </c>
      <c r="B2951" s="2">
        <v>7322.73</v>
      </c>
      <c r="C2951" s="2">
        <v>65405.59</v>
      </c>
      <c r="D2951" s="2">
        <v>7274</v>
      </c>
      <c r="E2951" s="2">
        <v>7142</v>
      </c>
      <c r="F2951" s="10">
        <f t="shared" si="746"/>
        <v>-6.6546219784150429E-3</v>
      </c>
      <c r="G2951" s="2">
        <f t="shared" ca="1" si="747"/>
        <v>112114.61424999998</v>
      </c>
      <c r="H2951">
        <f t="shared" ca="1" si="748"/>
        <v>-1</v>
      </c>
      <c r="I2951">
        <f t="shared" si="749"/>
        <v>1</v>
      </c>
      <c r="J2951">
        <f t="shared" si="752"/>
        <v>85.019999999999527</v>
      </c>
      <c r="K2951">
        <f t="shared" si="750"/>
        <v>1</v>
      </c>
      <c r="L2951" s="11">
        <f t="shared" ca="1" si="744"/>
        <v>14423.799999999977</v>
      </c>
      <c r="M2951">
        <f t="shared" ca="1" si="751"/>
        <v>1</v>
      </c>
      <c r="N2951">
        <f t="shared" ca="1" si="745"/>
        <v>0</v>
      </c>
      <c r="O2951">
        <f>COUNTIF(結算日!$A$3:$A$249,A2951)</f>
        <v>0</v>
      </c>
      <c r="Q2951" s="7">
        <f t="shared" si="753"/>
        <v>65</v>
      </c>
      <c r="R2951" s="8">
        <f t="shared" ca="1" si="757"/>
        <v>9035</v>
      </c>
      <c r="S2951" s="8">
        <f t="shared" ca="1" si="758"/>
        <v>1016166</v>
      </c>
      <c r="T2951" s="8">
        <f t="shared" ca="1" si="754"/>
        <v>139</v>
      </c>
      <c r="U2951" s="9">
        <f t="shared" ca="1" si="759"/>
        <v>0</v>
      </c>
      <c r="V2951">
        <f t="shared" si="755"/>
        <v>2010</v>
      </c>
      <c r="W2951">
        <f t="shared" si="756"/>
        <v>5</v>
      </c>
    </row>
    <row r="2952" spans="1:23" x14ac:dyDescent="0.25">
      <c r="A2952" s="1">
        <v>40323</v>
      </c>
      <c r="B2952" s="2">
        <v>7086.37</v>
      </c>
      <c r="C2952" s="2">
        <v>102190.1</v>
      </c>
      <c r="D2952" s="2">
        <v>7052</v>
      </c>
      <c r="E2952" s="2">
        <v>6926</v>
      </c>
      <c r="F2952" s="10">
        <f t="shared" si="746"/>
        <v>-4.8501560037085278E-3</v>
      </c>
      <c r="G2952" s="2">
        <f t="shared" ca="1" si="747"/>
        <v>111646.15674999999</v>
      </c>
      <c r="H2952">
        <f t="shared" ca="1" si="748"/>
        <v>-1</v>
      </c>
      <c r="I2952">
        <f t="shared" si="749"/>
        <v>1</v>
      </c>
      <c r="J2952">
        <f t="shared" si="752"/>
        <v>-236.35999999999967</v>
      </c>
      <c r="K2952">
        <f t="shared" si="750"/>
        <v>1</v>
      </c>
      <c r="L2952" s="11">
        <f t="shared" ca="1" si="744"/>
        <v>14187.439999999977</v>
      </c>
      <c r="M2952">
        <f t="shared" ca="1" si="751"/>
        <v>2</v>
      </c>
      <c r="N2952">
        <f t="shared" ca="1" si="745"/>
        <v>1</v>
      </c>
      <c r="O2952">
        <f>COUNTIF(結算日!$A$3:$A$249,A2952)</f>
        <v>0</v>
      </c>
      <c r="Q2952" s="7">
        <f t="shared" si="753"/>
        <v>-222</v>
      </c>
      <c r="R2952" s="8">
        <f t="shared" ca="1" si="757"/>
        <v>-30858</v>
      </c>
      <c r="S2952" s="8">
        <f t="shared" ca="1" si="758"/>
        <v>985308</v>
      </c>
      <c r="T2952" s="8">
        <f t="shared" ca="1" si="754"/>
        <v>139</v>
      </c>
      <c r="U2952" s="9">
        <f t="shared" ca="1" si="759"/>
        <v>0</v>
      </c>
      <c r="V2952">
        <f t="shared" si="755"/>
        <v>2010</v>
      </c>
      <c r="W2952">
        <f t="shared" si="756"/>
        <v>5</v>
      </c>
    </row>
    <row r="2953" spans="1:23" x14ac:dyDescent="0.25">
      <c r="A2953" s="1">
        <v>40324</v>
      </c>
      <c r="B2953" s="2">
        <v>7167.35</v>
      </c>
      <c r="C2953" s="2">
        <v>98879.1</v>
      </c>
      <c r="D2953" s="2">
        <v>7122</v>
      </c>
      <c r="E2953" s="2">
        <v>6992</v>
      </c>
      <c r="F2953" s="10">
        <f t="shared" si="746"/>
        <v>-6.3273036756961165E-3</v>
      </c>
      <c r="G2953" s="2">
        <f t="shared" ca="1" si="747"/>
        <v>111264.27924999999</v>
      </c>
      <c r="H2953">
        <f t="shared" ca="1" si="748"/>
        <v>-1</v>
      </c>
      <c r="I2953">
        <f t="shared" si="749"/>
        <v>1</v>
      </c>
      <c r="J2953">
        <f t="shared" si="752"/>
        <v>80.980000000000473</v>
      </c>
      <c r="K2953">
        <f t="shared" si="750"/>
        <v>1</v>
      </c>
      <c r="L2953" s="11">
        <f t="shared" ca="1" si="744"/>
        <v>14349.399999999978</v>
      </c>
      <c r="M2953">
        <f t="shared" ca="1" si="751"/>
        <v>2</v>
      </c>
      <c r="N2953">
        <f t="shared" ca="1" si="745"/>
        <v>0</v>
      </c>
      <c r="O2953">
        <f>COUNTIF(結算日!$A$3:$A$249,A2953)</f>
        <v>0</v>
      </c>
      <c r="Q2953" s="7">
        <f t="shared" si="753"/>
        <v>70</v>
      </c>
      <c r="R2953" s="8">
        <f t="shared" ca="1" si="757"/>
        <v>9730</v>
      </c>
      <c r="S2953" s="8">
        <f t="shared" ca="1" si="758"/>
        <v>995038</v>
      </c>
      <c r="T2953" s="8">
        <f t="shared" ca="1" si="754"/>
        <v>139</v>
      </c>
      <c r="U2953" s="9">
        <f t="shared" ca="1" si="759"/>
        <v>0</v>
      </c>
      <c r="V2953">
        <f t="shared" si="755"/>
        <v>2010</v>
      </c>
      <c r="W2953">
        <f t="shared" si="756"/>
        <v>5</v>
      </c>
    </row>
    <row r="2954" spans="1:23" x14ac:dyDescent="0.25">
      <c r="A2954" s="1">
        <v>40325</v>
      </c>
      <c r="B2954" s="2">
        <v>7243.16</v>
      </c>
      <c r="C2954" s="2">
        <v>84827.8</v>
      </c>
      <c r="D2954" s="2">
        <v>7202</v>
      </c>
      <c r="E2954" s="2">
        <v>7071</v>
      </c>
      <c r="F2954" s="10">
        <f t="shared" si="746"/>
        <v>-5.6826026209554348E-3</v>
      </c>
      <c r="G2954" s="2">
        <f t="shared" ca="1" si="747"/>
        <v>110531.66674999997</v>
      </c>
      <c r="H2954">
        <f t="shared" ca="1" si="748"/>
        <v>-1</v>
      </c>
      <c r="I2954">
        <f t="shared" si="749"/>
        <v>1</v>
      </c>
      <c r="J2954">
        <f t="shared" si="752"/>
        <v>75.809999999999491</v>
      </c>
      <c r="K2954">
        <f t="shared" si="750"/>
        <v>1</v>
      </c>
      <c r="L2954" s="11">
        <f t="shared" ca="1" si="744"/>
        <v>14501.019999999977</v>
      </c>
      <c r="M2954">
        <f t="shared" ca="1" si="751"/>
        <v>2</v>
      </c>
      <c r="N2954">
        <f t="shared" ca="1" si="745"/>
        <v>0</v>
      </c>
      <c r="O2954">
        <f>COUNTIF(結算日!$A$3:$A$249,A2954)</f>
        <v>0</v>
      </c>
      <c r="Q2954" s="7">
        <f t="shared" si="753"/>
        <v>80</v>
      </c>
      <c r="R2954" s="8">
        <f t="shared" ca="1" si="757"/>
        <v>11120</v>
      </c>
      <c r="S2954" s="8">
        <f t="shared" ca="1" si="758"/>
        <v>1006158</v>
      </c>
      <c r="T2954" s="8">
        <f t="shared" ca="1" si="754"/>
        <v>139</v>
      </c>
      <c r="U2954" s="9">
        <f t="shared" ca="1" si="759"/>
        <v>0</v>
      </c>
      <c r="V2954">
        <f t="shared" si="755"/>
        <v>2010</v>
      </c>
      <c r="W2954">
        <f t="shared" si="756"/>
        <v>5</v>
      </c>
    </row>
    <row r="2955" spans="1:23" x14ac:dyDescent="0.25">
      <c r="A2955" s="1">
        <v>40326</v>
      </c>
      <c r="B2955" s="2">
        <v>7295.32</v>
      </c>
      <c r="C2955" s="2">
        <v>101713.5</v>
      </c>
      <c r="D2955" s="2">
        <v>7280</v>
      </c>
      <c r="E2955" s="2">
        <v>7152</v>
      </c>
      <c r="F2955" s="10">
        <f t="shared" si="746"/>
        <v>-2.0999764232411122E-3</v>
      </c>
      <c r="G2955" s="2">
        <f t="shared" ca="1" si="747"/>
        <v>109614.11924999999</v>
      </c>
      <c r="H2955">
        <f t="shared" ca="1" si="748"/>
        <v>-1</v>
      </c>
      <c r="I2955">
        <f t="shared" si="749"/>
        <v>1</v>
      </c>
      <c r="J2955">
        <f t="shared" si="752"/>
        <v>52.159999999999854</v>
      </c>
      <c r="K2955">
        <f t="shared" si="750"/>
        <v>1</v>
      </c>
      <c r="L2955" s="11">
        <f t="shared" ca="1" si="744"/>
        <v>14605.339999999976</v>
      </c>
      <c r="M2955">
        <f t="shared" ca="1" si="751"/>
        <v>2</v>
      </c>
      <c r="N2955">
        <f t="shared" ca="1" si="745"/>
        <v>0</v>
      </c>
      <c r="O2955">
        <f>COUNTIF(結算日!$A$3:$A$249,A2955)</f>
        <v>0</v>
      </c>
      <c r="Q2955" s="7">
        <f t="shared" si="753"/>
        <v>78</v>
      </c>
      <c r="R2955" s="8">
        <f t="shared" ca="1" si="757"/>
        <v>10842</v>
      </c>
      <c r="S2955" s="8">
        <f t="shared" ca="1" si="758"/>
        <v>1017000</v>
      </c>
      <c r="T2955" s="8">
        <f t="shared" ca="1" si="754"/>
        <v>139</v>
      </c>
      <c r="U2955" s="9">
        <f t="shared" ca="1" si="759"/>
        <v>0</v>
      </c>
      <c r="V2955">
        <f t="shared" si="755"/>
        <v>2010</v>
      </c>
      <c r="W2955">
        <f t="shared" si="756"/>
        <v>5</v>
      </c>
    </row>
    <row r="2956" spans="1:23" x14ac:dyDescent="0.25">
      <c r="A2956" s="1">
        <v>40329</v>
      </c>
      <c r="B2956" s="2">
        <v>7373.98</v>
      </c>
      <c r="C2956" s="2">
        <v>67929.03</v>
      </c>
      <c r="D2956" s="2">
        <v>7325</v>
      </c>
      <c r="E2956" s="2">
        <v>7197</v>
      </c>
      <c r="F2956" s="10">
        <f t="shared" si="746"/>
        <v>-6.6422745925537319E-3</v>
      </c>
      <c r="G2956" s="2">
        <f t="shared" ca="1" si="747"/>
        <v>108609.22250000003</v>
      </c>
      <c r="H2956">
        <f t="shared" ca="1" si="748"/>
        <v>-1</v>
      </c>
      <c r="I2956">
        <f t="shared" si="749"/>
        <v>1</v>
      </c>
      <c r="J2956">
        <f t="shared" si="752"/>
        <v>78.659999999999854</v>
      </c>
      <c r="K2956">
        <f t="shared" si="750"/>
        <v>1</v>
      </c>
      <c r="L2956" s="11">
        <f t="shared" ca="1" si="744"/>
        <v>14762.659999999976</v>
      </c>
      <c r="M2956">
        <f t="shared" ca="1" si="751"/>
        <v>2</v>
      </c>
      <c r="N2956">
        <f t="shared" ca="1" si="745"/>
        <v>0</v>
      </c>
      <c r="O2956">
        <f>COUNTIF(結算日!$A$3:$A$249,A2956)</f>
        <v>0</v>
      </c>
      <c r="Q2956" s="7">
        <f t="shared" si="753"/>
        <v>45</v>
      </c>
      <c r="R2956" s="8">
        <f t="shared" ca="1" si="757"/>
        <v>6255</v>
      </c>
      <c r="S2956" s="8">
        <f t="shared" ca="1" si="758"/>
        <v>1023255</v>
      </c>
      <c r="T2956" s="8">
        <f t="shared" ca="1" si="754"/>
        <v>139</v>
      </c>
      <c r="U2956" s="9">
        <f t="shared" ca="1" si="759"/>
        <v>0</v>
      </c>
      <c r="V2956">
        <f t="shared" si="755"/>
        <v>2010</v>
      </c>
      <c r="W2956">
        <f t="shared" si="756"/>
        <v>5</v>
      </c>
    </row>
    <row r="2957" spans="1:23" x14ac:dyDescent="0.25">
      <c r="A2957" s="1">
        <v>40330</v>
      </c>
      <c r="B2957" s="2">
        <v>7289.33</v>
      </c>
      <c r="C2957" s="2">
        <v>69540.19</v>
      </c>
      <c r="D2957" s="2">
        <v>7244</v>
      </c>
      <c r="E2957" s="2">
        <v>7114</v>
      </c>
      <c r="F2957" s="10">
        <f t="shared" si="746"/>
        <v>-6.2186785342411843E-3</v>
      </c>
      <c r="G2957" s="2">
        <f t="shared" ca="1" si="747"/>
        <v>107129.53725000001</v>
      </c>
      <c r="H2957">
        <f t="shared" ca="1" si="748"/>
        <v>-1</v>
      </c>
      <c r="I2957">
        <f t="shared" si="749"/>
        <v>1</v>
      </c>
      <c r="J2957">
        <f t="shared" si="752"/>
        <v>-84.649999999999636</v>
      </c>
      <c r="K2957">
        <f t="shared" si="750"/>
        <v>1</v>
      </c>
      <c r="L2957" s="11">
        <f t="shared" ca="1" si="744"/>
        <v>14593.359999999977</v>
      </c>
      <c r="M2957">
        <f t="shared" ca="1" si="751"/>
        <v>2</v>
      </c>
      <c r="N2957">
        <f t="shared" ca="1" si="745"/>
        <v>0</v>
      </c>
      <c r="O2957">
        <f>COUNTIF(結算日!$A$3:$A$249,A2957)</f>
        <v>0</v>
      </c>
      <c r="Q2957" s="7">
        <f t="shared" si="753"/>
        <v>-81</v>
      </c>
      <c r="R2957" s="8">
        <f t="shared" ca="1" si="757"/>
        <v>-11259</v>
      </c>
      <c r="S2957" s="8">
        <f t="shared" ca="1" si="758"/>
        <v>1011996</v>
      </c>
      <c r="T2957" s="8">
        <f t="shared" ca="1" si="754"/>
        <v>139</v>
      </c>
      <c r="U2957" s="9">
        <f t="shared" ca="1" si="759"/>
        <v>0</v>
      </c>
      <c r="V2957">
        <f t="shared" si="755"/>
        <v>2010</v>
      </c>
      <c r="W2957">
        <f t="shared" si="756"/>
        <v>6</v>
      </c>
    </row>
    <row r="2958" spans="1:23" x14ac:dyDescent="0.25">
      <c r="A2958" s="1">
        <v>40331</v>
      </c>
      <c r="B2958" s="2">
        <v>7195.71</v>
      </c>
      <c r="C2958" s="2">
        <v>79688.77</v>
      </c>
      <c r="D2958" s="2">
        <v>7140</v>
      </c>
      <c r="E2958" s="2">
        <v>7011</v>
      </c>
      <c r="F2958" s="10">
        <f t="shared" si="746"/>
        <v>-7.7421130090011836E-3</v>
      </c>
      <c r="G2958" s="2">
        <f t="shared" ca="1" si="747"/>
        <v>105875.98149999999</v>
      </c>
      <c r="H2958">
        <f t="shared" ca="1" si="748"/>
        <v>-1</v>
      </c>
      <c r="I2958">
        <f t="shared" si="749"/>
        <v>1</v>
      </c>
      <c r="J2958">
        <f t="shared" si="752"/>
        <v>-93.619999999999891</v>
      </c>
      <c r="K2958">
        <f t="shared" si="750"/>
        <v>1</v>
      </c>
      <c r="L2958" s="11">
        <f t="shared" ca="1" si="744"/>
        <v>14406.119999999977</v>
      </c>
      <c r="M2958">
        <f t="shared" ca="1" si="751"/>
        <v>2</v>
      </c>
      <c r="N2958">
        <f t="shared" ca="1" si="745"/>
        <v>0</v>
      </c>
      <c r="O2958">
        <f>COUNTIF(結算日!$A$3:$A$249,A2958)</f>
        <v>0</v>
      </c>
      <c r="Q2958" s="7">
        <f t="shared" si="753"/>
        <v>-104</v>
      </c>
      <c r="R2958" s="8">
        <f t="shared" ca="1" si="757"/>
        <v>-14456</v>
      </c>
      <c r="S2958" s="8">
        <f t="shared" ca="1" si="758"/>
        <v>997540</v>
      </c>
      <c r="T2958" s="8">
        <f t="shared" ca="1" si="754"/>
        <v>139</v>
      </c>
      <c r="U2958" s="9">
        <f t="shared" ca="1" si="759"/>
        <v>0</v>
      </c>
      <c r="V2958">
        <f t="shared" si="755"/>
        <v>2010</v>
      </c>
      <c r="W2958">
        <f t="shared" si="756"/>
        <v>6</v>
      </c>
    </row>
    <row r="2959" spans="1:23" x14ac:dyDescent="0.25">
      <c r="A2959" s="1">
        <v>40332</v>
      </c>
      <c r="B2959" s="2">
        <v>7360.28</v>
      </c>
      <c r="C2959" s="2">
        <v>79019.55</v>
      </c>
      <c r="D2959" s="2">
        <v>7338</v>
      </c>
      <c r="E2959" s="2">
        <v>7211</v>
      </c>
      <c r="F2959" s="10">
        <f t="shared" si="746"/>
        <v>-3.0270587531995297E-3</v>
      </c>
      <c r="G2959" s="2">
        <f t="shared" ca="1" si="747"/>
        <v>104187.12024999999</v>
      </c>
      <c r="H2959">
        <f t="shared" ca="1" si="748"/>
        <v>-1</v>
      </c>
      <c r="I2959">
        <f t="shared" si="749"/>
        <v>1</v>
      </c>
      <c r="J2959">
        <f t="shared" si="752"/>
        <v>164.56999999999971</v>
      </c>
      <c r="K2959">
        <f t="shared" si="750"/>
        <v>1</v>
      </c>
      <c r="L2959" s="11">
        <f t="shared" ca="1" si="744"/>
        <v>14735.259999999977</v>
      </c>
      <c r="M2959">
        <f t="shared" ca="1" si="751"/>
        <v>2</v>
      </c>
      <c r="N2959">
        <f t="shared" ca="1" si="745"/>
        <v>0</v>
      </c>
      <c r="O2959">
        <f>COUNTIF(結算日!$A$3:$A$249,A2959)</f>
        <v>0</v>
      </c>
      <c r="Q2959" s="7">
        <f t="shared" si="753"/>
        <v>198</v>
      </c>
      <c r="R2959" s="8">
        <f t="shared" ca="1" si="757"/>
        <v>27522</v>
      </c>
      <c r="S2959" s="8">
        <f t="shared" ca="1" si="758"/>
        <v>1025062</v>
      </c>
      <c r="T2959" s="8">
        <f t="shared" ca="1" si="754"/>
        <v>139</v>
      </c>
      <c r="U2959" s="9">
        <f t="shared" ca="1" si="759"/>
        <v>0</v>
      </c>
      <c r="V2959">
        <f t="shared" si="755"/>
        <v>2010</v>
      </c>
      <c r="W2959">
        <f t="shared" si="756"/>
        <v>6</v>
      </c>
    </row>
    <row r="2960" spans="1:23" x14ac:dyDescent="0.25">
      <c r="A2960" s="1">
        <v>40333</v>
      </c>
      <c r="B2960" s="2">
        <v>7344.59</v>
      </c>
      <c r="C2960" s="2">
        <v>67578.06</v>
      </c>
      <c r="D2960" s="2">
        <v>7321</v>
      </c>
      <c r="E2960" s="2">
        <v>7191</v>
      </c>
      <c r="F2960" s="10">
        <f t="shared" si="746"/>
        <v>-3.2118879338397521E-3</v>
      </c>
      <c r="G2960" s="2">
        <f t="shared" ca="1" si="747"/>
        <v>103191.26174999999</v>
      </c>
      <c r="H2960">
        <f t="shared" ca="1" si="748"/>
        <v>-1</v>
      </c>
      <c r="I2960">
        <f t="shared" si="749"/>
        <v>1</v>
      </c>
      <c r="J2960">
        <f t="shared" si="752"/>
        <v>-15.6899999999996</v>
      </c>
      <c r="K2960">
        <f t="shared" si="750"/>
        <v>1</v>
      </c>
      <c r="L2960" s="11">
        <f t="shared" ca="1" si="744"/>
        <v>14703.879999999977</v>
      </c>
      <c r="M2960">
        <f t="shared" ca="1" si="751"/>
        <v>2</v>
      </c>
      <c r="N2960">
        <f t="shared" ca="1" si="745"/>
        <v>0</v>
      </c>
      <c r="O2960">
        <f>COUNTIF(結算日!$A$3:$A$249,A2960)</f>
        <v>0</v>
      </c>
      <c r="Q2960" s="7">
        <f t="shared" si="753"/>
        <v>-17</v>
      </c>
      <c r="R2960" s="8">
        <f t="shared" ca="1" si="757"/>
        <v>-2363</v>
      </c>
      <c r="S2960" s="8">
        <f t="shared" ca="1" si="758"/>
        <v>1022699</v>
      </c>
      <c r="T2960" s="8">
        <f t="shared" ca="1" si="754"/>
        <v>139</v>
      </c>
      <c r="U2960" s="9">
        <f t="shared" ca="1" si="759"/>
        <v>0</v>
      </c>
      <c r="V2960">
        <f t="shared" si="755"/>
        <v>2010</v>
      </c>
      <c r="W2960">
        <f t="shared" si="756"/>
        <v>6</v>
      </c>
    </row>
    <row r="2961" spans="1:23" x14ac:dyDescent="0.25">
      <c r="A2961" s="1">
        <v>40336</v>
      </c>
      <c r="B2961" s="2">
        <v>7157.83</v>
      </c>
      <c r="C2961" s="2">
        <v>82477.789999999994</v>
      </c>
      <c r="D2961" s="2">
        <v>7097</v>
      </c>
      <c r="E2961" s="2">
        <v>6972</v>
      </c>
      <c r="F2961" s="10">
        <f t="shared" si="746"/>
        <v>-8.4983856839293548E-3</v>
      </c>
      <c r="G2961" s="2">
        <f t="shared" ca="1" si="747"/>
        <v>102605.38149999999</v>
      </c>
      <c r="H2961">
        <f t="shared" ca="1" si="748"/>
        <v>-1</v>
      </c>
      <c r="I2961">
        <f t="shared" si="749"/>
        <v>1</v>
      </c>
      <c r="J2961">
        <f t="shared" si="752"/>
        <v>-186.76000000000022</v>
      </c>
      <c r="K2961">
        <f t="shared" si="750"/>
        <v>1</v>
      </c>
      <c r="L2961" s="11">
        <f t="shared" ca="1" si="744"/>
        <v>14330.359999999977</v>
      </c>
      <c r="M2961">
        <f t="shared" ca="1" si="751"/>
        <v>2</v>
      </c>
      <c r="N2961">
        <f t="shared" ca="1" si="745"/>
        <v>0</v>
      </c>
      <c r="O2961">
        <f>COUNTIF(結算日!$A$3:$A$249,A2961)</f>
        <v>0</v>
      </c>
      <c r="Q2961" s="7">
        <f t="shared" si="753"/>
        <v>-224</v>
      </c>
      <c r="R2961" s="8">
        <f t="shared" ca="1" si="757"/>
        <v>-31136</v>
      </c>
      <c r="S2961" s="8">
        <f t="shared" ca="1" si="758"/>
        <v>991563</v>
      </c>
      <c r="T2961" s="8">
        <f t="shared" ca="1" si="754"/>
        <v>139</v>
      </c>
      <c r="U2961" s="9">
        <f t="shared" ca="1" si="759"/>
        <v>0</v>
      </c>
      <c r="V2961">
        <f t="shared" si="755"/>
        <v>2010</v>
      </c>
      <c r="W2961">
        <f t="shared" si="756"/>
        <v>6</v>
      </c>
    </row>
    <row r="2962" spans="1:23" x14ac:dyDescent="0.25">
      <c r="A2962" s="1">
        <v>40337</v>
      </c>
      <c r="B2962" s="2">
        <v>7151.99</v>
      </c>
      <c r="C2962" s="2">
        <v>85100.56</v>
      </c>
      <c r="D2962" s="2">
        <v>7129</v>
      </c>
      <c r="E2962" s="2">
        <v>7005</v>
      </c>
      <c r="F2962" s="10">
        <f t="shared" si="746"/>
        <v>-3.2144899531458826E-3</v>
      </c>
      <c r="G2962" s="2">
        <f t="shared" ca="1" si="747"/>
        <v>102154.24549999999</v>
      </c>
      <c r="H2962">
        <f t="shared" ca="1" si="748"/>
        <v>-1</v>
      </c>
      <c r="I2962">
        <f t="shared" si="749"/>
        <v>1</v>
      </c>
      <c r="J2962">
        <f t="shared" si="752"/>
        <v>-5.8400000000001455</v>
      </c>
      <c r="K2962">
        <f t="shared" si="750"/>
        <v>1</v>
      </c>
      <c r="L2962" s="11">
        <f t="shared" ca="1" si="744"/>
        <v>14318.679999999977</v>
      </c>
      <c r="M2962">
        <f t="shared" ca="1" si="751"/>
        <v>2</v>
      </c>
      <c r="N2962">
        <f t="shared" ca="1" si="745"/>
        <v>0</v>
      </c>
      <c r="O2962">
        <f>COUNTIF(結算日!$A$3:$A$249,A2962)</f>
        <v>0</v>
      </c>
      <c r="Q2962" s="7">
        <f t="shared" si="753"/>
        <v>32</v>
      </c>
      <c r="R2962" s="8">
        <f t="shared" ca="1" si="757"/>
        <v>4448</v>
      </c>
      <c r="S2962" s="8">
        <f t="shared" ca="1" si="758"/>
        <v>996011</v>
      </c>
      <c r="T2962" s="8">
        <f t="shared" ca="1" si="754"/>
        <v>139</v>
      </c>
      <c r="U2962" s="9">
        <f t="shared" ca="1" si="759"/>
        <v>0</v>
      </c>
      <c r="V2962">
        <f t="shared" si="755"/>
        <v>2010</v>
      </c>
      <c r="W2962">
        <f t="shared" si="756"/>
        <v>6</v>
      </c>
    </row>
    <row r="2963" spans="1:23" x14ac:dyDescent="0.25">
      <c r="A2963" s="1">
        <v>40338</v>
      </c>
      <c r="B2963" s="2">
        <v>7071.67</v>
      </c>
      <c r="C2963" s="2">
        <v>91468.479999999996</v>
      </c>
      <c r="D2963" s="2">
        <v>7038</v>
      </c>
      <c r="E2963" s="2">
        <v>6912</v>
      </c>
      <c r="F2963" s="10">
        <f t="shared" si="746"/>
        <v>-4.7612515855519622E-3</v>
      </c>
      <c r="G2963" s="2">
        <f t="shared" ca="1" si="747"/>
        <v>101989.88249999999</v>
      </c>
      <c r="H2963">
        <f t="shared" ca="1" si="748"/>
        <v>-1</v>
      </c>
      <c r="I2963">
        <f t="shared" si="749"/>
        <v>1</v>
      </c>
      <c r="J2963">
        <f t="shared" si="752"/>
        <v>-80.319999999999709</v>
      </c>
      <c r="K2963">
        <f t="shared" si="750"/>
        <v>1</v>
      </c>
      <c r="L2963" s="11">
        <f t="shared" ca="1" si="744"/>
        <v>14158.039999999977</v>
      </c>
      <c r="M2963">
        <f t="shared" ca="1" si="751"/>
        <v>2</v>
      </c>
      <c r="N2963">
        <f t="shared" ca="1" si="745"/>
        <v>0</v>
      </c>
      <c r="O2963">
        <f>COUNTIF(結算日!$A$3:$A$249,A2963)</f>
        <v>0</v>
      </c>
      <c r="Q2963" s="7">
        <f t="shared" si="753"/>
        <v>-91</v>
      </c>
      <c r="R2963" s="8">
        <f t="shared" ca="1" si="757"/>
        <v>-12649</v>
      </c>
      <c r="S2963" s="8">
        <f t="shared" ca="1" si="758"/>
        <v>983362</v>
      </c>
      <c r="T2963" s="8">
        <f t="shared" ca="1" si="754"/>
        <v>139</v>
      </c>
      <c r="U2963" s="9">
        <f t="shared" ca="1" si="759"/>
        <v>0</v>
      </c>
      <c r="V2963">
        <f t="shared" si="755"/>
        <v>2010</v>
      </c>
      <c r="W2963">
        <f t="shared" si="756"/>
        <v>6</v>
      </c>
    </row>
    <row r="2964" spans="1:23" x14ac:dyDescent="0.25">
      <c r="A2964" s="1">
        <v>40339</v>
      </c>
      <c r="B2964" s="2">
        <v>7181.77</v>
      </c>
      <c r="C2964" s="2">
        <v>65664.649999999994</v>
      </c>
      <c r="D2964" s="2">
        <v>7163</v>
      </c>
      <c r="E2964" s="2">
        <v>7027</v>
      </c>
      <c r="F2964" s="10">
        <f t="shared" si="746"/>
        <v>-2.613561837820022E-3</v>
      </c>
      <c r="G2964" s="2">
        <f t="shared" ca="1" si="747"/>
        <v>100067.79874999999</v>
      </c>
      <c r="H2964">
        <f t="shared" ca="1" si="748"/>
        <v>-1</v>
      </c>
      <c r="I2964">
        <f t="shared" si="749"/>
        <v>1</v>
      </c>
      <c r="J2964">
        <f t="shared" si="752"/>
        <v>110.10000000000036</v>
      </c>
      <c r="K2964">
        <f t="shared" si="750"/>
        <v>1</v>
      </c>
      <c r="L2964" s="11">
        <f t="shared" ca="1" si="744"/>
        <v>14378.239999999978</v>
      </c>
      <c r="M2964">
        <f t="shared" ca="1" si="751"/>
        <v>2</v>
      </c>
      <c r="N2964">
        <f t="shared" ca="1" si="745"/>
        <v>0</v>
      </c>
      <c r="O2964">
        <f>COUNTIF(結算日!$A$3:$A$249,A2964)</f>
        <v>0</v>
      </c>
      <c r="Q2964" s="7">
        <f t="shared" si="753"/>
        <v>125</v>
      </c>
      <c r="R2964" s="8">
        <f t="shared" ca="1" si="757"/>
        <v>17375</v>
      </c>
      <c r="S2964" s="8">
        <f t="shared" ca="1" si="758"/>
        <v>1000737</v>
      </c>
      <c r="T2964" s="8">
        <f t="shared" ca="1" si="754"/>
        <v>139</v>
      </c>
      <c r="U2964" s="9">
        <f t="shared" ca="1" si="759"/>
        <v>0</v>
      </c>
      <c r="V2964">
        <f t="shared" si="755"/>
        <v>2010</v>
      </c>
      <c r="W2964">
        <f t="shared" si="756"/>
        <v>6</v>
      </c>
    </row>
    <row r="2965" spans="1:23" x14ac:dyDescent="0.25">
      <c r="A2965" s="1">
        <v>40340</v>
      </c>
      <c r="B2965" s="2">
        <v>7299.49</v>
      </c>
      <c r="C2965" s="2">
        <v>86958.47</v>
      </c>
      <c r="D2965" s="2">
        <v>7293</v>
      </c>
      <c r="E2965" s="2">
        <v>7151</v>
      </c>
      <c r="F2965" s="10">
        <f t="shared" si="746"/>
        <v>-8.8910321132018577E-4</v>
      </c>
      <c r="G2965" s="2">
        <f t="shared" ca="1" si="747"/>
        <v>99212.410499999998</v>
      </c>
      <c r="H2965">
        <f t="shared" ca="1" si="748"/>
        <v>-1</v>
      </c>
      <c r="I2965">
        <f t="shared" si="749"/>
        <v>1</v>
      </c>
      <c r="J2965">
        <f t="shared" si="752"/>
        <v>117.71999999999935</v>
      </c>
      <c r="K2965">
        <f t="shared" ca="1" si="750"/>
        <v>-1</v>
      </c>
      <c r="L2965" s="11">
        <f t="shared" ca="1" si="744"/>
        <v>14613.679999999977</v>
      </c>
      <c r="M2965">
        <f t="shared" ca="1" si="751"/>
        <v>-2</v>
      </c>
      <c r="N2965">
        <f t="shared" ca="1" si="745"/>
        <v>4</v>
      </c>
      <c r="O2965">
        <f>COUNTIF(結算日!$A$3:$A$249,A2965)</f>
        <v>0</v>
      </c>
      <c r="Q2965" s="7">
        <f t="shared" si="753"/>
        <v>130</v>
      </c>
      <c r="R2965" s="8">
        <f t="shared" ca="1" si="757"/>
        <v>18070</v>
      </c>
      <c r="S2965" s="8">
        <f t="shared" ca="1" si="758"/>
        <v>1018807</v>
      </c>
      <c r="T2965" s="8">
        <f t="shared" ca="1" si="754"/>
        <v>-139</v>
      </c>
      <c r="U2965" s="9">
        <f t="shared" ca="1" si="759"/>
        <v>278</v>
      </c>
      <c r="V2965">
        <f t="shared" si="755"/>
        <v>2010</v>
      </c>
      <c r="W2965">
        <f t="shared" si="756"/>
        <v>6</v>
      </c>
    </row>
    <row r="2966" spans="1:23" x14ac:dyDescent="0.25">
      <c r="A2966" s="1">
        <v>40343</v>
      </c>
      <c r="B2966" s="2">
        <v>7387.4</v>
      </c>
      <c r="C2966" s="2">
        <v>68517.08</v>
      </c>
      <c r="D2966" s="2">
        <v>7382</v>
      </c>
      <c r="E2966" s="2">
        <v>7240</v>
      </c>
      <c r="F2966" s="10">
        <f t="shared" si="746"/>
        <v>-7.3097436175106889E-4</v>
      </c>
      <c r="G2966" s="2">
        <f t="shared" ca="1" si="747"/>
        <v>97474.537500000006</v>
      </c>
      <c r="H2966">
        <f t="shared" ca="1" si="748"/>
        <v>-1</v>
      </c>
      <c r="I2966">
        <f t="shared" si="749"/>
        <v>1</v>
      </c>
      <c r="J2966">
        <f t="shared" si="752"/>
        <v>87.909999999999854</v>
      </c>
      <c r="K2966">
        <f t="shared" ca="1" si="750"/>
        <v>-1</v>
      </c>
      <c r="L2966" s="11">
        <f t="shared" ca="1" si="744"/>
        <v>14437.859999999977</v>
      </c>
      <c r="M2966">
        <f t="shared" ca="1" si="751"/>
        <v>-1</v>
      </c>
      <c r="N2966">
        <f t="shared" ca="1" si="745"/>
        <v>1</v>
      </c>
      <c r="O2966">
        <f>COUNTIF(結算日!$A$3:$A$249,A2966)</f>
        <v>0</v>
      </c>
      <c r="Q2966" s="7">
        <f t="shared" si="753"/>
        <v>89</v>
      </c>
      <c r="R2966" s="8">
        <f t="shared" ca="1" si="757"/>
        <v>-12371</v>
      </c>
      <c r="S2966" s="8">
        <f t="shared" ca="1" si="758"/>
        <v>1006158</v>
      </c>
      <c r="T2966" s="8">
        <f t="shared" ca="1" si="754"/>
        <v>-136</v>
      </c>
      <c r="U2966" s="9">
        <f t="shared" ca="1" si="759"/>
        <v>3</v>
      </c>
      <c r="V2966">
        <f t="shared" si="755"/>
        <v>2010</v>
      </c>
      <c r="W2966">
        <f t="shared" si="756"/>
        <v>6</v>
      </c>
    </row>
    <row r="2967" spans="1:23" x14ac:dyDescent="0.25">
      <c r="A2967" s="1">
        <v>40344</v>
      </c>
      <c r="B2967" s="2">
        <v>7454.06</v>
      </c>
      <c r="C2967" s="2">
        <v>79865.59</v>
      </c>
      <c r="D2967" s="2">
        <v>7459</v>
      </c>
      <c r="E2967" s="2">
        <v>7326</v>
      </c>
      <c r="F2967" s="10">
        <f t="shared" si="746"/>
        <v>6.6272608484507778E-4</v>
      </c>
      <c r="G2967" s="2">
        <f t="shared" ca="1" si="747"/>
        <v>96814.602249999996</v>
      </c>
      <c r="H2967">
        <f t="shared" ca="1" si="748"/>
        <v>-1</v>
      </c>
      <c r="I2967">
        <f t="shared" si="749"/>
        <v>-1</v>
      </c>
      <c r="J2967">
        <f t="shared" si="752"/>
        <v>66.660000000000764</v>
      </c>
      <c r="K2967">
        <f t="shared" ca="1" si="750"/>
        <v>-1</v>
      </c>
      <c r="L2967" s="11">
        <f t="shared" ca="1" si="744"/>
        <v>14371.199999999975</v>
      </c>
      <c r="M2967">
        <f t="shared" ca="1" si="751"/>
        <v>-1</v>
      </c>
      <c r="N2967">
        <f t="shared" ca="1" si="745"/>
        <v>0</v>
      </c>
      <c r="O2967">
        <f>COUNTIF(結算日!$A$3:$A$249,A2967)</f>
        <v>0</v>
      </c>
      <c r="Q2967" s="7">
        <f t="shared" si="753"/>
        <v>77</v>
      </c>
      <c r="R2967" s="8">
        <f t="shared" ca="1" si="757"/>
        <v>-10472</v>
      </c>
      <c r="S2967" s="8">
        <f t="shared" ca="1" si="758"/>
        <v>995683</v>
      </c>
      <c r="T2967" s="8">
        <f t="shared" ca="1" si="754"/>
        <v>-133</v>
      </c>
      <c r="U2967" s="9">
        <f t="shared" ca="1" si="759"/>
        <v>3</v>
      </c>
      <c r="V2967">
        <f t="shared" si="755"/>
        <v>2010</v>
      </c>
      <c r="W2967">
        <f t="shared" si="756"/>
        <v>6</v>
      </c>
    </row>
    <row r="2968" spans="1:23" x14ac:dyDescent="0.25">
      <c r="A2968" s="1">
        <v>40346</v>
      </c>
      <c r="B2968" s="2">
        <v>7515.78</v>
      </c>
      <c r="C2968" s="2">
        <v>91944.88</v>
      </c>
      <c r="D2968" s="2">
        <v>7519</v>
      </c>
      <c r="E2968" s="2">
        <v>7347</v>
      </c>
      <c r="F2968" s="10">
        <f t="shared" si="746"/>
        <v>-2.2456750995904606E-2</v>
      </c>
      <c r="G2968" s="2">
        <f t="shared" ca="1" si="747"/>
        <v>96164.699249999991</v>
      </c>
      <c r="H2968">
        <f t="shared" ca="1" si="748"/>
        <v>-1</v>
      </c>
      <c r="I2968">
        <f t="shared" si="749"/>
        <v>1</v>
      </c>
      <c r="J2968">
        <f t="shared" si="752"/>
        <v>61.719999999999345</v>
      </c>
      <c r="K2968">
        <f t="shared" si="750"/>
        <v>1</v>
      </c>
      <c r="L2968" s="11">
        <f t="shared" ca="1" si="744"/>
        <v>14309.479999999976</v>
      </c>
      <c r="M2968">
        <f t="shared" ca="1" si="751"/>
        <v>1</v>
      </c>
      <c r="N2968">
        <f t="shared" ca="1" si="745"/>
        <v>2</v>
      </c>
      <c r="O2968">
        <f>COUNTIF(結算日!$A$3:$A$249,A2968)</f>
        <v>1</v>
      </c>
      <c r="Q2968" s="7">
        <f t="shared" si="753"/>
        <v>60</v>
      </c>
      <c r="R2968" s="8">
        <f t="shared" ca="1" si="757"/>
        <v>-7980</v>
      </c>
      <c r="S2968" s="8">
        <f t="shared" ca="1" si="758"/>
        <v>987700</v>
      </c>
      <c r="T2968" s="8">
        <f t="shared" ca="1" si="754"/>
        <v>134</v>
      </c>
      <c r="U2968" s="9">
        <f t="shared" ca="1" si="759"/>
        <v>267</v>
      </c>
      <c r="V2968">
        <f t="shared" si="755"/>
        <v>2010</v>
      </c>
      <c r="W2968">
        <f t="shared" si="756"/>
        <v>6</v>
      </c>
    </row>
    <row r="2969" spans="1:23" x14ac:dyDescent="0.25">
      <c r="A2969" s="1">
        <v>40347</v>
      </c>
      <c r="B2969" s="2">
        <v>7493.11</v>
      </c>
      <c r="C2969" s="2">
        <v>66842.97</v>
      </c>
      <c r="D2969" s="2">
        <v>7352</v>
      </c>
      <c r="E2969" s="2">
        <v>7223</v>
      </c>
      <c r="F2969" s="10">
        <f t="shared" si="746"/>
        <v>-1.8831966966986968E-2</v>
      </c>
      <c r="G2969" s="2">
        <f t="shared" ca="1" si="747"/>
        <v>94999.023499999996</v>
      </c>
      <c r="H2969">
        <f t="shared" ca="1" si="748"/>
        <v>-1</v>
      </c>
      <c r="I2969">
        <f t="shared" si="749"/>
        <v>1</v>
      </c>
      <c r="J2969">
        <f t="shared" si="752"/>
        <v>-22.670000000000073</v>
      </c>
      <c r="K2969">
        <f t="shared" si="750"/>
        <v>1</v>
      </c>
      <c r="L2969" s="11">
        <f t="shared" ca="1" si="744"/>
        <v>14286.809999999976</v>
      </c>
      <c r="M2969">
        <f t="shared" ca="1" si="751"/>
        <v>1</v>
      </c>
      <c r="N2969">
        <f t="shared" ca="1" si="745"/>
        <v>0</v>
      </c>
      <c r="O2969">
        <f>COUNTIF(結算日!$A$3:$A$249,A2969)</f>
        <v>0</v>
      </c>
      <c r="Q2969" s="7">
        <f t="shared" si="753"/>
        <v>5</v>
      </c>
      <c r="R2969" s="8">
        <f t="shared" ca="1" si="757"/>
        <v>670</v>
      </c>
      <c r="S2969" s="8">
        <f t="shared" ca="1" si="758"/>
        <v>988103</v>
      </c>
      <c r="T2969" s="8">
        <f t="shared" ca="1" si="754"/>
        <v>134</v>
      </c>
      <c r="U2969" s="9">
        <f t="shared" ca="1" si="759"/>
        <v>0</v>
      </c>
      <c r="V2969">
        <f t="shared" si="755"/>
        <v>2010</v>
      </c>
      <c r="W2969">
        <f t="shared" si="756"/>
        <v>6</v>
      </c>
    </row>
    <row r="2970" spans="1:23" x14ac:dyDescent="0.25">
      <c r="A2970" s="1">
        <v>40350</v>
      </c>
      <c r="B2970" s="2">
        <v>7635.56</v>
      </c>
      <c r="C2970" s="2">
        <v>108306.4</v>
      </c>
      <c r="D2970" s="2">
        <v>7523</v>
      </c>
      <c r="E2970" s="2">
        <v>7399</v>
      </c>
      <c r="F2970" s="10">
        <f t="shared" si="746"/>
        <v>-1.4741551372787431E-2</v>
      </c>
      <c r="G2970" s="2">
        <f t="shared" ca="1" si="747"/>
        <v>94594.53349999999</v>
      </c>
      <c r="H2970">
        <f t="shared" ca="1" si="748"/>
        <v>1</v>
      </c>
      <c r="I2970">
        <f t="shared" si="749"/>
        <v>1</v>
      </c>
      <c r="J2970">
        <f t="shared" si="752"/>
        <v>142.45000000000073</v>
      </c>
      <c r="K2970">
        <f t="shared" si="750"/>
        <v>1</v>
      </c>
      <c r="L2970" s="11">
        <f t="shared" ca="1" si="744"/>
        <v>14429.259999999977</v>
      </c>
      <c r="M2970">
        <f t="shared" ca="1" si="751"/>
        <v>1</v>
      </c>
      <c r="N2970">
        <f t="shared" ca="1" si="745"/>
        <v>0</v>
      </c>
      <c r="O2970">
        <f>COUNTIF(結算日!$A$3:$A$249,A2970)</f>
        <v>0</v>
      </c>
      <c r="Q2970" s="7">
        <f t="shared" si="753"/>
        <v>171</v>
      </c>
      <c r="R2970" s="8">
        <f t="shared" ca="1" si="757"/>
        <v>22914</v>
      </c>
      <c r="S2970" s="8">
        <f t="shared" ca="1" si="758"/>
        <v>1011017</v>
      </c>
      <c r="T2970" s="8">
        <f t="shared" ca="1" si="754"/>
        <v>134</v>
      </c>
      <c r="U2970" s="9">
        <f t="shared" ca="1" si="759"/>
        <v>0</v>
      </c>
      <c r="V2970">
        <f t="shared" si="755"/>
        <v>2010</v>
      </c>
      <c r="W2970">
        <f t="shared" si="756"/>
        <v>6</v>
      </c>
    </row>
    <row r="2971" spans="1:23" x14ac:dyDescent="0.25">
      <c r="A2971" s="1">
        <v>40351</v>
      </c>
      <c r="B2971" s="2">
        <v>7612.68</v>
      </c>
      <c r="C2971" s="2">
        <v>76546.759999999995</v>
      </c>
      <c r="D2971" s="2">
        <v>7480</v>
      </c>
      <c r="E2971" s="2">
        <v>7359</v>
      </c>
      <c r="F2971" s="10">
        <f t="shared" si="746"/>
        <v>-1.7428816133083225E-2</v>
      </c>
      <c r="G2971" s="2">
        <f t="shared" ca="1" si="747"/>
        <v>93115.627499999988</v>
      </c>
      <c r="H2971">
        <f t="shared" ca="1" si="748"/>
        <v>-1</v>
      </c>
      <c r="I2971">
        <f t="shared" si="749"/>
        <v>1</v>
      </c>
      <c r="J2971">
        <f t="shared" si="752"/>
        <v>-22.880000000000109</v>
      </c>
      <c r="K2971">
        <f t="shared" si="750"/>
        <v>1</v>
      </c>
      <c r="L2971" s="11">
        <f t="shared" ca="1" si="744"/>
        <v>14406.379999999976</v>
      </c>
      <c r="M2971">
        <f t="shared" ca="1" si="751"/>
        <v>1</v>
      </c>
      <c r="N2971">
        <f t="shared" ca="1" si="745"/>
        <v>0</v>
      </c>
      <c r="O2971">
        <f>COUNTIF(結算日!$A$3:$A$249,A2971)</f>
        <v>0</v>
      </c>
      <c r="Q2971" s="7">
        <f t="shared" si="753"/>
        <v>-43</v>
      </c>
      <c r="R2971" s="8">
        <f t="shared" ca="1" si="757"/>
        <v>-5762</v>
      </c>
      <c r="S2971" s="8">
        <f t="shared" ca="1" si="758"/>
        <v>1005255</v>
      </c>
      <c r="T2971" s="8">
        <f t="shared" ca="1" si="754"/>
        <v>134</v>
      </c>
      <c r="U2971" s="9">
        <f t="shared" ca="1" si="759"/>
        <v>0</v>
      </c>
      <c r="V2971">
        <f t="shared" si="755"/>
        <v>2010</v>
      </c>
      <c r="W2971">
        <f t="shared" si="756"/>
        <v>6</v>
      </c>
    </row>
    <row r="2972" spans="1:23" x14ac:dyDescent="0.25">
      <c r="A2972" s="1">
        <v>40352</v>
      </c>
      <c r="B2972" s="2">
        <v>7582.15</v>
      </c>
      <c r="C2972" s="2">
        <v>77255.460000000006</v>
      </c>
      <c r="D2972" s="2">
        <v>7437</v>
      </c>
      <c r="E2972" s="2">
        <v>7316</v>
      </c>
      <c r="F2972" s="10">
        <f t="shared" si="746"/>
        <v>-1.9143646591006425E-2</v>
      </c>
      <c r="G2972" s="2">
        <f t="shared" ca="1" si="747"/>
        <v>92334.088999999993</v>
      </c>
      <c r="H2972">
        <f t="shared" ca="1" si="748"/>
        <v>-1</v>
      </c>
      <c r="I2972">
        <f t="shared" si="749"/>
        <v>1</v>
      </c>
      <c r="J2972">
        <f t="shared" si="752"/>
        <v>-30.530000000000655</v>
      </c>
      <c r="K2972">
        <f t="shared" si="750"/>
        <v>1</v>
      </c>
      <c r="L2972" s="11">
        <f t="shared" ca="1" si="744"/>
        <v>14375.849999999975</v>
      </c>
      <c r="M2972">
        <f t="shared" ca="1" si="751"/>
        <v>1</v>
      </c>
      <c r="N2972">
        <f t="shared" ca="1" si="745"/>
        <v>0</v>
      </c>
      <c r="O2972">
        <f>COUNTIF(結算日!$A$3:$A$249,A2972)</f>
        <v>0</v>
      </c>
      <c r="Q2972" s="7">
        <f t="shared" si="753"/>
        <v>-43</v>
      </c>
      <c r="R2972" s="8">
        <f t="shared" ca="1" si="757"/>
        <v>-5762</v>
      </c>
      <c r="S2972" s="8">
        <f t="shared" ca="1" si="758"/>
        <v>999493</v>
      </c>
      <c r="T2972" s="8">
        <f t="shared" ca="1" si="754"/>
        <v>134</v>
      </c>
      <c r="U2972" s="9">
        <f t="shared" ca="1" si="759"/>
        <v>0</v>
      </c>
      <c r="V2972">
        <f t="shared" si="755"/>
        <v>2010</v>
      </c>
      <c r="W2972">
        <f t="shared" si="756"/>
        <v>6</v>
      </c>
    </row>
    <row r="2973" spans="1:23" x14ac:dyDescent="0.25">
      <c r="A2973" s="1">
        <v>40353</v>
      </c>
      <c r="B2973" s="2">
        <v>7589.89</v>
      </c>
      <c r="C2973" s="2">
        <v>74959.17</v>
      </c>
      <c r="D2973" s="2">
        <v>7427</v>
      </c>
      <c r="E2973" s="2">
        <v>7306</v>
      </c>
      <c r="F2973" s="10">
        <f t="shared" si="746"/>
        <v>-2.1461444105250527E-2</v>
      </c>
      <c r="G2973" s="2">
        <f t="shared" ca="1" si="747"/>
        <v>91116.010749999987</v>
      </c>
      <c r="H2973">
        <f t="shared" ca="1" si="748"/>
        <v>-1</v>
      </c>
      <c r="I2973">
        <f t="shared" si="749"/>
        <v>1</v>
      </c>
      <c r="J2973">
        <f t="shared" si="752"/>
        <v>7.7400000000006912</v>
      </c>
      <c r="K2973">
        <f t="shared" si="750"/>
        <v>1</v>
      </c>
      <c r="L2973" s="11">
        <f t="shared" ca="1" si="744"/>
        <v>14383.589999999975</v>
      </c>
      <c r="M2973">
        <f t="shared" ca="1" si="751"/>
        <v>1</v>
      </c>
      <c r="N2973">
        <f t="shared" ca="1" si="745"/>
        <v>0</v>
      </c>
      <c r="O2973">
        <f>COUNTIF(結算日!$A$3:$A$249,A2973)</f>
        <v>0</v>
      </c>
      <c r="Q2973" s="7">
        <f t="shared" si="753"/>
        <v>-10</v>
      </c>
      <c r="R2973" s="8">
        <f t="shared" ca="1" si="757"/>
        <v>-1340</v>
      </c>
      <c r="S2973" s="8">
        <f t="shared" ca="1" si="758"/>
        <v>998153</v>
      </c>
      <c r="T2973" s="8">
        <f t="shared" ca="1" si="754"/>
        <v>134</v>
      </c>
      <c r="U2973" s="9">
        <f t="shared" ca="1" si="759"/>
        <v>0</v>
      </c>
      <c r="V2973">
        <f t="shared" si="755"/>
        <v>2010</v>
      </c>
      <c r="W2973">
        <f t="shared" si="756"/>
        <v>6</v>
      </c>
    </row>
    <row r="2974" spans="1:23" x14ac:dyDescent="0.25">
      <c r="A2974" s="1">
        <v>40354</v>
      </c>
      <c r="B2974" s="2">
        <v>7474.71</v>
      </c>
      <c r="C2974" s="2">
        <v>87823.54</v>
      </c>
      <c r="D2974" s="2">
        <v>7324</v>
      </c>
      <c r="E2974" s="2">
        <v>7206</v>
      </c>
      <c r="F2974" s="10">
        <f t="shared" si="746"/>
        <v>-2.0162655139798091E-2</v>
      </c>
      <c r="G2974" s="2">
        <f t="shared" ca="1" si="747"/>
        <v>89995.71424999999</v>
      </c>
      <c r="H2974">
        <f t="shared" ca="1" si="748"/>
        <v>-1</v>
      </c>
      <c r="I2974">
        <f t="shared" si="749"/>
        <v>1</v>
      </c>
      <c r="J2974">
        <f t="shared" si="752"/>
        <v>-115.18000000000029</v>
      </c>
      <c r="K2974">
        <f t="shared" si="750"/>
        <v>1</v>
      </c>
      <c r="L2974" s="11">
        <f t="shared" ca="1" si="744"/>
        <v>14268.409999999974</v>
      </c>
      <c r="M2974">
        <f t="shared" ca="1" si="751"/>
        <v>1</v>
      </c>
      <c r="N2974">
        <f t="shared" ca="1" si="745"/>
        <v>0</v>
      </c>
      <c r="O2974">
        <f>COUNTIF(結算日!$A$3:$A$249,A2974)</f>
        <v>0</v>
      </c>
      <c r="Q2974" s="7">
        <f t="shared" si="753"/>
        <v>-103</v>
      </c>
      <c r="R2974" s="8">
        <f t="shared" ca="1" si="757"/>
        <v>-13802</v>
      </c>
      <c r="S2974" s="8">
        <f t="shared" ca="1" si="758"/>
        <v>984351</v>
      </c>
      <c r="T2974" s="8">
        <f t="shared" ca="1" si="754"/>
        <v>134</v>
      </c>
      <c r="U2974" s="9">
        <f t="shared" ca="1" si="759"/>
        <v>0</v>
      </c>
      <c r="V2974">
        <f t="shared" si="755"/>
        <v>2010</v>
      </c>
      <c r="W2974">
        <f t="shared" si="756"/>
        <v>6</v>
      </c>
    </row>
    <row r="2975" spans="1:23" x14ac:dyDescent="0.25">
      <c r="A2975" s="1">
        <v>40357</v>
      </c>
      <c r="B2975" s="2">
        <v>7500.79</v>
      </c>
      <c r="C2975" s="2">
        <v>73795.72</v>
      </c>
      <c r="D2975" s="2">
        <v>7362</v>
      </c>
      <c r="E2975" s="2">
        <v>7247</v>
      </c>
      <c r="F2975" s="10">
        <f t="shared" si="746"/>
        <v>-1.8503384310185944E-2</v>
      </c>
      <c r="G2975" s="2">
        <f t="shared" ca="1" si="747"/>
        <v>88039.504749999993</v>
      </c>
      <c r="H2975">
        <f t="shared" ca="1" si="748"/>
        <v>-1</v>
      </c>
      <c r="I2975">
        <f t="shared" si="749"/>
        <v>1</v>
      </c>
      <c r="J2975">
        <f t="shared" si="752"/>
        <v>26.079999999999927</v>
      </c>
      <c r="K2975">
        <f t="shared" si="750"/>
        <v>1</v>
      </c>
      <c r="L2975" s="11">
        <f t="shared" ca="1" si="744"/>
        <v>14294.489999999974</v>
      </c>
      <c r="M2975">
        <f t="shared" ca="1" si="751"/>
        <v>1</v>
      </c>
      <c r="N2975">
        <f t="shared" ca="1" si="745"/>
        <v>0</v>
      </c>
      <c r="O2975">
        <f>COUNTIF(結算日!$A$3:$A$249,A2975)</f>
        <v>0</v>
      </c>
      <c r="Q2975" s="7">
        <f t="shared" si="753"/>
        <v>38</v>
      </c>
      <c r="R2975" s="8">
        <f t="shared" ca="1" si="757"/>
        <v>5092</v>
      </c>
      <c r="S2975" s="8">
        <f t="shared" ca="1" si="758"/>
        <v>989443</v>
      </c>
      <c r="T2975" s="8">
        <f t="shared" ca="1" si="754"/>
        <v>134</v>
      </c>
      <c r="U2975" s="9">
        <f t="shared" ca="1" si="759"/>
        <v>0</v>
      </c>
      <c r="V2975">
        <f t="shared" si="755"/>
        <v>2010</v>
      </c>
      <c r="W2975">
        <f t="shared" si="756"/>
        <v>6</v>
      </c>
    </row>
    <row r="2976" spans="1:23" x14ac:dyDescent="0.25">
      <c r="A2976" s="1">
        <v>40358</v>
      </c>
      <c r="B2976" s="2">
        <v>7423.57</v>
      </c>
      <c r="C2976" s="2">
        <v>84989.66</v>
      </c>
      <c r="D2976" s="2">
        <v>7252</v>
      </c>
      <c r="E2976" s="2">
        <v>7136</v>
      </c>
      <c r="F2976" s="10">
        <f t="shared" si="746"/>
        <v>-2.3111521814975777E-2</v>
      </c>
      <c r="G2976" s="2">
        <f t="shared" ca="1" si="747"/>
        <v>87862.134250000017</v>
      </c>
      <c r="H2976">
        <f t="shared" ca="1" si="748"/>
        <v>-1</v>
      </c>
      <c r="I2976">
        <f t="shared" si="749"/>
        <v>1</v>
      </c>
      <c r="J2976">
        <f t="shared" si="752"/>
        <v>-77.220000000000255</v>
      </c>
      <c r="K2976">
        <f t="shared" si="750"/>
        <v>1</v>
      </c>
      <c r="L2976" s="11">
        <f t="shared" ca="1" si="744"/>
        <v>14217.269999999975</v>
      </c>
      <c r="M2976">
        <f t="shared" ca="1" si="751"/>
        <v>1</v>
      </c>
      <c r="N2976">
        <f t="shared" ca="1" si="745"/>
        <v>0</v>
      </c>
      <c r="O2976">
        <f>COUNTIF(結算日!$A$3:$A$249,A2976)</f>
        <v>0</v>
      </c>
      <c r="Q2976" s="7">
        <f t="shared" si="753"/>
        <v>-110</v>
      </c>
      <c r="R2976" s="8">
        <f t="shared" ca="1" si="757"/>
        <v>-14740</v>
      </c>
      <c r="S2976" s="8">
        <f t="shared" ca="1" si="758"/>
        <v>974703</v>
      </c>
      <c r="T2976" s="8">
        <f t="shared" ca="1" si="754"/>
        <v>134</v>
      </c>
      <c r="U2976" s="9">
        <f t="shared" ca="1" si="759"/>
        <v>0</v>
      </c>
      <c r="V2976">
        <f t="shared" si="755"/>
        <v>2010</v>
      </c>
      <c r="W2976">
        <f t="shared" si="756"/>
        <v>6</v>
      </c>
    </row>
    <row r="2977" spans="1:23" x14ac:dyDescent="0.25">
      <c r="A2977" s="1">
        <v>40359</v>
      </c>
      <c r="B2977" s="2">
        <v>7329.37</v>
      </c>
      <c r="C2977" s="2">
        <v>88841.71</v>
      </c>
      <c r="D2977" s="2">
        <v>7153</v>
      </c>
      <c r="E2977" s="2">
        <v>7036</v>
      </c>
      <c r="F2977" s="10">
        <f t="shared" si="746"/>
        <v>-2.4063459751656691E-2</v>
      </c>
      <c r="G2977" s="2">
        <f t="shared" ca="1" si="747"/>
        <v>87702.373000000007</v>
      </c>
      <c r="H2977">
        <f t="shared" ca="1" si="748"/>
        <v>1</v>
      </c>
      <c r="I2977">
        <f t="shared" si="749"/>
        <v>1</v>
      </c>
      <c r="J2977">
        <f t="shared" si="752"/>
        <v>-94.199999999999818</v>
      </c>
      <c r="K2977">
        <f t="shared" si="750"/>
        <v>1</v>
      </c>
      <c r="L2977" s="11">
        <f t="shared" ca="1" si="744"/>
        <v>14123.069999999974</v>
      </c>
      <c r="M2977">
        <f t="shared" ca="1" si="751"/>
        <v>1</v>
      </c>
      <c r="N2977">
        <f t="shared" ca="1" si="745"/>
        <v>0</v>
      </c>
      <c r="O2977">
        <f>COUNTIF(結算日!$A$3:$A$249,A2977)</f>
        <v>0</v>
      </c>
      <c r="Q2977" s="7">
        <f t="shared" si="753"/>
        <v>-99</v>
      </c>
      <c r="R2977" s="8">
        <f t="shared" ca="1" si="757"/>
        <v>-13266</v>
      </c>
      <c r="S2977" s="8">
        <f t="shared" ca="1" si="758"/>
        <v>961437</v>
      </c>
      <c r="T2977" s="8">
        <f t="shared" ca="1" si="754"/>
        <v>134</v>
      </c>
      <c r="U2977" s="9">
        <f t="shared" ca="1" si="759"/>
        <v>0</v>
      </c>
      <c r="V2977">
        <f t="shared" si="755"/>
        <v>2010</v>
      </c>
      <c r="W2977">
        <f t="shared" si="756"/>
        <v>6</v>
      </c>
    </row>
    <row r="2978" spans="1:23" x14ac:dyDescent="0.25">
      <c r="A2978" s="1">
        <v>40360</v>
      </c>
      <c r="B2978" s="2">
        <v>7254.06</v>
      </c>
      <c r="C2978" s="2">
        <v>83324.84</v>
      </c>
      <c r="D2978" s="2">
        <v>7101</v>
      </c>
      <c r="E2978" s="2">
        <v>6992</v>
      </c>
      <c r="F2978" s="10">
        <f t="shared" si="746"/>
        <v>-2.109990818934504E-2</v>
      </c>
      <c r="G2978" s="2">
        <f t="shared" ca="1" si="747"/>
        <v>86407.419000000009</v>
      </c>
      <c r="H2978">
        <f t="shared" ca="1" si="748"/>
        <v>-1</v>
      </c>
      <c r="I2978">
        <f t="shared" si="749"/>
        <v>1</v>
      </c>
      <c r="J2978">
        <f t="shared" si="752"/>
        <v>-75.309999999999491</v>
      </c>
      <c r="K2978">
        <f t="shared" si="750"/>
        <v>1</v>
      </c>
      <c r="L2978" s="11">
        <f t="shared" ca="1" si="744"/>
        <v>14047.759999999975</v>
      </c>
      <c r="M2978">
        <f t="shared" ca="1" si="751"/>
        <v>1</v>
      </c>
      <c r="N2978">
        <f t="shared" ca="1" si="745"/>
        <v>0</v>
      </c>
      <c r="O2978">
        <f>COUNTIF(結算日!$A$3:$A$249,A2978)</f>
        <v>0</v>
      </c>
      <c r="Q2978" s="7">
        <f t="shared" si="753"/>
        <v>-52</v>
      </c>
      <c r="R2978" s="8">
        <f t="shared" ca="1" si="757"/>
        <v>-6968</v>
      </c>
      <c r="S2978" s="8">
        <f t="shared" ca="1" si="758"/>
        <v>954469</v>
      </c>
      <c r="T2978" s="8">
        <f t="shared" ca="1" si="754"/>
        <v>134</v>
      </c>
      <c r="U2978" s="9">
        <f t="shared" ca="1" si="759"/>
        <v>0</v>
      </c>
      <c r="V2978">
        <f t="shared" si="755"/>
        <v>2010</v>
      </c>
      <c r="W2978">
        <f t="shared" si="756"/>
        <v>7</v>
      </c>
    </row>
    <row r="2979" spans="1:23" x14ac:dyDescent="0.25">
      <c r="A2979" s="1">
        <v>40361</v>
      </c>
      <c r="B2979" s="2">
        <v>7330.74</v>
      </c>
      <c r="C2979" s="2">
        <v>97205.56</v>
      </c>
      <c r="D2979" s="2">
        <v>7165</v>
      </c>
      <c r="E2979" s="2">
        <v>7051</v>
      </c>
      <c r="F2979" s="10">
        <f t="shared" si="746"/>
        <v>-2.260890442165453E-2</v>
      </c>
      <c r="G2979" s="2">
        <f t="shared" ca="1" si="747"/>
        <v>85935.983000000022</v>
      </c>
      <c r="H2979">
        <f t="shared" ca="1" si="748"/>
        <v>1</v>
      </c>
      <c r="I2979">
        <f t="shared" si="749"/>
        <v>1</v>
      </c>
      <c r="J2979">
        <f t="shared" si="752"/>
        <v>76.679999999999382</v>
      </c>
      <c r="K2979">
        <f t="shared" si="750"/>
        <v>1</v>
      </c>
      <c r="L2979" s="11">
        <f t="shared" ca="1" si="744"/>
        <v>14124.439999999973</v>
      </c>
      <c r="M2979">
        <f t="shared" ca="1" si="751"/>
        <v>1</v>
      </c>
      <c r="N2979">
        <f t="shared" ca="1" si="745"/>
        <v>0</v>
      </c>
      <c r="O2979">
        <f>COUNTIF(結算日!$A$3:$A$249,A2979)</f>
        <v>0</v>
      </c>
      <c r="Q2979" s="7">
        <f t="shared" si="753"/>
        <v>64</v>
      </c>
      <c r="R2979" s="8">
        <f t="shared" ca="1" si="757"/>
        <v>8576</v>
      </c>
      <c r="S2979" s="8">
        <f t="shared" ca="1" si="758"/>
        <v>963045</v>
      </c>
      <c r="T2979" s="8">
        <f t="shared" ca="1" si="754"/>
        <v>134</v>
      </c>
      <c r="U2979" s="9">
        <f t="shared" ca="1" si="759"/>
        <v>0</v>
      </c>
      <c r="V2979">
        <f t="shared" si="755"/>
        <v>2010</v>
      </c>
      <c r="W2979">
        <f t="shared" si="756"/>
        <v>7</v>
      </c>
    </row>
    <row r="2980" spans="1:23" x14ac:dyDescent="0.25">
      <c r="A2980" s="1">
        <v>40364</v>
      </c>
      <c r="B2980" s="2">
        <v>7439.96</v>
      </c>
      <c r="C2980" s="2">
        <v>90493.22</v>
      </c>
      <c r="D2980" s="2">
        <v>7324</v>
      </c>
      <c r="E2980" s="2">
        <v>7209</v>
      </c>
      <c r="F2980" s="10">
        <f t="shared" si="746"/>
        <v>-1.5586105301641395E-2</v>
      </c>
      <c r="G2980" s="2">
        <f t="shared" ca="1" si="747"/>
        <v>84825.28850000001</v>
      </c>
      <c r="H2980">
        <f t="shared" ca="1" si="748"/>
        <v>1</v>
      </c>
      <c r="I2980">
        <f t="shared" si="749"/>
        <v>1</v>
      </c>
      <c r="J2980">
        <f t="shared" si="752"/>
        <v>109.22000000000025</v>
      </c>
      <c r="K2980">
        <f t="shared" si="750"/>
        <v>1</v>
      </c>
      <c r="L2980" s="11">
        <f t="shared" ca="1" si="744"/>
        <v>14233.659999999974</v>
      </c>
      <c r="M2980">
        <f t="shared" ca="1" si="751"/>
        <v>1</v>
      </c>
      <c r="N2980">
        <f t="shared" ca="1" si="745"/>
        <v>0</v>
      </c>
      <c r="O2980">
        <f>COUNTIF(結算日!$A$3:$A$249,A2980)</f>
        <v>0</v>
      </c>
      <c r="Q2980" s="7">
        <f t="shared" si="753"/>
        <v>159</v>
      </c>
      <c r="R2980" s="8">
        <f t="shared" ca="1" si="757"/>
        <v>21306</v>
      </c>
      <c r="S2980" s="8">
        <f t="shared" ca="1" si="758"/>
        <v>984351</v>
      </c>
      <c r="T2980" s="8">
        <f t="shared" ca="1" si="754"/>
        <v>134</v>
      </c>
      <c r="U2980" s="9">
        <f t="shared" ca="1" si="759"/>
        <v>0</v>
      </c>
      <c r="V2980">
        <f t="shared" si="755"/>
        <v>2010</v>
      </c>
      <c r="W2980">
        <f t="shared" si="756"/>
        <v>7</v>
      </c>
    </row>
    <row r="2981" spans="1:23" x14ac:dyDescent="0.25">
      <c r="A2981" s="1">
        <v>40365</v>
      </c>
      <c r="B2981" s="2">
        <v>7548.48</v>
      </c>
      <c r="C2981" s="2">
        <v>114850.5</v>
      </c>
      <c r="D2981" s="2">
        <v>7456</v>
      </c>
      <c r="E2981" s="2">
        <v>7337</v>
      </c>
      <c r="F2981" s="10">
        <f t="shared" si="746"/>
        <v>-1.2251473144262115E-2</v>
      </c>
      <c r="G2981" s="2">
        <f t="shared" ca="1" si="747"/>
        <v>85434.88625000001</v>
      </c>
      <c r="H2981">
        <f t="shared" ca="1" si="748"/>
        <v>1</v>
      </c>
      <c r="I2981">
        <f t="shared" si="749"/>
        <v>1</v>
      </c>
      <c r="J2981">
        <f t="shared" si="752"/>
        <v>108.51999999999953</v>
      </c>
      <c r="K2981">
        <f t="shared" si="750"/>
        <v>1</v>
      </c>
      <c r="L2981" s="11">
        <f t="shared" ca="1" si="744"/>
        <v>14342.179999999975</v>
      </c>
      <c r="M2981">
        <f t="shared" ca="1" si="751"/>
        <v>1</v>
      </c>
      <c r="N2981">
        <f t="shared" ca="1" si="745"/>
        <v>0</v>
      </c>
      <c r="O2981">
        <f>COUNTIF(結算日!$A$3:$A$249,A2981)</f>
        <v>0</v>
      </c>
      <c r="Q2981" s="7">
        <f t="shared" si="753"/>
        <v>132</v>
      </c>
      <c r="R2981" s="8">
        <f t="shared" ca="1" si="757"/>
        <v>17688</v>
      </c>
      <c r="S2981" s="8">
        <f t="shared" ca="1" si="758"/>
        <v>1002039</v>
      </c>
      <c r="T2981" s="8">
        <f t="shared" ca="1" si="754"/>
        <v>134</v>
      </c>
      <c r="U2981" s="9">
        <f t="shared" ca="1" si="759"/>
        <v>0</v>
      </c>
      <c r="V2981">
        <f t="shared" si="755"/>
        <v>2010</v>
      </c>
      <c r="W2981">
        <f t="shared" si="756"/>
        <v>7</v>
      </c>
    </row>
    <row r="2982" spans="1:23" x14ac:dyDescent="0.25">
      <c r="A2982" s="1">
        <v>40366</v>
      </c>
      <c r="B2982" s="2">
        <v>7534.46</v>
      </c>
      <c r="C2982" s="2">
        <v>103532.8</v>
      </c>
      <c r="D2982" s="2">
        <v>7447</v>
      </c>
      <c r="E2982" s="2">
        <v>7330</v>
      </c>
      <c r="F2982" s="10">
        <f t="shared" si="746"/>
        <v>-1.1607998449789325E-2</v>
      </c>
      <c r="G2982" s="2">
        <f t="shared" ca="1" si="747"/>
        <v>85274.15125000001</v>
      </c>
      <c r="H2982">
        <f t="shared" ca="1" si="748"/>
        <v>1</v>
      </c>
      <c r="I2982">
        <f t="shared" si="749"/>
        <v>1</v>
      </c>
      <c r="J2982">
        <f t="shared" si="752"/>
        <v>-14.019999999999527</v>
      </c>
      <c r="K2982">
        <f t="shared" si="750"/>
        <v>1</v>
      </c>
      <c r="L2982" s="11">
        <f t="shared" ca="1" si="744"/>
        <v>14328.159999999974</v>
      </c>
      <c r="M2982">
        <f t="shared" ca="1" si="751"/>
        <v>1</v>
      </c>
      <c r="N2982">
        <f t="shared" ca="1" si="745"/>
        <v>0</v>
      </c>
      <c r="O2982">
        <f>COUNTIF(結算日!$A$3:$A$249,A2982)</f>
        <v>0</v>
      </c>
      <c r="Q2982" s="7">
        <f t="shared" si="753"/>
        <v>-9</v>
      </c>
      <c r="R2982" s="8">
        <f t="shared" ca="1" si="757"/>
        <v>-1206</v>
      </c>
      <c r="S2982" s="8">
        <f t="shared" ca="1" si="758"/>
        <v>1000833</v>
      </c>
      <c r="T2982" s="8">
        <f t="shared" ca="1" si="754"/>
        <v>134</v>
      </c>
      <c r="U2982" s="9">
        <f t="shared" ca="1" si="759"/>
        <v>0</v>
      </c>
      <c r="V2982">
        <f t="shared" si="755"/>
        <v>2010</v>
      </c>
      <c r="W2982">
        <f t="shared" si="756"/>
        <v>7</v>
      </c>
    </row>
    <row r="2983" spans="1:23" x14ac:dyDescent="0.25">
      <c r="A2983" s="1">
        <v>40367</v>
      </c>
      <c r="B2983" s="2">
        <v>7608.85</v>
      </c>
      <c r="C2983" s="2">
        <v>120874.4</v>
      </c>
      <c r="D2983" s="2">
        <v>7532</v>
      </c>
      <c r="E2983" s="2">
        <v>7420</v>
      </c>
      <c r="F2983" s="10">
        <f t="shared" si="746"/>
        <v>-1.0100080826931812E-2</v>
      </c>
      <c r="G2983" s="2">
        <f t="shared" ca="1" si="747"/>
        <v>86392.291500000007</v>
      </c>
      <c r="H2983">
        <f t="shared" ca="1" si="748"/>
        <v>1</v>
      </c>
      <c r="I2983">
        <f t="shared" si="749"/>
        <v>1</v>
      </c>
      <c r="J2983">
        <f t="shared" si="752"/>
        <v>74.390000000000327</v>
      </c>
      <c r="K2983">
        <f t="shared" si="750"/>
        <v>1</v>
      </c>
      <c r="L2983" s="11">
        <f t="shared" ca="1" si="744"/>
        <v>14402.549999999974</v>
      </c>
      <c r="M2983">
        <f t="shared" ca="1" si="751"/>
        <v>1</v>
      </c>
      <c r="N2983">
        <f t="shared" ca="1" si="745"/>
        <v>0</v>
      </c>
      <c r="O2983">
        <f>COUNTIF(結算日!$A$3:$A$249,A2983)</f>
        <v>0</v>
      </c>
      <c r="Q2983" s="7">
        <f t="shared" si="753"/>
        <v>85</v>
      </c>
      <c r="R2983" s="8">
        <f t="shared" ca="1" si="757"/>
        <v>11390</v>
      </c>
      <c r="S2983" s="8">
        <f t="shared" ca="1" si="758"/>
        <v>1012223</v>
      </c>
      <c r="T2983" s="8">
        <f t="shared" ca="1" si="754"/>
        <v>134</v>
      </c>
      <c r="U2983" s="9">
        <f t="shared" ca="1" si="759"/>
        <v>0</v>
      </c>
      <c r="V2983">
        <f t="shared" si="755"/>
        <v>2010</v>
      </c>
      <c r="W2983">
        <f t="shared" si="756"/>
        <v>7</v>
      </c>
    </row>
    <row r="2984" spans="1:23" x14ac:dyDescent="0.25">
      <c r="A2984" s="1">
        <v>40368</v>
      </c>
      <c r="B2984" s="2">
        <v>7647.25</v>
      </c>
      <c r="C2984" s="2">
        <v>102079</v>
      </c>
      <c r="D2984" s="2">
        <v>7566</v>
      </c>
      <c r="E2984" s="2">
        <v>7454</v>
      </c>
      <c r="F2984" s="10">
        <f t="shared" si="746"/>
        <v>-1.0624734381640466E-2</v>
      </c>
      <c r="G2984" s="2">
        <f t="shared" ca="1" si="747"/>
        <v>86506.045000000013</v>
      </c>
      <c r="H2984">
        <f t="shared" ca="1" si="748"/>
        <v>1</v>
      </c>
      <c r="I2984">
        <f t="shared" si="749"/>
        <v>1</v>
      </c>
      <c r="J2984">
        <f t="shared" si="752"/>
        <v>38.399999999999636</v>
      </c>
      <c r="K2984">
        <f t="shared" si="750"/>
        <v>1</v>
      </c>
      <c r="L2984" s="11">
        <f t="shared" ca="1" si="744"/>
        <v>14440.949999999973</v>
      </c>
      <c r="M2984">
        <f t="shared" ca="1" si="751"/>
        <v>1</v>
      </c>
      <c r="N2984">
        <f t="shared" ca="1" si="745"/>
        <v>0</v>
      </c>
      <c r="O2984">
        <f>COUNTIF(結算日!$A$3:$A$249,A2984)</f>
        <v>0</v>
      </c>
      <c r="Q2984" s="7">
        <f t="shared" si="753"/>
        <v>34</v>
      </c>
      <c r="R2984" s="8">
        <f t="shared" ca="1" si="757"/>
        <v>4556</v>
      </c>
      <c r="S2984" s="8">
        <f t="shared" ca="1" si="758"/>
        <v>1016779</v>
      </c>
      <c r="T2984" s="8">
        <f t="shared" ca="1" si="754"/>
        <v>134</v>
      </c>
      <c r="U2984" s="9">
        <f t="shared" ca="1" si="759"/>
        <v>0</v>
      </c>
      <c r="V2984">
        <f t="shared" si="755"/>
        <v>2010</v>
      </c>
      <c r="W2984">
        <f t="shared" si="756"/>
        <v>7</v>
      </c>
    </row>
    <row r="2985" spans="1:23" x14ac:dyDescent="0.25">
      <c r="A2985" s="1">
        <v>40371</v>
      </c>
      <c r="B2985" s="2">
        <v>7639.55</v>
      </c>
      <c r="C2985" s="2">
        <v>105363.5</v>
      </c>
      <c r="D2985" s="2">
        <v>7533</v>
      </c>
      <c r="E2985" s="2">
        <v>7416</v>
      </c>
      <c r="F2985" s="10">
        <f t="shared" si="746"/>
        <v>-1.3947156573358432E-2</v>
      </c>
      <c r="G2985" s="2">
        <f t="shared" ca="1" si="747"/>
        <v>87190.608000000007</v>
      </c>
      <c r="H2985">
        <f t="shared" ca="1" si="748"/>
        <v>1</v>
      </c>
      <c r="I2985">
        <f t="shared" si="749"/>
        <v>1</v>
      </c>
      <c r="J2985">
        <f t="shared" si="752"/>
        <v>-7.6999999999998181</v>
      </c>
      <c r="K2985">
        <f t="shared" si="750"/>
        <v>1</v>
      </c>
      <c r="L2985" s="11">
        <f t="shared" ca="1" si="744"/>
        <v>14433.249999999975</v>
      </c>
      <c r="M2985">
        <f t="shared" ca="1" si="751"/>
        <v>1</v>
      </c>
      <c r="N2985">
        <f t="shared" ca="1" si="745"/>
        <v>0</v>
      </c>
      <c r="O2985">
        <f>COUNTIF(結算日!$A$3:$A$249,A2985)</f>
        <v>0</v>
      </c>
      <c r="Q2985" s="7">
        <f t="shared" si="753"/>
        <v>-33</v>
      </c>
      <c r="R2985" s="8">
        <f t="shared" ca="1" si="757"/>
        <v>-4422</v>
      </c>
      <c r="S2985" s="8">
        <f t="shared" ca="1" si="758"/>
        <v>1012357</v>
      </c>
      <c r="T2985" s="8">
        <f t="shared" ca="1" si="754"/>
        <v>134</v>
      </c>
      <c r="U2985" s="9">
        <f t="shared" ca="1" si="759"/>
        <v>0</v>
      </c>
      <c r="V2985">
        <f t="shared" si="755"/>
        <v>2010</v>
      </c>
      <c r="W2985">
        <f t="shared" si="756"/>
        <v>7</v>
      </c>
    </row>
    <row r="2986" spans="1:23" x14ac:dyDescent="0.25">
      <c r="A2986" s="1">
        <v>40372</v>
      </c>
      <c r="B2986" s="2">
        <v>7597.42</v>
      </c>
      <c r="C2986" s="2">
        <v>90232.92</v>
      </c>
      <c r="D2986" s="2">
        <v>7560</v>
      </c>
      <c r="E2986" s="2">
        <v>7443</v>
      </c>
      <c r="F2986" s="10">
        <f t="shared" si="746"/>
        <v>-4.9253562393549721E-3</v>
      </c>
      <c r="G2986" s="2">
        <f t="shared" ca="1" si="747"/>
        <v>87281.538</v>
      </c>
      <c r="H2986">
        <f t="shared" ca="1" si="748"/>
        <v>1</v>
      </c>
      <c r="I2986">
        <f t="shared" si="749"/>
        <v>1</v>
      </c>
      <c r="J2986">
        <f t="shared" si="752"/>
        <v>-42.130000000000109</v>
      </c>
      <c r="K2986">
        <f t="shared" si="750"/>
        <v>1</v>
      </c>
      <c r="L2986" s="11">
        <f t="shared" ca="1" si="744"/>
        <v>14391.119999999974</v>
      </c>
      <c r="M2986">
        <f t="shared" ca="1" si="751"/>
        <v>1</v>
      </c>
      <c r="N2986">
        <f t="shared" ca="1" si="745"/>
        <v>0</v>
      </c>
      <c r="O2986">
        <f>COUNTIF(結算日!$A$3:$A$249,A2986)</f>
        <v>0</v>
      </c>
      <c r="Q2986" s="7">
        <f t="shared" si="753"/>
        <v>27</v>
      </c>
      <c r="R2986" s="8">
        <f t="shared" ca="1" si="757"/>
        <v>3618</v>
      </c>
      <c r="S2986" s="8">
        <f t="shared" ca="1" si="758"/>
        <v>1015975</v>
      </c>
      <c r="T2986" s="8">
        <f t="shared" ca="1" si="754"/>
        <v>134</v>
      </c>
      <c r="U2986" s="9">
        <f t="shared" ca="1" si="759"/>
        <v>0</v>
      </c>
      <c r="V2986">
        <f t="shared" si="755"/>
        <v>2010</v>
      </c>
      <c r="W2986">
        <f t="shared" si="756"/>
        <v>7</v>
      </c>
    </row>
    <row r="2987" spans="1:23" x14ac:dyDescent="0.25">
      <c r="A2987" s="1">
        <v>40373</v>
      </c>
      <c r="B2987" s="2">
        <v>7714.51</v>
      </c>
      <c r="C2987" s="2">
        <v>118597</v>
      </c>
      <c r="D2987" s="2">
        <v>7703</v>
      </c>
      <c r="E2987" s="2">
        <v>7585</v>
      </c>
      <c r="F2987" s="10">
        <f t="shared" si="746"/>
        <v>-1.4919936587028948E-3</v>
      </c>
      <c r="G2987" s="2">
        <f t="shared" ca="1" si="747"/>
        <v>88193.121249999997</v>
      </c>
      <c r="H2987">
        <f t="shared" ca="1" si="748"/>
        <v>1</v>
      </c>
      <c r="I2987">
        <f t="shared" si="749"/>
        <v>1</v>
      </c>
      <c r="J2987">
        <f t="shared" si="752"/>
        <v>117.09000000000015</v>
      </c>
      <c r="K2987">
        <f t="shared" si="750"/>
        <v>1</v>
      </c>
      <c r="L2987" s="11">
        <f t="shared" ca="1" si="744"/>
        <v>14508.209999999974</v>
      </c>
      <c r="M2987">
        <f t="shared" ca="1" si="751"/>
        <v>1</v>
      </c>
      <c r="N2987">
        <f t="shared" ca="1" si="745"/>
        <v>0</v>
      </c>
      <c r="O2987">
        <f>COUNTIF(結算日!$A$3:$A$249,A2987)</f>
        <v>0</v>
      </c>
      <c r="Q2987" s="7">
        <f t="shared" si="753"/>
        <v>143</v>
      </c>
      <c r="R2987" s="8">
        <f t="shared" ca="1" si="757"/>
        <v>19162</v>
      </c>
      <c r="S2987" s="8">
        <f t="shared" ca="1" si="758"/>
        <v>1035137</v>
      </c>
      <c r="T2987" s="8">
        <f t="shared" ca="1" si="754"/>
        <v>134</v>
      </c>
      <c r="U2987" s="9">
        <f t="shared" ca="1" si="759"/>
        <v>0</v>
      </c>
      <c r="V2987">
        <f t="shared" si="755"/>
        <v>2010</v>
      </c>
      <c r="W2987">
        <f t="shared" si="756"/>
        <v>7</v>
      </c>
    </row>
    <row r="2988" spans="1:23" x14ac:dyDescent="0.25">
      <c r="A2988" s="1">
        <v>40374</v>
      </c>
      <c r="B2988" s="2">
        <v>7704.52</v>
      </c>
      <c r="C2988" s="2">
        <v>103314</v>
      </c>
      <c r="D2988" s="2">
        <v>7707</v>
      </c>
      <c r="E2988" s="2">
        <v>7593</v>
      </c>
      <c r="F2988" s="10">
        <f t="shared" si="746"/>
        <v>3.2188896907259235E-4</v>
      </c>
      <c r="G2988" s="2">
        <f t="shared" ca="1" si="747"/>
        <v>88338.226500000004</v>
      </c>
      <c r="H2988">
        <f t="shared" ca="1" si="748"/>
        <v>1</v>
      </c>
      <c r="I2988">
        <f t="shared" si="749"/>
        <v>-1</v>
      </c>
      <c r="J2988">
        <f t="shared" si="752"/>
        <v>-9.9899999999997817</v>
      </c>
      <c r="K2988">
        <f t="shared" ca="1" si="750"/>
        <v>1</v>
      </c>
      <c r="L2988" s="11">
        <f t="shared" ca="1" si="744"/>
        <v>14498.219999999974</v>
      </c>
      <c r="M2988">
        <f t="shared" ca="1" si="751"/>
        <v>1</v>
      </c>
      <c r="N2988">
        <f t="shared" ca="1" si="745"/>
        <v>0</v>
      </c>
      <c r="O2988">
        <f>COUNTIF(結算日!$A$3:$A$249,A2988)</f>
        <v>0</v>
      </c>
      <c r="Q2988" s="7">
        <f t="shared" si="753"/>
        <v>4</v>
      </c>
      <c r="R2988" s="8">
        <f t="shared" ca="1" si="757"/>
        <v>536</v>
      </c>
      <c r="S2988" s="8">
        <f t="shared" ca="1" si="758"/>
        <v>1035673</v>
      </c>
      <c r="T2988" s="8">
        <f t="shared" ca="1" si="754"/>
        <v>134</v>
      </c>
      <c r="U2988" s="9">
        <f t="shared" ca="1" si="759"/>
        <v>0</v>
      </c>
      <c r="V2988">
        <f t="shared" si="755"/>
        <v>2010</v>
      </c>
      <c r="W2988">
        <f t="shared" si="756"/>
        <v>7</v>
      </c>
    </row>
    <row r="2989" spans="1:23" x14ac:dyDescent="0.25">
      <c r="A2989" s="1">
        <v>40375</v>
      </c>
      <c r="B2989" s="2">
        <v>7664.57</v>
      </c>
      <c r="C2989" s="2">
        <v>120836.4</v>
      </c>
      <c r="D2989" s="2">
        <v>7669</v>
      </c>
      <c r="E2989" s="2">
        <v>7553</v>
      </c>
      <c r="F2989" s="10">
        <f t="shared" si="746"/>
        <v>5.7798415305754247E-4</v>
      </c>
      <c r="G2989" s="2">
        <f t="shared" ca="1" si="747"/>
        <v>89206.820500000002</v>
      </c>
      <c r="H2989">
        <f t="shared" ca="1" si="748"/>
        <v>1</v>
      </c>
      <c r="I2989">
        <f t="shared" si="749"/>
        <v>-1</v>
      </c>
      <c r="J2989">
        <f t="shared" si="752"/>
        <v>-39.950000000000728</v>
      </c>
      <c r="K2989">
        <f t="shared" ca="1" si="750"/>
        <v>1</v>
      </c>
      <c r="L2989" s="11">
        <f t="shared" ca="1" si="744"/>
        <v>14458.269999999973</v>
      </c>
      <c r="M2989">
        <f t="shared" ca="1" si="751"/>
        <v>1</v>
      </c>
      <c r="N2989">
        <f t="shared" ca="1" si="745"/>
        <v>0</v>
      </c>
      <c r="O2989">
        <f>COUNTIF(結算日!$A$3:$A$249,A2989)</f>
        <v>0</v>
      </c>
      <c r="Q2989" s="7">
        <f t="shared" si="753"/>
        <v>-38</v>
      </c>
      <c r="R2989" s="8">
        <f t="shared" ca="1" si="757"/>
        <v>-5092</v>
      </c>
      <c r="S2989" s="8">
        <f t="shared" ca="1" si="758"/>
        <v>1030581</v>
      </c>
      <c r="T2989" s="8">
        <f t="shared" ca="1" si="754"/>
        <v>134</v>
      </c>
      <c r="U2989" s="9">
        <f t="shared" ca="1" si="759"/>
        <v>0</v>
      </c>
      <c r="V2989">
        <f t="shared" si="755"/>
        <v>2010</v>
      </c>
      <c r="W2989">
        <f t="shared" si="756"/>
        <v>7</v>
      </c>
    </row>
    <row r="2990" spans="1:23" x14ac:dyDescent="0.25">
      <c r="A2990" s="1">
        <v>40378</v>
      </c>
      <c r="B2990" s="2">
        <v>7649.83</v>
      </c>
      <c r="C2990" s="2">
        <v>80441.600000000006</v>
      </c>
      <c r="D2990" s="2">
        <v>7659</v>
      </c>
      <c r="E2990" s="2">
        <v>7545</v>
      </c>
      <c r="F2990" s="10">
        <f t="shared" si="746"/>
        <v>1.1987194486675623E-3</v>
      </c>
      <c r="G2990" s="2">
        <f t="shared" ca="1" si="747"/>
        <v>88481.907999999996</v>
      </c>
      <c r="H2990">
        <f t="shared" ca="1" si="748"/>
        <v>-1</v>
      </c>
      <c r="I2990">
        <f t="shared" si="749"/>
        <v>-1</v>
      </c>
      <c r="J2990">
        <f t="shared" si="752"/>
        <v>-14.739999999999782</v>
      </c>
      <c r="K2990">
        <f t="shared" si="750"/>
        <v>-1</v>
      </c>
      <c r="L2990" s="11">
        <f t="shared" ca="1" si="744"/>
        <v>14443.529999999973</v>
      </c>
      <c r="M2990">
        <f t="shared" ca="1" si="751"/>
        <v>-1</v>
      </c>
      <c r="N2990">
        <f t="shared" ca="1" si="745"/>
        <v>2</v>
      </c>
      <c r="O2990">
        <f>COUNTIF(結算日!$A$3:$A$249,A2990)</f>
        <v>0</v>
      </c>
      <c r="Q2990" s="7">
        <f t="shared" si="753"/>
        <v>-10</v>
      </c>
      <c r="R2990" s="8">
        <f t="shared" ca="1" si="757"/>
        <v>-1340</v>
      </c>
      <c r="S2990" s="8">
        <f t="shared" ca="1" si="758"/>
        <v>1029241</v>
      </c>
      <c r="T2990" s="8">
        <f t="shared" ca="1" si="754"/>
        <v>-134</v>
      </c>
      <c r="U2990" s="9">
        <f t="shared" ca="1" si="759"/>
        <v>268</v>
      </c>
      <c r="V2990">
        <f t="shared" si="755"/>
        <v>2010</v>
      </c>
      <c r="W2990">
        <f t="shared" si="756"/>
        <v>7</v>
      </c>
    </row>
    <row r="2991" spans="1:23" x14ac:dyDescent="0.25">
      <c r="A2991" s="1">
        <v>40379</v>
      </c>
      <c r="B2991" s="2">
        <v>7712.03</v>
      </c>
      <c r="C2991" s="2">
        <v>92167.58</v>
      </c>
      <c r="D2991" s="2">
        <v>7709</v>
      </c>
      <c r="E2991" s="2">
        <v>7586</v>
      </c>
      <c r="F2991" s="10">
        <f t="shared" si="746"/>
        <v>-3.9289266250253085E-4</v>
      </c>
      <c r="G2991" s="2">
        <f t="shared" ca="1" si="747"/>
        <v>89150.957749999987</v>
      </c>
      <c r="H2991">
        <f t="shared" ca="1" si="748"/>
        <v>1</v>
      </c>
      <c r="I2991">
        <f t="shared" si="749"/>
        <v>1</v>
      </c>
      <c r="J2991">
        <f t="shared" si="752"/>
        <v>62.199999999999818</v>
      </c>
      <c r="K2991">
        <f t="shared" ca="1" si="750"/>
        <v>1</v>
      </c>
      <c r="L2991" s="11">
        <f t="shared" ca="1" si="744"/>
        <v>14381.329999999973</v>
      </c>
      <c r="M2991">
        <f t="shared" ca="1" si="751"/>
        <v>1</v>
      </c>
      <c r="N2991">
        <f t="shared" ca="1" si="745"/>
        <v>2</v>
      </c>
      <c r="O2991">
        <f>COUNTIF(結算日!$A$3:$A$249,A2991)</f>
        <v>0</v>
      </c>
      <c r="Q2991" s="7">
        <f t="shared" si="753"/>
        <v>50</v>
      </c>
      <c r="R2991" s="8">
        <f t="shared" ca="1" si="757"/>
        <v>-6700</v>
      </c>
      <c r="S2991" s="8">
        <f t="shared" ca="1" si="758"/>
        <v>1022273</v>
      </c>
      <c r="T2991" s="8">
        <f t="shared" ca="1" si="754"/>
        <v>132</v>
      </c>
      <c r="U2991" s="9">
        <f t="shared" ca="1" si="759"/>
        <v>266</v>
      </c>
      <c r="V2991">
        <f t="shared" si="755"/>
        <v>2010</v>
      </c>
      <c r="W2991">
        <f t="shared" si="756"/>
        <v>7</v>
      </c>
    </row>
    <row r="2992" spans="1:23" x14ac:dyDescent="0.25">
      <c r="A2992" s="1">
        <v>40380</v>
      </c>
      <c r="B2992" s="2">
        <v>7701.29</v>
      </c>
      <c r="C2992" s="2">
        <v>101517.2</v>
      </c>
      <c r="D2992" s="2">
        <v>7687</v>
      </c>
      <c r="E2992" s="2">
        <v>7595</v>
      </c>
      <c r="F2992" s="10">
        <f t="shared" si="746"/>
        <v>-1.380158389049102E-2</v>
      </c>
      <c r="G2992" s="2">
        <f t="shared" ca="1" si="747"/>
        <v>89134.135250000007</v>
      </c>
      <c r="H2992">
        <f t="shared" ca="1" si="748"/>
        <v>1</v>
      </c>
      <c r="I2992">
        <f t="shared" si="749"/>
        <v>1</v>
      </c>
      <c r="J2992">
        <f t="shared" si="752"/>
        <v>-10.739999999999782</v>
      </c>
      <c r="K2992">
        <f t="shared" si="750"/>
        <v>1</v>
      </c>
      <c r="L2992" s="11">
        <f t="shared" ca="1" si="744"/>
        <v>14370.589999999973</v>
      </c>
      <c r="M2992">
        <f t="shared" ca="1" si="751"/>
        <v>1</v>
      </c>
      <c r="N2992">
        <f t="shared" ca="1" si="745"/>
        <v>0</v>
      </c>
      <c r="O2992">
        <f>COUNTIF(結算日!$A$3:$A$249,A2992)</f>
        <v>1</v>
      </c>
      <c r="Q2992" s="7">
        <f t="shared" si="753"/>
        <v>-22</v>
      </c>
      <c r="R2992" s="8">
        <f t="shared" ca="1" si="757"/>
        <v>-2904</v>
      </c>
      <c r="S2992" s="8">
        <f t="shared" ca="1" si="758"/>
        <v>1019103</v>
      </c>
      <c r="T2992" s="8">
        <f t="shared" ca="1" si="754"/>
        <v>134</v>
      </c>
      <c r="U2992" s="9">
        <f t="shared" ca="1" si="759"/>
        <v>266</v>
      </c>
      <c r="V2992">
        <f t="shared" si="755"/>
        <v>2010</v>
      </c>
      <c r="W2992">
        <f t="shared" si="756"/>
        <v>7</v>
      </c>
    </row>
    <row r="2993" spans="1:23" x14ac:dyDescent="0.25">
      <c r="A2993" s="1">
        <v>40381</v>
      </c>
      <c r="B2993" s="2">
        <v>7666.34</v>
      </c>
      <c r="C2993" s="2">
        <v>87535.82</v>
      </c>
      <c r="D2993" s="2">
        <v>7563</v>
      </c>
      <c r="E2993" s="2">
        <v>7520</v>
      </c>
      <c r="F2993" s="10">
        <f t="shared" si="746"/>
        <v>-1.3479704787421443E-2</v>
      </c>
      <c r="G2993" s="2">
        <f t="shared" ca="1" si="747"/>
        <v>88850.553249999983</v>
      </c>
      <c r="H2993">
        <f t="shared" ca="1" si="748"/>
        <v>-1</v>
      </c>
      <c r="I2993">
        <f t="shared" si="749"/>
        <v>1</v>
      </c>
      <c r="J2993">
        <f t="shared" si="752"/>
        <v>-34.949999999999818</v>
      </c>
      <c r="K2993">
        <f t="shared" si="750"/>
        <v>1</v>
      </c>
      <c r="L2993" s="11">
        <f t="shared" ca="1" si="744"/>
        <v>14335.639999999974</v>
      </c>
      <c r="M2993">
        <f t="shared" ca="1" si="751"/>
        <v>1</v>
      </c>
      <c r="N2993">
        <f t="shared" ca="1" si="745"/>
        <v>0</v>
      </c>
      <c r="O2993">
        <f>COUNTIF(結算日!$A$3:$A$249,A2993)</f>
        <v>0</v>
      </c>
      <c r="Q2993" s="7">
        <f t="shared" si="753"/>
        <v>-32</v>
      </c>
      <c r="R2993" s="8">
        <f t="shared" ca="1" si="757"/>
        <v>-4288</v>
      </c>
      <c r="S2993" s="8">
        <f t="shared" ca="1" si="758"/>
        <v>1014549</v>
      </c>
      <c r="T2993" s="8">
        <f t="shared" ca="1" si="754"/>
        <v>134</v>
      </c>
      <c r="U2993" s="9">
        <f t="shared" ca="1" si="759"/>
        <v>0</v>
      </c>
      <c r="V2993">
        <f t="shared" si="755"/>
        <v>2010</v>
      </c>
      <c r="W2993">
        <f t="shared" si="756"/>
        <v>7</v>
      </c>
    </row>
    <row r="2994" spans="1:23" x14ac:dyDescent="0.25">
      <c r="A2994" s="1">
        <v>40382</v>
      </c>
      <c r="B2994" s="2">
        <v>7761.22</v>
      </c>
      <c r="C2994" s="2">
        <v>122796.7</v>
      </c>
      <c r="D2994" s="2">
        <v>7680</v>
      </c>
      <c r="E2994" s="2">
        <v>7638</v>
      </c>
      <c r="F2994" s="10">
        <f t="shared" si="746"/>
        <v>-1.0464849598387893E-2</v>
      </c>
      <c r="G2994" s="2">
        <f t="shared" ca="1" si="747"/>
        <v>89799.775750000001</v>
      </c>
      <c r="H2994">
        <f t="shared" ca="1" si="748"/>
        <v>1</v>
      </c>
      <c r="I2994">
        <f t="shared" si="749"/>
        <v>1</v>
      </c>
      <c r="J2994">
        <f t="shared" si="752"/>
        <v>94.880000000000109</v>
      </c>
      <c r="K2994">
        <f t="shared" si="750"/>
        <v>1</v>
      </c>
      <c r="L2994" s="11">
        <f t="shared" ca="1" si="744"/>
        <v>14430.519999999975</v>
      </c>
      <c r="M2994">
        <f t="shared" ca="1" si="751"/>
        <v>1</v>
      </c>
      <c r="N2994">
        <f t="shared" ca="1" si="745"/>
        <v>0</v>
      </c>
      <c r="O2994">
        <f>COUNTIF(結算日!$A$3:$A$249,A2994)</f>
        <v>0</v>
      </c>
      <c r="Q2994" s="7">
        <f t="shared" si="753"/>
        <v>117</v>
      </c>
      <c r="R2994" s="8">
        <f t="shared" ca="1" si="757"/>
        <v>15678</v>
      </c>
      <c r="S2994" s="8">
        <f t="shared" ca="1" si="758"/>
        <v>1030227</v>
      </c>
      <c r="T2994" s="8">
        <f t="shared" ca="1" si="754"/>
        <v>134</v>
      </c>
      <c r="U2994" s="9">
        <f t="shared" ca="1" si="759"/>
        <v>0</v>
      </c>
      <c r="V2994">
        <f t="shared" si="755"/>
        <v>2010</v>
      </c>
      <c r="W2994">
        <f t="shared" si="756"/>
        <v>7</v>
      </c>
    </row>
    <row r="2995" spans="1:23" x14ac:dyDescent="0.25">
      <c r="A2995" s="1">
        <v>40385</v>
      </c>
      <c r="B2995" s="2">
        <v>7787.45</v>
      </c>
      <c r="C2995" s="2">
        <v>102281.9</v>
      </c>
      <c r="D2995" s="2">
        <v>7709</v>
      </c>
      <c r="E2995" s="2">
        <v>7668</v>
      </c>
      <c r="F2995" s="10">
        <f t="shared" si="746"/>
        <v>-1.0073900956025339E-2</v>
      </c>
      <c r="G2995" s="2">
        <f t="shared" ca="1" si="747"/>
        <v>89813.985749999978</v>
      </c>
      <c r="H2995">
        <f t="shared" ca="1" si="748"/>
        <v>1</v>
      </c>
      <c r="I2995">
        <f t="shared" si="749"/>
        <v>1</v>
      </c>
      <c r="J2995">
        <f t="shared" si="752"/>
        <v>26.229999999999563</v>
      </c>
      <c r="K2995">
        <f t="shared" si="750"/>
        <v>1</v>
      </c>
      <c r="L2995" s="11">
        <f t="shared" ca="1" si="744"/>
        <v>14456.749999999975</v>
      </c>
      <c r="M2995">
        <f t="shared" ca="1" si="751"/>
        <v>1</v>
      </c>
      <c r="N2995">
        <f t="shared" ca="1" si="745"/>
        <v>0</v>
      </c>
      <c r="O2995">
        <f>COUNTIF(結算日!$A$3:$A$249,A2995)</f>
        <v>0</v>
      </c>
      <c r="Q2995" s="7">
        <f t="shared" si="753"/>
        <v>29</v>
      </c>
      <c r="R2995" s="8">
        <f t="shared" ca="1" si="757"/>
        <v>3886</v>
      </c>
      <c r="S2995" s="8">
        <f t="shared" ca="1" si="758"/>
        <v>1034113</v>
      </c>
      <c r="T2995" s="8">
        <f t="shared" ca="1" si="754"/>
        <v>134</v>
      </c>
      <c r="U2995" s="9">
        <f t="shared" ca="1" si="759"/>
        <v>0</v>
      </c>
      <c r="V2995">
        <f t="shared" si="755"/>
        <v>2010</v>
      </c>
      <c r="W2995">
        <f t="shared" si="756"/>
        <v>7</v>
      </c>
    </row>
    <row r="2996" spans="1:23" x14ac:dyDescent="0.25">
      <c r="A2996" s="1">
        <v>40386</v>
      </c>
      <c r="B2996" s="2">
        <v>7748.01</v>
      </c>
      <c r="C2996" s="2">
        <v>97918.71</v>
      </c>
      <c r="D2996" s="2">
        <v>7657</v>
      </c>
      <c r="E2996" s="2">
        <v>7623</v>
      </c>
      <c r="F2996" s="10">
        <f t="shared" si="746"/>
        <v>-1.1746241938252577E-2</v>
      </c>
      <c r="G2996" s="2">
        <f t="shared" ca="1" si="747"/>
        <v>90563.727749999991</v>
      </c>
      <c r="H2996">
        <f t="shared" ca="1" si="748"/>
        <v>1</v>
      </c>
      <c r="I2996">
        <f t="shared" si="749"/>
        <v>1</v>
      </c>
      <c r="J2996">
        <f t="shared" si="752"/>
        <v>-39.4399999999996</v>
      </c>
      <c r="K2996">
        <f t="shared" si="750"/>
        <v>1</v>
      </c>
      <c r="L2996" s="11">
        <f t="shared" ca="1" si="744"/>
        <v>14417.309999999976</v>
      </c>
      <c r="M2996">
        <f t="shared" ca="1" si="751"/>
        <v>1</v>
      </c>
      <c r="N2996">
        <f t="shared" ca="1" si="745"/>
        <v>0</v>
      </c>
      <c r="O2996">
        <f>COUNTIF(結算日!$A$3:$A$249,A2996)</f>
        <v>0</v>
      </c>
      <c r="Q2996" s="7">
        <f t="shared" si="753"/>
        <v>-52</v>
      </c>
      <c r="R2996" s="8">
        <f t="shared" ca="1" si="757"/>
        <v>-6968</v>
      </c>
      <c r="S2996" s="8">
        <f t="shared" ca="1" si="758"/>
        <v>1027145</v>
      </c>
      <c r="T2996" s="8">
        <f t="shared" ca="1" si="754"/>
        <v>134</v>
      </c>
      <c r="U2996" s="9">
        <f t="shared" ca="1" si="759"/>
        <v>0</v>
      </c>
      <c r="V2996">
        <f t="shared" si="755"/>
        <v>2010</v>
      </c>
      <c r="W2996">
        <f t="shared" si="756"/>
        <v>7</v>
      </c>
    </row>
    <row r="2997" spans="1:23" x14ac:dyDescent="0.25">
      <c r="A2997" s="1">
        <v>40387</v>
      </c>
      <c r="B2997" s="2">
        <v>7784.81</v>
      </c>
      <c r="C2997" s="2">
        <v>109107.1</v>
      </c>
      <c r="D2997" s="2">
        <v>7723</v>
      </c>
      <c r="E2997" s="2">
        <v>7685</v>
      </c>
      <c r="F2997" s="10">
        <f t="shared" si="746"/>
        <v>-7.9398212673141844E-3</v>
      </c>
      <c r="G2997" s="2">
        <f t="shared" ca="1" si="747"/>
        <v>91552.900499999989</v>
      </c>
      <c r="H2997">
        <f t="shared" ca="1" si="748"/>
        <v>1</v>
      </c>
      <c r="I2997">
        <f t="shared" si="749"/>
        <v>1</v>
      </c>
      <c r="J2997">
        <f t="shared" si="752"/>
        <v>36.800000000000182</v>
      </c>
      <c r="K2997">
        <f t="shared" si="750"/>
        <v>1</v>
      </c>
      <c r="L2997" s="11">
        <f t="shared" ca="1" si="744"/>
        <v>14454.109999999975</v>
      </c>
      <c r="M2997">
        <f t="shared" ca="1" si="751"/>
        <v>1</v>
      </c>
      <c r="N2997">
        <f t="shared" ca="1" si="745"/>
        <v>0</v>
      </c>
      <c r="O2997">
        <f>COUNTIF(結算日!$A$3:$A$249,A2997)</f>
        <v>0</v>
      </c>
      <c r="Q2997" s="7">
        <f t="shared" si="753"/>
        <v>66</v>
      </c>
      <c r="R2997" s="8">
        <f t="shared" ca="1" si="757"/>
        <v>8844</v>
      </c>
      <c r="S2997" s="8">
        <f t="shared" ca="1" si="758"/>
        <v>1035989</v>
      </c>
      <c r="T2997" s="8">
        <f t="shared" ca="1" si="754"/>
        <v>134</v>
      </c>
      <c r="U2997" s="9">
        <f t="shared" ca="1" si="759"/>
        <v>0</v>
      </c>
      <c r="V2997">
        <f t="shared" si="755"/>
        <v>2010</v>
      </c>
      <c r="W2997">
        <f t="shared" si="756"/>
        <v>7</v>
      </c>
    </row>
    <row r="2998" spans="1:23" x14ac:dyDescent="0.25">
      <c r="A2998" s="1">
        <v>40388</v>
      </c>
      <c r="B2998" s="2">
        <v>7798.99</v>
      </c>
      <c r="C2998" s="2">
        <v>118763.9</v>
      </c>
      <c r="D2998" s="2">
        <v>7707</v>
      </c>
      <c r="E2998" s="2">
        <v>7673</v>
      </c>
      <c r="F2998" s="10">
        <f t="shared" si="746"/>
        <v>-1.1795117060029559E-2</v>
      </c>
      <c r="G2998" s="2">
        <f t="shared" ca="1" si="747"/>
        <v>92529.778749999998</v>
      </c>
      <c r="H2998">
        <f t="shared" ca="1" si="748"/>
        <v>1</v>
      </c>
      <c r="I2998">
        <f t="shared" si="749"/>
        <v>1</v>
      </c>
      <c r="J2998">
        <f t="shared" si="752"/>
        <v>14.179999999999382</v>
      </c>
      <c r="K2998">
        <f t="shared" si="750"/>
        <v>1</v>
      </c>
      <c r="L2998" s="11">
        <f t="shared" ca="1" si="744"/>
        <v>14468.289999999975</v>
      </c>
      <c r="M2998">
        <f t="shared" ca="1" si="751"/>
        <v>1</v>
      </c>
      <c r="N2998">
        <f t="shared" ca="1" si="745"/>
        <v>0</v>
      </c>
      <c r="O2998">
        <f>COUNTIF(結算日!$A$3:$A$249,A2998)</f>
        <v>0</v>
      </c>
      <c r="Q2998" s="7">
        <f t="shared" si="753"/>
        <v>-16</v>
      </c>
      <c r="R2998" s="8">
        <f t="shared" ca="1" si="757"/>
        <v>-2144</v>
      </c>
      <c r="S2998" s="8">
        <f t="shared" ca="1" si="758"/>
        <v>1033845</v>
      </c>
      <c r="T2998" s="8">
        <f t="shared" ca="1" si="754"/>
        <v>134</v>
      </c>
      <c r="U2998" s="9">
        <f t="shared" ca="1" si="759"/>
        <v>0</v>
      </c>
      <c r="V2998">
        <f t="shared" si="755"/>
        <v>2010</v>
      </c>
      <c r="W2998">
        <f t="shared" si="756"/>
        <v>7</v>
      </c>
    </row>
    <row r="2999" spans="1:23" x14ac:dyDescent="0.25">
      <c r="A2999" s="1">
        <v>40389</v>
      </c>
      <c r="B2999" s="2">
        <v>7760.63</v>
      </c>
      <c r="C2999" s="2">
        <v>103871.7</v>
      </c>
      <c r="D2999" s="2">
        <v>7682</v>
      </c>
      <c r="E2999" s="2">
        <v>7644</v>
      </c>
      <c r="F2999" s="10">
        <f t="shared" si="746"/>
        <v>-1.0131909393953809E-2</v>
      </c>
      <c r="G2999" s="2">
        <f t="shared" ca="1" si="747"/>
        <v>93151.08249999999</v>
      </c>
      <c r="H2999">
        <f t="shared" ca="1" si="748"/>
        <v>1</v>
      </c>
      <c r="I2999">
        <f t="shared" si="749"/>
        <v>1</v>
      </c>
      <c r="J2999">
        <f t="shared" si="752"/>
        <v>-38.359999999999673</v>
      </c>
      <c r="K2999">
        <f t="shared" si="750"/>
        <v>1</v>
      </c>
      <c r="L2999" s="11">
        <f t="shared" ca="1" si="744"/>
        <v>14429.929999999975</v>
      </c>
      <c r="M2999">
        <f t="shared" ca="1" si="751"/>
        <v>1</v>
      </c>
      <c r="N2999">
        <f t="shared" ca="1" si="745"/>
        <v>0</v>
      </c>
      <c r="O2999">
        <f>COUNTIF(結算日!$A$3:$A$249,A2999)</f>
        <v>0</v>
      </c>
      <c r="Q2999" s="7">
        <f t="shared" si="753"/>
        <v>-25</v>
      </c>
      <c r="R2999" s="8">
        <f t="shared" ca="1" si="757"/>
        <v>-3350</v>
      </c>
      <c r="S2999" s="8">
        <f t="shared" ca="1" si="758"/>
        <v>1030495</v>
      </c>
      <c r="T2999" s="8">
        <f t="shared" ca="1" si="754"/>
        <v>134</v>
      </c>
      <c r="U2999" s="9">
        <f t="shared" ca="1" si="759"/>
        <v>0</v>
      </c>
      <c r="V2999">
        <f t="shared" si="755"/>
        <v>2010</v>
      </c>
      <c r="W2999">
        <f t="shared" si="756"/>
        <v>7</v>
      </c>
    </row>
    <row r="3000" spans="1:23" x14ac:dyDescent="0.25">
      <c r="A3000" s="1">
        <v>40392</v>
      </c>
      <c r="B3000" s="2">
        <v>7911.68</v>
      </c>
      <c r="C3000" s="2">
        <v>141886.79999999999</v>
      </c>
      <c r="D3000" s="2">
        <v>7870</v>
      </c>
      <c r="E3000" s="2">
        <v>7834</v>
      </c>
      <c r="F3000" s="10">
        <f t="shared" si="746"/>
        <v>-5.2681604918298763E-3</v>
      </c>
      <c r="G3000" s="2">
        <f t="shared" ca="1" si="747"/>
        <v>95008.801000000007</v>
      </c>
      <c r="H3000">
        <f t="shared" ca="1" si="748"/>
        <v>1</v>
      </c>
      <c r="I3000">
        <f t="shared" si="749"/>
        <v>1</v>
      </c>
      <c r="J3000">
        <f t="shared" si="752"/>
        <v>151.05000000000018</v>
      </c>
      <c r="K3000">
        <f t="shared" si="750"/>
        <v>1</v>
      </c>
      <c r="L3000" s="11">
        <f t="shared" ca="1" si="744"/>
        <v>14580.979999999974</v>
      </c>
      <c r="M3000">
        <f t="shared" ca="1" si="751"/>
        <v>1</v>
      </c>
      <c r="N3000">
        <f t="shared" ca="1" si="745"/>
        <v>0</v>
      </c>
      <c r="O3000">
        <f>COUNTIF(結算日!$A$3:$A$249,A3000)</f>
        <v>0</v>
      </c>
      <c r="Q3000" s="7">
        <f t="shared" si="753"/>
        <v>188</v>
      </c>
      <c r="R3000" s="8">
        <f t="shared" ca="1" si="757"/>
        <v>25192</v>
      </c>
      <c r="S3000" s="8">
        <f t="shared" ca="1" si="758"/>
        <v>1055687</v>
      </c>
      <c r="T3000" s="8">
        <f t="shared" ca="1" si="754"/>
        <v>134</v>
      </c>
      <c r="U3000" s="9">
        <f t="shared" ca="1" si="759"/>
        <v>0</v>
      </c>
      <c r="V3000">
        <f t="shared" si="755"/>
        <v>2010</v>
      </c>
      <c r="W3000">
        <f t="shared" si="756"/>
        <v>8</v>
      </c>
    </row>
    <row r="3001" spans="1:23" x14ac:dyDescent="0.25">
      <c r="A3001" s="1">
        <v>40393</v>
      </c>
      <c r="B3001" s="2">
        <v>7957.53</v>
      </c>
      <c r="C3001" s="2">
        <v>142811.5</v>
      </c>
      <c r="D3001" s="2">
        <v>7914</v>
      </c>
      <c r="E3001" s="2">
        <v>7880</v>
      </c>
      <c r="F3001" s="10">
        <f t="shared" si="746"/>
        <v>-5.4702904041832312E-3</v>
      </c>
      <c r="G3001" s="2">
        <f t="shared" ca="1" si="747"/>
        <v>96517.143750000003</v>
      </c>
      <c r="H3001">
        <f t="shared" ca="1" si="748"/>
        <v>1</v>
      </c>
      <c r="I3001">
        <f t="shared" si="749"/>
        <v>1</v>
      </c>
      <c r="J3001">
        <f t="shared" si="752"/>
        <v>45.849999999999454</v>
      </c>
      <c r="K3001">
        <f t="shared" si="750"/>
        <v>1</v>
      </c>
      <c r="L3001" s="11">
        <f t="shared" ca="1" si="744"/>
        <v>14626.829999999973</v>
      </c>
      <c r="M3001">
        <f t="shared" ca="1" si="751"/>
        <v>1</v>
      </c>
      <c r="N3001">
        <f t="shared" ca="1" si="745"/>
        <v>0</v>
      </c>
      <c r="O3001">
        <f>COUNTIF(結算日!$A$3:$A$249,A3001)</f>
        <v>0</v>
      </c>
      <c r="Q3001" s="7">
        <f t="shared" si="753"/>
        <v>44</v>
      </c>
      <c r="R3001" s="8">
        <f t="shared" ca="1" si="757"/>
        <v>5896</v>
      </c>
      <c r="S3001" s="8">
        <f t="shared" ca="1" si="758"/>
        <v>1061583</v>
      </c>
      <c r="T3001" s="8">
        <f t="shared" ca="1" si="754"/>
        <v>134</v>
      </c>
      <c r="U3001" s="9">
        <f t="shared" ca="1" si="759"/>
        <v>0</v>
      </c>
      <c r="V3001">
        <f t="shared" si="755"/>
        <v>2010</v>
      </c>
      <c r="W3001">
        <f t="shared" si="756"/>
        <v>8</v>
      </c>
    </row>
    <row r="3002" spans="1:23" x14ac:dyDescent="0.25">
      <c r="A3002" s="1">
        <v>40394</v>
      </c>
      <c r="B3002" s="2">
        <v>7972.66</v>
      </c>
      <c r="C3002" s="2">
        <v>125621</v>
      </c>
      <c r="D3002" s="2">
        <v>7911</v>
      </c>
      <c r="E3002" s="2">
        <v>7881</v>
      </c>
      <c r="F3002" s="10">
        <f t="shared" si="746"/>
        <v>-7.7339307081952802E-3</v>
      </c>
      <c r="G3002" s="2">
        <f t="shared" ca="1" si="747"/>
        <v>97530.154750000016</v>
      </c>
      <c r="H3002">
        <f t="shared" ca="1" si="748"/>
        <v>1</v>
      </c>
      <c r="I3002">
        <f t="shared" si="749"/>
        <v>1</v>
      </c>
      <c r="J3002">
        <f t="shared" si="752"/>
        <v>15.130000000000109</v>
      </c>
      <c r="K3002">
        <f t="shared" si="750"/>
        <v>1</v>
      </c>
      <c r="L3002" s="11">
        <f t="shared" ca="1" si="744"/>
        <v>14641.959999999974</v>
      </c>
      <c r="M3002">
        <f t="shared" ca="1" si="751"/>
        <v>1</v>
      </c>
      <c r="N3002">
        <f t="shared" ca="1" si="745"/>
        <v>0</v>
      </c>
      <c r="O3002">
        <f>COUNTIF(結算日!$A$3:$A$249,A3002)</f>
        <v>0</v>
      </c>
      <c r="Q3002" s="7">
        <f t="shared" si="753"/>
        <v>-3</v>
      </c>
      <c r="R3002" s="8">
        <f t="shared" ca="1" si="757"/>
        <v>-402</v>
      </c>
      <c r="S3002" s="8">
        <f t="shared" ca="1" si="758"/>
        <v>1061181</v>
      </c>
      <c r="T3002" s="8">
        <f t="shared" ca="1" si="754"/>
        <v>134</v>
      </c>
      <c r="U3002" s="9">
        <f t="shared" ca="1" si="759"/>
        <v>0</v>
      </c>
      <c r="V3002">
        <f t="shared" si="755"/>
        <v>2010</v>
      </c>
      <c r="W3002">
        <f t="shared" si="756"/>
        <v>8</v>
      </c>
    </row>
    <row r="3003" spans="1:23" x14ac:dyDescent="0.25">
      <c r="A3003" s="1">
        <v>40395</v>
      </c>
      <c r="B3003" s="2">
        <v>7936.85</v>
      </c>
      <c r="C3003" s="2">
        <v>156209.29999999999</v>
      </c>
      <c r="D3003" s="2">
        <v>7913</v>
      </c>
      <c r="E3003" s="2">
        <v>7880</v>
      </c>
      <c r="F3003" s="10">
        <f t="shared" si="746"/>
        <v>-3.0049704857720849E-3</v>
      </c>
      <c r="G3003" s="2">
        <f t="shared" ca="1" si="747"/>
        <v>99148.67525</v>
      </c>
      <c r="H3003">
        <f t="shared" ca="1" si="748"/>
        <v>1</v>
      </c>
      <c r="I3003">
        <f t="shared" si="749"/>
        <v>1</v>
      </c>
      <c r="J3003">
        <f t="shared" si="752"/>
        <v>-35.809999999999491</v>
      </c>
      <c r="K3003">
        <f t="shared" si="750"/>
        <v>1</v>
      </c>
      <c r="L3003" s="11">
        <f t="shared" ca="1" si="744"/>
        <v>14606.149999999974</v>
      </c>
      <c r="M3003">
        <f t="shared" ca="1" si="751"/>
        <v>1</v>
      </c>
      <c r="N3003">
        <f t="shared" ca="1" si="745"/>
        <v>0</v>
      </c>
      <c r="O3003">
        <f>COUNTIF(結算日!$A$3:$A$249,A3003)</f>
        <v>0</v>
      </c>
      <c r="Q3003" s="7">
        <f t="shared" si="753"/>
        <v>2</v>
      </c>
      <c r="R3003" s="8">
        <f t="shared" ca="1" si="757"/>
        <v>268</v>
      </c>
      <c r="S3003" s="8">
        <f t="shared" ca="1" si="758"/>
        <v>1061449</v>
      </c>
      <c r="T3003" s="8">
        <f t="shared" ca="1" si="754"/>
        <v>134</v>
      </c>
      <c r="U3003" s="9">
        <f t="shared" ca="1" si="759"/>
        <v>0</v>
      </c>
      <c r="V3003">
        <f t="shared" si="755"/>
        <v>2010</v>
      </c>
      <c r="W3003">
        <f t="shared" si="756"/>
        <v>8</v>
      </c>
    </row>
    <row r="3004" spans="1:23" x14ac:dyDescent="0.25">
      <c r="A3004" s="1">
        <v>40396</v>
      </c>
      <c r="B3004" s="2">
        <v>7963.3</v>
      </c>
      <c r="C3004" s="2">
        <v>115959.1</v>
      </c>
      <c r="D3004" s="2">
        <v>7929</v>
      </c>
      <c r="E3004" s="2">
        <v>7899</v>
      </c>
      <c r="F3004" s="10">
        <f t="shared" si="746"/>
        <v>-4.3072595532003266E-3</v>
      </c>
      <c r="G3004" s="2">
        <f t="shared" ca="1" si="747"/>
        <v>100406.03650000002</v>
      </c>
      <c r="H3004">
        <f t="shared" ca="1" si="748"/>
        <v>1</v>
      </c>
      <c r="I3004">
        <f t="shared" si="749"/>
        <v>1</v>
      </c>
      <c r="J3004">
        <f t="shared" si="752"/>
        <v>26.449999999999818</v>
      </c>
      <c r="K3004">
        <f t="shared" si="750"/>
        <v>1</v>
      </c>
      <c r="L3004" s="11">
        <f t="shared" ca="1" si="744"/>
        <v>14632.599999999973</v>
      </c>
      <c r="M3004">
        <f t="shared" ca="1" si="751"/>
        <v>1</v>
      </c>
      <c r="N3004">
        <f t="shared" ca="1" si="745"/>
        <v>0</v>
      </c>
      <c r="O3004">
        <f>COUNTIF(結算日!$A$3:$A$249,A3004)</f>
        <v>0</v>
      </c>
      <c r="Q3004" s="7">
        <f t="shared" si="753"/>
        <v>16</v>
      </c>
      <c r="R3004" s="8">
        <f t="shared" ca="1" si="757"/>
        <v>2144</v>
      </c>
      <c r="S3004" s="8">
        <f t="shared" ca="1" si="758"/>
        <v>1063593</v>
      </c>
      <c r="T3004" s="8">
        <f t="shared" ca="1" si="754"/>
        <v>134</v>
      </c>
      <c r="U3004" s="9">
        <f t="shared" ca="1" si="759"/>
        <v>0</v>
      </c>
      <c r="V3004">
        <f t="shared" si="755"/>
        <v>2010</v>
      </c>
      <c r="W3004">
        <f t="shared" si="756"/>
        <v>8</v>
      </c>
    </row>
    <row r="3005" spans="1:23" x14ac:dyDescent="0.25">
      <c r="A3005" s="1">
        <v>40399</v>
      </c>
      <c r="B3005" s="2">
        <v>8034.49</v>
      </c>
      <c r="C3005" s="2">
        <v>124477.6</v>
      </c>
      <c r="D3005" s="2">
        <v>7987</v>
      </c>
      <c r="E3005" s="2">
        <v>7953</v>
      </c>
      <c r="F3005" s="10">
        <f t="shared" si="746"/>
        <v>-5.9107672048879234E-3</v>
      </c>
      <c r="G3005" s="2">
        <f t="shared" ca="1" si="747"/>
        <v>101344.01475</v>
      </c>
      <c r="H3005">
        <f t="shared" ca="1" si="748"/>
        <v>1</v>
      </c>
      <c r="I3005">
        <f t="shared" si="749"/>
        <v>1</v>
      </c>
      <c r="J3005">
        <f t="shared" si="752"/>
        <v>71.1899999999996</v>
      </c>
      <c r="K3005">
        <f t="shared" si="750"/>
        <v>1</v>
      </c>
      <c r="L3005" s="11">
        <f t="shared" ca="1" si="744"/>
        <v>14703.789999999972</v>
      </c>
      <c r="M3005">
        <f t="shared" ca="1" si="751"/>
        <v>1</v>
      </c>
      <c r="N3005">
        <f t="shared" ca="1" si="745"/>
        <v>0</v>
      </c>
      <c r="O3005">
        <f>COUNTIF(結算日!$A$3:$A$249,A3005)</f>
        <v>0</v>
      </c>
      <c r="Q3005" s="7">
        <f t="shared" si="753"/>
        <v>58</v>
      </c>
      <c r="R3005" s="8">
        <f t="shared" ca="1" si="757"/>
        <v>7772</v>
      </c>
      <c r="S3005" s="8">
        <f t="shared" ca="1" si="758"/>
        <v>1071365</v>
      </c>
      <c r="T3005" s="8">
        <f t="shared" ca="1" si="754"/>
        <v>134</v>
      </c>
      <c r="U3005" s="9">
        <f t="shared" ca="1" si="759"/>
        <v>0</v>
      </c>
      <c r="V3005">
        <f t="shared" si="755"/>
        <v>2010</v>
      </c>
      <c r="W3005">
        <f t="shared" si="756"/>
        <v>8</v>
      </c>
    </row>
    <row r="3006" spans="1:23" x14ac:dyDescent="0.25">
      <c r="A3006" s="1">
        <v>40400</v>
      </c>
      <c r="B3006" s="2">
        <v>7976.74</v>
      </c>
      <c r="C3006" s="2">
        <v>135666.9</v>
      </c>
      <c r="D3006" s="2">
        <v>7936</v>
      </c>
      <c r="E3006" s="2">
        <v>7902</v>
      </c>
      <c r="F3006" s="10">
        <f t="shared" si="746"/>
        <v>-5.1073496190172651E-3</v>
      </c>
      <c r="G3006" s="2">
        <f t="shared" ca="1" si="747"/>
        <v>103022.76025000001</v>
      </c>
      <c r="H3006">
        <f t="shared" ca="1" si="748"/>
        <v>1</v>
      </c>
      <c r="I3006">
        <f t="shared" si="749"/>
        <v>1</v>
      </c>
      <c r="J3006">
        <f t="shared" si="752"/>
        <v>-57.75</v>
      </c>
      <c r="K3006">
        <f t="shared" si="750"/>
        <v>1</v>
      </c>
      <c r="L3006" s="11">
        <f t="shared" ref="L3006:L3069" ca="1" si="760">L3005+J3006*M3005</f>
        <v>14646.039999999972</v>
      </c>
      <c r="M3006">
        <f t="shared" ca="1" si="751"/>
        <v>1</v>
      </c>
      <c r="N3006">
        <f t="shared" ref="N3006:N3069" ca="1" si="761">ABS(M3006-M3005)</f>
        <v>0</v>
      </c>
      <c r="O3006">
        <f>COUNTIF(結算日!$A$3:$A$249,A3006)</f>
        <v>0</v>
      </c>
      <c r="Q3006" s="7">
        <f t="shared" si="753"/>
        <v>-51</v>
      </c>
      <c r="R3006" s="8">
        <f t="shared" ca="1" si="757"/>
        <v>-6834</v>
      </c>
      <c r="S3006" s="8">
        <f t="shared" ca="1" si="758"/>
        <v>1064531</v>
      </c>
      <c r="T3006" s="8">
        <f t="shared" ca="1" si="754"/>
        <v>134</v>
      </c>
      <c r="U3006" s="9">
        <f t="shared" ca="1" si="759"/>
        <v>0</v>
      </c>
      <c r="V3006">
        <f t="shared" si="755"/>
        <v>2010</v>
      </c>
      <c r="W3006">
        <f t="shared" si="756"/>
        <v>8</v>
      </c>
    </row>
    <row r="3007" spans="1:23" x14ac:dyDescent="0.25">
      <c r="A3007" s="1">
        <v>40401</v>
      </c>
      <c r="B3007" s="2">
        <v>7895.03</v>
      </c>
      <c r="C3007" s="2">
        <v>125487.5</v>
      </c>
      <c r="D3007" s="2">
        <v>7856</v>
      </c>
      <c r="E3007" s="2">
        <v>7823</v>
      </c>
      <c r="F3007" s="10">
        <f t="shared" si="746"/>
        <v>-4.9436164270433292E-3</v>
      </c>
      <c r="G3007" s="2">
        <f t="shared" ca="1" si="747"/>
        <v>104163.30799999999</v>
      </c>
      <c r="H3007">
        <f t="shared" ca="1" si="748"/>
        <v>1</v>
      </c>
      <c r="I3007">
        <f t="shared" si="749"/>
        <v>1</v>
      </c>
      <c r="J3007">
        <f t="shared" si="752"/>
        <v>-81.710000000000036</v>
      </c>
      <c r="K3007">
        <f t="shared" si="750"/>
        <v>1</v>
      </c>
      <c r="L3007" s="11">
        <f t="shared" ca="1" si="760"/>
        <v>14564.329999999973</v>
      </c>
      <c r="M3007">
        <f t="shared" ca="1" si="751"/>
        <v>1</v>
      </c>
      <c r="N3007">
        <f t="shared" ca="1" si="761"/>
        <v>0</v>
      </c>
      <c r="O3007">
        <f>COUNTIF(結算日!$A$3:$A$249,A3007)</f>
        <v>0</v>
      </c>
      <c r="Q3007" s="7">
        <f t="shared" si="753"/>
        <v>-80</v>
      </c>
      <c r="R3007" s="8">
        <f t="shared" ca="1" si="757"/>
        <v>-10720</v>
      </c>
      <c r="S3007" s="8">
        <f t="shared" ca="1" si="758"/>
        <v>1053811</v>
      </c>
      <c r="T3007" s="8">
        <f t="shared" ca="1" si="754"/>
        <v>134</v>
      </c>
      <c r="U3007" s="9">
        <f t="shared" ca="1" si="759"/>
        <v>0</v>
      </c>
      <c r="V3007">
        <f t="shared" si="755"/>
        <v>2010</v>
      </c>
      <c r="W3007">
        <f t="shared" si="756"/>
        <v>8</v>
      </c>
    </row>
    <row r="3008" spans="1:23" x14ac:dyDescent="0.25">
      <c r="A3008" s="1">
        <v>40402</v>
      </c>
      <c r="B3008" s="2">
        <v>7829.79</v>
      </c>
      <c r="C3008" s="2">
        <v>115535.1</v>
      </c>
      <c r="D3008" s="2">
        <v>7800</v>
      </c>
      <c r="E3008" s="2">
        <v>7772</v>
      </c>
      <c r="F3008" s="10">
        <f t="shared" si="746"/>
        <v>-3.8046997429049823E-3</v>
      </c>
      <c r="G3008" s="2">
        <f t="shared" ca="1" si="747"/>
        <v>104753.0635</v>
      </c>
      <c r="H3008">
        <f t="shared" ca="1" si="748"/>
        <v>1</v>
      </c>
      <c r="I3008">
        <f t="shared" si="749"/>
        <v>1</v>
      </c>
      <c r="J3008">
        <f t="shared" si="752"/>
        <v>-65.239999999999782</v>
      </c>
      <c r="K3008">
        <f t="shared" si="750"/>
        <v>1</v>
      </c>
      <c r="L3008" s="11">
        <f t="shared" ca="1" si="760"/>
        <v>14499.089999999973</v>
      </c>
      <c r="M3008">
        <f t="shared" ca="1" si="751"/>
        <v>1</v>
      </c>
      <c r="N3008">
        <f t="shared" ca="1" si="761"/>
        <v>0</v>
      </c>
      <c r="O3008">
        <f>COUNTIF(結算日!$A$3:$A$249,A3008)</f>
        <v>0</v>
      </c>
      <c r="Q3008" s="7">
        <f t="shared" si="753"/>
        <v>-56</v>
      </c>
      <c r="R3008" s="8">
        <f t="shared" ca="1" si="757"/>
        <v>-7504</v>
      </c>
      <c r="S3008" s="8">
        <f t="shared" ca="1" si="758"/>
        <v>1046307</v>
      </c>
      <c r="T3008" s="8">
        <f t="shared" ca="1" si="754"/>
        <v>134</v>
      </c>
      <c r="U3008" s="9">
        <f t="shared" ca="1" si="759"/>
        <v>0</v>
      </c>
      <c r="V3008">
        <f t="shared" si="755"/>
        <v>2010</v>
      </c>
      <c r="W3008">
        <f t="shared" si="756"/>
        <v>8</v>
      </c>
    </row>
    <row r="3009" spans="1:23" x14ac:dyDescent="0.25">
      <c r="A3009" s="1">
        <v>40403</v>
      </c>
      <c r="B3009" s="2">
        <v>7891.58</v>
      </c>
      <c r="C3009" s="2">
        <v>131147.70000000001</v>
      </c>
      <c r="D3009" s="2">
        <v>7911</v>
      </c>
      <c r="E3009" s="2">
        <v>7885</v>
      </c>
      <c r="F3009" s="10">
        <f t="shared" si="746"/>
        <v>2.4608506788248441E-3</v>
      </c>
      <c r="G3009" s="2">
        <f t="shared" ca="1" si="747"/>
        <v>106360.68174999999</v>
      </c>
      <c r="H3009">
        <f t="shared" ca="1" si="748"/>
        <v>1</v>
      </c>
      <c r="I3009">
        <f t="shared" si="749"/>
        <v>-1</v>
      </c>
      <c r="J3009">
        <f t="shared" si="752"/>
        <v>61.789999999999964</v>
      </c>
      <c r="K3009">
        <f t="shared" si="750"/>
        <v>-1</v>
      </c>
      <c r="L3009" s="11">
        <f t="shared" ca="1" si="760"/>
        <v>14560.879999999972</v>
      </c>
      <c r="M3009">
        <f t="shared" ca="1" si="751"/>
        <v>-1</v>
      </c>
      <c r="N3009">
        <f t="shared" ca="1" si="761"/>
        <v>2</v>
      </c>
      <c r="O3009">
        <f>COUNTIF(結算日!$A$3:$A$249,A3009)</f>
        <v>0</v>
      </c>
      <c r="Q3009" s="7">
        <f t="shared" si="753"/>
        <v>111</v>
      </c>
      <c r="R3009" s="8">
        <f t="shared" ca="1" si="757"/>
        <v>14874</v>
      </c>
      <c r="S3009" s="8">
        <f t="shared" ca="1" si="758"/>
        <v>1061181</v>
      </c>
      <c r="T3009" s="8">
        <f t="shared" ca="1" si="754"/>
        <v>-134</v>
      </c>
      <c r="U3009" s="9">
        <f t="shared" ca="1" si="759"/>
        <v>268</v>
      </c>
      <c r="V3009">
        <f t="shared" si="755"/>
        <v>2010</v>
      </c>
      <c r="W3009">
        <f t="shared" si="756"/>
        <v>8</v>
      </c>
    </row>
    <row r="3010" spans="1:23" x14ac:dyDescent="0.25">
      <c r="A3010" s="1">
        <v>40406</v>
      </c>
      <c r="B3010" s="2">
        <v>7941.22</v>
      </c>
      <c r="C3010" s="2">
        <v>119428.4</v>
      </c>
      <c r="D3010" s="2">
        <v>7946</v>
      </c>
      <c r="E3010" s="2">
        <v>7922</v>
      </c>
      <c r="F3010" s="10">
        <f t="shared" ref="F3010:F3073" si="762">IF(O3010=1,E3010,D3010)/B3010-1</f>
        <v>6.0192262649816364E-4</v>
      </c>
      <c r="G3010" s="2">
        <f t="shared" ref="G3010:G3073" ca="1" si="763">IF(ROW()&gt;$G$1,AVERAGE(OFFSET(C3010,-$G$1+1,,$G$1)),"")</f>
        <v>106638.73175000001</v>
      </c>
      <c r="H3010">
        <f t="shared" ref="H3010:H3073" ca="1" si="764">IF(G3010="",0,SIGN(C3010-G3010))</f>
        <v>1</v>
      </c>
      <c r="I3010">
        <f t="shared" ref="I3010:I3073" si="765">-SIGN(F3010)</f>
        <v>-1</v>
      </c>
      <c r="J3010">
        <f t="shared" si="752"/>
        <v>49.640000000000327</v>
      </c>
      <c r="K3010">
        <f t="shared" ref="K3010:K3073" ca="1" si="766">CHOOSE($K$1,H3010*(2-$K$1)+I3010*($K$1-1),IF(ABS(F3010)&gt;($K$1-2)/100,I3010,H3010))</f>
        <v>1</v>
      </c>
      <c r="L3010" s="11">
        <f t="shared" ca="1" si="760"/>
        <v>14511.239999999972</v>
      </c>
      <c r="M3010">
        <f t="shared" ref="M3010:M3073" ca="1" si="767">INT(L3010*$P$1/B3010)*K3010</f>
        <v>1</v>
      </c>
      <c r="N3010">
        <f t="shared" ca="1" si="761"/>
        <v>2</v>
      </c>
      <c r="O3010">
        <f>COUNTIF(結算日!$A$3:$A$249,A3010)</f>
        <v>0</v>
      </c>
      <c r="Q3010" s="7">
        <f t="shared" si="753"/>
        <v>35</v>
      </c>
      <c r="R3010" s="8">
        <f t="shared" ca="1" si="757"/>
        <v>-4690</v>
      </c>
      <c r="S3010" s="8">
        <f t="shared" ca="1" si="758"/>
        <v>1056223</v>
      </c>
      <c r="T3010" s="8">
        <f t="shared" ca="1" si="754"/>
        <v>132</v>
      </c>
      <c r="U3010" s="9">
        <f t="shared" ca="1" si="759"/>
        <v>266</v>
      </c>
      <c r="V3010">
        <f t="shared" si="755"/>
        <v>2010</v>
      </c>
      <c r="W3010">
        <f t="shared" si="756"/>
        <v>8</v>
      </c>
    </row>
    <row r="3011" spans="1:23" x14ac:dyDescent="0.25">
      <c r="A3011" s="1">
        <v>40407</v>
      </c>
      <c r="B3011" s="2">
        <v>7931.09</v>
      </c>
      <c r="C3011" s="2">
        <v>132357.29999999999</v>
      </c>
      <c r="D3011" s="2">
        <v>7941</v>
      </c>
      <c r="E3011" s="2">
        <v>7917</v>
      </c>
      <c r="F3011" s="10">
        <f t="shared" si="762"/>
        <v>1.2495129925393922E-3</v>
      </c>
      <c r="G3011" s="2">
        <f t="shared" ca="1" si="763"/>
        <v>108033.99525000001</v>
      </c>
      <c r="H3011">
        <f t="shared" ca="1" si="764"/>
        <v>1</v>
      </c>
      <c r="I3011">
        <f t="shared" si="765"/>
        <v>-1</v>
      </c>
      <c r="J3011">
        <f t="shared" ref="J3011:J3074" si="768">B3011-B3010</f>
        <v>-10.130000000000109</v>
      </c>
      <c r="K3011">
        <f t="shared" si="766"/>
        <v>-1</v>
      </c>
      <c r="L3011" s="11">
        <f t="shared" ca="1" si="760"/>
        <v>14501.109999999971</v>
      </c>
      <c r="M3011">
        <f t="shared" ca="1" si="767"/>
        <v>-1</v>
      </c>
      <c r="N3011">
        <f t="shared" ca="1" si="761"/>
        <v>2</v>
      </c>
      <c r="O3011">
        <f>COUNTIF(結算日!$A$3:$A$249,A3011)</f>
        <v>0</v>
      </c>
      <c r="Q3011" s="7">
        <f t="shared" ref="Q3011:Q3074" si="769">D3011-IF(O3010=1,E3010,D3010)</f>
        <v>-5</v>
      </c>
      <c r="R3011" s="8">
        <f t="shared" ca="1" si="757"/>
        <v>-660</v>
      </c>
      <c r="S3011" s="8">
        <f t="shared" ca="1" si="758"/>
        <v>1055297</v>
      </c>
      <c r="T3011" s="8">
        <f t="shared" ref="T3011:T3074" ca="1" si="770">INT(S3011*$P$1/IF(O3011=1,E3011,D3011))*K3011</f>
        <v>-132</v>
      </c>
      <c r="U3011" s="9">
        <f t="shared" ca="1" si="759"/>
        <v>264</v>
      </c>
      <c r="V3011">
        <f t="shared" ref="V3011:V3074" si="771">YEAR(A3011)</f>
        <v>2010</v>
      </c>
      <c r="W3011">
        <f t="shared" ref="W3011:W3074" si="772">MONTH(A3011)</f>
        <v>8</v>
      </c>
    </row>
    <row r="3012" spans="1:23" x14ac:dyDescent="0.25">
      <c r="A3012" s="1">
        <v>40408</v>
      </c>
      <c r="B3012" s="2">
        <v>7924.1</v>
      </c>
      <c r="C3012" s="2">
        <v>134551.4</v>
      </c>
      <c r="D3012" s="2">
        <v>7919</v>
      </c>
      <c r="E3012" s="2">
        <v>7878</v>
      </c>
      <c r="F3012" s="10">
        <f t="shared" si="762"/>
        <v>-5.8176953849649049E-3</v>
      </c>
      <c r="G3012" s="2">
        <f t="shared" ca="1" si="763"/>
        <v>109466.39375000002</v>
      </c>
      <c r="H3012">
        <f t="shared" ca="1" si="764"/>
        <v>1</v>
      </c>
      <c r="I3012">
        <f t="shared" si="765"/>
        <v>1</v>
      </c>
      <c r="J3012">
        <f t="shared" si="768"/>
        <v>-6.9899999999997817</v>
      </c>
      <c r="K3012">
        <f t="shared" si="766"/>
        <v>1</v>
      </c>
      <c r="L3012" s="11">
        <f t="shared" ca="1" si="760"/>
        <v>14508.099999999971</v>
      </c>
      <c r="M3012">
        <f t="shared" ca="1" si="767"/>
        <v>1</v>
      </c>
      <c r="N3012">
        <f t="shared" ca="1" si="761"/>
        <v>2</v>
      </c>
      <c r="O3012">
        <f>COUNTIF(結算日!$A$3:$A$249,A3012)</f>
        <v>1</v>
      </c>
      <c r="Q3012" s="7">
        <f t="shared" si="769"/>
        <v>-22</v>
      </c>
      <c r="R3012" s="8">
        <f t="shared" ref="R3012:R3075" ca="1" si="773">Q3012*T3011</f>
        <v>2904</v>
      </c>
      <c r="S3012" s="8">
        <f t="shared" ref="S3012:S3075" ca="1" si="774">S3011+Q3012*T3011-U3011*$U$1</f>
        <v>1057937</v>
      </c>
      <c r="T3012" s="8">
        <f t="shared" ca="1" si="770"/>
        <v>134</v>
      </c>
      <c r="U3012" s="9">
        <f t="shared" ref="U3012:U3075" ca="1" si="775">IF(O3012=1,ABS(T3012)+ABS(T3011),ABS(T3012-T3011))</f>
        <v>266</v>
      </c>
      <c r="V3012">
        <f t="shared" si="771"/>
        <v>2010</v>
      </c>
      <c r="W3012">
        <f t="shared" si="772"/>
        <v>8</v>
      </c>
    </row>
    <row r="3013" spans="1:23" x14ac:dyDescent="0.25">
      <c r="A3013" s="1">
        <v>40409</v>
      </c>
      <c r="B3013" s="2">
        <v>7928.94</v>
      </c>
      <c r="C3013" s="2">
        <v>123349.9</v>
      </c>
      <c r="D3013" s="2">
        <v>7918</v>
      </c>
      <c r="E3013" s="2">
        <v>7898</v>
      </c>
      <c r="F3013" s="10">
        <f t="shared" si="762"/>
        <v>-1.3797556798259558E-3</v>
      </c>
      <c r="G3013" s="2">
        <f t="shared" ca="1" si="763"/>
        <v>110676.16200000001</v>
      </c>
      <c r="H3013">
        <f t="shared" ca="1" si="764"/>
        <v>1</v>
      </c>
      <c r="I3013">
        <f t="shared" si="765"/>
        <v>1</v>
      </c>
      <c r="J3013">
        <f t="shared" si="768"/>
        <v>4.839999999999236</v>
      </c>
      <c r="K3013">
        <f t="shared" si="766"/>
        <v>1</v>
      </c>
      <c r="L3013" s="11">
        <f t="shared" ca="1" si="760"/>
        <v>14512.93999999997</v>
      </c>
      <c r="M3013">
        <f t="shared" ca="1" si="767"/>
        <v>1</v>
      </c>
      <c r="N3013">
        <f t="shared" ca="1" si="761"/>
        <v>0</v>
      </c>
      <c r="O3013">
        <f>COUNTIF(結算日!$A$3:$A$249,A3013)</f>
        <v>0</v>
      </c>
      <c r="Q3013" s="7">
        <f t="shared" si="769"/>
        <v>40</v>
      </c>
      <c r="R3013" s="8">
        <f t="shared" ca="1" si="773"/>
        <v>5360</v>
      </c>
      <c r="S3013" s="8">
        <f t="shared" ca="1" si="774"/>
        <v>1063031</v>
      </c>
      <c r="T3013" s="8">
        <f t="shared" ca="1" si="770"/>
        <v>134</v>
      </c>
      <c r="U3013" s="9">
        <f t="shared" ca="1" si="775"/>
        <v>0</v>
      </c>
      <c r="V3013">
        <f t="shared" si="771"/>
        <v>2010</v>
      </c>
      <c r="W3013">
        <f t="shared" si="772"/>
        <v>8</v>
      </c>
    </row>
    <row r="3014" spans="1:23" x14ac:dyDescent="0.25">
      <c r="A3014" s="1">
        <v>40410</v>
      </c>
      <c r="B3014" s="2">
        <v>7927.31</v>
      </c>
      <c r="C3014" s="2">
        <v>101184.6</v>
      </c>
      <c r="D3014" s="2">
        <v>7886</v>
      </c>
      <c r="E3014" s="2">
        <v>7867</v>
      </c>
      <c r="F3014" s="10">
        <f t="shared" si="762"/>
        <v>-5.2110993514824511E-3</v>
      </c>
      <c r="G3014" s="2">
        <f t="shared" ca="1" si="763"/>
        <v>111010.1885</v>
      </c>
      <c r="H3014">
        <f t="shared" ca="1" si="764"/>
        <v>-1</v>
      </c>
      <c r="I3014">
        <f t="shared" si="765"/>
        <v>1</v>
      </c>
      <c r="J3014">
        <f t="shared" si="768"/>
        <v>-1.6299999999991996</v>
      </c>
      <c r="K3014">
        <f t="shared" si="766"/>
        <v>1</v>
      </c>
      <c r="L3014" s="11">
        <f t="shared" ca="1" si="760"/>
        <v>14511.30999999997</v>
      </c>
      <c r="M3014">
        <f t="shared" ca="1" si="767"/>
        <v>1</v>
      </c>
      <c r="N3014">
        <f t="shared" ca="1" si="761"/>
        <v>0</v>
      </c>
      <c r="O3014">
        <f>COUNTIF(結算日!$A$3:$A$249,A3014)</f>
        <v>0</v>
      </c>
      <c r="Q3014" s="7">
        <f t="shared" si="769"/>
        <v>-32</v>
      </c>
      <c r="R3014" s="8">
        <f t="shared" ca="1" si="773"/>
        <v>-4288</v>
      </c>
      <c r="S3014" s="8">
        <f t="shared" ca="1" si="774"/>
        <v>1058743</v>
      </c>
      <c r="T3014" s="8">
        <f t="shared" ca="1" si="770"/>
        <v>134</v>
      </c>
      <c r="U3014" s="9">
        <f t="shared" ca="1" si="775"/>
        <v>0</v>
      </c>
      <c r="V3014">
        <f t="shared" si="771"/>
        <v>2010</v>
      </c>
      <c r="W3014">
        <f t="shared" si="772"/>
        <v>8</v>
      </c>
    </row>
    <row r="3015" spans="1:23" x14ac:dyDescent="0.25">
      <c r="A3015" s="1">
        <v>40413</v>
      </c>
      <c r="B3015" s="2">
        <v>7975.93</v>
      </c>
      <c r="C3015" s="2">
        <v>122559.7</v>
      </c>
      <c r="D3015" s="2">
        <v>7952</v>
      </c>
      <c r="E3015" s="2">
        <v>7934</v>
      </c>
      <c r="F3015" s="10">
        <f t="shared" si="762"/>
        <v>-3.0002770836755621E-3</v>
      </c>
      <c r="G3015" s="2">
        <f t="shared" ca="1" si="763"/>
        <v>112229.28799999999</v>
      </c>
      <c r="H3015">
        <f t="shared" ca="1" si="764"/>
        <v>1</v>
      </c>
      <c r="I3015">
        <f t="shared" si="765"/>
        <v>1</v>
      </c>
      <c r="J3015">
        <f t="shared" si="768"/>
        <v>48.619999999999891</v>
      </c>
      <c r="K3015">
        <f t="shared" si="766"/>
        <v>1</v>
      </c>
      <c r="L3015" s="11">
        <f t="shared" ca="1" si="760"/>
        <v>14559.929999999971</v>
      </c>
      <c r="M3015">
        <f t="shared" ca="1" si="767"/>
        <v>1</v>
      </c>
      <c r="N3015">
        <f t="shared" ca="1" si="761"/>
        <v>0</v>
      </c>
      <c r="O3015">
        <f>COUNTIF(結算日!$A$3:$A$249,A3015)</f>
        <v>0</v>
      </c>
      <c r="Q3015" s="7">
        <f t="shared" si="769"/>
        <v>66</v>
      </c>
      <c r="R3015" s="8">
        <f t="shared" ca="1" si="773"/>
        <v>8844</v>
      </c>
      <c r="S3015" s="8">
        <f t="shared" ca="1" si="774"/>
        <v>1067587</v>
      </c>
      <c r="T3015" s="8">
        <f t="shared" ca="1" si="770"/>
        <v>134</v>
      </c>
      <c r="U3015" s="9">
        <f t="shared" ca="1" si="775"/>
        <v>0</v>
      </c>
      <c r="V3015">
        <f t="shared" si="771"/>
        <v>2010</v>
      </c>
      <c r="W3015">
        <f t="shared" si="772"/>
        <v>8</v>
      </c>
    </row>
    <row r="3016" spans="1:23" x14ac:dyDescent="0.25">
      <c r="A3016" s="1">
        <v>40414</v>
      </c>
      <c r="B3016" s="2">
        <v>7940.64</v>
      </c>
      <c r="C3016" s="2">
        <v>130852.8</v>
      </c>
      <c r="D3016" s="2">
        <v>7887</v>
      </c>
      <c r="E3016" s="2">
        <v>7870</v>
      </c>
      <c r="F3016" s="10">
        <f t="shared" si="762"/>
        <v>-6.7551230127547157E-3</v>
      </c>
      <c r="G3016" s="2">
        <f t="shared" ca="1" si="763"/>
        <v>113375.86649999997</v>
      </c>
      <c r="H3016">
        <f t="shared" ca="1" si="764"/>
        <v>1</v>
      </c>
      <c r="I3016">
        <f t="shared" si="765"/>
        <v>1</v>
      </c>
      <c r="J3016">
        <f t="shared" si="768"/>
        <v>-35.289999999999964</v>
      </c>
      <c r="K3016">
        <f t="shared" si="766"/>
        <v>1</v>
      </c>
      <c r="L3016" s="11">
        <f t="shared" ca="1" si="760"/>
        <v>14524.63999999997</v>
      </c>
      <c r="M3016">
        <f t="shared" ca="1" si="767"/>
        <v>1</v>
      </c>
      <c r="N3016">
        <f t="shared" ca="1" si="761"/>
        <v>0</v>
      </c>
      <c r="O3016">
        <f>COUNTIF(結算日!$A$3:$A$249,A3016)</f>
        <v>0</v>
      </c>
      <c r="Q3016" s="7">
        <f t="shared" si="769"/>
        <v>-65</v>
      </c>
      <c r="R3016" s="8">
        <f t="shared" ca="1" si="773"/>
        <v>-8710</v>
      </c>
      <c r="S3016" s="8">
        <f t="shared" ca="1" si="774"/>
        <v>1058877</v>
      </c>
      <c r="T3016" s="8">
        <f t="shared" ca="1" si="770"/>
        <v>134</v>
      </c>
      <c r="U3016" s="9">
        <f t="shared" ca="1" si="775"/>
        <v>0</v>
      </c>
      <c r="V3016">
        <f t="shared" si="771"/>
        <v>2010</v>
      </c>
      <c r="W3016">
        <f t="shared" si="772"/>
        <v>8</v>
      </c>
    </row>
    <row r="3017" spans="1:23" x14ac:dyDescent="0.25">
      <c r="A3017" s="1">
        <v>40415</v>
      </c>
      <c r="B3017" s="2">
        <v>7736.98</v>
      </c>
      <c r="C3017" s="2">
        <v>159308</v>
      </c>
      <c r="D3017" s="2">
        <v>7679</v>
      </c>
      <c r="E3017" s="2">
        <v>7663</v>
      </c>
      <c r="F3017" s="10">
        <f t="shared" si="762"/>
        <v>-7.493880041049561E-3</v>
      </c>
      <c r="G3017" s="2">
        <f t="shared" ca="1" si="763"/>
        <v>115137.52374999998</v>
      </c>
      <c r="H3017">
        <f t="shared" ca="1" si="764"/>
        <v>1</v>
      </c>
      <c r="I3017">
        <f t="shared" si="765"/>
        <v>1</v>
      </c>
      <c r="J3017">
        <f t="shared" si="768"/>
        <v>-203.66000000000076</v>
      </c>
      <c r="K3017">
        <f t="shared" si="766"/>
        <v>1</v>
      </c>
      <c r="L3017" s="11">
        <f t="shared" ca="1" si="760"/>
        <v>14320.97999999997</v>
      </c>
      <c r="M3017">
        <f t="shared" ca="1" si="767"/>
        <v>1</v>
      </c>
      <c r="N3017">
        <f t="shared" ca="1" si="761"/>
        <v>0</v>
      </c>
      <c r="O3017">
        <f>COUNTIF(結算日!$A$3:$A$249,A3017)</f>
        <v>0</v>
      </c>
      <c r="Q3017" s="7">
        <f t="shared" si="769"/>
        <v>-208</v>
      </c>
      <c r="R3017" s="8">
        <f t="shared" ca="1" si="773"/>
        <v>-27872</v>
      </c>
      <c r="S3017" s="8">
        <f t="shared" ca="1" si="774"/>
        <v>1031005</v>
      </c>
      <c r="T3017" s="8">
        <f t="shared" ca="1" si="770"/>
        <v>134</v>
      </c>
      <c r="U3017" s="9">
        <f t="shared" ca="1" si="775"/>
        <v>0</v>
      </c>
      <c r="V3017">
        <f t="shared" si="771"/>
        <v>2010</v>
      </c>
      <c r="W3017">
        <f t="shared" si="772"/>
        <v>8</v>
      </c>
    </row>
    <row r="3018" spans="1:23" x14ac:dyDescent="0.25">
      <c r="A3018" s="1">
        <v>40416</v>
      </c>
      <c r="B3018" s="2">
        <v>7689.74</v>
      </c>
      <c r="C3018" s="2">
        <v>119634.9</v>
      </c>
      <c r="D3018" s="2">
        <v>7621</v>
      </c>
      <c r="E3018" s="2">
        <v>7603</v>
      </c>
      <c r="F3018" s="10">
        <f t="shared" si="762"/>
        <v>-8.9391838995857009E-3</v>
      </c>
      <c r="G3018" s="2">
        <f t="shared" ca="1" si="763"/>
        <v>116045.27524999999</v>
      </c>
      <c r="H3018">
        <f t="shared" ca="1" si="764"/>
        <v>1</v>
      </c>
      <c r="I3018">
        <f t="shared" si="765"/>
        <v>1</v>
      </c>
      <c r="J3018">
        <f t="shared" si="768"/>
        <v>-47.239999999999782</v>
      </c>
      <c r="K3018">
        <f t="shared" si="766"/>
        <v>1</v>
      </c>
      <c r="L3018" s="11">
        <f t="shared" ca="1" si="760"/>
        <v>14273.739999999971</v>
      </c>
      <c r="M3018">
        <f t="shared" ca="1" si="767"/>
        <v>1</v>
      </c>
      <c r="N3018">
        <f t="shared" ca="1" si="761"/>
        <v>0</v>
      </c>
      <c r="O3018">
        <f>COUNTIF(結算日!$A$3:$A$249,A3018)</f>
        <v>0</v>
      </c>
      <c r="Q3018" s="7">
        <f t="shared" si="769"/>
        <v>-58</v>
      </c>
      <c r="R3018" s="8">
        <f t="shared" ca="1" si="773"/>
        <v>-7772</v>
      </c>
      <c r="S3018" s="8">
        <f t="shared" ca="1" si="774"/>
        <v>1023233</v>
      </c>
      <c r="T3018" s="8">
        <f t="shared" ca="1" si="770"/>
        <v>134</v>
      </c>
      <c r="U3018" s="9">
        <f t="shared" ca="1" si="775"/>
        <v>0</v>
      </c>
      <c r="V3018">
        <f t="shared" si="771"/>
        <v>2010</v>
      </c>
      <c r="W3018">
        <f t="shared" si="772"/>
        <v>8</v>
      </c>
    </row>
    <row r="3019" spans="1:23" x14ac:dyDescent="0.25">
      <c r="A3019" s="1">
        <v>40417</v>
      </c>
      <c r="B3019" s="2">
        <v>7722.91</v>
      </c>
      <c r="C3019" s="2">
        <v>92099.27</v>
      </c>
      <c r="D3019" s="2">
        <v>7659</v>
      </c>
      <c r="E3019" s="2">
        <v>7641</v>
      </c>
      <c r="F3019" s="10">
        <f t="shared" si="762"/>
        <v>-8.2753780634501339E-3</v>
      </c>
      <c r="G3019" s="2">
        <f t="shared" ca="1" si="763"/>
        <v>115917.61799999999</v>
      </c>
      <c r="H3019">
        <f t="shared" ca="1" si="764"/>
        <v>-1</v>
      </c>
      <c r="I3019">
        <f t="shared" si="765"/>
        <v>1</v>
      </c>
      <c r="J3019">
        <f t="shared" si="768"/>
        <v>33.170000000000073</v>
      </c>
      <c r="K3019">
        <f t="shared" si="766"/>
        <v>1</v>
      </c>
      <c r="L3019" s="11">
        <f t="shared" ca="1" si="760"/>
        <v>14306.909999999971</v>
      </c>
      <c r="M3019">
        <f t="shared" ca="1" si="767"/>
        <v>1</v>
      </c>
      <c r="N3019">
        <f t="shared" ca="1" si="761"/>
        <v>0</v>
      </c>
      <c r="O3019">
        <f>COUNTIF(結算日!$A$3:$A$249,A3019)</f>
        <v>0</v>
      </c>
      <c r="Q3019" s="7">
        <f t="shared" si="769"/>
        <v>38</v>
      </c>
      <c r="R3019" s="8">
        <f t="shared" ca="1" si="773"/>
        <v>5092</v>
      </c>
      <c r="S3019" s="8">
        <f t="shared" ca="1" si="774"/>
        <v>1028325</v>
      </c>
      <c r="T3019" s="8">
        <f t="shared" ca="1" si="770"/>
        <v>134</v>
      </c>
      <c r="U3019" s="9">
        <f t="shared" ca="1" si="775"/>
        <v>0</v>
      </c>
      <c r="V3019">
        <f t="shared" si="771"/>
        <v>2010</v>
      </c>
      <c r="W3019">
        <f t="shared" si="772"/>
        <v>8</v>
      </c>
    </row>
    <row r="3020" spans="1:23" x14ac:dyDescent="0.25">
      <c r="A3020" s="1">
        <v>40420</v>
      </c>
      <c r="B3020" s="2">
        <v>7741.2</v>
      </c>
      <c r="C3020" s="2">
        <v>87895.18</v>
      </c>
      <c r="D3020" s="2">
        <v>7718</v>
      </c>
      <c r="E3020" s="2">
        <v>7697</v>
      </c>
      <c r="F3020" s="10">
        <f t="shared" si="762"/>
        <v>-2.9969513770474743E-3</v>
      </c>
      <c r="G3020" s="2">
        <f t="shared" ca="1" si="763"/>
        <v>115852.66699999999</v>
      </c>
      <c r="H3020">
        <f t="shared" ca="1" si="764"/>
        <v>-1</v>
      </c>
      <c r="I3020">
        <f t="shared" si="765"/>
        <v>1</v>
      </c>
      <c r="J3020">
        <f t="shared" si="768"/>
        <v>18.289999999999964</v>
      </c>
      <c r="K3020">
        <f t="shared" si="766"/>
        <v>1</v>
      </c>
      <c r="L3020" s="11">
        <f t="shared" ca="1" si="760"/>
        <v>14325.199999999972</v>
      </c>
      <c r="M3020">
        <f t="shared" ca="1" si="767"/>
        <v>1</v>
      </c>
      <c r="N3020">
        <f t="shared" ca="1" si="761"/>
        <v>0</v>
      </c>
      <c r="O3020">
        <f>COUNTIF(結算日!$A$3:$A$249,A3020)</f>
        <v>0</v>
      </c>
      <c r="Q3020" s="7">
        <f t="shared" si="769"/>
        <v>59</v>
      </c>
      <c r="R3020" s="8">
        <f t="shared" ca="1" si="773"/>
        <v>7906</v>
      </c>
      <c r="S3020" s="8">
        <f t="shared" ca="1" si="774"/>
        <v>1036231</v>
      </c>
      <c r="T3020" s="8">
        <f t="shared" ca="1" si="770"/>
        <v>134</v>
      </c>
      <c r="U3020" s="9">
        <f t="shared" ca="1" si="775"/>
        <v>0</v>
      </c>
      <c r="V3020">
        <f t="shared" si="771"/>
        <v>2010</v>
      </c>
      <c r="W3020">
        <f t="shared" si="772"/>
        <v>8</v>
      </c>
    </row>
    <row r="3021" spans="1:23" x14ac:dyDescent="0.25">
      <c r="A3021" s="1">
        <v>40421</v>
      </c>
      <c r="B3021" s="2">
        <v>7616.28</v>
      </c>
      <c r="C3021" s="2">
        <v>115800.8</v>
      </c>
      <c r="D3021" s="2">
        <v>7557</v>
      </c>
      <c r="E3021" s="2">
        <v>7535</v>
      </c>
      <c r="F3021" s="10">
        <f t="shared" si="762"/>
        <v>-7.7833272936393971E-3</v>
      </c>
      <c r="G3021" s="2">
        <f t="shared" ca="1" si="763"/>
        <v>115876.42449999999</v>
      </c>
      <c r="H3021">
        <f t="shared" ca="1" si="764"/>
        <v>-1</v>
      </c>
      <c r="I3021">
        <f t="shared" si="765"/>
        <v>1</v>
      </c>
      <c r="J3021">
        <f t="shared" si="768"/>
        <v>-124.92000000000007</v>
      </c>
      <c r="K3021">
        <f t="shared" si="766"/>
        <v>1</v>
      </c>
      <c r="L3021" s="11">
        <f t="shared" ca="1" si="760"/>
        <v>14200.279999999972</v>
      </c>
      <c r="M3021">
        <f t="shared" ca="1" si="767"/>
        <v>1</v>
      </c>
      <c r="N3021">
        <f t="shared" ca="1" si="761"/>
        <v>0</v>
      </c>
      <c r="O3021">
        <f>COUNTIF(結算日!$A$3:$A$249,A3021)</f>
        <v>0</v>
      </c>
      <c r="Q3021" s="7">
        <f t="shared" si="769"/>
        <v>-161</v>
      </c>
      <c r="R3021" s="8">
        <f t="shared" ca="1" si="773"/>
        <v>-21574</v>
      </c>
      <c r="S3021" s="8">
        <f t="shared" ca="1" si="774"/>
        <v>1014657</v>
      </c>
      <c r="T3021" s="8">
        <f t="shared" ca="1" si="770"/>
        <v>134</v>
      </c>
      <c r="U3021" s="9">
        <f t="shared" ca="1" si="775"/>
        <v>0</v>
      </c>
      <c r="V3021">
        <f t="shared" si="771"/>
        <v>2010</v>
      </c>
      <c r="W3021">
        <f t="shared" si="772"/>
        <v>8</v>
      </c>
    </row>
    <row r="3022" spans="1:23" x14ac:dyDescent="0.25">
      <c r="A3022" s="1">
        <v>40422</v>
      </c>
      <c r="B3022" s="2">
        <v>7668.25</v>
      </c>
      <c r="C3022" s="2">
        <v>106593.4</v>
      </c>
      <c r="D3022" s="2">
        <v>7630</v>
      </c>
      <c r="E3022" s="2">
        <v>7607</v>
      </c>
      <c r="F3022" s="10">
        <f t="shared" si="762"/>
        <v>-4.9881002836370536E-3</v>
      </c>
      <c r="G3022" s="2">
        <f t="shared" ca="1" si="763"/>
        <v>115952.93949999998</v>
      </c>
      <c r="H3022">
        <f t="shared" ca="1" si="764"/>
        <v>-1</v>
      </c>
      <c r="I3022">
        <f t="shared" si="765"/>
        <v>1</v>
      </c>
      <c r="J3022">
        <f t="shared" si="768"/>
        <v>51.970000000000255</v>
      </c>
      <c r="K3022">
        <f t="shared" si="766"/>
        <v>1</v>
      </c>
      <c r="L3022" s="11">
        <f t="shared" ca="1" si="760"/>
        <v>14252.249999999971</v>
      </c>
      <c r="M3022">
        <f t="shared" ca="1" si="767"/>
        <v>1</v>
      </c>
      <c r="N3022">
        <f t="shared" ca="1" si="761"/>
        <v>0</v>
      </c>
      <c r="O3022">
        <f>COUNTIF(結算日!$A$3:$A$249,A3022)</f>
        <v>0</v>
      </c>
      <c r="Q3022" s="7">
        <f t="shared" si="769"/>
        <v>73</v>
      </c>
      <c r="R3022" s="8">
        <f t="shared" ca="1" si="773"/>
        <v>9782</v>
      </c>
      <c r="S3022" s="8">
        <f t="shared" ca="1" si="774"/>
        <v>1024439</v>
      </c>
      <c r="T3022" s="8">
        <f t="shared" ca="1" si="770"/>
        <v>134</v>
      </c>
      <c r="U3022" s="9">
        <f t="shared" ca="1" si="775"/>
        <v>0</v>
      </c>
      <c r="V3022">
        <f t="shared" si="771"/>
        <v>2010</v>
      </c>
      <c r="W3022">
        <f t="shared" si="772"/>
        <v>9</v>
      </c>
    </row>
    <row r="3023" spans="1:23" x14ac:dyDescent="0.25">
      <c r="A3023" s="1">
        <v>40423</v>
      </c>
      <c r="B3023" s="2">
        <v>7720.82</v>
      </c>
      <c r="C3023" s="2">
        <v>115780</v>
      </c>
      <c r="D3023" s="2">
        <v>7692</v>
      </c>
      <c r="E3023" s="2">
        <v>7670</v>
      </c>
      <c r="F3023" s="10">
        <f t="shared" si="762"/>
        <v>-3.7327641364517383E-3</v>
      </c>
      <c r="G3023" s="2">
        <f t="shared" ca="1" si="763"/>
        <v>115825.57949999996</v>
      </c>
      <c r="H3023">
        <f t="shared" ca="1" si="764"/>
        <v>-1</v>
      </c>
      <c r="I3023">
        <f t="shared" si="765"/>
        <v>1</v>
      </c>
      <c r="J3023">
        <f t="shared" si="768"/>
        <v>52.569999999999709</v>
      </c>
      <c r="K3023">
        <f t="shared" si="766"/>
        <v>1</v>
      </c>
      <c r="L3023" s="11">
        <f t="shared" ca="1" si="760"/>
        <v>14304.819999999971</v>
      </c>
      <c r="M3023">
        <f t="shared" ca="1" si="767"/>
        <v>1</v>
      </c>
      <c r="N3023">
        <f t="shared" ca="1" si="761"/>
        <v>0</v>
      </c>
      <c r="O3023">
        <f>COUNTIF(結算日!$A$3:$A$249,A3023)</f>
        <v>0</v>
      </c>
      <c r="Q3023" s="7">
        <f t="shared" si="769"/>
        <v>62</v>
      </c>
      <c r="R3023" s="8">
        <f t="shared" ca="1" si="773"/>
        <v>8308</v>
      </c>
      <c r="S3023" s="8">
        <f t="shared" ca="1" si="774"/>
        <v>1032747</v>
      </c>
      <c r="T3023" s="8">
        <f t="shared" ca="1" si="770"/>
        <v>134</v>
      </c>
      <c r="U3023" s="9">
        <f t="shared" ca="1" si="775"/>
        <v>0</v>
      </c>
      <c r="V3023">
        <f t="shared" si="771"/>
        <v>2010</v>
      </c>
      <c r="W3023">
        <f t="shared" si="772"/>
        <v>9</v>
      </c>
    </row>
    <row r="3024" spans="1:23" x14ac:dyDescent="0.25">
      <c r="A3024" s="1">
        <v>40424</v>
      </c>
      <c r="B3024" s="2">
        <v>7830.21</v>
      </c>
      <c r="C3024" s="2">
        <v>132022.70000000001</v>
      </c>
      <c r="D3024" s="2">
        <v>7777</v>
      </c>
      <c r="E3024" s="2">
        <v>7754</v>
      </c>
      <c r="F3024" s="10">
        <f t="shared" si="762"/>
        <v>-6.7954754725607636E-3</v>
      </c>
      <c r="G3024" s="2">
        <f t="shared" ca="1" si="763"/>
        <v>116574.17199999999</v>
      </c>
      <c r="H3024">
        <f t="shared" ca="1" si="764"/>
        <v>1</v>
      </c>
      <c r="I3024">
        <f t="shared" si="765"/>
        <v>1</v>
      </c>
      <c r="J3024">
        <f t="shared" si="768"/>
        <v>109.39000000000033</v>
      </c>
      <c r="K3024">
        <f t="shared" si="766"/>
        <v>1</v>
      </c>
      <c r="L3024" s="11">
        <f t="shared" ca="1" si="760"/>
        <v>14414.20999999997</v>
      </c>
      <c r="M3024">
        <f t="shared" ca="1" si="767"/>
        <v>1</v>
      </c>
      <c r="N3024">
        <f t="shared" ca="1" si="761"/>
        <v>0</v>
      </c>
      <c r="O3024">
        <f>COUNTIF(結算日!$A$3:$A$249,A3024)</f>
        <v>0</v>
      </c>
      <c r="Q3024" s="7">
        <f t="shared" si="769"/>
        <v>85</v>
      </c>
      <c r="R3024" s="8">
        <f t="shared" ca="1" si="773"/>
        <v>11390</v>
      </c>
      <c r="S3024" s="8">
        <f t="shared" ca="1" si="774"/>
        <v>1044137</v>
      </c>
      <c r="T3024" s="8">
        <f t="shared" ca="1" si="770"/>
        <v>134</v>
      </c>
      <c r="U3024" s="9">
        <f t="shared" ca="1" si="775"/>
        <v>0</v>
      </c>
      <c r="V3024">
        <f t="shared" si="771"/>
        <v>2010</v>
      </c>
      <c r="W3024">
        <f t="shared" si="772"/>
        <v>9</v>
      </c>
    </row>
    <row r="3025" spans="1:23" x14ac:dyDescent="0.25">
      <c r="A3025" s="1">
        <v>40427</v>
      </c>
      <c r="B3025" s="2">
        <v>7890.95</v>
      </c>
      <c r="C3025" s="2">
        <v>127777.4</v>
      </c>
      <c r="D3025" s="2">
        <v>7865</v>
      </c>
      <c r="E3025" s="2">
        <v>7840</v>
      </c>
      <c r="F3025" s="10">
        <f t="shared" si="762"/>
        <v>-3.2885774209695517E-3</v>
      </c>
      <c r="G3025" s="2">
        <f t="shared" ca="1" si="763"/>
        <v>117134.51950000002</v>
      </c>
      <c r="H3025">
        <f t="shared" ca="1" si="764"/>
        <v>1</v>
      </c>
      <c r="I3025">
        <f t="shared" si="765"/>
        <v>1</v>
      </c>
      <c r="J3025">
        <f t="shared" si="768"/>
        <v>60.739999999999782</v>
      </c>
      <c r="K3025">
        <f t="shared" si="766"/>
        <v>1</v>
      </c>
      <c r="L3025" s="11">
        <f t="shared" ca="1" si="760"/>
        <v>14474.94999999997</v>
      </c>
      <c r="M3025">
        <f t="shared" ca="1" si="767"/>
        <v>1</v>
      </c>
      <c r="N3025">
        <f t="shared" ca="1" si="761"/>
        <v>0</v>
      </c>
      <c r="O3025">
        <f>COUNTIF(結算日!$A$3:$A$249,A3025)</f>
        <v>0</v>
      </c>
      <c r="Q3025" s="7">
        <f t="shared" si="769"/>
        <v>88</v>
      </c>
      <c r="R3025" s="8">
        <f t="shared" ca="1" si="773"/>
        <v>11792</v>
      </c>
      <c r="S3025" s="8">
        <f t="shared" ca="1" si="774"/>
        <v>1055929</v>
      </c>
      <c r="T3025" s="8">
        <f t="shared" ca="1" si="770"/>
        <v>134</v>
      </c>
      <c r="U3025" s="9">
        <f t="shared" ca="1" si="775"/>
        <v>0</v>
      </c>
      <c r="V3025">
        <f t="shared" si="771"/>
        <v>2010</v>
      </c>
      <c r="W3025">
        <f t="shared" si="772"/>
        <v>9</v>
      </c>
    </row>
    <row r="3026" spans="1:23" x14ac:dyDescent="0.25">
      <c r="A3026" s="1">
        <v>40428</v>
      </c>
      <c r="B3026" s="2">
        <v>7884.4</v>
      </c>
      <c r="C3026" s="2">
        <v>126487.3</v>
      </c>
      <c r="D3026" s="2">
        <v>7853</v>
      </c>
      <c r="E3026" s="2">
        <v>7830</v>
      </c>
      <c r="F3026" s="10">
        <f t="shared" si="762"/>
        <v>-3.9825478159403183E-3</v>
      </c>
      <c r="G3026" s="2">
        <f t="shared" ca="1" si="763"/>
        <v>118040.879</v>
      </c>
      <c r="H3026">
        <f t="shared" ca="1" si="764"/>
        <v>1</v>
      </c>
      <c r="I3026">
        <f t="shared" si="765"/>
        <v>1</v>
      </c>
      <c r="J3026">
        <f t="shared" si="768"/>
        <v>-6.5500000000001819</v>
      </c>
      <c r="K3026">
        <f t="shared" si="766"/>
        <v>1</v>
      </c>
      <c r="L3026" s="11">
        <f t="shared" ca="1" si="760"/>
        <v>14468.399999999969</v>
      </c>
      <c r="M3026">
        <f t="shared" ca="1" si="767"/>
        <v>1</v>
      </c>
      <c r="N3026">
        <f t="shared" ca="1" si="761"/>
        <v>0</v>
      </c>
      <c r="O3026">
        <f>COUNTIF(結算日!$A$3:$A$249,A3026)</f>
        <v>0</v>
      </c>
      <c r="Q3026" s="7">
        <f t="shared" si="769"/>
        <v>-12</v>
      </c>
      <c r="R3026" s="8">
        <f t="shared" ca="1" si="773"/>
        <v>-1608</v>
      </c>
      <c r="S3026" s="8">
        <f t="shared" ca="1" si="774"/>
        <v>1054321</v>
      </c>
      <c r="T3026" s="8">
        <f t="shared" ca="1" si="770"/>
        <v>134</v>
      </c>
      <c r="U3026" s="9">
        <f t="shared" ca="1" si="775"/>
        <v>0</v>
      </c>
      <c r="V3026">
        <f t="shared" si="771"/>
        <v>2010</v>
      </c>
      <c r="W3026">
        <f t="shared" si="772"/>
        <v>9</v>
      </c>
    </row>
    <row r="3027" spans="1:23" x14ac:dyDescent="0.25">
      <c r="A3027" s="1">
        <v>40429</v>
      </c>
      <c r="B3027" s="2">
        <v>7851.31</v>
      </c>
      <c r="C3027" s="2">
        <v>112755.6</v>
      </c>
      <c r="D3027" s="2">
        <v>7848</v>
      </c>
      <c r="E3027" s="2">
        <v>7828</v>
      </c>
      <c r="F3027" s="10">
        <f t="shared" si="762"/>
        <v>-4.215856971639953E-4</v>
      </c>
      <c r="G3027" s="2">
        <f t="shared" ca="1" si="763"/>
        <v>117894.844</v>
      </c>
      <c r="H3027">
        <f t="shared" ca="1" si="764"/>
        <v>-1</v>
      </c>
      <c r="I3027">
        <f t="shared" si="765"/>
        <v>1</v>
      </c>
      <c r="J3027">
        <f t="shared" si="768"/>
        <v>-33.089999999999236</v>
      </c>
      <c r="K3027">
        <f t="shared" ca="1" si="766"/>
        <v>-1</v>
      </c>
      <c r="L3027" s="11">
        <f t="shared" ca="1" si="760"/>
        <v>14435.309999999969</v>
      </c>
      <c r="M3027">
        <f t="shared" ca="1" si="767"/>
        <v>-1</v>
      </c>
      <c r="N3027">
        <f t="shared" ca="1" si="761"/>
        <v>2</v>
      </c>
      <c r="O3027">
        <f>COUNTIF(結算日!$A$3:$A$249,A3027)</f>
        <v>0</v>
      </c>
      <c r="Q3027" s="7">
        <f t="shared" si="769"/>
        <v>-5</v>
      </c>
      <c r="R3027" s="8">
        <f t="shared" ca="1" si="773"/>
        <v>-670</v>
      </c>
      <c r="S3027" s="8">
        <f t="shared" ca="1" si="774"/>
        <v>1053651</v>
      </c>
      <c r="T3027" s="8">
        <f t="shared" ca="1" si="770"/>
        <v>-134</v>
      </c>
      <c r="U3027" s="9">
        <f t="shared" ca="1" si="775"/>
        <v>268</v>
      </c>
      <c r="V3027">
        <f t="shared" si="771"/>
        <v>2010</v>
      </c>
      <c r="W3027">
        <f t="shared" si="772"/>
        <v>9</v>
      </c>
    </row>
    <row r="3028" spans="1:23" x14ac:dyDescent="0.25">
      <c r="A3028" s="1">
        <v>40430</v>
      </c>
      <c r="B3028" s="2">
        <v>7835.54</v>
      </c>
      <c r="C3028" s="2">
        <v>118392.1</v>
      </c>
      <c r="D3028" s="2">
        <v>7834</v>
      </c>
      <c r="E3028" s="2">
        <v>7809</v>
      </c>
      <c r="F3028" s="10">
        <f t="shared" si="762"/>
        <v>-1.9654037883798381E-4</v>
      </c>
      <c r="G3028" s="2">
        <f t="shared" ca="1" si="763"/>
        <v>118271.79649999998</v>
      </c>
      <c r="H3028">
        <f t="shared" ca="1" si="764"/>
        <v>1</v>
      </c>
      <c r="I3028">
        <f t="shared" si="765"/>
        <v>1</v>
      </c>
      <c r="J3028">
        <f t="shared" si="768"/>
        <v>-15.770000000000437</v>
      </c>
      <c r="K3028">
        <f t="shared" ca="1" si="766"/>
        <v>1</v>
      </c>
      <c r="L3028" s="11">
        <f t="shared" ca="1" si="760"/>
        <v>14451.079999999969</v>
      </c>
      <c r="M3028">
        <f t="shared" ca="1" si="767"/>
        <v>1</v>
      </c>
      <c r="N3028">
        <f t="shared" ca="1" si="761"/>
        <v>2</v>
      </c>
      <c r="O3028">
        <f>COUNTIF(結算日!$A$3:$A$249,A3028)</f>
        <v>0</v>
      </c>
      <c r="Q3028" s="7">
        <f t="shared" si="769"/>
        <v>-14</v>
      </c>
      <c r="R3028" s="8">
        <f t="shared" ca="1" si="773"/>
        <v>1876</v>
      </c>
      <c r="S3028" s="8">
        <f t="shared" ca="1" si="774"/>
        <v>1055259</v>
      </c>
      <c r="T3028" s="8">
        <f t="shared" ca="1" si="770"/>
        <v>134</v>
      </c>
      <c r="U3028" s="9">
        <f t="shared" ca="1" si="775"/>
        <v>268</v>
      </c>
      <c r="V3028">
        <f t="shared" si="771"/>
        <v>2010</v>
      </c>
      <c r="W3028">
        <f t="shared" si="772"/>
        <v>9</v>
      </c>
    </row>
    <row r="3029" spans="1:23" x14ac:dyDescent="0.25">
      <c r="A3029" s="1">
        <v>40431</v>
      </c>
      <c r="B3029" s="2">
        <v>7890.11</v>
      </c>
      <c r="C3029" s="2">
        <v>120285.4</v>
      </c>
      <c r="D3029" s="2">
        <v>7900</v>
      </c>
      <c r="E3029" s="2">
        <v>7874</v>
      </c>
      <c r="F3029" s="10">
        <f t="shared" si="762"/>
        <v>1.2534679491160716E-3</v>
      </c>
      <c r="G3029" s="2">
        <f t="shared" ca="1" si="763"/>
        <v>118258.02149999999</v>
      </c>
      <c r="H3029">
        <f t="shared" ca="1" si="764"/>
        <v>1</v>
      </c>
      <c r="I3029">
        <f t="shared" si="765"/>
        <v>-1</v>
      </c>
      <c r="J3029">
        <f t="shared" si="768"/>
        <v>54.569999999999709</v>
      </c>
      <c r="K3029">
        <f t="shared" si="766"/>
        <v>-1</v>
      </c>
      <c r="L3029" s="11">
        <f t="shared" ca="1" si="760"/>
        <v>14505.649999999969</v>
      </c>
      <c r="M3029">
        <f t="shared" ca="1" si="767"/>
        <v>-1</v>
      </c>
      <c r="N3029">
        <f t="shared" ca="1" si="761"/>
        <v>2</v>
      </c>
      <c r="O3029">
        <f>COUNTIF(結算日!$A$3:$A$249,A3029)</f>
        <v>0</v>
      </c>
      <c r="Q3029" s="7">
        <f t="shared" si="769"/>
        <v>66</v>
      </c>
      <c r="R3029" s="8">
        <f t="shared" ca="1" si="773"/>
        <v>8844</v>
      </c>
      <c r="S3029" s="8">
        <f t="shared" ca="1" si="774"/>
        <v>1063835</v>
      </c>
      <c r="T3029" s="8">
        <f t="shared" ca="1" si="770"/>
        <v>-134</v>
      </c>
      <c r="U3029" s="9">
        <f t="shared" ca="1" si="775"/>
        <v>268</v>
      </c>
      <c r="V3029">
        <f t="shared" si="771"/>
        <v>2010</v>
      </c>
      <c r="W3029">
        <f t="shared" si="772"/>
        <v>9</v>
      </c>
    </row>
    <row r="3030" spans="1:23" x14ac:dyDescent="0.25">
      <c r="A3030" s="1">
        <v>40434</v>
      </c>
      <c r="B3030" s="2">
        <v>8091.3</v>
      </c>
      <c r="C3030" s="2">
        <v>146394.9</v>
      </c>
      <c r="D3030" s="2">
        <v>8109</v>
      </c>
      <c r="E3030" s="2">
        <v>8091</v>
      </c>
      <c r="F3030" s="10">
        <f t="shared" si="762"/>
        <v>2.1875347595565753E-3</v>
      </c>
      <c r="G3030" s="2">
        <f t="shared" ca="1" si="763"/>
        <v>119906.85400000001</v>
      </c>
      <c r="H3030">
        <f t="shared" ca="1" si="764"/>
        <v>1</v>
      </c>
      <c r="I3030">
        <f t="shared" si="765"/>
        <v>-1</v>
      </c>
      <c r="J3030">
        <f t="shared" si="768"/>
        <v>201.19000000000051</v>
      </c>
      <c r="K3030">
        <f t="shared" si="766"/>
        <v>-1</v>
      </c>
      <c r="L3030" s="11">
        <f t="shared" ca="1" si="760"/>
        <v>14304.459999999968</v>
      </c>
      <c r="M3030">
        <f t="shared" ca="1" si="767"/>
        <v>-1</v>
      </c>
      <c r="N3030">
        <f t="shared" ca="1" si="761"/>
        <v>0</v>
      </c>
      <c r="O3030">
        <f>COUNTIF(結算日!$A$3:$A$249,A3030)</f>
        <v>0</v>
      </c>
      <c r="Q3030" s="7">
        <f t="shared" si="769"/>
        <v>209</v>
      </c>
      <c r="R3030" s="8">
        <f t="shared" ca="1" si="773"/>
        <v>-28006</v>
      </c>
      <c r="S3030" s="8">
        <f t="shared" ca="1" si="774"/>
        <v>1035561</v>
      </c>
      <c r="T3030" s="8">
        <f t="shared" ca="1" si="770"/>
        <v>-127</v>
      </c>
      <c r="U3030" s="9">
        <f t="shared" ca="1" si="775"/>
        <v>7</v>
      </c>
      <c r="V3030">
        <f t="shared" si="771"/>
        <v>2010</v>
      </c>
      <c r="W3030">
        <f t="shared" si="772"/>
        <v>9</v>
      </c>
    </row>
    <row r="3031" spans="1:23" x14ac:dyDescent="0.25">
      <c r="A3031" s="1">
        <v>40435</v>
      </c>
      <c r="B3031" s="2">
        <v>8132.6</v>
      </c>
      <c r="C3031" s="2">
        <v>139810.5</v>
      </c>
      <c r="D3031" s="2">
        <v>8122</v>
      </c>
      <c r="E3031" s="2">
        <v>8103</v>
      </c>
      <c r="F3031" s="10">
        <f t="shared" si="762"/>
        <v>-1.3033962078548011E-3</v>
      </c>
      <c r="G3031" s="2">
        <f t="shared" ca="1" si="763"/>
        <v>121097.927</v>
      </c>
      <c r="H3031">
        <f t="shared" ca="1" si="764"/>
        <v>1</v>
      </c>
      <c r="I3031">
        <f t="shared" si="765"/>
        <v>1</v>
      </c>
      <c r="J3031">
        <f t="shared" si="768"/>
        <v>41.300000000000182</v>
      </c>
      <c r="K3031">
        <f t="shared" si="766"/>
        <v>1</v>
      </c>
      <c r="L3031" s="11">
        <f t="shared" ca="1" si="760"/>
        <v>14263.159999999967</v>
      </c>
      <c r="M3031">
        <f t="shared" ca="1" si="767"/>
        <v>1</v>
      </c>
      <c r="N3031">
        <f t="shared" ca="1" si="761"/>
        <v>2</v>
      </c>
      <c r="O3031">
        <f>COUNTIF(結算日!$A$3:$A$249,A3031)</f>
        <v>0</v>
      </c>
      <c r="Q3031" s="7">
        <f t="shared" si="769"/>
        <v>13</v>
      </c>
      <c r="R3031" s="8">
        <f t="shared" ca="1" si="773"/>
        <v>-1651</v>
      </c>
      <c r="S3031" s="8">
        <f t="shared" ca="1" si="774"/>
        <v>1033903</v>
      </c>
      <c r="T3031" s="8">
        <f t="shared" ca="1" si="770"/>
        <v>127</v>
      </c>
      <c r="U3031" s="9">
        <f t="shared" ca="1" si="775"/>
        <v>254</v>
      </c>
      <c r="V3031">
        <f t="shared" si="771"/>
        <v>2010</v>
      </c>
      <c r="W3031">
        <f t="shared" si="772"/>
        <v>9</v>
      </c>
    </row>
    <row r="3032" spans="1:23" x14ac:dyDescent="0.25">
      <c r="A3032" s="1">
        <v>40436</v>
      </c>
      <c r="B3032" s="2">
        <v>8163.82</v>
      </c>
      <c r="C3032" s="2">
        <v>144487.9</v>
      </c>
      <c r="D3032" s="2">
        <v>8154</v>
      </c>
      <c r="E3032" s="2">
        <v>8156</v>
      </c>
      <c r="F3032" s="10">
        <f t="shared" si="762"/>
        <v>-9.5788491172021928E-4</v>
      </c>
      <c r="G3032" s="2">
        <f t="shared" ca="1" si="763"/>
        <v>122172.19450000001</v>
      </c>
      <c r="H3032">
        <f t="shared" ca="1" si="764"/>
        <v>1</v>
      </c>
      <c r="I3032">
        <f t="shared" si="765"/>
        <v>1</v>
      </c>
      <c r="J3032">
        <f t="shared" si="768"/>
        <v>31.219999999999345</v>
      </c>
      <c r="K3032">
        <f t="shared" ca="1" si="766"/>
        <v>1</v>
      </c>
      <c r="L3032" s="11">
        <f t="shared" ca="1" si="760"/>
        <v>14294.379999999966</v>
      </c>
      <c r="M3032">
        <f t="shared" ca="1" si="767"/>
        <v>1</v>
      </c>
      <c r="N3032">
        <f t="shared" ca="1" si="761"/>
        <v>0</v>
      </c>
      <c r="O3032">
        <f>COUNTIF(結算日!$A$3:$A$249,A3032)</f>
        <v>1</v>
      </c>
      <c r="Q3032" s="7">
        <f t="shared" si="769"/>
        <v>32</v>
      </c>
      <c r="R3032" s="8">
        <f t="shared" ca="1" si="773"/>
        <v>4064</v>
      </c>
      <c r="S3032" s="8">
        <f t="shared" ca="1" si="774"/>
        <v>1037713</v>
      </c>
      <c r="T3032" s="8">
        <f t="shared" ca="1" si="770"/>
        <v>127</v>
      </c>
      <c r="U3032" s="9">
        <f t="shared" ca="1" si="775"/>
        <v>254</v>
      </c>
      <c r="V3032">
        <f t="shared" si="771"/>
        <v>2010</v>
      </c>
      <c r="W3032">
        <f t="shared" si="772"/>
        <v>9</v>
      </c>
    </row>
    <row r="3033" spans="1:23" x14ac:dyDescent="0.25">
      <c r="A3033" s="1">
        <v>40437</v>
      </c>
      <c r="B3033" s="2">
        <v>8099.75</v>
      </c>
      <c r="C3033" s="2">
        <v>132158.1</v>
      </c>
      <c r="D3033" s="2">
        <v>8070</v>
      </c>
      <c r="E3033" s="2">
        <v>8053</v>
      </c>
      <c r="F3033" s="10">
        <f t="shared" si="762"/>
        <v>-3.6729528689156687E-3</v>
      </c>
      <c r="G3033" s="2">
        <f t="shared" ca="1" si="763"/>
        <v>123287.75150000001</v>
      </c>
      <c r="H3033">
        <f t="shared" ca="1" si="764"/>
        <v>1</v>
      </c>
      <c r="I3033">
        <f t="shared" si="765"/>
        <v>1</v>
      </c>
      <c r="J3033">
        <f t="shared" si="768"/>
        <v>-64.069999999999709</v>
      </c>
      <c r="K3033">
        <f t="shared" si="766"/>
        <v>1</v>
      </c>
      <c r="L3033" s="11">
        <f t="shared" ca="1" si="760"/>
        <v>14230.309999999967</v>
      </c>
      <c r="M3033">
        <f t="shared" ca="1" si="767"/>
        <v>1</v>
      </c>
      <c r="N3033">
        <f t="shared" ca="1" si="761"/>
        <v>0</v>
      </c>
      <c r="O3033">
        <f>COUNTIF(結算日!$A$3:$A$249,A3033)</f>
        <v>0</v>
      </c>
      <c r="Q3033" s="7">
        <f t="shared" si="769"/>
        <v>-86</v>
      </c>
      <c r="R3033" s="8">
        <f t="shared" ca="1" si="773"/>
        <v>-10922</v>
      </c>
      <c r="S3033" s="8">
        <f t="shared" ca="1" si="774"/>
        <v>1026537</v>
      </c>
      <c r="T3033" s="8">
        <f t="shared" ca="1" si="770"/>
        <v>127</v>
      </c>
      <c r="U3033" s="9">
        <f t="shared" ca="1" si="775"/>
        <v>0</v>
      </c>
      <c r="V3033">
        <f t="shared" si="771"/>
        <v>2010</v>
      </c>
      <c r="W3033">
        <f t="shared" si="772"/>
        <v>9</v>
      </c>
    </row>
    <row r="3034" spans="1:23" x14ac:dyDescent="0.25">
      <c r="A3034" s="1">
        <v>40438</v>
      </c>
      <c r="B3034" s="2">
        <v>8158.33</v>
      </c>
      <c r="C3034" s="2">
        <v>150137.5</v>
      </c>
      <c r="D3034" s="2">
        <v>8171</v>
      </c>
      <c r="E3034" s="2">
        <v>8155</v>
      </c>
      <c r="F3034" s="10">
        <f t="shared" si="762"/>
        <v>1.5530139133868026E-3</v>
      </c>
      <c r="G3034" s="2">
        <f t="shared" ca="1" si="763"/>
        <v>123971.2715</v>
      </c>
      <c r="H3034">
        <f t="shared" ca="1" si="764"/>
        <v>1</v>
      </c>
      <c r="I3034">
        <f t="shared" si="765"/>
        <v>-1</v>
      </c>
      <c r="J3034">
        <f t="shared" si="768"/>
        <v>58.579999999999927</v>
      </c>
      <c r="K3034">
        <f t="shared" si="766"/>
        <v>-1</v>
      </c>
      <c r="L3034" s="11">
        <f t="shared" ca="1" si="760"/>
        <v>14288.889999999967</v>
      </c>
      <c r="M3034">
        <f t="shared" ca="1" si="767"/>
        <v>-1</v>
      </c>
      <c r="N3034">
        <f t="shared" ca="1" si="761"/>
        <v>2</v>
      </c>
      <c r="O3034">
        <f>COUNTIF(結算日!$A$3:$A$249,A3034)</f>
        <v>0</v>
      </c>
      <c r="Q3034" s="7">
        <f t="shared" si="769"/>
        <v>101</v>
      </c>
      <c r="R3034" s="8">
        <f t="shared" ca="1" si="773"/>
        <v>12827</v>
      </c>
      <c r="S3034" s="8">
        <f t="shared" ca="1" si="774"/>
        <v>1039364</v>
      </c>
      <c r="T3034" s="8">
        <f t="shared" ca="1" si="770"/>
        <v>-127</v>
      </c>
      <c r="U3034" s="9">
        <f t="shared" ca="1" si="775"/>
        <v>254</v>
      </c>
      <c r="V3034">
        <f t="shared" si="771"/>
        <v>2010</v>
      </c>
      <c r="W3034">
        <f t="shared" si="772"/>
        <v>9</v>
      </c>
    </row>
    <row r="3035" spans="1:23" x14ac:dyDescent="0.25">
      <c r="A3035" s="1">
        <v>40441</v>
      </c>
      <c r="B3035" s="2">
        <v>8186.96</v>
      </c>
      <c r="C3035" s="2">
        <v>121946.2</v>
      </c>
      <c r="D3035" s="2">
        <v>8178</v>
      </c>
      <c r="E3035" s="2">
        <v>8161</v>
      </c>
      <c r="F3035" s="10">
        <f t="shared" si="762"/>
        <v>-1.0944233268515013E-3</v>
      </c>
      <c r="G3035" s="2">
        <f t="shared" ca="1" si="763"/>
        <v>124462.879</v>
      </c>
      <c r="H3035">
        <f t="shared" ca="1" si="764"/>
        <v>-1</v>
      </c>
      <c r="I3035">
        <f t="shared" si="765"/>
        <v>1</v>
      </c>
      <c r="J3035">
        <f t="shared" si="768"/>
        <v>28.630000000000109</v>
      </c>
      <c r="K3035">
        <f t="shared" si="766"/>
        <v>1</v>
      </c>
      <c r="L3035" s="11">
        <f t="shared" ca="1" si="760"/>
        <v>14260.259999999966</v>
      </c>
      <c r="M3035">
        <f t="shared" ca="1" si="767"/>
        <v>1</v>
      </c>
      <c r="N3035">
        <f t="shared" ca="1" si="761"/>
        <v>2</v>
      </c>
      <c r="O3035">
        <f>COUNTIF(結算日!$A$3:$A$249,A3035)</f>
        <v>0</v>
      </c>
      <c r="Q3035" s="7">
        <f t="shared" si="769"/>
        <v>7</v>
      </c>
      <c r="R3035" s="8">
        <f t="shared" ca="1" si="773"/>
        <v>-889</v>
      </c>
      <c r="S3035" s="8">
        <f t="shared" ca="1" si="774"/>
        <v>1038221</v>
      </c>
      <c r="T3035" s="8">
        <f t="shared" ca="1" si="770"/>
        <v>126</v>
      </c>
      <c r="U3035" s="9">
        <f t="shared" ca="1" si="775"/>
        <v>253</v>
      </c>
      <c r="V3035">
        <f t="shared" si="771"/>
        <v>2010</v>
      </c>
      <c r="W3035">
        <f t="shared" si="772"/>
        <v>9</v>
      </c>
    </row>
    <row r="3036" spans="1:23" x14ac:dyDescent="0.25">
      <c r="A3036" s="1">
        <v>40442</v>
      </c>
      <c r="B3036" s="2">
        <v>8196.4</v>
      </c>
      <c r="C3036" s="2">
        <v>129680</v>
      </c>
      <c r="D3036" s="2">
        <v>8192</v>
      </c>
      <c r="E3036" s="2">
        <v>8173</v>
      </c>
      <c r="F3036" s="10">
        <f t="shared" si="762"/>
        <v>-5.368210433848164E-4</v>
      </c>
      <c r="G3036" s="2">
        <f t="shared" ca="1" si="763"/>
        <v>125256.91125</v>
      </c>
      <c r="H3036">
        <f t="shared" ca="1" si="764"/>
        <v>1</v>
      </c>
      <c r="I3036">
        <f t="shared" si="765"/>
        <v>1</v>
      </c>
      <c r="J3036">
        <f t="shared" si="768"/>
        <v>9.4399999999995998</v>
      </c>
      <c r="K3036">
        <f t="shared" ca="1" si="766"/>
        <v>1</v>
      </c>
      <c r="L3036" s="11">
        <f t="shared" ca="1" si="760"/>
        <v>14269.699999999964</v>
      </c>
      <c r="M3036">
        <f t="shared" ca="1" si="767"/>
        <v>1</v>
      </c>
      <c r="N3036">
        <f t="shared" ca="1" si="761"/>
        <v>0</v>
      </c>
      <c r="O3036">
        <f>COUNTIF(結算日!$A$3:$A$249,A3036)</f>
        <v>0</v>
      </c>
      <c r="Q3036" s="7">
        <f t="shared" si="769"/>
        <v>14</v>
      </c>
      <c r="R3036" s="8">
        <f t="shared" ca="1" si="773"/>
        <v>1764</v>
      </c>
      <c r="S3036" s="8">
        <f t="shared" ca="1" si="774"/>
        <v>1039732</v>
      </c>
      <c r="T3036" s="8">
        <f t="shared" ca="1" si="770"/>
        <v>126</v>
      </c>
      <c r="U3036" s="9">
        <f t="shared" ca="1" si="775"/>
        <v>0</v>
      </c>
      <c r="V3036">
        <f t="shared" si="771"/>
        <v>2010</v>
      </c>
      <c r="W3036">
        <f t="shared" si="772"/>
        <v>9</v>
      </c>
    </row>
    <row r="3037" spans="1:23" x14ac:dyDescent="0.25">
      <c r="A3037" s="1">
        <v>40444</v>
      </c>
      <c r="B3037" s="2">
        <v>8202.5400000000009</v>
      </c>
      <c r="C3037" s="2">
        <v>134974</v>
      </c>
      <c r="D3037" s="2">
        <v>8202</v>
      </c>
      <c r="E3037" s="2">
        <v>8187</v>
      </c>
      <c r="F3037" s="10">
        <f t="shared" si="762"/>
        <v>-6.5833266281067893E-5</v>
      </c>
      <c r="G3037" s="2">
        <f t="shared" ca="1" si="763"/>
        <v>125903.58374999999</v>
      </c>
      <c r="H3037">
        <f t="shared" ca="1" si="764"/>
        <v>1</v>
      </c>
      <c r="I3037">
        <f t="shared" si="765"/>
        <v>1</v>
      </c>
      <c r="J3037">
        <f t="shared" si="768"/>
        <v>6.1400000000012369</v>
      </c>
      <c r="K3037">
        <f t="shared" ca="1" si="766"/>
        <v>1</v>
      </c>
      <c r="L3037" s="11">
        <f t="shared" ca="1" si="760"/>
        <v>14275.839999999966</v>
      </c>
      <c r="M3037">
        <f t="shared" ca="1" si="767"/>
        <v>1</v>
      </c>
      <c r="N3037">
        <f t="shared" ca="1" si="761"/>
        <v>0</v>
      </c>
      <c r="O3037">
        <f>COUNTIF(結算日!$A$3:$A$249,A3037)</f>
        <v>0</v>
      </c>
      <c r="Q3037" s="7">
        <f t="shared" si="769"/>
        <v>10</v>
      </c>
      <c r="R3037" s="8">
        <f t="shared" ca="1" si="773"/>
        <v>1260</v>
      </c>
      <c r="S3037" s="8">
        <f t="shared" ca="1" si="774"/>
        <v>1040992</v>
      </c>
      <c r="T3037" s="8">
        <f t="shared" ca="1" si="770"/>
        <v>126</v>
      </c>
      <c r="U3037" s="9">
        <f t="shared" ca="1" si="775"/>
        <v>0</v>
      </c>
      <c r="V3037">
        <f t="shared" si="771"/>
        <v>2010</v>
      </c>
      <c r="W3037">
        <f t="shared" si="772"/>
        <v>9</v>
      </c>
    </row>
    <row r="3038" spans="1:23" x14ac:dyDescent="0.25">
      <c r="A3038" s="1">
        <v>40445</v>
      </c>
      <c r="B3038" s="2">
        <v>8166.62</v>
      </c>
      <c r="C3038" s="2">
        <v>120488.4</v>
      </c>
      <c r="D3038" s="2">
        <v>8147</v>
      </c>
      <c r="E3038" s="2">
        <v>8131</v>
      </c>
      <c r="F3038" s="10">
        <f t="shared" si="762"/>
        <v>-2.4024627079501926E-3</v>
      </c>
      <c r="G3038" s="2">
        <f t="shared" ca="1" si="763"/>
        <v>125946.69624999999</v>
      </c>
      <c r="H3038">
        <f t="shared" ca="1" si="764"/>
        <v>-1</v>
      </c>
      <c r="I3038">
        <f t="shared" si="765"/>
        <v>1</v>
      </c>
      <c r="J3038">
        <f t="shared" si="768"/>
        <v>-35.920000000000982</v>
      </c>
      <c r="K3038">
        <f t="shared" si="766"/>
        <v>1</v>
      </c>
      <c r="L3038" s="11">
        <f t="shared" ca="1" si="760"/>
        <v>14239.919999999966</v>
      </c>
      <c r="M3038">
        <f t="shared" ca="1" si="767"/>
        <v>1</v>
      </c>
      <c r="N3038">
        <f t="shared" ca="1" si="761"/>
        <v>0</v>
      </c>
      <c r="O3038">
        <f>COUNTIF(結算日!$A$3:$A$249,A3038)</f>
        <v>0</v>
      </c>
      <c r="Q3038" s="7">
        <f t="shared" si="769"/>
        <v>-55</v>
      </c>
      <c r="R3038" s="8">
        <f t="shared" ca="1" si="773"/>
        <v>-6930</v>
      </c>
      <c r="S3038" s="8">
        <f t="shared" ca="1" si="774"/>
        <v>1034062</v>
      </c>
      <c r="T3038" s="8">
        <f t="shared" ca="1" si="770"/>
        <v>126</v>
      </c>
      <c r="U3038" s="9">
        <f t="shared" ca="1" si="775"/>
        <v>0</v>
      </c>
      <c r="V3038">
        <f t="shared" si="771"/>
        <v>2010</v>
      </c>
      <c r="W3038">
        <f t="shared" si="772"/>
        <v>9</v>
      </c>
    </row>
    <row r="3039" spans="1:23" x14ac:dyDescent="0.25">
      <c r="A3039" s="1">
        <v>40448</v>
      </c>
      <c r="B3039" s="2">
        <v>8191.54</v>
      </c>
      <c r="C3039" s="2">
        <v>125332.9</v>
      </c>
      <c r="D3039" s="2">
        <v>8185</v>
      </c>
      <c r="E3039" s="2">
        <v>8165</v>
      </c>
      <c r="F3039" s="10">
        <f t="shared" si="762"/>
        <v>-7.9838467492066023E-4</v>
      </c>
      <c r="G3039" s="2">
        <f t="shared" ca="1" si="763"/>
        <v>126483.22624999999</v>
      </c>
      <c r="H3039">
        <f t="shared" ca="1" si="764"/>
        <v>-1</v>
      </c>
      <c r="I3039">
        <f t="shared" si="765"/>
        <v>1</v>
      </c>
      <c r="J3039">
        <f t="shared" si="768"/>
        <v>24.920000000000073</v>
      </c>
      <c r="K3039">
        <f t="shared" ca="1" si="766"/>
        <v>-1</v>
      </c>
      <c r="L3039" s="11">
        <f t="shared" ca="1" si="760"/>
        <v>14264.839999999966</v>
      </c>
      <c r="M3039">
        <f t="shared" ca="1" si="767"/>
        <v>-1</v>
      </c>
      <c r="N3039">
        <f t="shared" ca="1" si="761"/>
        <v>2</v>
      </c>
      <c r="O3039">
        <f>COUNTIF(結算日!$A$3:$A$249,A3039)</f>
        <v>0</v>
      </c>
      <c r="Q3039" s="7">
        <f t="shared" si="769"/>
        <v>38</v>
      </c>
      <c r="R3039" s="8">
        <f t="shared" ca="1" si="773"/>
        <v>4788</v>
      </c>
      <c r="S3039" s="8">
        <f t="shared" ca="1" si="774"/>
        <v>1038850</v>
      </c>
      <c r="T3039" s="8">
        <f t="shared" ca="1" si="770"/>
        <v>-126</v>
      </c>
      <c r="U3039" s="9">
        <f t="shared" ca="1" si="775"/>
        <v>252</v>
      </c>
      <c r="V3039">
        <f t="shared" si="771"/>
        <v>2010</v>
      </c>
      <c r="W3039">
        <f t="shared" si="772"/>
        <v>9</v>
      </c>
    </row>
    <row r="3040" spans="1:23" x14ac:dyDescent="0.25">
      <c r="A3040" s="1">
        <v>40449</v>
      </c>
      <c r="B3040" s="2">
        <v>8189.44</v>
      </c>
      <c r="C3040" s="2">
        <v>99248.41</v>
      </c>
      <c r="D3040" s="2">
        <v>8180</v>
      </c>
      <c r="E3040" s="2">
        <v>8161</v>
      </c>
      <c r="F3040" s="10">
        <f t="shared" si="762"/>
        <v>-1.152703969990565E-3</v>
      </c>
      <c r="G3040" s="2">
        <f t="shared" ca="1" si="763"/>
        <v>125417.26650000003</v>
      </c>
      <c r="H3040">
        <f t="shared" ca="1" si="764"/>
        <v>-1</v>
      </c>
      <c r="I3040">
        <f t="shared" si="765"/>
        <v>1</v>
      </c>
      <c r="J3040">
        <f t="shared" si="768"/>
        <v>-2.1000000000003638</v>
      </c>
      <c r="K3040">
        <f t="shared" si="766"/>
        <v>1</v>
      </c>
      <c r="L3040" s="11">
        <f t="shared" ca="1" si="760"/>
        <v>14266.939999999966</v>
      </c>
      <c r="M3040">
        <f t="shared" ca="1" si="767"/>
        <v>1</v>
      </c>
      <c r="N3040">
        <f t="shared" ca="1" si="761"/>
        <v>2</v>
      </c>
      <c r="O3040">
        <f>COUNTIF(結算日!$A$3:$A$249,A3040)</f>
        <v>0</v>
      </c>
      <c r="Q3040" s="7">
        <f t="shared" si="769"/>
        <v>-5</v>
      </c>
      <c r="R3040" s="8">
        <f t="shared" ca="1" si="773"/>
        <v>630</v>
      </c>
      <c r="S3040" s="8">
        <f t="shared" ca="1" si="774"/>
        <v>1039228</v>
      </c>
      <c r="T3040" s="8">
        <f t="shared" ca="1" si="770"/>
        <v>127</v>
      </c>
      <c r="U3040" s="9">
        <f t="shared" ca="1" si="775"/>
        <v>253</v>
      </c>
      <c r="V3040">
        <f t="shared" si="771"/>
        <v>2010</v>
      </c>
      <c r="W3040">
        <f t="shared" si="772"/>
        <v>9</v>
      </c>
    </row>
    <row r="3041" spans="1:23" x14ac:dyDescent="0.25">
      <c r="A3041" s="1">
        <v>40450</v>
      </c>
      <c r="B3041" s="2">
        <v>8240.89</v>
      </c>
      <c r="C3041" s="2">
        <v>143421.5</v>
      </c>
      <c r="D3041" s="2">
        <v>8210</v>
      </c>
      <c r="E3041" s="2">
        <v>8189</v>
      </c>
      <c r="F3041" s="10">
        <f t="shared" si="762"/>
        <v>-3.748381546167856E-3</v>
      </c>
      <c r="G3041" s="2">
        <f t="shared" ca="1" si="763"/>
        <v>125432.5165</v>
      </c>
      <c r="H3041">
        <f t="shared" ca="1" si="764"/>
        <v>1</v>
      </c>
      <c r="I3041">
        <f t="shared" si="765"/>
        <v>1</v>
      </c>
      <c r="J3041">
        <f t="shared" si="768"/>
        <v>51.449999999999818</v>
      </c>
      <c r="K3041">
        <f t="shared" si="766"/>
        <v>1</v>
      </c>
      <c r="L3041" s="11">
        <f t="shared" ca="1" si="760"/>
        <v>14318.389999999967</v>
      </c>
      <c r="M3041">
        <f t="shared" ca="1" si="767"/>
        <v>1</v>
      </c>
      <c r="N3041">
        <f t="shared" ca="1" si="761"/>
        <v>0</v>
      </c>
      <c r="O3041">
        <f>COUNTIF(結算日!$A$3:$A$249,A3041)</f>
        <v>0</v>
      </c>
      <c r="Q3041" s="7">
        <f t="shared" si="769"/>
        <v>30</v>
      </c>
      <c r="R3041" s="8">
        <f t="shared" ca="1" si="773"/>
        <v>3810</v>
      </c>
      <c r="S3041" s="8">
        <f t="shared" ca="1" si="774"/>
        <v>1042785</v>
      </c>
      <c r="T3041" s="8">
        <f t="shared" ca="1" si="770"/>
        <v>127</v>
      </c>
      <c r="U3041" s="9">
        <f t="shared" ca="1" si="775"/>
        <v>0</v>
      </c>
      <c r="V3041">
        <f t="shared" si="771"/>
        <v>2010</v>
      </c>
      <c r="W3041">
        <f t="shared" si="772"/>
        <v>9</v>
      </c>
    </row>
    <row r="3042" spans="1:23" x14ac:dyDescent="0.25">
      <c r="A3042" s="1">
        <v>40451</v>
      </c>
      <c r="B3042" s="2">
        <v>8237.7800000000007</v>
      </c>
      <c r="C3042" s="2">
        <v>124518.9</v>
      </c>
      <c r="D3042" s="2">
        <v>8219</v>
      </c>
      <c r="E3042" s="2">
        <v>8195</v>
      </c>
      <c r="F3042" s="10">
        <f t="shared" si="762"/>
        <v>-2.2797404155003864E-3</v>
      </c>
      <c r="G3042" s="2">
        <f t="shared" ca="1" si="763"/>
        <v>125404.96400000001</v>
      </c>
      <c r="H3042">
        <f t="shared" ca="1" si="764"/>
        <v>-1</v>
      </c>
      <c r="I3042">
        <f t="shared" si="765"/>
        <v>1</v>
      </c>
      <c r="J3042">
        <f t="shared" si="768"/>
        <v>-3.1099999999987631</v>
      </c>
      <c r="K3042">
        <f t="shared" si="766"/>
        <v>1</v>
      </c>
      <c r="L3042" s="11">
        <f t="shared" ca="1" si="760"/>
        <v>14315.279999999968</v>
      </c>
      <c r="M3042">
        <f t="shared" ca="1" si="767"/>
        <v>1</v>
      </c>
      <c r="N3042">
        <f t="shared" ca="1" si="761"/>
        <v>0</v>
      </c>
      <c r="O3042">
        <f>COUNTIF(結算日!$A$3:$A$249,A3042)</f>
        <v>0</v>
      </c>
      <c r="Q3042" s="7">
        <f t="shared" si="769"/>
        <v>9</v>
      </c>
      <c r="R3042" s="8">
        <f t="shared" ca="1" si="773"/>
        <v>1143</v>
      </c>
      <c r="S3042" s="8">
        <f t="shared" ca="1" si="774"/>
        <v>1043928</v>
      </c>
      <c r="T3042" s="8">
        <f t="shared" ca="1" si="770"/>
        <v>127</v>
      </c>
      <c r="U3042" s="9">
        <f t="shared" ca="1" si="775"/>
        <v>0</v>
      </c>
      <c r="V3042">
        <f t="shared" si="771"/>
        <v>2010</v>
      </c>
      <c r="W3042">
        <f t="shared" si="772"/>
        <v>9</v>
      </c>
    </row>
    <row r="3043" spans="1:23" x14ac:dyDescent="0.25">
      <c r="A3043" s="1">
        <v>40452</v>
      </c>
      <c r="B3043" s="2">
        <v>8244.18</v>
      </c>
      <c r="C3043" s="2">
        <v>111965</v>
      </c>
      <c r="D3043" s="2">
        <v>8238</v>
      </c>
      <c r="E3043" s="2">
        <v>8215</v>
      </c>
      <c r="F3043" s="10">
        <f t="shared" si="762"/>
        <v>-7.496197317380382E-4</v>
      </c>
      <c r="G3043" s="2">
        <f t="shared" ca="1" si="763"/>
        <v>124298.85650000002</v>
      </c>
      <c r="H3043">
        <f t="shared" ca="1" si="764"/>
        <v>-1</v>
      </c>
      <c r="I3043">
        <f t="shared" si="765"/>
        <v>1</v>
      </c>
      <c r="J3043">
        <f t="shared" si="768"/>
        <v>6.3999999999996362</v>
      </c>
      <c r="K3043">
        <f t="shared" ca="1" si="766"/>
        <v>-1</v>
      </c>
      <c r="L3043" s="11">
        <f t="shared" ca="1" si="760"/>
        <v>14321.679999999968</v>
      </c>
      <c r="M3043">
        <f t="shared" ca="1" si="767"/>
        <v>-1</v>
      </c>
      <c r="N3043">
        <f t="shared" ca="1" si="761"/>
        <v>2</v>
      </c>
      <c r="O3043">
        <f>COUNTIF(結算日!$A$3:$A$249,A3043)</f>
        <v>0</v>
      </c>
      <c r="Q3043" s="7">
        <f t="shared" si="769"/>
        <v>19</v>
      </c>
      <c r="R3043" s="8">
        <f t="shared" ca="1" si="773"/>
        <v>2413</v>
      </c>
      <c r="S3043" s="8">
        <f t="shared" ca="1" si="774"/>
        <v>1046341</v>
      </c>
      <c r="T3043" s="8">
        <f t="shared" ca="1" si="770"/>
        <v>-127</v>
      </c>
      <c r="U3043" s="9">
        <f t="shared" ca="1" si="775"/>
        <v>254</v>
      </c>
      <c r="V3043">
        <f t="shared" si="771"/>
        <v>2010</v>
      </c>
      <c r="W3043">
        <f t="shared" si="772"/>
        <v>10</v>
      </c>
    </row>
    <row r="3044" spans="1:23" x14ac:dyDescent="0.25">
      <c r="A3044" s="1">
        <v>40455</v>
      </c>
      <c r="B3044" s="2">
        <v>8246.1</v>
      </c>
      <c r="C3044" s="2">
        <v>138287.79999999999</v>
      </c>
      <c r="D3044" s="2">
        <v>8217</v>
      </c>
      <c r="E3044" s="2">
        <v>8190</v>
      </c>
      <c r="F3044" s="10">
        <f t="shared" si="762"/>
        <v>-3.5289409539055461E-3</v>
      </c>
      <c r="G3044" s="2">
        <f t="shared" ca="1" si="763"/>
        <v>124857.07400000002</v>
      </c>
      <c r="H3044">
        <f t="shared" ca="1" si="764"/>
        <v>1</v>
      </c>
      <c r="I3044">
        <f t="shared" si="765"/>
        <v>1</v>
      </c>
      <c r="J3044">
        <f t="shared" si="768"/>
        <v>1.9200000000000728</v>
      </c>
      <c r="K3044">
        <f t="shared" si="766"/>
        <v>1</v>
      </c>
      <c r="L3044" s="11">
        <f t="shared" ca="1" si="760"/>
        <v>14319.759999999967</v>
      </c>
      <c r="M3044">
        <f t="shared" ca="1" si="767"/>
        <v>1</v>
      </c>
      <c r="N3044">
        <f t="shared" ca="1" si="761"/>
        <v>2</v>
      </c>
      <c r="O3044">
        <f>COUNTIF(結算日!$A$3:$A$249,A3044)</f>
        <v>0</v>
      </c>
      <c r="Q3044" s="7">
        <f t="shared" si="769"/>
        <v>-21</v>
      </c>
      <c r="R3044" s="8">
        <f t="shared" ca="1" si="773"/>
        <v>2667</v>
      </c>
      <c r="S3044" s="8">
        <f t="shared" ca="1" si="774"/>
        <v>1048754</v>
      </c>
      <c r="T3044" s="8">
        <f t="shared" ca="1" si="770"/>
        <v>127</v>
      </c>
      <c r="U3044" s="9">
        <f t="shared" ca="1" si="775"/>
        <v>254</v>
      </c>
      <c r="V3044">
        <f t="shared" si="771"/>
        <v>2010</v>
      </c>
      <c r="W3044">
        <f t="shared" si="772"/>
        <v>10</v>
      </c>
    </row>
    <row r="3045" spans="1:23" x14ac:dyDescent="0.25">
      <c r="A3045" s="1">
        <v>40456</v>
      </c>
      <c r="B3045" s="2">
        <v>8200.43</v>
      </c>
      <c r="C3045" s="2">
        <v>116340.3</v>
      </c>
      <c r="D3045" s="2">
        <v>8192</v>
      </c>
      <c r="E3045" s="2">
        <v>8169</v>
      </c>
      <c r="F3045" s="10">
        <f t="shared" si="762"/>
        <v>-1.0279948734396305E-3</v>
      </c>
      <c r="G3045" s="2">
        <f t="shared" ca="1" si="763"/>
        <v>124653.6415</v>
      </c>
      <c r="H3045">
        <f t="shared" ca="1" si="764"/>
        <v>-1</v>
      </c>
      <c r="I3045">
        <f t="shared" si="765"/>
        <v>1</v>
      </c>
      <c r="J3045">
        <f t="shared" si="768"/>
        <v>-45.670000000000073</v>
      </c>
      <c r="K3045">
        <f t="shared" si="766"/>
        <v>1</v>
      </c>
      <c r="L3045" s="11">
        <f t="shared" ca="1" si="760"/>
        <v>14274.089999999967</v>
      </c>
      <c r="M3045">
        <f t="shared" ca="1" si="767"/>
        <v>1</v>
      </c>
      <c r="N3045">
        <f t="shared" ca="1" si="761"/>
        <v>0</v>
      </c>
      <c r="O3045">
        <f>COUNTIF(結算日!$A$3:$A$249,A3045)</f>
        <v>0</v>
      </c>
      <c r="Q3045" s="7">
        <f t="shared" si="769"/>
        <v>-25</v>
      </c>
      <c r="R3045" s="8">
        <f t="shared" ca="1" si="773"/>
        <v>-3175</v>
      </c>
      <c r="S3045" s="8">
        <f t="shared" ca="1" si="774"/>
        <v>1045325</v>
      </c>
      <c r="T3045" s="8">
        <f t="shared" ca="1" si="770"/>
        <v>127</v>
      </c>
      <c r="U3045" s="9">
        <f t="shared" ca="1" si="775"/>
        <v>0</v>
      </c>
      <c r="V3045">
        <f t="shared" si="771"/>
        <v>2010</v>
      </c>
      <c r="W3045">
        <f t="shared" si="772"/>
        <v>10</v>
      </c>
    </row>
    <row r="3046" spans="1:23" x14ac:dyDescent="0.25">
      <c r="A3046" s="1">
        <v>40457</v>
      </c>
      <c r="B3046" s="2">
        <v>8284.0300000000007</v>
      </c>
      <c r="C3046" s="2">
        <v>148353.1</v>
      </c>
      <c r="D3046" s="2">
        <v>8273</v>
      </c>
      <c r="E3046" s="2">
        <v>8249</v>
      </c>
      <c r="F3046" s="10">
        <f t="shared" si="762"/>
        <v>-1.3314775537993651E-3</v>
      </c>
      <c r="G3046" s="2">
        <f t="shared" ca="1" si="763"/>
        <v>124970.79649999998</v>
      </c>
      <c r="H3046">
        <f t="shared" ca="1" si="764"/>
        <v>1</v>
      </c>
      <c r="I3046">
        <f t="shared" si="765"/>
        <v>1</v>
      </c>
      <c r="J3046">
        <f t="shared" si="768"/>
        <v>83.600000000000364</v>
      </c>
      <c r="K3046">
        <f t="shared" si="766"/>
        <v>1</v>
      </c>
      <c r="L3046" s="11">
        <f t="shared" ca="1" si="760"/>
        <v>14357.689999999968</v>
      </c>
      <c r="M3046">
        <f t="shared" ca="1" si="767"/>
        <v>1</v>
      </c>
      <c r="N3046">
        <f t="shared" ca="1" si="761"/>
        <v>0</v>
      </c>
      <c r="O3046">
        <f>COUNTIF(結算日!$A$3:$A$249,A3046)</f>
        <v>0</v>
      </c>
      <c r="Q3046" s="7">
        <f t="shared" si="769"/>
        <v>81</v>
      </c>
      <c r="R3046" s="8">
        <f t="shared" ca="1" si="773"/>
        <v>10287</v>
      </c>
      <c r="S3046" s="8">
        <f t="shared" ca="1" si="774"/>
        <v>1055612</v>
      </c>
      <c r="T3046" s="8">
        <f t="shared" ca="1" si="770"/>
        <v>127</v>
      </c>
      <c r="U3046" s="9">
        <f t="shared" ca="1" si="775"/>
        <v>0</v>
      </c>
      <c r="V3046">
        <f t="shared" si="771"/>
        <v>2010</v>
      </c>
      <c r="W3046">
        <f t="shared" si="772"/>
        <v>10</v>
      </c>
    </row>
    <row r="3047" spans="1:23" x14ac:dyDescent="0.25">
      <c r="A3047" s="1">
        <v>40458</v>
      </c>
      <c r="B3047" s="2">
        <v>8283.92</v>
      </c>
      <c r="C3047" s="2">
        <v>129167.3</v>
      </c>
      <c r="D3047" s="2">
        <v>8272</v>
      </c>
      <c r="E3047" s="2">
        <v>8247</v>
      </c>
      <c r="F3047" s="10">
        <f t="shared" si="762"/>
        <v>-1.4389322929241333E-3</v>
      </c>
      <c r="G3047" s="2">
        <f t="shared" ca="1" si="763"/>
        <v>125062.79149999998</v>
      </c>
      <c r="H3047">
        <f t="shared" ca="1" si="764"/>
        <v>1</v>
      </c>
      <c r="I3047">
        <f t="shared" si="765"/>
        <v>1</v>
      </c>
      <c r="J3047">
        <f t="shared" si="768"/>
        <v>-0.11000000000058208</v>
      </c>
      <c r="K3047">
        <f t="shared" si="766"/>
        <v>1</v>
      </c>
      <c r="L3047" s="11">
        <f t="shared" ca="1" si="760"/>
        <v>14357.579999999967</v>
      </c>
      <c r="M3047">
        <f t="shared" ca="1" si="767"/>
        <v>1</v>
      </c>
      <c r="N3047">
        <f t="shared" ca="1" si="761"/>
        <v>0</v>
      </c>
      <c r="O3047">
        <f>COUNTIF(結算日!$A$3:$A$249,A3047)</f>
        <v>0</v>
      </c>
      <c r="Q3047" s="7">
        <f t="shared" si="769"/>
        <v>-1</v>
      </c>
      <c r="R3047" s="8">
        <f t="shared" ca="1" si="773"/>
        <v>-127</v>
      </c>
      <c r="S3047" s="8">
        <f t="shared" ca="1" si="774"/>
        <v>1055485</v>
      </c>
      <c r="T3047" s="8">
        <f t="shared" ca="1" si="770"/>
        <v>127</v>
      </c>
      <c r="U3047" s="9">
        <f t="shared" ca="1" si="775"/>
        <v>0</v>
      </c>
      <c r="V3047">
        <f t="shared" si="771"/>
        <v>2010</v>
      </c>
      <c r="W3047">
        <f t="shared" si="772"/>
        <v>10</v>
      </c>
    </row>
    <row r="3048" spans="1:23" x14ac:dyDescent="0.25">
      <c r="A3048" s="1">
        <v>40459</v>
      </c>
      <c r="B3048" s="2">
        <v>8244.19</v>
      </c>
      <c r="C3048" s="2">
        <v>114436</v>
      </c>
      <c r="D3048" s="2">
        <v>8214</v>
      </c>
      <c r="E3048" s="2">
        <v>8191</v>
      </c>
      <c r="F3048" s="10">
        <f t="shared" si="762"/>
        <v>-3.6619728560356446E-3</v>
      </c>
      <c r="G3048" s="2">
        <f t="shared" ca="1" si="763"/>
        <v>125035.31399999997</v>
      </c>
      <c r="H3048">
        <f t="shared" ca="1" si="764"/>
        <v>-1</v>
      </c>
      <c r="I3048">
        <f t="shared" si="765"/>
        <v>1</v>
      </c>
      <c r="J3048">
        <f t="shared" si="768"/>
        <v>-39.729999999999563</v>
      </c>
      <c r="K3048">
        <f t="shared" si="766"/>
        <v>1</v>
      </c>
      <c r="L3048" s="11">
        <f t="shared" ca="1" si="760"/>
        <v>14317.849999999968</v>
      </c>
      <c r="M3048">
        <f t="shared" ca="1" si="767"/>
        <v>1</v>
      </c>
      <c r="N3048">
        <f t="shared" ca="1" si="761"/>
        <v>0</v>
      </c>
      <c r="O3048">
        <f>COUNTIF(結算日!$A$3:$A$249,A3048)</f>
        <v>0</v>
      </c>
      <c r="Q3048" s="7">
        <f t="shared" si="769"/>
        <v>-58</v>
      </c>
      <c r="R3048" s="8">
        <f t="shared" ca="1" si="773"/>
        <v>-7366</v>
      </c>
      <c r="S3048" s="8">
        <f t="shared" ca="1" si="774"/>
        <v>1048119</v>
      </c>
      <c r="T3048" s="8">
        <f t="shared" ca="1" si="770"/>
        <v>127</v>
      </c>
      <c r="U3048" s="9">
        <f t="shared" ca="1" si="775"/>
        <v>0</v>
      </c>
      <c r="V3048">
        <f t="shared" si="771"/>
        <v>2010</v>
      </c>
      <c r="W3048">
        <f t="shared" si="772"/>
        <v>10</v>
      </c>
    </row>
    <row r="3049" spans="1:23" x14ac:dyDescent="0.25">
      <c r="A3049" s="1">
        <v>40462</v>
      </c>
      <c r="B3049" s="2">
        <v>8176.76</v>
      </c>
      <c r="C3049" s="2">
        <v>95853.98</v>
      </c>
      <c r="D3049" s="2">
        <v>8135</v>
      </c>
      <c r="E3049" s="2">
        <v>8111</v>
      </c>
      <c r="F3049" s="10">
        <f t="shared" si="762"/>
        <v>-5.1071573581712437E-3</v>
      </c>
      <c r="G3049" s="2">
        <f t="shared" ca="1" si="763"/>
        <v>124152.97099999998</v>
      </c>
      <c r="H3049">
        <f t="shared" ca="1" si="764"/>
        <v>-1</v>
      </c>
      <c r="I3049">
        <f t="shared" si="765"/>
        <v>1</v>
      </c>
      <c r="J3049">
        <f t="shared" si="768"/>
        <v>-67.430000000000291</v>
      </c>
      <c r="K3049">
        <f t="shared" si="766"/>
        <v>1</v>
      </c>
      <c r="L3049" s="11">
        <f t="shared" ca="1" si="760"/>
        <v>14250.419999999967</v>
      </c>
      <c r="M3049">
        <f t="shared" ca="1" si="767"/>
        <v>1</v>
      </c>
      <c r="N3049">
        <f t="shared" ca="1" si="761"/>
        <v>0</v>
      </c>
      <c r="O3049">
        <f>COUNTIF(結算日!$A$3:$A$249,A3049)</f>
        <v>0</v>
      </c>
      <c r="Q3049" s="7">
        <f t="shared" si="769"/>
        <v>-79</v>
      </c>
      <c r="R3049" s="8">
        <f t="shared" ca="1" si="773"/>
        <v>-10033</v>
      </c>
      <c r="S3049" s="8">
        <f t="shared" ca="1" si="774"/>
        <v>1038086</v>
      </c>
      <c r="T3049" s="8">
        <f t="shared" ca="1" si="770"/>
        <v>127</v>
      </c>
      <c r="U3049" s="9">
        <f t="shared" ca="1" si="775"/>
        <v>0</v>
      </c>
      <c r="V3049">
        <f t="shared" si="771"/>
        <v>2010</v>
      </c>
      <c r="W3049">
        <f t="shared" si="772"/>
        <v>10</v>
      </c>
    </row>
    <row r="3050" spans="1:23" x14ac:dyDescent="0.25">
      <c r="A3050" s="1">
        <v>40463</v>
      </c>
      <c r="B3050" s="2">
        <v>8090.22</v>
      </c>
      <c r="C3050" s="2">
        <v>102139.4</v>
      </c>
      <c r="D3050" s="2">
        <v>8056</v>
      </c>
      <c r="E3050" s="2">
        <v>8038</v>
      </c>
      <c r="F3050" s="10">
        <f t="shared" si="762"/>
        <v>-4.2297984480026418E-3</v>
      </c>
      <c r="G3050" s="2">
        <f t="shared" ca="1" si="763"/>
        <v>123720.746</v>
      </c>
      <c r="H3050">
        <f t="shared" ca="1" si="764"/>
        <v>-1</v>
      </c>
      <c r="I3050">
        <f t="shared" si="765"/>
        <v>1</v>
      </c>
      <c r="J3050">
        <f t="shared" si="768"/>
        <v>-86.539999999999964</v>
      </c>
      <c r="K3050">
        <f t="shared" si="766"/>
        <v>1</v>
      </c>
      <c r="L3050" s="11">
        <f t="shared" ca="1" si="760"/>
        <v>14163.879999999968</v>
      </c>
      <c r="M3050">
        <f t="shared" ca="1" si="767"/>
        <v>1</v>
      </c>
      <c r="N3050">
        <f t="shared" ca="1" si="761"/>
        <v>0</v>
      </c>
      <c r="O3050">
        <f>COUNTIF(結算日!$A$3:$A$249,A3050)</f>
        <v>0</v>
      </c>
      <c r="Q3050" s="7">
        <f t="shared" si="769"/>
        <v>-79</v>
      </c>
      <c r="R3050" s="8">
        <f t="shared" ca="1" si="773"/>
        <v>-10033</v>
      </c>
      <c r="S3050" s="8">
        <f t="shared" ca="1" si="774"/>
        <v>1028053</v>
      </c>
      <c r="T3050" s="8">
        <f t="shared" ca="1" si="770"/>
        <v>127</v>
      </c>
      <c r="U3050" s="9">
        <f t="shared" ca="1" si="775"/>
        <v>0</v>
      </c>
      <c r="V3050">
        <f t="shared" si="771"/>
        <v>2010</v>
      </c>
      <c r="W3050">
        <f t="shared" si="772"/>
        <v>10</v>
      </c>
    </row>
    <row r="3051" spans="1:23" x14ac:dyDescent="0.25">
      <c r="A3051" s="1">
        <v>40464</v>
      </c>
      <c r="B3051" s="2">
        <v>8106.66</v>
      </c>
      <c r="C3051" s="2">
        <v>104802.2</v>
      </c>
      <c r="D3051" s="2">
        <v>8108</v>
      </c>
      <c r="E3051" s="2">
        <v>8085</v>
      </c>
      <c r="F3051" s="10">
        <f t="shared" si="762"/>
        <v>1.6529618856586659E-4</v>
      </c>
      <c r="G3051" s="2">
        <f t="shared" ca="1" si="763"/>
        <v>123031.86850000001</v>
      </c>
      <c r="H3051">
        <f t="shared" ca="1" si="764"/>
        <v>-1</v>
      </c>
      <c r="I3051">
        <f t="shared" si="765"/>
        <v>-1</v>
      </c>
      <c r="J3051">
        <f t="shared" si="768"/>
        <v>16.4399999999996</v>
      </c>
      <c r="K3051">
        <f t="shared" ca="1" si="766"/>
        <v>-1</v>
      </c>
      <c r="L3051" s="11">
        <f t="shared" ca="1" si="760"/>
        <v>14180.319999999967</v>
      </c>
      <c r="M3051">
        <f t="shared" ca="1" si="767"/>
        <v>-1</v>
      </c>
      <c r="N3051">
        <f t="shared" ca="1" si="761"/>
        <v>2</v>
      </c>
      <c r="O3051">
        <f>COUNTIF(結算日!$A$3:$A$249,A3051)</f>
        <v>0</v>
      </c>
      <c r="Q3051" s="7">
        <f t="shared" si="769"/>
        <v>52</v>
      </c>
      <c r="R3051" s="8">
        <f t="shared" ca="1" si="773"/>
        <v>6604</v>
      </c>
      <c r="S3051" s="8">
        <f t="shared" ca="1" si="774"/>
        <v>1034657</v>
      </c>
      <c r="T3051" s="8">
        <f t="shared" ca="1" si="770"/>
        <v>-127</v>
      </c>
      <c r="U3051" s="9">
        <f t="shared" ca="1" si="775"/>
        <v>254</v>
      </c>
      <c r="V3051">
        <f t="shared" si="771"/>
        <v>2010</v>
      </c>
      <c r="W3051">
        <f t="shared" si="772"/>
        <v>10</v>
      </c>
    </row>
    <row r="3052" spans="1:23" x14ac:dyDescent="0.25">
      <c r="A3052" s="1">
        <v>40465</v>
      </c>
      <c r="B3052" s="2">
        <v>8215.4500000000007</v>
      </c>
      <c r="C3052" s="2">
        <v>120893.8</v>
      </c>
      <c r="D3052" s="2">
        <v>8229</v>
      </c>
      <c r="E3052" s="2">
        <v>8204</v>
      </c>
      <c r="F3052" s="10">
        <f t="shared" si="762"/>
        <v>1.6493314425867212E-3</v>
      </c>
      <c r="G3052" s="2">
        <f t="shared" ca="1" si="763"/>
        <v>122690.42850000001</v>
      </c>
      <c r="H3052">
        <f t="shared" ca="1" si="764"/>
        <v>-1</v>
      </c>
      <c r="I3052">
        <f t="shared" si="765"/>
        <v>-1</v>
      </c>
      <c r="J3052">
        <f t="shared" si="768"/>
        <v>108.79000000000087</v>
      </c>
      <c r="K3052">
        <f t="shared" si="766"/>
        <v>-1</v>
      </c>
      <c r="L3052" s="11">
        <f t="shared" ca="1" si="760"/>
        <v>14071.529999999966</v>
      </c>
      <c r="M3052">
        <f t="shared" ca="1" si="767"/>
        <v>-1</v>
      </c>
      <c r="N3052">
        <f t="shared" ca="1" si="761"/>
        <v>0</v>
      </c>
      <c r="O3052">
        <f>COUNTIF(結算日!$A$3:$A$249,A3052)</f>
        <v>0</v>
      </c>
      <c r="Q3052" s="7">
        <f t="shared" si="769"/>
        <v>121</v>
      </c>
      <c r="R3052" s="8">
        <f t="shared" ca="1" si="773"/>
        <v>-15367</v>
      </c>
      <c r="S3052" s="8">
        <f t="shared" ca="1" si="774"/>
        <v>1019036</v>
      </c>
      <c r="T3052" s="8">
        <f t="shared" ca="1" si="770"/>
        <v>-123</v>
      </c>
      <c r="U3052" s="9">
        <f t="shared" ca="1" si="775"/>
        <v>4</v>
      </c>
      <c r="V3052">
        <f t="shared" si="771"/>
        <v>2010</v>
      </c>
      <c r="W3052">
        <f t="shared" si="772"/>
        <v>10</v>
      </c>
    </row>
    <row r="3053" spans="1:23" x14ac:dyDescent="0.25">
      <c r="A3053" s="1">
        <v>40466</v>
      </c>
      <c r="B3053" s="2">
        <v>8205.2999999999993</v>
      </c>
      <c r="C3053" s="2">
        <v>124698.6</v>
      </c>
      <c r="D3053" s="2">
        <v>8190</v>
      </c>
      <c r="E3053" s="2">
        <v>8165</v>
      </c>
      <c r="F3053" s="10">
        <f t="shared" si="762"/>
        <v>-1.8646484589227574E-3</v>
      </c>
      <c r="G3053" s="2">
        <f t="shared" ca="1" si="763"/>
        <v>122724.14599999999</v>
      </c>
      <c r="H3053">
        <f t="shared" ca="1" si="764"/>
        <v>1</v>
      </c>
      <c r="I3053">
        <f t="shared" si="765"/>
        <v>1</v>
      </c>
      <c r="J3053">
        <f t="shared" si="768"/>
        <v>-10.150000000001455</v>
      </c>
      <c r="K3053">
        <f t="shared" si="766"/>
        <v>1</v>
      </c>
      <c r="L3053" s="11">
        <f t="shared" ca="1" si="760"/>
        <v>14081.679999999968</v>
      </c>
      <c r="M3053">
        <f t="shared" ca="1" si="767"/>
        <v>1</v>
      </c>
      <c r="N3053">
        <f t="shared" ca="1" si="761"/>
        <v>2</v>
      </c>
      <c r="O3053">
        <f>COUNTIF(結算日!$A$3:$A$249,A3053)</f>
        <v>0</v>
      </c>
      <c r="Q3053" s="7">
        <f t="shared" si="769"/>
        <v>-39</v>
      </c>
      <c r="R3053" s="8">
        <f t="shared" ca="1" si="773"/>
        <v>4797</v>
      </c>
      <c r="S3053" s="8">
        <f t="shared" ca="1" si="774"/>
        <v>1023829</v>
      </c>
      <c r="T3053" s="8">
        <f t="shared" ca="1" si="770"/>
        <v>125</v>
      </c>
      <c r="U3053" s="9">
        <f t="shared" ca="1" si="775"/>
        <v>248</v>
      </c>
      <c r="V3053">
        <f t="shared" si="771"/>
        <v>2010</v>
      </c>
      <c r="W3053">
        <f t="shared" si="772"/>
        <v>10</v>
      </c>
    </row>
    <row r="3054" spans="1:23" x14ac:dyDescent="0.25">
      <c r="A3054" s="1">
        <v>40469</v>
      </c>
      <c r="B3054" s="2">
        <v>8060.54</v>
      </c>
      <c r="C3054" s="2">
        <v>113349.3</v>
      </c>
      <c r="D3054" s="2">
        <v>8033</v>
      </c>
      <c r="E3054" s="2">
        <v>8009</v>
      </c>
      <c r="F3054" s="10">
        <f t="shared" si="762"/>
        <v>-3.4166445424251846E-3</v>
      </c>
      <c r="G3054" s="2">
        <f t="shared" ca="1" si="763"/>
        <v>123028.2635</v>
      </c>
      <c r="H3054">
        <f t="shared" ca="1" si="764"/>
        <v>-1</v>
      </c>
      <c r="I3054">
        <f t="shared" si="765"/>
        <v>1</v>
      </c>
      <c r="J3054">
        <f t="shared" si="768"/>
        <v>-144.75999999999931</v>
      </c>
      <c r="K3054">
        <f t="shared" si="766"/>
        <v>1</v>
      </c>
      <c r="L3054" s="11">
        <f t="shared" ca="1" si="760"/>
        <v>13936.919999999969</v>
      </c>
      <c r="M3054">
        <f t="shared" ca="1" si="767"/>
        <v>1</v>
      </c>
      <c r="N3054">
        <f t="shared" ca="1" si="761"/>
        <v>0</v>
      </c>
      <c r="O3054">
        <f>COUNTIF(結算日!$A$3:$A$249,A3054)</f>
        <v>0</v>
      </c>
      <c r="Q3054" s="7">
        <f t="shared" si="769"/>
        <v>-157</v>
      </c>
      <c r="R3054" s="8">
        <f t="shared" ca="1" si="773"/>
        <v>-19625</v>
      </c>
      <c r="S3054" s="8">
        <f t="shared" ca="1" si="774"/>
        <v>1003956</v>
      </c>
      <c r="T3054" s="8">
        <f t="shared" ca="1" si="770"/>
        <v>124</v>
      </c>
      <c r="U3054" s="9">
        <f t="shared" ca="1" si="775"/>
        <v>1</v>
      </c>
      <c r="V3054">
        <f t="shared" si="771"/>
        <v>2010</v>
      </c>
      <c r="W3054">
        <f t="shared" si="772"/>
        <v>10</v>
      </c>
    </row>
    <row r="3055" spans="1:23" x14ac:dyDescent="0.25">
      <c r="A3055" s="1">
        <v>40470</v>
      </c>
      <c r="B3055" s="2">
        <v>8046.23</v>
      </c>
      <c r="C3055" s="2">
        <v>87738.09</v>
      </c>
      <c r="D3055" s="2">
        <v>8020</v>
      </c>
      <c r="E3055" s="2">
        <v>7993</v>
      </c>
      <c r="F3055" s="10">
        <f t="shared" si="762"/>
        <v>-3.2599117847736947E-3</v>
      </c>
      <c r="G3055" s="2">
        <f t="shared" ca="1" si="763"/>
        <v>122157.72325</v>
      </c>
      <c r="H3055">
        <f t="shared" ca="1" si="764"/>
        <v>-1</v>
      </c>
      <c r="I3055">
        <f t="shared" si="765"/>
        <v>1</v>
      </c>
      <c r="J3055">
        <f t="shared" si="768"/>
        <v>-14.3100000000004</v>
      </c>
      <c r="K3055">
        <f t="shared" si="766"/>
        <v>1</v>
      </c>
      <c r="L3055" s="11">
        <f t="shared" ca="1" si="760"/>
        <v>13922.609999999968</v>
      </c>
      <c r="M3055">
        <f t="shared" ca="1" si="767"/>
        <v>1</v>
      </c>
      <c r="N3055">
        <f t="shared" ca="1" si="761"/>
        <v>0</v>
      </c>
      <c r="O3055">
        <f>COUNTIF(結算日!$A$3:$A$249,A3055)</f>
        <v>0</v>
      </c>
      <c r="Q3055" s="7">
        <f t="shared" si="769"/>
        <v>-13</v>
      </c>
      <c r="R3055" s="8">
        <f t="shared" ca="1" si="773"/>
        <v>-1612</v>
      </c>
      <c r="S3055" s="8">
        <f t="shared" ca="1" si="774"/>
        <v>1002343</v>
      </c>
      <c r="T3055" s="8">
        <f t="shared" ca="1" si="770"/>
        <v>124</v>
      </c>
      <c r="U3055" s="9">
        <f t="shared" ca="1" si="775"/>
        <v>0</v>
      </c>
      <c r="V3055">
        <f t="shared" si="771"/>
        <v>2010</v>
      </c>
      <c r="W3055">
        <f t="shared" si="772"/>
        <v>10</v>
      </c>
    </row>
    <row r="3056" spans="1:23" x14ac:dyDescent="0.25">
      <c r="A3056" s="1">
        <v>40471</v>
      </c>
      <c r="B3056" s="2">
        <v>8124.62</v>
      </c>
      <c r="C3056" s="2">
        <v>105061.8</v>
      </c>
      <c r="D3056" s="2">
        <v>8120</v>
      </c>
      <c r="E3056" s="2">
        <v>8109</v>
      </c>
      <c r="F3056" s="10">
        <f t="shared" si="762"/>
        <v>-1.9225514547142053E-3</v>
      </c>
      <c r="G3056" s="2">
        <f t="shared" ca="1" si="763"/>
        <v>121512.94824999997</v>
      </c>
      <c r="H3056">
        <f t="shared" ca="1" si="764"/>
        <v>-1</v>
      </c>
      <c r="I3056">
        <f t="shared" si="765"/>
        <v>1</v>
      </c>
      <c r="J3056">
        <f t="shared" si="768"/>
        <v>78.390000000000327</v>
      </c>
      <c r="K3056">
        <f t="shared" si="766"/>
        <v>1</v>
      </c>
      <c r="L3056" s="11">
        <f t="shared" ca="1" si="760"/>
        <v>14000.999999999967</v>
      </c>
      <c r="M3056">
        <f t="shared" ca="1" si="767"/>
        <v>1</v>
      </c>
      <c r="N3056">
        <f t="shared" ca="1" si="761"/>
        <v>0</v>
      </c>
      <c r="O3056">
        <f>COUNTIF(結算日!$A$3:$A$249,A3056)</f>
        <v>1</v>
      </c>
      <c r="Q3056" s="7">
        <f t="shared" si="769"/>
        <v>100</v>
      </c>
      <c r="R3056" s="8">
        <f t="shared" ca="1" si="773"/>
        <v>12400</v>
      </c>
      <c r="S3056" s="8">
        <f t="shared" ca="1" si="774"/>
        <v>1014743</v>
      </c>
      <c r="T3056" s="8">
        <f t="shared" ca="1" si="770"/>
        <v>125</v>
      </c>
      <c r="U3056" s="9">
        <f t="shared" ca="1" si="775"/>
        <v>249</v>
      </c>
      <c r="V3056">
        <f t="shared" si="771"/>
        <v>2010</v>
      </c>
      <c r="W3056">
        <f t="shared" si="772"/>
        <v>10</v>
      </c>
    </row>
    <row r="3057" spans="1:23" x14ac:dyDescent="0.25">
      <c r="A3057" s="1">
        <v>40472</v>
      </c>
      <c r="B3057" s="2">
        <v>8131.23</v>
      </c>
      <c r="C3057" s="2">
        <v>120479</v>
      </c>
      <c r="D3057" s="2">
        <v>8088</v>
      </c>
      <c r="E3057" s="2">
        <v>8065</v>
      </c>
      <c r="F3057" s="10">
        <f t="shared" si="762"/>
        <v>-5.3165388262291779E-3</v>
      </c>
      <c r="G3057" s="2">
        <f t="shared" ca="1" si="763"/>
        <v>120542.22324999997</v>
      </c>
      <c r="H3057">
        <f t="shared" ca="1" si="764"/>
        <v>-1</v>
      </c>
      <c r="I3057">
        <f t="shared" si="765"/>
        <v>1</v>
      </c>
      <c r="J3057">
        <f t="shared" si="768"/>
        <v>6.6099999999996726</v>
      </c>
      <c r="K3057">
        <f t="shared" si="766"/>
        <v>1</v>
      </c>
      <c r="L3057" s="11">
        <f t="shared" ca="1" si="760"/>
        <v>14007.609999999968</v>
      </c>
      <c r="M3057">
        <f t="shared" ca="1" si="767"/>
        <v>1</v>
      </c>
      <c r="N3057">
        <f t="shared" ca="1" si="761"/>
        <v>0</v>
      </c>
      <c r="O3057">
        <f>COUNTIF(結算日!$A$3:$A$249,A3057)</f>
        <v>0</v>
      </c>
      <c r="Q3057" s="7">
        <f t="shared" si="769"/>
        <v>-21</v>
      </c>
      <c r="R3057" s="8">
        <f t="shared" ca="1" si="773"/>
        <v>-2625</v>
      </c>
      <c r="S3057" s="8">
        <f t="shared" ca="1" si="774"/>
        <v>1011869</v>
      </c>
      <c r="T3057" s="8">
        <f t="shared" ca="1" si="770"/>
        <v>125</v>
      </c>
      <c r="U3057" s="9">
        <f t="shared" ca="1" si="775"/>
        <v>0</v>
      </c>
      <c r="V3057">
        <f t="shared" si="771"/>
        <v>2010</v>
      </c>
      <c r="W3057">
        <f t="shared" si="772"/>
        <v>10</v>
      </c>
    </row>
    <row r="3058" spans="1:23" x14ac:dyDescent="0.25">
      <c r="A3058" s="1">
        <v>40473</v>
      </c>
      <c r="B3058" s="2">
        <v>8168.06</v>
      </c>
      <c r="C3058" s="2">
        <v>103348.4</v>
      </c>
      <c r="D3058" s="2">
        <v>8142</v>
      </c>
      <c r="E3058" s="2">
        <v>8118</v>
      </c>
      <c r="F3058" s="10">
        <f t="shared" si="762"/>
        <v>-3.1904760738780125E-3</v>
      </c>
      <c r="G3058" s="2">
        <f t="shared" ca="1" si="763"/>
        <v>120135.06074999998</v>
      </c>
      <c r="H3058">
        <f t="shared" ca="1" si="764"/>
        <v>-1</v>
      </c>
      <c r="I3058">
        <f t="shared" si="765"/>
        <v>1</v>
      </c>
      <c r="J3058">
        <f t="shared" si="768"/>
        <v>36.830000000000837</v>
      </c>
      <c r="K3058">
        <f t="shared" si="766"/>
        <v>1</v>
      </c>
      <c r="L3058" s="11">
        <f t="shared" ca="1" si="760"/>
        <v>14044.43999999997</v>
      </c>
      <c r="M3058">
        <f t="shared" ca="1" si="767"/>
        <v>1</v>
      </c>
      <c r="N3058">
        <f t="shared" ca="1" si="761"/>
        <v>0</v>
      </c>
      <c r="O3058">
        <f>COUNTIF(結算日!$A$3:$A$249,A3058)</f>
        <v>0</v>
      </c>
      <c r="Q3058" s="7">
        <f t="shared" si="769"/>
        <v>54</v>
      </c>
      <c r="R3058" s="8">
        <f t="shared" ca="1" si="773"/>
        <v>6750</v>
      </c>
      <c r="S3058" s="8">
        <f t="shared" ca="1" si="774"/>
        <v>1018619</v>
      </c>
      <c r="T3058" s="8">
        <f t="shared" ca="1" si="770"/>
        <v>125</v>
      </c>
      <c r="U3058" s="9">
        <f t="shared" ca="1" si="775"/>
        <v>0</v>
      </c>
      <c r="V3058">
        <f t="shared" si="771"/>
        <v>2010</v>
      </c>
      <c r="W3058">
        <f t="shared" si="772"/>
        <v>10</v>
      </c>
    </row>
    <row r="3059" spans="1:23" x14ac:dyDescent="0.25">
      <c r="A3059" s="1">
        <v>40476</v>
      </c>
      <c r="B3059" s="2">
        <v>8306.98</v>
      </c>
      <c r="C3059" s="2">
        <v>127103.7</v>
      </c>
      <c r="D3059" s="2">
        <v>8303</v>
      </c>
      <c r="E3059" s="2">
        <v>8280</v>
      </c>
      <c r="F3059" s="10">
        <f t="shared" si="762"/>
        <v>-4.791151537621996E-4</v>
      </c>
      <c r="G3059" s="2">
        <f t="shared" ca="1" si="763"/>
        <v>121010.17149999998</v>
      </c>
      <c r="H3059">
        <f t="shared" ca="1" si="764"/>
        <v>1</v>
      </c>
      <c r="I3059">
        <f t="shared" si="765"/>
        <v>1</v>
      </c>
      <c r="J3059">
        <f t="shared" si="768"/>
        <v>138.91999999999916</v>
      </c>
      <c r="K3059">
        <f t="shared" ca="1" si="766"/>
        <v>1</v>
      </c>
      <c r="L3059" s="11">
        <f t="shared" ca="1" si="760"/>
        <v>14183.359999999968</v>
      </c>
      <c r="M3059">
        <f t="shared" ca="1" si="767"/>
        <v>1</v>
      </c>
      <c r="N3059">
        <f t="shared" ca="1" si="761"/>
        <v>0</v>
      </c>
      <c r="O3059">
        <f>COUNTIF(結算日!$A$3:$A$249,A3059)</f>
        <v>0</v>
      </c>
      <c r="Q3059" s="7">
        <f t="shared" si="769"/>
        <v>161</v>
      </c>
      <c r="R3059" s="8">
        <f t="shared" ca="1" si="773"/>
        <v>20125</v>
      </c>
      <c r="S3059" s="8">
        <f t="shared" ca="1" si="774"/>
        <v>1038744</v>
      </c>
      <c r="T3059" s="8">
        <f t="shared" ca="1" si="770"/>
        <v>125</v>
      </c>
      <c r="U3059" s="9">
        <f t="shared" ca="1" si="775"/>
        <v>0</v>
      </c>
      <c r="V3059">
        <f t="shared" si="771"/>
        <v>2010</v>
      </c>
      <c r="W3059">
        <f t="shared" si="772"/>
        <v>10</v>
      </c>
    </row>
    <row r="3060" spans="1:23" x14ac:dyDescent="0.25">
      <c r="A3060" s="1">
        <v>40477</v>
      </c>
      <c r="B3060" s="2">
        <v>8343.23</v>
      </c>
      <c r="C3060" s="2">
        <v>119491.1</v>
      </c>
      <c r="D3060" s="2">
        <v>8313</v>
      </c>
      <c r="E3060" s="2">
        <v>8292</v>
      </c>
      <c r="F3060" s="10">
        <f t="shared" si="762"/>
        <v>-3.6232969725153996E-3</v>
      </c>
      <c r="G3060" s="2">
        <f t="shared" ca="1" si="763"/>
        <v>121800.06949999998</v>
      </c>
      <c r="H3060">
        <f t="shared" ca="1" si="764"/>
        <v>-1</v>
      </c>
      <c r="I3060">
        <f t="shared" si="765"/>
        <v>1</v>
      </c>
      <c r="J3060">
        <f t="shared" si="768"/>
        <v>36.25</v>
      </c>
      <c r="K3060">
        <f t="shared" si="766"/>
        <v>1</v>
      </c>
      <c r="L3060" s="11">
        <f t="shared" ca="1" si="760"/>
        <v>14219.609999999968</v>
      </c>
      <c r="M3060">
        <f t="shared" ca="1" si="767"/>
        <v>1</v>
      </c>
      <c r="N3060">
        <f t="shared" ca="1" si="761"/>
        <v>0</v>
      </c>
      <c r="O3060">
        <f>COUNTIF(結算日!$A$3:$A$249,A3060)</f>
        <v>0</v>
      </c>
      <c r="Q3060" s="7">
        <f t="shared" si="769"/>
        <v>10</v>
      </c>
      <c r="R3060" s="8">
        <f t="shared" ca="1" si="773"/>
        <v>1250</v>
      </c>
      <c r="S3060" s="8">
        <f t="shared" ca="1" si="774"/>
        <v>1039994</v>
      </c>
      <c r="T3060" s="8">
        <f t="shared" ca="1" si="770"/>
        <v>125</v>
      </c>
      <c r="U3060" s="9">
        <f t="shared" ca="1" si="775"/>
        <v>0</v>
      </c>
      <c r="V3060">
        <f t="shared" si="771"/>
        <v>2010</v>
      </c>
      <c r="W3060">
        <f t="shared" si="772"/>
        <v>10</v>
      </c>
    </row>
    <row r="3061" spans="1:23" x14ac:dyDescent="0.25">
      <c r="A3061" s="1">
        <v>40478</v>
      </c>
      <c r="B3061" s="2">
        <v>8291.0400000000009</v>
      </c>
      <c r="C3061" s="2">
        <v>110172.6</v>
      </c>
      <c r="D3061" s="2">
        <v>8281</v>
      </c>
      <c r="E3061" s="2">
        <v>8258</v>
      </c>
      <c r="F3061" s="10">
        <f t="shared" si="762"/>
        <v>-1.2109457920841393E-3</v>
      </c>
      <c r="G3061" s="2">
        <f t="shared" ca="1" si="763"/>
        <v>121659.36449999998</v>
      </c>
      <c r="H3061">
        <f t="shared" ca="1" si="764"/>
        <v>-1</v>
      </c>
      <c r="I3061">
        <f t="shared" si="765"/>
        <v>1</v>
      </c>
      <c r="J3061">
        <f t="shared" si="768"/>
        <v>-52.18999999999869</v>
      </c>
      <c r="K3061">
        <f t="shared" si="766"/>
        <v>1</v>
      </c>
      <c r="L3061" s="11">
        <f t="shared" ca="1" si="760"/>
        <v>14167.419999999969</v>
      </c>
      <c r="M3061">
        <f t="shared" ca="1" si="767"/>
        <v>1</v>
      </c>
      <c r="N3061">
        <f t="shared" ca="1" si="761"/>
        <v>0</v>
      </c>
      <c r="O3061">
        <f>COUNTIF(結算日!$A$3:$A$249,A3061)</f>
        <v>0</v>
      </c>
      <c r="Q3061" s="7">
        <f t="shared" si="769"/>
        <v>-32</v>
      </c>
      <c r="R3061" s="8">
        <f t="shared" ca="1" si="773"/>
        <v>-4000</v>
      </c>
      <c r="S3061" s="8">
        <f t="shared" ca="1" si="774"/>
        <v>1035994</v>
      </c>
      <c r="T3061" s="8">
        <f t="shared" ca="1" si="770"/>
        <v>125</v>
      </c>
      <c r="U3061" s="9">
        <f t="shared" ca="1" si="775"/>
        <v>0</v>
      </c>
      <c r="V3061">
        <f t="shared" si="771"/>
        <v>2010</v>
      </c>
      <c r="W3061">
        <f t="shared" si="772"/>
        <v>10</v>
      </c>
    </row>
    <row r="3062" spans="1:23" x14ac:dyDescent="0.25">
      <c r="A3062" s="1">
        <v>40479</v>
      </c>
      <c r="B3062" s="2">
        <v>8354.0499999999993</v>
      </c>
      <c r="C3062" s="2">
        <v>127527.1</v>
      </c>
      <c r="D3062" s="2">
        <v>8341</v>
      </c>
      <c r="E3062" s="2">
        <v>8317</v>
      </c>
      <c r="F3062" s="10">
        <f t="shared" si="762"/>
        <v>-1.562116578186501E-3</v>
      </c>
      <c r="G3062" s="2">
        <f t="shared" ca="1" si="763"/>
        <v>122182.70699999997</v>
      </c>
      <c r="H3062">
        <f t="shared" ca="1" si="764"/>
        <v>1</v>
      </c>
      <c r="I3062">
        <f t="shared" si="765"/>
        <v>1</v>
      </c>
      <c r="J3062">
        <f t="shared" si="768"/>
        <v>63.009999999998399</v>
      </c>
      <c r="K3062">
        <f t="shared" si="766"/>
        <v>1</v>
      </c>
      <c r="L3062" s="11">
        <f t="shared" ca="1" si="760"/>
        <v>14230.429999999968</v>
      </c>
      <c r="M3062">
        <f t="shared" ca="1" si="767"/>
        <v>1</v>
      </c>
      <c r="N3062">
        <f t="shared" ca="1" si="761"/>
        <v>0</v>
      </c>
      <c r="O3062">
        <f>COUNTIF(結算日!$A$3:$A$249,A3062)</f>
        <v>0</v>
      </c>
      <c r="Q3062" s="7">
        <f t="shared" si="769"/>
        <v>60</v>
      </c>
      <c r="R3062" s="8">
        <f t="shared" ca="1" si="773"/>
        <v>7500</v>
      </c>
      <c r="S3062" s="8">
        <f t="shared" ca="1" si="774"/>
        <v>1043494</v>
      </c>
      <c r="T3062" s="8">
        <f t="shared" ca="1" si="770"/>
        <v>125</v>
      </c>
      <c r="U3062" s="9">
        <f t="shared" ca="1" si="775"/>
        <v>0</v>
      </c>
      <c r="V3062">
        <f t="shared" si="771"/>
        <v>2010</v>
      </c>
      <c r="W3062">
        <f t="shared" si="772"/>
        <v>10</v>
      </c>
    </row>
    <row r="3063" spans="1:23" x14ac:dyDescent="0.25">
      <c r="A3063" s="1">
        <v>40480</v>
      </c>
      <c r="B3063" s="2">
        <v>8287.09</v>
      </c>
      <c r="C3063" s="2">
        <v>106585.3</v>
      </c>
      <c r="D3063" s="2">
        <v>8302</v>
      </c>
      <c r="E3063" s="2">
        <v>8279</v>
      </c>
      <c r="F3063" s="10">
        <f t="shared" si="762"/>
        <v>1.7991840320306096E-3</v>
      </c>
      <c r="G3063" s="2">
        <f t="shared" ca="1" si="763"/>
        <v>121952.83949999996</v>
      </c>
      <c r="H3063">
        <f t="shared" ca="1" si="764"/>
        <v>-1</v>
      </c>
      <c r="I3063">
        <f t="shared" si="765"/>
        <v>-1</v>
      </c>
      <c r="J3063">
        <f t="shared" si="768"/>
        <v>-66.959999999999127</v>
      </c>
      <c r="K3063">
        <f t="shared" si="766"/>
        <v>-1</v>
      </c>
      <c r="L3063" s="11">
        <f t="shared" ca="1" si="760"/>
        <v>14163.469999999968</v>
      </c>
      <c r="M3063">
        <f t="shared" ca="1" si="767"/>
        <v>-1</v>
      </c>
      <c r="N3063">
        <f t="shared" ca="1" si="761"/>
        <v>2</v>
      </c>
      <c r="O3063">
        <f>COUNTIF(結算日!$A$3:$A$249,A3063)</f>
        <v>0</v>
      </c>
      <c r="Q3063" s="7">
        <f t="shared" si="769"/>
        <v>-39</v>
      </c>
      <c r="R3063" s="8">
        <f t="shared" ca="1" si="773"/>
        <v>-4875</v>
      </c>
      <c r="S3063" s="8">
        <f t="shared" ca="1" si="774"/>
        <v>1038619</v>
      </c>
      <c r="T3063" s="8">
        <f t="shared" ca="1" si="770"/>
        <v>-125</v>
      </c>
      <c r="U3063" s="9">
        <f t="shared" ca="1" si="775"/>
        <v>250</v>
      </c>
      <c r="V3063">
        <f t="shared" si="771"/>
        <v>2010</v>
      </c>
      <c r="W3063">
        <f t="shared" si="772"/>
        <v>10</v>
      </c>
    </row>
    <row r="3064" spans="1:23" x14ac:dyDescent="0.25">
      <c r="A3064" s="1">
        <v>40483</v>
      </c>
      <c r="B3064" s="2">
        <v>8379.75</v>
      </c>
      <c r="C3064" s="2">
        <v>126150.39999999999</v>
      </c>
      <c r="D3064" s="2">
        <v>8393</v>
      </c>
      <c r="E3064" s="2">
        <v>8369</v>
      </c>
      <c r="F3064" s="10">
        <f t="shared" si="762"/>
        <v>1.5811927563471606E-3</v>
      </c>
      <c r="G3064" s="2">
        <f t="shared" ca="1" si="763"/>
        <v>121806.03199999993</v>
      </c>
      <c r="H3064">
        <f t="shared" ca="1" si="764"/>
        <v>1</v>
      </c>
      <c r="I3064">
        <f t="shared" si="765"/>
        <v>-1</v>
      </c>
      <c r="J3064">
        <f t="shared" si="768"/>
        <v>92.659999999999854</v>
      </c>
      <c r="K3064">
        <f t="shared" si="766"/>
        <v>-1</v>
      </c>
      <c r="L3064" s="11">
        <f t="shared" ca="1" si="760"/>
        <v>14070.809999999969</v>
      </c>
      <c r="M3064">
        <f t="shared" ca="1" si="767"/>
        <v>-1</v>
      </c>
      <c r="N3064">
        <f t="shared" ca="1" si="761"/>
        <v>0</v>
      </c>
      <c r="O3064">
        <f>COUNTIF(結算日!$A$3:$A$249,A3064)</f>
        <v>0</v>
      </c>
      <c r="Q3064" s="7">
        <f t="shared" si="769"/>
        <v>91</v>
      </c>
      <c r="R3064" s="8">
        <f t="shared" ca="1" si="773"/>
        <v>-11375</v>
      </c>
      <c r="S3064" s="8">
        <f t="shared" ca="1" si="774"/>
        <v>1026994</v>
      </c>
      <c r="T3064" s="8">
        <f t="shared" ca="1" si="770"/>
        <v>-122</v>
      </c>
      <c r="U3064" s="9">
        <f t="shared" ca="1" si="775"/>
        <v>3</v>
      </c>
      <c r="V3064">
        <f t="shared" si="771"/>
        <v>2010</v>
      </c>
      <c r="W3064">
        <f t="shared" si="772"/>
        <v>11</v>
      </c>
    </row>
    <row r="3065" spans="1:23" x14ac:dyDescent="0.25">
      <c r="A3065" s="1">
        <v>40484</v>
      </c>
      <c r="B3065" s="2">
        <v>8344.76</v>
      </c>
      <c r="C3065" s="2">
        <v>114660</v>
      </c>
      <c r="D3065" s="2">
        <v>8367</v>
      </c>
      <c r="E3065" s="2">
        <v>8343</v>
      </c>
      <c r="F3065" s="10">
        <f t="shared" si="762"/>
        <v>2.6651455524184797E-3</v>
      </c>
      <c r="G3065" s="2">
        <f t="shared" ca="1" si="763"/>
        <v>121478.09699999995</v>
      </c>
      <c r="H3065">
        <f t="shared" ca="1" si="764"/>
        <v>-1</v>
      </c>
      <c r="I3065">
        <f t="shared" si="765"/>
        <v>-1</v>
      </c>
      <c r="J3065">
        <f t="shared" si="768"/>
        <v>-34.989999999999782</v>
      </c>
      <c r="K3065">
        <f t="shared" si="766"/>
        <v>-1</v>
      </c>
      <c r="L3065" s="11">
        <f t="shared" ca="1" si="760"/>
        <v>14105.799999999968</v>
      </c>
      <c r="M3065">
        <f t="shared" ca="1" si="767"/>
        <v>-1</v>
      </c>
      <c r="N3065">
        <f t="shared" ca="1" si="761"/>
        <v>0</v>
      </c>
      <c r="O3065">
        <f>COUNTIF(結算日!$A$3:$A$249,A3065)</f>
        <v>0</v>
      </c>
      <c r="Q3065" s="7">
        <f t="shared" si="769"/>
        <v>-26</v>
      </c>
      <c r="R3065" s="8">
        <f t="shared" ca="1" si="773"/>
        <v>3172</v>
      </c>
      <c r="S3065" s="8">
        <f t="shared" ca="1" si="774"/>
        <v>1030163</v>
      </c>
      <c r="T3065" s="8">
        <f t="shared" ca="1" si="770"/>
        <v>-123</v>
      </c>
      <c r="U3065" s="9">
        <f t="shared" ca="1" si="775"/>
        <v>1</v>
      </c>
      <c r="V3065">
        <f t="shared" si="771"/>
        <v>2010</v>
      </c>
      <c r="W3065">
        <f t="shared" si="772"/>
        <v>11</v>
      </c>
    </row>
    <row r="3066" spans="1:23" x14ac:dyDescent="0.25">
      <c r="A3066" s="1">
        <v>40485</v>
      </c>
      <c r="B3066" s="2">
        <v>8293.9</v>
      </c>
      <c r="C3066" s="2">
        <v>126560.5</v>
      </c>
      <c r="D3066" s="2">
        <v>8324</v>
      </c>
      <c r="E3066" s="2">
        <v>8299</v>
      </c>
      <c r="F3066" s="10">
        <f t="shared" si="762"/>
        <v>3.629173247808648E-3</v>
      </c>
      <c r="G3066" s="2">
        <f t="shared" ca="1" si="763"/>
        <v>121479.92699999995</v>
      </c>
      <c r="H3066">
        <f t="shared" ca="1" si="764"/>
        <v>1</v>
      </c>
      <c r="I3066">
        <f t="shared" si="765"/>
        <v>-1</v>
      </c>
      <c r="J3066">
        <f t="shared" si="768"/>
        <v>-50.860000000000582</v>
      </c>
      <c r="K3066">
        <f t="shared" si="766"/>
        <v>-1</v>
      </c>
      <c r="L3066" s="11">
        <f t="shared" ca="1" si="760"/>
        <v>14156.659999999969</v>
      </c>
      <c r="M3066">
        <f t="shared" ca="1" si="767"/>
        <v>-1</v>
      </c>
      <c r="N3066">
        <f t="shared" ca="1" si="761"/>
        <v>0</v>
      </c>
      <c r="O3066">
        <f>COUNTIF(結算日!$A$3:$A$249,A3066)</f>
        <v>0</v>
      </c>
      <c r="Q3066" s="7">
        <f t="shared" si="769"/>
        <v>-43</v>
      </c>
      <c r="R3066" s="8">
        <f t="shared" ca="1" si="773"/>
        <v>5289</v>
      </c>
      <c r="S3066" s="8">
        <f t="shared" ca="1" si="774"/>
        <v>1035451</v>
      </c>
      <c r="T3066" s="8">
        <f t="shared" ca="1" si="770"/>
        <v>-124</v>
      </c>
      <c r="U3066" s="9">
        <f t="shared" ca="1" si="775"/>
        <v>1</v>
      </c>
      <c r="V3066">
        <f t="shared" si="771"/>
        <v>2010</v>
      </c>
      <c r="W3066">
        <f t="shared" si="772"/>
        <v>11</v>
      </c>
    </row>
    <row r="3067" spans="1:23" x14ac:dyDescent="0.25">
      <c r="A3067" s="1">
        <v>40486</v>
      </c>
      <c r="B3067" s="2">
        <v>8357.85</v>
      </c>
      <c r="C3067" s="2">
        <v>98175.97</v>
      </c>
      <c r="D3067" s="2">
        <v>8368</v>
      </c>
      <c r="E3067" s="2">
        <v>8344</v>
      </c>
      <c r="F3067" s="10">
        <f t="shared" si="762"/>
        <v>1.2144271553089503E-3</v>
      </c>
      <c r="G3067" s="2">
        <f t="shared" ca="1" si="763"/>
        <v>121115.43624999998</v>
      </c>
      <c r="H3067">
        <f t="shared" ca="1" si="764"/>
        <v>-1</v>
      </c>
      <c r="I3067">
        <f t="shared" si="765"/>
        <v>-1</v>
      </c>
      <c r="J3067">
        <f t="shared" si="768"/>
        <v>63.950000000000728</v>
      </c>
      <c r="K3067">
        <f t="shared" si="766"/>
        <v>-1</v>
      </c>
      <c r="L3067" s="11">
        <f t="shared" ca="1" si="760"/>
        <v>14092.709999999968</v>
      </c>
      <c r="M3067">
        <f t="shared" ca="1" si="767"/>
        <v>-1</v>
      </c>
      <c r="N3067">
        <f t="shared" ca="1" si="761"/>
        <v>0</v>
      </c>
      <c r="O3067">
        <f>COUNTIF(結算日!$A$3:$A$249,A3067)</f>
        <v>0</v>
      </c>
      <c r="Q3067" s="7">
        <f t="shared" si="769"/>
        <v>44</v>
      </c>
      <c r="R3067" s="8">
        <f t="shared" ca="1" si="773"/>
        <v>-5456</v>
      </c>
      <c r="S3067" s="8">
        <f t="shared" ca="1" si="774"/>
        <v>1029994</v>
      </c>
      <c r="T3067" s="8">
        <f t="shared" ca="1" si="770"/>
        <v>-123</v>
      </c>
      <c r="U3067" s="9">
        <f t="shared" ca="1" si="775"/>
        <v>1</v>
      </c>
      <c r="V3067">
        <f t="shared" si="771"/>
        <v>2010</v>
      </c>
      <c r="W3067">
        <f t="shared" si="772"/>
        <v>11</v>
      </c>
    </row>
    <row r="3068" spans="1:23" x14ac:dyDescent="0.25">
      <c r="A3068" s="1">
        <v>40487</v>
      </c>
      <c r="B3068" s="2">
        <v>8449.34</v>
      </c>
      <c r="C3068" s="2">
        <v>154269.5</v>
      </c>
      <c r="D3068" s="2">
        <v>8463</v>
      </c>
      <c r="E3068" s="2">
        <v>8436</v>
      </c>
      <c r="F3068" s="10">
        <f t="shared" si="762"/>
        <v>1.6166943216866514E-3</v>
      </c>
      <c r="G3068" s="2">
        <f t="shared" ca="1" si="763"/>
        <v>122012.37125</v>
      </c>
      <c r="H3068">
        <f t="shared" ca="1" si="764"/>
        <v>1</v>
      </c>
      <c r="I3068">
        <f t="shared" si="765"/>
        <v>-1</v>
      </c>
      <c r="J3068">
        <f t="shared" si="768"/>
        <v>91.489999999999782</v>
      </c>
      <c r="K3068">
        <f t="shared" si="766"/>
        <v>-1</v>
      </c>
      <c r="L3068" s="11">
        <f t="shared" ca="1" si="760"/>
        <v>14001.219999999968</v>
      </c>
      <c r="M3068">
        <f t="shared" ca="1" si="767"/>
        <v>-1</v>
      </c>
      <c r="N3068">
        <f t="shared" ca="1" si="761"/>
        <v>0</v>
      </c>
      <c r="O3068">
        <f>COUNTIF(結算日!$A$3:$A$249,A3068)</f>
        <v>0</v>
      </c>
      <c r="Q3068" s="7">
        <f t="shared" si="769"/>
        <v>95</v>
      </c>
      <c r="R3068" s="8">
        <f t="shared" ca="1" si="773"/>
        <v>-11685</v>
      </c>
      <c r="S3068" s="8">
        <f t="shared" ca="1" si="774"/>
        <v>1018308</v>
      </c>
      <c r="T3068" s="8">
        <f t="shared" ca="1" si="770"/>
        <v>-120</v>
      </c>
      <c r="U3068" s="9">
        <f t="shared" ca="1" si="775"/>
        <v>3</v>
      </c>
      <c r="V3068">
        <f t="shared" si="771"/>
        <v>2010</v>
      </c>
      <c r="W3068">
        <f t="shared" si="772"/>
        <v>11</v>
      </c>
    </row>
    <row r="3069" spans="1:23" x14ac:dyDescent="0.25">
      <c r="A3069" s="1">
        <v>40490</v>
      </c>
      <c r="B3069" s="2">
        <v>8430.58</v>
      </c>
      <c r="C3069" s="2">
        <v>132338.70000000001</v>
      </c>
      <c r="D3069" s="2">
        <v>8453</v>
      </c>
      <c r="E3069" s="2">
        <v>8429</v>
      </c>
      <c r="F3069" s="10">
        <f t="shared" si="762"/>
        <v>2.6593662594982526E-3</v>
      </c>
      <c r="G3069" s="2">
        <f t="shared" ca="1" si="763"/>
        <v>122313.70374999999</v>
      </c>
      <c r="H3069">
        <f t="shared" ca="1" si="764"/>
        <v>1</v>
      </c>
      <c r="I3069">
        <f t="shared" si="765"/>
        <v>-1</v>
      </c>
      <c r="J3069">
        <f t="shared" si="768"/>
        <v>-18.760000000000218</v>
      </c>
      <c r="K3069">
        <f t="shared" si="766"/>
        <v>-1</v>
      </c>
      <c r="L3069" s="11">
        <f t="shared" ca="1" si="760"/>
        <v>14019.979999999969</v>
      </c>
      <c r="M3069">
        <f t="shared" ca="1" si="767"/>
        <v>-1</v>
      </c>
      <c r="N3069">
        <f t="shared" ca="1" si="761"/>
        <v>0</v>
      </c>
      <c r="O3069">
        <f>COUNTIF(結算日!$A$3:$A$249,A3069)</f>
        <v>0</v>
      </c>
      <c r="Q3069" s="7">
        <f t="shared" si="769"/>
        <v>-10</v>
      </c>
      <c r="R3069" s="8">
        <f t="shared" ca="1" si="773"/>
        <v>1200</v>
      </c>
      <c r="S3069" s="8">
        <f t="shared" ca="1" si="774"/>
        <v>1019505</v>
      </c>
      <c r="T3069" s="8">
        <f t="shared" ca="1" si="770"/>
        <v>-120</v>
      </c>
      <c r="U3069" s="9">
        <f t="shared" ca="1" si="775"/>
        <v>0</v>
      </c>
      <c r="V3069">
        <f t="shared" si="771"/>
        <v>2010</v>
      </c>
      <c r="W3069">
        <f t="shared" si="772"/>
        <v>11</v>
      </c>
    </row>
    <row r="3070" spans="1:23" x14ac:dyDescent="0.25">
      <c r="A3070" s="1">
        <v>40491</v>
      </c>
      <c r="B3070" s="2">
        <v>8445.6299999999992</v>
      </c>
      <c r="C3070" s="2">
        <v>97621.69</v>
      </c>
      <c r="D3070" s="2">
        <v>8467</v>
      </c>
      <c r="E3070" s="2">
        <v>8445</v>
      </c>
      <c r="F3070" s="10">
        <f t="shared" si="762"/>
        <v>2.530302653561689E-3</v>
      </c>
      <c r="G3070" s="2">
        <f t="shared" ca="1" si="763"/>
        <v>121094.37349999999</v>
      </c>
      <c r="H3070">
        <f t="shared" ca="1" si="764"/>
        <v>-1</v>
      </c>
      <c r="I3070">
        <f t="shared" si="765"/>
        <v>-1</v>
      </c>
      <c r="J3070">
        <f t="shared" si="768"/>
        <v>15.049999999999272</v>
      </c>
      <c r="K3070">
        <f t="shared" si="766"/>
        <v>-1</v>
      </c>
      <c r="L3070" s="11">
        <f t="shared" ref="L3070:L3133" ca="1" si="776">L3069+J3070*M3069</f>
        <v>14004.929999999969</v>
      </c>
      <c r="M3070">
        <f t="shared" ca="1" si="767"/>
        <v>-1</v>
      </c>
      <c r="N3070">
        <f t="shared" ref="N3070:N3133" ca="1" si="777">ABS(M3070-M3069)</f>
        <v>0</v>
      </c>
      <c r="O3070">
        <f>COUNTIF(結算日!$A$3:$A$249,A3070)</f>
        <v>0</v>
      </c>
      <c r="Q3070" s="7">
        <f t="shared" si="769"/>
        <v>14</v>
      </c>
      <c r="R3070" s="8">
        <f t="shared" ca="1" si="773"/>
        <v>-1680</v>
      </c>
      <c r="S3070" s="8">
        <f t="shared" ca="1" si="774"/>
        <v>1017825</v>
      </c>
      <c r="T3070" s="8">
        <f t="shared" ca="1" si="770"/>
        <v>-120</v>
      </c>
      <c r="U3070" s="9">
        <f t="shared" ca="1" si="775"/>
        <v>0</v>
      </c>
      <c r="V3070">
        <f t="shared" si="771"/>
        <v>2010</v>
      </c>
      <c r="W3070">
        <f t="shared" si="772"/>
        <v>11</v>
      </c>
    </row>
    <row r="3071" spans="1:23" x14ac:dyDescent="0.25">
      <c r="A3071" s="1">
        <v>40492</v>
      </c>
      <c r="B3071" s="2">
        <v>8450.6299999999992</v>
      </c>
      <c r="C3071" s="2">
        <v>113927.7</v>
      </c>
      <c r="D3071" s="2">
        <v>8485</v>
      </c>
      <c r="E3071" s="2">
        <v>8462</v>
      </c>
      <c r="F3071" s="10">
        <f t="shared" si="762"/>
        <v>4.0671523898219153E-3</v>
      </c>
      <c r="G3071" s="2">
        <f t="shared" ca="1" si="763"/>
        <v>120447.30350000001</v>
      </c>
      <c r="H3071">
        <f t="shared" ca="1" si="764"/>
        <v>-1</v>
      </c>
      <c r="I3071">
        <f t="shared" si="765"/>
        <v>-1</v>
      </c>
      <c r="J3071">
        <f t="shared" si="768"/>
        <v>5</v>
      </c>
      <c r="K3071">
        <f t="shared" si="766"/>
        <v>-1</v>
      </c>
      <c r="L3071" s="11">
        <f t="shared" ca="1" si="776"/>
        <v>13999.929999999969</v>
      </c>
      <c r="M3071">
        <f t="shared" ca="1" si="767"/>
        <v>-1</v>
      </c>
      <c r="N3071">
        <f t="shared" ca="1" si="777"/>
        <v>0</v>
      </c>
      <c r="O3071">
        <f>COUNTIF(結算日!$A$3:$A$249,A3071)</f>
        <v>0</v>
      </c>
      <c r="Q3071" s="7">
        <f t="shared" si="769"/>
        <v>18</v>
      </c>
      <c r="R3071" s="8">
        <f t="shared" ca="1" si="773"/>
        <v>-2160</v>
      </c>
      <c r="S3071" s="8">
        <f t="shared" ca="1" si="774"/>
        <v>1015665</v>
      </c>
      <c r="T3071" s="8">
        <f t="shared" ca="1" si="770"/>
        <v>-119</v>
      </c>
      <c r="U3071" s="9">
        <f t="shared" ca="1" si="775"/>
        <v>1</v>
      </c>
      <c r="V3071">
        <f t="shared" si="771"/>
        <v>2010</v>
      </c>
      <c r="W3071">
        <f t="shared" si="772"/>
        <v>11</v>
      </c>
    </row>
    <row r="3072" spans="1:23" x14ac:dyDescent="0.25">
      <c r="A3072" s="1">
        <v>40493</v>
      </c>
      <c r="B3072" s="2">
        <v>8436.9500000000007</v>
      </c>
      <c r="C3072" s="2">
        <v>104737.5</v>
      </c>
      <c r="D3072" s="2">
        <v>8451</v>
      </c>
      <c r="E3072" s="2">
        <v>8429</v>
      </c>
      <c r="F3072" s="10">
        <f t="shared" si="762"/>
        <v>1.6652937376657739E-3</v>
      </c>
      <c r="G3072" s="2">
        <f t="shared" ca="1" si="763"/>
        <v>119453.54350000003</v>
      </c>
      <c r="H3072">
        <f t="shared" ca="1" si="764"/>
        <v>-1</v>
      </c>
      <c r="I3072">
        <f t="shared" si="765"/>
        <v>-1</v>
      </c>
      <c r="J3072">
        <f t="shared" si="768"/>
        <v>-13.679999999998472</v>
      </c>
      <c r="K3072">
        <f t="shared" si="766"/>
        <v>-1</v>
      </c>
      <c r="L3072" s="11">
        <f t="shared" ca="1" si="776"/>
        <v>14013.609999999968</v>
      </c>
      <c r="M3072">
        <f t="shared" ca="1" si="767"/>
        <v>-1</v>
      </c>
      <c r="N3072">
        <f t="shared" ca="1" si="777"/>
        <v>0</v>
      </c>
      <c r="O3072">
        <f>COUNTIF(結算日!$A$3:$A$249,A3072)</f>
        <v>0</v>
      </c>
      <c r="Q3072" s="7">
        <f t="shared" si="769"/>
        <v>-34</v>
      </c>
      <c r="R3072" s="8">
        <f t="shared" ca="1" si="773"/>
        <v>4046</v>
      </c>
      <c r="S3072" s="8">
        <f t="shared" ca="1" si="774"/>
        <v>1019710</v>
      </c>
      <c r="T3072" s="8">
        <f t="shared" ca="1" si="770"/>
        <v>-120</v>
      </c>
      <c r="U3072" s="9">
        <f t="shared" ca="1" si="775"/>
        <v>1</v>
      </c>
      <c r="V3072">
        <f t="shared" si="771"/>
        <v>2010</v>
      </c>
      <c r="W3072">
        <f t="shared" si="772"/>
        <v>11</v>
      </c>
    </row>
    <row r="3073" spans="1:23" x14ac:dyDescent="0.25">
      <c r="A3073" s="1">
        <v>40494</v>
      </c>
      <c r="B3073" s="2">
        <v>8316.0499999999993</v>
      </c>
      <c r="C3073" s="2">
        <v>98033.81</v>
      </c>
      <c r="D3073" s="2">
        <v>8314</v>
      </c>
      <c r="E3073" s="2">
        <v>8293</v>
      </c>
      <c r="F3073" s="10">
        <f t="shared" si="762"/>
        <v>-2.465112643621481E-4</v>
      </c>
      <c r="G3073" s="2">
        <f t="shared" ca="1" si="763"/>
        <v>118600.43625000003</v>
      </c>
      <c r="H3073">
        <f t="shared" ca="1" si="764"/>
        <v>-1</v>
      </c>
      <c r="I3073">
        <f t="shared" si="765"/>
        <v>1</v>
      </c>
      <c r="J3073">
        <f t="shared" si="768"/>
        <v>-120.90000000000146</v>
      </c>
      <c r="K3073">
        <f t="shared" ca="1" si="766"/>
        <v>-1</v>
      </c>
      <c r="L3073" s="11">
        <f t="shared" ca="1" si="776"/>
        <v>14134.509999999969</v>
      </c>
      <c r="M3073">
        <f t="shared" ca="1" si="767"/>
        <v>-1</v>
      </c>
      <c r="N3073">
        <f t="shared" ca="1" si="777"/>
        <v>0</v>
      </c>
      <c r="O3073">
        <f>COUNTIF(結算日!$A$3:$A$249,A3073)</f>
        <v>0</v>
      </c>
      <c r="Q3073" s="7">
        <f t="shared" si="769"/>
        <v>-137</v>
      </c>
      <c r="R3073" s="8">
        <f t="shared" ca="1" si="773"/>
        <v>16440</v>
      </c>
      <c r="S3073" s="8">
        <f t="shared" ca="1" si="774"/>
        <v>1036149</v>
      </c>
      <c r="T3073" s="8">
        <f t="shared" ca="1" si="770"/>
        <v>-124</v>
      </c>
      <c r="U3073" s="9">
        <f t="shared" ca="1" si="775"/>
        <v>4</v>
      </c>
      <c r="V3073">
        <f t="shared" si="771"/>
        <v>2010</v>
      </c>
      <c r="W3073">
        <f t="shared" si="772"/>
        <v>11</v>
      </c>
    </row>
    <row r="3074" spans="1:23" x14ac:dyDescent="0.25">
      <c r="A3074" s="1">
        <v>40497</v>
      </c>
      <c r="B3074" s="2">
        <v>8240.65</v>
      </c>
      <c r="C3074" s="2">
        <v>86971.58</v>
      </c>
      <c r="D3074" s="2">
        <v>8270</v>
      </c>
      <c r="E3074" s="2">
        <v>8253</v>
      </c>
      <c r="F3074" s="10">
        <f t="shared" ref="F3074:F3137" si="778">IF(O3074=1,E3074,D3074)/B3074-1</f>
        <v>3.5616122514607884E-3</v>
      </c>
      <c r="G3074" s="2">
        <f t="shared" ref="G3074:G3137" ca="1" si="779">IF(ROW()&gt;$G$1,AVERAGE(OFFSET(C3074,-$G$1+1,,$G$1)),"")</f>
        <v>117021.28825000001</v>
      </c>
      <c r="H3074">
        <f t="shared" ref="H3074:H3137" ca="1" si="780">IF(G3074="",0,SIGN(C3074-G3074))</f>
        <v>-1</v>
      </c>
      <c r="I3074">
        <f t="shared" ref="I3074:I3137" si="781">-SIGN(F3074)</f>
        <v>-1</v>
      </c>
      <c r="J3074">
        <f t="shared" si="768"/>
        <v>-75.399999999999636</v>
      </c>
      <c r="K3074">
        <f t="shared" ref="K3074:K3137" si="782">CHOOSE($K$1,H3074*(2-$K$1)+I3074*($K$1-1),IF(ABS(F3074)&gt;($K$1-2)/100,I3074,H3074))</f>
        <v>-1</v>
      </c>
      <c r="L3074" s="11">
        <f t="shared" ca="1" si="776"/>
        <v>14209.909999999969</v>
      </c>
      <c r="M3074">
        <f t="shared" ref="M3074:M3137" ca="1" si="783">INT(L3074*$P$1/B3074)*K3074</f>
        <v>-1</v>
      </c>
      <c r="N3074">
        <f t="shared" ca="1" si="777"/>
        <v>0</v>
      </c>
      <c r="O3074">
        <f>COUNTIF(結算日!$A$3:$A$249,A3074)</f>
        <v>0</v>
      </c>
      <c r="Q3074" s="7">
        <f t="shared" si="769"/>
        <v>-44</v>
      </c>
      <c r="R3074" s="8">
        <f t="shared" ca="1" si="773"/>
        <v>5456</v>
      </c>
      <c r="S3074" s="8">
        <f t="shared" ca="1" si="774"/>
        <v>1041601</v>
      </c>
      <c r="T3074" s="8">
        <f t="shared" ca="1" si="770"/>
        <v>-125</v>
      </c>
      <c r="U3074" s="9">
        <f t="shared" ca="1" si="775"/>
        <v>1</v>
      </c>
      <c r="V3074">
        <f t="shared" si="771"/>
        <v>2010</v>
      </c>
      <c r="W3074">
        <f t="shared" si="772"/>
        <v>11</v>
      </c>
    </row>
    <row r="3075" spans="1:23" x14ac:dyDescent="0.25">
      <c r="A3075" s="1">
        <v>40498</v>
      </c>
      <c r="B3075" s="2">
        <v>8312.2099999999991</v>
      </c>
      <c r="C3075" s="2">
        <v>86969.95</v>
      </c>
      <c r="D3075" s="2">
        <v>8290</v>
      </c>
      <c r="E3075" s="2">
        <v>8273</v>
      </c>
      <c r="F3075" s="10">
        <f t="shared" si="778"/>
        <v>-2.6719729169497608E-3</v>
      </c>
      <c r="G3075" s="2">
        <f t="shared" ca="1" si="779"/>
        <v>116146.88200000001</v>
      </c>
      <c r="H3075">
        <f t="shared" ca="1" si="780"/>
        <v>-1</v>
      </c>
      <c r="I3075">
        <f t="shared" si="781"/>
        <v>1</v>
      </c>
      <c r="J3075">
        <f t="shared" ref="J3075:J3138" si="784">B3075-B3074</f>
        <v>71.559999999999491</v>
      </c>
      <c r="K3075">
        <f t="shared" si="782"/>
        <v>1</v>
      </c>
      <c r="L3075" s="11">
        <f t="shared" ca="1" si="776"/>
        <v>14138.349999999969</v>
      </c>
      <c r="M3075">
        <f t="shared" ca="1" si="783"/>
        <v>1</v>
      </c>
      <c r="N3075">
        <f t="shared" ca="1" si="777"/>
        <v>2</v>
      </c>
      <c r="O3075">
        <f>COUNTIF(結算日!$A$3:$A$249,A3075)</f>
        <v>0</v>
      </c>
      <c r="Q3075" s="7">
        <f t="shared" ref="Q3075:Q3138" si="785">D3075-IF(O3074=1,E3074,D3074)</f>
        <v>20</v>
      </c>
      <c r="R3075" s="8">
        <f t="shared" ca="1" si="773"/>
        <v>-2500</v>
      </c>
      <c r="S3075" s="8">
        <f t="shared" ca="1" si="774"/>
        <v>1039100</v>
      </c>
      <c r="T3075" s="8">
        <f t="shared" ref="T3075:T3138" ca="1" si="786">INT(S3075*$P$1/IF(O3075=1,E3075,D3075))*K3075</f>
        <v>125</v>
      </c>
      <c r="U3075" s="9">
        <f t="shared" ca="1" si="775"/>
        <v>250</v>
      </c>
      <c r="V3075">
        <f t="shared" ref="V3075:V3138" si="787">YEAR(A3075)</f>
        <v>2010</v>
      </c>
      <c r="W3075">
        <f t="shared" ref="W3075:W3138" si="788">MONTH(A3075)</f>
        <v>11</v>
      </c>
    </row>
    <row r="3076" spans="1:23" x14ac:dyDescent="0.25">
      <c r="A3076" s="1">
        <v>40499</v>
      </c>
      <c r="B3076" s="2">
        <v>8255.5400000000009</v>
      </c>
      <c r="C3076" s="2">
        <v>81696.28</v>
      </c>
      <c r="D3076" s="2">
        <v>8246</v>
      </c>
      <c r="E3076" s="2">
        <v>8269</v>
      </c>
      <c r="F3076" s="10">
        <f t="shared" si="778"/>
        <v>1.6304202995804928E-3</v>
      </c>
      <c r="G3076" s="2">
        <f t="shared" ca="1" si="779"/>
        <v>114947.28900000002</v>
      </c>
      <c r="H3076">
        <f t="shared" ca="1" si="780"/>
        <v>-1</v>
      </c>
      <c r="I3076">
        <f t="shared" si="781"/>
        <v>-1</v>
      </c>
      <c r="J3076">
        <f t="shared" si="784"/>
        <v>-56.669999999998254</v>
      </c>
      <c r="K3076">
        <f t="shared" si="782"/>
        <v>-1</v>
      </c>
      <c r="L3076" s="11">
        <f t="shared" ca="1" si="776"/>
        <v>14081.679999999971</v>
      </c>
      <c r="M3076">
        <f t="shared" ca="1" si="783"/>
        <v>-1</v>
      </c>
      <c r="N3076">
        <f t="shared" ca="1" si="777"/>
        <v>2</v>
      </c>
      <c r="O3076">
        <f>COUNTIF(結算日!$A$3:$A$249,A3076)</f>
        <v>1</v>
      </c>
      <c r="Q3076" s="7">
        <f t="shared" si="785"/>
        <v>-44</v>
      </c>
      <c r="R3076" s="8">
        <f t="shared" ref="R3076:R3139" ca="1" si="789">Q3076*T3075</f>
        <v>-5500</v>
      </c>
      <c r="S3076" s="8">
        <f t="shared" ref="S3076:S3139" ca="1" si="790">S3075+Q3076*T3075-U3075*$U$1</f>
        <v>1033350</v>
      </c>
      <c r="T3076" s="8">
        <f t="shared" ca="1" si="786"/>
        <v>-124</v>
      </c>
      <c r="U3076" s="9">
        <f t="shared" ref="U3076:U3139" ca="1" si="791">IF(O3076=1,ABS(T3076)+ABS(T3075),ABS(T3076-T3075))</f>
        <v>249</v>
      </c>
      <c r="V3076">
        <f t="shared" si="787"/>
        <v>2010</v>
      </c>
      <c r="W3076">
        <f t="shared" si="788"/>
        <v>11</v>
      </c>
    </row>
    <row r="3077" spans="1:23" x14ac:dyDescent="0.25">
      <c r="A3077" s="1">
        <v>40500</v>
      </c>
      <c r="B3077" s="2">
        <v>8283.4500000000007</v>
      </c>
      <c r="C3077" s="2">
        <v>74940.75</v>
      </c>
      <c r="D3077" s="2">
        <v>8292</v>
      </c>
      <c r="E3077" s="2">
        <v>8268</v>
      </c>
      <c r="F3077" s="10">
        <f t="shared" si="778"/>
        <v>1.0321786212266204E-3</v>
      </c>
      <c r="G3077" s="2">
        <f t="shared" ca="1" si="779"/>
        <v>113446.45775000002</v>
      </c>
      <c r="H3077">
        <f t="shared" ca="1" si="780"/>
        <v>-1</v>
      </c>
      <c r="I3077">
        <f t="shared" si="781"/>
        <v>-1</v>
      </c>
      <c r="J3077">
        <f t="shared" si="784"/>
        <v>27.909999999999854</v>
      </c>
      <c r="K3077">
        <f t="shared" si="782"/>
        <v>-1</v>
      </c>
      <c r="L3077" s="11">
        <f t="shared" ca="1" si="776"/>
        <v>14053.769999999971</v>
      </c>
      <c r="M3077">
        <f t="shared" ca="1" si="783"/>
        <v>-1</v>
      </c>
      <c r="N3077">
        <f t="shared" ca="1" si="777"/>
        <v>0</v>
      </c>
      <c r="O3077">
        <f>COUNTIF(結算日!$A$3:$A$249,A3077)</f>
        <v>0</v>
      </c>
      <c r="Q3077" s="7">
        <f t="shared" si="785"/>
        <v>23</v>
      </c>
      <c r="R3077" s="8">
        <f t="shared" ca="1" si="789"/>
        <v>-2852</v>
      </c>
      <c r="S3077" s="8">
        <f t="shared" ca="1" si="790"/>
        <v>1030249</v>
      </c>
      <c r="T3077" s="8">
        <f t="shared" ca="1" si="786"/>
        <v>-124</v>
      </c>
      <c r="U3077" s="9">
        <f t="shared" ca="1" si="791"/>
        <v>0</v>
      </c>
      <c r="V3077">
        <f t="shared" si="787"/>
        <v>2010</v>
      </c>
      <c r="W3077">
        <f t="shared" si="788"/>
        <v>11</v>
      </c>
    </row>
    <row r="3078" spans="1:23" x14ac:dyDescent="0.25">
      <c r="A3078" s="1">
        <v>40501</v>
      </c>
      <c r="B3078" s="2">
        <v>8306.1200000000008</v>
      </c>
      <c r="C3078" s="2">
        <v>97884.47</v>
      </c>
      <c r="D3078" s="2">
        <v>8286</v>
      </c>
      <c r="E3078" s="2">
        <v>8269</v>
      </c>
      <c r="F3078" s="10">
        <f t="shared" si="778"/>
        <v>-2.4223102965044152E-3</v>
      </c>
      <c r="G3078" s="2">
        <f t="shared" ca="1" si="779"/>
        <v>112881.35950000002</v>
      </c>
      <c r="H3078">
        <f t="shared" ca="1" si="780"/>
        <v>-1</v>
      </c>
      <c r="I3078">
        <f t="shared" si="781"/>
        <v>1</v>
      </c>
      <c r="J3078">
        <f t="shared" si="784"/>
        <v>22.670000000000073</v>
      </c>
      <c r="K3078">
        <f t="shared" si="782"/>
        <v>1</v>
      </c>
      <c r="L3078" s="11">
        <f t="shared" ca="1" si="776"/>
        <v>14031.099999999971</v>
      </c>
      <c r="M3078">
        <f t="shared" ca="1" si="783"/>
        <v>1</v>
      </c>
      <c r="N3078">
        <f t="shared" ca="1" si="777"/>
        <v>2</v>
      </c>
      <c r="O3078">
        <f>COUNTIF(結算日!$A$3:$A$249,A3078)</f>
        <v>0</v>
      </c>
      <c r="Q3078" s="7">
        <f t="shared" si="785"/>
        <v>-6</v>
      </c>
      <c r="R3078" s="8">
        <f t="shared" ca="1" si="789"/>
        <v>744</v>
      </c>
      <c r="S3078" s="8">
        <f t="shared" ca="1" si="790"/>
        <v>1030993</v>
      </c>
      <c r="T3078" s="8">
        <f t="shared" ca="1" si="786"/>
        <v>124</v>
      </c>
      <c r="U3078" s="9">
        <f t="shared" ca="1" si="791"/>
        <v>248</v>
      </c>
      <c r="V3078">
        <f t="shared" si="787"/>
        <v>2010</v>
      </c>
      <c r="W3078">
        <f t="shared" si="788"/>
        <v>11</v>
      </c>
    </row>
    <row r="3079" spans="1:23" x14ac:dyDescent="0.25">
      <c r="A3079" s="1">
        <v>40504</v>
      </c>
      <c r="B3079" s="2">
        <v>8374.91</v>
      </c>
      <c r="C3079" s="2">
        <v>88874.59</v>
      </c>
      <c r="D3079" s="2">
        <v>8373</v>
      </c>
      <c r="E3079" s="2">
        <v>8349</v>
      </c>
      <c r="F3079" s="10">
        <f t="shared" si="778"/>
        <v>-2.2806215230963822E-4</v>
      </c>
      <c r="G3079" s="2">
        <f t="shared" ca="1" si="779"/>
        <v>111969.90175000003</v>
      </c>
      <c r="H3079">
        <f t="shared" ca="1" si="780"/>
        <v>-1</v>
      </c>
      <c r="I3079">
        <f t="shared" si="781"/>
        <v>1</v>
      </c>
      <c r="J3079">
        <f t="shared" si="784"/>
        <v>68.789999999999054</v>
      </c>
      <c r="K3079">
        <f t="shared" ca="1" si="782"/>
        <v>-1</v>
      </c>
      <c r="L3079" s="11">
        <f t="shared" ca="1" si="776"/>
        <v>14099.88999999997</v>
      </c>
      <c r="M3079">
        <f t="shared" ca="1" si="783"/>
        <v>-1</v>
      </c>
      <c r="N3079">
        <f t="shared" ca="1" si="777"/>
        <v>2</v>
      </c>
      <c r="O3079">
        <f>COUNTIF(結算日!$A$3:$A$249,A3079)</f>
        <v>0</v>
      </c>
      <c r="Q3079" s="7">
        <f t="shared" si="785"/>
        <v>87</v>
      </c>
      <c r="R3079" s="8">
        <f t="shared" ca="1" si="789"/>
        <v>10788</v>
      </c>
      <c r="S3079" s="8">
        <f t="shared" ca="1" si="790"/>
        <v>1041533</v>
      </c>
      <c r="T3079" s="8">
        <f t="shared" ca="1" si="786"/>
        <v>-124</v>
      </c>
      <c r="U3079" s="9">
        <f t="shared" ca="1" si="791"/>
        <v>248</v>
      </c>
      <c r="V3079">
        <f t="shared" si="787"/>
        <v>2010</v>
      </c>
      <c r="W3079">
        <f t="shared" si="788"/>
        <v>11</v>
      </c>
    </row>
    <row r="3080" spans="1:23" x14ac:dyDescent="0.25">
      <c r="A3080" s="1">
        <v>40505</v>
      </c>
      <c r="B3080" s="2">
        <v>8328.6299999999992</v>
      </c>
      <c r="C3080" s="2">
        <v>101909.8</v>
      </c>
      <c r="D3080" s="2">
        <v>8330</v>
      </c>
      <c r="E3080" s="2">
        <v>8308</v>
      </c>
      <c r="F3080" s="10">
        <f t="shared" si="778"/>
        <v>1.6449283975883411E-4</v>
      </c>
      <c r="G3080" s="2">
        <f t="shared" ca="1" si="779"/>
        <v>112036.43650000003</v>
      </c>
      <c r="H3080">
        <f t="shared" ca="1" si="780"/>
        <v>-1</v>
      </c>
      <c r="I3080">
        <f t="shared" si="781"/>
        <v>-1</v>
      </c>
      <c r="J3080">
        <f t="shared" si="784"/>
        <v>-46.280000000000655</v>
      </c>
      <c r="K3080">
        <f t="shared" ca="1" si="782"/>
        <v>-1</v>
      </c>
      <c r="L3080" s="11">
        <f t="shared" ca="1" si="776"/>
        <v>14146.169999999971</v>
      </c>
      <c r="M3080">
        <f t="shared" ca="1" si="783"/>
        <v>-1</v>
      </c>
      <c r="N3080">
        <f t="shared" ca="1" si="777"/>
        <v>0</v>
      </c>
      <c r="O3080">
        <f>COUNTIF(結算日!$A$3:$A$249,A3080)</f>
        <v>0</v>
      </c>
      <c r="Q3080" s="7">
        <f t="shared" si="785"/>
        <v>-43</v>
      </c>
      <c r="R3080" s="8">
        <f t="shared" ca="1" si="789"/>
        <v>5332</v>
      </c>
      <c r="S3080" s="8">
        <f t="shared" ca="1" si="790"/>
        <v>1046617</v>
      </c>
      <c r="T3080" s="8">
        <f t="shared" ca="1" si="786"/>
        <v>-125</v>
      </c>
      <c r="U3080" s="9">
        <f t="shared" ca="1" si="791"/>
        <v>1</v>
      </c>
      <c r="V3080">
        <f t="shared" si="787"/>
        <v>2010</v>
      </c>
      <c r="W3080">
        <f t="shared" si="788"/>
        <v>11</v>
      </c>
    </row>
    <row r="3081" spans="1:23" x14ac:dyDescent="0.25">
      <c r="A3081" s="1">
        <v>40506</v>
      </c>
      <c r="B3081" s="2">
        <v>8297.0499999999993</v>
      </c>
      <c r="C3081" s="2">
        <v>93138.6</v>
      </c>
      <c r="D3081" s="2">
        <v>8305</v>
      </c>
      <c r="E3081" s="2">
        <v>8280</v>
      </c>
      <c r="F3081" s="10">
        <f t="shared" si="778"/>
        <v>9.5817188036728673E-4</v>
      </c>
      <c r="G3081" s="2">
        <f t="shared" ca="1" si="779"/>
        <v>110779.36400000002</v>
      </c>
      <c r="H3081">
        <f t="shared" ca="1" si="780"/>
        <v>-1</v>
      </c>
      <c r="I3081">
        <f t="shared" si="781"/>
        <v>-1</v>
      </c>
      <c r="J3081">
        <f t="shared" si="784"/>
        <v>-31.579999999999927</v>
      </c>
      <c r="K3081">
        <f t="shared" ca="1" si="782"/>
        <v>-1</v>
      </c>
      <c r="L3081" s="11">
        <f t="shared" ca="1" si="776"/>
        <v>14177.749999999971</v>
      </c>
      <c r="M3081">
        <f t="shared" ca="1" si="783"/>
        <v>-1</v>
      </c>
      <c r="N3081">
        <f t="shared" ca="1" si="777"/>
        <v>0</v>
      </c>
      <c r="O3081">
        <f>COUNTIF(結算日!$A$3:$A$249,A3081)</f>
        <v>0</v>
      </c>
      <c r="Q3081" s="7">
        <f t="shared" si="785"/>
        <v>-25</v>
      </c>
      <c r="R3081" s="8">
        <f t="shared" ca="1" si="789"/>
        <v>3125</v>
      </c>
      <c r="S3081" s="8">
        <f t="shared" ca="1" si="790"/>
        <v>1049741</v>
      </c>
      <c r="T3081" s="8">
        <f t="shared" ca="1" si="786"/>
        <v>-126</v>
      </c>
      <c r="U3081" s="9">
        <f t="shared" ca="1" si="791"/>
        <v>1</v>
      </c>
      <c r="V3081">
        <f t="shared" si="787"/>
        <v>2010</v>
      </c>
      <c r="W3081">
        <f t="shared" si="788"/>
        <v>11</v>
      </c>
    </row>
    <row r="3082" spans="1:23" x14ac:dyDescent="0.25">
      <c r="A3082" s="1">
        <v>40507</v>
      </c>
      <c r="B3082" s="2">
        <v>8349.99</v>
      </c>
      <c r="C3082" s="2">
        <v>105355.8</v>
      </c>
      <c r="D3082" s="2">
        <v>8341</v>
      </c>
      <c r="E3082" s="2">
        <v>8317</v>
      </c>
      <c r="F3082" s="10">
        <f t="shared" si="778"/>
        <v>-1.0766479959856134E-3</v>
      </c>
      <c r="G3082" s="2">
        <f t="shared" ca="1" si="779"/>
        <v>110300.2865</v>
      </c>
      <c r="H3082">
        <f t="shared" ca="1" si="780"/>
        <v>-1</v>
      </c>
      <c r="I3082">
        <f t="shared" si="781"/>
        <v>1</v>
      </c>
      <c r="J3082">
        <f t="shared" si="784"/>
        <v>52.940000000000509</v>
      </c>
      <c r="K3082">
        <f t="shared" si="782"/>
        <v>1</v>
      </c>
      <c r="L3082" s="11">
        <f t="shared" ca="1" si="776"/>
        <v>14124.80999999997</v>
      </c>
      <c r="M3082">
        <f t="shared" ca="1" si="783"/>
        <v>1</v>
      </c>
      <c r="N3082">
        <f t="shared" ca="1" si="777"/>
        <v>2</v>
      </c>
      <c r="O3082">
        <f>COUNTIF(結算日!$A$3:$A$249,A3082)</f>
        <v>0</v>
      </c>
      <c r="Q3082" s="7">
        <f t="shared" si="785"/>
        <v>36</v>
      </c>
      <c r="R3082" s="8">
        <f t="shared" ca="1" si="789"/>
        <v>-4536</v>
      </c>
      <c r="S3082" s="8">
        <f t="shared" ca="1" si="790"/>
        <v>1045204</v>
      </c>
      <c r="T3082" s="8">
        <f t="shared" ca="1" si="786"/>
        <v>125</v>
      </c>
      <c r="U3082" s="9">
        <f t="shared" ca="1" si="791"/>
        <v>251</v>
      </c>
      <c r="V3082">
        <f t="shared" si="787"/>
        <v>2010</v>
      </c>
      <c r="W3082">
        <f t="shared" si="788"/>
        <v>11</v>
      </c>
    </row>
    <row r="3083" spans="1:23" x14ac:dyDescent="0.25">
      <c r="A3083" s="1">
        <v>40508</v>
      </c>
      <c r="B3083" s="2">
        <v>8312.15</v>
      </c>
      <c r="C3083" s="2">
        <v>111509.3</v>
      </c>
      <c r="D3083" s="2">
        <v>8300</v>
      </c>
      <c r="E3083" s="2">
        <v>8275</v>
      </c>
      <c r="F3083" s="10">
        <f t="shared" si="778"/>
        <v>-1.4617156812617438E-3</v>
      </c>
      <c r="G3083" s="2">
        <f t="shared" ca="1" si="779"/>
        <v>110288.894</v>
      </c>
      <c r="H3083">
        <f t="shared" ca="1" si="780"/>
        <v>1</v>
      </c>
      <c r="I3083">
        <f t="shared" si="781"/>
        <v>1</v>
      </c>
      <c r="J3083">
        <f t="shared" si="784"/>
        <v>-37.840000000000146</v>
      </c>
      <c r="K3083">
        <f t="shared" si="782"/>
        <v>1</v>
      </c>
      <c r="L3083" s="11">
        <f t="shared" ca="1" si="776"/>
        <v>14086.96999999997</v>
      </c>
      <c r="M3083">
        <f t="shared" ca="1" si="783"/>
        <v>1</v>
      </c>
      <c r="N3083">
        <f t="shared" ca="1" si="777"/>
        <v>0</v>
      </c>
      <c r="O3083">
        <f>COUNTIF(結算日!$A$3:$A$249,A3083)</f>
        <v>0</v>
      </c>
      <c r="Q3083" s="7">
        <f t="shared" si="785"/>
        <v>-41</v>
      </c>
      <c r="R3083" s="8">
        <f t="shared" ca="1" si="789"/>
        <v>-5125</v>
      </c>
      <c r="S3083" s="8">
        <f t="shared" ca="1" si="790"/>
        <v>1039828</v>
      </c>
      <c r="T3083" s="8">
        <f t="shared" ca="1" si="786"/>
        <v>125</v>
      </c>
      <c r="U3083" s="9">
        <f t="shared" ca="1" si="791"/>
        <v>0</v>
      </c>
      <c r="V3083">
        <f t="shared" si="787"/>
        <v>2010</v>
      </c>
      <c r="W3083">
        <f t="shared" si="788"/>
        <v>11</v>
      </c>
    </row>
    <row r="3084" spans="1:23" x14ac:dyDescent="0.25">
      <c r="A3084" s="1">
        <v>40511</v>
      </c>
      <c r="B3084" s="2">
        <v>8367.17</v>
      </c>
      <c r="C3084" s="2">
        <v>109576.2</v>
      </c>
      <c r="D3084" s="2">
        <v>8382</v>
      </c>
      <c r="E3084" s="2">
        <v>8358</v>
      </c>
      <c r="F3084" s="10">
        <f t="shared" si="778"/>
        <v>1.7724033335047018E-3</v>
      </c>
      <c r="G3084" s="2">
        <f t="shared" ca="1" si="779"/>
        <v>109571.10400000002</v>
      </c>
      <c r="H3084">
        <f t="shared" ca="1" si="780"/>
        <v>1</v>
      </c>
      <c r="I3084">
        <f t="shared" si="781"/>
        <v>-1</v>
      </c>
      <c r="J3084">
        <f t="shared" si="784"/>
        <v>55.020000000000437</v>
      </c>
      <c r="K3084">
        <f t="shared" si="782"/>
        <v>-1</v>
      </c>
      <c r="L3084" s="11">
        <f t="shared" ca="1" si="776"/>
        <v>14141.989999999971</v>
      </c>
      <c r="M3084">
        <f t="shared" ca="1" si="783"/>
        <v>-1</v>
      </c>
      <c r="N3084">
        <f t="shared" ca="1" si="777"/>
        <v>2</v>
      </c>
      <c r="O3084">
        <f>COUNTIF(結算日!$A$3:$A$249,A3084)</f>
        <v>0</v>
      </c>
      <c r="Q3084" s="7">
        <f t="shared" si="785"/>
        <v>82</v>
      </c>
      <c r="R3084" s="8">
        <f t="shared" ca="1" si="789"/>
        <v>10250</v>
      </c>
      <c r="S3084" s="8">
        <f t="shared" ca="1" si="790"/>
        <v>1050078</v>
      </c>
      <c r="T3084" s="8">
        <f t="shared" ca="1" si="786"/>
        <v>-125</v>
      </c>
      <c r="U3084" s="9">
        <f t="shared" ca="1" si="791"/>
        <v>250</v>
      </c>
      <c r="V3084">
        <f t="shared" si="787"/>
        <v>2010</v>
      </c>
      <c r="W3084">
        <f t="shared" si="788"/>
        <v>11</v>
      </c>
    </row>
    <row r="3085" spans="1:23" x14ac:dyDescent="0.25">
      <c r="A3085" s="1">
        <v>40512</v>
      </c>
      <c r="B3085" s="2">
        <v>8372.48</v>
      </c>
      <c r="C3085" s="2">
        <v>150484.29999999999</v>
      </c>
      <c r="D3085" s="2">
        <v>8401</v>
      </c>
      <c r="E3085" s="2">
        <v>8380</v>
      </c>
      <c r="F3085" s="10">
        <f t="shared" si="778"/>
        <v>3.4063981042653513E-3</v>
      </c>
      <c r="G3085" s="2">
        <f t="shared" ca="1" si="779"/>
        <v>110424.704</v>
      </c>
      <c r="H3085">
        <f t="shared" ca="1" si="780"/>
        <v>1</v>
      </c>
      <c r="I3085">
        <f t="shared" si="781"/>
        <v>-1</v>
      </c>
      <c r="J3085">
        <f t="shared" si="784"/>
        <v>5.3099999999994907</v>
      </c>
      <c r="K3085">
        <f t="shared" si="782"/>
        <v>-1</v>
      </c>
      <c r="L3085" s="11">
        <f t="shared" ca="1" si="776"/>
        <v>14136.679999999971</v>
      </c>
      <c r="M3085">
        <f t="shared" ca="1" si="783"/>
        <v>-1</v>
      </c>
      <c r="N3085">
        <f t="shared" ca="1" si="777"/>
        <v>0</v>
      </c>
      <c r="O3085">
        <f>COUNTIF(結算日!$A$3:$A$249,A3085)</f>
        <v>0</v>
      </c>
      <c r="Q3085" s="7">
        <f t="shared" si="785"/>
        <v>19</v>
      </c>
      <c r="R3085" s="8">
        <f t="shared" ca="1" si="789"/>
        <v>-2375</v>
      </c>
      <c r="S3085" s="8">
        <f t="shared" ca="1" si="790"/>
        <v>1047453</v>
      </c>
      <c r="T3085" s="8">
        <f t="shared" ca="1" si="786"/>
        <v>-124</v>
      </c>
      <c r="U3085" s="9">
        <f t="shared" ca="1" si="791"/>
        <v>1</v>
      </c>
      <c r="V3085">
        <f t="shared" si="787"/>
        <v>2010</v>
      </c>
      <c r="W3085">
        <f t="shared" si="788"/>
        <v>11</v>
      </c>
    </row>
    <row r="3086" spans="1:23" x14ac:dyDescent="0.25">
      <c r="A3086" s="1">
        <v>40513</v>
      </c>
      <c r="B3086" s="2">
        <v>8520.11</v>
      </c>
      <c r="C3086" s="2">
        <v>149901.5</v>
      </c>
      <c r="D3086" s="2">
        <v>8550</v>
      </c>
      <c r="E3086" s="2">
        <v>8525</v>
      </c>
      <c r="F3086" s="10">
        <f t="shared" si="778"/>
        <v>3.5081706691579839E-3</v>
      </c>
      <c r="G3086" s="2">
        <f t="shared" ca="1" si="779"/>
        <v>110463.41400000002</v>
      </c>
      <c r="H3086">
        <f t="shared" ca="1" si="780"/>
        <v>1</v>
      </c>
      <c r="I3086">
        <f t="shared" si="781"/>
        <v>-1</v>
      </c>
      <c r="J3086">
        <f t="shared" si="784"/>
        <v>147.63000000000102</v>
      </c>
      <c r="K3086">
        <f t="shared" si="782"/>
        <v>-1</v>
      </c>
      <c r="L3086" s="11">
        <f t="shared" ca="1" si="776"/>
        <v>13989.04999999997</v>
      </c>
      <c r="M3086">
        <f t="shared" ca="1" si="783"/>
        <v>-1</v>
      </c>
      <c r="N3086">
        <f t="shared" ca="1" si="777"/>
        <v>0</v>
      </c>
      <c r="O3086">
        <f>COUNTIF(結算日!$A$3:$A$249,A3086)</f>
        <v>0</v>
      </c>
      <c r="Q3086" s="7">
        <f t="shared" si="785"/>
        <v>149</v>
      </c>
      <c r="R3086" s="8">
        <f t="shared" ca="1" si="789"/>
        <v>-18476</v>
      </c>
      <c r="S3086" s="8">
        <f t="shared" ca="1" si="790"/>
        <v>1028976</v>
      </c>
      <c r="T3086" s="8">
        <f t="shared" ca="1" si="786"/>
        <v>-120</v>
      </c>
      <c r="U3086" s="9">
        <f t="shared" ca="1" si="791"/>
        <v>4</v>
      </c>
      <c r="V3086">
        <f t="shared" si="787"/>
        <v>2010</v>
      </c>
      <c r="W3086">
        <f t="shared" si="788"/>
        <v>12</v>
      </c>
    </row>
    <row r="3087" spans="1:23" x14ac:dyDescent="0.25">
      <c r="A3087" s="1">
        <v>40514</v>
      </c>
      <c r="B3087" s="2">
        <v>8585.77</v>
      </c>
      <c r="C3087" s="2">
        <v>171202.7</v>
      </c>
      <c r="D3087" s="2">
        <v>8619</v>
      </c>
      <c r="E3087" s="2">
        <v>8596</v>
      </c>
      <c r="F3087" s="10">
        <f t="shared" si="778"/>
        <v>3.8703575800422829E-3</v>
      </c>
      <c r="G3087" s="2">
        <f t="shared" ca="1" si="779"/>
        <v>111514.299</v>
      </c>
      <c r="H3087">
        <f t="shared" ca="1" si="780"/>
        <v>1</v>
      </c>
      <c r="I3087">
        <f t="shared" si="781"/>
        <v>-1</v>
      </c>
      <c r="J3087">
        <f t="shared" si="784"/>
        <v>65.659999999999854</v>
      </c>
      <c r="K3087">
        <f t="shared" si="782"/>
        <v>-1</v>
      </c>
      <c r="L3087" s="11">
        <f t="shared" ca="1" si="776"/>
        <v>13923.38999999997</v>
      </c>
      <c r="M3087">
        <f t="shared" ca="1" si="783"/>
        <v>-1</v>
      </c>
      <c r="N3087">
        <f t="shared" ca="1" si="777"/>
        <v>0</v>
      </c>
      <c r="O3087">
        <f>COUNTIF(結算日!$A$3:$A$249,A3087)</f>
        <v>0</v>
      </c>
      <c r="Q3087" s="7">
        <f t="shared" si="785"/>
        <v>69</v>
      </c>
      <c r="R3087" s="8">
        <f t="shared" ca="1" si="789"/>
        <v>-8280</v>
      </c>
      <c r="S3087" s="8">
        <f t="shared" ca="1" si="790"/>
        <v>1020692</v>
      </c>
      <c r="T3087" s="8">
        <f t="shared" ca="1" si="786"/>
        <v>-118</v>
      </c>
      <c r="U3087" s="9">
        <f t="shared" ca="1" si="791"/>
        <v>2</v>
      </c>
      <c r="V3087">
        <f t="shared" si="787"/>
        <v>2010</v>
      </c>
      <c r="W3087">
        <f t="shared" si="788"/>
        <v>12</v>
      </c>
    </row>
    <row r="3088" spans="1:23" x14ac:dyDescent="0.25">
      <c r="A3088" s="1">
        <v>40515</v>
      </c>
      <c r="B3088" s="2">
        <v>8624.01</v>
      </c>
      <c r="C3088" s="2">
        <v>158246.6</v>
      </c>
      <c r="D3088" s="2">
        <v>8630</v>
      </c>
      <c r="E3088" s="2">
        <v>8609</v>
      </c>
      <c r="F3088" s="10">
        <f t="shared" si="778"/>
        <v>6.9457247846416159E-4</v>
      </c>
      <c r="G3088" s="2">
        <f t="shared" ca="1" si="779"/>
        <v>112609.56399999998</v>
      </c>
      <c r="H3088">
        <f t="shared" ca="1" si="780"/>
        <v>1</v>
      </c>
      <c r="I3088">
        <f t="shared" si="781"/>
        <v>-1</v>
      </c>
      <c r="J3088">
        <f t="shared" si="784"/>
        <v>38.239999999999782</v>
      </c>
      <c r="K3088">
        <f t="shared" ca="1" si="782"/>
        <v>1</v>
      </c>
      <c r="L3088" s="11">
        <f t="shared" ca="1" si="776"/>
        <v>13885.149999999971</v>
      </c>
      <c r="M3088">
        <f t="shared" ca="1" si="783"/>
        <v>1</v>
      </c>
      <c r="N3088">
        <f t="shared" ca="1" si="777"/>
        <v>2</v>
      </c>
      <c r="O3088">
        <f>COUNTIF(結算日!$A$3:$A$249,A3088)</f>
        <v>0</v>
      </c>
      <c r="Q3088" s="7">
        <f t="shared" si="785"/>
        <v>11</v>
      </c>
      <c r="R3088" s="8">
        <f t="shared" ca="1" si="789"/>
        <v>-1298</v>
      </c>
      <c r="S3088" s="8">
        <f t="shared" ca="1" si="790"/>
        <v>1019392</v>
      </c>
      <c r="T3088" s="8">
        <f t="shared" ca="1" si="786"/>
        <v>118</v>
      </c>
      <c r="U3088" s="9">
        <f t="shared" ca="1" si="791"/>
        <v>236</v>
      </c>
      <c r="V3088">
        <f t="shared" si="787"/>
        <v>2010</v>
      </c>
      <c r="W3088">
        <f t="shared" si="788"/>
        <v>12</v>
      </c>
    </row>
    <row r="3089" spans="1:23" x14ac:dyDescent="0.25">
      <c r="A3089" s="1">
        <v>40518</v>
      </c>
      <c r="B3089" s="2">
        <v>8702.23</v>
      </c>
      <c r="C3089" s="2">
        <v>140945.79999999999</v>
      </c>
      <c r="D3089" s="2">
        <v>8697</v>
      </c>
      <c r="E3089" s="2">
        <v>8675</v>
      </c>
      <c r="F3089" s="10">
        <f t="shared" si="778"/>
        <v>-6.0099537704694228E-4</v>
      </c>
      <c r="G3089" s="2">
        <f t="shared" ca="1" si="779"/>
        <v>113736.85949999999</v>
      </c>
      <c r="H3089">
        <f t="shared" ca="1" si="780"/>
        <v>1</v>
      </c>
      <c r="I3089">
        <f t="shared" si="781"/>
        <v>1</v>
      </c>
      <c r="J3089">
        <f t="shared" si="784"/>
        <v>78.219999999999345</v>
      </c>
      <c r="K3089">
        <f t="shared" ca="1" si="782"/>
        <v>1</v>
      </c>
      <c r="L3089" s="11">
        <f t="shared" ca="1" si="776"/>
        <v>13963.36999999997</v>
      </c>
      <c r="M3089">
        <f t="shared" ca="1" si="783"/>
        <v>1</v>
      </c>
      <c r="N3089">
        <f t="shared" ca="1" si="777"/>
        <v>0</v>
      </c>
      <c r="O3089">
        <f>COUNTIF(結算日!$A$3:$A$249,A3089)</f>
        <v>0</v>
      </c>
      <c r="Q3089" s="7">
        <f t="shared" si="785"/>
        <v>67</v>
      </c>
      <c r="R3089" s="8">
        <f t="shared" ca="1" si="789"/>
        <v>7906</v>
      </c>
      <c r="S3089" s="8">
        <f t="shared" ca="1" si="790"/>
        <v>1027062</v>
      </c>
      <c r="T3089" s="8">
        <f t="shared" ca="1" si="786"/>
        <v>118</v>
      </c>
      <c r="U3089" s="9">
        <f t="shared" ca="1" si="791"/>
        <v>0</v>
      </c>
      <c r="V3089">
        <f t="shared" si="787"/>
        <v>2010</v>
      </c>
      <c r="W3089">
        <f t="shared" si="788"/>
        <v>12</v>
      </c>
    </row>
    <row r="3090" spans="1:23" x14ac:dyDescent="0.25">
      <c r="A3090" s="1">
        <v>40519</v>
      </c>
      <c r="B3090" s="2">
        <v>8704.39</v>
      </c>
      <c r="C3090" s="2">
        <v>123502.6</v>
      </c>
      <c r="D3090" s="2">
        <v>8716</v>
      </c>
      <c r="E3090" s="2">
        <v>8697</v>
      </c>
      <c r="F3090" s="10">
        <f t="shared" si="778"/>
        <v>1.3338097213015931E-3</v>
      </c>
      <c r="G3090" s="2">
        <f t="shared" ca="1" si="779"/>
        <v>114270.93949999998</v>
      </c>
      <c r="H3090">
        <f t="shared" ca="1" si="780"/>
        <v>1</v>
      </c>
      <c r="I3090">
        <f t="shared" si="781"/>
        <v>-1</v>
      </c>
      <c r="J3090">
        <f t="shared" si="784"/>
        <v>2.1599999999998545</v>
      </c>
      <c r="K3090">
        <f t="shared" si="782"/>
        <v>-1</v>
      </c>
      <c r="L3090" s="11">
        <f t="shared" ca="1" si="776"/>
        <v>13965.52999999997</v>
      </c>
      <c r="M3090">
        <f t="shared" ca="1" si="783"/>
        <v>-1</v>
      </c>
      <c r="N3090">
        <f t="shared" ca="1" si="777"/>
        <v>2</v>
      </c>
      <c r="O3090">
        <f>COUNTIF(結算日!$A$3:$A$249,A3090)</f>
        <v>0</v>
      </c>
      <c r="Q3090" s="7">
        <f t="shared" si="785"/>
        <v>19</v>
      </c>
      <c r="R3090" s="8">
        <f t="shared" ca="1" si="789"/>
        <v>2242</v>
      </c>
      <c r="S3090" s="8">
        <f t="shared" ca="1" si="790"/>
        <v>1029304</v>
      </c>
      <c r="T3090" s="8">
        <f t="shared" ca="1" si="786"/>
        <v>-118</v>
      </c>
      <c r="U3090" s="9">
        <f t="shared" ca="1" si="791"/>
        <v>236</v>
      </c>
      <c r="V3090">
        <f t="shared" si="787"/>
        <v>2010</v>
      </c>
      <c r="W3090">
        <f t="shared" si="788"/>
        <v>12</v>
      </c>
    </row>
    <row r="3091" spans="1:23" x14ac:dyDescent="0.25">
      <c r="A3091" s="1">
        <v>40520</v>
      </c>
      <c r="B3091" s="2">
        <v>8703.7900000000009</v>
      </c>
      <c r="C3091" s="2">
        <v>124001</v>
      </c>
      <c r="D3091" s="2">
        <v>8701</v>
      </c>
      <c r="E3091" s="2">
        <v>8682</v>
      </c>
      <c r="F3091" s="10">
        <f t="shared" si="778"/>
        <v>-3.2055001327013777E-4</v>
      </c>
      <c r="G3091" s="2">
        <f t="shared" ca="1" si="779"/>
        <v>114750.90949999999</v>
      </c>
      <c r="H3091">
        <f t="shared" ca="1" si="780"/>
        <v>1</v>
      </c>
      <c r="I3091">
        <f t="shared" si="781"/>
        <v>1</v>
      </c>
      <c r="J3091">
        <f t="shared" si="784"/>
        <v>-0.59999999999854481</v>
      </c>
      <c r="K3091">
        <f t="shared" ca="1" si="782"/>
        <v>1</v>
      </c>
      <c r="L3091" s="11">
        <f t="shared" ca="1" si="776"/>
        <v>13966.129999999968</v>
      </c>
      <c r="M3091">
        <f t="shared" ca="1" si="783"/>
        <v>1</v>
      </c>
      <c r="N3091">
        <f t="shared" ca="1" si="777"/>
        <v>2</v>
      </c>
      <c r="O3091">
        <f>COUNTIF(結算日!$A$3:$A$249,A3091)</f>
        <v>0</v>
      </c>
      <c r="Q3091" s="7">
        <f t="shared" si="785"/>
        <v>-15</v>
      </c>
      <c r="R3091" s="8">
        <f t="shared" ca="1" si="789"/>
        <v>1770</v>
      </c>
      <c r="S3091" s="8">
        <f t="shared" ca="1" si="790"/>
        <v>1030838</v>
      </c>
      <c r="T3091" s="8">
        <f t="shared" ca="1" si="786"/>
        <v>118</v>
      </c>
      <c r="U3091" s="9">
        <f t="shared" ca="1" si="791"/>
        <v>236</v>
      </c>
      <c r="V3091">
        <f t="shared" si="787"/>
        <v>2010</v>
      </c>
      <c r="W3091">
        <f t="shared" si="788"/>
        <v>12</v>
      </c>
    </row>
    <row r="3092" spans="1:23" x14ac:dyDescent="0.25">
      <c r="A3092" s="1">
        <v>40521</v>
      </c>
      <c r="B3092" s="2">
        <v>8753.84</v>
      </c>
      <c r="C3092" s="2">
        <v>159628.70000000001</v>
      </c>
      <c r="D3092" s="2">
        <v>8789</v>
      </c>
      <c r="E3092" s="2">
        <v>8774</v>
      </c>
      <c r="F3092" s="10">
        <f t="shared" si="778"/>
        <v>4.016523034462649E-3</v>
      </c>
      <c r="G3092" s="2">
        <f t="shared" ca="1" si="779"/>
        <v>115719.28199999998</v>
      </c>
      <c r="H3092">
        <f t="shared" ca="1" si="780"/>
        <v>1</v>
      </c>
      <c r="I3092">
        <f t="shared" si="781"/>
        <v>-1</v>
      </c>
      <c r="J3092">
        <f t="shared" si="784"/>
        <v>50.049999999999272</v>
      </c>
      <c r="K3092">
        <f t="shared" si="782"/>
        <v>-1</v>
      </c>
      <c r="L3092" s="11">
        <f t="shared" ca="1" si="776"/>
        <v>14016.179999999968</v>
      </c>
      <c r="M3092">
        <f t="shared" ca="1" si="783"/>
        <v>-1</v>
      </c>
      <c r="N3092">
        <f t="shared" ca="1" si="777"/>
        <v>2</v>
      </c>
      <c r="O3092">
        <f>COUNTIF(結算日!$A$3:$A$249,A3092)</f>
        <v>0</v>
      </c>
      <c r="Q3092" s="7">
        <f t="shared" si="785"/>
        <v>88</v>
      </c>
      <c r="R3092" s="8">
        <f t="shared" ca="1" si="789"/>
        <v>10384</v>
      </c>
      <c r="S3092" s="8">
        <f t="shared" ca="1" si="790"/>
        <v>1040986</v>
      </c>
      <c r="T3092" s="8">
        <f t="shared" ca="1" si="786"/>
        <v>-118</v>
      </c>
      <c r="U3092" s="9">
        <f t="shared" ca="1" si="791"/>
        <v>236</v>
      </c>
      <c r="V3092">
        <f t="shared" si="787"/>
        <v>2010</v>
      </c>
      <c r="W3092">
        <f t="shared" si="788"/>
        <v>12</v>
      </c>
    </row>
    <row r="3093" spans="1:23" x14ac:dyDescent="0.25">
      <c r="A3093" s="1">
        <v>40522</v>
      </c>
      <c r="B3093" s="2">
        <v>8718.83</v>
      </c>
      <c r="C3093" s="2">
        <v>143344.1</v>
      </c>
      <c r="D3093" s="2">
        <v>8742</v>
      </c>
      <c r="E3093" s="2">
        <v>8727</v>
      </c>
      <c r="F3093" s="10">
        <f t="shared" si="778"/>
        <v>2.657466655503038E-3</v>
      </c>
      <c r="G3093" s="2">
        <f t="shared" ca="1" si="779"/>
        <v>116185.41949999999</v>
      </c>
      <c r="H3093">
        <f t="shared" ca="1" si="780"/>
        <v>1</v>
      </c>
      <c r="I3093">
        <f t="shared" si="781"/>
        <v>-1</v>
      </c>
      <c r="J3093">
        <f t="shared" si="784"/>
        <v>-35.010000000000218</v>
      </c>
      <c r="K3093">
        <f t="shared" si="782"/>
        <v>-1</v>
      </c>
      <c r="L3093" s="11">
        <f t="shared" ca="1" si="776"/>
        <v>14051.189999999968</v>
      </c>
      <c r="M3093">
        <f t="shared" ca="1" si="783"/>
        <v>-1</v>
      </c>
      <c r="N3093">
        <f t="shared" ca="1" si="777"/>
        <v>0</v>
      </c>
      <c r="O3093">
        <f>COUNTIF(結算日!$A$3:$A$249,A3093)</f>
        <v>0</v>
      </c>
      <c r="Q3093" s="7">
        <f t="shared" si="785"/>
        <v>-47</v>
      </c>
      <c r="R3093" s="8">
        <f t="shared" ca="1" si="789"/>
        <v>5546</v>
      </c>
      <c r="S3093" s="8">
        <f t="shared" ca="1" si="790"/>
        <v>1046296</v>
      </c>
      <c r="T3093" s="8">
        <f t="shared" ca="1" si="786"/>
        <v>-119</v>
      </c>
      <c r="U3093" s="9">
        <f t="shared" ca="1" si="791"/>
        <v>1</v>
      </c>
      <c r="V3093">
        <f t="shared" si="787"/>
        <v>2010</v>
      </c>
      <c r="W3093">
        <f t="shared" si="788"/>
        <v>12</v>
      </c>
    </row>
    <row r="3094" spans="1:23" x14ac:dyDescent="0.25">
      <c r="A3094" s="1">
        <v>40525</v>
      </c>
      <c r="B3094" s="2">
        <v>8736.59</v>
      </c>
      <c r="C3094" s="2">
        <v>126633.4</v>
      </c>
      <c r="D3094" s="2">
        <v>8737</v>
      </c>
      <c r="E3094" s="2">
        <v>8723</v>
      </c>
      <c r="F3094" s="10">
        <f t="shared" si="778"/>
        <v>4.692906500136651E-5</v>
      </c>
      <c r="G3094" s="2">
        <f t="shared" ca="1" si="779"/>
        <v>116517.522</v>
      </c>
      <c r="H3094">
        <f t="shared" ca="1" si="780"/>
        <v>1</v>
      </c>
      <c r="I3094">
        <f t="shared" si="781"/>
        <v>-1</v>
      </c>
      <c r="J3094">
        <f t="shared" si="784"/>
        <v>17.760000000000218</v>
      </c>
      <c r="K3094">
        <f t="shared" ca="1" si="782"/>
        <v>1</v>
      </c>
      <c r="L3094" s="11">
        <f t="shared" ca="1" si="776"/>
        <v>14033.429999999968</v>
      </c>
      <c r="M3094">
        <f t="shared" ca="1" si="783"/>
        <v>1</v>
      </c>
      <c r="N3094">
        <f t="shared" ca="1" si="777"/>
        <v>2</v>
      </c>
      <c r="O3094">
        <f>COUNTIF(結算日!$A$3:$A$249,A3094)</f>
        <v>0</v>
      </c>
      <c r="Q3094" s="7">
        <f t="shared" si="785"/>
        <v>-5</v>
      </c>
      <c r="R3094" s="8">
        <f t="shared" ca="1" si="789"/>
        <v>595</v>
      </c>
      <c r="S3094" s="8">
        <f t="shared" ca="1" si="790"/>
        <v>1046890</v>
      </c>
      <c r="T3094" s="8">
        <f t="shared" ca="1" si="786"/>
        <v>119</v>
      </c>
      <c r="U3094" s="9">
        <f t="shared" ca="1" si="791"/>
        <v>238</v>
      </c>
      <c r="V3094">
        <f t="shared" si="787"/>
        <v>2010</v>
      </c>
      <c r="W3094">
        <f t="shared" si="788"/>
        <v>12</v>
      </c>
    </row>
    <row r="3095" spans="1:23" x14ac:dyDescent="0.25">
      <c r="A3095" s="1">
        <v>40526</v>
      </c>
      <c r="B3095" s="2">
        <v>8740.43</v>
      </c>
      <c r="C3095" s="2">
        <v>145886.5</v>
      </c>
      <c r="D3095" s="2">
        <v>8738</v>
      </c>
      <c r="E3095" s="2">
        <v>8721</v>
      </c>
      <c r="F3095" s="10">
        <f t="shared" si="778"/>
        <v>-2.7801835836460675E-4</v>
      </c>
      <c r="G3095" s="2">
        <f t="shared" ca="1" si="779"/>
        <v>117971.23224999997</v>
      </c>
      <c r="H3095">
        <f t="shared" ca="1" si="780"/>
        <v>1</v>
      </c>
      <c r="I3095">
        <f t="shared" si="781"/>
        <v>1</v>
      </c>
      <c r="J3095">
        <f t="shared" si="784"/>
        <v>3.8400000000001455</v>
      </c>
      <c r="K3095">
        <f t="shared" ca="1" si="782"/>
        <v>1</v>
      </c>
      <c r="L3095" s="11">
        <f t="shared" ca="1" si="776"/>
        <v>14037.269999999968</v>
      </c>
      <c r="M3095">
        <f t="shared" ca="1" si="783"/>
        <v>1</v>
      </c>
      <c r="N3095">
        <f t="shared" ca="1" si="777"/>
        <v>0</v>
      </c>
      <c r="O3095">
        <f>COUNTIF(結算日!$A$3:$A$249,A3095)</f>
        <v>0</v>
      </c>
      <c r="Q3095" s="7">
        <f t="shared" si="785"/>
        <v>1</v>
      </c>
      <c r="R3095" s="8">
        <f t="shared" ca="1" si="789"/>
        <v>119</v>
      </c>
      <c r="S3095" s="8">
        <f t="shared" ca="1" si="790"/>
        <v>1046771</v>
      </c>
      <c r="T3095" s="8">
        <f t="shared" ca="1" si="786"/>
        <v>119</v>
      </c>
      <c r="U3095" s="9">
        <f t="shared" ca="1" si="791"/>
        <v>0</v>
      </c>
      <c r="V3095">
        <f t="shared" si="787"/>
        <v>2010</v>
      </c>
      <c r="W3095">
        <f t="shared" si="788"/>
        <v>12</v>
      </c>
    </row>
    <row r="3096" spans="1:23" x14ac:dyDescent="0.25">
      <c r="A3096" s="1">
        <v>40527</v>
      </c>
      <c r="B3096" s="2">
        <v>8756.7099999999991</v>
      </c>
      <c r="C3096" s="2">
        <v>136889.70000000001</v>
      </c>
      <c r="D3096" s="2">
        <v>8726</v>
      </c>
      <c r="E3096" s="2">
        <v>8774</v>
      </c>
      <c r="F3096" s="10">
        <f t="shared" si="778"/>
        <v>1.9744858514214592E-3</v>
      </c>
      <c r="G3096" s="2">
        <f t="shared" ca="1" si="779"/>
        <v>118766.92974999998</v>
      </c>
      <c r="H3096">
        <f t="shared" ca="1" si="780"/>
        <v>1</v>
      </c>
      <c r="I3096">
        <f t="shared" si="781"/>
        <v>-1</v>
      </c>
      <c r="J3096">
        <f t="shared" si="784"/>
        <v>16.279999999998836</v>
      </c>
      <c r="K3096">
        <f t="shared" si="782"/>
        <v>-1</v>
      </c>
      <c r="L3096" s="11">
        <f t="shared" ca="1" si="776"/>
        <v>14053.549999999967</v>
      </c>
      <c r="M3096">
        <f t="shared" ca="1" si="783"/>
        <v>-1</v>
      </c>
      <c r="N3096">
        <f t="shared" ca="1" si="777"/>
        <v>2</v>
      </c>
      <c r="O3096">
        <f>COUNTIF(結算日!$A$3:$A$249,A3096)</f>
        <v>1</v>
      </c>
      <c r="Q3096" s="7">
        <f t="shared" si="785"/>
        <v>-12</v>
      </c>
      <c r="R3096" s="8">
        <f t="shared" ca="1" si="789"/>
        <v>-1428</v>
      </c>
      <c r="S3096" s="8">
        <f t="shared" ca="1" si="790"/>
        <v>1045343</v>
      </c>
      <c r="T3096" s="8">
        <f t="shared" ca="1" si="786"/>
        <v>-119</v>
      </c>
      <c r="U3096" s="9">
        <f t="shared" ca="1" si="791"/>
        <v>238</v>
      </c>
      <c r="V3096">
        <f t="shared" si="787"/>
        <v>2010</v>
      </c>
      <c r="W3096">
        <f t="shared" si="788"/>
        <v>12</v>
      </c>
    </row>
    <row r="3097" spans="1:23" x14ac:dyDescent="0.25">
      <c r="A3097" s="1">
        <v>40528</v>
      </c>
      <c r="B3097" s="2">
        <v>8782.2000000000007</v>
      </c>
      <c r="C3097" s="2">
        <v>123382.1</v>
      </c>
      <c r="D3097" s="2">
        <v>8773</v>
      </c>
      <c r="E3097" s="2">
        <v>8757</v>
      </c>
      <c r="F3097" s="10">
        <f t="shared" si="778"/>
        <v>-1.0475735009451981E-3</v>
      </c>
      <c r="G3097" s="2">
        <f t="shared" ca="1" si="779"/>
        <v>118839.50725</v>
      </c>
      <c r="H3097">
        <f t="shared" ca="1" si="780"/>
        <v>1</v>
      </c>
      <c r="I3097">
        <f t="shared" si="781"/>
        <v>1</v>
      </c>
      <c r="J3097">
        <f t="shared" si="784"/>
        <v>25.490000000001601</v>
      </c>
      <c r="K3097">
        <f t="shared" si="782"/>
        <v>1</v>
      </c>
      <c r="L3097" s="11">
        <f t="shared" ca="1" si="776"/>
        <v>14028.059999999965</v>
      </c>
      <c r="M3097">
        <f t="shared" ca="1" si="783"/>
        <v>1</v>
      </c>
      <c r="N3097">
        <f t="shared" ca="1" si="777"/>
        <v>2</v>
      </c>
      <c r="O3097">
        <f>COUNTIF(結算日!$A$3:$A$249,A3097)</f>
        <v>0</v>
      </c>
      <c r="Q3097" s="7">
        <f t="shared" si="785"/>
        <v>-1</v>
      </c>
      <c r="R3097" s="8">
        <f t="shared" ca="1" si="789"/>
        <v>119</v>
      </c>
      <c r="S3097" s="8">
        <f t="shared" ca="1" si="790"/>
        <v>1045224</v>
      </c>
      <c r="T3097" s="8">
        <f t="shared" ca="1" si="786"/>
        <v>119</v>
      </c>
      <c r="U3097" s="9">
        <f t="shared" ca="1" si="791"/>
        <v>238</v>
      </c>
      <c r="V3097">
        <f t="shared" si="787"/>
        <v>2010</v>
      </c>
      <c r="W3097">
        <f t="shared" si="788"/>
        <v>12</v>
      </c>
    </row>
    <row r="3098" spans="1:23" x14ac:dyDescent="0.25">
      <c r="A3098" s="1">
        <v>40529</v>
      </c>
      <c r="B3098" s="2">
        <v>8817.9</v>
      </c>
      <c r="C3098" s="2">
        <v>151206.1</v>
      </c>
      <c r="D3098" s="2">
        <v>8809</v>
      </c>
      <c r="E3098" s="2">
        <v>8792</v>
      </c>
      <c r="F3098" s="10">
        <f t="shared" si="778"/>
        <v>-1.0093106068337354E-3</v>
      </c>
      <c r="G3098" s="2">
        <f t="shared" ca="1" si="779"/>
        <v>120035.94974999999</v>
      </c>
      <c r="H3098">
        <f t="shared" ca="1" si="780"/>
        <v>1</v>
      </c>
      <c r="I3098">
        <f t="shared" si="781"/>
        <v>1</v>
      </c>
      <c r="J3098">
        <f t="shared" si="784"/>
        <v>35.699999999998909</v>
      </c>
      <c r="K3098">
        <f t="shared" si="782"/>
        <v>1</v>
      </c>
      <c r="L3098" s="11">
        <f t="shared" ca="1" si="776"/>
        <v>14063.759999999964</v>
      </c>
      <c r="M3098">
        <f t="shared" ca="1" si="783"/>
        <v>1</v>
      </c>
      <c r="N3098">
        <f t="shared" ca="1" si="777"/>
        <v>0</v>
      </c>
      <c r="O3098">
        <f>COUNTIF(結算日!$A$3:$A$249,A3098)</f>
        <v>0</v>
      </c>
      <c r="Q3098" s="7">
        <f t="shared" si="785"/>
        <v>36</v>
      </c>
      <c r="R3098" s="8">
        <f t="shared" ca="1" si="789"/>
        <v>4284</v>
      </c>
      <c r="S3098" s="8">
        <f t="shared" ca="1" si="790"/>
        <v>1049270</v>
      </c>
      <c r="T3098" s="8">
        <f t="shared" ca="1" si="786"/>
        <v>119</v>
      </c>
      <c r="U3098" s="9">
        <f t="shared" ca="1" si="791"/>
        <v>0</v>
      </c>
      <c r="V3098">
        <f t="shared" si="787"/>
        <v>2010</v>
      </c>
      <c r="W3098">
        <f t="shared" si="788"/>
        <v>12</v>
      </c>
    </row>
    <row r="3099" spans="1:23" x14ac:dyDescent="0.25">
      <c r="A3099" s="1">
        <v>40532</v>
      </c>
      <c r="B3099" s="2">
        <v>8768.7199999999993</v>
      </c>
      <c r="C3099" s="2">
        <v>115918.2</v>
      </c>
      <c r="D3099" s="2">
        <v>8762</v>
      </c>
      <c r="E3099" s="2">
        <v>8752</v>
      </c>
      <c r="F3099" s="10">
        <f t="shared" si="778"/>
        <v>-7.6636042660727099E-4</v>
      </c>
      <c r="G3099" s="2">
        <f t="shared" ca="1" si="779"/>
        <v>119756.31224999999</v>
      </c>
      <c r="H3099">
        <f t="shared" ca="1" si="780"/>
        <v>-1</v>
      </c>
      <c r="I3099">
        <f t="shared" si="781"/>
        <v>1</v>
      </c>
      <c r="J3099">
        <f t="shared" si="784"/>
        <v>-49.180000000000291</v>
      </c>
      <c r="K3099">
        <f t="shared" ca="1" si="782"/>
        <v>-1</v>
      </c>
      <c r="L3099" s="11">
        <f t="shared" ca="1" si="776"/>
        <v>14014.579999999964</v>
      </c>
      <c r="M3099">
        <f t="shared" ca="1" si="783"/>
        <v>-1</v>
      </c>
      <c r="N3099">
        <f t="shared" ca="1" si="777"/>
        <v>2</v>
      </c>
      <c r="O3099">
        <f>COUNTIF(結算日!$A$3:$A$249,A3099)</f>
        <v>0</v>
      </c>
      <c r="Q3099" s="7">
        <f t="shared" si="785"/>
        <v>-47</v>
      </c>
      <c r="R3099" s="8">
        <f t="shared" ca="1" si="789"/>
        <v>-5593</v>
      </c>
      <c r="S3099" s="8">
        <f t="shared" ca="1" si="790"/>
        <v>1043677</v>
      </c>
      <c r="T3099" s="8">
        <f t="shared" ca="1" si="786"/>
        <v>-119</v>
      </c>
      <c r="U3099" s="9">
        <f t="shared" ca="1" si="791"/>
        <v>238</v>
      </c>
      <c r="V3099">
        <f t="shared" si="787"/>
        <v>2010</v>
      </c>
      <c r="W3099">
        <f t="shared" si="788"/>
        <v>12</v>
      </c>
    </row>
    <row r="3100" spans="1:23" x14ac:dyDescent="0.25">
      <c r="A3100" s="1">
        <v>40533</v>
      </c>
      <c r="B3100" s="2">
        <v>8827.7900000000009</v>
      </c>
      <c r="C3100" s="2">
        <v>99356.53</v>
      </c>
      <c r="D3100" s="2">
        <v>8846</v>
      </c>
      <c r="E3100" s="2">
        <v>8832</v>
      </c>
      <c r="F3100" s="10">
        <f t="shared" si="778"/>
        <v>2.0628039407371013E-3</v>
      </c>
      <c r="G3100" s="2">
        <f t="shared" ca="1" si="779"/>
        <v>119252.948</v>
      </c>
      <c r="H3100">
        <f t="shared" ca="1" si="780"/>
        <v>-1</v>
      </c>
      <c r="I3100">
        <f t="shared" si="781"/>
        <v>-1</v>
      </c>
      <c r="J3100">
        <f t="shared" si="784"/>
        <v>59.070000000001528</v>
      </c>
      <c r="K3100">
        <f t="shared" si="782"/>
        <v>-1</v>
      </c>
      <c r="L3100" s="11">
        <f t="shared" ca="1" si="776"/>
        <v>13955.509999999962</v>
      </c>
      <c r="M3100">
        <f t="shared" ca="1" si="783"/>
        <v>-1</v>
      </c>
      <c r="N3100">
        <f t="shared" ca="1" si="777"/>
        <v>0</v>
      </c>
      <c r="O3100">
        <f>COUNTIF(結算日!$A$3:$A$249,A3100)</f>
        <v>0</v>
      </c>
      <c r="Q3100" s="7">
        <f t="shared" si="785"/>
        <v>84</v>
      </c>
      <c r="R3100" s="8">
        <f t="shared" ca="1" si="789"/>
        <v>-9996</v>
      </c>
      <c r="S3100" s="8">
        <f t="shared" ca="1" si="790"/>
        <v>1033443</v>
      </c>
      <c r="T3100" s="8">
        <f t="shared" ca="1" si="786"/>
        <v>-116</v>
      </c>
      <c r="U3100" s="9">
        <f t="shared" ca="1" si="791"/>
        <v>3</v>
      </c>
      <c r="V3100">
        <f t="shared" si="787"/>
        <v>2010</v>
      </c>
      <c r="W3100">
        <f t="shared" si="788"/>
        <v>12</v>
      </c>
    </row>
    <row r="3101" spans="1:23" x14ac:dyDescent="0.25">
      <c r="A3101" s="1">
        <v>40534</v>
      </c>
      <c r="B3101" s="2">
        <v>8860.49</v>
      </c>
      <c r="C3101" s="2">
        <v>129988.1</v>
      </c>
      <c r="D3101" s="2">
        <v>8850</v>
      </c>
      <c r="E3101" s="2">
        <v>8839</v>
      </c>
      <c r="F3101" s="10">
        <f t="shared" si="778"/>
        <v>-1.1839074362703927E-3</v>
      </c>
      <c r="G3101" s="2">
        <f t="shared" ca="1" si="779"/>
        <v>119748.3355</v>
      </c>
      <c r="H3101">
        <f t="shared" ca="1" si="780"/>
        <v>1</v>
      </c>
      <c r="I3101">
        <f t="shared" si="781"/>
        <v>1</v>
      </c>
      <c r="J3101">
        <f t="shared" si="784"/>
        <v>32.699999999998909</v>
      </c>
      <c r="K3101">
        <f t="shared" si="782"/>
        <v>1</v>
      </c>
      <c r="L3101" s="11">
        <f t="shared" ca="1" si="776"/>
        <v>13922.809999999963</v>
      </c>
      <c r="M3101">
        <f t="shared" ca="1" si="783"/>
        <v>1</v>
      </c>
      <c r="N3101">
        <f t="shared" ca="1" si="777"/>
        <v>2</v>
      </c>
      <c r="O3101">
        <f>COUNTIF(結算日!$A$3:$A$249,A3101)</f>
        <v>0</v>
      </c>
      <c r="Q3101" s="7">
        <f t="shared" si="785"/>
        <v>4</v>
      </c>
      <c r="R3101" s="8">
        <f t="shared" ca="1" si="789"/>
        <v>-464</v>
      </c>
      <c r="S3101" s="8">
        <f t="shared" ca="1" si="790"/>
        <v>1032976</v>
      </c>
      <c r="T3101" s="8">
        <f t="shared" ca="1" si="786"/>
        <v>116</v>
      </c>
      <c r="U3101" s="9">
        <f t="shared" ca="1" si="791"/>
        <v>232</v>
      </c>
      <c r="V3101">
        <f t="shared" si="787"/>
        <v>2010</v>
      </c>
      <c r="W3101">
        <f t="shared" si="788"/>
        <v>12</v>
      </c>
    </row>
    <row r="3102" spans="1:23" x14ac:dyDescent="0.25">
      <c r="A3102" s="1">
        <v>40535</v>
      </c>
      <c r="B3102" s="2">
        <v>8898.8700000000008</v>
      </c>
      <c r="C3102" s="2">
        <v>133616.9</v>
      </c>
      <c r="D3102" s="2">
        <v>8898</v>
      </c>
      <c r="E3102" s="2">
        <v>8886</v>
      </c>
      <c r="F3102" s="10">
        <f t="shared" si="778"/>
        <v>-9.7765221876544572E-5</v>
      </c>
      <c r="G3102" s="2">
        <f t="shared" ca="1" si="779"/>
        <v>119900.58050000004</v>
      </c>
      <c r="H3102">
        <f t="shared" ca="1" si="780"/>
        <v>1</v>
      </c>
      <c r="I3102">
        <f t="shared" si="781"/>
        <v>1</v>
      </c>
      <c r="J3102">
        <f t="shared" si="784"/>
        <v>38.380000000001019</v>
      </c>
      <c r="K3102">
        <f t="shared" ca="1" si="782"/>
        <v>1</v>
      </c>
      <c r="L3102" s="11">
        <f t="shared" ca="1" si="776"/>
        <v>13961.189999999964</v>
      </c>
      <c r="M3102">
        <f t="shared" ca="1" si="783"/>
        <v>1</v>
      </c>
      <c r="N3102">
        <f t="shared" ca="1" si="777"/>
        <v>0</v>
      </c>
      <c r="O3102">
        <f>COUNTIF(結算日!$A$3:$A$249,A3102)</f>
        <v>0</v>
      </c>
      <c r="Q3102" s="7">
        <f t="shared" si="785"/>
        <v>48</v>
      </c>
      <c r="R3102" s="8">
        <f t="shared" ca="1" si="789"/>
        <v>5568</v>
      </c>
      <c r="S3102" s="8">
        <f t="shared" ca="1" si="790"/>
        <v>1038312</v>
      </c>
      <c r="T3102" s="8">
        <f t="shared" ca="1" si="786"/>
        <v>116</v>
      </c>
      <c r="U3102" s="9">
        <f t="shared" ca="1" si="791"/>
        <v>0</v>
      </c>
      <c r="V3102">
        <f t="shared" si="787"/>
        <v>2010</v>
      </c>
      <c r="W3102">
        <f t="shared" si="788"/>
        <v>12</v>
      </c>
    </row>
    <row r="3103" spans="1:23" x14ac:dyDescent="0.25">
      <c r="A3103" s="1">
        <v>40536</v>
      </c>
      <c r="B3103" s="2">
        <v>8861.1</v>
      </c>
      <c r="C3103" s="2">
        <v>120772.3</v>
      </c>
      <c r="D3103" s="2">
        <v>8880</v>
      </c>
      <c r="E3103" s="2">
        <v>8868</v>
      </c>
      <c r="F3103" s="10">
        <f t="shared" si="778"/>
        <v>2.1329180350069255E-3</v>
      </c>
      <c r="G3103" s="2">
        <f t="shared" ca="1" si="779"/>
        <v>120255.25550000001</v>
      </c>
      <c r="H3103">
        <f t="shared" ca="1" si="780"/>
        <v>1</v>
      </c>
      <c r="I3103">
        <f t="shared" si="781"/>
        <v>-1</v>
      </c>
      <c r="J3103">
        <f t="shared" si="784"/>
        <v>-37.770000000000437</v>
      </c>
      <c r="K3103">
        <f t="shared" si="782"/>
        <v>-1</v>
      </c>
      <c r="L3103" s="11">
        <f t="shared" ca="1" si="776"/>
        <v>13923.419999999964</v>
      </c>
      <c r="M3103">
        <f t="shared" ca="1" si="783"/>
        <v>-1</v>
      </c>
      <c r="N3103">
        <f t="shared" ca="1" si="777"/>
        <v>2</v>
      </c>
      <c r="O3103">
        <f>COUNTIF(結算日!$A$3:$A$249,A3103)</f>
        <v>0</v>
      </c>
      <c r="Q3103" s="7">
        <f t="shared" si="785"/>
        <v>-18</v>
      </c>
      <c r="R3103" s="8">
        <f t="shared" ca="1" si="789"/>
        <v>-2088</v>
      </c>
      <c r="S3103" s="8">
        <f t="shared" ca="1" si="790"/>
        <v>1036224</v>
      </c>
      <c r="T3103" s="8">
        <f t="shared" ca="1" si="786"/>
        <v>-116</v>
      </c>
      <c r="U3103" s="9">
        <f t="shared" ca="1" si="791"/>
        <v>232</v>
      </c>
      <c r="V3103">
        <f t="shared" si="787"/>
        <v>2010</v>
      </c>
      <c r="W3103">
        <f t="shared" si="788"/>
        <v>12</v>
      </c>
    </row>
    <row r="3104" spans="1:23" x14ac:dyDescent="0.25">
      <c r="A3104" s="1">
        <v>40539</v>
      </c>
      <c r="B3104" s="2">
        <v>8892.31</v>
      </c>
      <c r="C3104" s="2">
        <v>111525.3</v>
      </c>
      <c r="D3104" s="2">
        <v>8884</v>
      </c>
      <c r="E3104" s="2">
        <v>8874</v>
      </c>
      <c r="F3104" s="10">
        <f t="shared" si="778"/>
        <v>-9.3451532841293261E-4</v>
      </c>
      <c r="G3104" s="2">
        <f t="shared" ca="1" si="779"/>
        <v>119889.62800000003</v>
      </c>
      <c r="H3104">
        <f t="shared" ca="1" si="780"/>
        <v>-1</v>
      </c>
      <c r="I3104">
        <f t="shared" si="781"/>
        <v>1</v>
      </c>
      <c r="J3104">
        <f t="shared" si="784"/>
        <v>31.209999999999127</v>
      </c>
      <c r="K3104">
        <f t="shared" ca="1" si="782"/>
        <v>-1</v>
      </c>
      <c r="L3104" s="11">
        <f t="shared" ca="1" si="776"/>
        <v>13892.209999999965</v>
      </c>
      <c r="M3104">
        <f t="shared" ca="1" si="783"/>
        <v>-1</v>
      </c>
      <c r="N3104">
        <f t="shared" ca="1" si="777"/>
        <v>0</v>
      </c>
      <c r="O3104">
        <f>COUNTIF(結算日!$A$3:$A$249,A3104)</f>
        <v>0</v>
      </c>
      <c r="Q3104" s="7">
        <f t="shared" si="785"/>
        <v>4</v>
      </c>
      <c r="R3104" s="8">
        <f t="shared" ca="1" si="789"/>
        <v>-464</v>
      </c>
      <c r="S3104" s="8">
        <f t="shared" ca="1" si="790"/>
        <v>1035528</v>
      </c>
      <c r="T3104" s="8">
        <f t="shared" ca="1" si="786"/>
        <v>-116</v>
      </c>
      <c r="U3104" s="9">
        <f t="shared" ca="1" si="791"/>
        <v>0</v>
      </c>
      <c r="V3104">
        <f t="shared" si="787"/>
        <v>2010</v>
      </c>
      <c r="W3104">
        <f t="shared" si="788"/>
        <v>12</v>
      </c>
    </row>
    <row r="3105" spans="1:23" x14ac:dyDescent="0.25">
      <c r="A3105" s="1">
        <v>40540</v>
      </c>
      <c r="B3105" s="2">
        <v>8870.76</v>
      </c>
      <c r="C3105" s="2">
        <v>101336.6</v>
      </c>
      <c r="D3105" s="2">
        <v>8878</v>
      </c>
      <c r="E3105" s="2">
        <v>8865</v>
      </c>
      <c r="F3105" s="10">
        <f t="shared" si="778"/>
        <v>8.161645676356688E-4</v>
      </c>
      <c r="G3105" s="2">
        <f t="shared" ca="1" si="779"/>
        <v>119556.54300000002</v>
      </c>
      <c r="H3105">
        <f t="shared" ca="1" si="780"/>
        <v>-1</v>
      </c>
      <c r="I3105">
        <f t="shared" si="781"/>
        <v>-1</v>
      </c>
      <c r="J3105">
        <f t="shared" si="784"/>
        <v>-21.549999999999272</v>
      </c>
      <c r="K3105">
        <f t="shared" ca="1" si="782"/>
        <v>-1</v>
      </c>
      <c r="L3105" s="11">
        <f t="shared" ca="1" si="776"/>
        <v>13913.759999999964</v>
      </c>
      <c r="M3105">
        <f t="shared" ca="1" si="783"/>
        <v>-1</v>
      </c>
      <c r="N3105">
        <f t="shared" ca="1" si="777"/>
        <v>0</v>
      </c>
      <c r="O3105">
        <f>COUNTIF(結算日!$A$3:$A$249,A3105)</f>
        <v>0</v>
      </c>
      <c r="Q3105" s="7">
        <f t="shared" si="785"/>
        <v>-6</v>
      </c>
      <c r="R3105" s="8">
        <f t="shared" ca="1" si="789"/>
        <v>696</v>
      </c>
      <c r="S3105" s="8">
        <f t="shared" ca="1" si="790"/>
        <v>1036224</v>
      </c>
      <c r="T3105" s="8">
        <f t="shared" ca="1" si="786"/>
        <v>-116</v>
      </c>
      <c r="U3105" s="9">
        <f t="shared" ca="1" si="791"/>
        <v>0</v>
      </c>
      <c r="V3105">
        <f t="shared" si="787"/>
        <v>2010</v>
      </c>
      <c r="W3105">
        <f t="shared" si="788"/>
        <v>12</v>
      </c>
    </row>
    <row r="3106" spans="1:23" x14ac:dyDescent="0.25">
      <c r="A3106" s="1">
        <v>40541</v>
      </c>
      <c r="B3106" s="2">
        <v>8866.35</v>
      </c>
      <c r="C3106" s="2">
        <v>145089.4</v>
      </c>
      <c r="D3106" s="2">
        <v>8872</v>
      </c>
      <c r="E3106" s="2">
        <v>8856</v>
      </c>
      <c r="F3106" s="10">
        <f t="shared" si="778"/>
        <v>6.3724080371296843E-4</v>
      </c>
      <c r="G3106" s="2">
        <f t="shared" ca="1" si="779"/>
        <v>120019.76550000002</v>
      </c>
      <c r="H3106">
        <f t="shared" ca="1" si="780"/>
        <v>1</v>
      </c>
      <c r="I3106">
        <f t="shared" si="781"/>
        <v>-1</v>
      </c>
      <c r="J3106">
        <f t="shared" si="784"/>
        <v>-4.4099999999998545</v>
      </c>
      <c r="K3106">
        <f t="shared" ca="1" si="782"/>
        <v>1</v>
      </c>
      <c r="L3106" s="11">
        <f t="shared" ca="1" si="776"/>
        <v>13918.169999999964</v>
      </c>
      <c r="M3106">
        <f t="shared" ca="1" si="783"/>
        <v>1</v>
      </c>
      <c r="N3106">
        <f t="shared" ca="1" si="777"/>
        <v>2</v>
      </c>
      <c r="O3106">
        <f>COUNTIF(結算日!$A$3:$A$249,A3106)</f>
        <v>0</v>
      </c>
      <c r="Q3106" s="7">
        <f t="shared" si="785"/>
        <v>-6</v>
      </c>
      <c r="R3106" s="8">
        <f t="shared" ca="1" si="789"/>
        <v>696</v>
      </c>
      <c r="S3106" s="8">
        <f t="shared" ca="1" si="790"/>
        <v>1036920</v>
      </c>
      <c r="T3106" s="8">
        <f t="shared" ca="1" si="786"/>
        <v>116</v>
      </c>
      <c r="U3106" s="9">
        <f t="shared" ca="1" si="791"/>
        <v>232</v>
      </c>
      <c r="V3106">
        <f t="shared" si="787"/>
        <v>2010</v>
      </c>
      <c r="W3106">
        <f t="shared" si="788"/>
        <v>12</v>
      </c>
    </row>
    <row r="3107" spans="1:23" x14ac:dyDescent="0.25">
      <c r="A3107" s="1">
        <v>40542</v>
      </c>
      <c r="B3107" s="2">
        <v>8907.91</v>
      </c>
      <c r="C3107" s="2">
        <v>128146.3</v>
      </c>
      <c r="D3107" s="2">
        <v>8906</v>
      </c>
      <c r="E3107" s="2">
        <v>8888</v>
      </c>
      <c r="F3107" s="10">
        <f t="shared" si="778"/>
        <v>-2.1441617618500608E-4</v>
      </c>
      <c r="G3107" s="2">
        <f t="shared" ca="1" si="779"/>
        <v>120769.02375000002</v>
      </c>
      <c r="H3107">
        <f t="shared" ca="1" si="780"/>
        <v>1</v>
      </c>
      <c r="I3107">
        <f t="shared" si="781"/>
        <v>1</v>
      </c>
      <c r="J3107">
        <f t="shared" si="784"/>
        <v>41.559999999999491</v>
      </c>
      <c r="K3107">
        <f t="shared" ca="1" si="782"/>
        <v>1</v>
      </c>
      <c r="L3107" s="11">
        <f t="shared" ca="1" si="776"/>
        <v>13959.729999999963</v>
      </c>
      <c r="M3107">
        <f t="shared" ca="1" si="783"/>
        <v>1</v>
      </c>
      <c r="N3107">
        <f t="shared" ca="1" si="777"/>
        <v>0</v>
      </c>
      <c r="O3107">
        <f>COUNTIF(結算日!$A$3:$A$249,A3107)</f>
        <v>0</v>
      </c>
      <c r="Q3107" s="7">
        <f t="shared" si="785"/>
        <v>34</v>
      </c>
      <c r="R3107" s="8">
        <f t="shared" ca="1" si="789"/>
        <v>3944</v>
      </c>
      <c r="S3107" s="8">
        <f t="shared" ca="1" si="790"/>
        <v>1040632</v>
      </c>
      <c r="T3107" s="8">
        <f t="shared" ca="1" si="786"/>
        <v>116</v>
      </c>
      <c r="U3107" s="9">
        <f t="shared" ca="1" si="791"/>
        <v>0</v>
      </c>
      <c r="V3107">
        <f t="shared" si="787"/>
        <v>2010</v>
      </c>
      <c r="W3107">
        <f t="shared" si="788"/>
        <v>12</v>
      </c>
    </row>
    <row r="3108" spans="1:23" x14ac:dyDescent="0.25">
      <c r="A3108" s="1">
        <v>40543</v>
      </c>
      <c r="B3108" s="2">
        <v>8972.5</v>
      </c>
      <c r="C3108" s="2">
        <v>152530.29999999999</v>
      </c>
      <c r="D3108" s="2">
        <v>8988</v>
      </c>
      <c r="E3108" s="2">
        <v>8970</v>
      </c>
      <c r="F3108" s="10">
        <f t="shared" si="778"/>
        <v>1.7275006965729034E-3</v>
      </c>
      <c r="G3108" s="2">
        <f t="shared" ca="1" si="779"/>
        <v>120725.54375</v>
      </c>
      <c r="H3108">
        <f t="shared" ca="1" si="780"/>
        <v>1</v>
      </c>
      <c r="I3108">
        <f t="shared" si="781"/>
        <v>-1</v>
      </c>
      <c r="J3108">
        <f t="shared" si="784"/>
        <v>64.590000000000146</v>
      </c>
      <c r="K3108">
        <f t="shared" si="782"/>
        <v>-1</v>
      </c>
      <c r="L3108" s="11">
        <f t="shared" ca="1" si="776"/>
        <v>14024.319999999963</v>
      </c>
      <c r="M3108">
        <f t="shared" ca="1" si="783"/>
        <v>-1</v>
      </c>
      <c r="N3108">
        <f t="shared" ca="1" si="777"/>
        <v>2</v>
      </c>
      <c r="O3108">
        <f>COUNTIF(結算日!$A$3:$A$249,A3108)</f>
        <v>0</v>
      </c>
      <c r="Q3108" s="7">
        <f t="shared" si="785"/>
        <v>82</v>
      </c>
      <c r="R3108" s="8">
        <f t="shared" ca="1" si="789"/>
        <v>9512</v>
      </c>
      <c r="S3108" s="8">
        <f t="shared" ca="1" si="790"/>
        <v>1050144</v>
      </c>
      <c r="T3108" s="8">
        <f t="shared" ca="1" si="786"/>
        <v>-116</v>
      </c>
      <c r="U3108" s="9">
        <f t="shared" ca="1" si="791"/>
        <v>232</v>
      </c>
      <c r="V3108">
        <f t="shared" si="787"/>
        <v>2010</v>
      </c>
      <c r="W3108">
        <f t="shared" si="788"/>
        <v>12</v>
      </c>
    </row>
    <row r="3109" spans="1:23" x14ac:dyDescent="0.25">
      <c r="A3109" s="1">
        <v>40546</v>
      </c>
      <c r="B3109" s="2">
        <v>9025.2999999999993</v>
      </c>
      <c r="C3109" s="2">
        <v>148672.79999999999</v>
      </c>
      <c r="D3109" s="2">
        <v>9020</v>
      </c>
      <c r="E3109" s="2">
        <v>9004</v>
      </c>
      <c r="F3109" s="10">
        <f t="shared" si="778"/>
        <v>-5.8723809734850807E-4</v>
      </c>
      <c r="G3109" s="2">
        <f t="shared" ca="1" si="779"/>
        <v>121133.89624999999</v>
      </c>
      <c r="H3109">
        <f t="shared" ca="1" si="780"/>
        <v>1</v>
      </c>
      <c r="I3109">
        <f t="shared" si="781"/>
        <v>1</v>
      </c>
      <c r="J3109">
        <f t="shared" si="784"/>
        <v>52.799999999999272</v>
      </c>
      <c r="K3109">
        <f t="shared" ca="1" si="782"/>
        <v>1</v>
      </c>
      <c r="L3109" s="11">
        <f t="shared" ca="1" si="776"/>
        <v>13971.519999999964</v>
      </c>
      <c r="M3109">
        <f t="shared" ca="1" si="783"/>
        <v>1</v>
      </c>
      <c r="N3109">
        <f t="shared" ca="1" si="777"/>
        <v>2</v>
      </c>
      <c r="O3109">
        <f>COUNTIF(結算日!$A$3:$A$249,A3109)</f>
        <v>0</v>
      </c>
      <c r="Q3109" s="7">
        <f t="shared" si="785"/>
        <v>32</v>
      </c>
      <c r="R3109" s="8">
        <f t="shared" ca="1" si="789"/>
        <v>-3712</v>
      </c>
      <c r="S3109" s="8">
        <f t="shared" ca="1" si="790"/>
        <v>1046200</v>
      </c>
      <c r="T3109" s="8">
        <f t="shared" ca="1" si="786"/>
        <v>115</v>
      </c>
      <c r="U3109" s="9">
        <f t="shared" ca="1" si="791"/>
        <v>231</v>
      </c>
      <c r="V3109">
        <f t="shared" si="787"/>
        <v>2011</v>
      </c>
      <c r="W3109">
        <f t="shared" si="788"/>
        <v>1</v>
      </c>
    </row>
    <row r="3110" spans="1:23" x14ac:dyDescent="0.25">
      <c r="A3110" s="1">
        <v>40547</v>
      </c>
      <c r="B3110" s="2">
        <v>8997.19</v>
      </c>
      <c r="C3110" s="2">
        <v>161350</v>
      </c>
      <c r="D3110" s="2">
        <v>8978</v>
      </c>
      <c r="E3110" s="2">
        <v>8959</v>
      </c>
      <c r="F3110" s="10">
        <f t="shared" si="778"/>
        <v>-2.1328881573025038E-3</v>
      </c>
      <c r="G3110" s="2">
        <f t="shared" ca="1" si="779"/>
        <v>122727.10400000001</v>
      </c>
      <c r="H3110">
        <f t="shared" ca="1" si="780"/>
        <v>1</v>
      </c>
      <c r="I3110">
        <f t="shared" si="781"/>
        <v>1</v>
      </c>
      <c r="J3110">
        <f t="shared" si="784"/>
        <v>-28.109999999998763</v>
      </c>
      <c r="K3110">
        <f t="shared" si="782"/>
        <v>1</v>
      </c>
      <c r="L3110" s="11">
        <f t="shared" ca="1" si="776"/>
        <v>13943.409999999965</v>
      </c>
      <c r="M3110">
        <f t="shared" ca="1" si="783"/>
        <v>1</v>
      </c>
      <c r="N3110">
        <f t="shared" ca="1" si="777"/>
        <v>0</v>
      </c>
      <c r="O3110">
        <f>COUNTIF(結算日!$A$3:$A$249,A3110)</f>
        <v>0</v>
      </c>
      <c r="Q3110" s="7">
        <f t="shared" si="785"/>
        <v>-42</v>
      </c>
      <c r="R3110" s="8">
        <f t="shared" ca="1" si="789"/>
        <v>-4830</v>
      </c>
      <c r="S3110" s="8">
        <f t="shared" ca="1" si="790"/>
        <v>1041139</v>
      </c>
      <c r="T3110" s="8">
        <f t="shared" ca="1" si="786"/>
        <v>115</v>
      </c>
      <c r="U3110" s="9">
        <f t="shared" ca="1" si="791"/>
        <v>0</v>
      </c>
      <c r="V3110">
        <f t="shared" si="787"/>
        <v>2011</v>
      </c>
      <c r="W3110">
        <f t="shared" si="788"/>
        <v>1</v>
      </c>
    </row>
    <row r="3111" spans="1:23" x14ac:dyDescent="0.25">
      <c r="A3111" s="1">
        <v>40548</v>
      </c>
      <c r="B3111" s="2">
        <v>8846.31</v>
      </c>
      <c r="C3111" s="2">
        <v>178100.8</v>
      </c>
      <c r="D3111" s="2">
        <v>8838</v>
      </c>
      <c r="E3111" s="2">
        <v>8822</v>
      </c>
      <c r="F3111" s="10">
        <f t="shared" si="778"/>
        <v>-9.3937472234184582E-4</v>
      </c>
      <c r="G3111" s="2">
        <f t="shared" ca="1" si="779"/>
        <v>124331.43149999999</v>
      </c>
      <c r="H3111">
        <f t="shared" ca="1" si="780"/>
        <v>1</v>
      </c>
      <c r="I3111">
        <f t="shared" si="781"/>
        <v>1</v>
      </c>
      <c r="J3111">
        <f t="shared" si="784"/>
        <v>-150.88000000000102</v>
      </c>
      <c r="K3111">
        <f t="shared" ca="1" si="782"/>
        <v>1</v>
      </c>
      <c r="L3111" s="11">
        <f t="shared" ca="1" si="776"/>
        <v>13792.529999999964</v>
      </c>
      <c r="M3111">
        <f t="shared" ca="1" si="783"/>
        <v>1</v>
      </c>
      <c r="N3111">
        <f t="shared" ca="1" si="777"/>
        <v>0</v>
      </c>
      <c r="O3111">
        <f>COUNTIF(結算日!$A$3:$A$249,A3111)</f>
        <v>0</v>
      </c>
      <c r="Q3111" s="7">
        <f t="shared" si="785"/>
        <v>-140</v>
      </c>
      <c r="R3111" s="8">
        <f t="shared" ca="1" si="789"/>
        <v>-16100</v>
      </c>
      <c r="S3111" s="8">
        <f t="shared" ca="1" si="790"/>
        <v>1025039</v>
      </c>
      <c r="T3111" s="8">
        <f t="shared" ca="1" si="786"/>
        <v>115</v>
      </c>
      <c r="U3111" s="9">
        <f t="shared" ca="1" si="791"/>
        <v>0</v>
      </c>
      <c r="V3111">
        <f t="shared" si="787"/>
        <v>2011</v>
      </c>
      <c r="W3111">
        <f t="shared" si="788"/>
        <v>1</v>
      </c>
    </row>
    <row r="3112" spans="1:23" x14ac:dyDescent="0.25">
      <c r="A3112" s="1">
        <v>40549</v>
      </c>
      <c r="B3112" s="2">
        <v>8883.2099999999991</v>
      </c>
      <c r="C3112" s="2">
        <v>138196.79999999999</v>
      </c>
      <c r="D3112" s="2">
        <v>8869</v>
      </c>
      <c r="E3112" s="2">
        <v>8843</v>
      </c>
      <c r="F3112" s="10">
        <f t="shared" si="778"/>
        <v>-1.5996469744606889E-3</v>
      </c>
      <c r="G3112" s="2">
        <f t="shared" ca="1" si="779"/>
        <v>125167.91399999999</v>
      </c>
      <c r="H3112">
        <f t="shared" ca="1" si="780"/>
        <v>1</v>
      </c>
      <c r="I3112">
        <f t="shared" si="781"/>
        <v>1</v>
      </c>
      <c r="J3112">
        <f t="shared" si="784"/>
        <v>36.899999999999636</v>
      </c>
      <c r="K3112">
        <f t="shared" si="782"/>
        <v>1</v>
      </c>
      <c r="L3112" s="11">
        <f t="shared" ca="1" si="776"/>
        <v>13829.429999999964</v>
      </c>
      <c r="M3112">
        <f t="shared" ca="1" si="783"/>
        <v>1</v>
      </c>
      <c r="N3112">
        <f t="shared" ca="1" si="777"/>
        <v>0</v>
      </c>
      <c r="O3112">
        <f>COUNTIF(結算日!$A$3:$A$249,A3112)</f>
        <v>0</v>
      </c>
      <c r="Q3112" s="7">
        <f t="shared" si="785"/>
        <v>31</v>
      </c>
      <c r="R3112" s="8">
        <f t="shared" ca="1" si="789"/>
        <v>3565</v>
      </c>
      <c r="S3112" s="8">
        <f t="shared" ca="1" si="790"/>
        <v>1028604</v>
      </c>
      <c r="T3112" s="8">
        <f t="shared" ca="1" si="786"/>
        <v>115</v>
      </c>
      <c r="U3112" s="9">
        <f t="shared" ca="1" si="791"/>
        <v>0</v>
      </c>
      <c r="V3112">
        <f t="shared" si="787"/>
        <v>2011</v>
      </c>
      <c r="W3112">
        <f t="shared" si="788"/>
        <v>1</v>
      </c>
    </row>
    <row r="3113" spans="1:23" x14ac:dyDescent="0.25">
      <c r="A3113" s="1">
        <v>40550</v>
      </c>
      <c r="B3113" s="2">
        <v>8782.7199999999993</v>
      </c>
      <c r="C3113" s="2">
        <v>157984.4</v>
      </c>
      <c r="D3113" s="2">
        <v>8753</v>
      </c>
      <c r="E3113" s="2">
        <v>8725</v>
      </c>
      <c r="F3113" s="10">
        <f t="shared" si="778"/>
        <v>-3.3839175107482911E-3</v>
      </c>
      <c r="G3113" s="2">
        <f t="shared" ca="1" si="779"/>
        <v>126666.67875000001</v>
      </c>
      <c r="H3113">
        <f t="shared" ca="1" si="780"/>
        <v>1</v>
      </c>
      <c r="I3113">
        <f t="shared" si="781"/>
        <v>1</v>
      </c>
      <c r="J3113">
        <f t="shared" si="784"/>
        <v>-100.48999999999978</v>
      </c>
      <c r="K3113">
        <f t="shared" si="782"/>
        <v>1</v>
      </c>
      <c r="L3113" s="11">
        <f t="shared" ca="1" si="776"/>
        <v>13728.939999999964</v>
      </c>
      <c r="M3113">
        <f t="shared" ca="1" si="783"/>
        <v>1</v>
      </c>
      <c r="N3113">
        <f t="shared" ca="1" si="777"/>
        <v>0</v>
      </c>
      <c r="O3113">
        <f>COUNTIF(結算日!$A$3:$A$249,A3113)</f>
        <v>0</v>
      </c>
      <c r="Q3113" s="7">
        <f t="shared" si="785"/>
        <v>-116</v>
      </c>
      <c r="R3113" s="8">
        <f t="shared" ca="1" si="789"/>
        <v>-13340</v>
      </c>
      <c r="S3113" s="8">
        <f t="shared" ca="1" si="790"/>
        <v>1015264</v>
      </c>
      <c r="T3113" s="8">
        <f t="shared" ca="1" si="786"/>
        <v>115</v>
      </c>
      <c r="U3113" s="9">
        <f t="shared" ca="1" si="791"/>
        <v>0</v>
      </c>
      <c r="V3113">
        <f t="shared" si="787"/>
        <v>2011</v>
      </c>
      <c r="W3113">
        <f t="shared" si="788"/>
        <v>1</v>
      </c>
    </row>
    <row r="3114" spans="1:23" x14ac:dyDescent="0.25">
      <c r="A3114" s="1">
        <v>40553</v>
      </c>
      <c r="B3114" s="2">
        <v>8817.8799999999992</v>
      </c>
      <c r="C3114" s="2">
        <v>100051.5</v>
      </c>
      <c r="D3114" s="2">
        <v>8786</v>
      </c>
      <c r="E3114" s="2">
        <v>8760</v>
      </c>
      <c r="F3114" s="10">
        <f t="shared" si="778"/>
        <v>-3.6153814749122493E-3</v>
      </c>
      <c r="G3114" s="2">
        <f t="shared" ca="1" si="779"/>
        <v>126993.67675000001</v>
      </c>
      <c r="H3114">
        <f t="shared" ca="1" si="780"/>
        <v>-1</v>
      </c>
      <c r="I3114">
        <f t="shared" si="781"/>
        <v>1</v>
      </c>
      <c r="J3114">
        <f t="shared" si="784"/>
        <v>35.159999999999854</v>
      </c>
      <c r="K3114">
        <f t="shared" si="782"/>
        <v>1</v>
      </c>
      <c r="L3114" s="11">
        <f t="shared" ca="1" si="776"/>
        <v>13764.099999999964</v>
      </c>
      <c r="M3114">
        <f t="shared" ca="1" si="783"/>
        <v>1</v>
      </c>
      <c r="N3114">
        <f t="shared" ca="1" si="777"/>
        <v>0</v>
      </c>
      <c r="O3114">
        <f>COUNTIF(結算日!$A$3:$A$249,A3114)</f>
        <v>0</v>
      </c>
      <c r="Q3114" s="7">
        <f t="shared" si="785"/>
        <v>33</v>
      </c>
      <c r="R3114" s="8">
        <f t="shared" ca="1" si="789"/>
        <v>3795</v>
      </c>
      <c r="S3114" s="8">
        <f t="shared" ca="1" si="790"/>
        <v>1019059</v>
      </c>
      <c r="T3114" s="8">
        <f t="shared" ca="1" si="786"/>
        <v>115</v>
      </c>
      <c r="U3114" s="9">
        <f t="shared" ca="1" si="791"/>
        <v>0</v>
      </c>
      <c r="V3114">
        <f t="shared" si="787"/>
        <v>2011</v>
      </c>
      <c r="W3114">
        <f t="shared" si="788"/>
        <v>1</v>
      </c>
    </row>
    <row r="3115" spans="1:23" x14ac:dyDescent="0.25">
      <c r="A3115" s="1">
        <v>40554</v>
      </c>
      <c r="B3115" s="2">
        <v>8931.36</v>
      </c>
      <c r="C3115" s="2">
        <v>131113.70000000001</v>
      </c>
      <c r="D3115" s="2">
        <v>8942</v>
      </c>
      <c r="E3115" s="2">
        <v>8916</v>
      </c>
      <c r="F3115" s="10">
        <f t="shared" si="778"/>
        <v>1.1913079307070973E-3</v>
      </c>
      <c r="G3115" s="2">
        <f t="shared" ca="1" si="779"/>
        <v>128097.27050000001</v>
      </c>
      <c r="H3115">
        <f t="shared" ca="1" si="780"/>
        <v>1</v>
      </c>
      <c r="I3115">
        <f t="shared" si="781"/>
        <v>-1</v>
      </c>
      <c r="J3115">
        <f t="shared" si="784"/>
        <v>113.48000000000138</v>
      </c>
      <c r="K3115">
        <f t="shared" si="782"/>
        <v>-1</v>
      </c>
      <c r="L3115" s="11">
        <f t="shared" ca="1" si="776"/>
        <v>13877.579999999965</v>
      </c>
      <c r="M3115">
        <f t="shared" ca="1" si="783"/>
        <v>-1</v>
      </c>
      <c r="N3115">
        <f t="shared" ca="1" si="777"/>
        <v>2</v>
      </c>
      <c r="O3115">
        <f>COUNTIF(結算日!$A$3:$A$249,A3115)</f>
        <v>0</v>
      </c>
      <c r="Q3115" s="7">
        <f t="shared" si="785"/>
        <v>156</v>
      </c>
      <c r="R3115" s="8">
        <f t="shared" ca="1" si="789"/>
        <v>17940</v>
      </c>
      <c r="S3115" s="8">
        <f t="shared" ca="1" si="790"/>
        <v>1036999</v>
      </c>
      <c r="T3115" s="8">
        <f t="shared" ca="1" si="786"/>
        <v>-115</v>
      </c>
      <c r="U3115" s="9">
        <f t="shared" ca="1" si="791"/>
        <v>230</v>
      </c>
      <c r="V3115">
        <f t="shared" si="787"/>
        <v>2011</v>
      </c>
      <c r="W3115">
        <f t="shared" si="788"/>
        <v>1</v>
      </c>
    </row>
    <row r="3116" spans="1:23" x14ac:dyDescent="0.25">
      <c r="A3116" s="1">
        <v>40555</v>
      </c>
      <c r="B3116" s="2">
        <v>8965</v>
      </c>
      <c r="C3116" s="2">
        <v>140603.29999999999</v>
      </c>
      <c r="D3116" s="2">
        <v>8967</v>
      </c>
      <c r="E3116" s="2">
        <v>8943</v>
      </c>
      <c r="F3116" s="10">
        <f t="shared" si="778"/>
        <v>2.2308979364193959E-4</v>
      </c>
      <c r="G3116" s="2">
        <f t="shared" ca="1" si="779"/>
        <v>129569.946</v>
      </c>
      <c r="H3116">
        <f t="shared" ca="1" si="780"/>
        <v>1</v>
      </c>
      <c r="I3116">
        <f t="shared" si="781"/>
        <v>-1</v>
      </c>
      <c r="J3116">
        <f t="shared" si="784"/>
        <v>33.639999999999418</v>
      </c>
      <c r="K3116">
        <f t="shared" ca="1" si="782"/>
        <v>1</v>
      </c>
      <c r="L3116" s="11">
        <f t="shared" ca="1" si="776"/>
        <v>13843.939999999966</v>
      </c>
      <c r="M3116">
        <f t="shared" ca="1" si="783"/>
        <v>1</v>
      </c>
      <c r="N3116">
        <f t="shared" ca="1" si="777"/>
        <v>2</v>
      </c>
      <c r="O3116">
        <f>COUNTIF(結算日!$A$3:$A$249,A3116)</f>
        <v>0</v>
      </c>
      <c r="Q3116" s="7">
        <f t="shared" si="785"/>
        <v>25</v>
      </c>
      <c r="R3116" s="8">
        <f t="shared" ca="1" si="789"/>
        <v>-2875</v>
      </c>
      <c r="S3116" s="8">
        <f t="shared" ca="1" si="790"/>
        <v>1033894</v>
      </c>
      <c r="T3116" s="8">
        <f t="shared" ca="1" si="786"/>
        <v>115</v>
      </c>
      <c r="U3116" s="9">
        <f t="shared" ca="1" si="791"/>
        <v>230</v>
      </c>
      <c r="V3116">
        <f t="shared" si="787"/>
        <v>2011</v>
      </c>
      <c r="W3116">
        <f t="shared" si="788"/>
        <v>1</v>
      </c>
    </row>
    <row r="3117" spans="1:23" x14ac:dyDescent="0.25">
      <c r="A3117" s="1">
        <v>40556</v>
      </c>
      <c r="B3117" s="2">
        <v>8975.58</v>
      </c>
      <c r="C3117" s="2">
        <v>144821.6</v>
      </c>
      <c r="D3117" s="2">
        <v>8969</v>
      </c>
      <c r="E3117" s="2">
        <v>8940</v>
      </c>
      <c r="F3117" s="10">
        <f t="shared" si="778"/>
        <v>-7.3310025647366217E-4</v>
      </c>
      <c r="G3117" s="2">
        <f t="shared" ca="1" si="779"/>
        <v>131316.96724999999</v>
      </c>
      <c r="H3117">
        <f t="shared" ca="1" si="780"/>
        <v>1</v>
      </c>
      <c r="I3117">
        <f t="shared" si="781"/>
        <v>1</v>
      </c>
      <c r="J3117">
        <f t="shared" si="784"/>
        <v>10.579999999999927</v>
      </c>
      <c r="K3117">
        <f t="shared" ca="1" si="782"/>
        <v>1</v>
      </c>
      <c r="L3117" s="11">
        <f t="shared" ca="1" si="776"/>
        <v>13854.519999999966</v>
      </c>
      <c r="M3117">
        <f t="shared" ca="1" si="783"/>
        <v>1</v>
      </c>
      <c r="N3117">
        <f t="shared" ca="1" si="777"/>
        <v>0</v>
      </c>
      <c r="O3117">
        <f>COUNTIF(結算日!$A$3:$A$249,A3117)</f>
        <v>0</v>
      </c>
      <c r="Q3117" s="7">
        <f t="shared" si="785"/>
        <v>2</v>
      </c>
      <c r="R3117" s="8">
        <f t="shared" ca="1" si="789"/>
        <v>230</v>
      </c>
      <c r="S3117" s="8">
        <f t="shared" ca="1" si="790"/>
        <v>1033894</v>
      </c>
      <c r="T3117" s="8">
        <f t="shared" ca="1" si="786"/>
        <v>115</v>
      </c>
      <c r="U3117" s="9">
        <f t="shared" ca="1" si="791"/>
        <v>0</v>
      </c>
      <c r="V3117">
        <f t="shared" si="787"/>
        <v>2011</v>
      </c>
      <c r="W3117">
        <f t="shared" si="788"/>
        <v>1</v>
      </c>
    </row>
    <row r="3118" spans="1:23" x14ac:dyDescent="0.25">
      <c r="A3118" s="1">
        <v>40557</v>
      </c>
      <c r="B3118" s="2">
        <v>8972.51</v>
      </c>
      <c r="C3118" s="2">
        <v>103261.3</v>
      </c>
      <c r="D3118" s="2">
        <v>8970</v>
      </c>
      <c r="E3118" s="2">
        <v>8941</v>
      </c>
      <c r="F3118" s="10">
        <f t="shared" si="778"/>
        <v>-2.7974334940839007E-4</v>
      </c>
      <c r="G3118" s="2">
        <f t="shared" ca="1" si="779"/>
        <v>131451.38799999998</v>
      </c>
      <c r="H3118">
        <f t="shared" ca="1" si="780"/>
        <v>-1</v>
      </c>
      <c r="I3118">
        <f t="shared" si="781"/>
        <v>1</v>
      </c>
      <c r="J3118">
        <f t="shared" si="784"/>
        <v>-3.069999999999709</v>
      </c>
      <c r="K3118">
        <f t="shared" ca="1" si="782"/>
        <v>-1</v>
      </c>
      <c r="L3118" s="11">
        <f t="shared" ca="1" si="776"/>
        <v>13851.449999999966</v>
      </c>
      <c r="M3118">
        <f t="shared" ca="1" si="783"/>
        <v>-1</v>
      </c>
      <c r="N3118">
        <f t="shared" ca="1" si="777"/>
        <v>2</v>
      </c>
      <c r="O3118">
        <f>COUNTIF(結算日!$A$3:$A$249,A3118)</f>
        <v>0</v>
      </c>
      <c r="Q3118" s="7">
        <f t="shared" si="785"/>
        <v>1</v>
      </c>
      <c r="R3118" s="8">
        <f t="shared" ca="1" si="789"/>
        <v>115</v>
      </c>
      <c r="S3118" s="8">
        <f t="shared" ca="1" si="790"/>
        <v>1034009</v>
      </c>
      <c r="T3118" s="8">
        <f t="shared" ca="1" si="786"/>
        <v>-115</v>
      </c>
      <c r="U3118" s="9">
        <f t="shared" ca="1" si="791"/>
        <v>230</v>
      </c>
      <c r="V3118">
        <f t="shared" si="787"/>
        <v>2011</v>
      </c>
      <c r="W3118">
        <f t="shared" si="788"/>
        <v>1</v>
      </c>
    </row>
    <row r="3119" spans="1:23" x14ac:dyDescent="0.25">
      <c r="A3119" s="1">
        <v>40560</v>
      </c>
      <c r="B3119" s="2">
        <v>8925.09</v>
      </c>
      <c r="C3119" s="2">
        <v>127254</v>
      </c>
      <c r="D3119" s="2">
        <v>8922</v>
      </c>
      <c r="E3119" s="2">
        <v>8892</v>
      </c>
      <c r="F3119" s="10">
        <f t="shared" si="778"/>
        <v>-3.4621499615128393E-4</v>
      </c>
      <c r="G3119" s="2">
        <f t="shared" ca="1" si="779"/>
        <v>132410.87325</v>
      </c>
      <c r="H3119">
        <f t="shared" ca="1" si="780"/>
        <v>-1</v>
      </c>
      <c r="I3119">
        <f t="shared" si="781"/>
        <v>1</v>
      </c>
      <c r="J3119">
        <f t="shared" si="784"/>
        <v>-47.420000000000073</v>
      </c>
      <c r="K3119">
        <f t="shared" ca="1" si="782"/>
        <v>-1</v>
      </c>
      <c r="L3119" s="11">
        <f t="shared" ca="1" si="776"/>
        <v>13898.869999999966</v>
      </c>
      <c r="M3119">
        <f t="shared" ca="1" si="783"/>
        <v>-1</v>
      </c>
      <c r="N3119">
        <f t="shared" ca="1" si="777"/>
        <v>0</v>
      </c>
      <c r="O3119">
        <f>COUNTIF(結算日!$A$3:$A$249,A3119)</f>
        <v>0</v>
      </c>
      <c r="Q3119" s="7">
        <f t="shared" si="785"/>
        <v>-48</v>
      </c>
      <c r="R3119" s="8">
        <f t="shared" ca="1" si="789"/>
        <v>5520</v>
      </c>
      <c r="S3119" s="8">
        <f t="shared" ca="1" si="790"/>
        <v>1039299</v>
      </c>
      <c r="T3119" s="8">
        <f t="shared" ca="1" si="786"/>
        <v>-116</v>
      </c>
      <c r="U3119" s="9">
        <f t="shared" ca="1" si="791"/>
        <v>1</v>
      </c>
      <c r="V3119">
        <f t="shared" si="787"/>
        <v>2011</v>
      </c>
      <c r="W3119">
        <f t="shared" si="788"/>
        <v>1</v>
      </c>
    </row>
    <row r="3120" spans="1:23" x14ac:dyDescent="0.25">
      <c r="A3120" s="1">
        <v>40561</v>
      </c>
      <c r="B3120" s="2">
        <v>8988</v>
      </c>
      <c r="C3120" s="2">
        <v>129192.2</v>
      </c>
      <c r="D3120" s="2">
        <v>8972</v>
      </c>
      <c r="E3120" s="2">
        <v>8952</v>
      </c>
      <c r="F3120" s="10">
        <f t="shared" si="778"/>
        <v>-1.7801513128615776E-3</v>
      </c>
      <c r="G3120" s="2">
        <f t="shared" ca="1" si="779"/>
        <v>133092.93324999997</v>
      </c>
      <c r="H3120">
        <f t="shared" ca="1" si="780"/>
        <v>-1</v>
      </c>
      <c r="I3120">
        <f t="shared" si="781"/>
        <v>1</v>
      </c>
      <c r="J3120">
        <f t="shared" si="784"/>
        <v>62.909999999999854</v>
      </c>
      <c r="K3120">
        <f t="shared" si="782"/>
        <v>1</v>
      </c>
      <c r="L3120" s="11">
        <f t="shared" ca="1" si="776"/>
        <v>13835.959999999966</v>
      </c>
      <c r="M3120">
        <f t="shared" ca="1" si="783"/>
        <v>1</v>
      </c>
      <c r="N3120">
        <f t="shared" ca="1" si="777"/>
        <v>2</v>
      </c>
      <c r="O3120">
        <f>COUNTIF(結算日!$A$3:$A$249,A3120)</f>
        <v>0</v>
      </c>
      <c r="Q3120" s="7">
        <f t="shared" si="785"/>
        <v>50</v>
      </c>
      <c r="R3120" s="8">
        <f t="shared" ca="1" si="789"/>
        <v>-5800</v>
      </c>
      <c r="S3120" s="8">
        <f t="shared" ca="1" si="790"/>
        <v>1033498</v>
      </c>
      <c r="T3120" s="8">
        <f t="shared" ca="1" si="786"/>
        <v>115</v>
      </c>
      <c r="U3120" s="9">
        <f t="shared" ca="1" si="791"/>
        <v>231</v>
      </c>
      <c r="V3120">
        <f t="shared" si="787"/>
        <v>2011</v>
      </c>
      <c r="W3120">
        <f t="shared" si="788"/>
        <v>1</v>
      </c>
    </row>
    <row r="3121" spans="1:23" x14ac:dyDescent="0.25">
      <c r="A3121" s="1">
        <v>40562</v>
      </c>
      <c r="B3121" s="2">
        <v>9086.02</v>
      </c>
      <c r="C3121" s="2">
        <v>150610.29999999999</v>
      </c>
      <c r="D3121" s="2">
        <v>9083</v>
      </c>
      <c r="E3121" s="2">
        <v>9049</v>
      </c>
      <c r="F3121" s="10">
        <f t="shared" si="778"/>
        <v>-4.0743912075914546E-3</v>
      </c>
      <c r="G3121" s="2">
        <f t="shared" ca="1" si="779"/>
        <v>134529.72574999995</v>
      </c>
      <c r="H3121">
        <f t="shared" ca="1" si="780"/>
        <v>1</v>
      </c>
      <c r="I3121">
        <f t="shared" si="781"/>
        <v>1</v>
      </c>
      <c r="J3121">
        <f t="shared" si="784"/>
        <v>98.020000000000437</v>
      </c>
      <c r="K3121">
        <f t="shared" si="782"/>
        <v>1</v>
      </c>
      <c r="L3121" s="11">
        <f t="shared" ca="1" si="776"/>
        <v>13933.979999999967</v>
      </c>
      <c r="M3121">
        <f t="shared" ca="1" si="783"/>
        <v>1</v>
      </c>
      <c r="N3121">
        <f t="shared" ca="1" si="777"/>
        <v>0</v>
      </c>
      <c r="O3121">
        <f>COUNTIF(結算日!$A$3:$A$249,A3121)</f>
        <v>1</v>
      </c>
      <c r="Q3121" s="7">
        <f t="shared" si="785"/>
        <v>111</v>
      </c>
      <c r="R3121" s="8">
        <f t="shared" ca="1" si="789"/>
        <v>12765</v>
      </c>
      <c r="S3121" s="8">
        <f t="shared" ca="1" si="790"/>
        <v>1046032</v>
      </c>
      <c r="T3121" s="8">
        <f t="shared" ca="1" si="786"/>
        <v>115</v>
      </c>
      <c r="U3121" s="9">
        <f t="shared" ca="1" si="791"/>
        <v>230</v>
      </c>
      <c r="V3121">
        <f t="shared" si="787"/>
        <v>2011</v>
      </c>
      <c r="W3121">
        <f t="shared" si="788"/>
        <v>1</v>
      </c>
    </row>
    <row r="3122" spans="1:23" x14ac:dyDescent="0.25">
      <c r="A3122" s="1">
        <v>40563</v>
      </c>
      <c r="B3122" s="2">
        <v>9022.17</v>
      </c>
      <c r="C3122" s="2">
        <v>118704</v>
      </c>
      <c r="D3122" s="2">
        <v>9009</v>
      </c>
      <c r="E3122" s="2">
        <v>8989</v>
      </c>
      <c r="F3122" s="10">
        <f t="shared" si="778"/>
        <v>-1.4597375132590074E-3</v>
      </c>
      <c r="G3122" s="2">
        <f t="shared" ca="1" si="779"/>
        <v>134863.43074999997</v>
      </c>
      <c r="H3122">
        <f t="shared" ca="1" si="780"/>
        <v>-1</v>
      </c>
      <c r="I3122">
        <f t="shared" si="781"/>
        <v>1</v>
      </c>
      <c r="J3122">
        <f t="shared" si="784"/>
        <v>-63.850000000000364</v>
      </c>
      <c r="K3122">
        <f t="shared" si="782"/>
        <v>1</v>
      </c>
      <c r="L3122" s="11">
        <f t="shared" ca="1" si="776"/>
        <v>13870.129999999966</v>
      </c>
      <c r="M3122">
        <f t="shared" ca="1" si="783"/>
        <v>1</v>
      </c>
      <c r="N3122">
        <f t="shared" ca="1" si="777"/>
        <v>0</v>
      </c>
      <c r="O3122">
        <f>COUNTIF(結算日!$A$3:$A$249,A3122)</f>
        <v>0</v>
      </c>
      <c r="Q3122" s="7">
        <f t="shared" si="785"/>
        <v>-40</v>
      </c>
      <c r="R3122" s="8">
        <f t="shared" ca="1" si="789"/>
        <v>-4600</v>
      </c>
      <c r="S3122" s="8">
        <f t="shared" ca="1" si="790"/>
        <v>1041202</v>
      </c>
      <c r="T3122" s="8">
        <f t="shared" ca="1" si="786"/>
        <v>115</v>
      </c>
      <c r="U3122" s="9">
        <f t="shared" ca="1" si="791"/>
        <v>0</v>
      </c>
      <c r="V3122">
        <f t="shared" si="787"/>
        <v>2011</v>
      </c>
      <c r="W3122">
        <f t="shared" si="788"/>
        <v>1</v>
      </c>
    </row>
    <row r="3123" spans="1:23" x14ac:dyDescent="0.25">
      <c r="A3123" s="1">
        <v>40564</v>
      </c>
      <c r="B3123" s="2">
        <v>8954.3799999999992</v>
      </c>
      <c r="C3123" s="2">
        <v>120782</v>
      </c>
      <c r="D3123" s="2">
        <v>8907</v>
      </c>
      <c r="E3123" s="2">
        <v>8884</v>
      </c>
      <c r="F3123" s="10">
        <f t="shared" si="778"/>
        <v>-5.2912652802314941E-3</v>
      </c>
      <c r="G3123" s="2">
        <f t="shared" ca="1" si="779"/>
        <v>135095.24824999995</v>
      </c>
      <c r="H3123">
        <f t="shared" ca="1" si="780"/>
        <v>-1</v>
      </c>
      <c r="I3123">
        <f t="shared" si="781"/>
        <v>1</v>
      </c>
      <c r="J3123">
        <f t="shared" si="784"/>
        <v>-67.790000000000873</v>
      </c>
      <c r="K3123">
        <f t="shared" si="782"/>
        <v>1</v>
      </c>
      <c r="L3123" s="11">
        <f t="shared" ca="1" si="776"/>
        <v>13802.339999999966</v>
      </c>
      <c r="M3123">
        <f t="shared" ca="1" si="783"/>
        <v>1</v>
      </c>
      <c r="N3123">
        <f t="shared" ca="1" si="777"/>
        <v>0</v>
      </c>
      <c r="O3123">
        <f>COUNTIF(結算日!$A$3:$A$249,A3123)</f>
        <v>0</v>
      </c>
      <c r="Q3123" s="7">
        <f t="shared" si="785"/>
        <v>-102</v>
      </c>
      <c r="R3123" s="8">
        <f t="shared" ca="1" si="789"/>
        <v>-11730</v>
      </c>
      <c r="S3123" s="8">
        <f t="shared" ca="1" si="790"/>
        <v>1029472</v>
      </c>
      <c r="T3123" s="8">
        <f t="shared" ca="1" si="786"/>
        <v>115</v>
      </c>
      <c r="U3123" s="9">
        <f t="shared" ca="1" si="791"/>
        <v>0</v>
      </c>
      <c r="V3123">
        <f t="shared" si="787"/>
        <v>2011</v>
      </c>
      <c r="W3123">
        <f t="shared" si="788"/>
        <v>1</v>
      </c>
    </row>
    <row r="3124" spans="1:23" x14ac:dyDescent="0.25">
      <c r="A3124" s="1">
        <v>40567</v>
      </c>
      <c r="B3124" s="2">
        <v>8947.7900000000009</v>
      </c>
      <c r="C3124" s="2">
        <v>94526.94</v>
      </c>
      <c r="D3124" s="2">
        <v>8947</v>
      </c>
      <c r="E3124" s="2">
        <v>8923</v>
      </c>
      <c r="F3124" s="10">
        <f t="shared" si="778"/>
        <v>-8.8289957632103899E-5</v>
      </c>
      <c r="G3124" s="2">
        <f t="shared" ca="1" si="779"/>
        <v>134719.01674999995</v>
      </c>
      <c r="H3124">
        <f t="shared" ca="1" si="780"/>
        <v>-1</v>
      </c>
      <c r="I3124">
        <f t="shared" si="781"/>
        <v>1</v>
      </c>
      <c r="J3124">
        <f t="shared" si="784"/>
        <v>-6.5899999999983265</v>
      </c>
      <c r="K3124">
        <f t="shared" ca="1" si="782"/>
        <v>-1</v>
      </c>
      <c r="L3124" s="11">
        <f t="shared" ca="1" si="776"/>
        <v>13795.749999999967</v>
      </c>
      <c r="M3124">
        <f t="shared" ca="1" si="783"/>
        <v>-1</v>
      </c>
      <c r="N3124">
        <f t="shared" ca="1" si="777"/>
        <v>2</v>
      </c>
      <c r="O3124">
        <f>COUNTIF(結算日!$A$3:$A$249,A3124)</f>
        <v>0</v>
      </c>
      <c r="Q3124" s="7">
        <f t="shared" si="785"/>
        <v>40</v>
      </c>
      <c r="R3124" s="8">
        <f t="shared" ca="1" si="789"/>
        <v>4600</v>
      </c>
      <c r="S3124" s="8">
        <f t="shared" ca="1" si="790"/>
        <v>1034072</v>
      </c>
      <c r="T3124" s="8">
        <f t="shared" ca="1" si="786"/>
        <v>-115</v>
      </c>
      <c r="U3124" s="9">
        <f t="shared" ca="1" si="791"/>
        <v>230</v>
      </c>
      <c r="V3124">
        <f t="shared" si="787"/>
        <v>2011</v>
      </c>
      <c r="W3124">
        <f t="shared" si="788"/>
        <v>1</v>
      </c>
    </row>
    <row r="3125" spans="1:23" x14ac:dyDescent="0.25">
      <c r="A3125" s="1">
        <v>40568</v>
      </c>
      <c r="B3125" s="2">
        <v>8991.39</v>
      </c>
      <c r="C3125" s="2">
        <v>113411.8</v>
      </c>
      <c r="D3125" s="2">
        <v>8966</v>
      </c>
      <c r="E3125" s="2">
        <v>8942</v>
      </c>
      <c r="F3125" s="10">
        <f t="shared" si="778"/>
        <v>-2.8238125584586493E-3</v>
      </c>
      <c r="G3125" s="2">
        <f t="shared" ca="1" si="779"/>
        <v>133792.20424999998</v>
      </c>
      <c r="H3125">
        <f t="shared" ca="1" si="780"/>
        <v>-1</v>
      </c>
      <c r="I3125">
        <f t="shared" si="781"/>
        <v>1</v>
      </c>
      <c r="J3125">
        <f t="shared" si="784"/>
        <v>43.599999999998545</v>
      </c>
      <c r="K3125">
        <f t="shared" si="782"/>
        <v>1</v>
      </c>
      <c r="L3125" s="11">
        <f t="shared" ca="1" si="776"/>
        <v>13752.149999999969</v>
      </c>
      <c r="M3125">
        <f t="shared" ca="1" si="783"/>
        <v>1</v>
      </c>
      <c r="N3125">
        <f t="shared" ca="1" si="777"/>
        <v>2</v>
      </c>
      <c r="O3125">
        <f>COUNTIF(結算日!$A$3:$A$249,A3125)</f>
        <v>0</v>
      </c>
      <c r="Q3125" s="7">
        <f t="shared" si="785"/>
        <v>19</v>
      </c>
      <c r="R3125" s="8">
        <f t="shared" ca="1" si="789"/>
        <v>-2185</v>
      </c>
      <c r="S3125" s="8">
        <f t="shared" ca="1" si="790"/>
        <v>1031657</v>
      </c>
      <c r="T3125" s="8">
        <f t="shared" ca="1" si="786"/>
        <v>115</v>
      </c>
      <c r="U3125" s="9">
        <f t="shared" ca="1" si="791"/>
        <v>230</v>
      </c>
      <c r="V3125">
        <f t="shared" si="787"/>
        <v>2011</v>
      </c>
      <c r="W3125">
        <f t="shared" si="788"/>
        <v>1</v>
      </c>
    </row>
    <row r="3126" spans="1:23" x14ac:dyDescent="0.25">
      <c r="A3126" s="1">
        <v>40569</v>
      </c>
      <c r="B3126" s="2">
        <v>9055.59</v>
      </c>
      <c r="C3126" s="2">
        <v>128966.7</v>
      </c>
      <c r="D3126" s="2">
        <v>9052</v>
      </c>
      <c r="E3126" s="2">
        <v>9025</v>
      </c>
      <c r="F3126" s="10">
        <f t="shared" si="778"/>
        <v>-3.9644020985929451E-4</v>
      </c>
      <c r="G3126" s="2">
        <f t="shared" ca="1" si="779"/>
        <v>133268.83424999999</v>
      </c>
      <c r="H3126">
        <f t="shared" ca="1" si="780"/>
        <v>-1</v>
      </c>
      <c r="I3126">
        <f t="shared" si="781"/>
        <v>1</v>
      </c>
      <c r="J3126">
        <f t="shared" si="784"/>
        <v>64.200000000000728</v>
      </c>
      <c r="K3126">
        <f t="shared" ca="1" si="782"/>
        <v>-1</v>
      </c>
      <c r="L3126" s="11">
        <f t="shared" ca="1" si="776"/>
        <v>13816.349999999969</v>
      </c>
      <c r="M3126">
        <f t="shared" ca="1" si="783"/>
        <v>-1</v>
      </c>
      <c r="N3126">
        <f t="shared" ca="1" si="777"/>
        <v>2</v>
      </c>
      <c r="O3126">
        <f>COUNTIF(結算日!$A$3:$A$249,A3126)</f>
        <v>0</v>
      </c>
      <c r="Q3126" s="7">
        <f t="shared" si="785"/>
        <v>86</v>
      </c>
      <c r="R3126" s="8">
        <f t="shared" ca="1" si="789"/>
        <v>9890</v>
      </c>
      <c r="S3126" s="8">
        <f t="shared" ca="1" si="790"/>
        <v>1041317</v>
      </c>
      <c r="T3126" s="8">
        <f t="shared" ca="1" si="786"/>
        <v>-115</v>
      </c>
      <c r="U3126" s="9">
        <f t="shared" ca="1" si="791"/>
        <v>230</v>
      </c>
      <c r="V3126">
        <f t="shared" si="787"/>
        <v>2011</v>
      </c>
      <c r="W3126">
        <f t="shared" si="788"/>
        <v>1</v>
      </c>
    </row>
    <row r="3127" spans="1:23" x14ac:dyDescent="0.25">
      <c r="A3127" s="1">
        <v>40570</v>
      </c>
      <c r="B3127" s="2">
        <v>9102.33</v>
      </c>
      <c r="C3127" s="2">
        <v>140691.70000000001</v>
      </c>
      <c r="D3127" s="2">
        <v>9105</v>
      </c>
      <c r="E3127" s="2">
        <v>9080</v>
      </c>
      <c r="F3127" s="10">
        <f t="shared" si="778"/>
        <v>2.9333148765209316E-4</v>
      </c>
      <c r="G3127" s="2">
        <f t="shared" ca="1" si="779"/>
        <v>132506.05924999999</v>
      </c>
      <c r="H3127">
        <f t="shared" ca="1" si="780"/>
        <v>1</v>
      </c>
      <c r="I3127">
        <f t="shared" si="781"/>
        <v>-1</v>
      </c>
      <c r="J3127">
        <f t="shared" si="784"/>
        <v>46.739999999999782</v>
      </c>
      <c r="K3127">
        <f t="shared" ca="1" si="782"/>
        <v>1</v>
      </c>
      <c r="L3127" s="11">
        <f t="shared" ca="1" si="776"/>
        <v>13769.60999999997</v>
      </c>
      <c r="M3127">
        <f t="shared" ca="1" si="783"/>
        <v>1</v>
      </c>
      <c r="N3127">
        <f t="shared" ca="1" si="777"/>
        <v>2</v>
      </c>
      <c r="O3127">
        <f>COUNTIF(結算日!$A$3:$A$249,A3127)</f>
        <v>0</v>
      </c>
      <c r="Q3127" s="7">
        <f t="shared" si="785"/>
        <v>53</v>
      </c>
      <c r="R3127" s="8">
        <f t="shared" ca="1" si="789"/>
        <v>-6095</v>
      </c>
      <c r="S3127" s="8">
        <f t="shared" ca="1" si="790"/>
        <v>1034992</v>
      </c>
      <c r="T3127" s="8">
        <f t="shared" ca="1" si="786"/>
        <v>113</v>
      </c>
      <c r="U3127" s="9">
        <f t="shared" ca="1" si="791"/>
        <v>228</v>
      </c>
      <c r="V3127">
        <f t="shared" si="787"/>
        <v>2011</v>
      </c>
      <c r="W3127">
        <f t="shared" si="788"/>
        <v>1</v>
      </c>
    </row>
    <row r="3128" spans="1:23" x14ac:dyDescent="0.25">
      <c r="A3128" s="1">
        <v>40571</v>
      </c>
      <c r="B3128" s="2">
        <v>9145.35</v>
      </c>
      <c r="C3128" s="2">
        <v>143045.20000000001</v>
      </c>
      <c r="D3128" s="2">
        <v>9138</v>
      </c>
      <c r="E3128" s="2">
        <v>9112</v>
      </c>
      <c r="F3128" s="10">
        <f t="shared" si="778"/>
        <v>-8.0368711968381579E-4</v>
      </c>
      <c r="G3128" s="2">
        <f t="shared" ca="1" si="779"/>
        <v>132126.02424999999</v>
      </c>
      <c r="H3128">
        <f t="shared" ca="1" si="780"/>
        <v>1</v>
      </c>
      <c r="I3128">
        <f t="shared" si="781"/>
        <v>1</v>
      </c>
      <c r="J3128">
        <f t="shared" si="784"/>
        <v>43.020000000000437</v>
      </c>
      <c r="K3128">
        <f t="shared" ca="1" si="782"/>
        <v>1</v>
      </c>
      <c r="L3128" s="11">
        <f t="shared" ca="1" si="776"/>
        <v>13812.62999999997</v>
      </c>
      <c r="M3128">
        <f t="shared" ca="1" si="783"/>
        <v>1</v>
      </c>
      <c r="N3128">
        <f t="shared" ca="1" si="777"/>
        <v>0</v>
      </c>
      <c r="O3128">
        <f>COUNTIF(結算日!$A$3:$A$249,A3128)</f>
        <v>0</v>
      </c>
      <c r="Q3128" s="7">
        <f t="shared" si="785"/>
        <v>33</v>
      </c>
      <c r="R3128" s="8">
        <f t="shared" ca="1" si="789"/>
        <v>3729</v>
      </c>
      <c r="S3128" s="8">
        <f t="shared" ca="1" si="790"/>
        <v>1038493</v>
      </c>
      <c r="T3128" s="8">
        <f t="shared" ca="1" si="786"/>
        <v>113</v>
      </c>
      <c r="U3128" s="9">
        <f t="shared" ca="1" si="791"/>
        <v>0</v>
      </c>
      <c r="V3128">
        <f t="shared" si="787"/>
        <v>2011</v>
      </c>
      <c r="W3128">
        <f t="shared" si="788"/>
        <v>1</v>
      </c>
    </row>
    <row r="3129" spans="1:23" x14ac:dyDescent="0.25">
      <c r="A3129" s="1">
        <v>40582</v>
      </c>
      <c r="B3129" s="2">
        <v>9111.4599999999991</v>
      </c>
      <c r="C3129" s="2">
        <v>161365</v>
      </c>
      <c r="D3129" s="2">
        <v>9099</v>
      </c>
      <c r="E3129" s="2">
        <v>9072</v>
      </c>
      <c r="F3129" s="10">
        <f t="shared" si="778"/>
        <v>-1.3675086100360945E-3</v>
      </c>
      <c r="G3129" s="2">
        <f t="shared" ca="1" si="779"/>
        <v>132636.50425</v>
      </c>
      <c r="H3129">
        <f t="shared" ca="1" si="780"/>
        <v>1</v>
      </c>
      <c r="I3129">
        <f t="shared" si="781"/>
        <v>1</v>
      </c>
      <c r="J3129">
        <f t="shared" si="784"/>
        <v>-33.890000000001237</v>
      </c>
      <c r="K3129">
        <f t="shared" si="782"/>
        <v>1</v>
      </c>
      <c r="L3129" s="11">
        <f t="shared" ca="1" si="776"/>
        <v>13778.739999999969</v>
      </c>
      <c r="M3129">
        <f t="shared" ca="1" si="783"/>
        <v>1</v>
      </c>
      <c r="N3129">
        <f t="shared" ca="1" si="777"/>
        <v>0</v>
      </c>
      <c r="O3129">
        <f>COUNTIF(結算日!$A$3:$A$249,A3129)</f>
        <v>0</v>
      </c>
      <c r="Q3129" s="7">
        <f t="shared" si="785"/>
        <v>-39</v>
      </c>
      <c r="R3129" s="8">
        <f t="shared" ca="1" si="789"/>
        <v>-4407</v>
      </c>
      <c r="S3129" s="8">
        <f t="shared" ca="1" si="790"/>
        <v>1034086</v>
      </c>
      <c r="T3129" s="8">
        <f t="shared" ca="1" si="786"/>
        <v>113</v>
      </c>
      <c r="U3129" s="9">
        <f t="shared" ca="1" si="791"/>
        <v>0</v>
      </c>
      <c r="V3129">
        <f t="shared" si="787"/>
        <v>2011</v>
      </c>
      <c r="W3129">
        <f t="shared" si="788"/>
        <v>2</v>
      </c>
    </row>
    <row r="3130" spans="1:23" x14ac:dyDescent="0.25">
      <c r="A3130" s="1">
        <v>40583</v>
      </c>
      <c r="B3130" s="2">
        <v>9006.82</v>
      </c>
      <c r="C3130" s="2">
        <v>145299</v>
      </c>
      <c r="D3130" s="2">
        <v>9016</v>
      </c>
      <c r="E3130" s="2">
        <v>8993</v>
      </c>
      <c r="F3130" s="10">
        <f t="shared" si="778"/>
        <v>1.0192276519349619E-3</v>
      </c>
      <c r="G3130" s="2">
        <f t="shared" ca="1" si="779"/>
        <v>133181.41424999997</v>
      </c>
      <c r="H3130">
        <f t="shared" ca="1" si="780"/>
        <v>1</v>
      </c>
      <c r="I3130">
        <f t="shared" si="781"/>
        <v>-1</v>
      </c>
      <c r="J3130">
        <f t="shared" si="784"/>
        <v>-104.63999999999942</v>
      </c>
      <c r="K3130">
        <f t="shared" si="782"/>
        <v>-1</v>
      </c>
      <c r="L3130" s="11">
        <f t="shared" ca="1" si="776"/>
        <v>13674.099999999969</v>
      </c>
      <c r="M3130">
        <f t="shared" ca="1" si="783"/>
        <v>-1</v>
      </c>
      <c r="N3130">
        <f t="shared" ca="1" si="777"/>
        <v>2</v>
      </c>
      <c r="O3130">
        <f>COUNTIF(結算日!$A$3:$A$249,A3130)</f>
        <v>0</v>
      </c>
      <c r="Q3130" s="7">
        <f t="shared" si="785"/>
        <v>-83</v>
      </c>
      <c r="R3130" s="8">
        <f t="shared" ca="1" si="789"/>
        <v>-9379</v>
      </c>
      <c r="S3130" s="8">
        <f t="shared" ca="1" si="790"/>
        <v>1024707</v>
      </c>
      <c r="T3130" s="8">
        <f t="shared" ca="1" si="786"/>
        <v>-113</v>
      </c>
      <c r="U3130" s="9">
        <f t="shared" ca="1" si="791"/>
        <v>226</v>
      </c>
      <c r="V3130">
        <f t="shared" si="787"/>
        <v>2011</v>
      </c>
      <c r="W3130">
        <f t="shared" si="788"/>
        <v>2</v>
      </c>
    </row>
    <row r="3131" spans="1:23" x14ac:dyDescent="0.25">
      <c r="A3131" s="1">
        <v>40584</v>
      </c>
      <c r="B3131" s="2">
        <v>8836.56</v>
      </c>
      <c r="C3131" s="2">
        <v>146339</v>
      </c>
      <c r="D3131" s="2">
        <v>8824</v>
      </c>
      <c r="E3131" s="2">
        <v>8800</v>
      </c>
      <c r="F3131" s="10">
        <f t="shared" si="778"/>
        <v>-1.4213675910081935E-3</v>
      </c>
      <c r="G3131" s="2">
        <f t="shared" ca="1" si="779"/>
        <v>133739.86425000001</v>
      </c>
      <c r="H3131">
        <f t="shared" ca="1" si="780"/>
        <v>1</v>
      </c>
      <c r="I3131">
        <f t="shared" si="781"/>
        <v>1</v>
      </c>
      <c r="J3131">
        <f t="shared" si="784"/>
        <v>-170.26000000000022</v>
      </c>
      <c r="K3131">
        <f t="shared" si="782"/>
        <v>1</v>
      </c>
      <c r="L3131" s="11">
        <f t="shared" ca="1" si="776"/>
        <v>13844.35999999997</v>
      </c>
      <c r="M3131">
        <f t="shared" ca="1" si="783"/>
        <v>1</v>
      </c>
      <c r="N3131">
        <f t="shared" ca="1" si="777"/>
        <v>2</v>
      </c>
      <c r="O3131">
        <f>COUNTIF(結算日!$A$3:$A$249,A3131)</f>
        <v>0</v>
      </c>
      <c r="Q3131" s="7">
        <f t="shared" si="785"/>
        <v>-192</v>
      </c>
      <c r="R3131" s="8">
        <f t="shared" ca="1" si="789"/>
        <v>21696</v>
      </c>
      <c r="S3131" s="8">
        <f t="shared" ca="1" si="790"/>
        <v>1046177</v>
      </c>
      <c r="T3131" s="8">
        <f t="shared" ca="1" si="786"/>
        <v>118</v>
      </c>
      <c r="U3131" s="9">
        <f t="shared" ca="1" si="791"/>
        <v>231</v>
      </c>
      <c r="V3131">
        <f t="shared" si="787"/>
        <v>2011</v>
      </c>
      <c r="W3131">
        <f t="shared" si="788"/>
        <v>2</v>
      </c>
    </row>
    <row r="3132" spans="1:23" x14ac:dyDescent="0.25">
      <c r="A3132" s="1">
        <v>40585</v>
      </c>
      <c r="B3132" s="2">
        <v>8609.86</v>
      </c>
      <c r="C3132" s="2">
        <v>172143</v>
      </c>
      <c r="D3132" s="2">
        <v>8563</v>
      </c>
      <c r="E3132" s="2">
        <v>8538</v>
      </c>
      <c r="F3132" s="10">
        <f t="shared" si="778"/>
        <v>-5.4425972083170793E-3</v>
      </c>
      <c r="G3132" s="2">
        <f t="shared" ca="1" si="779"/>
        <v>134052.72175</v>
      </c>
      <c r="H3132">
        <f t="shared" ca="1" si="780"/>
        <v>1</v>
      </c>
      <c r="I3132">
        <f t="shared" si="781"/>
        <v>1</v>
      </c>
      <c r="J3132">
        <f t="shared" si="784"/>
        <v>-226.69999999999891</v>
      </c>
      <c r="K3132">
        <f t="shared" si="782"/>
        <v>1</v>
      </c>
      <c r="L3132" s="11">
        <f t="shared" ca="1" si="776"/>
        <v>13617.659999999971</v>
      </c>
      <c r="M3132">
        <f t="shared" ca="1" si="783"/>
        <v>1</v>
      </c>
      <c r="N3132">
        <f t="shared" ca="1" si="777"/>
        <v>0</v>
      </c>
      <c r="O3132">
        <f>COUNTIF(結算日!$A$3:$A$249,A3132)</f>
        <v>0</v>
      </c>
      <c r="Q3132" s="7">
        <f t="shared" si="785"/>
        <v>-261</v>
      </c>
      <c r="R3132" s="8">
        <f t="shared" ca="1" si="789"/>
        <v>-30798</v>
      </c>
      <c r="S3132" s="8">
        <f t="shared" ca="1" si="790"/>
        <v>1015148</v>
      </c>
      <c r="T3132" s="8">
        <f t="shared" ca="1" si="786"/>
        <v>118</v>
      </c>
      <c r="U3132" s="9">
        <f t="shared" ca="1" si="791"/>
        <v>0</v>
      </c>
      <c r="V3132">
        <f t="shared" si="787"/>
        <v>2011</v>
      </c>
      <c r="W3132">
        <f t="shared" si="788"/>
        <v>2</v>
      </c>
    </row>
    <row r="3133" spans="1:23" x14ac:dyDescent="0.25">
      <c r="A3133" s="1">
        <v>40588</v>
      </c>
      <c r="B3133" s="2">
        <v>8685.4699999999993</v>
      </c>
      <c r="C3133" s="2">
        <v>120329</v>
      </c>
      <c r="D3133" s="2">
        <v>8641</v>
      </c>
      <c r="E3133" s="2">
        <v>8618</v>
      </c>
      <c r="F3133" s="10">
        <f t="shared" si="778"/>
        <v>-5.1200453170638927E-3</v>
      </c>
      <c r="G3133" s="2">
        <f t="shared" ca="1" si="779"/>
        <v>133477.34424999999</v>
      </c>
      <c r="H3133">
        <f t="shared" ca="1" si="780"/>
        <v>-1</v>
      </c>
      <c r="I3133">
        <f t="shared" si="781"/>
        <v>1</v>
      </c>
      <c r="J3133">
        <f t="shared" si="784"/>
        <v>75.609999999998763</v>
      </c>
      <c r="K3133">
        <f t="shared" si="782"/>
        <v>1</v>
      </c>
      <c r="L3133" s="11">
        <f t="shared" ca="1" si="776"/>
        <v>13693.26999999997</v>
      </c>
      <c r="M3133">
        <f t="shared" ca="1" si="783"/>
        <v>1</v>
      </c>
      <c r="N3133">
        <f t="shared" ca="1" si="777"/>
        <v>0</v>
      </c>
      <c r="O3133">
        <f>COUNTIF(結算日!$A$3:$A$249,A3133)</f>
        <v>0</v>
      </c>
      <c r="Q3133" s="7">
        <f t="shared" si="785"/>
        <v>78</v>
      </c>
      <c r="R3133" s="8">
        <f t="shared" ca="1" si="789"/>
        <v>9204</v>
      </c>
      <c r="S3133" s="8">
        <f t="shared" ca="1" si="790"/>
        <v>1024352</v>
      </c>
      <c r="T3133" s="8">
        <f t="shared" ca="1" si="786"/>
        <v>118</v>
      </c>
      <c r="U3133" s="9">
        <f t="shared" ca="1" si="791"/>
        <v>0</v>
      </c>
      <c r="V3133">
        <f t="shared" si="787"/>
        <v>2011</v>
      </c>
      <c r="W3133">
        <f t="shared" si="788"/>
        <v>2</v>
      </c>
    </row>
    <row r="3134" spans="1:23" x14ac:dyDescent="0.25">
      <c r="A3134" s="1">
        <v>40589</v>
      </c>
      <c r="B3134" s="2">
        <v>8721.93</v>
      </c>
      <c r="C3134" s="2">
        <v>133207</v>
      </c>
      <c r="D3134" s="2">
        <v>8696</v>
      </c>
      <c r="E3134" s="2">
        <v>8660</v>
      </c>
      <c r="F3134" s="10">
        <f t="shared" si="778"/>
        <v>-2.9729658458621522E-3</v>
      </c>
      <c r="G3134" s="2">
        <f t="shared" ca="1" si="779"/>
        <v>133641.68424999999</v>
      </c>
      <c r="H3134">
        <f t="shared" ca="1" si="780"/>
        <v>-1</v>
      </c>
      <c r="I3134">
        <f t="shared" si="781"/>
        <v>1</v>
      </c>
      <c r="J3134">
        <f t="shared" si="784"/>
        <v>36.460000000000946</v>
      </c>
      <c r="K3134">
        <f t="shared" si="782"/>
        <v>1</v>
      </c>
      <c r="L3134" s="11">
        <f t="shared" ref="L3134:L3197" ca="1" si="792">L3133+J3134*M3133</f>
        <v>13729.72999999997</v>
      </c>
      <c r="M3134">
        <f t="shared" ca="1" si="783"/>
        <v>1</v>
      </c>
      <c r="N3134">
        <f t="shared" ref="N3134:N3197" ca="1" si="793">ABS(M3134-M3133)</f>
        <v>0</v>
      </c>
      <c r="O3134">
        <f>COUNTIF(結算日!$A$3:$A$249,A3134)</f>
        <v>0</v>
      </c>
      <c r="Q3134" s="7">
        <f t="shared" si="785"/>
        <v>55</v>
      </c>
      <c r="R3134" s="8">
        <f t="shared" ca="1" si="789"/>
        <v>6490</v>
      </c>
      <c r="S3134" s="8">
        <f t="shared" ca="1" si="790"/>
        <v>1030842</v>
      </c>
      <c r="T3134" s="8">
        <f t="shared" ca="1" si="786"/>
        <v>118</v>
      </c>
      <c r="U3134" s="9">
        <f t="shared" ca="1" si="791"/>
        <v>0</v>
      </c>
      <c r="V3134">
        <f t="shared" si="787"/>
        <v>2011</v>
      </c>
      <c r="W3134">
        <f t="shared" si="788"/>
        <v>2</v>
      </c>
    </row>
    <row r="3135" spans="1:23" x14ac:dyDescent="0.25">
      <c r="A3135" s="1">
        <v>40590</v>
      </c>
      <c r="B3135" s="2">
        <v>8712.9599999999991</v>
      </c>
      <c r="C3135" s="2">
        <v>122730</v>
      </c>
      <c r="D3135" s="2">
        <v>8719</v>
      </c>
      <c r="E3135" s="2">
        <v>8624</v>
      </c>
      <c r="F3135" s="10">
        <f t="shared" si="778"/>
        <v>-1.0210077861025346E-2</v>
      </c>
      <c r="G3135" s="2">
        <f t="shared" ca="1" si="779"/>
        <v>133062.77175000001</v>
      </c>
      <c r="H3135">
        <f t="shared" ca="1" si="780"/>
        <v>-1</v>
      </c>
      <c r="I3135">
        <f t="shared" si="781"/>
        <v>1</v>
      </c>
      <c r="J3135">
        <f t="shared" si="784"/>
        <v>-8.9700000000011642</v>
      </c>
      <c r="K3135">
        <f t="shared" si="782"/>
        <v>1</v>
      </c>
      <c r="L3135" s="11">
        <f t="shared" ca="1" si="792"/>
        <v>13720.759999999969</v>
      </c>
      <c r="M3135">
        <f t="shared" ca="1" si="783"/>
        <v>1</v>
      </c>
      <c r="N3135">
        <f t="shared" ca="1" si="793"/>
        <v>0</v>
      </c>
      <c r="O3135">
        <f>COUNTIF(結算日!$A$3:$A$249,A3135)</f>
        <v>1</v>
      </c>
      <c r="Q3135" s="7">
        <f t="shared" si="785"/>
        <v>23</v>
      </c>
      <c r="R3135" s="8">
        <f t="shared" ca="1" si="789"/>
        <v>2714</v>
      </c>
      <c r="S3135" s="8">
        <f t="shared" ca="1" si="790"/>
        <v>1033556</v>
      </c>
      <c r="T3135" s="8">
        <f t="shared" ca="1" si="786"/>
        <v>119</v>
      </c>
      <c r="U3135" s="9">
        <f t="shared" ca="1" si="791"/>
        <v>237</v>
      </c>
      <c r="V3135">
        <f t="shared" si="787"/>
        <v>2011</v>
      </c>
      <c r="W3135">
        <f t="shared" si="788"/>
        <v>2</v>
      </c>
    </row>
    <row r="3136" spans="1:23" x14ac:dyDescent="0.25">
      <c r="A3136" s="1">
        <v>40591</v>
      </c>
      <c r="B3136" s="2">
        <v>8683.8799999999992</v>
      </c>
      <c r="C3136" s="2">
        <v>121679</v>
      </c>
      <c r="D3136" s="2">
        <v>8629</v>
      </c>
      <c r="E3136" s="2">
        <v>8592</v>
      </c>
      <c r="F3136" s="10">
        <f t="shared" si="778"/>
        <v>-6.3197556852465642E-3</v>
      </c>
      <c r="G3136" s="2">
        <f t="shared" ca="1" si="779"/>
        <v>132682.50425</v>
      </c>
      <c r="H3136">
        <f t="shared" ca="1" si="780"/>
        <v>-1</v>
      </c>
      <c r="I3136">
        <f t="shared" si="781"/>
        <v>1</v>
      </c>
      <c r="J3136">
        <f t="shared" si="784"/>
        <v>-29.079999999999927</v>
      </c>
      <c r="K3136">
        <f t="shared" si="782"/>
        <v>1</v>
      </c>
      <c r="L3136" s="11">
        <f t="shared" ca="1" si="792"/>
        <v>13691.679999999969</v>
      </c>
      <c r="M3136">
        <f t="shared" ca="1" si="783"/>
        <v>1</v>
      </c>
      <c r="N3136">
        <f t="shared" ca="1" si="793"/>
        <v>0</v>
      </c>
      <c r="O3136">
        <f>COUNTIF(結算日!$A$3:$A$249,A3136)</f>
        <v>0</v>
      </c>
      <c r="Q3136" s="7">
        <f t="shared" si="785"/>
        <v>5</v>
      </c>
      <c r="R3136" s="8">
        <f t="shared" ca="1" si="789"/>
        <v>595</v>
      </c>
      <c r="S3136" s="8">
        <f t="shared" ca="1" si="790"/>
        <v>1033914</v>
      </c>
      <c r="T3136" s="8">
        <f t="shared" ca="1" si="786"/>
        <v>119</v>
      </c>
      <c r="U3136" s="9">
        <f t="shared" ca="1" si="791"/>
        <v>0</v>
      </c>
      <c r="V3136">
        <f t="shared" si="787"/>
        <v>2011</v>
      </c>
      <c r="W3136">
        <f t="shared" si="788"/>
        <v>2</v>
      </c>
    </row>
    <row r="3137" spans="1:23" x14ac:dyDescent="0.25">
      <c r="A3137" s="1">
        <v>40592</v>
      </c>
      <c r="B3137" s="2">
        <v>8843.84</v>
      </c>
      <c r="C3137" s="2">
        <v>128603</v>
      </c>
      <c r="D3137" s="2">
        <v>8808</v>
      </c>
      <c r="E3137" s="2">
        <v>8773</v>
      </c>
      <c r="F3137" s="10">
        <f t="shared" si="778"/>
        <v>-4.0525382639216012E-3</v>
      </c>
      <c r="G3137" s="2">
        <f t="shared" ca="1" si="779"/>
        <v>132813.02675000002</v>
      </c>
      <c r="H3137">
        <f t="shared" ca="1" si="780"/>
        <v>-1</v>
      </c>
      <c r="I3137">
        <f t="shared" si="781"/>
        <v>1</v>
      </c>
      <c r="J3137">
        <f t="shared" si="784"/>
        <v>159.96000000000095</v>
      </c>
      <c r="K3137">
        <f t="shared" si="782"/>
        <v>1</v>
      </c>
      <c r="L3137" s="11">
        <f t="shared" ca="1" si="792"/>
        <v>13851.63999999997</v>
      </c>
      <c r="M3137">
        <f t="shared" ca="1" si="783"/>
        <v>1</v>
      </c>
      <c r="N3137">
        <f t="shared" ca="1" si="793"/>
        <v>0</v>
      </c>
      <c r="O3137">
        <f>COUNTIF(結算日!$A$3:$A$249,A3137)</f>
        <v>0</v>
      </c>
      <c r="Q3137" s="7">
        <f t="shared" si="785"/>
        <v>179</v>
      </c>
      <c r="R3137" s="8">
        <f t="shared" ca="1" si="789"/>
        <v>21301</v>
      </c>
      <c r="S3137" s="8">
        <f t="shared" ca="1" si="790"/>
        <v>1055215</v>
      </c>
      <c r="T3137" s="8">
        <f t="shared" ca="1" si="786"/>
        <v>119</v>
      </c>
      <c r="U3137" s="9">
        <f t="shared" ca="1" si="791"/>
        <v>0</v>
      </c>
      <c r="V3137">
        <f t="shared" si="787"/>
        <v>2011</v>
      </c>
      <c r="W3137">
        <f t="shared" si="788"/>
        <v>2</v>
      </c>
    </row>
    <row r="3138" spans="1:23" x14ac:dyDescent="0.25">
      <c r="A3138" s="1">
        <v>40595</v>
      </c>
      <c r="B3138" s="2">
        <v>8839.2199999999993</v>
      </c>
      <c r="C3138" s="2">
        <v>116840</v>
      </c>
      <c r="D3138" s="2">
        <v>8809</v>
      </c>
      <c r="E3138" s="2">
        <v>8771</v>
      </c>
      <c r="F3138" s="10">
        <f t="shared" ref="F3138:F3201" si="794">IF(O3138=1,E3138,D3138)/B3138-1</f>
        <v>-3.4188536997608043E-3</v>
      </c>
      <c r="G3138" s="2">
        <f t="shared" ref="G3138:G3201" ca="1" si="795">IF(ROW()&gt;$G$1,AVERAGE(OFFSET(C3138,-$G$1+1,,$G$1)),"")</f>
        <v>131953.87425000002</v>
      </c>
      <c r="H3138">
        <f t="shared" ref="H3138:H3201" ca="1" si="796">IF(G3138="",0,SIGN(C3138-G3138))</f>
        <v>-1</v>
      </c>
      <c r="I3138">
        <f t="shared" ref="I3138:I3201" si="797">-SIGN(F3138)</f>
        <v>1</v>
      </c>
      <c r="J3138">
        <f t="shared" si="784"/>
        <v>-4.6200000000008004</v>
      </c>
      <c r="K3138">
        <f t="shared" ref="K3138:K3201" si="798">CHOOSE($K$1,H3138*(2-$K$1)+I3138*($K$1-1),IF(ABS(F3138)&gt;($K$1-2)/100,I3138,H3138))</f>
        <v>1</v>
      </c>
      <c r="L3138" s="11">
        <f t="shared" ca="1" si="792"/>
        <v>13847.01999999997</v>
      </c>
      <c r="M3138">
        <f t="shared" ref="M3138:M3201" ca="1" si="799">INT(L3138*$P$1/B3138)*K3138</f>
        <v>1</v>
      </c>
      <c r="N3138">
        <f t="shared" ca="1" si="793"/>
        <v>0</v>
      </c>
      <c r="O3138">
        <f>COUNTIF(結算日!$A$3:$A$249,A3138)</f>
        <v>0</v>
      </c>
      <c r="Q3138" s="7">
        <f t="shared" si="785"/>
        <v>1</v>
      </c>
      <c r="R3138" s="8">
        <f t="shared" ca="1" si="789"/>
        <v>119</v>
      </c>
      <c r="S3138" s="8">
        <f t="shared" ca="1" si="790"/>
        <v>1055334</v>
      </c>
      <c r="T3138" s="8">
        <f t="shared" ca="1" si="786"/>
        <v>119</v>
      </c>
      <c r="U3138" s="9">
        <f t="shared" ca="1" si="791"/>
        <v>0</v>
      </c>
      <c r="V3138">
        <f t="shared" si="787"/>
        <v>2011</v>
      </c>
      <c r="W3138">
        <f t="shared" si="788"/>
        <v>2</v>
      </c>
    </row>
    <row r="3139" spans="1:23" x14ac:dyDescent="0.25">
      <c r="A3139" s="1">
        <v>40596</v>
      </c>
      <c r="B3139" s="2">
        <v>8673.67</v>
      </c>
      <c r="C3139" s="2">
        <v>151148</v>
      </c>
      <c r="D3139" s="2">
        <v>8616</v>
      </c>
      <c r="E3139" s="2">
        <v>8582</v>
      </c>
      <c r="F3139" s="10">
        <f t="shared" si="794"/>
        <v>-6.6488579805319414E-3</v>
      </c>
      <c r="G3139" s="2">
        <f t="shared" ca="1" si="795"/>
        <v>132834.61924999999</v>
      </c>
      <c r="H3139">
        <f t="shared" ca="1" si="796"/>
        <v>1</v>
      </c>
      <c r="I3139">
        <f t="shared" si="797"/>
        <v>1</v>
      </c>
      <c r="J3139">
        <f t="shared" ref="J3139:J3202" si="800">B3139-B3138</f>
        <v>-165.54999999999927</v>
      </c>
      <c r="K3139">
        <f t="shared" si="798"/>
        <v>1</v>
      </c>
      <c r="L3139" s="11">
        <f t="shared" ca="1" si="792"/>
        <v>13681.46999999997</v>
      </c>
      <c r="M3139">
        <f t="shared" ca="1" si="799"/>
        <v>1</v>
      </c>
      <c r="N3139">
        <f t="shared" ca="1" si="793"/>
        <v>0</v>
      </c>
      <c r="O3139">
        <f>COUNTIF(結算日!$A$3:$A$249,A3139)</f>
        <v>0</v>
      </c>
      <c r="Q3139" s="7">
        <f t="shared" ref="Q3139:Q3202" si="801">D3139-IF(O3138=1,E3138,D3138)</f>
        <v>-193</v>
      </c>
      <c r="R3139" s="8">
        <f t="shared" ca="1" si="789"/>
        <v>-22967</v>
      </c>
      <c r="S3139" s="8">
        <f t="shared" ca="1" si="790"/>
        <v>1032367</v>
      </c>
      <c r="T3139" s="8">
        <f t="shared" ref="T3139:T3202" ca="1" si="802">INT(S3139*$P$1/IF(O3139=1,E3139,D3139))*K3139</f>
        <v>119</v>
      </c>
      <c r="U3139" s="9">
        <f t="shared" ca="1" si="791"/>
        <v>0</v>
      </c>
      <c r="V3139">
        <f t="shared" ref="V3139:V3202" si="803">YEAR(A3139)</f>
        <v>2011</v>
      </c>
      <c r="W3139">
        <f t="shared" ref="W3139:W3202" si="804">MONTH(A3139)</f>
        <v>2</v>
      </c>
    </row>
    <row r="3140" spans="1:23" x14ac:dyDescent="0.25">
      <c r="A3140" s="1">
        <v>40597</v>
      </c>
      <c r="B3140" s="2">
        <v>8528.94</v>
      </c>
      <c r="C3140" s="2">
        <v>134087</v>
      </c>
      <c r="D3140" s="2">
        <v>8522</v>
      </c>
      <c r="E3140" s="2">
        <v>8491</v>
      </c>
      <c r="F3140" s="10">
        <f t="shared" si="794"/>
        <v>-8.1370017845128206E-4</v>
      </c>
      <c r="G3140" s="2">
        <f t="shared" ca="1" si="795"/>
        <v>133702.88099999999</v>
      </c>
      <c r="H3140">
        <f t="shared" ca="1" si="796"/>
        <v>1</v>
      </c>
      <c r="I3140">
        <f t="shared" si="797"/>
        <v>1</v>
      </c>
      <c r="J3140">
        <f t="shared" si="800"/>
        <v>-144.72999999999956</v>
      </c>
      <c r="K3140">
        <f t="shared" ca="1" si="798"/>
        <v>1</v>
      </c>
      <c r="L3140" s="11">
        <f t="shared" ca="1" si="792"/>
        <v>13536.739999999971</v>
      </c>
      <c r="M3140">
        <f t="shared" ca="1" si="799"/>
        <v>1</v>
      </c>
      <c r="N3140">
        <f t="shared" ca="1" si="793"/>
        <v>0</v>
      </c>
      <c r="O3140">
        <f>COUNTIF(結算日!$A$3:$A$249,A3140)</f>
        <v>0</v>
      </c>
      <c r="Q3140" s="7">
        <f t="shared" si="801"/>
        <v>-94</v>
      </c>
      <c r="R3140" s="8">
        <f t="shared" ref="R3140:R3203" ca="1" si="805">Q3140*T3139</f>
        <v>-11186</v>
      </c>
      <c r="S3140" s="8">
        <f t="shared" ref="S3140:S3203" ca="1" si="806">S3139+Q3140*T3139-U3139*$U$1</f>
        <v>1021181</v>
      </c>
      <c r="T3140" s="8">
        <f t="shared" ca="1" si="802"/>
        <v>119</v>
      </c>
      <c r="U3140" s="9">
        <f t="shared" ref="U3140:U3203" ca="1" si="807">IF(O3140=1,ABS(T3140)+ABS(T3139),ABS(T3140-T3139))</f>
        <v>0</v>
      </c>
      <c r="V3140">
        <f t="shared" si="803"/>
        <v>2011</v>
      </c>
      <c r="W3140">
        <f t="shared" si="804"/>
        <v>2</v>
      </c>
    </row>
    <row r="3141" spans="1:23" x14ac:dyDescent="0.25">
      <c r="A3141" s="1">
        <v>40598</v>
      </c>
      <c r="B3141" s="2">
        <v>8541.64</v>
      </c>
      <c r="C3141" s="2">
        <v>117586</v>
      </c>
      <c r="D3141" s="2">
        <v>8531</v>
      </c>
      <c r="E3141" s="2">
        <v>8504</v>
      </c>
      <c r="F3141" s="10">
        <f t="shared" si="794"/>
        <v>-1.2456624254826298E-3</v>
      </c>
      <c r="G3141" s="2">
        <f t="shared" ca="1" si="795"/>
        <v>133392.8285</v>
      </c>
      <c r="H3141">
        <f t="shared" ca="1" si="796"/>
        <v>-1</v>
      </c>
      <c r="I3141">
        <f t="shared" si="797"/>
        <v>1</v>
      </c>
      <c r="J3141">
        <f t="shared" si="800"/>
        <v>12.699999999998909</v>
      </c>
      <c r="K3141">
        <f t="shared" si="798"/>
        <v>1</v>
      </c>
      <c r="L3141" s="11">
        <f t="shared" ca="1" si="792"/>
        <v>13549.43999999997</v>
      </c>
      <c r="M3141">
        <f t="shared" ca="1" si="799"/>
        <v>1</v>
      </c>
      <c r="N3141">
        <f t="shared" ca="1" si="793"/>
        <v>0</v>
      </c>
      <c r="O3141">
        <f>COUNTIF(結算日!$A$3:$A$249,A3141)</f>
        <v>0</v>
      </c>
      <c r="Q3141" s="7">
        <f t="shared" si="801"/>
        <v>9</v>
      </c>
      <c r="R3141" s="8">
        <f t="shared" ca="1" si="805"/>
        <v>1071</v>
      </c>
      <c r="S3141" s="8">
        <f t="shared" ca="1" si="806"/>
        <v>1022252</v>
      </c>
      <c r="T3141" s="8">
        <f t="shared" ca="1" si="802"/>
        <v>119</v>
      </c>
      <c r="U3141" s="9">
        <f t="shared" ca="1" si="807"/>
        <v>0</v>
      </c>
      <c r="V3141">
        <f t="shared" si="803"/>
        <v>2011</v>
      </c>
      <c r="W3141">
        <f t="shared" si="804"/>
        <v>2</v>
      </c>
    </row>
    <row r="3142" spans="1:23" x14ac:dyDescent="0.25">
      <c r="A3142" s="1">
        <v>40599</v>
      </c>
      <c r="B3142" s="2">
        <v>8599.65</v>
      </c>
      <c r="C3142" s="2">
        <v>169432</v>
      </c>
      <c r="D3142" s="2">
        <v>8615</v>
      </c>
      <c r="E3142" s="2">
        <v>8584</v>
      </c>
      <c r="F3142" s="10">
        <f t="shared" si="794"/>
        <v>1.7849563645031541E-3</v>
      </c>
      <c r="G3142" s="2">
        <f t="shared" ca="1" si="795"/>
        <v>134288.20600000001</v>
      </c>
      <c r="H3142">
        <f t="shared" ca="1" si="796"/>
        <v>1</v>
      </c>
      <c r="I3142">
        <f t="shared" si="797"/>
        <v>-1</v>
      </c>
      <c r="J3142">
        <f t="shared" si="800"/>
        <v>58.010000000000218</v>
      </c>
      <c r="K3142">
        <f t="shared" si="798"/>
        <v>-1</v>
      </c>
      <c r="L3142" s="11">
        <f t="shared" ca="1" si="792"/>
        <v>13607.44999999997</v>
      </c>
      <c r="M3142">
        <f t="shared" ca="1" si="799"/>
        <v>-1</v>
      </c>
      <c r="N3142">
        <f t="shared" ca="1" si="793"/>
        <v>2</v>
      </c>
      <c r="O3142">
        <f>COUNTIF(結算日!$A$3:$A$249,A3142)</f>
        <v>0</v>
      </c>
      <c r="Q3142" s="7">
        <f t="shared" si="801"/>
        <v>84</v>
      </c>
      <c r="R3142" s="8">
        <f t="shared" ca="1" si="805"/>
        <v>9996</v>
      </c>
      <c r="S3142" s="8">
        <f t="shared" ca="1" si="806"/>
        <v>1032248</v>
      </c>
      <c r="T3142" s="8">
        <f t="shared" ca="1" si="802"/>
        <v>-119</v>
      </c>
      <c r="U3142" s="9">
        <f t="shared" ca="1" si="807"/>
        <v>238</v>
      </c>
      <c r="V3142">
        <f t="shared" si="803"/>
        <v>2011</v>
      </c>
      <c r="W3142">
        <f t="shared" si="804"/>
        <v>2</v>
      </c>
    </row>
    <row r="3143" spans="1:23" x14ac:dyDescent="0.25">
      <c r="A3143" s="1">
        <v>40603</v>
      </c>
      <c r="B3143" s="2">
        <v>8727.56</v>
      </c>
      <c r="C3143" s="2">
        <v>126462</v>
      </c>
      <c r="D3143" s="2">
        <v>8691</v>
      </c>
      <c r="E3143" s="2">
        <v>8659</v>
      </c>
      <c r="F3143" s="10">
        <f t="shared" si="794"/>
        <v>-4.1890287778026947E-3</v>
      </c>
      <c r="G3143" s="2">
        <f t="shared" ca="1" si="795"/>
        <v>134430.4485</v>
      </c>
      <c r="H3143">
        <f t="shared" ca="1" si="796"/>
        <v>-1</v>
      </c>
      <c r="I3143">
        <f t="shared" si="797"/>
        <v>1</v>
      </c>
      <c r="J3143">
        <f t="shared" si="800"/>
        <v>127.90999999999985</v>
      </c>
      <c r="K3143">
        <f t="shared" si="798"/>
        <v>1</v>
      </c>
      <c r="L3143" s="11">
        <f t="shared" ca="1" si="792"/>
        <v>13479.53999999997</v>
      </c>
      <c r="M3143">
        <f t="shared" ca="1" si="799"/>
        <v>1</v>
      </c>
      <c r="N3143">
        <f t="shared" ca="1" si="793"/>
        <v>2</v>
      </c>
      <c r="O3143">
        <f>COUNTIF(結算日!$A$3:$A$249,A3143)</f>
        <v>0</v>
      </c>
      <c r="Q3143" s="7">
        <f t="shared" si="801"/>
        <v>76</v>
      </c>
      <c r="R3143" s="8">
        <f t="shared" ca="1" si="805"/>
        <v>-9044</v>
      </c>
      <c r="S3143" s="8">
        <f t="shared" ca="1" si="806"/>
        <v>1022966</v>
      </c>
      <c r="T3143" s="8">
        <f t="shared" ca="1" si="802"/>
        <v>117</v>
      </c>
      <c r="U3143" s="9">
        <f t="shared" ca="1" si="807"/>
        <v>236</v>
      </c>
      <c r="V3143">
        <f t="shared" si="803"/>
        <v>2011</v>
      </c>
      <c r="W3143">
        <f t="shared" si="804"/>
        <v>3</v>
      </c>
    </row>
    <row r="3144" spans="1:23" x14ac:dyDescent="0.25">
      <c r="A3144" s="1">
        <v>40604</v>
      </c>
      <c r="B3144" s="2">
        <v>8619.9</v>
      </c>
      <c r="C3144" s="2">
        <v>118480</v>
      </c>
      <c r="D3144" s="2">
        <v>8602</v>
      </c>
      <c r="E3144" s="2">
        <v>8572</v>
      </c>
      <c r="F3144" s="10">
        <f t="shared" si="794"/>
        <v>-2.0765902156637539E-3</v>
      </c>
      <c r="G3144" s="2">
        <f t="shared" ca="1" si="795"/>
        <v>134604.31600000002</v>
      </c>
      <c r="H3144">
        <f t="shared" ca="1" si="796"/>
        <v>-1</v>
      </c>
      <c r="I3144">
        <f t="shared" si="797"/>
        <v>1</v>
      </c>
      <c r="J3144">
        <f t="shared" si="800"/>
        <v>-107.65999999999985</v>
      </c>
      <c r="K3144">
        <f t="shared" si="798"/>
        <v>1</v>
      </c>
      <c r="L3144" s="11">
        <f t="shared" ca="1" si="792"/>
        <v>13371.87999999997</v>
      </c>
      <c r="M3144">
        <f t="shared" ca="1" si="799"/>
        <v>1</v>
      </c>
      <c r="N3144">
        <f t="shared" ca="1" si="793"/>
        <v>0</v>
      </c>
      <c r="O3144">
        <f>COUNTIF(結算日!$A$3:$A$249,A3144)</f>
        <v>0</v>
      </c>
      <c r="Q3144" s="7">
        <f t="shared" si="801"/>
        <v>-89</v>
      </c>
      <c r="R3144" s="8">
        <f t="shared" ca="1" si="805"/>
        <v>-10413</v>
      </c>
      <c r="S3144" s="8">
        <f t="shared" ca="1" si="806"/>
        <v>1012317</v>
      </c>
      <c r="T3144" s="8">
        <f t="shared" ca="1" si="802"/>
        <v>117</v>
      </c>
      <c r="U3144" s="9">
        <f t="shared" ca="1" si="807"/>
        <v>0</v>
      </c>
      <c r="V3144">
        <f t="shared" si="803"/>
        <v>2011</v>
      </c>
      <c r="W3144">
        <f t="shared" si="804"/>
        <v>3</v>
      </c>
    </row>
    <row r="3145" spans="1:23" x14ac:dyDescent="0.25">
      <c r="A3145" s="1">
        <v>40605</v>
      </c>
      <c r="B3145" s="2">
        <v>8738.3700000000008</v>
      </c>
      <c r="C3145" s="2">
        <v>130592</v>
      </c>
      <c r="D3145" s="2">
        <v>8748</v>
      </c>
      <c r="E3145" s="2">
        <v>8715</v>
      </c>
      <c r="F3145" s="10">
        <f t="shared" si="794"/>
        <v>1.1020361921043609E-3</v>
      </c>
      <c r="G3145" s="2">
        <f t="shared" ca="1" si="795"/>
        <v>135335.70100000003</v>
      </c>
      <c r="H3145">
        <f t="shared" ca="1" si="796"/>
        <v>-1</v>
      </c>
      <c r="I3145">
        <f t="shared" si="797"/>
        <v>-1</v>
      </c>
      <c r="J3145">
        <f t="shared" si="800"/>
        <v>118.47000000000116</v>
      </c>
      <c r="K3145">
        <f t="shared" si="798"/>
        <v>-1</v>
      </c>
      <c r="L3145" s="11">
        <f t="shared" ca="1" si="792"/>
        <v>13490.349999999971</v>
      </c>
      <c r="M3145">
        <f t="shared" ca="1" si="799"/>
        <v>-1</v>
      </c>
      <c r="N3145">
        <f t="shared" ca="1" si="793"/>
        <v>2</v>
      </c>
      <c r="O3145">
        <f>COUNTIF(結算日!$A$3:$A$249,A3145)</f>
        <v>0</v>
      </c>
      <c r="Q3145" s="7">
        <f t="shared" si="801"/>
        <v>146</v>
      </c>
      <c r="R3145" s="8">
        <f t="shared" ca="1" si="805"/>
        <v>17082</v>
      </c>
      <c r="S3145" s="8">
        <f t="shared" ca="1" si="806"/>
        <v>1029399</v>
      </c>
      <c r="T3145" s="8">
        <f t="shared" ca="1" si="802"/>
        <v>-117</v>
      </c>
      <c r="U3145" s="9">
        <f t="shared" ca="1" si="807"/>
        <v>234</v>
      </c>
      <c r="V3145">
        <f t="shared" si="803"/>
        <v>2011</v>
      </c>
      <c r="W3145">
        <f t="shared" si="804"/>
        <v>3</v>
      </c>
    </row>
    <row r="3146" spans="1:23" x14ac:dyDescent="0.25">
      <c r="A3146" s="1">
        <v>40606</v>
      </c>
      <c r="B3146" s="2">
        <v>8784.4</v>
      </c>
      <c r="C3146" s="2">
        <v>137762</v>
      </c>
      <c r="D3146" s="2">
        <v>8758</v>
      </c>
      <c r="E3146" s="2">
        <v>8731</v>
      </c>
      <c r="F3146" s="10">
        <f t="shared" si="794"/>
        <v>-3.0053276262465012E-3</v>
      </c>
      <c r="G3146" s="2">
        <f t="shared" ca="1" si="795"/>
        <v>135152.516</v>
      </c>
      <c r="H3146">
        <f t="shared" ca="1" si="796"/>
        <v>1</v>
      </c>
      <c r="I3146">
        <f t="shared" si="797"/>
        <v>1</v>
      </c>
      <c r="J3146">
        <f t="shared" si="800"/>
        <v>46.029999999998836</v>
      </c>
      <c r="K3146">
        <f t="shared" si="798"/>
        <v>1</v>
      </c>
      <c r="L3146" s="11">
        <f t="shared" ca="1" si="792"/>
        <v>13444.319999999972</v>
      </c>
      <c r="M3146">
        <f t="shared" ca="1" si="799"/>
        <v>1</v>
      </c>
      <c r="N3146">
        <f t="shared" ca="1" si="793"/>
        <v>2</v>
      </c>
      <c r="O3146">
        <f>COUNTIF(結算日!$A$3:$A$249,A3146)</f>
        <v>0</v>
      </c>
      <c r="Q3146" s="7">
        <f t="shared" si="801"/>
        <v>10</v>
      </c>
      <c r="R3146" s="8">
        <f t="shared" ca="1" si="805"/>
        <v>-1170</v>
      </c>
      <c r="S3146" s="8">
        <f t="shared" ca="1" si="806"/>
        <v>1027995</v>
      </c>
      <c r="T3146" s="8">
        <f t="shared" ca="1" si="802"/>
        <v>117</v>
      </c>
      <c r="U3146" s="9">
        <f t="shared" ca="1" si="807"/>
        <v>234</v>
      </c>
      <c r="V3146">
        <f t="shared" si="803"/>
        <v>2011</v>
      </c>
      <c r="W3146">
        <f t="shared" si="804"/>
        <v>3</v>
      </c>
    </row>
    <row r="3147" spans="1:23" x14ac:dyDescent="0.25">
      <c r="A3147" s="1">
        <v>40609</v>
      </c>
      <c r="B3147" s="2">
        <v>8713.7900000000009</v>
      </c>
      <c r="C3147" s="2">
        <v>98529</v>
      </c>
      <c r="D3147" s="2">
        <v>8723</v>
      </c>
      <c r="E3147" s="2">
        <v>8692</v>
      </c>
      <c r="F3147" s="10">
        <f t="shared" si="794"/>
        <v>1.0569453704989407E-3</v>
      </c>
      <c r="G3147" s="2">
        <f t="shared" ca="1" si="795"/>
        <v>134412.08350000001</v>
      </c>
      <c r="H3147">
        <f t="shared" ca="1" si="796"/>
        <v>-1</v>
      </c>
      <c r="I3147">
        <f t="shared" si="797"/>
        <v>-1</v>
      </c>
      <c r="J3147">
        <f t="shared" si="800"/>
        <v>-70.609999999998763</v>
      </c>
      <c r="K3147">
        <f t="shared" si="798"/>
        <v>-1</v>
      </c>
      <c r="L3147" s="11">
        <f t="shared" ca="1" si="792"/>
        <v>13373.709999999974</v>
      </c>
      <c r="M3147">
        <f t="shared" ca="1" si="799"/>
        <v>-1</v>
      </c>
      <c r="N3147">
        <f t="shared" ca="1" si="793"/>
        <v>2</v>
      </c>
      <c r="O3147">
        <f>COUNTIF(結算日!$A$3:$A$249,A3147)</f>
        <v>0</v>
      </c>
      <c r="Q3147" s="7">
        <f t="shared" si="801"/>
        <v>-35</v>
      </c>
      <c r="R3147" s="8">
        <f t="shared" ca="1" si="805"/>
        <v>-4095</v>
      </c>
      <c r="S3147" s="8">
        <f t="shared" ca="1" si="806"/>
        <v>1023666</v>
      </c>
      <c r="T3147" s="8">
        <f t="shared" ca="1" si="802"/>
        <v>-117</v>
      </c>
      <c r="U3147" s="9">
        <f t="shared" ca="1" si="807"/>
        <v>234</v>
      </c>
      <c r="V3147">
        <f t="shared" si="803"/>
        <v>2011</v>
      </c>
      <c r="W3147">
        <f t="shared" si="804"/>
        <v>3</v>
      </c>
    </row>
    <row r="3148" spans="1:23" x14ac:dyDescent="0.25">
      <c r="A3148" s="1">
        <v>40610</v>
      </c>
      <c r="B3148" s="2">
        <v>8747.75</v>
      </c>
      <c r="C3148" s="2">
        <v>110999</v>
      </c>
      <c r="D3148" s="2">
        <v>8740</v>
      </c>
      <c r="E3148" s="2">
        <v>8712</v>
      </c>
      <c r="F3148" s="10">
        <f t="shared" si="794"/>
        <v>-8.8594209939696356E-4</v>
      </c>
      <c r="G3148" s="2">
        <f t="shared" ca="1" si="795"/>
        <v>133373.80100000004</v>
      </c>
      <c r="H3148">
        <f t="shared" ca="1" si="796"/>
        <v>-1</v>
      </c>
      <c r="I3148">
        <f t="shared" si="797"/>
        <v>1</v>
      </c>
      <c r="J3148">
        <f t="shared" si="800"/>
        <v>33.959999999999127</v>
      </c>
      <c r="K3148">
        <f t="shared" ca="1" si="798"/>
        <v>-1</v>
      </c>
      <c r="L3148" s="11">
        <f t="shared" ca="1" si="792"/>
        <v>13339.749999999975</v>
      </c>
      <c r="M3148">
        <f t="shared" ca="1" si="799"/>
        <v>-1</v>
      </c>
      <c r="N3148">
        <f t="shared" ca="1" si="793"/>
        <v>0</v>
      </c>
      <c r="O3148">
        <f>COUNTIF(結算日!$A$3:$A$249,A3148)</f>
        <v>0</v>
      </c>
      <c r="Q3148" s="7">
        <f t="shared" si="801"/>
        <v>17</v>
      </c>
      <c r="R3148" s="8">
        <f t="shared" ca="1" si="805"/>
        <v>-1989</v>
      </c>
      <c r="S3148" s="8">
        <f t="shared" ca="1" si="806"/>
        <v>1021443</v>
      </c>
      <c r="T3148" s="8">
        <f t="shared" ca="1" si="802"/>
        <v>-116</v>
      </c>
      <c r="U3148" s="9">
        <f t="shared" ca="1" si="807"/>
        <v>1</v>
      </c>
      <c r="V3148">
        <f t="shared" si="803"/>
        <v>2011</v>
      </c>
      <c r="W3148">
        <f t="shared" si="804"/>
        <v>3</v>
      </c>
    </row>
    <row r="3149" spans="1:23" x14ac:dyDescent="0.25">
      <c r="A3149" s="1">
        <v>40611</v>
      </c>
      <c r="B3149" s="2">
        <v>8750.02</v>
      </c>
      <c r="C3149" s="2">
        <v>119225</v>
      </c>
      <c r="D3149" s="2">
        <v>8757</v>
      </c>
      <c r="E3149" s="2">
        <v>8729</v>
      </c>
      <c r="F3149" s="10">
        <f t="shared" si="794"/>
        <v>7.9771246237148041E-4</v>
      </c>
      <c r="G3149" s="2">
        <f t="shared" ca="1" si="795"/>
        <v>132637.606</v>
      </c>
      <c r="H3149">
        <f t="shared" ca="1" si="796"/>
        <v>-1</v>
      </c>
      <c r="I3149">
        <f t="shared" si="797"/>
        <v>-1</v>
      </c>
      <c r="J3149">
        <f t="shared" si="800"/>
        <v>2.2700000000004366</v>
      </c>
      <c r="K3149">
        <f t="shared" ca="1" si="798"/>
        <v>-1</v>
      </c>
      <c r="L3149" s="11">
        <f t="shared" ca="1" si="792"/>
        <v>13337.479999999974</v>
      </c>
      <c r="M3149">
        <f t="shared" ca="1" si="799"/>
        <v>-1</v>
      </c>
      <c r="N3149">
        <f t="shared" ca="1" si="793"/>
        <v>0</v>
      </c>
      <c r="O3149">
        <f>COUNTIF(結算日!$A$3:$A$249,A3149)</f>
        <v>0</v>
      </c>
      <c r="Q3149" s="7">
        <f t="shared" si="801"/>
        <v>17</v>
      </c>
      <c r="R3149" s="8">
        <f t="shared" ca="1" si="805"/>
        <v>-1972</v>
      </c>
      <c r="S3149" s="8">
        <f t="shared" ca="1" si="806"/>
        <v>1019470</v>
      </c>
      <c r="T3149" s="8">
        <f t="shared" ca="1" si="802"/>
        <v>-116</v>
      </c>
      <c r="U3149" s="9">
        <f t="shared" ca="1" si="807"/>
        <v>0</v>
      </c>
      <c r="V3149">
        <f t="shared" si="803"/>
        <v>2011</v>
      </c>
      <c r="W3149">
        <f t="shared" si="804"/>
        <v>3</v>
      </c>
    </row>
    <row r="3150" spans="1:23" x14ac:dyDescent="0.25">
      <c r="A3150" s="1">
        <v>40612</v>
      </c>
      <c r="B3150" s="2">
        <v>8642.9</v>
      </c>
      <c r="C3150" s="2">
        <v>117275</v>
      </c>
      <c r="D3150" s="2">
        <v>8622</v>
      </c>
      <c r="E3150" s="2">
        <v>8599</v>
      </c>
      <c r="F3150" s="10">
        <f t="shared" si="794"/>
        <v>-2.4181698272570662E-3</v>
      </c>
      <c r="G3150" s="2">
        <f t="shared" ca="1" si="795"/>
        <v>131535.731</v>
      </c>
      <c r="H3150">
        <f t="shared" ca="1" si="796"/>
        <v>-1</v>
      </c>
      <c r="I3150">
        <f t="shared" si="797"/>
        <v>1</v>
      </c>
      <c r="J3150">
        <f t="shared" si="800"/>
        <v>-107.1200000000008</v>
      </c>
      <c r="K3150">
        <f t="shared" si="798"/>
        <v>1</v>
      </c>
      <c r="L3150" s="11">
        <f t="shared" ca="1" si="792"/>
        <v>13444.599999999975</v>
      </c>
      <c r="M3150">
        <f t="shared" ca="1" si="799"/>
        <v>1</v>
      </c>
      <c r="N3150">
        <f t="shared" ca="1" si="793"/>
        <v>2</v>
      </c>
      <c r="O3150">
        <f>COUNTIF(結算日!$A$3:$A$249,A3150)</f>
        <v>0</v>
      </c>
      <c r="Q3150" s="7">
        <f t="shared" si="801"/>
        <v>-135</v>
      </c>
      <c r="R3150" s="8">
        <f t="shared" ca="1" si="805"/>
        <v>15660</v>
      </c>
      <c r="S3150" s="8">
        <f t="shared" ca="1" si="806"/>
        <v>1035130</v>
      </c>
      <c r="T3150" s="8">
        <f t="shared" ca="1" si="802"/>
        <v>120</v>
      </c>
      <c r="U3150" s="9">
        <f t="shared" ca="1" si="807"/>
        <v>236</v>
      </c>
      <c r="V3150">
        <f t="shared" si="803"/>
        <v>2011</v>
      </c>
      <c r="W3150">
        <f t="shared" si="804"/>
        <v>3</v>
      </c>
    </row>
    <row r="3151" spans="1:23" x14ac:dyDescent="0.25">
      <c r="A3151" s="1">
        <v>40613</v>
      </c>
      <c r="B3151" s="2">
        <v>8567.82</v>
      </c>
      <c r="C3151" s="2">
        <v>110721</v>
      </c>
      <c r="D3151" s="2">
        <v>8562</v>
      </c>
      <c r="E3151" s="2">
        <v>8535</v>
      </c>
      <c r="F3151" s="10">
        <f t="shared" si="794"/>
        <v>-6.7928597939725943E-4</v>
      </c>
      <c r="G3151" s="2">
        <f t="shared" ca="1" si="795"/>
        <v>129851.23599999999</v>
      </c>
      <c r="H3151">
        <f t="shared" ca="1" si="796"/>
        <v>-1</v>
      </c>
      <c r="I3151">
        <f t="shared" si="797"/>
        <v>1</v>
      </c>
      <c r="J3151">
        <f t="shared" si="800"/>
        <v>-75.079999999999927</v>
      </c>
      <c r="K3151">
        <f t="shared" ca="1" si="798"/>
        <v>-1</v>
      </c>
      <c r="L3151" s="11">
        <f t="shared" ca="1" si="792"/>
        <v>13369.519999999975</v>
      </c>
      <c r="M3151">
        <f t="shared" ca="1" si="799"/>
        <v>-1</v>
      </c>
      <c r="N3151">
        <f t="shared" ca="1" si="793"/>
        <v>2</v>
      </c>
      <c r="O3151">
        <f>COUNTIF(結算日!$A$3:$A$249,A3151)</f>
        <v>0</v>
      </c>
      <c r="Q3151" s="7">
        <f t="shared" si="801"/>
        <v>-60</v>
      </c>
      <c r="R3151" s="8">
        <f t="shared" ca="1" si="805"/>
        <v>-7200</v>
      </c>
      <c r="S3151" s="8">
        <f t="shared" ca="1" si="806"/>
        <v>1027694</v>
      </c>
      <c r="T3151" s="8">
        <f t="shared" ca="1" si="802"/>
        <v>-120</v>
      </c>
      <c r="U3151" s="9">
        <f t="shared" ca="1" si="807"/>
        <v>240</v>
      </c>
      <c r="V3151">
        <f t="shared" si="803"/>
        <v>2011</v>
      </c>
      <c r="W3151">
        <f t="shared" si="804"/>
        <v>3</v>
      </c>
    </row>
    <row r="3152" spans="1:23" x14ac:dyDescent="0.25">
      <c r="A3152" s="1">
        <v>40616</v>
      </c>
      <c r="B3152" s="2">
        <v>8567.82</v>
      </c>
      <c r="C3152" s="2">
        <v>129117</v>
      </c>
      <c r="D3152" s="2">
        <v>8519</v>
      </c>
      <c r="E3152" s="2">
        <v>8491</v>
      </c>
      <c r="F3152" s="10">
        <f t="shared" si="794"/>
        <v>-5.6980655522641532E-3</v>
      </c>
      <c r="G3152" s="2">
        <f t="shared" ca="1" si="795"/>
        <v>129624.24099999999</v>
      </c>
      <c r="H3152">
        <f t="shared" ca="1" si="796"/>
        <v>-1</v>
      </c>
      <c r="I3152">
        <f t="shared" si="797"/>
        <v>1</v>
      </c>
      <c r="J3152">
        <f t="shared" si="800"/>
        <v>0</v>
      </c>
      <c r="K3152">
        <f t="shared" si="798"/>
        <v>1</v>
      </c>
      <c r="L3152" s="11">
        <f t="shared" ca="1" si="792"/>
        <v>13369.519999999975</v>
      </c>
      <c r="M3152">
        <f t="shared" ca="1" si="799"/>
        <v>1</v>
      </c>
      <c r="N3152">
        <f t="shared" ca="1" si="793"/>
        <v>2</v>
      </c>
      <c r="O3152">
        <f>COUNTIF(結算日!$A$3:$A$249,A3152)</f>
        <v>0</v>
      </c>
      <c r="Q3152" s="7">
        <f t="shared" si="801"/>
        <v>-43</v>
      </c>
      <c r="R3152" s="8">
        <f t="shared" ca="1" si="805"/>
        <v>5160</v>
      </c>
      <c r="S3152" s="8">
        <f t="shared" ca="1" si="806"/>
        <v>1032614</v>
      </c>
      <c r="T3152" s="8">
        <f t="shared" ca="1" si="802"/>
        <v>121</v>
      </c>
      <c r="U3152" s="9">
        <f t="shared" ca="1" si="807"/>
        <v>241</v>
      </c>
      <c r="V3152">
        <f t="shared" si="803"/>
        <v>2011</v>
      </c>
      <c r="W3152">
        <f t="shared" si="804"/>
        <v>3</v>
      </c>
    </row>
    <row r="3153" spans="1:23" x14ac:dyDescent="0.25">
      <c r="A3153" s="1">
        <v>40617</v>
      </c>
      <c r="B3153" s="2">
        <v>8234.7800000000007</v>
      </c>
      <c r="C3153" s="2">
        <v>188009</v>
      </c>
      <c r="D3153" s="2">
        <v>8257</v>
      </c>
      <c r="E3153" s="2">
        <v>8232</v>
      </c>
      <c r="F3153" s="10">
        <f t="shared" si="794"/>
        <v>2.6983113088629995E-3</v>
      </c>
      <c r="G3153" s="2">
        <f t="shared" ca="1" si="795"/>
        <v>130374.856</v>
      </c>
      <c r="H3153">
        <f t="shared" ca="1" si="796"/>
        <v>1</v>
      </c>
      <c r="I3153">
        <f t="shared" si="797"/>
        <v>-1</v>
      </c>
      <c r="J3153">
        <f t="shared" si="800"/>
        <v>-333.03999999999905</v>
      </c>
      <c r="K3153">
        <f t="shared" si="798"/>
        <v>-1</v>
      </c>
      <c r="L3153" s="11">
        <f t="shared" ca="1" si="792"/>
        <v>13036.479999999976</v>
      </c>
      <c r="M3153">
        <f t="shared" ca="1" si="799"/>
        <v>-1</v>
      </c>
      <c r="N3153">
        <f t="shared" ca="1" si="793"/>
        <v>2</v>
      </c>
      <c r="O3153">
        <f>COUNTIF(結算日!$A$3:$A$249,A3153)</f>
        <v>0</v>
      </c>
      <c r="Q3153" s="7">
        <f t="shared" si="801"/>
        <v>-262</v>
      </c>
      <c r="R3153" s="8">
        <f t="shared" ca="1" si="805"/>
        <v>-31702</v>
      </c>
      <c r="S3153" s="8">
        <f t="shared" ca="1" si="806"/>
        <v>1000671</v>
      </c>
      <c r="T3153" s="8">
        <f t="shared" ca="1" si="802"/>
        <v>-121</v>
      </c>
      <c r="U3153" s="9">
        <f t="shared" ca="1" si="807"/>
        <v>242</v>
      </c>
      <c r="V3153">
        <f t="shared" si="803"/>
        <v>2011</v>
      </c>
      <c r="W3153">
        <f t="shared" si="804"/>
        <v>3</v>
      </c>
    </row>
    <row r="3154" spans="1:23" x14ac:dyDescent="0.25">
      <c r="A3154" s="1">
        <v>40618</v>
      </c>
      <c r="B3154" s="2">
        <v>8324.58</v>
      </c>
      <c r="C3154" s="2">
        <v>142529</v>
      </c>
      <c r="D3154" s="2">
        <v>8306</v>
      </c>
      <c r="E3154" s="2">
        <v>8287</v>
      </c>
      <c r="F3154" s="10">
        <f t="shared" si="794"/>
        <v>-4.514341864694682E-3</v>
      </c>
      <c r="G3154" s="2">
        <f t="shared" ca="1" si="795"/>
        <v>131436.7935</v>
      </c>
      <c r="H3154">
        <f t="shared" ca="1" si="796"/>
        <v>1</v>
      </c>
      <c r="I3154">
        <f t="shared" si="797"/>
        <v>1</v>
      </c>
      <c r="J3154">
        <f t="shared" si="800"/>
        <v>89.799999999999272</v>
      </c>
      <c r="K3154">
        <f t="shared" si="798"/>
        <v>1</v>
      </c>
      <c r="L3154" s="11">
        <f t="shared" ca="1" si="792"/>
        <v>12946.679999999977</v>
      </c>
      <c r="M3154">
        <f t="shared" ca="1" si="799"/>
        <v>1</v>
      </c>
      <c r="N3154">
        <f t="shared" ca="1" si="793"/>
        <v>2</v>
      </c>
      <c r="O3154">
        <f>COUNTIF(結算日!$A$3:$A$249,A3154)</f>
        <v>1</v>
      </c>
      <c r="Q3154" s="7">
        <f t="shared" si="801"/>
        <v>49</v>
      </c>
      <c r="R3154" s="8">
        <f t="shared" ca="1" si="805"/>
        <v>-5929</v>
      </c>
      <c r="S3154" s="8">
        <f t="shared" ca="1" si="806"/>
        <v>994500</v>
      </c>
      <c r="T3154" s="8">
        <f t="shared" ca="1" si="802"/>
        <v>120</v>
      </c>
      <c r="U3154" s="9">
        <f t="shared" ca="1" si="807"/>
        <v>241</v>
      </c>
      <c r="V3154">
        <f t="shared" si="803"/>
        <v>2011</v>
      </c>
      <c r="W3154">
        <f t="shared" si="804"/>
        <v>3</v>
      </c>
    </row>
    <row r="3155" spans="1:23" x14ac:dyDescent="0.25">
      <c r="A3155" s="1">
        <v>40619</v>
      </c>
      <c r="B3155" s="2">
        <v>8282.69</v>
      </c>
      <c r="C3155" s="2">
        <v>133260</v>
      </c>
      <c r="D3155" s="2">
        <v>8255</v>
      </c>
      <c r="E3155" s="2">
        <v>8226</v>
      </c>
      <c r="F3155" s="10">
        <f t="shared" si="794"/>
        <v>-3.3431167893522851E-3</v>
      </c>
      <c r="G3155" s="2">
        <f t="shared" ca="1" si="795"/>
        <v>131490.451</v>
      </c>
      <c r="H3155">
        <f t="shared" ca="1" si="796"/>
        <v>1</v>
      </c>
      <c r="I3155">
        <f t="shared" si="797"/>
        <v>1</v>
      </c>
      <c r="J3155">
        <f t="shared" si="800"/>
        <v>-41.889999999999418</v>
      </c>
      <c r="K3155">
        <f t="shared" si="798"/>
        <v>1</v>
      </c>
      <c r="L3155" s="11">
        <f t="shared" ca="1" si="792"/>
        <v>12904.789999999977</v>
      </c>
      <c r="M3155">
        <f t="shared" ca="1" si="799"/>
        <v>1</v>
      </c>
      <c r="N3155">
        <f t="shared" ca="1" si="793"/>
        <v>0</v>
      </c>
      <c r="O3155">
        <f>COUNTIF(結算日!$A$3:$A$249,A3155)</f>
        <v>0</v>
      </c>
      <c r="Q3155" s="7">
        <f t="shared" si="801"/>
        <v>-32</v>
      </c>
      <c r="R3155" s="8">
        <f t="shared" ca="1" si="805"/>
        <v>-3840</v>
      </c>
      <c r="S3155" s="8">
        <f t="shared" ca="1" si="806"/>
        <v>990419</v>
      </c>
      <c r="T3155" s="8">
        <f t="shared" ca="1" si="802"/>
        <v>119</v>
      </c>
      <c r="U3155" s="9">
        <f t="shared" ca="1" si="807"/>
        <v>1</v>
      </c>
      <c r="V3155">
        <f t="shared" si="803"/>
        <v>2011</v>
      </c>
      <c r="W3155">
        <f t="shared" si="804"/>
        <v>3</v>
      </c>
    </row>
    <row r="3156" spans="1:23" x14ac:dyDescent="0.25">
      <c r="A3156" s="1">
        <v>40620</v>
      </c>
      <c r="B3156" s="2">
        <v>8394.75</v>
      </c>
      <c r="C3156" s="2">
        <v>127584</v>
      </c>
      <c r="D3156" s="2">
        <v>8319</v>
      </c>
      <c r="E3156" s="2">
        <v>8289</v>
      </c>
      <c r="F3156" s="10">
        <f t="shared" si="794"/>
        <v>-9.0234968283748884E-3</v>
      </c>
      <c r="G3156" s="2">
        <f t="shared" ca="1" si="795"/>
        <v>131164.96850000002</v>
      </c>
      <c r="H3156">
        <f t="shared" ca="1" si="796"/>
        <v>-1</v>
      </c>
      <c r="I3156">
        <f t="shared" si="797"/>
        <v>1</v>
      </c>
      <c r="J3156">
        <f t="shared" si="800"/>
        <v>112.05999999999949</v>
      </c>
      <c r="K3156">
        <f t="shared" si="798"/>
        <v>1</v>
      </c>
      <c r="L3156" s="11">
        <f t="shared" ca="1" si="792"/>
        <v>13016.849999999977</v>
      </c>
      <c r="M3156">
        <f t="shared" ca="1" si="799"/>
        <v>1</v>
      </c>
      <c r="N3156">
        <f t="shared" ca="1" si="793"/>
        <v>0</v>
      </c>
      <c r="O3156">
        <f>COUNTIF(結算日!$A$3:$A$249,A3156)</f>
        <v>0</v>
      </c>
      <c r="Q3156" s="7">
        <f t="shared" si="801"/>
        <v>64</v>
      </c>
      <c r="R3156" s="8">
        <f t="shared" ca="1" si="805"/>
        <v>7616</v>
      </c>
      <c r="S3156" s="8">
        <f t="shared" ca="1" si="806"/>
        <v>998034</v>
      </c>
      <c r="T3156" s="8">
        <f t="shared" ca="1" si="802"/>
        <v>119</v>
      </c>
      <c r="U3156" s="9">
        <f t="shared" ca="1" si="807"/>
        <v>0</v>
      </c>
      <c r="V3156">
        <f t="shared" si="803"/>
        <v>2011</v>
      </c>
      <c r="W3156">
        <f t="shared" si="804"/>
        <v>3</v>
      </c>
    </row>
    <row r="3157" spans="1:23" x14ac:dyDescent="0.25">
      <c r="A3157" s="1">
        <v>40623</v>
      </c>
      <c r="B3157" s="2">
        <v>8467.7099999999991</v>
      </c>
      <c r="C3157" s="2">
        <v>97544</v>
      </c>
      <c r="D3157" s="2">
        <v>8390</v>
      </c>
      <c r="E3157" s="2">
        <v>8357</v>
      </c>
      <c r="F3157" s="10">
        <f t="shared" si="794"/>
        <v>-9.1772155635938546E-3</v>
      </c>
      <c r="G3157" s="2">
        <f t="shared" ca="1" si="795"/>
        <v>129983.02849999999</v>
      </c>
      <c r="H3157">
        <f t="shared" ca="1" si="796"/>
        <v>-1</v>
      </c>
      <c r="I3157">
        <f t="shared" si="797"/>
        <v>1</v>
      </c>
      <c r="J3157">
        <f t="shared" si="800"/>
        <v>72.959999999999127</v>
      </c>
      <c r="K3157">
        <f t="shared" si="798"/>
        <v>1</v>
      </c>
      <c r="L3157" s="11">
        <f t="shared" ca="1" si="792"/>
        <v>13089.809999999976</v>
      </c>
      <c r="M3157">
        <f t="shared" ca="1" si="799"/>
        <v>1</v>
      </c>
      <c r="N3157">
        <f t="shared" ca="1" si="793"/>
        <v>0</v>
      </c>
      <c r="O3157">
        <f>COUNTIF(結算日!$A$3:$A$249,A3157)</f>
        <v>0</v>
      </c>
      <c r="Q3157" s="7">
        <f t="shared" si="801"/>
        <v>71</v>
      </c>
      <c r="R3157" s="8">
        <f t="shared" ca="1" si="805"/>
        <v>8449</v>
      </c>
      <c r="S3157" s="8">
        <f t="shared" ca="1" si="806"/>
        <v>1006483</v>
      </c>
      <c r="T3157" s="8">
        <f t="shared" ca="1" si="802"/>
        <v>119</v>
      </c>
      <c r="U3157" s="9">
        <f t="shared" ca="1" si="807"/>
        <v>0</v>
      </c>
      <c r="V3157">
        <f t="shared" si="803"/>
        <v>2011</v>
      </c>
      <c r="W3157">
        <f t="shared" si="804"/>
        <v>3</v>
      </c>
    </row>
    <row r="3158" spans="1:23" x14ac:dyDescent="0.25">
      <c r="A3158" s="1">
        <v>40624</v>
      </c>
      <c r="B3158" s="2">
        <v>8508.0400000000009</v>
      </c>
      <c r="C3158" s="2">
        <v>106199</v>
      </c>
      <c r="D3158" s="2">
        <v>8415</v>
      </c>
      <c r="E3158" s="2">
        <v>8385</v>
      </c>
      <c r="F3158" s="10">
        <f t="shared" si="794"/>
        <v>-1.0935538619940788E-2</v>
      </c>
      <c r="G3158" s="2">
        <f t="shared" ca="1" si="795"/>
        <v>130056.47099999999</v>
      </c>
      <c r="H3158">
        <f t="shared" ca="1" si="796"/>
        <v>-1</v>
      </c>
      <c r="I3158">
        <f t="shared" si="797"/>
        <v>1</v>
      </c>
      <c r="J3158">
        <f t="shared" si="800"/>
        <v>40.330000000001746</v>
      </c>
      <c r="K3158">
        <f t="shared" si="798"/>
        <v>1</v>
      </c>
      <c r="L3158" s="11">
        <f t="shared" ca="1" si="792"/>
        <v>13130.139999999978</v>
      </c>
      <c r="M3158">
        <f t="shared" ca="1" si="799"/>
        <v>1</v>
      </c>
      <c r="N3158">
        <f t="shared" ca="1" si="793"/>
        <v>0</v>
      </c>
      <c r="O3158">
        <f>COUNTIF(結算日!$A$3:$A$249,A3158)</f>
        <v>0</v>
      </c>
      <c r="Q3158" s="7">
        <f t="shared" si="801"/>
        <v>25</v>
      </c>
      <c r="R3158" s="8">
        <f t="shared" ca="1" si="805"/>
        <v>2975</v>
      </c>
      <c r="S3158" s="8">
        <f t="shared" ca="1" si="806"/>
        <v>1009458</v>
      </c>
      <c r="T3158" s="8">
        <f t="shared" ca="1" si="802"/>
        <v>119</v>
      </c>
      <c r="U3158" s="9">
        <f t="shared" ca="1" si="807"/>
        <v>0</v>
      </c>
      <c r="V3158">
        <f t="shared" si="803"/>
        <v>2011</v>
      </c>
      <c r="W3158">
        <f t="shared" si="804"/>
        <v>3</v>
      </c>
    </row>
    <row r="3159" spans="1:23" x14ac:dyDescent="0.25">
      <c r="A3159" s="1">
        <v>40625</v>
      </c>
      <c r="B3159" s="2">
        <v>8545.08</v>
      </c>
      <c r="C3159" s="2">
        <v>97989</v>
      </c>
      <c r="D3159" s="2">
        <v>8448</v>
      </c>
      <c r="E3159" s="2">
        <v>8418</v>
      </c>
      <c r="F3159" s="10">
        <f t="shared" si="794"/>
        <v>-1.136092347877371E-2</v>
      </c>
      <c r="G3159" s="2">
        <f t="shared" ca="1" si="795"/>
        <v>129324.84599999999</v>
      </c>
      <c r="H3159">
        <f t="shared" ca="1" si="796"/>
        <v>-1</v>
      </c>
      <c r="I3159">
        <f t="shared" si="797"/>
        <v>1</v>
      </c>
      <c r="J3159">
        <f t="shared" si="800"/>
        <v>37.039999999999054</v>
      </c>
      <c r="K3159">
        <f t="shared" si="798"/>
        <v>1</v>
      </c>
      <c r="L3159" s="11">
        <f t="shared" ca="1" si="792"/>
        <v>13167.179999999977</v>
      </c>
      <c r="M3159">
        <f t="shared" ca="1" si="799"/>
        <v>1</v>
      </c>
      <c r="N3159">
        <f t="shared" ca="1" si="793"/>
        <v>0</v>
      </c>
      <c r="O3159">
        <f>COUNTIF(結算日!$A$3:$A$249,A3159)</f>
        <v>0</v>
      </c>
      <c r="Q3159" s="7">
        <f t="shared" si="801"/>
        <v>33</v>
      </c>
      <c r="R3159" s="8">
        <f t="shared" ca="1" si="805"/>
        <v>3927</v>
      </c>
      <c r="S3159" s="8">
        <f t="shared" ca="1" si="806"/>
        <v>1013385</v>
      </c>
      <c r="T3159" s="8">
        <f t="shared" ca="1" si="802"/>
        <v>119</v>
      </c>
      <c r="U3159" s="9">
        <f t="shared" ca="1" si="807"/>
        <v>0</v>
      </c>
      <c r="V3159">
        <f t="shared" si="803"/>
        <v>2011</v>
      </c>
      <c r="W3159">
        <f t="shared" si="804"/>
        <v>3</v>
      </c>
    </row>
    <row r="3160" spans="1:23" x14ac:dyDescent="0.25">
      <c r="A3160" s="1">
        <v>40626</v>
      </c>
      <c r="B3160" s="2">
        <v>8576.4</v>
      </c>
      <c r="C3160" s="2">
        <v>96784</v>
      </c>
      <c r="D3160" s="2">
        <v>8527</v>
      </c>
      <c r="E3160" s="2">
        <v>8495</v>
      </c>
      <c r="F3160" s="10">
        <f t="shared" si="794"/>
        <v>-5.7599925376614625E-3</v>
      </c>
      <c r="G3160" s="2">
        <f t="shared" ca="1" si="795"/>
        <v>128514.64099999999</v>
      </c>
      <c r="H3160">
        <f t="shared" ca="1" si="796"/>
        <v>-1</v>
      </c>
      <c r="I3160">
        <f t="shared" si="797"/>
        <v>1</v>
      </c>
      <c r="J3160">
        <f t="shared" si="800"/>
        <v>31.319999999999709</v>
      </c>
      <c r="K3160">
        <f t="shared" si="798"/>
        <v>1</v>
      </c>
      <c r="L3160" s="11">
        <f t="shared" ca="1" si="792"/>
        <v>13198.499999999976</v>
      </c>
      <c r="M3160">
        <f t="shared" ca="1" si="799"/>
        <v>1</v>
      </c>
      <c r="N3160">
        <f t="shared" ca="1" si="793"/>
        <v>0</v>
      </c>
      <c r="O3160">
        <f>COUNTIF(結算日!$A$3:$A$249,A3160)</f>
        <v>0</v>
      </c>
      <c r="Q3160" s="7">
        <f t="shared" si="801"/>
        <v>79</v>
      </c>
      <c r="R3160" s="8">
        <f t="shared" ca="1" si="805"/>
        <v>9401</v>
      </c>
      <c r="S3160" s="8">
        <f t="shared" ca="1" si="806"/>
        <v>1022786</v>
      </c>
      <c r="T3160" s="8">
        <f t="shared" ca="1" si="802"/>
        <v>119</v>
      </c>
      <c r="U3160" s="9">
        <f t="shared" ca="1" si="807"/>
        <v>0</v>
      </c>
      <c r="V3160">
        <f t="shared" si="803"/>
        <v>2011</v>
      </c>
      <c r="W3160">
        <f t="shared" si="804"/>
        <v>3</v>
      </c>
    </row>
    <row r="3161" spans="1:23" x14ac:dyDescent="0.25">
      <c r="A3161" s="1">
        <v>40627</v>
      </c>
      <c r="B3161" s="2">
        <v>8610.39</v>
      </c>
      <c r="C3161" s="2">
        <v>104253</v>
      </c>
      <c r="D3161" s="2">
        <v>8579</v>
      </c>
      <c r="E3161" s="2">
        <v>8548</v>
      </c>
      <c r="F3161" s="10">
        <f t="shared" si="794"/>
        <v>-3.6455956118131017E-3</v>
      </c>
      <c r="G3161" s="2">
        <f t="shared" ca="1" si="795"/>
        <v>127355.70849999999</v>
      </c>
      <c r="H3161">
        <f t="shared" ca="1" si="796"/>
        <v>-1</v>
      </c>
      <c r="I3161">
        <f t="shared" si="797"/>
        <v>1</v>
      </c>
      <c r="J3161">
        <f t="shared" si="800"/>
        <v>33.989999999999782</v>
      </c>
      <c r="K3161">
        <f t="shared" si="798"/>
        <v>1</v>
      </c>
      <c r="L3161" s="11">
        <f t="shared" ca="1" si="792"/>
        <v>13232.489999999976</v>
      </c>
      <c r="M3161">
        <f t="shared" ca="1" si="799"/>
        <v>1</v>
      </c>
      <c r="N3161">
        <f t="shared" ca="1" si="793"/>
        <v>0</v>
      </c>
      <c r="O3161">
        <f>COUNTIF(結算日!$A$3:$A$249,A3161)</f>
        <v>0</v>
      </c>
      <c r="Q3161" s="7">
        <f t="shared" si="801"/>
        <v>52</v>
      </c>
      <c r="R3161" s="8">
        <f t="shared" ca="1" si="805"/>
        <v>6188</v>
      </c>
      <c r="S3161" s="8">
        <f t="shared" ca="1" si="806"/>
        <v>1028974</v>
      </c>
      <c r="T3161" s="8">
        <f t="shared" ca="1" si="802"/>
        <v>119</v>
      </c>
      <c r="U3161" s="9">
        <f t="shared" ca="1" si="807"/>
        <v>0</v>
      </c>
      <c r="V3161">
        <f t="shared" si="803"/>
        <v>2011</v>
      </c>
      <c r="W3161">
        <f t="shared" si="804"/>
        <v>3</v>
      </c>
    </row>
    <row r="3162" spans="1:23" x14ac:dyDescent="0.25">
      <c r="A3162" s="1">
        <v>40630</v>
      </c>
      <c r="B3162" s="2">
        <v>8553.06</v>
      </c>
      <c r="C3162" s="2">
        <v>78556</v>
      </c>
      <c r="D3162" s="2">
        <v>8520</v>
      </c>
      <c r="E3162" s="2">
        <v>8485</v>
      </c>
      <c r="F3162" s="10">
        <f t="shared" si="794"/>
        <v>-3.8652833021163291E-3</v>
      </c>
      <c r="G3162" s="2">
        <f t="shared" ca="1" si="795"/>
        <v>126352.0085</v>
      </c>
      <c r="H3162">
        <f t="shared" ca="1" si="796"/>
        <v>-1</v>
      </c>
      <c r="I3162">
        <f t="shared" si="797"/>
        <v>1</v>
      </c>
      <c r="J3162">
        <f t="shared" si="800"/>
        <v>-57.329999999999927</v>
      </c>
      <c r="K3162">
        <f t="shared" si="798"/>
        <v>1</v>
      </c>
      <c r="L3162" s="11">
        <f t="shared" ca="1" si="792"/>
        <v>13175.159999999976</v>
      </c>
      <c r="M3162">
        <f t="shared" ca="1" si="799"/>
        <v>1</v>
      </c>
      <c r="N3162">
        <f t="shared" ca="1" si="793"/>
        <v>0</v>
      </c>
      <c r="O3162">
        <f>COUNTIF(結算日!$A$3:$A$249,A3162)</f>
        <v>0</v>
      </c>
      <c r="Q3162" s="7">
        <f t="shared" si="801"/>
        <v>-59</v>
      </c>
      <c r="R3162" s="8">
        <f t="shared" ca="1" si="805"/>
        <v>-7021</v>
      </c>
      <c r="S3162" s="8">
        <f t="shared" ca="1" si="806"/>
        <v>1021953</v>
      </c>
      <c r="T3162" s="8">
        <f t="shared" ca="1" si="802"/>
        <v>119</v>
      </c>
      <c r="U3162" s="9">
        <f t="shared" ca="1" si="807"/>
        <v>0</v>
      </c>
      <c r="V3162">
        <f t="shared" si="803"/>
        <v>2011</v>
      </c>
      <c r="W3162">
        <f t="shared" si="804"/>
        <v>3</v>
      </c>
    </row>
    <row r="3163" spans="1:23" x14ac:dyDescent="0.25">
      <c r="A3163" s="1">
        <v>40631</v>
      </c>
      <c r="B3163" s="2">
        <v>8596.57</v>
      </c>
      <c r="C3163" s="2">
        <v>89531</v>
      </c>
      <c r="D3163" s="2">
        <v>8575</v>
      </c>
      <c r="E3163" s="2">
        <v>8541</v>
      </c>
      <c r="F3163" s="10">
        <f t="shared" si="794"/>
        <v>-2.5091402733881107E-3</v>
      </c>
      <c r="G3163" s="2">
        <f t="shared" ca="1" si="795"/>
        <v>125570.7335</v>
      </c>
      <c r="H3163">
        <f t="shared" ca="1" si="796"/>
        <v>-1</v>
      </c>
      <c r="I3163">
        <f t="shared" si="797"/>
        <v>1</v>
      </c>
      <c r="J3163">
        <f t="shared" si="800"/>
        <v>43.510000000000218</v>
      </c>
      <c r="K3163">
        <f t="shared" si="798"/>
        <v>1</v>
      </c>
      <c r="L3163" s="11">
        <f t="shared" ca="1" si="792"/>
        <v>13218.669999999976</v>
      </c>
      <c r="M3163">
        <f t="shared" ca="1" si="799"/>
        <v>1</v>
      </c>
      <c r="N3163">
        <f t="shared" ca="1" si="793"/>
        <v>0</v>
      </c>
      <c r="O3163">
        <f>COUNTIF(結算日!$A$3:$A$249,A3163)</f>
        <v>0</v>
      </c>
      <c r="Q3163" s="7">
        <f t="shared" si="801"/>
        <v>55</v>
      </c>
      <c r="R3163" s="8">
        <f t="shared" ca="1" si="805"/>
        <v>6545</v>
      </c>
      <c r="S3163" s="8">
        <f t="shared" ca="1" si="806"/>
        <v>1028498</v>
      </c>
      <c r="T3163" s="8">
        <f t="shared" ca="1" si="802"/>
        <v>119</v>
      </c>
      <c r="U3163" s="9">
        <f t="shared" ca="1" si="807"/>
        <v>0</v>
      </c>
      <c r="V3163">
        <f t="shared" si="803"/>
        <v>2011</v>
      </c>
      <c r="W3163">
        <f t="shared" si="804"/>
        <v>3</v>
      </c>
    </row>
    <row r="3164" spans="1:23" x14ac:dyDescent="0.25">
      <c r="A3164" s="1">
        <v>40632</v>
      </c>
      <c r="B3164" s="2">
        <v>8646.31</v>
      </c>
      <c r="C3164" s="2">
        <v>112426</v>
      </c>
      <c r="D3164" s="2">
        <v>8590</v>
      </c>
      <c r="E3164" s="2">
        <v>8560</v>
      </c>
      <c r="F3164" s="10">
        <f t="shared" si="794"/>
        <v>-6.512604799041366E-3</v>
      </c>
      <c r="G3164" s="2">
        <f t="shared" ca="1" si="795"/>
        <v>126018.21</v>
      </c>
      <c r="H3164">
        <f t="shared" ca="1" si="796"/>
        <v>-1</v>
      </c>
      <c r="I3164">
        <f t="shared" si="797"/>
        <v>1</v>
      </c>
      <c r="J3164">
        <f t="shared" si="800"/>
        <v>49.739999999999782</v>
      </c>
      <c r="K3164">
        <f t="shared" si="798"/>
        <v>1</v>
      </c>
      <c r="L3164" s="11">
        <f t="shared" ca="1" si="792"/>
        <v>13268.409999999976</v>
      </c>
      <c r="M3164">
        <f t="shared" ca="1" si="799"/>
        <v>1</v>
      </c>
      <c r="N3164">
        <f t="shared" ca="1" si="793"/>
        <v>0</v>
      </c>
      <c r="O3164">
        <f>COUNTIF(結算日!$A$3:$A$249,A3164)</f>
        <v>0</v>
      </c>
      <c r="Q3164" s="7">
        <f t="shared" si="801"/>
        <v>15</v>
      </c>
      <c r="R3164" s="8">
        <f t="shared" ca="1" si="805"/>
        <v>1785</v>
      </c>
      <c r="S3164" s="8">
        <f t="shared" ca="1" si="806"/>
        <v>1030283</v>
      </c>
      <c r="T3164" s="8">
        <f t="shared" ca="1" si="802"/>
        <v>119</v>
      </c>
      <c r="U3164" s="9">
        <f t="shared" ca="1" si="807"/>
        <v>0</v>
      </c>
      <c r="V3164">
        <f t="shared" si="803"/>
        <v>2011</v>
      </c>
      <c r="W3164">
        <f t="shared" si="804"/>
        <v>3</v>
      </c>
    </row>
    <row r="3165" spans="1:23" x14ac:dyDescent="0.25">
      <c r="A3165" s="1">
        <v>40633</v>
      </c>
      <c r="B3165" s="2">
        <v>8683.2999999999993</v>
      </c>
      <c r="C3165" s="2">
        <v>106587</v>
      </c>
      <c r="D3165" s="2">
        <v>8642</v>
      </c>
      <c r="E3165" s="2">
        <v>8606</v>
      </c>
      <c r="F3165" s="10">
        <f t="shared" si="794"/>
        <v>-4.7562562620201421E-3</v>
      </c>
      <c r="G3165" s="2">
        <f t="shared" ca="1" si="795"/>
        <v>125847.59</v>
      </c>
      <c r="H3165">
        <f t="shared" ca="1" si="796"/>
        <v>-1</v>
      </c>
      <c r="I3165">
        <f t="shared" si="797"/>
        <v>1</v>
      </c>
      <c r="J3165">
        <f t="shared" si="800"/>
        <v>36.989999999999782</v>
      </c>
      <c r="K3165">
        <f t="shared" si="798"/>
        <v>1</v>
      </c>
      <c r="L3165" s="11">
        <f t="shared" ca="1" si="792"/>
        <v>13305.399999999976</v>
      </c>
      <c r="M3165">
        <f t="shared" ca="1" si="799"/>
        <v>1</v>
      </c>
      <c r="N3165">
        <f t="shared" ca="1" si="793"/>
        <v>0</v>
      </c>
      <c r="O3165">
        <f>COUNTIF(結算日!$A$3:$A$249,A3165)</f>
        <v>0</v>
      </c>
      <c r="Q3165" s="7">
        <f t="shared" si="801"/>
        <v>52</v>
      </c>
      <c r="R3165" s="8">
        <f t="shared" ca="1" si="805"/>
        <v>6188</v>
      </c>
      <c r="S3165" s="8">
        <f t="shared" ca="1" si="806"/>
        <v>1036471</v>
      </c>
      <c r="T3165" s="8">
        <f t="shared" ca="1" si="802"/>
        <v>119</v>
      </c>
      <c r="U3165" s="9">
        <f t="shared" ca="1" si="807"/>
        <v>0</v>
      </c>
      <c r="V3165">
        <f t="shared" si="803"/>
        <v>2011</v>
      </c>
      <c r="W3165">
        <f t="shared" si="804"/>
        <v>3</v>
      </c>
    </row>
    <row r="3166" spans="1:23" x14ac:dyDescent="0.25">
      <c r="A3166" s="1">
        <v>40634</v>
      </c>
      <c r="B3166" s="2">
        <v>8705.1299999999992</v>
      </c>
      <c r="C3166" s="2">
        <v>94240</v>
      </c>
      <c r="D3166" s="2">
        <v>8686</v>
      </c>
      <c r="E3166" s="2">
        <v>8655</v>
      </c>
      <c r="F3166" s="10">
        <f t="shared" si="794"/>
        <v>-2.1975547751726943E-3</v>
      </c>
      <c r="G3166" s="2">
        <f t="shared" ca="1" si="795"/>
        <v>124979.42250000002</v>
      </c>
      <c r="H3166">
        <f t="shared" ca="1" si="796"/>
        <v>-1</v>
      </c>
      <c r="I3166">
        <f t="shared" si="797"/>
        <v>1</v>
      </c>
      <c r="J3166">
        <f t="shared" si="800"/>
        <v>21.829999999999927</v>
      </c>
      <c r="K3166">
        <f t="shared" si="798"/>
        <v>1</v>
      </c>
      <c r="L3166" s="11">
        <f t="shared" ca="1" si="792"/>
        <v>13327.229999999976</v>
      </c>
      <c r="M3166">
        <f t="shared" ca="1" si="799"/>
        <v>1</v>
      </c>
      <c r="N3166">
        <f t="shared" ca="1" si="793"/>
        <v>0</v>
      </c>
      <c r="O3166">
        <f>COUNTIF(結算日!$A$3:$A$249,A3166)</f>
        <v>0</v>
      </c>
      <c r="Q3166" s="7">
        <f t="shared" si="801"/>
        <v>44</v>
      </c>
      <c r="R3166" s="8">
        <f t="shared" ca="1" si="805"/>
        <v>5236</v>
      </c>
      <c r="S3166" s="8">
        <f t="shared" ca="1" si="806"/>
        <v>1041707</v>
      </c>
      <c r="T3166" s="8">
        <f t="shared" ca="1" si="802"/>
        <v>119</v>
      </c>
      <c r="U3166" s="9">
        <f t="shared" ca="1" si="807"/>
        <v>0</v>
      </c>
      <c r="V3166">
        <f t="shared" si="803"/>
        <v>2011</v>
      </c>
      <c r="W3166">
        <f t="shared" si="804"/>
        <v>4</v>
      </c>
    </row>
    <row r="3167" spans="1:23" x14ac:dyDescent="0.25">
      <c r="A3167" s="1">
        <v>40639</v>
      </c>
      <c r="B3167" s="2">
        <v>8851.98</v>
      </c>
      <c r="C3167" s="2">
        <v>137953</v>
      </c>
      <c r="D3167" s="2">
        <v>8838</v>
      </c>
      <c r="E3167" s="2">
        <v>8807</v>
      </c>
      <c r="F3167" s="10">
        <f t="shared" si="794"/>
        <v>-1.5793076803155559E-3</v>
      </c>
      <c r="G3167" s="2">
        <f t="shared" ca="1" si="795"/>
        <v>124910.955</v>
      </c>
      <c r="H3167">
        <f t="shared" ca="1" si="796"/>
        <v>1</v>
      </c>
      <c r="I3167">
        <f t="shared" si="797"/>
        <v>1</v>
      </c>
      <c r="J3167">
        <f t="shared" si="800"/>
        <v>146.85000000000036</v>
      </c>
      <c r="K3167">
        <f t="shared" si="798"/>
        <v>1</v>
      </c>
      <c r="L3167" s="11">
        <f t="shared" ca="1" si="792"/>
        <v>13474.079999999976</v>
      </c>
      <c r="M3167">
        <f t="shared" ca="1" si="799"/>
        <v>1</v>
      </c>
      <c r="N3167">
        <f t="shared" ca="1" si="793"/>
        <v>0</v>
      </c>
      <c r="O3167">
        <f>COUNTIF(結算日!$A$3:$A$249,A3167)</f>
        <v>0</v>
      </c>
      <c r="Q3167" s="7">
        <f t="shared" si="801"/>
        <v>152</v>
      </c>
      <c r="R3167" s="8">
        <f t="shared" ca="1" si="805"/>
        <v>18088</v>
      </c>
      <c r="S3167" s="8">
        <f t="shared" ca="1" si="806"/>
        <v>1059795</v>
      </c>
      <c r="T3167" s="8">
        <f t="shared" ca="1" si="802"/>
        <v>119</v>
      </c>
      <c r="U3167" s="9">
        <f t="shared" ca="1" si="807"/>
        <v>0</v>
      </c>
      <c r="V3167">
        <f t="shared" si="803"/>
        <v>2011</v>
      </c>
      <c r="W3167">
        <f t="shared" si="804"/>
        <v>4</v>
      </c>
    </row>
    <row r="3168" spans="1:23" x14ac:dyDescent="0.25">
      <c r="A3168" s="1">
        <v>40640</v>
      </c>
      <c r="B3168" s="2">
        <v>8901.7199999999993</v>
      </c>
      <c r="C3168" s="2">
        <v>112625</v>
      </c>
      <c r="D3168" s="2">
        <v>8897</v>
      </c>
      <c r="E3168" s="2">
        <v>8863</v>
      </c>
      <c r="F3168" s="10">
        <f t="shared" si="794"/>
        <v>-5.3023460634571418E-4</v>
      </c>
      <c r="G3168" s="2">
        <f t="shared" ca="1" si="795"/>
        <v>124150.45</v>
      </c>
      <c r="H3168">
        <f t="shared" ca="1" si="796"/>
        <v>-1</v>
      </c>
      <c r="I3168">
        <f t="shared" si="797"/>
        <v>1</v>
      </c>
      <c r="J3168">
        <f t="shared" si="800"/>
        <v>49.739999999999782</v>
      </c>
      <c r="K3168">
        <f t="shared" ca="1" si="798"/>
        <v>-1</v>
      </c>
      <c r="L3168" s="11">
        <f t="shared" ca="1" si="792"/>
        <v>13523.819999999976</v>
      </c>
      <c r="M3168">
        <f t="shared" ca="1" si="799"/>
        <v>-1</v>
      </c>
      <c r="N3168">
        <f t="shared" ca="1" si="793"/>
        <v>2</v>
      </c>
      <c r="O3168">
        <f>COUNTIF(結算日!$A$3:$A$249,A3168)</f>
        <v>0</v>
      </c>
      <c r="Q3168" s="7">
        <f t="shared" si="801"/>
        <v>59</v>
      </c>
      <c r="R3168" s="8">
        <f t="shared" ca="1" si="805"/>
        <v>7021</v>
      </c>
      <c r="S3168" s="8">
        <f t="shared" ca="1" si="806"/>
        <v>1066816</v>
      </c>
      <c r="T3168" s="8">
        <f t="shared" ca="1" si="802"/>
        <v>-119</v>
      </c>
      <c r="U3168" s="9">
        <f t="shared" ca="1" si="807"/>
        <v>238</v>
      </c>
      <c r="V3168">
        <f t="shared" si="803"/>
        <v>2011</v>
      </c>
      <c r="W3168">
        <f t="shared" si="804"/>
        <v>4</v>
      </c>
    </row>
    <row r="3169" spans="1:23" x14ac:dyDescent="0.25">
      <c r="A3169" s="1">
        <v>40641</v>
      </c>
      <c r="B3169" s="2">
        <v>8894.5400000000009</v>
      </c>
      <c r="C3169" s="2">
        <v>127976</v>
      </c>
      <c r="D3169" s="2">
        <v>8866</v>
      </c>
      <c r="E3169" s="2">
        <v>8840</v>
      </c>
      <c r="F3169" s="10">
        <f t="shared" si="794"/>
        <v>-3.2087100625778353E-3</v>
      </c>
      <c r="G3169" s="2">
        <f t="shared" ca="1" si="795"/>
        <v>123315.72500000001</v>
      </c>
      <c r="H3169">
        <f t="shared" ca="1" si="796"/>
        <v>1</v>
      </c>
      <c r="I3169">
        <f t="shared" si="797"/>
        <v>1</v>
      </c>
      <c r="J3169">
        <f t="shared" si="800"/>
        <v>-7.179999999998472</v>
      </c>
      <c r="K3169">
        <f t="shared" si="798"/>
        <v>1</v>
      </c>
      <c r="L3169" s="11">
        <f t="shared" ca="1" si="792"/>
        <v>13530.999999999975</v>
      </c>
      <c r="M3169">
        <f t="shared" ca="1" si="799"/>
        <v>1</v>
      </c>
      <c r="N3169">
        <f t="shared" ca="1" si="793"/>
        <v>2</v>
      </c>
      <c r="O3169">
        <f>COUNTIF(結算日!$A$3:$A$249,A3169)</f>
        <v>0</v>
      </c>
      <c r="Q3169" s="7">
        <f t="shared" si="801"/>
        <v>-31</v>
      </c>
      <c r="R3169" s="8">
        <f t="shared" ca="1" si="805"/>
        <v>3689</v>
      </c>
      <c r="S3169" s="8">
        <f t="shared" ca="1" si="806"/>
        <v>1070267</v>
      </c>
      <c r="T3169" s="8">
        <f t="shared" ca="1" si="802"/>
        <v>120</v>
      </c>
      <c r="U3169" s="9">
        <f t="shared" ca="1" si="807"/>
        <v>239</v>
      </c>
      <c r="V3169">
        <f t="shared" si="803"/>
        <v>2011</v>
      </c>
      <c r="W3169">
        <f t="shared" si="804"/>
        <v>4</v>
      </c>
    </row>
    <row r="3170" spans="1:23" x14ac:dyDescent="0.25">
      <c r="A3170" s="1">
        <v>40644</v>
      </c>
      <c r="B3170" s="2">
        <v>8880.27</v>
      </c>
      <c r="C3170" s="2">
        <v>96624</v>
      </c>
      <c r="D3170" s="2">
        <v>8859</v>
      </c>
      <c r="E3170" s="2">
        <v>8830</v>
      </c>
      <c r="F3170" s="10">
        <f t="shared" si="794"/>
        <v>-2.3951974433210621E-3</v>
      </c>
      <c r="G3170" s="2">
        <f t="shared" ca="1" si="795"/>
        <v>122098.85</v>
      </c>
      <c r="H3170">
        <f t="shared" ca="1" si="796"/>
        <v>-1</v>
      </c>
      <c r="I3170">
        <f t="shared" si="797"/>
        <v>1</v>
      </c>
      <c r="J3170">
        <f t="shared" si="800"/>
        <v>-14.270000000000437</v>
      </c>
      <c r="K3170">
        <f t="shared" si="798"/>
        <v>1</v>
      </c>
      <c r="L3170" s="11">
        <f t="shared" ca="1" si="792"/>
        <v>13516.729999999974</v>
      </c>
      <c r="M3170">
        <f t="shared" ca="1" si="799"/>
        <v>1</v>
      </c>
      <c r="N3170">
        <f t="shared" ca="1" si="793"/>
        <v>0</v>
      </c>
      <c r="O3170">
        <f>COUNTIF(結算日!$A$3:$A$249,A3170)</f>
        <v>0</v>
      </c>
      <c r="Q3170" s="7">
        <f t="shared" si="801"/>
        <v>-7</v>
      </c>
      <c r="R3170" s="8">
        <f t="shared" ca="1" si="805"/>
        <v>-840</v>
      </c>
      <c r="S3170" s="8">
        <f t="shared" ca="1" si="806"/>
        <v>1069188</v>
      </c>
      <c r="T3170" s="8">
        <f t="shared" ca="1" si="802"/>
        <v>120</v>
      </c>
      <c r="U3170" s="9">
        <f t="shared" ca="1" si="807"/>
        <v>0</v>
      </c>
      <c r="V3170">
        <f t="shared" si="803"/>
        <v>2011</v>
      </c>
      <c r="W3170">
        <f t="shared" si="804"/>
        <v>4</v>
      </c>
    </row>
    <row r="3171" spans="1:23" x14ac:dyDescent="0.25">
      <c r="A3171" s="1">
        <v>40645</v>
      </c>
      <c r="B3171" s="2">
        <v>8732.59</v>
      </c>
      <c r="C3171" s="2">
        <v>100179</v>
      </c>
      <c r="D3171" s="2">
        <v>8705</v>
      </c>
      <c r="E3171" s="2">
        <v>8677</v>
      </c>
      <c r="F3171" s="10">
        <f t="shared" si="794"/>
        <v>-3.1594292185938011E-3</v>
      </c>
      <c r="G3171" s="2">
        <f t="shared" ca="1" si="795"/>
        <v>120944.85</v>
      </c>
      <c r="H3171">
        <f t="shared" ca="1" si="796"/>
        <v>-1</v>
      </c>
      <c r="I3171">
        <f t="shared" si="797"/>
        <v>1</v>
      </c>
      <c r="J3171">
        <f t="shared" si="800"/>
        <v>-147.68000000000029</v>
      </c>
      <c r="K3171">
        <f t="shared" si="798"/>
        <v>1</v>
      </c>
      <c r="L3171" s="11">
        <f t="shared" ca="1" si="792"/>
        <v>13369.049999999974</v>
      </c>
      <c r="M3171">
        <f t="shared" ca="1" si="799"/>
        <v>1</v>
      </c>
      <c r="N3171">
        <f t="shared" ca="1" si="793"/>
        <v>0</v>
      </c>
      <c r="O3171">
        <f>COUNTIF(結算日!$A$3:$A$249,A3171)</f>
        <v>0</v>
      </c>
      <c r="Q3171" s="7">
        <f t="shared" si="801"/>
        <v>-154</v>
      </c>
      <c r="R3171" s="8">
        <f t="shared" ca="1" si="805"/>
        <v>-18480</v>
      </c>
      <c r="S3171" s="8">
        <f t="shared" ca="1" si="806"/>
        <v>1050708</v>
      </c>
      <c r="T3171" s="8">
        <f t="shared" ca="1" si="802"/>
        <v>120</v>
      </c>
      <c r="U3171" s="9">
        <f t="shared" ca="1" si="807"/>
        <v>0</v>
      </c>
      <c r="V3171">
        <f t="shared" si="803"/>
        <v>2011</v>
      </c>
      <c r="W3171">
        <f t="shared" si="804"/>
        <v>4</v>
      </c>
    </row>
    <row r="3172" spans="1:23" x14ac:dyDescent="0.25">
      <c r="A3172" s="1">
        <v>40646</v>
      </c>
      <c r="B3172" s="2">
        <v>8780.2000000000007</v>
      </c>
      <c r="C3172" s="2">
        <v>89730</v>
      </c>
      <c r="D3172" s="2">
        <v>8806</v>
      </c>
      <c r="E3172" s="2">
        <v>8777</v>
      </c>
      <c r="F3172" s="10">
        <f t="shared" si="794"/>
        <v>2.9384296485273076E-3</v>
      </c>
      <c r="G3172" s="2">
        <f t="shared" ca="1" si="795"/>
        <v>118884.52499999999</v>
      </c>
      <c r="H3172">
        <f t="shared" ca="1" si="796"/>
        <v>-1</v>
      </c>
      <c r="I3172">
        <f t="shared" si="797"/>
        <v>-1</v>
      </c>
      <c r="J3172">
        <f t="shared" si="800"/>
        <v>47.610000000000582</v>
      </c>
      <c r="K3172">
        <f t="shared" si="798"/>
        <v>-1</v>
      </c>
      <c r="L3172" s="11">
        <f t="shared" ca="1" si="792"/>
        <v>13416.659999999974</v>
      </c>
      <c r="M3172">
        <f t="shared" ca="1" si="799"/>
        <v>-1</v>
      </c>
      <c r="N3172">
        <f t="shared" ca="1" si="793"/>
        <v>2</v>
      </c>
      <c r="O3172">
        <f>COUNTIF(結算日!$A$3:$A$249,A3172)</f>
        <v>0</v>
      </c>
      <c r="Q3172" s="7">
        <f t="shared" si="801"/>
        <v>101</v>
      </c>
      <c r="R3172" s="8">
        <f t="shared" ca="1" si="805"/>
        <v>12120</v>
      </c>
      <c r="S3172" s="8">
        <f t="shared" ca="1" si="806"/>
        <v>1062828</v>
      </c>
      <c r="T3172" s="8">
        <f t="shared" ca="1" si="802"/>
        <v>-120</v>
      </c>
      <c r="U3172" s="9">
        <f t="shared" ca="1" si="807"/>
        <v>240</v>
      </c>
      <c r="V3172">
        <f t="shared" si="803"/>
        <v>2011</v>
      </c>
      <c r="W3172">
        <f t="shared" si="804"/>
        <v>4</v>
      </c>
    </row>
    <row r="3173" spans="1:23" x14ac:dyDescent="0.25">
      <c r="A3173" s="1">
        <v>40647</v>
      </c>
      <c r="B3173" s="2">
        <v>8802.73</v>
      </c>
      <c r="C3173" s="2">
        <v>103454</v>
      </c>
      <c r="D3173" s="2">
        <v>8799</v>
      </c>
      <c r="E3173" s="2">
        <v>8770</v>
      </c>
      <c r="F3173" s="10">
        <f t="shared" si="794"/>
        <v>-4.2373218308411342E-4</v>
      </c>
      <c r="G3173" s="2">
        <f t="shared" ca="1" si="795"/>
        <v>118462.65</v>
      </c>
      <c r="H3173">
        <f t="shared" ca="1" si="796"/>
        <v>-1</v>
      </c>
      <c r="I3173">
        <f t="shared" si="797"/>
        <v>1</v>
      </c>
      <c r="J3173">
        <f t="shared" si="800"/>
        <v>22.529999999998836</v>
      </c>
      <c r="K3173">
        <f t="shared" ca="1" si="798"/>
        <v>-1</v>
      </c>
      <c r="L3173" s="11">
        <f t="shared" ca="1" si="792"/>
        <v>13394.129999999976</v>
      </c>
      <c r="M3173">
        <f t="shared" ca="1" si="799"/>
        <v>-1</v>
      </c>
      <c r="N3173">
        <f t="shared" ca="1" si="793"/>
        <v>0</v>
      </c>
      <c r="O3173">
        <f>COUNTIF(結算日!$A$3:$A$249,A3173)</f>
        <v>0</v>
      </c>
      <c r="Q3173" s="7">
        <f t="shared" si="801"/>
        <v>-7</v>
      </c>
      <c r="R3173" s="8">
        <f t="shared" ca="1" si="805"/>
        <v>840</v>
      </c>
      <c r="S3173" s="8">
        <f t="shared" ca="1" si="806"/>
        <v>1063428</v>
      </c>
      <c r="T3173" s="8">
        <f t="shared" ca="1" si="802"/>
        <v>-120</v>
      </c>
      <c r="U3173" s="9">
        <f t="shared" ca="1" si="807"/>
        <v>0</v>
      </c>
      <c r="V3173">
        <f t="shared" si="803"/>
        <v>2011</v>
      </c>
      <c r="W3173">
        <f t="shared" si="804"/>
        <v>4</v>
      </c>
    </row>
    <row r="3174" spans="1:23" x14ac:dyDescent="0.25">
      <c r="A3174" s="1">
        <v>40648</v>
      </c>
      <c r="B3174" s="2">
        <v>8718.1200000000008</v>
      </c>
      <c r="C3174" s="2">
        <v>106791</v>
      </c>
      <c r="D3174" s="2">
        <v>8704</v>
      </c>
      <c r="E3174" s="2">
        <v>8675</v>
      </c>
      <c r="F3174" s="10">
        <f t="shared" si="794"/>
        <v>-1.619615238147798E-3</v>
      </c>
      <c r="G3174" s="2">
        <f t="shared" ca="1" si="795"/>
        <v>117802.25</v>
      </c>
      <c r="H3174">
        <f t="shared" ca="1" si="796"/>
        <v>-1</v>
      </c>
      <c r="I3174">
        <f t="shared" si="797"/>
        <v>1</v>
      </c>
      <c r="J3174">
        <f t="shared" si="800"/>
        <v>-84.609999999998763</v>
      </c>
      <c r="K3174">
        <f t="shared" si="798"/>
        <v>1</v>
      </c>
      <c r="L3174" s="11">
        <f t="shared" ca="1" si="792"/>
        <v>13478.739999999974</v>
      </c>
      <c r="M3174">
        <f t="shared" ca="1" si="799"/>
        <v>1</v>
      </c>
      <c r="N3174">
        <f t="shared" ca="1" si="793"/>
        <v>2</v>
      </c>
      <c r="O3174">
        <f>COUNTIF(結算日!$A$3:$A$249,A3174)</f>
        <v>0</v>
      </c>
      <c r="Q3174" s="7">
        <f t="shared" si="801"/>
        <v>-95</v>
      </c>
      <c r="R3174" s="8">
        <f t="shared" ca="1" si="805"/>
        <v>11400</v>
      </c>
      <c r="S3174" s="8">
        <f t="shared" ca="1" si="806"/>
        <v>1074828</v>
      </c>
      <c r="T3174" s="8">
        <f t="shared" ca="1" si="802"/>
        <v>123</v>
      </c>
      <c r="U3174" s="9">
        <f t="shared" ca="1" si="807"/>
        <v>243</v>
      </c>
      <c r="V3174">
        <f t="shared" si="803"/>
        <v>2011</v>
      </c>
      <c r="W3174">
        <f t="shared" si="804"/>
        <v>4</v>
      </c>
    </row>
    <row r="3175" spans="1:23" x14ac:dyDescent="0.25">
      <c r="A3175" s="1">
        <v>40651</v>
      </c>
      <c r="B3175" s="2">
        <v>8714.48</v>
      </c>
      <c r="C3175" s="2">
        <v>93039</v>
      </c>
      <c r="D3175" s="2">
        <v>8710</v>
      </c>
      <c r="E3175" s="2">
        <v>8682</v>
      </c>
      <c r="F3175" s="10">
        <f t="shared" si="794"/>
        <v>-5.1408689904608451E-4</v>
      </c>
      <c r="G3175" s="2">
        <f t="shared" ca="1" si="795"/>
        <v>117059.97500000001</v>
      </c>
      <c r="H3175">
        <f t="shared" ca="1" si="796"/>
        <v>-1</v>
      </c>
      <c r="I3175">
        <f t="shared" si="797"/>
        <v>1</v>
      </c>
      <c r="J3175">
        <f t="shared" si="800"/>
        <v>-3.6400000000012369</v>
      </c>
      <c r="K3175">
        <f t="shared" ca="1" si="798"/>
        <v>-1</v>
      </c>
      <c r="L3175" s="11">
        <f t="shared" ca="1" si="792"/>
        <v>13475.099999999973</v>
      </c>
      <c r="M3175">
        <f t="shared" ca="1" si="799"/>
        <v>-1</v>
      </c>
      <c r="N3175">
        <f t="shared" ca="1" si="793"/>
        <v>2</v>
      </c>
      <c r="O3175">
        <f>COUNTIF(結算日!$A$3:$A$249,A3175)</f>
        <v>0</v>
      </c>
      <c r="Q3175" s="7">
        <f t="shared" si="801"/>
        <v>6</v>
      </c>
      <c r="R3175" s="8">
        <f t="shared" ca="1" si="805"/>
        <v>738</v>
      </c>
      <c r="S3175" s="8">
        <f t="shared" ca="1" si="806"/>
        <v>1075323</v>
      </c>
      <c r="T3175" s="8">
        <f t="shared" ca="1" si="802"/>
        <v>-123</v>
      </c>
      <c r="U3175" s="9">
        <f t="shared" ca="1" si="807"/>
        <v>246</v>
      </c>
      <c r="V3175">
        <f t="shared" si="803"/>
        <v>2011</v>
      </c>
      <c r="W3175">
        <f t="shared" si="804"/>
        <v>4</v>
      </c>
    </row>
    <row r="3176" spans="1:23" x14ac:dyDescent="0.25">
      <c r="A3176" s="1">
        <v>40652</v>
      </c>
      <c r="B3176" s="2">
        <v>8638.5499999999993</v>
      </c>
      <c r="C3176" s="2">
        <v>99520</v>
      </c>
      <c r="D3176" s="2">
        <v>8627</v>
      </c>
      <c r="E3176" s="2">
        <v>8600</v>
      </c>
      <c r="F3176" s="10">
        <f t="shared" si="794"/>
        <v>-1.337029941367418E-3</v>
      </c>
      <c r="G3176" s="2">
        <f t="shared" ca="1" si="795"/>
        <v>116506</v>
      </c>
      <c r="H3176">
        <f t="shared" ca="1" si="796"/>
        <v>-1</v>
      </c>
      <c r="I3176">
        <f t="shared" si="797"/>
        <v>1</v>
      </c>
      <c r="J3176">
        <f t="shared" si="800"/>
        <v>-75.930000000000291</v>
      </c>
      <c r="K3176">
        <f t="shared" si="798"/>
        <v>1</v>
      </c>
      <c r="L3176" s="11">
        <f t="shared" ca="1" si="792"/>
        <v>13551.029999999973</v>
      </c>
      <c r="M3176">
        <f t="shared" ca="1" si="799"/>
        <v>1</v>
      </c>
      <c r="N3176">
        <f t="shared" ca="1" si="793"/>
        <v>2</v>
      </c>
      <c r="O3176">
        <f>COUNTIF(結算日!$A$3:$A$249,A3176)</f>
        <v>0</v>
      </c>
      <c r="Q3176" s="7">
        <f t="shared" si="801"/>
        <v>-83</v>
      </c>
      <c r="R3176" s="8">
        <f t="shared" ca="1" si="805"/>
        <v>10209</v>
      </c>
      <c r="S3176" s="8">
        <f t="shared" ca="1" si="806"/>
        <v>1085286</v>
      </c>
      <c r="T3176" s="8">
        <f t="shared" ca="1" si="802"/>
        <v>125</v>
      </c>
      <c r="U3176" s="9">
        <f t="shared" ca="1" si="807"/>
        <v>248</v>
      </c>
      <c r="V3176">
        <f t="shared" si="803"/>
        <v>2011</v>
      </c>
      <c r="W3176">
        <f t="shared" si="804"/>
        <v>4</v>
      </c>
    </row>
    <row r="3177" spans="1:23" x14ac:dyDescent="0.25">
      <c r="A3177" s="1">
        <v>40653</v>
      </c>
      <c r="B3177" s="2">
        <v>8813.2800000000007</v>
      </c>
      <c r="C3177" s="2">
        <v>123353</v>
      </c>
      <c r="D3177" s="2">
        <v>8791</v>
      </c>
      <c r="E3177" s="2">
        <v>8809</v>
      </c>
      <c r="F3177" s="10">
        <f t="shared" si="794"/>
        <v>-4.8563077537544519E-4</v>
      </c>
      <c r="G3177" s="2">
        <f t="shared" ca="1" si="795"/>
        <v>116374.75</v>
      </c>
      <c r="H3177">
        <f t="shared" ca="1" si="796"/>
        <v>1</v>
      </c>
      <c r="I3177">
        <f t="shared" si="797"/>
        <v>1</v>
      </c>
      <c r="J3177">
        <f t="shared" si="800"/>
        <v>174.73000000000138</v>
      </c>
      <c r="K3177">
        <f t="shared" ca="1" si="798"/>
        <v>1</v>
      </c>
      <c r="L3177" s="11">
        <f t="shared" ca="1" si="792"/>
        <v>13725.759999999975</v>
      </c>
      <c r="M3177">
        <f t="shared" ca="1" si="799"/>
        <v>1</v>
      </c>
      <c r="N3177">
        <f t="shared" ca="1" si="793"/>
        <v>0</v>
      </c>
      <c r="O3177">
        <f>COUNTIF(結算日!$A$3:$A$249,A3177)</f>
        <v>1</v>
      </c>
      <c r="Q3177" s="7">
        <f t="shared" si="801"/>
        <v>164</v>
      </c>
      <c r="R3177" s="8">
        <f t="shared" ca="1" si="805"/>
        <v>20500</v>
      </c>
      <c r="S3177" s="8">
        <f t="shared" ca="1" si="806"/>
        <v>1105538</v>
      </c>
      <c r="T3177" s="8">
        <f t="shared" ca="1" si="802"/>
        <v>125</v>
      </c>
      <c r="U3177" s="9">
        <f t="shared" ca="1" si="807"/>
        <v>250</v>
      </c>
      <c r="V3177">
        <f t="shared" si="803"/>
        <v>2011</v>
      </c>
      <c r="W3177">
        <f t="shared" si="804"/>
        <v>4</v>
      </c>
    </row>
    <row r="3178" spans="1:23" x14ac:dyDescent="0.25">
      <c r="A3178" s="1">
        <v>40654</v>
      </c>
      <c r="B3178" s="2">
        <v>8957.65</v>
      </c>
      <c r="C3178" s="2">
        <v>158893</v>
      </c>
      <c r="D3178" s="2">
        <v>8993</v>
      </c>
      <c r="E3178" s="2">
        <v>8956</v>
      </c>
      <c r="F3178" s="10">
        <f t="shared" si="794"/>
        <v>3.9463475353469502E-3</v>
      </c>
      <c r="G3178" s="2">
        <f t="shared" ca="1" si="795"/>
        <v>117426.075</v>
      </c>
      <c r="H3178">
        <f t="shared" ca="1" si="796"/>
        <v>1</v>
      </c>
      <c r="I3178">
        <f t="shared" si="797"/>
        <v>-1</v>
      </c>
      <c r="J3178">
        <f t="shared" si="800"/>
        <v>144.36999999999898</v>
      </c>
      <c r="K3178">
        <f t="shared" si="798"/>
        <v>-1</v>
      </c>
      <c r="L3178" s="11">
        <f t="shared" ca="1" si="792"/>
        <v>13870.129999999974</v>
      </c>
      <c r="M3178">
        <f t="shared" ca="1" si="799"/>
        <v>-1</v>
      </c>
      <c r="N3178">
        <f t="shared" ca="1" si="793"/>
        <v>2</v>
      </c>
      <c r="O3178">
        <f>COUNTIF(結算日!$A$3:$A$249,A3178)</f>
        <v>0</v>
      </c>
      <c r="Q3178" s="7">
        <f t="shared" si="801"/>
        <v>184</v>
      </c>
      <c r="R3178" s="8">
        <f t="shared" ca="1" si="805"/>
        <v>23000</v>
      </c>
      <c r="S3178" s="8">
        <f t="shared" ca="1" si="806"/>
        <v>1128288</v>
      </c>
      <c r="T3178" s="8">
        <f t="shared" ca="1" si="802"/>
        <v>-125</v>
      </c>
      <c r="U3178" s="9">
        <f t="shared" ca="1" si="807"/>
        <v>250</v>
      </c>
      <c r="V3178">
        <f t="shared" si="803"/>
        <v>2011</v>
      </c>
      <c r="W3178">
        <f t="shared" si="804"/>
        <v>4</v>
      </c>
    </row>
    <row r="3179" spans="1:23" x14ac:dyDescent="0.25">
      <c r="A3179" s="1">
        <v>40655</v>
      </c>
      <c r="B3179" s="2">
        <v>8969.43</v>
      </c>
      <c r="C3179" s="2">
        <v>113765</v>
      </c>
      <c r="D3179" s="2">
        <v>8992</v>
      </c>
      <c r="E3179" s="2">
        <v>8961</v>
      </c>
      <c r="F3179" s="10">
        <f t="shared" si="794"/>
        <v>2.516324894670019E-3</v>
      </c>
      <c r="G3179" s="2">
        <f t="shared" ca="1" si="795"/>
        <v>116491.5</v>
      </c>
      <c r="H3179">
        <f t="shared" ca="1" si="796"/>
        <v>-1</v>
      </c>
      <c r="I3179">
        <f t="shared" si="797"/>
        <v>-1</v>
      </c>
      <c r="J3179">
        <f t="shared" si="800"/>
        <v>11.780000000000655</v>
      </c>
      <c r="K3179">
        <f t="shared" si="798"/>
        <v>-1</v>
      </c>
      <c r="L3179" s="11">
        <f t="shared" ca="1" si="792"/>
        <v>13858.349999999973</v>
      </c>
      <c r="M3179">
        <f t="shared" ca="1" si="799"/>
        <v>-1</v>
      </c>
      <c r="N3179">
        <f t="shared" ca="1" si="793"/>
        <v>0</v>
      </c>
      <c r="O3179">
        <f>COUNTIF(結算日!$A$3:$A$249,A3179)</f>
        <v>0</v>
      </c>
      <c r="Q3179" s="7">
        <f t="shared" si="801"/>
        <v>-1</v>
      </c>
      <c r="R3179" s="8">
        <f t="shared" ca="1" si="805"/>
        <v>125</v>
      </c>
      <c r="S3179" s="8">
        <f t="shared" ca="1" si="806"/>
        <v>1128163</v>
      </c>
      <c r="T3179" s="8">
        <f t="shared" ca="1" si="802"/>
        <v>-125</v>
      </c>
      <c r="U3179" s="9">
        <f t="shared" ca="1" si="807"/>
        <v>0</v>
      </c>
      <c r="V3179">
        <f t="shared" si="803"/>
        <v>2011</v>
      </c>
      <c r="W3179">
        <f t="shared" si="804"/>
        <v>4</v>
      </c>
    </row>
    <row r="3180" spans="1:23" x14ac:dyDescent="0.25">
      <c r="A3180" s="1">
        <v>40658</v>
      </c>
      <c r="B3180" s="2">
        <v>8950.75</v>
      </c>
      <c r="C3180" s="2">
        <v>101593</v>
      </c>
      <c r="D3180" s="2">
        <v>8975</v>
      </c>
      <c r="E3180" s="2">
        <v>8943</v>
      </c>
      <c r="F3180" s="10">
        <f t="shared" si="794"/>
        <v>2.7092701728905766E-3</v>
      </c>
      <c r="G3180" s="2">
        <f t="shared" ca="1" si="795"/>
        <v>115679.15</v>
      </c>
      <c r="H3180">
        <f t="shared" ca="1" si="796"/>
        <v>-1</v>
      </c>
      <c r="I3180">
        <f t="shared" si="797"/>
        <v>-1</v>
      </c>
      <c r="J3180">
        <f t="shared" si="800"/>
        <v>-18.680000000000291</v>
      </c>
      <c r="K3180">
        <f t="shared" si="798"/>
        <v>-1</v>
      </c>
      <c r="L3180" s="11">
        <f t="shared" ca="1" si="792"/>
        <v>13877.029999999973</v>
      </c>
      <c r="M3180">
        <f t="shared" ca="1" si="799"/>
        <v>-1</v>
      </c>
      <c r="N3180">
        <f t="shared" ca="1" si="793"/>
        <v>0</v>
      </c>
      <c r="O3180">
        <f>COUNTIF(結算日!$A$3:$A$249,A3180)</f>
        <v>0</v>
      </c>
      <c r="Q3180" s="7">
        <f t="shared" si="801"/>
        <v>-17</v>
      </c>
      <c r="R3180" s="8">
        <f t="shared" ca="1" si="805"/>
        <v>2125</v>
      </c>
      <c r="S3180" s="8">
        <f t="shared" ca="1" si="806"/>
        <v>1130288</v>
      </c>
      <c r="T3180" s="8">
        <f t="shared" ca="1" si="802"/>
        <v>-125</v>
      </c>
      <c r="U3180" s="9">
        <f t="shared" ca="1" si="807"/>
        <v>0</v>
      </c>
      <c r="V3180">
        <f t="shared" si="803"/>
        <v>2011</v>
      </c>
      <c r="W3180">
        <f t="shared" si="804"/>
        <v>4</v>
      </c>
    </row>
    <row r="3181" spans="1:23" x14ac:dyDescent="0.25">
      <c r="A3181" s="1">
        <v>40659</v>
      </c>
      <c r="B3181" s="2">
        <v>8948.14</v>
      </c>
      <c r="C3181" s="2">
        <v>98589</v>
      </c>
      <c r="D3181" s="2">
        <v>8970</v>
      </c>
      <c r="E3181" s="2">
        <v>8937</v>
      </c>
      <c r="F3181" s="10">
        <f t="shared" si="794"/>
        <v>2.4429658007139032E-3</v>
      </c>
      <c r="G3181" s="2">
        <f t="shared" ca="1" si="795"/>
        <v>115204.22500000001</v>
      </c>
      <c r="H3181">
        <f t="shared" ca="1" si="796"/>
        <v>-1</v>
      </c>
      <c r="I3181">
        <f t="shared" si="797"/>
        <v>-1</v>
      </c>
      <c r="J3181">
        <f t="shared" si="800"/>
        <v>-2.6100000000005821</v>
      </c>
      <c r="K3181">
        <f t="shared" si="798"/>
        <v>-1</v>
      </c>
      <c r="L3181" s="11">
        <f t="shared" ca="1" si="792"/>
        <v>13879.639999999974</v>
      </c>
      <c r="M3181">
        <f t="shared" ca="1" si="799"/>
        <v>-1</v>
      </c>
      <c r="N3181">
        <f t="shared" ca="1" si="793"/>
        <v>0</v>
      </c>
      <c r="O3181">
        <f>COUNTIF(結算日!$A$3:$A$249,A3181)</f>
        <v>0</v>
      </c>
      <c r="Q3181" s="7">
        <f t="shared" si="801"/>
        <v>-5</v>
      </c>
      <c r="R3181" s="8">
        <f t="shared" ca="1" si="805"/>
        <v>625</v>
      </c>
      <c r="S3181" s="8">
        <f t="shared" ca="1" si="806"/>
        <v>1130913</v>
      </c>
      <c r="T3181" s="8">
        <f t="shared" ca="1" si="802"/>
        <v>-126</v>
      </c>
      <c r="U3181" s="9">
        <f t="shared" ca="1" si="807"/>
        <v>1</v>
      </c>
      <c r="V3181">
        <f t="shared" si="803"/>
        <v>2011</v>
      </c>
      <c r="W3181">
        <f t="shared" si="804"/>
        <v>4</v>
      </c>
    </row>
    <row r="3182" spans="1:23" x14ac:dyDescent="0.25">
      <c r="A3182" s="1">
        <v>40660</v>
      </c>
      <c r="B3182" s="2">
        <v>9049.25</v>
      </c>
      <c r="C3182" s="2">
        <v>132682</v>
      </c>
      <c r="D3182" s="2">
        <v>9060</v>
      </c>
      <c r="E3182" s="2">
        <v>9030</v>
      </c>
      <c r="F3182" s="10">
        <f t="shared" si="794"/>
        <v>1.1879437522446246E-3</v>
      </c>
      <c r="G3182" s="2">
        <f t="shared" ca="1" si="795"/>
        <v>114285.47500000001</v>
      </c>
      <c r="H3182">
        <f t="shared" ca="1" si="796"/>
        <v>1</v>
      </c>
      <c r="I3182">
        <f t="shared" si="797"/>
        <v>-1</v>
      </c>
      <c r="J3182">
        <f t="shared" si="800"/>
        <v>101.11000000000058</v>
      </c>
      <c r="K3182">
        <f t="shared" si="798"/>
        <v>-1</v>
      </c>
      <c r="L3182" s="11">
        <f t="shared" ca="1" si="792"/>
        <v>13778.529999999973</v>
      </c>
      <c r="M3182">
        <f t="shared" ca="1" si="799"/>
        <v>-1</v>
      </c>
      <c r="N3182">
        <f t="shared" ca="1" si="793"/>
        <v>0</v>
      </c>
      <c r="O3182">
        <f>COUNTIF(結算日!$A$3:$A$249,A3182)</f>
        <v>0</v>
      </c>
      <c r="Q3182" s="7">
        <f t="shared" si="801"/>
        <v>90</v>
      </c>
      <c r="R3182" s="8">
        <f t="shared" ca="1" si="805"/>
        <v>-11340</v>
      </c>
      <c r="S3182" s="8">
        <f t="shared" ca="1" si="806"/>
        <v>1119572</v>
      </c>
      <c r="T3182" s="8">
        <f t="shared" ca="1" si="802"/>
        <v>-123</v>
      </c>
      <c r="U3182" s="9">
        <f t="shared" ca="1" si="807"/>
        <v>3</v>
      </c>
      <c r="V3182">
        <f t="shared" si="803"/>
        <v>2011</v>
      </c>
      <c r="W3182">
        <f t="shared" si="804"/>
        <v>4</v>
      </c>
    </row>
    <row r="3183" spans="1:23" x14ac:dyDescent="0.25">
      <c r="A3183" s="1">
        <v>40661</v>
      </c>
      <c r="B3183" s="2">
        <v>9040.77</v>
      </c>
      <c r="C3183" s="2">
        <v>131946</v>
      </c>
      <c r="D3183" s="2">
        <v>9010</v>
      </c>
      <c r="E3183" s="2">
        <v>8985</v>
      </c>
      <c r="F3183" s="10">
        <f t="shared" si="794"/>
        <v>-3.4034711645136717E-3</v>
      </c>
      <c r="G3183" s="2">
        <f t="shared" ca="1" si="795"/>
        <v>114422.575</v>
      </c>
      <c r="H3183">
        <f t="shared" ca="1" si="796"/>
        <v>1</v>
      </c>
      <c r="I3183">
        <f t="shared" si="797"/>
        <v>1</v>
      </c>
      <c r="J3183">
        <f t="shared" si="800"/>
        <v>-8.4799999999995634</v>
      </c>
      <c r="K3183">
        <f t="shared" si="798"/>
        <v>1</v>
      </c>
      <c r="L3183" s="11">
        <f t="shared" ca="1" si="792"/>
        <v>13787.009999999973</v>
      </c>
      <c r="M3183">
        <f t="shared" ca="1" si="799"/>
        <v>1</v>
      </c>
      <c r="N3183">
        <f t="shared" ca="1" si="793"/>
        <v>2</v>
      </c>
      <c r="O3183">
        <f>COUNTIF(結算日!$A$3:$A$249,A3183)</f>
        <v>0</v>
      </c>
      <c r="Q3183" s="7">
        <f t="shared" si="801"/>
        <v>-50</v>
      </c>
      <c r="R3183" s="8">
        <f t="shared" ca="1" si="805"/>
        <v>6150</v>
      </c>
      <c r="S3183" s="8">
        <f t="shared" ca="1" si="806"/>
        <v>1125719</v>
      </c>
      <c r="T3183" s="8">
        <f t="shared" ca="1" si="802"/>
        <v>124</v>
      </c>
      <c r="U3183" s="9">
        <f t="shared" ca="1" si="807"/>
        <v>247</v>
      </c>
      <c r="V3183">
        <f t="shared" si="803"/>
        <v>2011</v>
      </c>
      <c r="W3183">
        <f t="shared" si="804"/>
        <v>4</v>
      </c>
    </row>
    <row r="3184" spans="1:23" x14ac:dyDescent="0.25">
      <c r="A3184" s="1">
        <v>40662</v>
      </c>
      <c r="B3184" s="2">
        <v>9007.8700000000008</v>
      </c>
      <c r="C3184" s="2">
        <v>145288</v>
      </c>
      <c r="D3184" s="2">
        <v>9027</v>
      </c>
      <c r="E3184" s="2">
        <v>8997</v>
      </c>
      <c r="F3184" s="10">
        <f t="shared" si="794"/>
        <v>2.1236984992012431E-3</v>
      </c>
      <c r="G3184" s="2">
        <f t="shared" ca="1" si="795"/>
        <v>115092.77499999999</v>
      </c>
      <c r="H3184">
        <f t="shared" ca="1" si="796"/>
        <v>1</v>
      </c>
      <c r="I3184">
        <f t="shared" si="797"/>
        <v>-1</v>
      </c>
      <c r="J3184">
        <f t="shared" si="800"/>
        <v>-32.899999999999636</v>
      </c>
      <c r="K3184">
        <f t="shared" si="798"/>
        <v>-1</v>
      </c>
      <c r="L3184" s="11">
        <f t="shared" ca="1" si="792"/>
        <v>13754.109999999973</v>
      </c>
      <c r="M3184">
        <f t="shared" ca="1" si="799"/>
        <v>-1</v>
      </c>
      <c r="N3184">
        <f t="shared" ca="1" si="793"/>
        <v>2</v>
      </c>
      <c r="O3184">
        <f>COUNTIF(結算日!$A$3:$A$249,A3184)</f>
        <v>0</v>
      </c>
      <c r="Q3184" s="7">
        <f t="shared" si="801"/>
        <v>17</v>
      </c>
      <c r="R3184" s="8">
        <f t="shared" ca="1" si="805"/>
        <v>2108</v>
      </c>
      <c r="S3184" s="8">
        <f t="shared" ca="1" si="806"/>
        <v>1127580</v>
      </c>
      <c r="T3184" s="8">
        <f t="shared" ca="1" si="802"/>
        <v>-124</v>
      </c>
      <c r="U3184" s="9">
        <f t="shared" ca="1" si="807"/>
        <v>248</v>
      </c>
      <c r="V3184">
        <f t="shared" si="803"/>
        <v>2011</v>
      </c>
      <c r="W3184">
        <f t="shared" si="804"/>
        <v>4</v>
      </c>
    </row>
    <row r="3185" spans="1:23" x14ac:dyDescent="0.25">
      <c r="A3185" s="1">
        <v>40666</v>
      </c>
      <c r="B3185" s="2">
        <v>8946.08</v>
      </c>
      <c r="C3185" s="2">
        <v>123792</v>
      </c>
      <c r="D3185" s="2">
        <v>8926</v>
      </c>
      <c r="E3185" s="2">
        <v>8902</v>
      </c>
      <c r="F3185" s="10">
        <f t="shared" si="794"/>
        <v>-2.2445585105431709E-3</v>
      </c>
      <c r="G3185" s="2">
        <f t="shared" ca="1" si="795"/>
        <v>114922.77499999999</v>
      </c>
      <c r="H3185">
        <f t="shared" ca="1" si="796"/>
        <v>1</v>
      </c>
      <c r="I3185">
        <f t="shared" si="797"/>
        <v>1</v>
      </c>
      <c r="J3185">
        <f t="shared" si="800"/>
        <v>-61.790000000000873</v>
      </c>
      <c r="K3185">
        <f t="shared" si="798"/>
        <v>1</v>
      </c>
      <c r="L3185" s="11">
        <f t="shared" ca="1" si="792"/>
        <v>13815.899999999974</v>
      </c>
      <c r="M3185">
        <f t="shared" ca="1" si="799"/>
        <v>1</v>
      </c>
      <c r="N3185">
        <f t="shared" ca="1" si="793"/>
        <v>2</v>
      </c>
      <c r="O3185">
        <f>COUNTIF(結算日!$A$3:$A$249,A3185)</f>
        <v>0</v>
      </c>
      <c r="Q3185" s="7">
        <f t="shared" si="801"/>
        <v>-101</v>
      </c>
      <c r="R3185" s="8">
        <f t="shared" ca="1" si="805"/>
        <v>12524</v>
      </c>
      <c r="S3185" s="8">
        <f t="shared" ca="1" si="806"/>
        <v>1139856</v>
      </c>
      <c r="T3185" s="8">
        <f t="shared" ca="1" si="802"/>
        <v>127</v>
      </c>
      <c r="U3185" s="9">
        <f t="shared" ca="1" si="807"/>
        <v>251</v>
      </c>
      <c r="V3185">
        <f t="shared" si="803"/>
        <v>2011</v>
      </c>
      <c r="W3185">
        <f t="shared" si="804"/>
        <v>5</v>
      </c>
    </row>
    <row r="3186" spans="1:23" x14ac:dyDescent="0.25">
      <c r="A3186" s="1">
        <v>40667</v>
      </c>
      <c r="B3186" s="2">
        <v>8947.35</v>
      </c>
      <c r="C3186" s="2">
        <v>114389</v>
      </c>
      <c r="D3186" s="2">
        <v>8937</v>
      </c>
      <c r="E3186" s="2">
        <v>8910</v>
      </c>
      <c r="F3186" s="10">
        <f t="shared" si="794"/>
        <v>-1.1567670874617075E-3</v>
      </c>
      <c r="G3186" s="2">
        <f t="shared" ca="1" si="795"/>
        <v>114338.45</v>
      </c>
      <c r="H3186">
        <f t="shared" ca="1" si="796"/>
        <v>1</v>
      </c>
      <c r="I3186">
        <f t="shared" si="797"/>
        <v>1</v>
      </c>
      <c r="J3186">
        <f t="shared" si="800"/>
        <v>1.2700000000004366</v>
      </c>
      <c r="K3186">
        <f t="shared" si="798"/>
        <v>1</v>
      </c>
      <c r="L3186" s="11">
        <f t="shared" ca="1" si="792"/>
        <v>13817.169999999975</v>
      </c>
      <c r="M3186">
        <f t="shared" ca="1" si="799"/>
        <v>1</v>
      </c>
      <c r="N3186">
        <f t="shared" ca="1" si="793"/>
        <v>0</v>
      </c>
      <c r="O3186">
        <f>COUNTIF(結算日!$A$3:$A$249,A3186)</f>
        <v>0</v>
      </c>
      <c r="Q3186" s="7">
        <f t="shared" si="801"/>
        <v>11</v>
      </c>
      <c r="R3186" s="8">
        <f t="shared" ca="1" si="805"/>
        <v>1397</v>
      </c>
      <c r="S3186" s="8">
        <f t="shared" ca="1" si="806"/>
        <v>1141002</v>
      </c>
      <c r="T3186" s="8">
        <f t="shared" ca="1" si="802"/>
        <v>127</v>
      </c>
      <c r="U3186" s="9">
        <f t="shared" ca="1" si="807"/>
        <v>0</v>
      </c>
      <c r="V3186">
        <f t="shared" si="803"/>
        <v>2011</v>
      </c>
      <c r="W3186">
        <f t="shared" si="804"/>
        <v>5</v>
      </c>
    </row>
    <row r="3187" spans="1:23" x14ac:dyDescent="0.25">
      <c r="A3187" s="1">
        <v>40668</v>
      </c>
      <c r="B3187" s="2">
        <v>9018.61</v>
      </c>
      <c r="C3187" s="2">
        <v>134332</v>
      </c>
      <c r="D3187" s="2">
        <v>9050</v>
      </c>
      <c r="E3187" s="2">
        <v>9026</v>
      </c>
      <c r="F3187" s="10">
        <f t="shared" si="794"/>
        <v>3.4805807103310826E-3</v>
      </c>
      <c r="G3187" s="2">
        <f t="shared" ca="1" si="795"/>
        <v>115233.52499999999</v>
      </c>
      <c r="H3187">
        <f t="shared" ca="1" si="796"/>
        <v>1</v>
      </c>
      <c r="I3187">
        <f t="shared" si="797"/>
        <v>-1</v>
      </c>
      <c r="J3187">
        <f t="shared" si="800"/>
        <v>71.260000000000218</v>
      </c>
      <c r="K3187">
        <f t="shared" si="798"/>
        <v>-1</v>
      </c>
      <c r="L3187" s="11">
        <f t="shared" ca="1" si="792"/>
        <v>13888.429999999975</v>
      </c>
      <c r="M3187">
        <f t="shared" ca="1" si="799"/>
        <v>-1</v>
      </c>
      <c r="N3187">
        <f t="shared" ca="1" si="793"/>
        <v>2</v>
      </c>
      <c r="O3187">
        <f>COUNTIF(結算日!$A$3:$A$249,A3187)</f>
        <v>0</v>
      </c>
      <c r="Q3187" s="7">
        <f t="shared" si="801"/>
        <v>113</v>
      </c>
      <c r="R3187" s="8">
        <f t="shared" ca="1" si="805"/>
        <v>14351</v>
      </c>
      <c r="S3187" s="8">
        <f t="shared" ca="1" si="806"/>
        <v>1155353</v>
      </c>
      <c r="T3187" s="8">
        <f t="shared" ca="1" si="802"/>
        <v>-127</v>
      </c>
      <c r="U3187" s="9">
        <f t="shared" ca="1" si="807"/>
        <v>254</v>
      </c>
      <c r="V3187">
        <f t="shared" si="803"/>
        <v>2011</v>
      </c>
      <c r="W3187">
        <f t="shared" si="804"/>
        <v>5</v>
      </c>
    </row>
    <row r="3188" spans="1:23" x14ac:dyDescent="0.25">
      <c r="A3188" s="1">
        <v>40669</v>
      </c>
      <c r="B3188" s="2">
        <v>8977.23</v>
      </c>
      <c r="C3188" s="2">
        <v>126689</v>
      </c>
      <c r="D3188" s="2">
        <v>9018</v>
      </c>
      <c r="E3188" s="2">
        <v>8995</v>
      </c>
      <c r="F3188" s="10">
        <f t="shared" si="794"/>
        <v>4.5414899696232247E-3</v>
      </c>
      <c r="G3188" s="2">
        <f t="shared" ca="1" si="795"/>
        <v>115625.77499999999</v>
      </c>
      <c r="H3188">
        <f t="shared" ca="1" si="796"/>
        <v>1</v>
      </c>
      <c r="I3188">
        <f t="shared" si="797"/>
        <v>-1</v>
      </c>
      <c r="J3188">
        <f t="shared" si="800"/>
        <v>-41.380000000001019</v>
      </c>
      <c r="K3188">
        <f t="shared" si="798"/>
        <v>-1</v>
      </c>
      <c r="L3188" s="11">
        <f t="shared" ca="1" si="792"/>
        <v>13929.809999999976</v>
      </c>
      <c r="M3188">
        <f t="shared" ca="1" si="799"/>
        <v>-1</v>
      </c>
      <c r="N3188">
        <f t="shared" ca="1" si="793"/>
        <v>0</v>
      </c>
      <c r="O3188">
        <f>COUNTIF(結算日!$A$3:$A$249,A3188)</f>
        <v>0</v>
      </c>
      <c r="Q3188" s="7">
        <f t="shared" si="801"/>
        <v>-32</v>
      </c>
      <c r="R3188" s="8">
        <f t="shared" ca="1" si="805"/>
        <v>4064</v>
      </c>
      <c r="S3188" s="8">
        <f t="shared" ca="1" si="806"/>
        <v>1159163</v>
      </c>
      <c r="T3188" s="8">
        <f t="shared" ca="1" si="802"/>
        <v>-128</v>
      </c>
      <c r="U3188" s="9">
        <f t="shared" ca="1" si="807"/>
        <v>1</v>
      </c>
      <c r="V3188">
        <f t="shared" si="803"/>
        <v>2011</v>
      </c>
      <c r="W3188">
        <f t="shared" si="804"/>
        <v>5</v>
      </c>
    </row>
    <row r="3189" spans="1:23" x14ac:dyDescent="0.25">
      <c r="A3189" s="1">
        <v>40672</v>
      </c>
      <c r="B3189" s="2">
        <v>9035.48</v>
      </c>
      <c r="C3189" s="2">
        <v>124025</v>
      </c>
      <c r="D3189" s="2">
        <v>9063</v>
      </c>
      <c r="E3189" s="2">
        <v>9043</v>
      </c>
      <c r="F3189" s="10">
        <f t="shared" si="794"/>
        <v>3.0457706729472012E-3</v>
      </c>
      <c r="G3189" s="2">
        <f t="shared" ca="1" si="795"/>
        <v>115745.77499999999</v>
      </c>
      <c r="H3189">
        <f t="shared" ca="1" si="796"/>
        <v>1</v>
      </c>
      <c r="I3189">
        <f t="shared" si="797"/>
        <v>-1</v>
      </c>
      <c r="J3189">
        <f t="shared" si="800"/>
        <v>58.25</v>
      </c>
      <c r="K3189">
        <f t="shared" si="798"/>
        <v>-1</v>
      </c>
      <c r="L3189" s="11">
        <f t="shared" ca="1" si="792"/>
        <v>13871.559999999976</v>
      </c>
      <c r="M3189">
        <f t="shared" ca="1" si="799"/>
        <v>-1</v>
      </c>
      <c r="N3189">
        <f t="shared" ca="1" si="793"/>
        <v>0</v>
      </c>
      <c r="O3189">
        <f>COUNTIF(結算日!$A$3:$A$249,A3189)</f>
        <v>0</v>
      </c>
      <c r="Q3189" s="7">
        <f t="shared" si="801"/>
        <v>45</v>
      </c>
      <c r="R3189" s="8">
        <f t="shared" ca="1" si="805"/>
        <v>-5760</v>
      </c>
      <c r="S3189" s="8">
        <f t="shared" ca="1" si="806"/>
        <v>1153402</v>
      </c>
      <c r="T3189" s="8">
        <f t="shared" ca="1" si="802"/>
        <v>-127</v>
      </c>
      <c r="U3189" s="9">
        <f t="shared" ca="1" si="807"/>
        <v>1</v>
      </c>
      <c r="V3189">
        <f t="shared" si="803"/>
        <v>2011</v>
      </c>
      <c r="W3189">
        <f t="shared" si="804"/>
        <v>5</v>
      </c>
    </row>
    <row r="3190" spans="1:23" x14ac:dyDescent="0.25">
      <c r="A3190" s="1">
        <v>40673</v>
      </c>
      <c r="B3190" s="2">
        <v>9023.2800000000007</v>
      </c>
      <c r="C3190" s="2">
        <v>98240</v>
      </c>
      <c r="D3190" s="2">
        <v>9046</v>
      </c>
      <c r="E3190" s="2">
        <v>9024</v>
      </c>
      <c r="F3190" s="10">
        <f t="shared" si="794"/>
        <v>2.5179313952352622E-3</v>
      </c>
      <c r="G3190" s="2">
        <f t="shared" ca="1" si="795"/>
        <v>115269.9</v>
      </c>
      <c r="H3190">
        <f t="shared" ca="1" si="796"/>
        <v>-1</v>
      </c>
      <c r="I3190">
        <f t="shared" si="797"/>
        <v>-1</v>
      </c>
      <c r="J3190">
        <f t="shared" si="800"/>
        <v>-12.199999999998909</v>
      </c>
      <c r="K3190">
        <f t="shared" si="798"/>
        <v>-1</v>
      </c>
      <c r="L3190" s="11">
        <f t="shared" ca="1" si="792"/>
        <v>13883.759999999975</v>
      </c>
      <c r="M3190">
        <f t="shared" ca="1" si="799"/>
        <v>-1</v>
      </c>
      <c r="N3190">
        <f t="shared" ca="1" si="793"/>
        <v>0</v>
      </c>
      <c r="O3190">
        <f>COUNTIF(結算日!$A$3:$A$249,A3190)</f>
        <v>0</v>
      </c>
      <c r="Q3190" s="7">
        <f t="shared" si="801"/>
        <v>-17</v>
      </c>
      <c r="R3190" s="8">
        <f t="shared" ca="1" si="805"/>
        <v>2159</v>
      </c>
      <c r="S3190" s="8">
        <f t="shared" ca="1" si="806"/>
        <v>1155560</v>
      </c>
      <c r="T3190" s="8">
        <f t="shared" ca="1" si="802"/>
        <v>-127</v>
      </c>
      <c r="U3190" s="9">
        <f t="shared" ca="1" si="807"/>
        <v>0</v>
      </c>
      <c r="V3190">
        <f t="shared" si="803"/>
        <v>2011</v>
      </c>
      <c r="W3190">
        <f t="shared" si="804"/>
        <v>5</v>
      </c>
    </row>
    <row r="3191" spans="1:23" x14ac:dyDescent="0.25">
      <c r="A3191" s="1">
        <v>40674</v>
      </c>
      <c r="B3191" s="2">
        <v>9020.4</v>
      </c>
      <c r="C3191" s="2">
        <v>104565</v>
      </c>
      <c r="D3191" s="2">
        <v>9020</v>
      </c>
      <c r="E3191" s="2">
        <v>9004</v>
      </c>
      <c r="F3191" s="10">
        <f t="shared" si="794"/>
        <v>-4.434393153296412E-5</v>
      </c>
      <c r="G3191" s="2">
        <f t="shared" ca="1" si="795"/>
        <v>115116</v>
      </c>
      <c r="H3191">
        <f t="shared" ca="1" si="796"/>
        <v>-1</v>
      </c>
      <c r="I3191">
        <f t="shared" si="797"/>
        <v>1</v>
      </c>
      <c r="J3191">
        <f t="shared" si="800"/>
        <v>-2.8800000000010186</v>
      </c>
      <c r="K3191">
        <f t="shared" ca="1" si="798"/>
        <v>-1</v>
      </c>
      <c r="L3191" s="11">
        <f t="shared" ca="1" si="792"/>
        <v>13886.639999999976</v>
      </c>
      <c r="M3191">
        <f t="shared" ca="1" si="799"/>
        <v>-1</v>
      </c>
      <c r="N3191">
        <f t="shared" ca="1" si="793"/>
        <v>0</v>
      </c>
      <c r="O3191">
        <f>COUNTIF(結算日!$A$3:$A$249,A3191)</f>
        <v>0</v>
      </c>
      <c r="Q3191" s="7">
        <f t="shared" si="801"/>
        <v>-26</v>
      </c>
      <c r="R3191" s="8">
        <f t="shared" ca="1" si="805"/>
        <v>3302</v>
      </c>
      <c r="S3191" s="8">
        <f t="shared" ca="1" si="806"/>
        <v>1158862</v>
      </c>
      <c r="T3191" s="8">
        <f t="shared" ca="1" si="802"/>
        <v>-128</v>
      </c>
      <c r="U3191" s="9">
        <f t="shared" ca="1" si="807"/>
        <v>1</v>
      </c>
      <c r="V3191">
        <f t="shared" si="803"/>
        <v>2011</v>
      </c>
      <c r="W3191">
        <f t="shared" si="804"/>
        <v>5</v>
      </c>
    </row>
    <row r="3192" spans="1:23" x14ac:dyDescent="0.25">
      <c r="A3192" s="1">
        <v>40675</v>
      </c>
      <c r="B3192" s="2">
        <v>9033.68</v>
      </c>
      <c r="C3192" s="2">
        <v>109529</v>
      </c>
      <c r="D3192" s="2">
        <v>9030</v>
      </c>
      <c r="E3192" s="2">
        <v>9011</v>
      </c>
      <c r="F3192" s="10">
        <f t="shared" si="794"/>
        <v>-4.0736444062661192E-4</v>
      </c>
      <c r="G3192" s="2">
        <f t="shared" ca="1" si="795"/>
        <v>114626.3</v>
      </c>
      <c r="H3192">
        <f t="shared" ca="1" si="796"/>
        <v>-1</v>
      </c>
      <c r="I3192">
        <f t="shared" si="797"/>
        <v>1</v>
      </c>
      <c r="J3192">
        <f t="shared" si="800"/>
        <v>13.280000000000655</v>
      </c>
      <c r="K3192">
        <f t="shared" ca="1" si="798"/>
        <v>-1</v>
      </c>
      <c r="L3192" s="11">
        <f t="shared" ca="1" si="792"/>
        <v>13873.359999999975</v>
      </c>
      <c r="M3192">
        <f t="shared" ca="1" si="799"/>
        <v>-1</v>
      </c>
      <c r="N3192">
        <f t="shared" ca="1" si="793"/>
        <v>0</v>
      </c>
      <c r="O3192">
        <f>COUNTIF(結算日!$A$3:$A$249,A3192)</f>
        <v>0</v>
      </c>
      <c r="Q3192" s="7">
        <f t="shared" si="801"/>
        <v>10</v>
      </c>
      <c r="R3192" s="8">
        <f t="shared" ca="1" si="805"/>
        <v>-1280</v>
      </c>
      <c r="S3192" s="8">
        <f t="shared" ca="1" si="806"/>
        <v>1157581</v>
      </c>
      <c r="T3192" s="8">
        <f t="shared" ca="1" si="802"/>
        <v>-128</v>
      </c>
      <c r="U3192" s="9">
        <f t="shared" ca="1" si="807"/>
        <v>0</v>
      </c>
      <c r="V3192">
        <f t="shared" si="803"/>
        <v>2011</v>
      </c>
      <c r="W3192">
        <f t="shared" si="804"/>
        <v>5</v>
      </c>
    </row>
    <row r="3193" spans="1:23" x14ac:dyDescent="0.25">
      <c r="A3193" s="1">
        <v>40676</v>
      </c>
      <c r="B3193" s="2">
        <v>9006.61</v>
      </c>
      <c r="C3193" s="2">
        <v>116620</v>
      </c>
      <c r="D3193" s="2">
        <v>9034</v>
      </c>
      <c r="E3193" s="2">
        <v>9014</v>
      </c>
      <c r="F3193" s="10">
        <f t="shared" si="794"/>
        <v>3.0410998144694279E-3</v>
      </c>
      <c r="G3193" s="2">
        <f t="shared" ca="1" si="795"/>
        <v>112841.575</v>
      </c>
      <c r="H3193">
        <f t="shared" ca="1" si="796"/>
        <v>1</v>
      </c>
      <c r="I3193">
        <f t="shared" si="797"/>
        <v>-1</v>
      </c>
      <c r="J3193">
        <f t="shared" si="800"/>
        <v>-27.069999999999709</v>
      </c>
      <c r="K3193">
        <f t="shared" si="798"/>
        <v>-1</v>
      </c>
      <c r="L3193" s="11">
        <f t="shared" ca="1" si="792"/>
        <v>13900.429999999975</v>
      </c>
      <c r="M3193">
        <f t="shared" ca="1" si="799"/>
        <v>-1</v>
      </c>
      <c r="N3193">
        <f t="shared" ca="1" si="793"/>
        <v>0</v>
      </c>
      <c r="O3193">
        <f>COUNTIF(結算日!$A$3:$A$249,A3193)</f>
        <v>0</v>
      </c>
      <c r="Q3193" s="7">
        <f t="shared" si="801"/>
        <v>4</v>
      </c>
      <c r="R3193" s="8">
        <f t="shared" ca="1" si="805"/>
        <v>-512</v>
      </c>
      <c r="S3193" s="8">
        <f t="shared" ca="1" si="806"/>
        <v>1157069</v>
      </c>
      <c r="T3193" s="8">
        <f t="shared" ca="1" si="802"/>
        <v>-128</v>
      </c>
      <c r="U3193" s="9">
        <f t="shared" ca="1" si="807"/>
        <v>0</v>
      </c>
      <c r="V3193">
        <f t="shared" si="803"/>
        <v>2011</v>
      </c>
      <c r="W3193">
        <f t="shared" si="804"/>
        <v>5</v>
      </c>
    </row>
    <row r="3194" spans="1:23" x14ac:dyDescent="0.25">
      <c r="A3194" s="1">
        <v>40679</v>
      </c>
      <c r="B3194" s="2">
        <v>8911.7099999999991</v>
      </c>
      <c r="C3194" s="2">
        <v>93424</v>
      </c>
      <c r="D3194" s="2">
        <v>8922</v>
      </c>
      <c r="E3194" s="2">
        <v>8906</v>
      </c>
      <c r="F3194" s="10">
        <f t="shared" si="794"/>
        <v>1.1546605533618859E-3</v>
      </c>
      <c r="G3194" s="2">
        <f t="shared" ca="1" si="795"/>
        <v>111613.95</v>
      </c>
      <c r="H3194">
        <f t="shared" ca="1" si="796"/>
        <v>-1</v>
      </c>
      <c r="I3194">
        <f t="shared" si="797"/>
        <v>-1</v>
      </c>
      <c r="J3194">
        <f t="shared" si="800"/>
        <v>-94.900000000001455</v>
      </c>
      <c r="K3194">
        <f t="shared" si="798"/>
        <v>-1</v>
      </c>
      <c r="L3194" s="11">
        <f t="shared" ca="1" si="792"/>
        <v>13995.329999999976</v>
      </c>
      <c r="M3194">
        <f t="shared" ca="1" si="799"/>
        <v>-1</v>
      </c>
      <c r="N3194">
        <f t="shared" ca="1" si="793"/>
        <v>0</v>
      </c>
      <c r="O3194">
        <f>COUNTIF(結算日!$A$3:$A$249,A3194)</f>
        <v>0</v>
      </c>
      <c r="Q3194" s="7">
        <f t="shared" si="801"/>
        <v>-112</v>
      </c>
      <c r="R3194" s="8">
        <f t="shared" ca="1" si="805"/>
        <v>14336</v>
      </c>
      <c r="S3194" s="8">
        <f t="shared" ca="1" si="806"/>
        <v>1171405</v>
      </c>
      <c r="T3194" s="8">
        <f t="shared" ca="1" si="802"/>
        <v>-131</v>
      </c>
      <c r="U3194" s="9">
        <f t="shared" ca="1" si="807"/>
        <v>3</v>
      </c>
      <c r="V3194">
        <f t="shared" si="803"/>
        <v>2011</v>
      </c>
      <c r="W3194">
        <f t="shared" si="804"/>
        <v>5</v>
      </c>
    </row>
    <row r="3195" spans="1:23" x14ac:dyDescent="0.25">
      <c r="A3195" s="1">
        <v>40680</v>
      </c>
      <c r="B3195" s="2">
        <v>8884.09</v>
      </c>
      <c r="C3195" s="2">
        <v>100586</v>
      </c>
      <c r="D3195" s="2">
        <v>8914</v>
      </c>
      <c r="E3195" s="2">
        <v>8896</v>
      </c>
      <c r="F3195" s="10">
        <f t="shared" si="794"/>
        <v>3.3666925931636893E-3</v>
      </c>
      <c r="G3195" s="2">
        <f t="shared" ca="1" si="795"/>
        <v>110797.1</v>
      </c>
      <c r="H3195">
        <f t="shared" ca="1" si="796"/>
        <v>-1</v>
      </c>
      <c r="I3195">
        <f t="shared" si="797"/>
        <v>-1</v>
      </c>
      <c r="J3195">
        <f t="shared" si="800"/>
        <v>-27.619999999998981</v>
      </c>
      <c r="K3195">
        <f t="shared" si="798"/>
        <v>-1</v>
      </c>
      <c r="L3195" s="11">
        <f t="shared" ca="1" si="792"/>
        <v>14022.949999999975</v>
      </c>
      <c r="M3195">
        <f t="shared" ca="1" si="799"/>
        <v>-1</v>
      </c>
      <c r="N3195">
        <f t="shared" ca="1" si="793"/>
        <v>0</v>
      </c>
      <c r="O3195">
        <f>COUNTIF(結算日!$A$3:$A$249,A3195)</f>
        <v>0</v>
      </c>
      <c r="Q3195" s="7">
        <f t="shared" si="801"/>
        <v>-8</v>
      </c>
      <c r="R3195" s="8">
        <f t="shared" ca="1" si="805"/>
        <v>1048</v>
      </c>
      <c r="S3195" s="8">
        <f t="shared" ca="1" si="806"/>
        <v>1172450</v>
      </c>
      <c r="T3195" s="8">
        <f t="shared" ca="1" si="802"/>
        <v>-131</v>
      </c>
      <c r="U3195" s="9">
        <f t="shared" ca="1" si="807"/>
        <v>0</v>
      </c>
      <c r="V3195">
        <f t="shared" si="803"/>
        <v>2011</v>
      </c>
      <c r="W3195">
        <f t="shared" si="804"/>
        <v>5</v>
      </c>
    </row>
    <row r="3196" spans="1:23" x14ac:dyDescent="0.25">
      <c r="A3196" s="1">
        <v>40681</v>
      </c>
      <c r="B3196" s="2">
        <v>8944.84</v>
      </c>
      <c r="C3196" s="2">
        <v>87181</v>
      </c>
      <c r="D3196" s="2">
        <v>8933</v>
      </c>
      <c r="E3196" s="2">
        <v>8963</v>
      </c>
      <c r="F3196" s="10">
        <f t="shared" si="794"/>
        <v>2.0302207753297719E-3</v>
      </c>
      <c r="G3196" s="2">
        <f t="shared" ca="1" si="795"/>
        <v>109787.02499999999</v>
      </c>
      <c r="H3196">
        <f t="shared" ca="1" si="796"/>
        <v>-1</v>
      </c>
      <c r="I3196">
        <f t="shared" si="797"/>
        <v>-1</v>
      </c>
      <c r="J3196">
        <f t="shared" si="800"/>
        <v>60.75</v>
      </c>
      <c r="K3196">
        <f t="shared" si="798"/>
        <v>-1</v>
      </c>
      <c r="L3196" s="11">
        <f t="shared" ca="1" si="792"/>
        <v>13962.199999999975</v>
      </c>
      <c r="M3196">
        <f t="shared" ca="1" si="799"/>
        <v>-1</v>
      </c>
      <c r="N3196">
        <f t="shared" ca="1" si="793"/>
        <v>0</v>
      </c>
      <c r="O3196">
        <f>COUNTIF(結算日!$A$3:$A$249,A3196)</f>
        <v>1</v>
      </c>
      <c r="Q3196" s="7">
        <f t="shared" si="801"/>
        <v>19</v>
      </c>
      <c r="R3196" s="8">
        <f t="shared" ca="1" si="805"/>
        <v>-2489</v>
      </c>
      <c r="S3196" s="8">
        <f t="shared" ca="1" si="806"/>
        <v>1169961</v>
      </c>
      <c r="T3196" s="8">
        <f t="shared" ca="1" si="802"/>
        <v>-130</v>
      </c>
      <c r="U3196" s="9">
        <f t="shared" ca="1" si="807"/>
        <v>261</v>
      </c>
      <c r="V3196">
        <f t="shared" si="803"/>
        <v>2011</v>
      </c>
      <c r="W3196">
        <f t="shared" si="804"/>
        <v>5</v>
      </c>
    </row>
    <row r="3197" spans="1:23" x14ac:dyDescent="0.25">
      <c r="A3197" s="1">
        <v>40682</v>
      </c>
      <c r="B3197" s="2">
        <v>8892.8799999999992</v>
      </c>
      <c r="C3197" s="2">
        <v>113280</v>
      </c>
      <c r="D3197" s="2">
        <v>8840</v>
      </c>
      <c r="E3197" s="2">
        <v>8692</v>
      </c>
      <c r="F3197" s="10">
        <f t="shared" si="794"/>
        <v>-5.9463300977860012E-3</v>
      </c>
      <c r="G3197" s="2">
        <f t="shared" ca="1" si="795"/>
        <v>110180.425</v>
      </c>
      <c r="H3197">
        <f t="shared" ca="1" si="796"/>
        <v>1</v>
      </c>
      <c r="I3197">
        <f t="shared" si="797"/>
        <v>1</v>
      </c>
      <c r="J3197">
        <f t="shared" si="800"/>
        <v>-51.960000000000946</v>
      </c>
      <c r="K3197">
        <f t="shared" si="798"/>
        <v>1</v>
      </c>
      <c r="L3197" s="11">
        <f t="shared" ca="1" si="792"/>
        <v>14014.159999999976</v>
      </c>
      <c r="M3197">
        <f t="shared" ca="1" si="799"/>
        <v>1</v>
      </c>
      <c r="N3197">
        <f t="shared" ca="1" si="793"/>
        <v>2</v>
      </c>
      <c r="O3197">
        <f>COUNTIF(結算日!$A$3:$A$249,A3197)</f>
        <v>0</v>
      </c>
      <c r="Q3197" s="7">
        <f t="shared" si="801"/>
        <v>-123</v>
      </c>
      <c r="R3197" s="8">
        <f t="shared" ca="1" si="805"/>
        <v>15990</v>
      </c>
      <c r="S3197" s="8">
        <f t="shared" ca="1" si="806"/>
        <v>1185690</v>
      </c>
      <c r="T3197" s="8">
        <f t="shared" ca="1" si="802"/>
        <v>134</v>
      </c>
      <c r="U3197" s="9">
        <f t="shared" ca="1" si="807"/>
        <v>264</v>
      </c>
      <c r="V3197">
        <f t="shared" si="803"/>
        <v>2011</v>
      </c>
      <c r="W3197">
        <f t="shared" si="804"/>
        <v>5</v>
      </c>
    </row>
    <row r="3198" spans="1:23" x14ac:dyDescent="0.25">
      <c r="A3198" s="1">
        <v>40683</v>
      </c>
      <c r="B3198" s="2">
        <v>8837.0300000000007</v>
      </c>
      <c r="C3198" s="2">
        <v>95398</v>
      </c>
      <c r="D3198" s="2">
        <v>8817</v>
      </c>
      <c r="E3198" s="2">
        <v>8670</v>
      </c>
      <c r="F3198" s="10">
        <f t="shared" si="794"/>
        <v>-2.2665986196720445E-3</v>
      </c>
      <c r="G3198" s="2">
        <f t="shared" ca="1" si="795"/>
        <v>109910.39999999999</v>
      </c>
      <c r="H3198">
        <f t="shared" ca="1" si="796"/>
        <v>-1</v>
      </c>
      <c r="I3198">
        <f t="shared" si="797"/>
        <v>1</v>
      </c>
      <c r="J3198">
        <f t="shared" si="800"/>
        <v>-55.849999999998545</v>
      </c>
      <c r="K3198">
        <f t="shared" si="798"/>
        <v>1</v>
      </c>
      <c r="L3198" s="11">
        <f t="shared" ref="L3198:L3261" ca="1" si="808">L3197+J3198*M3197</f>
        <v>13958.309999999978</v>
      </c>
      <c r="M3198">
        <f t="shared" ca="1" si="799"/>
        <v>1</v>
      </c>
      <c r="N3198">
        <f t="shared" ref="N3198:N3261" ca="1" si="809">ABS(M3198-M3197)</f>
        <v>0</v>
      </c>
      <c r="O3198">
        <f>COUNTIF(結算日!$A$3:$A$249,A3198)</f>
        <v>0</v>
      </c>
      <c r="Q3198" s="7">
        <f t="shared" si="801"/>
        <v>-23</v>
      </c>
      <c r="R3198" s="8">
        <f t="shared" ca="1" si="805"/>
        <v>-3082</v>
      </c>
      <c r="S3198" s="8">
        <f t="shared" ca="1" si="806"/>
        <v>1182344</v>
      </c>
      <c r="T3198" s="8">
        <f t="shared" ca="1" si="802"/>
        <v>134</v>
      </c>
      <c r="U3198" s="9">
        <f t="shared" ca="1" si="807"/>
        <v>0</v>
      </c>
      <c r="V3198">
        <f t="shared" si="803"/>
        <v>2011</v>
      </c>
      <c r="W3198">
        <f t="shared" si="804"/>
        <v>5</v>
      </c>
    </row>
    <row r="3199" spans="1:23" x14ac:dyDescent="0.25">
      <c r="A3199" s="1">
        <v>40686</v>
      </c>
      <c r="B3199" s="2">
        <v>8747.51</v>
      </c>
      <c r="C3199" s="2">
        <v>93451</v>
      </c>
      <c r="D3199" s="2">
        <v>8738</v>
      </c>
      <c r="E3199" s="2">
        <v>8585</v>
      </c>
      <c r="F3199" s="10">
        <f t="shared" si="794"/>
        <v>-1.0871665193866731E-3</v>
      </c>
      <c r="G3199" s="2">
        <f t="shared" ca="1" si="795"/>
        <v>109796.95</v>
      </c>
      <c r="H3199">
        <f t="shared" ca="1" si="796"/>
        <v>-1</v>
      </c>
      <c r="I3199">
        <f t="shared" si="797"/>
        <v>1</v>
      </c>
      <c r="J3199">
        <f t="shared" si="800"/>
        <v>-89.520000000000437</v>
      </c>
      <c r="K3199">
        <f t="shared" si="798"/>
        <v>1</v>
      </c>
      <c r="L3199" s="11">
        <f t="shared" ca="1" si="808"/>
        <v>13868.789999999977</v>
      </c>
      <c r="M3199">
        <f t="shared" ca="1" si="799"/>
        <v>1</v>
      </c>
      <c r="N3199">
        <f t="shared" ca="1" si="809"/>
        <v>0</v>
      </c>
      <c r="O3199">
        <f>COUNTIF(結算日!$A$3:$A$249,A3199)</f>
        <v>0</v>
      </c>
      <c r="Q3199" s="7">
        <f t="shared" si="801"/>
        <v>-79</v>
      </c>
      <c r="R3199" s="8">
        <f t="shared" ca="1" si="805"/>
        <v>-10586</v>
      </c>
      <c r="S3199" s="8">
        <f t="shared" ca="1" si="806"/>
        <v>1171758</v>
      </c>
      <c r="T3199" s="8">
        <f t="shared" ca="1" si="802"/>
        <v>134</v>
      </c>
      <c r="U3199" s="9">
        <f t="shared" ca="1" si="807"/>
        <v>0</v>
      </c>
      <c r="V3199">
        <f t="shared" si="803"/>
        <v>2011</v>
      </c>
      <c r="W3199">
        <f t="shared" si="804"/>
        <v>5</v>
      </c>
    </row>
    <row r="3200" spans="1:23" x14ac:dyDescent="0.25">
      <c r="A3200" s="1">
        <v>40687</v>
      </c>
      <c r="B3200" s="2">
        <v>8756.61</v>
      </c>
      <c r="C3200" s="2">
        <v>91957</v>
      </c>
      <c r="D3200" s="2">
        <v>8762</v>
      </c>
      <c r="E3200" s="2">
        <v>8612</v>
      </c>
      <c r="F3200" s="10">
        <f t="shared" si="794"/>
        <v>6.1553500726874155E-4</v>
      </c>
      <c r="G3200" s="2">
        <f t="shared" ca="1" si="795"/>
        <v>109676.27499999999</v>
      </c>
      <c r="H3200">
        <f t="shared" ca="1" si="796"/>
        <v>-1</v>
      </c>
      <c r="I3200">
        <f t="shared" si="797"/>
        <v>-1</v>
      </c>
      <c r="J3200">
        <f t="shared" si="800"/>
        <v>9.1000000000003638</v>
      </c>
      <c r="K3200">
        <f t="shared" ca="1" si="798"/>
        <v>-1</v>
      </c>
      <c r="L3200" s="11">
        <f t="shared" ca="1" si="808"/>
        <v>13877.889999999978</v>
      </c>
      <c r="M3200">
        <f t="shared" ca="1" si="799"/>
        <v>-1</v>
      </c>
      <c r="N3200">
        <f t="shared" ca="1" si="809"/>
        <v>2</v>
      </c>
      <c r="O3200">
        <f>COUNTIF(結算日!$A$3:$A$249,A3200)</f>
        <v>0</v>
      </c>
      <c r="Q3200" s="7">
        <f t="shared" si="801"/>
        <v>24</v>
      </c>
      <c r="R3200" s="8">
        <f t="shared" ca="1" si="805"/>
        <v>3216</v>
      </c>
      <c r="S3200" s="8">
        <f t="shared" ca="1" si="806"/>
        <v>1174974</v>
      </c>
      <c r="T3200" s="8">
        <f t="shared" ca="1" si="802"/>
        <v>-134</v>
      </c>
      <c r="U3200" s="9">
        <f t="shared" ca="1" si="807"/>
        <v>268</v>
      </c>
      <c r="V3200">
        <f t="shared" si="803"/>
        <v>2011</v>
      </c>
      <c r="W3200">
        <f t="shared" si="804"/>
        <v>5</v>
      </c>
    </row>
    <row r="3201" spans="1:23" x14ac:dyDescent="0.25">
      <c r="A3201" s="1">
        <v>40688</v>
      </c>
      <c r="B3201" s="2">
        <v>8727.09</v>
      </c>
      <c r="C3201" s="2">
        <v>88749</v>
      </c>
      <c r="D3201" s="2">
        <v>8678</v>
      </c>
      <c r="E3201" s="2">
        <v>8530</v>
      </c>
      <c r="F3201" s="10">
        <f t="shared" si="794"/>
        <v>-5.6250136070556955E-3</v>
      </c>
      <c r="G3201" s="2">
        <f t="shared" ca="1" si="795"/>
        <v>109288.675</v>
      </c>
      <c r="H3201">
        <f t="shared" ca="1" si="796"/>
        <v>-1</v>
      </c>
      <c r="I3201">
        <f t="shared" si="797"/>
        <v>1</v>
      </c>
      <c r="J3201">
        <f t="shared" si="800"/>
        <v>-29.520000000000437</v>
      </c>
      <c r="K3201">
        <f t="shared" si="798"/>
        <v>1</v>
      </c>
      <c r="L3201" s="11">
        <f t="shared" ca="1" si="808"/>
        <v>13907.409999999978</v>
      </c>
      <c r="M3201">
        <f t="shared" ca="1" si="799"/>
        <v>1</v>
      </c>
      <c r="N3201">
        <f t="shared" ca="1" si="809"/>
        <v>2</v>
      </c>
      <c r="O3201">
        <f>COUNTIF(結算日!$A$3:$A$249,A3201)</f>
        <v>0</v>
      </c>
      <c r="Q3201" s="7">
        <f t="shared" si="801"/>
        <v>-84</v>
      </c>
      <c r="R3201" s="8">
        <f t="shared" ca="1" si="805"/>
        <v>11256</v>
      </c>
      <c r="S3201" s="8">
        <f t="shared" ca="1" si="806"/>
        <v>1185962</v>
      </c>
      <c r="T3201" s="8">
        <f t="shared" ca="1" si="802"/>
        <v>136</v>
      </c>
      <c r="U3201" s="9">
        <f t="shared" ca="1" si="807"/>
        <v>270</v>
      </c>
      <c r="V3201">
        <f t="shared" si="803"/>
        <v>2011</v>
      </c>
      <c r="W3201">
        <f t="shared" si="804"/>
        <v>5</v>
      </c>
    </row>
    <row r="3202" spans="1:23" x14ac:dyDescent="0.25">
      <c r="A3202" s="1">
        <v>40689</v>
      </c>
      <c r="B3202" s="2">
        <v>8788.4</v>
      </c>
      <c r="C3202" s="2">
        <v>86902</v>
      </c>
      <c r="D3202" s="2">
        <v>8787</v>
      </c>
      <c r="E3202" s="2">
        <v>8633</v>
      </c>
      <c r="F3202" s="10">
        <f t="shared" ref="F3202:F3265" si="810">IF(O3202=1,E3202,D3202)/B3202-1</f>
        <v>-1.5930089663640512E-4</v>
      </c>
      <c r="G3202" s="2">
        <f t="shared" ref="G3202:G3265" ca="1" si="811">IF(ROW()&gt;$G$1,AVERAGE(OFFSET(C3202,-$G$1+1,,$G$1)),"")</f>
        <v>109497.325</v>
      </c>
      <c r="H3202">
        <f t="shared" ref="H3202:H3265" ca="1" si="812">IF(G3202="",0,SIGN(C3202-G3202))</f>
        <v>-1</v>
      </c>
      <c r="I3202">
        <f t="shared" ref="I3202:I3265" si="813">-SIGN(F3202)</f>
        <v>1</v>
      </c>
      <c r="J3202">
        <f t="shared" si="800"/>
        <v>61.309999999999491</v>
      </c>
      <c r="K3202">
        <f t="shared" ref="K3202:K3265" ca="1" si="814">CHOOSE($K$1,H3202*(2-$K$1)+I3202*($K$1-1),IF(ABS(F3202)&gt;($K$1-2)/100,I3202,H3202))</f>
        <v>-1</v>
      </c>
      <c r="L3202" s="11">
        <f t="shared" ca="1" si="808"/>
        <v>13968.719999999978</v>
      </c>
      <c r="M3202">
        <f t="shared" ref="M3202:M3265" ca="1" si="815">INT(L3202*$P$1/B3202)*K3202</f>
        <v>-1</v>
      </c>
      <c r="N3202">
        <f t="shared" ca="1" si="809"/>
        <v>2</v>
      </c>
      <c r="O3202">
        <f>COUNTIF(結算日!$A$3:$A$249,A3202)</f>
        <v>0</v>
      </c>
      <c r="Q3202" s="7">
        <f t="shared" si="801"/>
        <v>109</v>
      </c>
      <c r="R3202" s="8">
        <f t="shared" ca="1" si="805"/>
        <v>14824</v>
      </c>
      <c r="S3202" s="8">
        <f t="shared" ca="1" si="806"/>
        <v>1200516</v>
      </c>
      <c r="T3202" s="8">
        <f t="shared" ca="1" si="802"/>
        <v>-136</v>
      </c>
      <c r="U3202" s="9">
        <f t="shared" ca="1" si="807"/>
        <v>272</v>
      </c>
      <c r="V3202">
        <f t="shared" si="803"/>
        <v>2011</v>
      </c>
      <c r="W3202">
        <f t="shared" si="804"/>
        <v>5</v>
      </c>
    </row>
    <row r="3203" spans="1:23" x14ac:dyDescent="0.25">
      <c r="A3203" s="1">
        <v>40690</v>
      </c>
      <c r="B3203" s="2">
        <v>8810</v>
      </c>
      <c r="C3203" s="2">
        <v>96297</v>
      </c>
      <c r="D3203" s="2">
        <v>8782</v>
      </c>
      <c r="E3203" s="2">
        <v>8627</v>
      </c>
      <c r="F3203" s="10">
        <f t="shared" si="810"/>
        <v>-3.1782065834279338E-3</v>
      </c>
      <c r="G3203" s="2">
        <f t="shared" ca="1" si="811"/>
        <v>109666.47500000001</v>
      </c>
      <c r="H3203">
        <f t="shared" ca="1" si="812"/>
        <v>-1</v>
      </c>
      <c r="I3203">
        <f t="shared" si="813"/>
        <v>1</v>
      </c>
      <c r="J3203">
        <f t="shared" ref="J3203:J3266" si="816">B3203-B3202</f>
        <v>21.600000000000364</v>
      </c>
      <c r="K3203">
        <f t="shared" si="814"/>
        <v>1</v>
      </c>
      <c r="L3203" s="11">
        <f t="shared" ca="1" si="808"/>
        <v>13947.119999999977</v>
      </c>
      <c r="M3203">
        <f t="shared" ca="1" si="815"/>
        <v>1</v>
      </c>
      <c r="N3203">
        <f t="shared" ca="1" si="809"/>
        <v>2</v>
      </c>
      <c r="O3203">
        <f>COUNTIF(結算日!$A$3:$A$249,A3203)</f>
        <v>0</v>
      </c>
      <c r="Q3203" s="7">
        <f t="shared" ref="Q3203:Q3266" si="817">D3203-IF(O3202=1,E3202,D3202)</f>
        <v>-5</v>
      </c>
      <c r="R3203" s="8">
        <f t="shared" ca="1" si="805"/>
        <v>680</v>
      </c>
      <c r="S3203" s="8">
        <f t="shared" ca="1" si="806"/>
        <v>1200924</v>
      </c>
      <c r="T3203" s="8">
        <f t="shared" ref="T3203:T3266" ca="1" si="818">INT(S3203*$P$1/IF(O3203=1,E3203,D3203))*K3203</f>
        <v>136</v>
      </c>
      <c r="U3203" s="9">
        <f t="shared" ca="1" si="807"/>
        <v>272</v>
      </c>
      <c r="V3203">
        <f t="shared" ref="V3203:V3266" si="819">YEAR(A3203)</f>
        <v>2011</v>
      </c>
      <c r="W3203">
        <f t="shared" ref="W3203:W3266" si="820">MONTH(A3203)</f>
        <v>5</v>
      </c>
    </row>
    <row r="3204" spans="1:23" x14ac:dyDescent="0.25">
      <c r="A3204" s="1">
        <v>40693</v>
      </c>
      <c r="B3204" s="2">
        <v>8823.68</v>
      </c>
      <c r="C3204" s="2">
        <v>88022</v>
      </c>
      <c r="D3204" s="2">
        <v>8820</v>
      </c>
      <c r="E3204" s="2">
        <v>8664</v>
      </c>
      <c r="F3204" s="10">
        <f t="shared" si="810"/>
        <v>-4.1705954885040697E-4</v>
      </c>
      <c r="G3204" s="2">
        <f t="shared" ca="1" si="811"/>
        <v>109056.375</v>
      </c>
      <c r="H3204">
        <f t="shared" ca="1" si="812"/>
        <v>-1</v>
      </c>
      <c r="I3204">
        <f t="shared" si="813"/>
        <v>1</v>
      </c>
      <c r="J3204">
        <f t="shared" si="816"/>
        <v>13.680000000000291</v>
      </c>
      <c r="K3204">
        <f t="shared" ca="1" si="814"/>
        <v>-1</v>
      </c>
      <c r="L3204" s="11">
        <f t="shared" ca="1" si="808"/>
        <v>13960.799999999977</v>
      </c>
      <c r="M3204">
        <f t="shared" ca="1" si="815"/>
        <v>-1</v>
      </c>
      <c r="N3204">
        <f t="shared" ca="1" si="809"/>
        <v>2</v>
      </c>
      <c r="O3204">
        <f>COUNTIF(結算日!$A$3:$A$249,A3204)</f>
        <v>0</v>
      </c>
      <c r="Q3204" s="7">
        <f t="shared" si="817"/>
        <v>38</v>
      </c>
      <c r="R3204" s="8">
        <f t="shared" ref="R3204:R3267" ca="1" si="821">Q3204*T3203</f>
        <v>5168</v>
      </c>
      <c r="S3204" s="8">
        <f t="shared" ref="S3204:S3267" ca="1" si="822">S3203+Q3204*T3203-U3203*$U$1</f>
        <v>1205820</v>
      </c>
      <c r="T3204" s="8">
        <f t="shared" ca="1" si="818"/>
        <v>-136</v>
      </c>
      <c r="U3204" s="9">
        <f t="shared" ref="U3204:U3267" ca="1" si="823">IF(O3204=1,ABS(T3204)+ABS(T3203),ABS(T3204-T3203))</f>
        <v>272</v>
      </c>
      <c r="V3204">
        <f t="shared" si="819"/>
        <v>2011</v>
      </c>
      <c r="W3204">
        <f t="shared" si="820"/>
        <v>5</v>
      </c>
    </row>
    <row r="3205" spans="1:23" x14ac:dyDescent="0.25">
      <c r="A3205" s="1">
        <v>40694</v>
      </c>
      <c r="B3205" s="2">
        <v>8988.84</v>
      </c>
      <c r="C3205" s="2">
        <v>131268</v>
      </c>
      <c r="D3205" s="2">
        <v>9021</v>
      </c>
      <c r="E3205" s="2">
        <v>8862</v>
      </c>
      <c r="F3205" s="10">
        <f t="shared" si="810"/>
        <v>3.5777697678454068E-3</v>
      </c>
      <c r="G3205" s="2">
        <f t="shared" ca="1" si="811"/>
        <v>109673.4</v>
      </c>
      <c r="H3205">
        <f t="shared" ca="1" si="812"/>
        <v>1</v>
      </c>
      <c r="I3205">
        <f t="shared" si="813"/>
        <v>-1</v>
      </c>
      <c r="J3205">
        <f t="shared" si="816"/>
        <v>165.15999999999985</v>
      </c>
      <c r="K3205">
        <f t="shared" si="814"/>
        <v>-1</v>
      </c>
      <c r="L3205" s="11">
        <f t="shared" ca="1" si="808"/>
        <v>13795.639999999978</v>
      </c>
      <c r="M3205">
        <f t="shared" ca="1" si="815"/>
        <v>-1</v>
      </c>
      <c r="N3205">
        <f t="shared" ca="1" si="809"/>
        <v>0</v>
      </c>
      <c r="O3205">
        <f>COUNTIF(結算日!$A$3:$A$249,A3205)</f>
        <v>0</v>
      </c>
      <c r="Q3205" s="7">
        <f t="shared" si="817"/>
        <v>201</v>
      </c>
      <c r="R3205" s="8">
        <f t="shared" ca="1" si="821"/>
        <v>-27336</v>
      </c>
      <c r="S3205" s="8">
        <f t="shared" ca="1" si="822"/>
        <v>1178212</v>
      </c>
      <c r="T3205" s="8">
        <f t="shared" ca="1" si="818"/>
        <v>-130</v>
      </c>
      <c r="U3205" s="9">
        <f t="shared" ca="1" si="823"/>
        <v>6</v>
      </c>
      <c r="V3205">
        <f t="shared" si="819"/>
        <v>2011</v>
      </c>
      <c r="W3205">
        <f t="shared" si="820"/>
        <v>5</v>
      </c>
    </row>
    <row r="3206" spans="1:23" x14ac:dyDescent="0.25">
      <c r="A3206" s="1">
        <v>40695</v>
      </c>
      <c r="B3206" s="2">
        <v>9062.35</v>
      </c>
      <c r="C3206" s="2">
        <v>130932</v>
      </c>
      <c r="D3206" s="2">
        <v>9092</v>
      </c>
      <c r="E3206" s="2">
        <v>8936</v>
      </c>
      <c r="F3206" s="10">
        <f t="shared" si="810"/>
        <v>3.2717782915028248E-3</v>
      </c>
      <c r="G3206" s="2">
        <f t="shared" ca="1" si="811"/>
        <v>110590.7</v>
      </c>
      <c r="H3206">
        <f t="shared" ca="1" si="812"/>
        <v>1</v>
      </c>
      <c r="I3206">
        <f t="shared" si="813"/>
        <v>-1</v>
      </c>
      <c r="J3206">
        <f t="shared" si="816"/>
        <v>73.510000000000218</v>
      </c>
      <c r="K3206">
        <f t="shared" si="814"/>
        <v>-1</v>
      </c>
      <c r="L3206" s="11">
        <f t="shared" ca="1" si="808"/>
        <v>13722.129999999977</v>
      </c>
      <c r="M3206">
        <f t="shared" ca="1" si="815"/>
        <v>-1</v>
      </c>
      <c r="N3206">
        <f t="shared" ca="1" si="809"/>
        <v>0</v>
      </c>
      <c r="O3206">
        <f>COUNTIF(結算日!$A$3:$A$249,A3206)</f>
        <v>0</v>
      </c>
      <c r="Q3206" s="7">
        <f t="shared" si="817"/>
        <v>71</v>
      </c>
      <c r="R3206" s="8">
        <f t="shared" ca="1" si="821"/>
        <v>-9230</v>
      </c>
      <c r="S3206" s="8">
        <f t="shared" ca="1" si="822"/>
        <v>1168976</v>
      </c>
      <c r="T3206" s="8">
        <f t="shared" ca="1" si="818"/>
        <v>-128</v>
      </c>
      <c r="U3206" s="9">
        <f t="shared" ca="1" si="823"/>
        <v>2</v>
      </c>
      <c r="V3206">
        <f t="shared" si="819"/>
        <v>2011</v>
      </c>
      <c r="W3206">
        <f t="shared" si="820"/>
        <v>6</v>
      </c>
    </row>
    <row r="3207" spans="1:23" x14ac:dyDescent="0.25">
      <c r="A3207" s="1">
        <v>40696</v>
      </c>
      <c r="B3207" s="2">
        <v>8991.36</v>
      </c>
      <c r="C3207" s="2">
        <v>111228</v>
      </c>
      <c r="D3207" s="2">
        <v>9027</v>
      </c>
      <c r="E3207" s="2">
        <v>8881</v>
      </c>
      <c r="F3207" s="10">
        <f t="shared" si="810"/>
        <v>3.9638052530428514E-3</v>
      </c>
      <c r="G3207" s="2">
        <f t="shared" ca="1" si="811"/>
        <v>109922.575</v>
      </c>
      <c r="H3207">
        <f t="shared" ca="1" si="812"/>
        <v>1</v>
      </c>
      <c r="I3207">
        <f t="shared" si="813"/>
        <v>-1</v>
      </c>
      <c r="J3207">
        <f t="shared" si="816"/>
        <v>-70.989999999999782</v>
      </c>
      <c r="K3207">
        <f t="shared" si="814"/>
        <v>-1</v>
      </c>
      <c r="L3207" s="11">
        <f t="shared" ca="1" si="808"/>
        <v>13793.119999999977</v>
      </c>
      <c r="M3207">
        <f t="shared" ca="1" si="815"/>
        <v>-1</v>
      </c>
      <c r="N3207">
        <f t="shared" ca="1" si="809"/>
        <v>0</v>
      </c>
      <c r="O3207">
        <f>COUNTIF(結算日!$A$3:$A$249,A3207)</f>
        <v>0</v>
      </c>
      <c r="Q3207" s="7">
        <f t="shared" si="817"/>
        <v>-65</v>
      </c>
      <c r="R3207" s="8">
        <f t="shared" ca="1" si="821"/>
        <v>8320</v>
      </c>
      <c r="S3207" s="8">
        <f t="shared" ca="1" si="822"/>
        <v>1177294</v>
      </c>
      <c r="T3207" s="8">
        <f t="shared" ca="1" si="818"/>
        <v>-130</v>
      </c>
      <c r="U3207" s="9">
        <f t="shared" ca="1" si="823"/>
        <v>2</v>
      </c>
      <c r="V3207">
        <f t="shared" si="819"/>
        <v>2011</v>
      </c>
      <c r="W3207">
        <f t="shared" si="820"/>
        <v>6</v>
      </c>
    </row>
    <row r="3208" spans="1:23" x14ac:dyDescent="0.25">
      <c r="A3208" s="1">
        <v>40697</v>
      </c>
      <c r="B3208" s="2">
        <v>9046.2800000000007</v>
      </c>
      <c r="C3208" s="2">
        <v>90970</v>
      </c>
      <c r="D3208" s="2">
        <v>9070</v>
      </c>
      <c r="E3208" s="2">
        <v>8921</v>
      </c>
      <c r="F3208" s="10">
        <f t="shared" si="810"/>
        <v>2.6220722772232197E-3</v>
      </c>
      <c r="G3208" s="2">
        <f t="shared" ca="1" si="811"/>
        <v>109381.2</v>
      </c>
      <c r="H3208">
        <f t="shared" ca="1" si="812"/>
        <v>-1</v>
      </c>
      <c r="I3208">
        <f t="shared" si="813"/>
        <v>-1</v>
      </c>
      <c r="J3208">
        <f t="shared" si="816"/>
        <v>54.920000000000073</v>
      </c>
      <c r="K3208">
        <f t="shared" si="814"/>
        <v>-1</v>
      </c>
      <c r="L3208" s="11">
        <f t="shared" ca="1" si="808"/>
        <v>13738.199999999977</v>
      </c>
      <c r="M3208">
        <f t="shared" ca="1" si="815"/>
        <v>-1</v>
      </c>
      <c r="N3208">
        <f t="shared" ca="1" si="809"/>
        <v>0</v>
      </c>
      <c r="O3208">
        <f>COUNTIF(結算日!$A$3:$A$249,A3208)</f>
        <v>0</v>
      </c>
      <c r="Q3208" s="7">
        <f t="shared" si="817"/>
        <v>43</v>
      </c>
      <c r="R3208" s="8">
        <f t="shared" ca="1" si="821"/>
        <v>-5590</v>
      </c>
      <c r="S3208" s="8">
        <f t="shared" ca="1" si="822"/>
        <v>1171702</v>
      </c>
      <c r="T3208" s="8">
        <f t="shared" ca="1" si="818"/>
        <v>-129</v>
      </c>
      <c r="U3208" s="9">
        <f t="shared" ca="1" si="823"/>
        <v>1</v>
      </c>
      <c r="V3208">
        <f t="shared" si="819"/>
        <v>2011</v>
      </c>
      <c r="W3208">
        <f t="shared" si="820"/>
        <v>6</v>
      </c>
    </row>
    <row r="3209" spans="1:23" x14ac:dyDescent="0.25">
      <c r="A3209" s="1">
        <v>40701</v>
      </c>
      <c r="B3209" s="2">
        <v>9057.1</v>
      </c>
      <c r="C3209" s="2">
        <v>89559</v>
      </c>
      <c r="D3209" s="2">
        <v>9095</v>
      </c>
      <c r="E3209" s="2">
        <v>8948</v>
      </c>
      <c r="F3209" s="10">
        <f t="shared" si="810"/>
        <v>4.1845623875191862E-3</v>
      </c>
      <c r="G3209" s="2">
        <f t="shared" ca="1" si="811"/>
        <v>108420.77499999999</v>
      </c>
      <c r="H3209">
        <f t="shared" ca="1" si="812"/>
        <v>-1</v>
      </c>
      <c r="I3209">
        <f t="shared" si="813"/>
        <v>-1</v>
      </c>
      <c r="J3209">
        <f t="shared" si="816"/>
        <v>10.819999999999709</v>
      </c>
      <c r="K3209">
        <f t="shared" si="814"/>
        <v>-1</v>
      </c>
      <c r="L3209" s="11">
        <f t="shared" ca="1" si="808"/>
        <v>13727.379999999977</v>
      </c>
      <c r="M3209">
        <f t="shared" ca="1" si="815"/>
        <v>-1</v>
      </c>
      <c r="N3209">
        <f t="shared" ca="1" si="809"/>
        <v>0</v>
      </c>
      <c r="O3209">
        <f>COUNTIF(結算日!$A$3:$A$249,A3209)</f>
        <v>0</v>
      </c>
      <c r="Q3209" s="7">
        <f t="shared" si="817"/>
        <v>25</v>
      </c>
      <c r="R3209" s="8">
        <f t="shared" ca="1" si="821"/>
        <v>-3225</v>
      </c>
      <c r="S3209" s="8">
        <f t="shared" ca="1" si="822"/>
        <v>1168476</v>
      </c>
      <c r="T3209" s="8">
        <f t="shared" ca="1" si="818"/>
        <v>-128</v>
      </c>
      <c r="U3209" s="9">
        <f t="shared" ca="1" si="823"/>
        <v>1</v>
      </c>
      <c r="V3209">
        <f t="shared" si="819"/>
        <v>2011</v>
      </c>
      <c r="W3209">
        <f t="shared" si="820"/>
        <v>6</v>
      </c>
    </row>
    <row r="3210" spans="1:23" x14ac:dyDescent="0.25">
      <c r="A3210" s="1">
        <v>40702</v>
      </c>
      <c r="B3210" s="2">
        <v>9007.5300000000007</v>
      </c>
      <c r="C3210" s="2">
        <v>91259</v>
      </c>
      <c r="D3210" s="2">
        <v>9031</v>
      </c>
      <c r="E3210" s="2">
        <v>8885</v>
      </c>
      <c r="F3210" s="10">
        <f t="shared" si="810"/>
        <v>2.6055977609844572E-3</v>
      </c>
      <c r="G3210" s="2">
        <f t="shared" ca="1" si="811"/>
        <v>108286.65</v>
      </c>
      <c r="H3210">
        <f t="shared" ca="1" si="812"/>
        <v>-1</v>
      </c>
      <c r="I3210">
        <f t="shared" si="813"/>
        <v>-1</v>
      </c>
      <c r="J3210">
        <f t="shared" si="816"/>
        <v>-49.569999999999709</v>
      </c>
      <c r="K3210">
        <f t="shared" si="814"/>
        <v>-1</v>
      </c>
      <c r="L3210" s="11">
        <f t="shared" ca="1" si="808"/>
        <v>13776.949999999977</v>
      </c>
      <c r="M3210">
        <f t="shared" ca="1" si="815"/>
        <v>-1</v>
      </c>
      <c r="N3210">
        <f t="shared" ca="1" si="809"/>
        <v>0</v>
      </c>
      <c r="O3210">
        <f>COUNTIF(結算日!$A$3:$A$249,A3210)</f>
        <v>0</v>
      </c>
      <c r="Q3210" s="7">
        <f t="shared" si="817"/>
        <v>-64</v>
      </c>
      <c r="R3210" s="8">
        <f t="shared" ca="1" si="821"/>
        <v>8192</v>
      </c>
      <c r="S3210" s="8">
        <f t="shared" ca="1" si="822"/>
        <v>1176667</v>
      </c>
      <c r="T3210" s="8">
        <f t="shared" ca="1" si="818"/>
        <v>-130</v>
      </c>
      <c r="U3210" s="9">
        <f t="shared" ca="1" si="823"/>
        <v>2</v>
      </c>
      <c r="V3210">
        <f t="shared" si="819"/>
        <v>2011</v>
      </c>
      <c r="W3210">
        <f t="shared" si="820"/>
        <v>6</v>
      </c>
    </row>
    <row r="3211" spans="1:23" x14ac:dyDescent="0.25">
      <c r="A3211" s="1">
        <v>40703</v>
      </c>
      <c r="B3211" s="2">
        <v>9000.94</v>
      </c>
      <c r="C3211" s="2">
        <v>79583</v>
      </c>
      <c r="D3211" s="2">
        <v>9031</v>
      </c>
      <c r="E3211" s="2">
        <v>8887</v>
      </c>
      <c r="F3211" s="10">
        <f t="shared" si="810"/>
        <v>3.3396511919865368E-3</v>
      </c>
      <c r="G3211" s="2">
        <f t="shared" ca="1" si="811"/>
        <v>107771.75</v>
      </c>
      <c r="H3211">
        <f t="shared" ca="1" si="812"/>
        <v>-1</v>
      </c>
      <c r="I3211">
        <f t="shared" si="813"/>
        <v>-1</v>
      </c>
      <c r="J3211">
        <f t="shared" si="816"/>
        <v>-6.5900000000001455</v>
      </c>
      <c r="K3211">
        <f t="shared" si="814"/>
        <v>-1</v>
      </c>
      <c r="L3211" s="11">
        <f t="shared" ca="1" si="808"/>
        <v>13783.539999999977</v>
      </c>
      <c r="M3211">
        <f t="shared" ca="1" si="815"/>
        <v>-1</v>
      </c>
      <c r="N3211">
        <f t="shared" ca="1" si="809"/>
        <v>0</v>
      </c>
      <c r="O3211">
        <f>COUNTIF(結算日!$A$3:$A$249,A3211)</f>
        <v>0</v>
      </c>
      <c r="Q3211" s="7">
        <f t="shared" si="817"/>
        <v>0</v>
      </c>
      <c r="R3211" s="8">
        <f t="shared" ca="1" si="821"/>
        <v>0</v>
      </c>
      <c r="S3211" s="8">
        <f t="shared" ca="1" si="822"/>
        <v>1176665</v>
      </c>
      <c r="T3211" s="8">
        <f t="shared" ca="1" si="818"/>
        <v>-130</v>
      </c>
      <c r="U3211" s="9">
        <f t="shared" ca="1" si="823"/>
        <v>0</v>
      </c>
      <c r="V3211">
        <f t="shared" si="819"/>
        <v>2011</v>
      </c>
      <c r="W3211">
        <f t="shared" si="820"/>
        <v>6</v>
      </c>
    </row>
    <row r="3212" spans="1:23" x14ac:dyDescent="0.25">
      <c r="A3212" s="1">
        <v>40704</v>
      </c>
      <c r="B3212" s="2">
        <v>8837.82</v>
      </c>
      <c r="C3212" s="2">
        <v>111434</v>
      </c>
      <c r="D3212" s="2">
        <v>8829</v>
      </c>
      <c r="E3212" s="2">
        <v>8692</v>
      </c>
      <c r="F3212" s="10">
        <f t="shared" si="810"/>
        <v>-9.9798366565506669E-4</v>
      </c>
      <c r="G3212" s="2">
        <f t="shared" ca="1" si="811"/>
        <v>108314.35</v>
      </c>
      <c r="H3212">
        <f t="shared" ca="1" si="812"/>
        <v>1</v>
      </c>
      <c r="I3212">
        <f t="shared" si="813"/>
        <v>1</v>
      </c>
      <c r="J3212">
        <f t="shared" si="816"/>
        <v>-163.1200000000008</v>
      </c>
      <c r="K3212">
        <f t="shared" ca="1" si="814"/>
        <v>1</v>
      </c>
      <c r="L3212" s="11">
        <f t="shared" ca="1" si="808"/>
        <v>13946.659999999978</v>
      </c>
      <c r="M3212">
        <f t="shared" ca="1" si="815"/>
        <v>1</v>
      </c>
      <c r="N3212">
        <f t="shared" ca="1" si="809"/>
        <v>2</v>
      </c>
      <c r="O3212">
        <f>COUNTIF(結算日!$A$3:$A$249,A3212)</f>
        <v>0</v>
      </c>
      <c r="Q3212" s="7">
        <f t="shared" si="817"/>
        <v>-202</v>
      </c>
      <c r="R3212" s="8">
        <f t="shared" ca="1" si="821"/>
        <v>26260</v>
      </c>
      <c r="S3212" s="8">
        <f t="shared" ca="1" si="822"/>
        <v>1202925</v>
      </c>
      <c r="T3212" s="8">
        <f t="shared" ca="1" si="818"/>
        <v>136</v>
      </c>
      <c r="U3212" s="9">
        <f t="shared" ca="1" si="823"/>
        <v>266</v>
      </c>
      <c r="V3212">
        <f t="shared" si="819"/>
        <v>2011</v>
      </c>
      <c r="W3212">
        <f t="shared" si="820"/>
        <v>6</v>
      </c>
    </row>
    <row r="3213" spans="1:23" x14ac:dyDescent="0.25">
      <c r="A3213" s="1">
        <v>40707</v>
      </c>
      <c r="B3213" s="2">
        <v>8712.9500000000007</v>
      </c>
      <c r="C3213" s="2">
        <v>98346</v>
      </c>
      <c r="D3213" s="2">
        <v>8744</v>
      </c>
      <c r="E3213" s="2">
        <v>8597</v>
      </c>
      <c r="F3213" s="10">
        <f t="shared" si="810"/>
        <v>3.5636609873808123E-3</v>
      </c>
      <c r="G3213" s="2">
        <f t="shared" ca="1" si="811"/>
        <v>108186.65</v>
      </c>
      <c r="H3213">
        <f t="shared" ca="1" si="812"/>
        <v>-1</v>
      </c>
      <c r="I3213">
        <f t="shared" si="813"/>
        <v>-1</v>
      </c>
      <c r="J3213">
        <f t="shared" si="816"/>
        <v>-124.86999999999898</v>
      </c>
      <c r="K3213">
        <f t="shared" si="814"/>
        <v>-1</v>
      </c>
      <c r="L3213" s="11">
        <f t="shared" ca="1" si="808"/>
        <v>13821.789999999979</v>
      </c>
      <c r="M3213">
        <f t="shared" ca="1" si="815"/>
        <v>-1</v>
      </c>
      <c r="N3213">
        <f t="shared" ca="1" si="809"/>
        <v>2</v>
      </c>
      <c r="O3213">
        <f>COUNTIF(結算日!$A$3:$A$249,A3213)</f>
        <v>0</v>
      </c>
      <c r="Q3213" s="7">
        <f t="shared" si="817"/>
        <v>-85</v>
      </c>
      <c r="R3213" s="8">
        <f t="shared" ca="1" si="821"/>
        <v>-11560</v>
      </c>
      <c r="S3213" s="8">
        <f t="shared" ca="1" si="822"/>
        <v>1191099</v>
      </c>
      <c r="T3213" s="8">
        <f t="shared" ca="1" si="818"/>
        <v>-136</v>
      </c>
      <c r="U3213" s="9">
        <f t="shared" ca="1" si="823"/>
        <v>272</v>
      </c>
      <c r="V3213">
        <f t="shared" si="819"/>
        <v>2011</v>
      </c>
      <c r="W3213">
        <f t="shared" si="820"/>
        <v>6</v>
      </c>
    </row>
    <row r="3214" spans="1:23" x14ac:dyDescent="0.25">
      <c r="A3214" s="1">
        <v>40708</v>
      </c>
      <c r="B3214" s="2">
        <v>8829.2099999999991</v>
      </c>
      <c r="C3214" s="2">
        <v>85732</v>
      </c>
      <c r="D3214" s="2">
        <v>8846</v>
      </c>
      <c r="E3214" s="2">
        <v>8685</v>
      </c>
      <c r="F3214" s="10">
        <f t="shared" si="810"/>
        <v>1.9016423892965761E-3</v>
      </c>
      <c r="G3214" s="2">
        <f t="shared" ca="1" si="811"/>
        <v>107660.175</v>
      </c>
      <c r="H3214">
        <f t="shared" ca="1" si="812"/>
        <v>-1</v>
      </c>
      <c r="I3214">
        <f t="shared" si="813"/>
        <v>-1</v>
      </c>
      <c r="J3214">
        <f t="shared" si="816"/>
        <v>116.2599999999984</v>
      </c>
      <c r="K3214">
        <f t="shared" si="814"/>
        <v>-1</v>
      </c>
      <c r="L3214" s="11">
        <f t="shared" ca="1" si="808"/>
        <v>13705.529999999981</v>
      </c>
      <c r="M3214">
        <f t="shared" ca="1" si="815"/>
        <v>-1</v>
      </c>
      <c r="N3214">
        <f t="shared" ca="1" si="809"/>
        <v>0</v>
      </c>
      <c r="O3214">
        <f>COUNTIF(結算日!$A$3:$A$249,A3214)</f>
        <v>0</v>
      </c>
      <c r="Q3214" s="7">
        <f t="shared" si="817"/>
        <v>102</v>
      </c>
      <c r="R3214" s="8">
        <f t="shared" ca="1" si="821"/>
        <v>-13872</v>
      </c>
      <c r="S3214" s="8">
        <f t="shared" ca="1" si="822"/>
        <v>1176955</v>
      </c>
      <c r="T3214" s="8">
        <f t="shared" ca="1" si="818"/>
        <v>-133</v>
      </c>
      <c r="U3214" s="9">
        <f t="shared" ca="1" si="823"/>
        <v>3</v>
      </c>
      <c r="V3214">
        <f t="shared" si="819"/>
        <v>2011</v>
      </c>
      <c r="W3214">
        <f t="shared" si="820"/>
        <v>6</v>
      </c>
    </row>
    <row r="3215" spans="1:23" x14ac:dyDescent="0.25">
      <c r="A3215" s="1">
        <v>40709</v>
      </c>
      <c r="B3215" s="2">
        <v>8831.4500000000007</v>
      </c>
      <c r="C3215" s="2">
        <v>125994</v>
      </c>
      <c r="D3215" s="2">
        <v>8839</v>
      </c>
      <c r="E3215" s="2">
        <v>8628</v>
      </c>
      <c r="F3215" s="10">
        <f t="shared" si="810"/>
        <v>-2.30369871312186E-2</v>
      </c>
      <c r="G3215" s="2">
        <f t="shared" ca="1" si="811"/>
        <v>108484.05</v>
      </c>
      <c r="H3215">
        <f t="shared" ca="1" si="812"/>
        <v>1</v>
      </c>
      <c r="I3215">
        <f t="shared" si="813"/>
        <v>1</v>
      </c>
      <c r="J3215">
        <f t="shared" si="816"/>
        <v>2.2400000000016007</v>
      </c>
      <c r="K3215">
        <f t="shared" si="814"/>
        <v>1</v>
      </c>
      <c r="L3215" s="11">
        <f t="shared" ca="1" si="808"/>
        <v>13703.289999999979</v>
      </c>
      <c r="M3215">
        <f t="shared" ca="1" si="815"/>
        <v>1</v>
      </c>
      <c r="N3215">
        <f t="shared" ca="1" si="809"/>
        <v>2</v>
      </c>
      <c r="O3215">
        <f>COUNTIF(結算日!$A$3:$A$249,A3215)</f>
        <v>1</v>
      </c>
      <c r="Q3215" s="7">
        <f t="shared" si="817"/>
        <v>-7</v>
      </c>
      <c r="R3215" s="8">
        <f t="shared" ca="1" si="821"/>
        <v>931</v>
      </c>
      <c r="S3215" s="8">
        <f t="shared" ca="1" si="822"/>
        <v>1177883</v>
      </c>
      <c r="T3215" s="8">
        <f t="shared" ca="1" si="818"/>
        <v>136</v>
      </c>
      <c r="U3215" s="9">
        <f t="shared" ca="1" si="823"/>
        <v>269</v>
      </c>
      <c r="V3215">
        <f t="shared" si="819"/>
        <v>2011</v>
      </c>
      <c r="W3215">
        <f t="shared" si="820"/>
        <v>6</v>
      </c>
    </row>
    <row r="3216" spans="1:23" x14ac:dyDescent="0.25">
      <c r="A3216" s="1">
        <v>40710</v>
      </c>
      <c r="B3216" s="2">
        <v>8654.43</v>
      </c>
      <c r="C3216" s="2">
        <v>105100</v>
      </c>
      <c r="D3216" s="2">
        <v>8493</v>
      </c>
      <c r="E3216" s="2">
        <v>8370</v>
      </c>
      <c r="F3216" s="10">
        <f t="shared" si="810"/>
        <v>-1.865287488604106E-2</v>
      </c>
      <c r="G3216" s="2">
        <f t="shared" ca="1" si="811"/>
        <v>108623.55</v>
      </c>
      <c r="H3216">
        <f t="shared" ca="1" si="812"/>
        <v>-1</v>
      </c>
      <c r="I3216">
        <f t="shared" si="813"/>
        <v>1</v>
      </c>
      <c r="J3216">
        <f t="shared" si="816"/>
        <v>-177.02000000000044</v>
      </c>
      <c r="K3216">
        <f t="shared" si="814"/>
        <v>1</v>
      </c>
      <c r="L3216" s="11">
        <f t="shared" ca="1" si="808"/>
        <v>13526.269999999979</v>
      </c>
      <c r="M3216">
        <f t="shared" ca="1" si="815"/>
        <v>1</v>
      </c>
      <c r="N3216">
        <f t="shared" ca="1" si="809"/>
        <v>0</v>
      </c>
      <c r="O3216">
        <f>COUNTIF(結算日!$A$3:$A$249,A3216)</f>
        <v>0</v>
      </c>
      <c r="Q3216" s="7">
        <f t="shared" si="817"/>
        <v>-135</v>
      </c>
      <c r="R3216" s="8">
        <f t="shared" ca="1" si="821"/>
        <v>-18360</v>
      </c>
      <c r="S3216" s="8">
        <f t="shared" ca="1" si="822"/>
        <v>1159254</v>
      </c>
      <c r="T3216" s="8">
        <f t="shared" ca="1" si="818"/>
        <v>136</v>
      </c>
      <c r="U3216" s="9">
        <f t="shared" ca="1" si="823"/>
        <v>0</v>
      </c>
      <c r="V3216">
        <f t="shared" si="819"/>
        <v>2011</v>
      </c>
      <c r="W3216">
        <f t="shared" si="820"/>
        <v>6</v>
      </c>
    </row>
    <row r="3217" spans="1:23" x14ac:dyDescent="0.25">
      <c r="A3217" s="1">
        <v>40711</v>
      </c>
      <c r="B3217" s="2">
        <v>8636.1</v>
      </c>
      <c r="C3217" s="2">
        <v>108565</v>
      </c>
      <c r="D3217" s="2">
        <v>8461</v>
      </c>
      <c r="E3217" s="2">
        <v>8334</v>
      </c>
      <c r="F3217" s="10">
        <f t="shared" si="810"/>
        <v>-2.02753557740184E-2</v>
      </c>
      <c r="G3217" s="2">
        <f t="shared" ca="1" si="811"/>
        <v>108253.85</v>
      </c>
      <c r="H3217">
        <f t="shared" ca="1" si="812"/>
        <v>1</v>
      </c>
      <c r="I3217">
        <f t="shared" si="813"/>
        <v>1</v>
      </c>
      <c r="J3217">
        <f t="shared" si="816"/>
        <v>-18.329999999999927</v>
      </c>
      <c r="K3217">
        <f t="shared" si="814"/>
        <v>1</v>
      </c>
      <c r="L3217" s="11">
        <f t="shared" ca="1" si="808"/>
        <v>13507.939999999979</v>
      </c>
      <c r="M3217">
        <f t="shared" ca="1" si="815"/>
        <v>1</v>
      </c>
      <c r="N3217">
        <f t="shared" ca="1" si="809"/>
        <v>0</v>
      </c>
      <c r="O3217">
        <f>COUNTIF(結算日!$A$3:$A$249,A3217)</f>
        <v>0</v>
      </c>
      <c r="Q3217" s="7">
        <f t="shared" si="817"/>
        <v>-32</v>
      </c>
      <c r="R3217" s="8">
        <f t="shared" ca="1" si="821"/>
        <v>-4352</v>
      </c>
      <c r="S3217" s="8">
        <f t="shared" ca="1" si="822"/>
        <v>1154902</v>
      </c>
      <c r="T3217" s="8">
        <f t="shared" ca="1" si="818"/>
        <v>136</v>
      </c>
      <c r="U3217" s="9">
        <f t="shared" ca="1" si="823"/>
        <v>0</v>
      </c>
      <c r="V3217">
        <f t="shared" si="819"/>
        <v>2011</v>
      </c>
      <c r="W3217">
        <f t="shared" si="820"/>
        <v>6</v>
      </c>
    </row>
    <row r="3218" spans="1:23" x14ac:dyDescent="0.25">
      <c r="A3218" s="1">
        <v>40714</v>
      </c>
      <c r="B3218" s="2">
        <v>8530.68</v>
      </c>
      <c r="C3218" s="2">
        <v>94755</v>
      </c>
      <c r="D3218" s="2">
        <v>8401</v>
      </c>
      <c r="E3218" s="2">
        <v>8274</v>
      </c>
      <c r="F3218" s="10">
        <f t="shared" si="810"/>
        <v>-1.5201601748043525E-2</v>
      </c>
      <c r="G3218" s="2">
        <f t="shared" ca="1" si="811"/>
        <v>106650.4</v>
      </c>
      <c r="H3218">
        <f t="shared" ca="1" si="812"/>
        <v>-1</v>
      </c>
      <c r="I3218">
        <f t="shared" si="813"/>
        <v>1</v>
      </c>
      <c r="J3218">
        <f t="shared" si="816"/>
        <v>-105.42000000000007</v>
      </c>
      <c r="K3218">
        <f t="shared" si="814"/>
        <v>1</v>
      </c>
      <c r="L3218" s="11">
        <f t="shared" ca="1" si="808"/>
        <v>13402.519999999979</v>
      </c>
      <c r="M3218">
        <f t="shared" ca="1" si="815"/>
        <v>1</v>
      </c>
      <c r="N3218">
        <f t="shared" ca="1" si="809"/>
        <v>0</v>
      </c>
      <c r="O3218">
        <f>COUNTIF(結算日!$A$3:$A$249,A3218)</f>
        <v>0</v>
      </c>
      <c r="Q3218" s="7">
        <f t="shared" si="817"/>
        <v>-60</v>
      </c>
      <c r="R3218" s="8">
        <f t="shared" ca="1" si="821"/>
        <v>-8160</v>
      </c>
      <c r="S3218" s="8">
        <f t="shared" ca="1" si="822"/>
        <v>1146742</v>
      </c>
      <c r="T3218" s="8">
        <f t="shared" ca="1" si="818"/>
        <v>136</v>
      </c>
      <c r="U3218" s="9">
        <f t="shared" ca="1" si="823"/>
        <v>0</v>
      </c>
      <c r="V3218">
        <f t="shared" si="819"/>
        <v>2011</v>
      </c>
      <c r="W3218">
        <f t="shared" si="820"/>
        <v>6</v>
      </c>
    </row>
    <row r="3219" spans="1:23" x14ac:dyDescent="0.25">
      <c r="A3219" s="1">
        <v>40715</v>
      </c>
      <c r="B3219" s="2">
        <v>8597.6200000000008</v>
      </c>
      <c r="C3219" s="2">
        <v>100723</v>
      </c>
      <c r="D3219" s="2">
        <v>8465</v>
      </c>
      <c r="E3219" s="2">
        <v>8336</v>
      </c>
      <c r="F3219" s="10">
        <f t="shared" si="810"/>
        <v>-1.5425199066718576E-2</v>
      </c>
      <c r="G3219" s="2">
        <f t="shared" ca="1" si="811"/>
        <v>106324.35</v>
      </c>
      <c r="H3219">
        <f t="shared" ca="1" si="812"/>
        <v>-1</v>
      </c>
      <c r="I3219">
        <f t="shared" si="813"/>
        <v>1</v>
      </c>
      <c r="J3219">
        <f t="shared" si="816"/>
        <v>66.940000000000509</v>
      </c>
      <c r="K3219">
        <f t="shared" si="814"/>
        <v>1</v>
      </c>
      <c r="L3219" s="11">
        <f t="shared" ca="1" si="808"/>
        <v>13469.459999999979</v>
      </c>
      <c r="M3219">
        <f t="shared" ca="1" si="815"/>
        <v>1</v>
      </c>
      <c r="N3219">
        <f t="shared" ca="1" si="809"/>
        <v>0</v>
      </c>
      <c r="O3219">
        <f>COUNTIF(結算日!$A$3:$A$249,A3219)</f>
        <v>0</v>
      </c>
      <c r="Q3219" s="7">
        <f t="shared" si="817"/>
        <v>64</v>
      </c>
      <c r="R3219" s="8">
        <f t="shared" ca="1" si="821"/>
        <v>8704</v>
      </c>
      <c r="S3219" s="8">
        <f t="shared" ca="1" si="822"/>
        <v>1155446</v>
      </c>
      <c r="T3219" s="8">
        <f t="shared" ca="1" si="818"/>
        <v>136</v>
      </c>
      <c r="U3219" s="9">
        <f t="shared" ca="1" si="823"/>
        <v>0</v>
      </c>
      <c r="V3219">
        <f t="shared" si="819"/>
        <v>2011</v>
      </c>
      <c r="W3219">
        <f t="shared" si="820"/>
        <v>6</v>
      </c>
    </row>
    <row r="3220" spans="1:23" x14ac:dyDescent="0.25">
      <c r="A3220" s="1">
        <v>40716</v>
      </c>
      <c r="B3220" s="2">
        <v>8621.0400000000009</v>
      </c>
      <c r="C3220" s="2">
        <v>100203</v>
      </c>
      <c r="D3220" s="2">
        <v>8441</v>
      </c>
      <c r="E3220" s="2">
        <v>8317</v>
      </c>
      <c r="F3220" s="10">
        <f t="shared" si="810"/>
        <v>-2.088379128272233E-2</v>
      </c>
      <c r="G3220" s="2">
        <f t="shared" ca="1" si="811"/>
        <v>106289.60000000001</v>
      </c>
      <c r="H3220">
        <f t="shared" ca="1" si="812"/>
        <v>-1</v>
      </c>
      <c r="I3220">
        <f t="shared" si="813"/>
        <v>1</v>
      </c>
      <c r="J3220">
        <f t="shared" si="816"/>
        <v>23.420000000000073</v>
      </c>
      <c r="K3220">
        <f t="shared" si="814"/>
        <v>1</v>
      </c>
      <c r="L3220" s="11">
        <f t="shared" ca="1" si="808"/>
        <v>13492.879999999979</v>
      </c>
      <c r="M3220">
        <f t="shared" ca="1" si="815"/>
        <v>1</v>
      </c>
      <c r="N3220">
        <f t="shared" ca="1" si="809"/>
        <v>0</v>
      </c>
      <c r="O3220">
        <f>COUNTIF(結算日!$A$3:$A$249,A3220)</f>
        <v>0</v>
      </c>
      <c r="Q3220" s="7">
        <f t="shared" si="817"/>
        <v>-24</v>
      </c>
      <c r="R3220" s="8">
        <f t="shared" ca="1" si="821"/>
        <v>-3264</v>
      </c>
      <c r="S3220" s="8">
        <f t="shared" ca="1" si="822"/>
        <v>1152182</v>
      </c>
      <c r="T3220" s="8">
        <f t="shared" ca="1" si="818"/>
        <v>136</v>
      </c>
      <c r="U3220" s="9">
        <f t="shared" ca="1" si="823"/>
        <v>0</v>
      </c>
      <c r="V3220">
        <f t="shared" si="819"/>
        <v>2011</v>
      </c>
      <c r="W3220">
        <f t="shared" si="820"/>
        <v>6</v>
      </c>
    </row>
    <row r="3221" spans="1:23" x14ac:dyDescent="0.25">
      <c r="A3221" s="1">
        <v>40717</v>
      </c>
      <c r="B3221" s="2">
        <v>8567.2800000000007</v>
      </c>
      <c r="C3221" s="2">
        <v>87987</v>
      </c>
      <c r="D3221" s="2">
        <v>8395</v>
      </c>
      <c r="E3221" s="2">
        <v>8270</v>
      </c>
      <c r="F3221" s="10">
        <f t="shared" si="810"/>
        <v>-2.0109066121336117E-2</v>
      </c>
      <c r="G3221" s="2">
        <f t="shared" ca="1" si="811"/>
        <v>106024.55</v>
      </c>
      <c r="H3221">
        <f t="shared" ca="1" si="812"/>
        <v>-1</v>
      </c>
      <c r="I3221">
        <f t="shared" si="813"/>
        <v>1</v>
      </c>
      <c r="J3221">
        <f t="shared" si="816"/>
        <v>-53.760000000000218</v>
      </c>
      <c r="K3221">
        <f t="shared" si="814"/>
        <v>1</v>
      </c>
      <c r="L3221" s="11">
        <f t="shared" ca="1" si="808"/>
        <v>13439.119999999979</v>
      </c>
      <c r="M3221">
        <f t="shared" ca="1" si="815"/>
        <v>1</v>
      </c>
      <c r="N3221">
        <f t="shared" ca="1" si="809"/>
        <v>0</v>
      </c>
      <c r="O3221">
        <f>COUNTIF(結算日!$A$3:$A$249,A3221)</f>
        <v>0</v>
      </c>
      <c r="Q3221" s="7">
        <f t="shared" si="817"/>
        <v>-46</v>
      </c>
      <c r="R3221" s="8">
        <f t="shared" ca="1" si="821"/>
        <v>-6256</v>
      </c>
      <c r="S3221" s="8">
        <f t="shared" ca="1" si="822"/>
        <v>1145926</v>
      </c>
      <c r="T3221" s="8">
        <f t="shared" ca="1" si="818"/>
        <v>136</v>
      </c>
      <c r="U3221" s="9">
        <f t="shared" ca="1" si="823"/>
        <v>0</v>
      </c>
      <c r="V3221">
        <f t="shared" si="819"/>
        <v>2011</v>
      </c>
      <c r="W3221">
        <f t="shared" si="820"/>
        <v>6</v>
      </c>
    </row>
    <row r="3222" spans="1:23" x14ac:dyDescent="0.25">
      <c r="A3222" s="1">
        <v>40718</v>
      </c>
      <c r="B3222" s="2">
        <v>8532.83</v>
      </c>
      <c r="C3222" s="2">
        <v>91734</v>
      </c>
      <c r="D3222" s="2">
        <v>8411</v>
      </c>
      <c r="E3222" s="2">
        <v>8285</v>
      </c>
      <c r="F3222" s="10">
        <f t="shared" si="810"/>
        <v>-1.4277795291831707E-2</v>
      </c>
      <c r="G3222" s="2">
        <f t="shared" ca="1" si="811"/>
        <v>105000.85</v>
      </c>
      <c r="H3222">
        <f t="shared" ca="1" si="812"/>
        <v>-1</v>
      </c>
      <c r="I3222">
        <f t="shared" si="813"/>
        <v>1</v>
      </c>
      <c r="J3222">
        <f t="shared" si="816"/>
        <v>-34.450000000000728</v>
      </c>
      <c r="K3222">
        <f t="shared" si="814"/>
        <v>1</v>
      </c>
      <c r="L3222" s="11">
        <f t="shared" ca="1" si="808"/>
        <v>13404.669999999978</v>
      </c>
      <c r="M3222">
        <f t="shared" ca="1" si="815"/>
        <v>1</v>
      </c>
      <c r="N3222">
        <f t="shared" ca="1" si="809"/>
        <v>0</v>
      </c>
      <c r="O3222">
        <f>COUNTIF(結算日!$A$3:$A$249,A3222)</f>
        <v>0</v>
      </c>
      <c r="Q3222" s="7">
        <f t="shared" si="817"/>
        <v>16</v>
      </c>
      <c r="R3222" s="8">
        <f t="shared" ca="1" si="821"/>
        <v>2176</v>
      </c>
      <c r="S3222" s="8">
        <f t="shared" ca="1" si="822"/>
        <v>1148102</v>
      </c>
      <c r="T3222" s="8">
        <f t="shared" ca="1" si="818"/>
        <v>136</v>
      </c>
      <c r="U3222" s="9">
        <f t="shared" ca="1" si="823"/>
        <v>0</v>
      </c>
      <c r="V3222">
        <f t="shared" si="819"/>
        <v>2011</v>
      </c>
      <c r="W3222">
        <f t="shared" si="820"/>
        <v>6</v>
      </c>
    </row>
    <row r="3223" spans="1:23" x14ac:dyDescent="0.25">
      <c r="A3223" s="1">
        <v>40721</v>
      </c>
      <c r="B3223" s="2">
        <v>8500.16</v>
      </c>
      <c r="C3223" s="2">
        <v>88938</v>
      </c>
      <c r="D3223" s="2">
        <v>8337</v>
      </c>
      <c r="E3223" s="2">
        <v>8211</v>
      </c>
      <c r="F3223" s="10">
        <f t="shared" si="810"/>
        <v>-1.9194932801264941E-2</v>
      </c>
      <c r="G3223" s="2">
        <f t="shared" ca="1" si="811"/>
        <v>103925.65</v>
      </c>
      <c r="H3223">
        <f t="shared" ca="1" si="812"/>
        <v>-1</v>
      </c>
      <c r="I3223">
        <f t="shared" si="813"/>
        <v>1</v>
      </c>
      <c r="J3223">
        <f t="shared" si="816"/>
        <v>-32.670000000000073</v>
      </c>
      <c r="K3223">
        <f t="shared" si="814"/>
        <v>1</v>
      </c>
      <c r="L3223" s="11">
        <f t="shared" ca="1" si="808"/>
        <v>13371.999999999978</v>
      </c>
      <c r="M3223">
        <f t="shared" ca="1" si="815"/>
        <v>1</v>
      </c>
      <c r="N3223">
        <f t="shared" ca="1" si="809"/>
        <v>0</v>
      </c>
      <c r="O3223">
        <f>COUNTIF(結算日!$A$3:$A$249,A3223)</f>
        <v>0</v>
      </c>
      <c r="Q3223" s="7">
        <f t="shared" si="817"/>
        <v>-74</v>
      </c>
      <c r="R3223" s="8">
        <f t="shared" ca="1" si="821"/>
        <v>-10064</v>
      </c>
      <c r="S3223" s="8">
        <f t="shared" ca="1" si="822"/>
        <v>1138038</v>
      </c>
      <c r="T3223" s="8">
        <f t="shared" ca="1" si="818"/>
        <v>136</v>
      </c>
      <c r="U3223" s="9">
        <f t="shared" ca="1" si="823"/>
        <v>0</v>
      </c>
      <c r="V3223">
        <f t="shared" si="819"/>
        <v>2011</v>
      </c>
      <c r="W3223">
        <f t="shared" si="820"/>
        <v>6</v>
      </c>
    </row>
    <row r="3224" spans="1:23" x14ac:dyDescent="0.25">
      <c r="A3224" s="1">
        <v>40722</v>
      </c>
      <c r="B3224" s="2">
        <v>8478.86</v>
      </c>
      <c r="C3224" s="2">
        <v>82654</v>
      </c>
      <c r="D3224" s="2">
        <v>8308</v>
      </c>
      <c r="E3224" s="2">
        <v>8189</v>
      </c>
      <c r="F3224" s="10">
        <f t="shared" si="810"/>
        <v>-2.0151293923947433E-2</v>
      </c>
      <c r="G3224" s="2">
        <f t="shared" ca="1" si="811"/>
        <v>102359.8</v>
      </c>
      <c r="H3224">
        <f t="shared" ca="1" si="812"/>
        <v>-1</v>
      </c>
      <c r="I3224">
        <f t="shared" si="813"/>
        <v>1</v>
      </c>
      <c r="J3224">
        <f t="shared" si="816"/>
        <v>-21.299999999999272</v>
      </c>
      <c r="K3224">
        <f t="shared" si="814"/>
        <v>1</v>
      </c>
      <c r="L3224" s="11">
        <f t="shared" ca="1" si="808"/>
        <v>13350.699999999979</v>
      </c>
      <c r="M3224">
        <f t="shared" ca="1" si="815"/>
        <v>1</v>
      </c>
      <c r="N3224">
        <f t="shared" ca="1" si="809"/>
        <v>0</v>
      </c>
      <c r="O3224">
        <f>COUNTIF(結算日!$A$3:$A$249,A3224)</f>
        <v>0</v>
      </c>
      <c r="Q3224" s="7">
        <f t="shared" si="817"/>
        <v>-29</v>
      </c>
      <c r="R3224" s="8">
        <f t="shared" ca="1" si="821"/>
        <v>-3944</v>
      </c>
      <c r="S3224" s="8">
        <f t="shared" ca="1" si="822"/>
        <v>1134094</v>
      </c>
      <c r="T3224" s="8">
        <f t="shared" ca="1" si="818"/>
        <v>136</v>
      </c>
      <c r="U3224" s="9">
        <f t="shared" ca="1" si="823"/>
        <v>0</v>
      </c>
      <c r="V3224">
        <f t="shared" si="819"/>
        <v>2011</v>
      </c>
      <c r="W3224">
        <f t="shared" si="820"/>
        <v>6</v>
      </c>
    </row>
    <row r="3225" spans="1:23" x14ac:dyDescent="0.25">
      <c r="A3225" s="1">
        <v>40723</v>
      </c>
      <c r="B3225" s="2">
        <v>8573.3799999999992</v>
      </c>
      <c r="C3225" s="2">
        <v>105703</v>
      </c>
      <c r="D3225" s="2">
        <v>8471</v>
      </c>
      <c r="E3225" s="2">
        <v>8345</v>
      </c>
      <c r="F3225" s="10">
        <f t="shared" si="810"/>
        <v>-1.1941614625736729E-2</v>
      </c>
      <c r="G3225" s="2">
        <f t="shared" ca="1" si="811"/>
        <v>101907.575</v>
      </c>
      <c r="H3225">
        <f t="shared" ca="1" si="812"/>
        <v>1</v>
      </c>
      <c r="I3225">
        <f t="shared" si="813"/>
        <v>1</v>
      </c>
      <c r="J3225">
        <f t="shared" si="816"/>
        <v>94.519999999998618</v>
      </c>
      <c r="K3225">
        <f t="shared" si="814"/>
        <v>1</v>
      </c>
      <c r="L3225" s="11">
        <f t="shared" ca="1" si="808"/>
        <v>13445.219999999978</v>
      </c>
      <c r="M3225">
        <f t="shared" ca="1" si="815"/>
        <v>1</v>
      </c>
      <c r="N3225">
        <f t="shared" ca="1" si="809"/>
        <v>0</v>
      </c>
      <c r="O3225">
        <f>COUNTIF(結算日!$A$3:$A$249,A3225)</f>
        <v>0</v>
      </c>
      <c r="Q3225" s="7">
        <f t="shared" si="817"/>
        <v>163</v>
      </c>
      <c r="R3225" s="8">
        <f t="shared" ca="1" si="821"/>
        <v>22168</v>
      </c>
      <c r="S3225" s="8">
        <f t="shared" ca="1" si="822"/>
        <v>1156262</v>
      </c>
      <c r="T3225" s="8">
        <f t="shared" ca="1" si="818"/>
        <v>136</v>
      </c>
      <c r="U3225" s="9">
        <f t="shared" ca="1" si="823"/>
        <v>0</v>
      </c>
      <c r="V3225">
        <f t="shared" si="819"/>
        <v>2011</v>
      </c>
      <c r="W3225">
        <f t="shared" si="820"/>
        <v>6</v>
      </c>
    </row>
    <row r="3226" spans="1:23" x14ac:dyDescent="0.25">
      <c r="A3226" s="1">
        <v>40724</v>
      </c>
      <c r="B3226" s="2">
        <v>8652.59</v>
      </c>
      <c r="C3226" s="2">
        <v>100516</v>
      </c>
      <c r="D3226" s="2">
        <v>8503</v>
      </c>
      <c r="E3226" s="2">
        <v>8384</v>
      </c>
      <c r="F3226" s="10">
        <f t="shared" si="810"/>
        <v>-1.7288465072307857E-2</v>
      </c>
      <c r="G3226" s="2">
        <f t="shared" ca="1" si="811"/>
        <v>101560.75</v>
      </c>
      <c r="H3226">
        <f t="shared" ca="1" si="812"/>
        <v>-1</v>
      </c>
      <c r="I3226">
        <f t="shared" si="813"/>
        <v>1</v>
      </c>
      <c r="J3226">
        <f t="shared" si="816"/>
        <v>79.210000000000946</v>
      </c>
      <c r="K3226">
        <f t="shared" si="814"/>
        <v>1</v>
      </c>
      <c r="L3226" s="11">
        <f t="shared" ca="1" si="808"/>
        <v>13524.429999999978</v>
      </c>
      <c r="M3226">
        <f t="shared" ca="1" si="815"/>
        <v>1</v>
      </c>
      <c r="N3226">
        <f t="shared" ca="1" si="809"/>
        <v>0</v>
      </c>
      <c r="O3226">
        <f>COUNTIF(結算日!$A$3:$A$249,A3226)</f>
        <v>0</v>
      </c>
      <c r="Q3226" s="7">
        <f t="shared" si="817"/>
        <v>32</v>
      </c>
      <c r="R3226" s="8">
        <f t="shared" ca="1" si="821"/>
        <v>4352</v>
      </c>
      <c r="S3226" s="8">
        <f t="shared" ca="1" si="822"/>
        <v>1160614</v>
      </c>
      <c r="T3226" s="8">
        <f t="shared" ca="1" si="818"/>
        <v>136</v>
      </c>
      <c r="U3226" s="9">
        <f t="shared" ca="1" si="823"/>
        <v>0</v>
      </c>
      <c r="V3226">
        <f t="shared" si="819"/>
        <v>2011</v>
      </c>
      <c r="W3226">
        <f t="shared" si="820"/>
        <v>6</v>
      </c>
    </row>
    <row r="3227" spans="1:23" x14ac:dyDescent="0.25">
      <c r="A3227" s="1">
        <v>40725</v>
      </c>
      <c r="B3227" s="2">
        <v>8739.82</v>
      </c>
      <c r="C3227" s="2">
        <v>108570</v>
      </c>
      <c r="D3227" s="2">
        <v>8566</v>
      </c>
      <c r="E3227" s="2">
        <v>8450</v>
      </c>
      <c r="F3227" s="10">
        <f t="shared" si="810"/>
        <v>-1.9888281452020706E-2</v>
      </c>
      <c r="G3227" s="2">
        <f t="shared" ca="1" si="811"/>
        <v>100916.7</v>
      </c>
      <c r="H3227">
        <f t="shared" ca="1" si="812"/>
        <v>1</v>
      </c>
      <c r="I3227">
        <f t="shared" si="813"/>
        <v>1</v>
      </c>
      <c r="J3227">
        <f t="shared" si="816"/>
        <v>87.229999999999563</v>
      </c>
      <c r="K3227">
        <f t="shared" si="814"/>
        <v>1</v>
      </c>
      <c r="L3227" s="11">
        <f t="shared" ca="1" si="808"/>
        <v>13611.659999999978</v>
      </c>
      <c r="M3227">
        <f t="shared" ca="1" si="815"/>
        <v>1</v>
      </c>
      <c r="N3227">
        <f t="shared" ca="1" si="809"/>
        <v>0</v>
      </c>
      <c r="O3227">
        <f>COUNTIF(結算日!$A$3:$A$249,A3227)</f>
        <v>0</v>
      </c>
      <c r="Q3227" s="7">
        <f t="shared" si="817"/>
        <v>63</v>
      </c>
      <c r="R3227" s="8">
        <f t="shared" ca="1" si="821"/>
        <v>8568</v>
      </c>
      <c r="S3227" s="8">
        <f t="shared" ca="1" si="822"/>
        <v>1169182</v>
      </c>
      <c r="T3227" s="8">
        <f t="shared" ca="1" si="818"/>
        <v>136</v>
      </c>
      <c r="U3227" s="9">
        <f t="shared" ca="1" si="823"/>
        <v>0</v>
      </c>
      <c r="V3227">
        <f t="shared" si="819"/>
        <v>2011</v>
      </c>
      <c r="W3227">
        <f t="shared" si="820"/>
        <v>7</v>
      </c>
    </row>
    <row r="3228" spans="1:23" x14ac:dyDescent="0.25">
      <c r="A3228" s="1">
        <v>40728</v>
      </c>
      <c r="B3228" s="2">
        <v>8774.7199999999993</v>
      </c>
      <c r="C3228" s="2">
        <v>107054</v>
      </c>
      <c r="D3228" s="2">
        <v>8603</v>
      </c>
      <c r="E3228" s="2">
        <v>8478</v>
      </c>
      <c r="F3228" s="10">
        <f t="shared" si="810"/>
        <v>-1.9569855220451404E-2</v>
      </c>
      <c r="G3228" s="2">
        <f t="shared" ca="1" si="811"/>
        <v>100425.825</v>
      </c>
      <c r="H3228">
        <f t="shared" ca="1" si="812"/>
        <v>1</v>
      </c>
      <c r="I3228">
        <f t="shared" si="813"/>
        <v>1</v>
      </c>
      <c r="J3228">
        <f t="shared" si="816"/>
        <v>34.899999999999636</v>
      </c>
      <c r="K3228">
        <f t="shared" si="814"/>
        <v>1</v>
      </c>
      <c r="L3228" s="11">
        <f t="shared" ca="1" si="808"/>
        <v>13646.559999999978</v>
      </c>
      <c r="M3228">
        <f t="shared" ca="1" si="815"/>
        <v>1</v>
      </c>
      <c r="N3228">
        <f t="shared" ca="1" si="809"/>
        <v>0</v>
      </c>
      <c r="O3228">
        <f>COUNTIF(結算日!$A$3:$A$249,A3228)</f>
        <v>0</v>
      </c>
      <c r="Q3228" s="7">
        <f t="shared" si="817"/>
        <v>37</v>
      </c>
      <c r="R3228" s="8">
        <f t="shared" ca="1" si="821"/>
        <v>5032</v>
      </c>
      <c r="S3228" s="8">
        <f t="shared" ca="1" si="822"/>
        <v>1174214</v>
      </c>
      <c r="T3228" s="8">
        <f t="shared" ca="1" si="818"/>
        <v>136</v>
      </c>
      <c r="U3228" s="9">
        <f t="shared" ca="1" si="823"/>
        <v>0</v>
      </c>
      <c r="V3228">
        <f t="shared" si="819"/>
        <v>2011</v>
      </c>
      <c r="W3228">
        <f t="shared" si="820"/>
        <v>7</v>
      </c>
    </row>
    <row r="3229" spans="1:23" x14ac:dyDescent="0.25">
      <c r="A3229" s="1">
        <v>40729</v>
      </c>
      <c r="B3229" s="2">
        <v>8784.44</v>
      </c>
      <c r="C3229" s="2">
        <v>100184</v>
      </c>
      <c r="D3229" s="2">
        <v>8628</v>
      </c>
      <c r="E3229" s="2">
        <v>8506</v>
      </c>
      <c r="F3229" s="10">
        <f t="shared" si="810"/>
        <v>-1.780876185619118E-2</v>
      </c>
      <c r="G3229" s="2">
        <f t="shared" ca="1" si="811"/>
        <v>99829.8</v>
      </c>
      <c r="H3229">
        <f t="shared" ca="1" si="812"/>
        <v>1</v>
      </c>
      <c r="I3229">
        <f t="shared" si="813"/>
        <v>1</v>
      </c>
      <c r="J3229">
        <f t="shared" si="816"/>
        <v>9.7200000000011642</v>
      </c>
      <c r="K3229">
        <f t="shared" si="814"/>
        <v>1</v>
      </c>
      <c r="L3229" s="11">
        <f t="shared" ca="1" si="808"/>
        <v>13656.279999999979</v>
      </c>
      <c r="M3229">
        <f t="shared" ca="1" si="815"/>
        <v>1</v>
      </c>
      <c r="N3229">
        <f t="shared" ca="1" si="809"/>
        <v>0</v>
      </c>
      <c r="O3229">
        <f>COUNTIF(結算日!$A$3:$A$249,A3229)</f>
        <v>0</v>
      </c>
      <c r="Q3229" s="7">
        <f t="shared" si="817"/>
        <v>25</v>
      </c>
      <c r="R3229" s="8">
        <f t="shared" ca="1" si="821"/>
        <v>3400</v>
      </c>
      <c r="S3229" s="8">
        <f t="shared" ca="1" si="822"/>
        <v>1177614</v>
      </c>
      <c r="T3229" s="8">
        <f t="shared" ca="1" si="818"/>
        <v>136</v>
      </c>
      <c r="U3229" s="9">
        <f t="shared" ca="1" si="823"/>
        <v>0</v>
      </c>
      <c r="V3229">
        <f t="shared" si="819"/>
        <v>2011</v>
      </c>
      <c r="W3229">
        <f t="shared" si="820"/>
        <v>7</v>
      </c>
    </row>
    <row r="3230" spans="1:23" x14ac:dyDescent="0.25">
      <c r="A3230" s="1">
        <v>40730</v>
      </c>
      <c r="B3230" s="2">
        <v>8824.44</v>
      </c>
      <c r="C3230" s="2">
        <v>112670</v>
      </c>
      <c r="D3230" s="2">
        <v>8692</v>
      </c>
      <c r="E3230" s="2">
        <v>8569</v>
      </c>
      <c r="F3230" s="10">
        <f t="shared" si="810"/>
        <v>-1.5008317808268945E-2</v>
      </c>
      <c r="G3230" s="2">
        <f t="shared" ca="1" si="811"/>
        <v>100190.55</v>
      </c>
      <c r="H3230">
        <f t="shared" ca="1" si="812"/>
        <v>1</v>
      </c>
      <c r="I3230">
        <f t="shared" si="813"/>
        <v>1</v>
      </c>
      <c r="J3230">
        <f t="shared" si="816"/>
        <v>40</v>
      </c>
      <c r="K3230">
        <f t="shared" si="814"/>
        <v>1</v>
      </c>
      <c r="L3230" s="11">
        <f t="shared" ca="1" si="808"/>
        <v>13696.279999999979</v>
      </c>
      <c r="M3230">
        <f t="shared" ca="1" si="815"/>
        <v>1</v>
      </c>
      <c r="N3230">
        <f t="shared" ca="1" si="809"/>
        <v>0</v>
      </c>
      <c r="O3230">
        <f>COUNTIF(結算日!$A$3:$A$249,A3230)</f>
        <v>0</v>
      </c>
      <c r="Q3230" s="7">
        <f t="shared" si="817"/>
        <v>64</v>
      </c>
      <c r="R3230" s="8">
        <f t="shared" ca="1" si="821"/>
        <v>8704</v>
      </c>
      <c r="S3230" s="8">
        <f t="shared" ca="1" si="822"/>
        <v>1186318</v>
      </c>
      <c r="T3230" s="8">
        <f t="shared" ca="1" si="818"/>
        <v>136</v>
      </c>
      <c r="U3230" s="9">
        <f t="shared" ca="1" si="823"/>
        <v>0</v>
      </c>
      <c r="V3230">
        <f t="shared" si="819"/>
        <v>2011</v>
      </c>
      <c r="W3230">
        <f t="shared" si="820"/>
        <v>7</v>
      </c>
    </row>
    <row r="3231" spans="1:23" x14ac:dyDescent="0.25">
      <c r="A3231" s="1">
        <v>40731</v>
      </c>
      <c r="B3231" s="2">
        <v>8773.42</v>
      </c>
      <c r="C3231" s="2">
        <v>106874</v>
      </c>
      <c r="D3231" s="2">
        <v>8690</v>
      </c>
      <c r="E3231" s="2">
        <v>8574</v>
      </c>
      <c r="F3231" s="10">
        <f t="shared" si="810"/>
        <v>-9.508264735986649E-3</v>
      </c>
      <c r="G3231" s="2">
        <f t="shared" ca="1" si="811"/>
        <v>100248.27499999999</v>
      </c>
      <c r="H3231">
        <f t="shared" ca="1" si="812"/>
        <v>1</v>
      </c>
      <c r="I3231">
        <f t="shared" si="813"/>
        <v>1</v>
      </c>
      <c r="J3231">
        <f t="shared" si="816"/>
        <v>-51.020000000000437</v>
      </c>
      <c r="K3231">
        <f t="shared" si="814"/>
        <v>1</v>
      </c>
      <c r="L3231" s="11">
        <f t="shared" ca="1" si="808"/>
        <v>13645.259999999978</v>
      </c>
      <c r="M3231">
        <f t="shared" ca="1" si="815"/>
        <v>1</v>
      </c>
      <c r="N3231">
        <f t="shared" ca="1" si="809"/>
        <v>0</v>
      </c>
      <c r="O3231">
        <f>COUNTIF(結算日!$A$3:$A$249,A3231)</f>
        <v>0</v>
      </c>
      <c r="Q3231" s="7">
        <f t="shared" si="817"/>
        <v>-2</v>
      </c>
      <c r="R3231" s="8">
        <f t="shared" ca="1" si="821"/>
        <v>-272</v>
      </c>
      <c r="S3231" s="8">
        <f t="shared" ca="1" si="822"/>
        <v>1186046</v>
      </c>
      <c r="T3231" s="8">
        <f t="shared" ca="1" si="818"/>
        <v>136</v>
      </c>
      <c r="U3231" s="9">
        <f t="shared" ca="1" si="823"/>
        <v>0</v>
      </c>
      <c r="V3231">
        <f t="shared" si="819"/>
        <v>2011</v>
      </c>
      <c r="W3231">
        <f t="shared" si="820"/>
        <v>7</v>
      </c>
    </row>
    <row r="3232" spans="1:23" x14ac:dyDescent="0.25">
      <c r="A3232" s="1">
        <v>40732</v>
      </c>
      <c r="B3232" s="2">
        <v>8749.5499999999993</v>
      </c>
      <c r="C3232" s="2">
        <v>131594</v>
      </c>
      <c r="D3232" s="2">
        <v>8638</v>
      </c>
      <c r="E3232" s="2">
        <v>8532</v>
      </c>
      <c r="F3232" s="10">
        <f t="shared" si="810"/>
        <v>-1.2749227103108107E-2</v>
      </c>
      <c r="G3232" s="2">
        <f t="shared" ca="1" si="811"/>
        <v>100799.9</v>
      </c>
      <c r="H3232">
        <f t="shared" ca="1" si="812"/>
        <v>1</v>
      </c>
      <c r="I3232">
        <f t="shared" si="813"/>
        <v>1</v>
      </c>
      <c r="J3232">
        <f t="shared" si="816"/>
        <v>-23.8700000000008</v>
      </c>
      <c r="K3232">
        <f t="shared" si="814"/>
        <v>1</v>
      </c>
      <c r="L3232" s="11">
        <f t="shared" ca="1" si="808"/>
        <v>13621.389999999978</v>
      </c>
      <c r="M3232">
        <f t="shared" ca="1" si="815"/>
        <v>1</v>
      </c>
      <c r="N3232">
        <f t="shared" ca="1" si="809"/>
        <v>0</v>
      </c>
      <c r="O3232">
        <f>COUNTIF(結算日!$A$3:$A$249,A3232)</f>
        <v>0</v>
      </c>
      <c r="Q3232" s="7">
        <f t="shared" si="817"/>
        <v>-52</v>
      </c>
      <c r="R3232" s="8">
        <f t="shared" ca="1" si="821"/>
        <v>-7072</v>
      </c>
      <c r="S3232" s="8">
        <f t="shared" ca="1" si="822"/>
        <v>1178974</v>
      </c>
      <c r="T3232" s="8">
        <f t="shared" ca="1" si="818"/>
        <v>136</v>
      </c>
      <c r="U3232" s="9">
        <f t="shared" ca="1" si="823"/>
        <v>0</v>
      </c>
      <c r="V3232">
        <f t="shared" si="819"/>
        <v>2011</v>
      </c>
      <c r="W3232">
        <f t="shared" si="820"/>
        <v>7</v>
      </c>
    </row>
    <row r="3233" spans="1:23" x14ac:dyDescent="0.25">
      <c r="A3233" s="1">
        <v>40735</v>
      </c>
      <c r="B3233" s="2">
        <v>8665.85</v>
      </c>
      <c r="C3233" s="2">
        <v>96998</v>
      </c>
      <c r="D3233" s="2">
        <v>8599</v>
      </c>
      <c r="E3233" s="2">
        <v>8493</v>
      </c>
      <c r="F3233" s="10">
        <f t="shared" si="810"/>
        <v>-7.7141884523734827E-3</v>
      </c>
      <c r="G3233" s="2">
        <f t="shared" ca="1" si="811"/>
        <v>100309.35</v>
      </c>
      <c r="H3233">
        <f t="shared" ca="1" si="812"/>
        <v>-1</v>
      </c>
      <c r="I3233">
        <f t="shared" si="813"/>
        <v>1</v>
      </c>
      <c r="J3233">
        <f t="shared" si="816"/>
        <v>-83.699999999998909</v>
      </c>
      <c r="K3233">
        <f t="shared" si="814"/>
        <v>1</v>
      </c>
      <c r="L3233" s="11">
        <f t="shared" ca="1" si="808"/>
        <v>13537.689999999979</v>
      </c>
      <c r="M3233">
        <f t="shared" ca="1" si="815"/>
        <v>1</v>
      </c>
      <c r="N3233">
        <f t="shared" ca="1" si="809"/>
        <v>0</v>
      </c>
      <c r="O3233">
        <f>COUNTIF(結算日!$A$3:$A$249,A3233)</f>
        <v>0</v>
      </c>
      <c r="Q3233" s="7">
        <f t="shared" si="817"/>
        <v>-39</v>
      </c>
      <c r="R3233" s="8">
        <f t="shared" ca="1" si="821"/>
        <v>-5304</v>
      </c>
      <c r="S3233" s="8">
        <f t="shared" ca="1" si="822"/>
        <v>1173670</v>
      </c>
      <c r="T3233" s="8">
        <f t="shared" ca="1" si="818"/>
        <v>136</v>
      </c>
      <c r="U3233" s="9">
        <f t="shared" ca="1" si="823"/>
        <v>0</v>
      </c>
      <c r="V3233">
        <f t="shared" si="819"/>
        <v>2011</v>
      </c>
      <c r="W3233">
        <f t="shared" si="820"/>
        <v>7</v>
      </c>
    </row>
    <row r="3234" spans="1:23" x14ac:dyDescent="0.25">
      <c r="A3234" s="1">
        <v>40736</v>
      </c>
      <c r="B3234" s="2">
        <v>8491.01</v>
      </c>
      <c r="C3234" s="2">
        <v>113686</v>
      </c>
      <c r="D3234" s="2">
        <v>8419</v>
      </c>
      <c r="E3234" s="2">
        <v>8312</v>
      </c>
      <c r="F3234" s="10">
        <f t="shared" si="810"/>
        <v>-8.4807343296027238E-3</v>
      </c>
      <c r="G3234" s="2">
        <f t="shared" ca="1" si="811"/>
        <v>100815.9</v>
      </c>
      <c r="H3234">
        <f t="shared" ca="1" si="812"/>
        <v>1</v>
      </c>
      <c r="I3234">
        <f t="shared" si="813"/>
        <v>1</v>
      </c>
      <c r="J3234">
        <f t="shared" si="816"/>
        <v>-174.84000000000015</v>
      </c>
      <c r="K3234">
        <f t="shared" si="814"/>
        <v>1</v>
      </c>
      <c r="L3234" s="11">
        <f t="shared" ca="1" si="808"/>
        <v>13362.849999999979</v>
      </c>
      <c r="M3234">
        <f t="shared" ca="1" si="815"/>
        <v>1</v>
      </c>
      <c r="N3234">
        <f t="shared" ca="1" si="809"/>
        <v>0</v>
      </c>
      <c r="O3234">
        <f>COUNTIF(結算日!$A$3:$A$249,A3234)</f>
        <v>0</v>
      </c>
      <c r="Q3234" s="7">
        <f t="shared" si="817"/>
        <v>-180</v>
      </c>
      <c r="R3234" s="8">
        <f t="shared" ca="1" si="821"/>
        <v>-24480</v>
      </c>
      <c r="S3234" s="8">
        <f t="shared" ca="1" si="822"/>
        <v>1149190</v>
      </c>
      <c r="T3234" s="8">
        <f t="shared" ca="1" si="818"/>
        <v>136</v>
      </c>
      <c r="U3234" s="9">
        <f t="shared" ca="1" si="823"/>
        <v>0</v>
      </c>
      <c r="V3234">
        <f t="shared" si="819"/>
        <v>2011</v>
      </c>
      <c r="W3234">
        <f t="shared" si="820"/>
        <v>7</v>
      </c>
    </row>
    <row r="3235" spans="1:23" x14ac:dyDescent="0.25">
      <c r="A3235" s="1">
        <v>40737</v>
      </c>
      <c r="B3235" s="2">
        <v>8488.06</v>
      </c>
      <c r="C3235" s="2">
        <v>114944</v>
      </c>
      <c r="D3235" s="2">
        <v>8463</v>
      </c>
      <c r="E3235" s="2">
        <v>8351</v>
      </c>
      <c r="F3235" s="10">
        <f t="shared" si="810"/>
        <v>-2.952382523214947E-3</v>
      </c>
      <c r="G3235" s="2">
        <f t="shared" ca="1" si="811"/>
        <v>101174.85</v>
      </c>
      <c r="H3235">
        <f t="shared" ca="1" si="812"/>
        <v>1</v>
      </c>
      <c r="I3235">
        <f t="shared" si="813"/>
        <v>1</v>
      </c>
      <c r="J3235">
        <f t="shared" si="816"/>
        <v>-2.9500000000007276</v>
      </c>
      <c r="K3235">
        <f t="shared" si="814"/>
        <v>1</v>
      </c>
      <c r="L3235" s="11">
        <f t="shared" ca="1" si="808"/>
        <v>13359.899999999978</v>
      </c>
      <c r="M3235">
        <f t="shared" ca="1" si="815"/>
        <v>1</v>
      </c>
      <c r="N3235">
        <f t="shared" ca="1" si="809"/>
        <v>0</v>
      </c>
      <c r="O3235">
        <f>COUNTIF(結算日!$A$3:$A$249,A3235)</f>
        <v>0</v>
      </c>
      <c r="Q3235" s="7">
        <f t="shared" si="817"/>
        <v>44</v>
      </c>
      <c r="R3235" s="8">
        <f t="shared" ca="1" si="821"/>
        <v>5984</v>
      </c>
      <c r="S3235" s="8">
        <f t="shared" ca="1" si="822"/>
        <v>1155174</v>
      </c>
      <c r="T3235" s="8">
        <f t="shared" ca="1" si="818"/>
        <v>136</v>
      </c>
      <c r="U3235" s="9">
        <f t="shared" ca="1" si="823"/>
        <v>0</v>
      </c>
      <c r="V3235">
        <f t="shared" si="819"/>
        <v>2011</v>
      </c>
      <c r="W3235">
        <f t="shared" si="820"/>
        <v>7</v>
      </c>
    </row>
    <row r="3236" spans="1:23" x14ac:dyDescent="0.25">
      <c r="A3236" s="1">
        <v>40738</v>
      </c>
      <c r="B3236" s="2">
        <v>8481.35</v>
      </c>
      <c r="C3236" s="2">
        <v>120054</v>
      </c>
      <c r="D3236" s="2">
        <v>8482</v>
      </c>
      <c r="E3236" s="2">
        <v>8366</v>
      </c>
      <c r="F3236" s="10">
        <f t="shared" si="810"/>
        <v>7.6638742652956893E-5</v>
      </c>
      <c r="G3236" s="2">
        <f t="shared" ca="1" si="811"/>
        <v>101996.675</v>
      </c>
      <c r="H3236">
        <f t="shared" ca="1" si="812"/>
        <v>1</v>
      </c>
      <c r="I3236">
        <f t="shared" si="813"/>
        <v>-1</v>
      </c>
      <c r="J3236">
        <f t="shared" si="816"/>
        <v>-6.7099999999991269</v>
      </c>
      <c r="K3236">
        <f t="shared" ca="1" si="814"/>
        <v>1</v>
      </c>
      <c r="L3236" s="11">
        <f t="shared" ca="1" si="808"/>
        <v>13353.189999999979</v>
      </c>
      <c r="M3236">
        <f t="shared" ca="1" si="815"/>
        <v>1</v>
      </c>
      <c r="N3236">
        <f t="shared" ca="1" si="809"/>
        <v>0</v>
      </c>
      <c r="O3236">
        <f>COUNTIF(結算日!$A$3:$A$249,A3236)</f>
        <v>0</v>
      </c>
      <c r="Q3236" s="7">
        <f t="shared" si="817"/>
        <v>19</v>
      </c>
      <c r="R3236" s="8">
        <f t="shared" ca="1" si="821"/>
        <v>2584</v>
      </c>
      <c r="S3236" s="8">
        <f t="shared" ca="1" si="822"/>
        <v>1157758</v>
      </c>
      <c r="T3236" s="8">
        <f t="shared" ca="1" si="818"/>
        <v>136</v>
      </c>
      <c r="U3236" s="9">
        <f t="shared" ca="1" si="823"/>
        <v>0</v>
      </c>
      <c r="V3236">
        <f t="shared" si="819"/>
        <v>2011</v>
      </c>
      <c r="W3236">
        <f t="shared" si="820"/>
        <v>7</v>
      </c>
    </row>
    <row r="3237" spans="1:23" x14ac:dyDescent="0.25">
      <c r="A3237" s="1">
        <v>40739</v>
      </c>
      <c r="B3237" s="2">
        <v>8574.91</v>
      </c>
      <c r="C3237" s="2">
        <v>114763</v>
      </c>
      <c r="D3237" s="2">
        <v>8562</v>
      </c>
      <c r="E3237" s="2">
        <v>8443</v>
      </c>
      <c r="F3237" s="10">
        <f t="shared" si="810"/>
        <v>-1.5055551603456729E-3</v>
      </c>
      <c r="G3237" s="2">
        <f t="shared" ca="1" si="811"/>
        <v>102033.75</v>
      </c>
      <c r="H3237">
        <f t="shared" ca="1" si="812"/>
        <v>1</v>
      </c>
      <c r="I3237">
        <f t="shared" si="813"/>
        <v>1</v>
      </c>
      <c r="J3237">
        <f t="shared" si="816"/>
        <v>93.559999999999491</v>
      </c>
      <c r="K3237">
        <f t="shared" si="814"/>
        <v>1</v>
      </c>
      <c r="L3237" s="11">
        <f t="shared" ca="1" si="808"/>
        <v>13446.749999999978</v>
      </c>
      <c r="M3237">
        <f t="shared" ca="1" si="815"/>
        <v>1</v>
      </c>
      <c r="N3237">
        <f t="shared" ca="1" si="809"/>
        <v>0</v>
      </c>
      <c r="O3237">
        <f>COUNTIF(結算日!$A$3:$A$249,A3237)</f>
        <v>0</v>
      </c>
      <c r="Q3237" s="7">
        <f t="shared" si="817"/>
        <v>80</v>
      </c>
      <c r="R3237" s="8">
        <f t="shared" ca="1" si="821"/>
        <v>10880</v>
      </c>
      <c r="S3237" s="8">
        <f t="shared" ca="1" si="822"/>
        <v>1168638</v>
      </c>
      <c r="T3237" s="8">
        <f t="shared" ca="1" si="818"/>
        <v>136</v>
      </c>
      <c r="U3237" s="9">
        <f t="shared" ca="1" si="823"/>
        <v>0</v>
      </c>
      <c r="V3237">
        <f t="shared" si="819"/>
        <v>2011</v>
      </c>
      <c r="W3237">
        <f t="shared" si="820"/>
        <v>7</v>
      </c>
    </row>
    <row r="3238" spans="1:23" x14ac:dyDescent="0.25">
      <c r="A3238" s="1">
        <v>40742</v>
      </c>
      <c r="B3238" s="2">
        <v>8538.57</v>
      </c>
      <c r="C3238" s="2">
        <v>107655</v>
      </c>
      <c r="D3238" s="2">
        <v>8487</v>
      </c>
      <c r="E3238" s="2">
        <v>8367</v>
      </c>
      <c r="F3238" s="10">
        <f t="shared" si="810"/>
        <v>-6.0396530098131285E-3</v>
      </c>
      <c r="G3238" s="2">
        <f t="shared" ca="1" si="811"/>
        <v>102340.175</v>
      </c>
      <c r="H3238">
        <f t="shared" ca="1" si="812"/>
        <v>1</v>
      </c>
      <c r="I3238">
        <f t="shared" si="813"/>
        <v>1</v>
      </c>
      <c r="J3238">
        <f t="shared" si="816"/>
        <v>-36.340000000000146</v>
      </c>
      <c r="K3238">
        <f t="shared" si="814"/>
        <v>1</v>
      </c>
      <c r="L3238" s="11">
        <f t="shared" ca="1" si="808"/>
        <v>13410.409999999978</v>
      </c>
      <c r="M3238">
        <f t="shared" ca="1" si="815"/>
        <v>1</v>
      </c>
      <c r="N3238">
        <f t="shared" ca="1" si="809"/>
        <v>0</v>
      </c>
      <c r="O3238">
        <f>COUNTIF(結算日!$A$3:$A$249,A3238)</f>
        <v>0</v>
      </c>
      <c r="Q3238" s="7">
        <f t="shared" si="817"/>
        <v>-75</v>
      </c>
      <c r="R3238" s="8">
        <f t="shared" ca="1" si="821"/>
        <v>-10200</v>
      </c>
      <c r="S3238" s="8">
        <f t="shared" ca="1" si="822"/>
        <v>1158438</v>
      </c>
      <c r="T3238" s="8">
        <f t="shared" ca="1" si="818"/>
        <v>136</v>
      </c>
      <c r="U3238" s="9">
        <f t="shared" ca="1" si="823"/>
        <v>0</v>
      </c>
      <c r="V3238">
        <f t="shared" si="819"/>
        <v>2011</v>
      </c>
      <c r="W3238">
        <f t="shared" si="820"/>
        <v>7</v>
      </c>
    </row>
    <row r="3239" spans="1:23" x14ac:dyDescent="0.25">
      <c r="A3239" s="1">
        <v>40743</v>
      </c>
      <c r="B3239" s="2">
        <v>8524.57</v>
      </c>
      <c r="C3239" s="2">
        <v>104441</v>
      </c>
      <c r="D3239" s="2">
        <v>8535</v>
      </c>
      <c r="E3239" s="2">
        <v>8418</v>
      </c>
      <c r="F3239" s="10">
        <f t="shared" si="810"/>
        <v>1.2235221248697581E-3</v>
      </c>
      <c r="G3239" s="2">
        <f t="shared" ca="1" si="811"/>
        <v>102614.925</v>
      </c>
      <c r="H3239">
        <f t="shared" ca="1" si="812"/>
        <v>1</v>
      </c>
      <c r="I3239">
        <f t="shared" si="813"/>
        <v>-1</v>
      </c>
      <c r="J3239">
        <f t="shared" si="816"/>
        <v>-14</v>
      </c>
      <c r="K3239">
        <f t="shared" si="814"/>
        <v>-1</v>
      </c>
      <c r="L3239" s="11">
        <f t="shared" ca="1" si="808"/>
        <v>13396.409999999978</v>
      </c>
      <c r="M3239">
        <f t="shared" ca="1" si="815"/>
        <v>-1</v>
      </c>
      <c r="N3239">
        <f t="shared" ca="1" si="809"/>
        <v>2</v>
      </c>
      <c r="O3239">
        <f>COUNTIF(結算日!$A$3:$A$249,A3239)</f>
        <v>0</v>
      </c>
      <c r="Q3239" s="7">
        <f t="shared" si="817"/>
        <v>48</v>
      </c>
      <c r="R3239" s="8">
        <f t="shared" ca="1" si="821"/>
        <v>6528</v>
      </c>
      <c r="S3239" s="8">
        <f t="shared" ca="1" si="822"/>
        <v>1164966</v>
      </c>
      <c r="T3239" s="8">
        <f t="shared" ca="1" si="818"/>
        <v>-136</v>
      </c>
      <c r="U3239" s="9">
        <f t="shared" ca="1" si="823"/>
        <v>272</v>
      </c>
      <c r="V3239">
        <f t="shared" si="819"/>
        <v>2011</v>
      </c>
      <c r="W3239">
        <f t="shared" si="820"/>
        <v>7</v>
      </c>
    </row>
    <row r="3240" spans="1:23" x14ac:dyDescent="0.25">
      <c r="A3240" s="1">
        <v>40744</v>
      </c>
      <c r="B3240" s="2">
        <v>8706.17</v>
      </c>
      <c r="C3240" s="2">
        <v>133687</v>
      </c>
      <c r="D3240" s="2">
        <v>8698</v>
      </c>
      <c r="E3240" s="2">
        <v>8635</v>
      </c>
      <c r="F3240" s="10">
        <f t="shared" si="810"/>
        <v>-8.1746623371701244E-3</v>
      </c>
      <c r="G3240" s="2">
        <f t="shared" ca="1" si="811"/>
        <v>103658.175</v>
      </c>
      <c r="H3240">
        <f t="shared" ca="1" si="812"/>
        <v>1</v>
      </c>
      <c r="I3240">
        <f t="shared" si="813"/>
        <v>1</v>
      </c>
      <c r="J3240">
        <f t="shared" si="816"/>
        <v>181.60000000000036</v>
      </c>
      <c r="K3240">
        <f t="shared" si="814"/>
        <v>1</v>
      </c>
      <c r="L3240" s="11">
        <f t="shared" ca="1" si="808"/>
        <v>13214.809999999978</v>
      </c>
      <c r="M3240">
        <f t="shared" ca="1" si="815"/>
        <v>1</v>
      </c>
      <c r="N3240">
        <f t="shared" ca="1" si="809"/>
        <v>2</v>
      </c>
      <c r="O3240">
        <f>COUNTIF(結算日!$A$3:$A$249,A3240)</f>
        <v>1</v>
      </c>
      <c r="Q3240" s="7">
        <f t="shared" si="817"/>
        <v>163</v>
      </c>
      <c r="R3240" s="8">
        <f t="shared" ca="1" si="821"/>
        <v>-22168</v>
      </c>
      <c r="S3240" s="8">
        <f t="shared" ca="1" si="822"/>
        <v>1142526</v>
      </c>
      <c r="T3240" s="8">
        <f t="shared" ca="1" si="818"/>
        <v>132</v>
      </c>
      <c r="U3240" s="9">
        <f t="shared" ca="1" si="823"/>
        <v>268</v>
      </c>
      <c r="V3240">
        <f t="shared" si="819"/>
        <v>2011</v>
      </c>
      <c r="W3240">
        <f t="shared" si="820"/>
        <v>7</v>
      </c>
    </row>
    <row r="3241" spans="1:23" x14ac:dyDescent="0.25">
      <c r="A3241" s="1">
        <v>40745</v>
      </c>
      <c r="B3241" s="2">
        <v>8717.14</v>
      </c>
      <c r="C3241" s="2">
        <v>126450</v>
      </c>
      <c r="D3241" s="2">
        <v>8652</v>
      </c>
      <c r="E3241" s="2">
        <v>8619</v>
      </c>
      <c r="F3241" s="10">
        <f t="shared" si="810"/>
        <v>-7.4726343732003375E-3</v>
      </c>
      <c r="G3241" s="2">
        <f t="shared" ca="1" si="811"/>
        <v>104600.7</v>
      </c>
      <c r="H3241">
        <f t="shared" ca="1" si="812"/>
        <v>1</v>
      </c>
      <c r="I3241">
        <f t="shared" si="813"/>
        <v>1</v>
      </c>
      <c r="J3241">
        <f t="shared" si="816"/>
        <v>10.969999999999345</v>
      </c>
      <c r="K3241">
        <f t="shared" si="814"/>
        <v>1</v>
      </c>
      <c r="L3241" s="11">
        <f t="shared" ca="1" si="808"/>
        <v>13225.779999999977</v>
      </c>
      <c r="M3241">
        <f t="shared" ca="1" si="815"/>
        <v>1</v>
      </c>
      <c r="N3241">
        <f t="shared" ca="1" si="809"/>
        <v>0</v>
      </c>
      <c r="O3241">
        <f>COUNTIF(結算日!$A$3:$A$249,A3241)</f>
        <v>0</v>
      </c>
      <c r="Q3241" s="7">
        <f t="shared" si="817"/>
        <v>17</v>
      </c>
      <c r="R3241" s="8">
        <f t="shared" ca="1" si="821"/>
        <v>2244</v>
      </c>
      <c r="S3241" s="8">
        <f t="shared" ca="1" si="822"/>
        <v>1144502</v>
      </c>
      <c r="T3241" s="8">
        <f t="shared" ca="1" si="818"/>
        <v>132</v>
      </c>
      <c r="U3241" s="9">
        <f t="shared" ca="1" si="823"/>
        <v>0</v>
      </c>
      <c r="V3241">
        <f t="shared" si="819"/>
        <v>2011</v>
      </c>
      <c r="W3241">
        <f t="shared" si="820"/>
        <v>7</v>
      </c>
    </row>
    <row r="3242" spans="1:23" x14ac:dyDescent="0.25">
      <c r="A3242" s="1">
        <v>40746</v>
      </c>
      <c r="B3242" s="2">
        <v>8765.32</v>
      </c>
      <c r="C3242" s="2">
        <v>136900</v>
      </c>
      <c r="D3242" s="2">
        <v>8691</v>
      </c>
      <c r="E3242" s="2">
        <v>8659</v>
      </c>
      <c r="F3242" s="10">
        <f t="shared" si="810"/>
        <v>-8.4788689973668285E-3</v>
      </c>
      <c r="G3242" s="2">
        <f t="shared" ca="1" si="811"/>
        <v>105850.65</v>
      </c>
      <c r="H3242">
        <f t="shared" ca="1" si="812"/>
        <v>1</v>
      </c>
      <c r="I3242">
        <f t="shared" si="813"/>
        <v>1</v>
      </c>
      <c r="J3242">
        <f t="shared" si="816"/>
        <v>48.180000000000291</v>
      </c>
      <c r="K3242">
        <f t="shared" si="814"/>
        <v>1</v>
      </c>
      <c r="L3242" s="11">
        <f t="shared" ca="1" si="808"/>
        <v>13273.959999999977</v>
      </c>
      <c r="M3242">
        <f t="shared" ca="1" si="815"/>
        <v>1</v>
      </c>
      <c r="N3242">
        <f t="shared" ca="1" si="809"/>
        <v>0</v>
      </c>
      <c r="O3242">
        <f>COUNTIF(結算日!$A$3:$A$249,A3242)</f>
        <v>0</v>
      </c>
      <c r="Q3242" s="7">
        <f t="shared" si="817"/>
        <v>39</v>
      </c>
      <c r="R3242" s="8">
        <f t="shared" ca="1" si="821"/>
        <v>5148</v>
      </c>
      <c r="S3242" s="8">
        <f t="shared" ca="1" si="822"/>
        <v>1149650</v>
      </c>
      <c r="T3242" s="8">
        <f t="shared" ca="1" si="818"/>
        <v>132</v>
      </c>
      <c r="U3242" s="9">
        <f t="shared" ca="1" si="823"/>
        <v>0</v>
      </c>
      <c r="V3242">
        <f t="shared" si="819"/>
        <v>2011</v>
      </c>
      <c r="W3242">
        <f t="shared" si="820"/>
        <v>7</v>
      </c>
    </row>
    <row r="3243" spans="1:23" x14ac:dyDescent="0.25">
      <c r="A3243" s="1">
        <v>40749</v>
      </c>
      <c r="B3243" s="2">
        <v>8683.51</v>
      </c>
      <c r="C3243" s="2">
        <v>101254</v>
      </c>
      <c r="D3243" s="2">
        <v>8608</v>
      </c>
      <c r="E3243" s="2">
        <v>8575</v>
      </c>
      <c r="F3243" s="10">
        <f t="shared" si="810"/>
        <v>-8.6957923696754369E-3</v>
      </c>
      <c r="G3243" s="2">
        <f t="shared" ca="1" si="811"/>
        <v>105974.575</v>
      </c>
      <c r="H3243">
        <f t="shared" ca="1" si="812"/>
        <v>-1</v>
      </c>
      <c r="I3243">
        <f t="shared" si="813"/>
        <v>1</v>
      </c>
      <c r="J3243">
        <f t="shared" si="816"/>
        <v>-81.809999999999491</v>
      </c>
      <c r="K3243">
        <f t="shared" si="814"/>
        <v>1</v>
      </c>
      <c r="L3243" s="11">
        <f t="shared" ca="1" si="808"/>
        <v>13192.149999999978</v>
      </c>
      <c r="M3243">
        <f t="shared" ca="1" si="815"/>
        <v>1</v>
      </c>
      <c r="N3243">
        <f t="shared" ca="1" si="809"/>
        <v>0</v>
      </c>
      <c r="O3243">
        <f>COUNTIF(結算日!$A$3:$A$249,A3243)</f>
        <v>0</v>
      </c>
      <c r="Q3243" s="7">
        <f t="shared" si="817"/>
        <v>-83</v>
      </c>
      <c r="R3243" s="8">
        <f t="shared" ca="1" si="821"/>
        <v>-10956</v>
      </c>
      <c r="S3243" s="8">
        <f t="shared" ca="1" si="822"/>
        <v>1138694</v>
      </c>
      <c r="T3243" s="8">
        <f t="shared" ca="1" si="818"/>
        <v>132</v>
      </c>
      <c r="U3243" s="9">
        <f t="shared" ca="1" si="823"/>
        <v>0</v>
      </c>
      <c r="V3243">
        <f t="shared" si="819"/>
        <v>2011</v>
      </c>
      <c r="W3243">
        <f t="shared" si="820"/>
        <v>7</v>
      </c>
    </row>
    <row r="3244" spans="1:23" x14ac:dyDescent="0.25">
      <c r="A3244" s="1">
        <v>40750</v>
      </c>
      <c r="B3244" s="2">
        <v>8794.24</v>
      </c>
      <c r="C3244" s="2">
        <v>111009</v>
      </c>
      <c r="D3244" s="2">
        <v>8738</v>
      </c>
      <c r="E3244" s="2">
        <v>8701</v>
      </c>
      <c r="F3244" s="10">
        <f t="shared" si="810"/>
        <v>-6.3950949712539007E-3</v>
      </c>
      <c r="G3244" s="2">
        <f t="shared" ca="1" si="811"/>
        <v>106549.25</v>
      </c>
      <c r="H3244">
        <f t="shared" ca="1" si="812"/>
        <v>1</v>
      </c>
      <c r="I3244">
        <f t="shared" si="813"/>
        <v>1</v>
      </c>
      <c r="J3244">
        <f t="shared" si="816"/>
        <v>110.72999999999956</v>
      </c>
      <c r="K3244">
        <f t="shared" si="814"/>
        <v>1</v>
      </c>
      <c r="L3244" s="11">
        <f t="shared" ca="1" si="808"/>
        <v>13302.879999999977</v>
      </c>
      <c r="M3244">
        <f t="shared" ca="1" si="815"/>
        <v>1</v>
      </c>
      <c r="N3244">
        <f t="shared" ca="1" si="809"/>
        <v>0</v>
      </c>
      <c r="O3244">
        <f>COUNTIF(結算日!$A$3:$A$249,A3244)</f>
        <v>0</v>
      </c>
      <c r="Q3244" s="7">
        <f t="shared" si="817"/>
        <v>130</v>
      </c>
      <c r="R3244" s="8">
        <f t="shared" ca="1" si="821"/>
        <v>17160</v>
      </c>
      <c r="S3244" s="8">
        <f t="shared" ca="1" si="822"/>
        <v>1155854</v>
      </c>
      <c r="T3244" s="8">
        <f t="shared" ca="1" si="818"/>
        <v>132</v>
      </c>
      <c r="U3244" s="9">
        <f t="shared" ca="1" si="823"/>
        <v>0</v>
      </c>
      <c r="V3244">
        <f t="shared" si="819"/>
        <v>2011</v>
      </c>
      <c r="W3244">
        <f t="shared" si="820"/>
        <v>7</v>
      </c>
    </row>
    <row r="3245" spans="1:23" x14ac:dyDescent="0.25">
      <c r="A3245" s="1">
        <v>40751</v>
      </c>
      <c r="B3245" s="2">
        <v>8817.49</v>
      </c>
      <c r="C3245" s="2">
        <v>130614</v>
      </c>
      <c r="D3245" s="2">
        <v>8762</v>
      </c>
      <c r="E3245" s="2">
        <v>8728</v>
      </c>
      <c r="F3245" s="10">
        <f t="shared" si="810"/>
        <v>-6.2931741345892966E-3</v>
      </c>
      <c r="G3245" s="2">
        <f t="shared" ca="1" si="811"/>
        <v>106532.9</v>
      </c>
      <c r="H3245">
        <f t="shared" ca="1" si="812"/>
        <v>1</v>
      </c>
      <c r="I3245">
        <f t="shared" si="813"/>
        <v>1</v>
      </c>
      <c r="J3245">
        <f t="shared" si="816"/>
        <v>23.25</v>
      </c>
      <c r="K3245">
        <f t="shared" si="814"/>
        <v>1</v>
      </c>
      <c r="L3245" s="11">
        <f t="shared" ca="1" si="808"/>
        <v>13326.129999999977</v>
      </c>
      <c r="M3245">
        <f t="shared" ca="1" si="815"/>
        <v>1</v>
      </c>
      <c r="N3245">
        <f t="shared" ca="1" si="809"/>
        <v>0</v>
      </c>
      <c r="O3245">
        <f>COUNTIF(結算日!$A$3:$A$249,A3245)</f>
        <v>0</v>
      </c>
      <c r="Q3245" s="7">
        <f t="shared" si="817"/>
        <v>24</v>
      </c>
      <c r="R3245" s="8">
        <f t="shared" ca="1" si="821"/>
        <v>3168</v>
      </c>
      <c r="S3245" s="8">
        <f t="shared" ca="1" si="822"/>
        <v>1159022</v>
      </c>
      <c r="T3245" s="8">
        <f t="shared" ca="1" si="818"/>
        <v>132</v>
      </c>
      <c r="U3245" s="9">
        <f t="shared" ca="1" si="823"/>
        <v>0</v>
      </c>
      <c r="V3245">
        <f t="shared" si="819"/>
        <v>2011</v>
      </c>
      <c r="W3245">
        <f t="shared" si="820"/>
        <v>7</v>
      </c>
    </row>
    <row r="3246" spans="1:23" x14ac:dyDescent="0.25">
      <c r="A3246" s="1">
        <v>40752</v>
      </c>
      <c r="B3246" s="2">
        <v>8788.39</v>
      </c>
      <c r="C3246" s="2">
        <v>58538</v>
      </c>
      <c r="D3246" s="2">
        <v>8721</v>
      </c>
      <c r="E3246" s="2">
        <v>8688</v>
      </c>
      <c r="F3246" s="10">
        <f t="shared" si="810"/>
        <v>-7.6680711711700766E-3</v>
      </c>
      <c r="G3246" s="2">
        <f t="shared" ca="1" si="811"/>
        <v>104723.05</v>
      </c>
      <c r="H3246">
        <f t="shared" ca="1" si="812"/>
        <v>-1</v>
      </c>
      <c r="I3246">
        <f t="shared" si="813"/>
        <v>1</v>
      </c>
      <c r="J3246">
        <f t="shared" si="816"/>
        <v>-29.100000000000364</v>
      </c>
      <c r="K3246">
        <f t="shared" si="814"/>
        <v>1</v>
      </c>
      <c r="L3246" s="11">
        <f t="shared" ca="1" si="808"/>
        <v>13297.029999999977</v>
      </c>
      <c r="M3246">
        <f t="shared" ca="1" si="815"/>
        <v>1</v>
      </c>
      <c r="N3246">
        <f t="shared" ca="1" si="809"/>
        <v>0</v>
      </c>
      <c r="O3246">
        <f>COUNTIF(結算日!$A$3:$A$249,A3246)</f>
        <v>0</v>
      </c>
      <c r="Q3246" s="7">
        <f t="shared" si="817"/>
        <v>-41</v>
      </c>
      <c r="R3246" s="8">
        <f t="shared" ca="1" si="821"/>
        <v>-5412</v>
      </c>
      <c r="S3246" s="8">
        <f t="shared" ca="1" si="822"/>
        <v>1153610</v>
      </c>
      <c r="T3246" s="8">
        <f t="shared" ca="1" si="818"/>
        <v>132</v>
      </c>
      <c r="U3246" s="9">
        <f t="shared" ca="1" si="823"/>
        <v>0</v>
      </c>
      <c r="V3246">
        <f t="shared" si="819"/>
        <v>2011</v>
      </c>
      <c r="W3246">
        <f t="shared" si="820"/>
        <v>7</v>
      </c>
    </row>
    <row r="3247" spans="1:23" x14ac:dyDescent="0.25">
      <c r="A3247" s="1">
        <v>40753</v>
      </c>
      <c r="B3247" s="2">
        <v>8644.18</v>
      </c>
      <c r="C3247" s="2">
        <v>141739</v>
      </c>
      <c r="D3247" s="2">
        <v>8613</v>
      </c>
      <c r="E3247" s="2">
        <v>8576</v>
      </c>
      <c r="F3247" s="10">
        <f t="shared" si="810"/>
        <v>-3.6070512182764247E-3</v>
      </c>
      <c r="G3247" s="2">
        <f t="shared" ca="1" si="811"/>
        <v>105485.825</v>
      </c>
      <c r="H3247">
        <f t="shared" ca="1" si="812"/>
        <v>1</v>
      </c>
      <c r="I3247">
        <f t="shared" si="813"/>
        <v>1</v>
      </c>
      <c r="J3247">
        <f t="shared" si="816"/>
        <v>-144.20999999999913</v>
      </c>
      <c r="K3247">
        <f t="shared" si="814"/>
        <v>1</v>
      </c>
      <c r="L3247" s="11">
        <f t="shared" ca="1" si="808"/>
        <v>13152.819999999978</v>
      </c>
      <c r="M3247">
        <f t="shared" ca="1" si="815"/>
        <v>1</v>
      </c>
      <c r="N3247">
        <f t="shared" ca="1" si="809"/>
        <v>0</v>
      </c>
      <c r="O3247">
        <f>COUNTIF(結算日!$A$3:$A$249,A3247)</f>
        <v>0</v>
      </c>
      <c r="Q3247" s="7">
        <f t="shared" si="817"/>
        <v>-108</v>
      </c>
      <c r="R3247" s="8">
        <f t="shared" ca="1" si="821"/>
        <v>-14256</v>
      </c>
      <c r="S3247" s="8">
        <f t="shared" ca="1" si="822"/>
        <v>1139354</v>
      </c>
      <c r="T3247" s="8">
        <f t="shared" ca="1" si="818"/>
        <v>132</v>
      </c>
      <c r="U3247" s="9">
        <f t="shared" ca="1" si="823"/>
        <v>0</v>
      </c>
      <c r="V3247">
        <f t="shared" si="819"/>
        <v>2011</v>
      </c>
      <c r="W3247">
        <f t="shared" si="820"/>
        <v>7</v>
      </c>
    </row>
    <row r="3248" spans="1:23" x14ac:dyDescent="0.25">
      <c r="A3248" s="1">
        <v>40756</v>
      </c>
      <c r="B3248" s="2">
        <v>8701.3799999999992</v>
      </c>
      <c r="C3248" s="2">
        <v>133446</v>
      </c>
      <c r="D3248" s="2">
        <v>8681</v>
      </c>
      <c r="E3248" s="2">
        <v>8650</v>
      </c>
      <c r="F3248" s="10">
        <f t="shared" si="810"/>
        <v>-2.3421572210383657E-3</v>
      </c>
      <c r="G3248" s="2">
        <f t="shared" ca="1" si="811"/>
        <v>106547.72500000001</v>
      </c>
      <c r="H3248">
        <f t="shared" ca="1" si="812"/>
        <v>1</v>
      </c>
      <c r="I3248">
        <f t="shared" si="813"/>
        <v>1</v>
      </c>
      <c r="J3248">
        <f t="shared" si="816"/>
        <v>57.199999999998909</v>
      </c>
      <c r="K3248">
        <f t="shared" si="814"/>
        <v>1</v>
      </c>
      <c r="L3248" s="11">
        <f t="shared" ca="1" si="808"/>
        <v>13210.019999999977</v>
      </c>
      <c r="M3248">
        <f t="shared" ca="1" si="815"/>
        <v>1</v>
      </c>
      <c r="N3248">
        <f t="shared" ca="1" si="809"/>
        <v>0</v>
      </c>
      <c r="O3248">
        <f>COUNTIF(結算日!$A$3:$A$249,A3248)</f>
        <v>0</v>
      </c>
      <c r="Q3248" s="7">
        <f t="shared" si="817"/>
        <v>68</v>
      </c>
      <c r="R3248" s="8">
        <f t="shared" ca="1" si="821"/>
        <v>8976</v>
      </c>
      <c r="S3248" s="8">
        <f t="shared" ca="1" si="822"/>
        <v>1148330</v>
      </c>
      <c r="T3248" s="8">
        <f t="shared" ca="1" si="818"/>
        <v>132</v>
      </c>
      <c r="U3248" s="9">
        <f t="shared" ca="1" si="823"/>
        <v>0</v>
      </c>
      <c r="V3248">
        <f t="shared" si="819"/>
        <v>2011</v>
      </c>
      <c r="W3248">
        <f t="shared" si="820"/>
        <v>8</v>
      </c>
    </row>
    <row r="3249" spans="1:23" x14ac:dyDescent="0.25">
      <c r="A3249" s="1">
        <v>40757</v>
      </c>
      <c r="B3249" s="2">
        <v>8584.7199999999993</v>
      </c>
      <c r="C3249" s="2">
        <v>126500</v>
      </c>
      <c r="D3249" s="2">
        <v>8574</v>
      </c>
      <c r="E3249" s="2">
        <v>8544</v>
      </c>
      <c r="F3249" s="10">
        <f t="shared" si="810"/>
        <v>-1.2487303022112872E-3</v>
      </c>
      <c r="G3249" s="2">
        <f t="shared" ca="1" si="811"/>
        <v>107471.25</v>
      </c>
      <c r="H3249">
        <f t="shared" ca="1" si="812"/>
        <v>1</v>
      </c>
      <c r="I3249">
        <f t="shared" si="813"/>
        <v>1</v>
      </c>
      <c r="J3249">
        <f t="shared" si="816"/>
        <v>-116.65999999999985</v>
      </c>
      <c r="K3249">
        <f t="shared" si="814"/>
        <v>1</v>
      </c>
      <c r="L3249" s="11">
        <f t="shared" ca="1" si="808"/>
        <v>13093.359999999977</v>
      </c>
      <c r="M3249">
        <f t="shared" ca="1" si="815"/>
        <v>1</v>
      </c>
      <c r="N3249">
        <f t="shared" ca="1" si="809"/>
        <v>0</v>
      </c>
      <c r="O3249">
        <f>COUNTIF(結算日!$A$3:$A$249,A3249)</f>
        <v>0</v>
      </c>
      <c r="Q3249" s="7">
        <f t="shared" si="817"/>
        <v>-107</v>
      </c>
      <c r="R3249" s="8">
        <f t="shared" ca="1" si="821"/>
        <v>-14124</v>
      </c>
      <c r="S3249" s="8">
        <f t="shared" ca="1" si="822"/>
        <v>1134206</v>
      </c>
      <c r="T3249" s="8">
        <f t="shared" ca="1" si="818"/>
        <v>132</v>
      </c>
      <c r="U3249" s="9">
        <f t="shared" ca="1" si="823"/>
        <v>0</v>
      </c>
      <c r="V3249">
        <f t="shared" si="819"/>
        <v>2011</v>
      </c>
      <c r="W3249">
        <f t="shared" si="820"/>
        <v>8</v>
      </c>
    </row>
    <row r="3250" spans="1:23" x14ac:dyDescent="0.25">
      <c r="A3250" s="1">
        <v>40758</v>
      </c>
      <c r="B3250" s="2">
        <v>8456.86</v>
      </c>
      <c r="C3250" s="2">
        <v>146326</v>
      </c>
      <c r="D3250" s="2">
        <v>8439</v>
      </c>
      <c r="E3250" s="2">
        <v>8409</v>
      </c>
      <c r="F3250" s="10">
        <f t="shared" si="810"/>
        <v>-2.1118949586490521E-3</v>
      </c>
      <c r="G3250" s="2">
        <f t="shared" ca="1" si="811"/>
        <v>108847.925</v>
      </c>
      <c r="H3250">
        <f t="shared" ca="1" si="812"/>
        <v>1</v>
      </c>
      <c r="I3250">
        <f t="shared" si="813"/>
        <v>1</v>
      </c>
      <c r="J3250">
        <f t="shared" si="816"/>
        <v>-127.85999999999876</v>
      </c>
      <c r="K3250">
        <f t="shared" si="814"/>
        <v>1</v>
      </c>
      <c r="L3250" s="11">
        <f t="shared" ca="1" si="808"/>
        <v>12965.499999999978</v>
      </c>
      <c r="M3250">
        <f t="shared" ca="1" si="815"/>
        <v>1</v>
      </c>
      <c r="N3250">
        <f t="shared" ca="1" si="809"/>
        <v>0</v>
      </c>
      <c r="O3250">
        <f>COUNTIF(結算日!$A$3:$A$249,A3250)</f>
        <v>0</v>
      </c>
      <c r="Q3250" s="7">
        <f t="shared" si="817"/>
        <v>-135</v>
      </c>
      <c r="R3250" s="8">
        <f t="shared" ca="1" si="821"/>
        <v>-17820</v>
      </c>
      <c r="S3250" s="8">
        <f t="shared" ca="1" si="822"/>
        <v>1116386</v>
      </c>
      <c r="T3250" s="8">
        <f t="shared" ca="1" si="818"/>
        <v>132</v>
      </c>
      <c r="U3250" s="9">
        <f t="shared" ca="1" si="823"/>
        <v>0</v>
      </c>
      <c r="V3250">
        <f t="shared" si="819"/>
        <v>2011</v>
      </c>
      <c r="W3250">
        <f t="shared" si="820"/>
        <v>8</v>
      </c>
    </row>
    <row r="3251" spans="1:23" x14ac:dyDescent="0.25">
      <c r="A3251" s="1">
        <v>40759</v>
      </c>
      <c r="B3251" s="2">
        <v>8317.27</v>
      </c>
      <c r="C3251" s="2">
        <v>140202</v>
      </c>
      <c r="D3251" s="2">
        <v>8294</v>
      </c>
      <c r="E3251" s="2">
        <v>8265</v>
      </c>
      <c r="F3251" s="10">
        <f t="shared" si="810"/>
        <v>-2.7977930258366035E-3</v>
      </c>
      <c r="G3251" s="2">
        <f t="shared" ca="1" si="811"/>
        <v>110363.4</v>
      </c>
      <c r="H3251">
        <f t="shared" ca="1" si="812"/>
        <v>1</v>
      </c>
      <c r="I3251">
        <f t="shared" si="813"/>
        <v>1</v>
      </c>
      <c r="J3251">
        <f t="shared" si="816"/>
        <v>-139.59000000000015</v>
      </c>
      <c r="K3251">
        <f t="shared" si="814"/>
        <v>1</v>
      </c>
      <c r="L3251" s="11">
        <f t="shared" ca="1" si="808"/>
        <v>12825.909999999978</v>
      </c>
      <c r="M3251">
        <f t="shared" ca="1" si="815"/>
        <v>1</v>
      </c>
      <c r="N3251">
        <f t="shared" ca="1" si="809"/>
        <v>0</v>
      </c>
      <c r="O3251">
        <f>COUNTIF(結算日!$A$3:$A$249,A3251)</f>
        <v>0</v>
      </c>
      <c r="Q3251" s="7">
        <f t="shared" si="817"/>
        <v>-145</v>
      </c>
      <c r="R3251" s="8">
        <f t="shared" ca="1" si="821"/>
        <v>-19140</v>
      </c>
      <c r="S3251" s="8">
        <f t="shared" ca="1" si="822"/>
        <v>1097246</v>
      </c>
      <c r="T3251" s="8">
        <f t="shared" ca="1" si="818"/>
        <v>132</v>
      </c>
      <c r="U3251" s="9">
        <f t="shared" ca="1" si="823"/>
        <v>0</v>
      </c>
      <c r="V3251">
        <f t="shared" si="819"/>
        <v>2011</v>
      </c>
      <c r="W3251">
        <f t="shared" si="820"/>
        <v>8</v>
      </c>
    </row>
    <row r="3252" spans="1:23" x14ac:dyDescent="0.25">
      <c r="A3252" s="1">
        <v>40760</v>
      </c>
      <c r="B3252" s="2">
        <v>7853.13</v>
      </c>
      <c r="C3252" s="2">
        <v>161867</v>
      </c>
      <c r="D3252" s="2">
        <v>7766</v>
      </c>
      <c r="E3252" s="2">
        <v>7728</v>
      </c>
      <c r="F3252" s="10">
        <f t="shared" si="810"/>
        <v>-1.1094939215319233E-2</v>
      </c>
      <c r="G3252" s="2">
        <f t="shared" ca="1" si="811"/>
        <v>111624.22500000001</v>
      </c>
      <c r="H3252">
        <f t="shared" ca="1" si="812"/>
        <v>1</v>
      </c>
      <c r="I3252">
        <f t="shared" si="813"/>
        <v>1</v>
      </c>
      <c r="J3252">
        <f t="shared" si="816"/>
        <v>-464.14000000000033</v>
      </c>
      <c r="K3252">
        <f t="shared" si="814"/>
        <v>1</v>
      </c>
      <c r="L3252" s="11">
        <f t="shared" ca="1" si="808"/>
        <v>12361.769999999979</v>
      </c>
      <c r="M3252">
        <f t="shared" ca="1" si="815"/>
        <v>1</v>
      </c>
      <c r="N3252">
        <f t="shared" ca="1" si="809"/>
        <v>0</v>
      </c>
      <c r="O3252">
        <f>COUNTIF(結算日!$A$3:$A$249,A3252)</f>
        <v>0</v>
      </c>
      <c r="Q3252" s="7">
        <f t="shared" si="817"/>
        <v>-528</v>
      </c>
      <c r="R3252" s="8">
        <f t="shared" ca="1" si="821"/>
        <v>-69696</v>
      </c>
      <c r="S3252" s="8">
        <f t="shared" ca="1" si="822"/>
        <v>1027550</v>
      </c>
      <c r="T3252" s="8">
        <f t="shared" ca="1" si="818"/>
        <v>132</v>
      </c>
      <c r="U3252" s="9">
        <f t="shared" ca="1" si="823"/>
        <v>0</v>
      </c>
      <c r="V3252">
        <f t="shared" si="819"/>
        <v>2011</v>
      </c>
      <c r="W3252">
        <f t="shared" si="820"/>
        <v>8</v>
      </c>
    </row>
    <row r="3253" spans="1:23" x14ac:dyDescent="0.25">
      <c r="A3253" s="1">
        <v>40763</v>
      </c>
      <c r="B3253" s="2">
        <v>7552.8</v>
      </c>
      <c r="C3253" s="2">
        <v>167172</v>
      </c>
      <c r="D3253" s="2">
        <v>7555</v>
      </c>
      <c r="E3253" s="2">
        <v>7514</v>
      </c>
      <c r="F3253" s="10">
        <f t="shared" si="810"/>
        <v>2.9128270310341264E-4</v>
      </c>
      <c r="G3253" s="2">
        <f t="shared" ca="1" si="811"/>
        <v>113344.875</v>
      </c>
      <c r="H3253">
        <f t="shared" ca="1" si="812"/>
        <v>1</v>
      </c>
      <c r="I3253">
        <f t="shared" si="813"/>
        <v>-1</v>
      </c>
      <c r="J3253">
        <f t="shared" si="816"/>
        <v>-300.32999999999993</v>
      </c>
      <c r="K3253">
        <f t="shared" ca="1" si="814"/>
        <v>1</v>
      </c>
      <c r="L3253" s="11">
        <f t="shared" ca="1" si="808"/>
        <v>12061.439999999979</v>
      </c>
      <c r="M3253">
        <f t="shared" ca="1" si="815"/>
        <v>1</v>
      </c>
      <c r="N3253">
        <f t="shared" ca="1" si="809"/>
        <v>0</v>
      </c>
      <c r="O3253">
        <f>COUNTIF(結算日!$A$3:$A$249,A3253)</f>
        <v>0</v>
      </c>
      <c r="Q3253" s="7">
        <f t="shared" si="817"/>
        <v>-211</v>
      </c>
      <c r="R3253" s="8">
        <f t="shared" ca="1" si="821"/>
        <v>-27852</v>
      </c>
      <c r="S3253" s="8">
        <f t="shared" ca="1" si="822"/>
        <v>999698</v>
      </c>
      <c r="T3253" s="8">
        <f t="shared" ca="1" si="818"/>
        <v>132</v>
      </c>
      <c r="U3253" s="9">
        <f t="shared" ca="1" si="823"/>
        <v>0</v>
      </c>
      <c r="V3253">
        <f t="shared" si="819"/>
        <v>2011</v>
      </c>
      <c r="W3253">
        <f t="shared" si="820"/>
        <v>8</v>
      </c>
    </row>
    <row r="3254" spans="1:23" x14ac:dyDescent="0.25">
      <c r="A3254" s="1">
        <v>40764</v>
      </c>
      <c r="B3254" s="2">
        <v>7493.12</v>
      </c>
      <c r="C3254" s="2">
        <v>200582</v>
      </c>
      <c r="D3254" s="2">
        <v>7533</v>
      </c>
      <c r="E3254" s="2">
        <v>7503</v>
      </c>
      <c r="F3254" s="10">
        <f t="shared" si="810"/>
        <v>5.3222155790912939E-3</v>
      </c>
      <c r="G3254" s="2">
        <f t="shared" ca="1" si="811"/>
        <v>116216.125</v>
      </c>
      <c r="H3254">
        <f t="shared" ca="1" si="812"/>
        <v>1</v>
      </c>
      <c r="I3254">
        <f t="shared" si="813"/>
        <v>-1</v>
      </c>
      <c r="J3254">
        <f t="shared" si="816"/>
        <v>-59.680000000000291</v>
      </c>
      <c r="K3254">
        <f t="shared" si="814"/>
        <v>-1</v>
      </c>
      <c r="L3254" s="11">
        <f t="shared" ca="1" si="808"/>
        <v>12001.759999999978</v>
      </c>
      <c r="M3254">
        <f t="shared" ca="1" si="815"/>
        <v>-1</v>
      </c>
      <c r="N3254">
        <f t="shared" ca="1" si="809"/>
        <v>2</v>
      </c>
      <c r="O3254">
        <f>COUNTIF(結算日!$A$3:$A$249,A3254)</f>
        <v>0</v>
      </c>
      <c r="Q3254" s="7">
        <f t="shared" si="817"/>
        <v>-22</v>
      </c>
      <c r="R3254" s="8">
        <f t="shared" ca="1" si="821"/>
        <v>-2904</v>
      </c>
      <c r="S3254" s="8">
        <f t="shared" ca="1" si="822"/>
        <v>996794</v>
      </c>
      <c r="T3254" s="8">
        <f t="shared" ca="1" si="818"/>
        <v>-132</v>
      </c>
      <c r="U3254" s="9">
        <f t="shared" ca="1" si="823"/>
        <v>264</v>
      </c>
      <c r="V3254">
        <f t="shared" si="819"/>
        <v>2011</v>
      </c>
      <c r="W3254">
        <f t="shared" si="820"/>
        <v>8</v>
      </c>
    </row>
    <row r="3255" spans="1:23" x14ac:dyDescent="0.25">
      <c r="A3255" s="1">
        <v>40765</v>
      </c>
      <c r="B3255" s="2">
        <v>7736.32</v>
      </c>
      <c r="C3255" s="2">
        <v>177576</v>
      </c>
      <c r="D3255" s="2">
        <v>7662</v>
      </c>
      <c r="E3255" s="2">
        <v>7620</v>
      </c>
      <c r="F3255" s="10">
        <f t="shared" si="810"/>
        <v>-9.6066346790204538E-3</v>
      </c>
      <c r="G3255" s="2">
        <f t="shared" ca="1" si="811"/>
        <v>117505.675</v>
      </c>
      <c r="H3255">
        <f t="shared" ca="1" si="812"/>
        <v>1</v>
      </c>
      <c r="I3255">
        <f t="shared" si="813"/>
        <v>1</v>
      </c>
      <c r="J3255">
        <f t="shared" si="816"/>
        <v>243.19999999999982</v>
      </c>
      <c r="K3255">
        <f t="shared" si="814"/>
        <v>1</v>
      </c>
      <c r="L3255" s="11">
        <f t="shared" ca="1" si="808"/>
        <v>11758.559999999979</v>
      </c>
      <c r="M3255">
        <f t="shared" ca="1" si="815"/>
        <v>1</v>
      </c>
      <c r="N3255">
        <f t="shared" ca="1" si="809"/>
        <v>2</v>
      </c>
      <c r="O3255">
        <f>COUNTIF(結算日!$A$3:$A$249,A3255)</f>
        <v>0</v>
      </c>
      <c r="Q3255" s="7">
        <f t="shared" si="817"/>
        <v>129</v>
      </c>
      <c r="R3255" s="8">
        <f t="shared" ca="1" si="821"/>
        <v>-17028</v>
      </c>
      <c r="S3255" s="8">
        <f t="shared" ca="1" si="822"/>
        <v>979502</v>
      </c>
      <c r="T3255" s="8">
        <f t="shared" ca="1" si="818"/>
        <v>127</v>
      </c>
      <c r="U3255" s="9">
        <f t="shared" ca="1" si="823"/>
        <v>259</v>
      </c>
      <c r="V3255">
        <f t="shared" si="819"/>
        <v>2011</v>
      </c>
      <c r="W3255">
        <f t="shared" si="820"/>
        <v>8</v>
      </c>
    </row>
    <row r="3256" spans="1:23" x14ac:dyDescent="0.25">
      <c r="A3256" s="1">
        <v>40766</v>
      </c>
      <c r="B3256" s="2">
        <v>7719.09</v>
      </c>
      <c r="C3256" s="2">
        <v>152077</v>
      </c>
      <c r="D3256" s="2">
        <v>7699</v>
      </c>
      <c r="E3256" s="2">
        <v>7651</v>
      </c>
      <c r="F3256" s="10">
        <f t="shared" si="810"/>
        <v>-2.6026383939039555E-3</v>
      </c>
      <c r="G3256" s="2">
        <f t="shared" ca="1" si="811"/>
        <v>118680.1</v>
      </c>
      <c r="H3256">
        <f t="shared" ca="1" si="812"/>
        <v>1</v>
      </c>
      <c r="I3256">
        <f t="shared" si="813"/>
        <v>1</v>
      </c>
      <c r="J3256">
        <f t="shared" si="816"/>
        <v>-17.229999999999563</v>
      </c>
      <c r="K3256">
        <f t="shared" si="814"/>
        <v>1</v>
      </c>
      <c r="L3256" s="11">
        <f t="shared" ca="1" si="808"/>
        <v>11741.32999999998</v>
      </c>
      <c r="M3256">
        <f t="shared" ca="1" si="815"/>
        <v>1</v>
      </c>
      <c r="N3256">
        <f t="shared" ca="1" si="809"/>
        <v>0</v>
      </c>
      <c r="O3256">
        <f>COUNTIF(結算日!$A$3:$A$249,A3256)</f>
        <v>0</v>
      </c>
      <c r="Q3256" s="7">
        <f t="shared" si="817"/>
        <v>37</v>
      </c>
      <c r="R3256" s="8">
        <f t="shared" ca="1" si="821"/>
        <v>4699</v>
      </c>
      <c r="S3256" s="8">
        <f t="shared" ca="1" si="822"/>
        <v>983942</v>
      </c>
      <c r="T3256" s="8">
        <f t="shared" ca="1" si="818"/>
        <v>127</v>
      </c>
      <c r="U3256" s="9">
        <f t="shared" ca="1" si="823"/>
        <v>0</v>
      </c>
      <c r="V3256">
        <f t="shared" si="819"/>
        <v>2011</v>
      </c>
      <c r="W3256">
        <f t="shared" si="820"/>
        <v>8</v>
      </c>
    </row>
    <row r="3257" spans="1:23" x14ac:dyDescent="0.25">
      <c r="A3257" s="1">
        <v>40767</v>
      </c>
      <c r="B3257" s="2">
        <v>7637.02</v>
      </c>
      <c r="C3257" s="2">
        <v>139768</v>
      </c>
      <c r="D3257" s="2">
        <v>7589</v>
      </c>
      <c r="E3257" s="2">
        <v>7532</v>
      </c>
      <c r="F3257" s="10">
        <f t="shared" si="810"/>
        <v>-6.2877928825642027E-3</v>
      </c>
      <c r="G3257" s="2">
        <f t="shared" ca="1" si="811"/>
        <v>119460.175</v>
      </c>
      <c r="H3257">
        <f t="shared" ca="1" si="812"/>
        <v>1</v>
      </c>
      <c r="I3257">
        <f t="shared" si="813"/>
        <v>1</v>
      </c>
      <c r="J3257">
        <f t="shared" si="816"/>
        <v>-82.069999999999709</v>
      </c>
      <c r="K3257">
        <f t="shared" si="814"/>
        <v>1</v>
      </c>
      <c r="L3257" s="11">
        <f t="shared" ca="1" si="808"/>
        <v>11659.25999999998</v>
      </c>
      <c r="M3257">
        <f t="shared" ca="1" si="815"/>
        <v>1</v>
      </c>
      <c r="N3257">
        <f t="shared" ca="1" si="809"/>
        <v>0</v>
      </c>
      <c r="O3257">
        <f>COUNTIF(結算日!$A$3:$A$249,A3257)</f>
        <v>0</v>
      </c>
      <c r="Q3257" s="7">
        <f t="shared" si="817"/>
        <v>-110</v>
      </c>
      <c r="R3257" s="8">
        <f t="shared" ca="1" si="821"/>
        <v>-13970</v>
      </c>
      <c r="S3257" s="8">
        <f t="shared" ca="1" si="822"/>
        <v>969972</v>
      </c>
      <c r="T3257" s="8">
        <f t="shared" ca="1" si="818"/>
        <v>127</v>
      </c>
      <c r="U3257" s="9">
        <f t="shared" ca="1" si="823"/>
        <v>0</v>
      </c>
      <c r="V3257">
        <f t="shared" si="819"/>
        <v>2011</v>
      </c>
      <c r="W3257">
        <f t="shared" si="820"/>
        <v>8</v>
      </c>
    </row>
    <row r="3258" spans="1:23" x14ac:dyDescent="0.25">
      <c r="A3258" s="1">
        <v>40770</v>
      </c>
      <c r="B3258" s="2">
        <v>7819.39</v>
      </c>
      <c r="C3258" s="2">
        <v>92438</v>
      </c>
      <c r="D3258" s="2">
        <v>7817</v>
      </c>
      <c r="E3258" s="2">
        <v>7753</v>
      </c>
      <c r="F3258" s="10">
        <f t="shared" si="810"/>
        <v>-3.056504407633609E-4</v>
      </c>
      <c r="G3258" s="2">
        <f t="shared" ca="1" si="811"/>
        <v>119402.25</v>
      </c>
      <c r="H3258">
        <f t="shared" ca="1" si="812"/>
        <v>-1</v>
      </c>
      <c r="I3258">
        <f t="shared" si="813"/>
        <v>1</v>
      </c>
      <c r="J3258">
        <f t="shared" si="816"/>
        <v>182.36999999999989</v>
      </c>
      <c r="K3258">
        <f t="shared" ca="1" si="814"/>
        <v>-1</v>
      </c>
      <c r="L3258" s="11">
        <f t="shared" ca="1" si="808"/>
        <v>11841.629999999979</v>
      </c>
      <c r="M3258">
        <f t="shared" ca="1" si="815"/>
        <v>-1</v>
      </c>
      <c r="N3258">
        <f t="shared" ca="1" si="809"/>
        <v>2</v>
      </c>
      <c r="O3258">
        <f>COUNTIF(結算日!$A$3:$A$249,A3258)</f>
        <v>0</v>
      </c>
      <c r="Q3258" s="7">
        <f t="shared" si="817"/>
        <v>228</v>
      </c>
      <c r="R3258" s="8">
        <f t="shared" ca="1" si="821"/>
        <v>28956</v>
      </c>
      <c r="S3258" s="8">
        <f t="shared" ca="1" si="822"/>
        <v>998928</v>
      </c>
      <c r="T3258" s="8">
        <f t="shared" ca="1" si="818"/>
        <v>-127</v>
      </c>
      <c r="U3258" s="9">
        <f t="shared" ca="1" si="823"/>
        <v>254</v>
      </c>
      <c r="V3258">
        <f t="shared" si="819"/>
        <v>2011</v>
      </c>
      <c r="W3258">
        <f t="shared" si="820"/>
        <v>8</v>
      </c>
    </row>
    <row r="3259" spans="1:23" x14ac:dyDescent="0.25">
      <c r="A3259" s="1">
        <v>40771</v>
      </c>
      <c r="B3259" s="2">
        <v>7798.59</v>
      </c>
      <c r="C3259" s="2">
        <v>104690</v>
      </c>
      <c r="D3259" s="2">
        <v>7773</v>
      </c>
      <c r="E3259" s="2">
        <v>7703</v>
      </c>
      <c r="F3259" s="10">
        <f t="shared" si="810"/>
        <v>-3.2813624001262198E-3</v>
      </c>
      <c r="G3259" s="2">
        <f t="shared" ca="1" si="811"/>
        <v>119501.425</v>
      </c>
      <c r="H3259">
        <f t="shared" ca="1" si="812"/>
        <v>-1</v>
      </c>
      <c r="I3259">
        <f t="shared" si="813"/>
        <v>1</v>
      </c>
      <c r="J3259">
        <f t="shared" si="816"/>
        <v>-20.800000000000182</v>
      </c>
      <c r="K3259">
        <f t="shared" si="814"/>
        <v>1</v>
      </c>
      <c r="L3259" s="11">
        <f t="shared" ca="1" si="808"/>
        <v>11862.429999999978</v>
      </c>
      <c r="M3259">
        <f t="shared" ca="1" si="815"/>
        <v>1</v>
      </c>
      <c r="N3259">
        <f t="shared" ca="1" si="809"/>
        <v>2</v>
      </c>
      <c r="O3259">
        <f>COUNTIF(結算日!$A$3:$A$249,A3259)</f>
        <v>0</v>
      </c>
      <c r="Q3259" s="7">
        <f t="shared" si="817"/>
        <v>-44</v>
      </c>
      <c r="R3259" s="8">
        <f t="shared" ca="1" si="821"/>
        <v>5588</v>
      </c>
      <c r="S3259" s="8">
        <f t="shared" ca="1" si="822"/>
        <v>1004262</v>
      </c>
      <c r="T3259" s="8">
        <f t="shared" ca="1" si="818"/>
        <v>129</v>
      </c>
      <c r="U3259" s="9">
        <f t="shared" ca="1" si="823"/>
        <v>256</v>
      </c>
      <c r="V3259">
        <f t="shared" si="819"/>
        <v>2011</v>
      </c>
      <c r="W3259">
        <f t="shared" si="820"/>
        <v>8</v>
      </c>
    </row>
    <row r="3260" spans="1:23" x14ac:dyDescent="0.25">
      <c r="A3260" s="1">
        <v>40772</v>
      </c>
      <c r="B3260" s="2">
        <v>7741.76</v>
      </c>
      <c r="C3260" s="2">
        <v>110116</v>
      </c>
      <c r="D3260" s="2">
        <v>7753</v>
      </c>
      <c r="E3260" s="2">
        <v>7643</v>
      </c>
      <c r="F3260" s="10">
        <f t="shared" si="810"/>
        <v>-1.275678915388756E-2</v>
      </c>
      <c r="G3260" s="2">
        <f t="shared" ca="1" si="811"/>
        <v>119749.25</v>
      </c>
      <c r="H3260">
        <f t="shared" ca="1" si="812"/>
        <v>-1</v>
      </c>
      <c r="I3260">
        <f t="shared" si="813"/>
        <v>1</v>
      </c>
      <c r="J3260">
        <f t="shared" si="816"/>
        <v>-56.829999999999927</v>
      </c>
      <c r="K3260">
        <f t="shared" si="814"/>
        <v>1</v>
      </c>
      <c r="L3260" s="11">
        <f t="shared" ca="1" si="808"/>
        <v>11805.599999999979</v>
      </c>
      <c r="M3260">
        <f t="shared" ca="1" si="815"/>
        <v>1</v>
      </c>
      <c r="N3260">
        <f t="shared" ca="1" si="809"/>
        <v>0</v>
      </c>
      <c r="O3260">
        <f>COUNTIF(結算日!$A$3:$A$249,A3260)</f>
        <v>1</v>
      </c>
      <c r="Q3260" s="7">
        <f t="shared" si="817"/>
        <v>-20</v>
      </c>
      <c r="R3260" s="8">
        <f t="shared" ca="1" si="821"/>
        <v>-2580</v>
      </c>
      <c r="S3260" s="8">
        <f t="shared" ca="1" si="822"/>
        <v>1001426</v>
      </c>
      <c r="T3260" s="8">
        <f t="shared" ca="1" si="818"/>
        <v>131</v>
      </c>
      <c r="U3260" s="9">
        <f t="shared" ca="1" si="823"/>
        <v>260</v>
      </c>
      <c r="V3260">
        <f t="shared" si="819"/>
        <v>2011</v>
      </c>
      <c r="W3260">
        <f t="shared" si="820"/>
        <v>8</v>
      </c>
    </row>
    <row r="3261" spans="1:23" x14ac:dyDescent="0.25">
      <c r="A3261" s="1">
        <v>40773</v>
      </c>
      <c r="B3261" s="2">
        <v>7614.97</v>
      </c>
      <c r="C3261" s="2">
        <v>119087</v>
      </c>
      <c r="D3261" s="2">
        <v>7500</v>
      </c>
      <c r="E3261" s="2">
        <v>7470</v>
      </c>
      <c r="F3261" s="10">
        <f t="shared" si="810"/>
        <v>-1.5097892703451299E-2</v>
      </c>
      <c r="G3261" s="2">
        <f t="shared" ca="1" si="811"/>
        <v>120526.75</v>
      </c>
      <c r="H3261">
        <f t="shared" ca="1" si="812"/>
        <v>-1</v>
      </c>
      <c r="I3261">
        <f t="shared" si="813"/>
        <v>1</v>
      </c>
      <c r="J3261">
        <f t="shared" si="816"/>
        <v>-126.78999999999996</v>
      </c>
      <c r="K3261">
        <f t="shared" si="814"/>
        <v>1</v>
      </c>
      <c r="L3261" s="11">
        <f t="shared" ca="1" si="808"/>
        <v>11678.809999999979</v>
      </c>
      <c r="M3261">
        <f t="shared" ca="1" si="815"/>
        <v>1</v>
      </c>
      <c r="N3261">
        <f t="shared" ca="1" si="809"/>
        <v>0</v>
      </c>
      <c r="O3261">
        <f>COUNTIF(結算日!$A$3:$A$249,A3261)</f>
        <v>0</v>
      </c>
      <c r="Q3261" s="7">
        <f t="shared" si="817"/>
        <v>-143</v>
      </c>
      <c r="R3261" s="8">
        <f t="shared" ca="1" si="821"/>
        <v>-18733</v>
      </c>
      <c r="S3261" s="8">
        <f t="shared" ca="1" si="822"/>
        <v>982433</v>
      </c>
      <c r="T3261" s="8">
        <f t="shared" ca="1" si="818"/>
        <v>130</v>
      </c>
      <c r="U3261" s="9">
        <f t="shared" ca="1" si="823"/>
        <v>1</v>
      </c>
      <c r="V3261">
        <f t="shared" si="819"/>
        <v>2011</v>
      </c>
      <c r="W3261">
        <f t="shared" si="820"/>
        <v>8</v>
      </c>
    </row>
    <row r="3262" spans="1:23" x14ac:dyDescent="0.25">
      <c r="A3262" s="1">
        <v>40774</v>
      </c>
      <c r="B3262" s="2">
        <v>7342.96</v>
      </c>
      <c r="C3262" s="2">
        <v>120957</v>
      </c>
      <c r="D3262" s="2">
        <v>7195</v>
      </c>
      <c r="E3262" s="2">
        <v>7165</v>
      </c>
      <c r="F3262" s="10">
        <f t="shared" si="810"/>
        <v>-2.0149912296948402E-2</v>
      </c>
      <c r="G3262" s="2">
        <f t="shared" ca="1" si="811"/>
        <v>121257.325</v>
      </c>
      <c r="H3262">
        <f t="shared" ca="1" si="812"/>
        <v>-1</v>
      </c>
      <c r="I3262">
        <f t="shared" si="813"/>
        <v>1</v>
      </c>
      <c r="J3262">
        <f t="shared" si="816"/>
        <v>-272.01000000000022</v>
      </c>
      <c r="K3262">
        <f t="shared" si="814"/>
        <v>1</v>
      </c>
      <c r="L3262" s="11">
        <f t="shared" ref="L3262:L3325" ca="1" si="824">L3261+J3262*M3261</f>
        <v>11406.799999999979</v>
      </c>
      <c r="M3262">
        <f t="shared" ca="1" si="815"/>
        <v>1</v>
      </c>
      <c r="N3262">
        <f t="shared" ref="N3262:N3325" ca="1" si="825">ABS(M3262-M3261)</f>
        <v>0</v>
      </c>
      <c r="O3262">
        <f>COUNTIF(結算日!$A$3:$A$249,A3262)</f>
        <v>0</v>
      </c>
      <c r="Q3262" s="7">
        <f t="shared" si="817"/>
        <v>-305</v>
      </c>
      <c r="R3262" s="8">
        <f t="shared" ca="1" si="821"/>
        <v>-39650</v>
      </c>
      <c r="S3262" s="8">
        <f t="shared" ca="1" si="822"/>
        <v>942782</v>
      </c>
      <c r="T3262" s="8">
        <f t="shared" ca="1" si="818"/>
        <v>131</v>
      </c>
      <c r="U3262" s="9">
        <f t="shared" ca="1" si="823"/>
        <v>1</v>
      </c>
      <c r="V3262">
        <f t="shared" si="819"/>
        <v>2011</v>
      </c>
      <c r="W3262">
        <f t="shared" si="820"/>
        <v>8</v>
      </c>
    </row>
    <row r="3263" spans="1:23" x14ac:dyDescent="0.25">
      <c r="A3263" s="1">
        <v>40777</v>
      </c>
      <c r="B3263" s="2">
        <v>7312.59</v>
      </c>
      <c r="C3263" s="2">
        <v>121949</v>
      </c>
      <c r="D3263" s="2">
        <v>7252</v>
      </c>
      <c r="E3263" s="2">
        <v>7225</v>
      </c>
      <c r="F3263" s="10">
        <f t="shared" si="810"/>
        <v>-8.2857099878429485E-3</v>
      </c>
      <c r="G3263" s="2">
        <f t="shared" ca="1" si="811"/>
        <v>122082.6</v>
      </c>
      <c r="H3263">
        <f t="shared" ca="1" si="812"/>
        <v>-1</v>
      </c>
      <c r="I3263">
        <f t="shared" si="813"/>
        <v>1</v>
      </c>
      <c r="J3263">
        <f t="shared" si="816"/>
        <v>-30.369999999999891</v>
      </c>
      <c r="K3263">
        <f t="shared" si="814"/>
        <v>1</v>
      </c>
      <c r="L3263" s="11">
        <f t="shared" ca="1" si="824"/>
        <v>11376.429999999978</v>
      </c>
      <c r="M3263">
        <f t="shared" ca="1" si="815"/>
        <v>1</v>
      </c>
      <c r="N3263">
        <f t="shared" ca="1" si="825"/>
        <v>0</v>
      </c>
      <c r="O3263">
        <f>COUNTIF(結算日!$A$3:$A$249,A3263)</f>
        <v>0</v>
      </c>
      <c r="Q3263" s="7">
        <f t="shared" si="817"/>
        <v>57</v>
      </c>
      <c r="R3263" s="8">
        <f t="shared" ca="1" si="821"/>
        <v>7467</v>
      </c>
      <c r="S3263" s="8">
        <f t="shared" ca="1" si="822"/>
        <v>950248</v>
      </c>
      <c r="T3263" s="8">
        <f t="shared" ca="1" si="818"/>
        <v>131</v>
      </c>
      <c r="U3263" s="9">
        <f t="shared" ca="1" si="823"/>
        <v>0</v>
      </c>
      <c r="V3263">
        <f t="shared" si="819"/>
        <v>2011</v>
      </c>
      <c r="W3263">
        <f t="shared" si="820"/>
        <v>8</v>
      </c>
    </row>
    <row r="3264" spans="1:23" x14ac:dyDescent="0.25">
      <c r="A3264" s="1">
        <v>40778</v>
      </c>
      <c r="B3264" s="2">
        <v>7550.23</v>
      </c>
      <c r="C3264" s="2">
        <v>128567</v>
      </c>
      <c r="D3264" s="2">
        <v>7509</v>
      </c>
      <c r="E3264" s="2">
        <v>7480</v>
      </c>
      <c r="F3264" s="10">
        <f t="shared" si="810"/>
        <v>-5.4607607980153849E-3</v>
      </c>
      <c r="G3264" s="2">
        <f t="shared" ca="1" si="811"/>
        <v>123230.425</v>
      </c>
      <c r="H3264">
        <f t="shared" ca="1" si="812"/>
        <v>1</v>
      </c>
      <c r="I3264">
        <f t="shared" si="813"/>
        <v>1</v>
      </c>
      <c r="J3264">
        <f t="shared" si="816"/>
        <v>237.63999999999942</v>
      </c>
      <c r="K3264">
        <f t="shared" si="814"/>
        <v>1</v>
      </c>
      <c r="L3264" s="11">
        <f t="shared" ca="1" si="824"/>
        <v>11614.069999999978</v>
      </c>
      <c r="M3264">
        <f t="shared" ca="1" si="815"/>
        <v>1</v>
      </c>
      <c r="N3264">
        <f t="shared" ca="1" si="825"/>
        <v>0</v>
      </c>
      <c r="O3264">
        <f>COUNTIF(結算日!$A$3:$A$249,A3264)</f>
        <v>0</v>
      </c>
      <c r="Q3264" s="7">
        <f t="shared" si="817"/>
        <v>257</v>
      </c>
      <c r="R3264" s="8">
        <f t="shared" ca="1" si="821"/>
        <v>33667</v>
      </c>
      <c r="S3264" s="8">
        <f t="shared" ca="1" si="822"/>
        <v>983915</v>
      </c>
      <c r="T3264" s="8">
        <f t="shared" ca="1" si="818"/>
        <v>131</v>
      </c>
      <c r="U3264" s="9">
        <f t="shared" ca="1" si="823"/>
        <v>0</v>
      </c>
      <c r="V3264">
        <f t="shared" si="819"/>
        <v>2011</v>
      </c>
      <c r="W3264">
        <f t="shared" si="820"/>
        <v>8</v>
      </c>
    </row>
    <row r="3265" spans="1:23" x14ac:dyDescent="0.25">
      <c r="A3265" s="1">
        <v>40779</v>
      </c>
      <c r="B3265" s="2">
        <v>7502.93</v>
      </c>
      <c r="C3265" s="2">
        <v>128211</v>
      </c>
      <c r="D3265" s="2">
        <v>7423</v>
      </c>
      <c r="E3265" s="2">
        <v>7401</v>
      </c>
      <c r="F3265" s="10">
        <f t="shared" si="810"/>
        <v>-1.06531714943362E-2</v>
      </c>
      <c r="G3265" s="2">
        <f t="shared" ca="1" si="811"/>
        <v>123793.125</v>
      </c>
      <c r="H3265">
        <f t="shared" ca="1" si="812"/>
        <v>1</v>
      </c>
      <c r="I3265">
        <f t="shared" si="813"/>
        <v>1</v>
      </c>
      <c r="J3265">
        <f t="shared" si="816"/>
        <v>-47.299999999999272</v>
      </c>
      <c r="K3265">
        <f t="shared" si="814"/>
        <v>1</v>
      </c>
      <c r="L3265" s="11">
        <f t="shared" ca="1" si="824"/>
        <v>11566.769999999979</v>
      </c>
      <c r="M3265">
        <f t="shared" ca="1" si="815"/>
        <v>1</v>
      </c>
      <c r="N3265">
        <f t="shared" ca="1" si="825"/>
        <v>0</v>
      </c>
      <c r="O3265">
        <f>COUNTIF(結算日!$A$3:$A$249,A3265)</f>
        <v>0</v>
      </c>
      <c r="Q3265" s="7">
        <f t="shared" si="817"/>
        <v>-86</v>
      </c>
      <c r="R3265" s="8">
        <f t="shared" ca="1" si="821"/>
        <v>-11266</v>
      </c>
      <c r="S3265" s="8">
        <f t="shared" ca="1" si="822"/>
        <v>972649</v>
      </c>
      <c r="T3265" s="8">
        <f t="shared" ca="1" si="818"/>
        <v>131</v>
      </c>
      <c r="U3265" s="9">
        <f t="shared" ca="1" si="823"/>
        <v>0</v>
      </c>
      <c r="V3265">
        <f t="shared" si="819"/>
        <v>2011</v>
      </c>
      <c r="W3265">
        <f t="shared" si="820"/>
        <v>8</v>
      </c>
    </row>
    <row r="3266" spans="1:23" x14ac:dyDescent="0.25">
      <c r="A3266" s="1">
        <v>40780</v>
      </c>
      <c r="B3266" s="2">
        <v>7410.87</v>
      </c>
      <c r="C3266" s="2">
        <v>112094</v>
      </c>
      <c r="D3266" s="2">
        <v>7366</v>
      </c>
      <c r="E3266" s="2">
        <v>7341</v>
      </c>
      <c r="F3266" s="10">
        <f t="shared" ref="F3266:F3329" si="826">IF(O3266=1,E3266,D3266)/B3266-1</f>
        <v>-6.0546197679894886E-3</v>
      </c>
      <c r="G3266" s="2">
        <f t="shared" ref="G3266:G3329" ca="1" si="827">IF(ROW()&gt;$G$1,AVERAGE(OFFSET(C3266,-$G$1+1,,$G$1)),"")</f>
        <v>124082.575</v>
      </c>
      <c r="H3266">
        <f t="shared" ref="H3266:H3329" ca="1" si="828">IF(G3266="",0,SIGN(C3266-G3266))</f>
        <v>-1</v>
      </c>
      <c r="I3266">
        <f t="shared" ref="I3266:I3329" si="829">-SIGN(F3266)</f>
        <v>1</v>
      </c>
      <c r="J3266">
        <f t="shared" si="816"/>
        <v>-92.0600000000004</v>
      </c>
      <c r="K3266">
        <f t="shared" ref="K3266:K3329" si="830">CHOOSE($K$1,H3266*(2-$K$1)+I3266*($K$1-1),IF(ABS(F3266)&gt;($K$1-2)/100,I3266,H3266))</f>
        <v>1</v>
      </c>
      <c r="L3266" s="11">
        <f t="shared" ca="1" si="824"/>
        <v>11474.709999999977</v>
      </c>
      <c r="M3266">
        <f t="shared" ref="M3266:M3329" ca="1" si="831">INT(L3266*$P$1/B3266)*K3266</f>
        <v>1</v>
      </c>
      <c r="N3266">
        <f t="shared" ca="1" si="825"/>
        <v>0</v>
      </c>
      <c r="O3266">
        <f>COUNTIF(結算日!$A$3:$A$249,A3266)</f>
        <v>0</v>
      </c>
      <c r="Q3266" s="7">
        <f t="shared" si="817"/>
        <v>-57</v>
      </c>
      <c r="R3266" s="8">
        <f t="shared" ca="1" si="821"/>
        <v>-7467</v>
      </c>
      <c r="S3266" s="8">
        <f t="shared" ca="1" si="822"/>
        <v>965182</v>
      </c>
      <c r="T3266" s="8">
        <f t="shared" ca="1" si="818"/>
        <v>131</v>
      </c>
      <c r="U3266" s="9">
        <f t="shared" ca="1" si="823"/>
        <v>0</v>
      </c>
      <c r="V3266">
        <f t="shared" si="819"/>
        <v>2011</v>
      </c>
      <c r="W3266">
        <f t="shared" si="820"/>
        <v>8</v>
      </c>
    </row>
    <row r="3267" spans="1:23" x14ac:dyDescent="0.25">
      <c r="A3267" s="1">
        <v>40781</v>
      </c>
      <c r="B3267" s="2">
        <v>7445.1</v>
      </c>
      <c r="C3267" s="2">
        <v>105652</v>
      </c>
      <c r="D3267" s="2">
        <v>7447</v>
      </c>
      <c r="E3267" s="2">
        <v>7425</v>
      </c>
      <c r="F3267" s="10">
        <f t="shared" si="826"/>
        <v>2.5520140763712895E-4</v>
      </c>
      <c r="G3267" s="2">
        <f t="shared" ca="1" si="827"/>
        <v>124009.625</v>
      </c>
      <c r="H3267">
        <f t="shared" ca="1" si="828"/>
        <v>-1</v>
      </c>
      <c r="I3267">
        <f t="shared" si="829"/>
        <v>-1</v>
      </c>
      <c r="J3267">
        <f t="shared" ref="J3267:J3330" si="832">B3267-B3266</f>
        <v>34.230000000000473</v>
      </c>
      <c r="K3267">
        <f t="shared" ca="1" si="830"/>
        <v>-1</v>
      </c>
      <c r="L3267" s="11">
        <f t="shared" ca="1" si="824"/>
        <v>11508.939999999977</v>
      </c>
      <c r="M3267">
        <f t="shared" ca="1" si="831"/>
        <v>-1</v>
      </c>
      <c r="N3267">
        <f t="shared" ca="1" si="825"/>
        <v>2</v>
      </c>
      <c r="O3267">
        <f>COUNTIF(結算日!$A$3:$A$249,A3267)</f>
        <v>0</v>
      </c>
      <c r="Q3267" s="7">
        <f t="shared" ref="Q3267:Q3330" si="833">D3267-IF(O3266=1,E3266,D3266)</f>
        <v>81</v>
      </c>
      <c r="R3267" s="8">
        <f t="shared" ca="1" si="821"/>
        <v>10611</v>
      </c>
      <c r="S3267" s="8">
        <f t="shared" ca="1" si="822"/>
        <v>975793</v>
      </c>
      <c r="T3267" s="8">
        <f t="shared" ref="T3267:T3330" ca="1" si="834">INT(S3267*$P$1/IF(O3267=1,E3267,D3267))*K3267</f>
        <v>-131</v>
      </c>
      <c r="U3267" s="9">
        <f t="shared" ca="1" si="823"/>
        <v>262</v>
      </c>
      <c r="V3267">
        <f t="shared" ref="V3267:V3330" si="835">YEAR(A3267)</f>
        <v>2011</v>
      </c>
      <c r="W3267">
        <f t="shared" ref="W3267:W3330" si="836">MONTH(A3267)</f>
        <v>8</v>
      </c>
    </row>
    <row r="3268" spans="1:23" x14ac:dyDescent="0.25">
      <c r="A3268" s="1">
        <v>40784</v>
      </c>
      <c r="B3268" s="2">
        <v>7578.01</v>
      </c>
      <c r="C3268" s="2">
        <v>82881</v>
      </c>
      <c r="D3268" s="2">
        <v>7525</v>
      </c>
      <c r="E3268" s="2">
        <v>7505</v>
      </c>
      <c r="F3268" s="10">
        <f t="shared" si="826"/>
        <v>-6.995240175191153E-3</v>
      </c>
      <c r="G3268" s="2">
        <f t="shared" ca="1" si="827"/>
        <v>123405.3</v>
      </c>
      <c r="H3268">
        <f t="shared" ca="1" si="828"/>
        <v>-1</v>
      </c>
      <c r="I3268">
        <f t="shared" si="829"/>
        <v>1</v>
      </c>
      <c r="J3268">
        <f t="shared" si="832"/>
        <v>132.90999999999985</v>
      </c>
      <c r="K3268">
        <f t="shared" si="830"/>
        <v>1</v>
      </c>
      <c r="L3268" s="11">
        <f t="shared" ca="1" si="824"/>
        <v>11376.029999999977</v>
      </c>
      <c r="M3268">
        <f t="shared" ca="1" si="831"/>
        <v>1</v>
      </c>
      <c r="N3268">
        <f t="shared" ca="1" si="825"/>
        <v>2</v>
      </c>
      <c r="O3268">
        <f>COUNTIF(結算日!$A$3:$A$249,A3268)</f>
        <v>0</v>
      </c>
      <c r="Q3268" s="7">
        <f t="shared" si="833"/>
        <v>78</v>
      </c>
      <c r="R3268" s="8">
        <f t="shared" ref="R3268:R3331" ca="1" si="837">Q3268*T3267</f>
        <v>-10218</v>
      </c>
      <c r="S3268" s="8">
        <f t="shared" ref="S3268:S3331" ca="1" si="838">S3267+Q3268*T3267-U3267*$U$1</f>
        <v>965313</v>
      </c>
      <c r="T3268" s="8">
        <f t="shared" ca="1" si="834"/>
        <v>128</v>
      </c>
      <c r="U3268" s="9">
        <f t="shared" ref="U3268:U3331" ca="1" si="839">IF(O3268=1,ABS(T3268)+ABS(T3267),ABS(T3268-T3267))</f>
        <v>259</v>
      </c>
      <c r="V3268">
        <f t="shared" si="835"/>
        <v>2011</v>
      </c>
      <c r="W3268">
        <f t="shared" si="836"/>
        <v>8</v>
      </c>
    </row>
    <row r="3269" spans="1:23" x14ac:dyDescent="0.25">
      <c r="A3269" s="1">
        <v>40785</v>
      </c>
      <c r="B3269" s="2">
        <v>7646.19</v>
      </c>
      <c r="C3269" s="2">
        <v>106879</v>
      </c>
      <c r="D3269" s="2">
        <v>7603</v>
      </c>
      <c r="E3269" s="2">
        <v>7576</v>
      </c>
      <c r="F3269" s="10">
        <f t="shared" si="826"/>
        <v>-5.6485648407899047E-3</v>
      </c>
      <c r="G3269" s="2">
        <f t="shared" ca="1" si="827"/>
        <v>123572.675</v>
      </c>
      <c r="H3269">
        <f t="shared" ca="1" si="828"/>
        <v>-1</v>
      </c>
      <c r="I3269">
        <f t="shared" si="829"/>
        <v>1</v>
      </c>
      <c r="J3269">
        <f t="shared" si="832"/>
        <v>68.179999999999382</v>
      </c>
      <c r="K3269">
        <f t="shared" si="830"/>
        <v>1</v>
      </c>
      <c r="L3269" s="11">
        <f t="shared" ca="1" si="824"/>
        <v>11444.209999999977</v>
      </c>
      <c r="M3269">
        <f t="shared" ca="1" si="831"/>
        <v>1</v>
      </c>
      <c r="N3269">
        <f t="shared" ca="1" si="825"/>
        <v>0</v>
      </c>
      <c r="O3269">
        <f>COUNTIF(結算日!$A$3:$A$249,A3269)</f>
        <v>0</v>
      </c>
      <c r="Q3269" s="7">
        <f t="shared" si="833"/>
        <v>78</v>
      </c>
      <c r="R3269" s="8">
        <f t="shared" ca="1" si="837"/>
        <v>9984</v>
      </c>
      <c r="S3269" s="8">
        <f t="shared" ca="1" si="838"/>
        <v>975038</v>
      </c>
      <c r="T3269" s="8">
        <f t="shared" ca="1" si="834"/>
        <v>128</v>
      </c>
      <c r="U3269" s="9">
        <f t="shared" ca="1" si="839"/>
        <v>0</v>
      </c>
      <c r="V3269">
        <f t="shared" si="835"/>
        <v>2011</v>
      </c>
      <c r="W3269">
        <f t="shared" si="836"/>
        <v>8</v>
      </c>
    </row>
    <row r="3270" spans="1:23" x14ac:dyDescent="0.25">
      <c r="A3270" s="1">
        <v>40786</v>
      </c>
      <c r="B3270" s="2">
        <v>7741.36</v>
      </c>
      <c r="C3270" s="2">
        <v>106792</v>
      </c>
      <c r="D3270" s="2">
        <v>7707</v>
      </c>
      <c r="E3270" s="2">
        <v>7680</v>
      </c>
      <c r="F3270" s="10">
        <f t="shared" si="826"/>
        <v>-4.4384965949134658E-3</v>
      </c>
      <c r="G3270" s="2">
        <f t="shared" ca="1" si="827"/>
        <v>123425.72500000001</v>
      </c>
      <c r="H3270">
        <f t="shared" ca="1" si="828"/>
        <v>-1</v>
      </c>
      <c r="I3270">
        <f t="shared" si="829"/>
        <v>1</v>
      </c>
      <c r="J3270">
        <f t="shared" si="832"/>
        <v>95.170000000000073</v>
      </c>
      <c r="K3270">
        <f t="shared" si="830"/>
        <v>1</v>
      </c>
      <c r="L3270" s="11">
        <f t="shared" ca="1" si="824"/>
        <v>11539.379999999977</v>
      </c>
      <c r="M3270">
        <f t="shared" ca="1" si="831"/>
        <v>1</v>
      </c>
      <c r="N3270">
        <f t="shared" ca="1" si="825"/>
        <v>0</v>
      </c>
      <c r="O3270">
        <f>COUNTIF(結算日!$A$3:$A$249,A3270)</f>
        <v>0</v>
      </c>
      <c r="Q3270" s="7">
        <f t="shared" si="833"/>
        <v>104</v>
      </c>
      <c r="R3270" s="8">
        <f t="shared" ca="1" si="837"/>
        <v>13312</v>
      </c>
      <c r="S3270" s="8">
        <f t="shared" ca="1" si="838"/>
        <v>988350</v>
      </c>
      <c r="T3270" s="8">
        <f t="shared" ca="1" si="834"/>
        <v>128</v>
      </c>
      <c r="U3270" s="9">
        <f t="shared" ca="1" si="839"/>
        <v>0</v>
      </c>
      <c r="V3270">
        <f t="shared" si="835"/>
        <v>2011</v>
      </c>
      <c r="W3270">
        <f t="shared" si="836"/>
        <v>8</v>
      </c>
    </row>
    <row r="3271" spans="1:23" x14ac:dyDescent="0.25">
      <c r="A3271" s="1">
        <v>40787</v>
      </c>
      <c r="B3271" s="2">
        <v>7757.76</v>
      </c>
      <c r="C3271" s="2">
        <v>133730</v>
      </c>
      <c r="D3271" s="2">
        <v>7700</v>
      </c>
      <c r="E3271" s="2">
        <v>7676</v>
      </c>
      <c r="F3271" s="10">
        <f t="shared" si="826"/>
        <v>-7.445448170605995E-3</v>
      </c>
      <c r="G3271" s="2">
        <f t="shared" ca="1" si="827"/>
        <v>124097.125</v>
      </c>
      <c r="H3271">
        <f t="shared" ca="1" si="828"/>
        <v>1</v>
      </c>
      <c r="I3271">
        <f t="shared" si="829"/>
        <v>1</v>
      </c>
      <c r="J3271">
        <f t="shared" si="832"/>
        <v>16.400000000000546</v>
      </c>
      <c r="K3271">
        <f t="shared" si="830"/>
        <v>1</v>
      </c>
      <c r="L3271" s="11">
        <f t="shared" ca="1" si="824"/>
        <v>11555.779999999977</v>
      </c>
      <c r="M3271">
        <f t="shared" ca="1" si="831"/>
        <v>1</v>
      </c>
      <c r="N3271">
        <f t="shared" ca="1" si="825"/>
        <v>0</v>
      </c>
      <c r="O3271">
        <f>COUNTIF(結算日!$A$3:$A$249,A3271)</f>
        <v>0</v>
      </c>
      <c r="Q3271" s="7">
        <f t="shared" si="833"/>
        <v>-7</v>
      </c>
      <c r="R3271" s="8">
        <f t="shared" ca="1" si="837"/>
        <v>-896</v>
      </c>
      <c r="S3271" s="8">
        <f t="shared" ca="1" si="838"/>
        <v>987454</v>
      </c>
      <c r="T3271" s="8">
        <f t="shared" ca="1" si="834"/>
        <v>128</v>
      </c>
      <c r="U3271" s="9">
        <f t="shared" ca="1" si="839"/>
        <v>0</v>
      </c>
      <c r="V3271">
        <f t="shared" si="835"/>
        <v>2011</v>
      </c>
      <c r="W3271">
        <f t="shared" si="836"/>
        <v>9</v>
      </c>
    </row>
    <row r="3272" spans="1:23" x14ac:dyDescent="0.25">
      <c r="A3272" s="1">
        <v>40788</v>
      </c>
      <c r="B3272" s="2">
        <v>7757.06</v>
      </c>
      <c r="C3272" s="2">
        <v>87622</v>
      </c>
      <c r="D3272" s="2">
        <v>7710</v>
      </c>
      <c r="E3272" s="2">
        <v>7685</v>
      </c>
      <c r="F3272" s="10">
        <f t="shared" si="826"/>
        <v>-6.0667314678499729E-3</v>
      </c>
      <c r="G3272" s="2">
        <f t="shared" ca="1" si="827"/>
        <v>122997.825</v>
      </c>
      <c r="H3272">
        <f t="shared" ca="1" si="828"/>
        <v>-1</v>
      </c>
      <c r="I3272">
        <f t="shared" si="829"/>
        <v>1</v>
      </c>
      <c r="J3272">
        <f t="shared" si="832"/>
        <v>-0.6999999999998181</v>
      </c>
      <c r="K3272">
        <f t="shared" si="830"/>
        <v>1</v>
      </c>
      <c r="L3272" s="11">
        <f t="shared" ca="1" si="824"/>
        <v>11555.079999999976</v>
      </c>
      <c r="M3272">
        <f t="shared" ca="1" si="831"/>
        <v>1</v>
      </c>
      <c r="N3272">
        <f t="shared" ca="1" si="825"/>
        <v>0</v>
      </c>
      <c r="O3272">
        <f>COUNTIF(結算日!$A$3:$A$249,A3272)</f>
        <v>0</v>
      </c>
      <c r="Q3272" s="7">
        <f t="shared" si="833"/>
        <v>10</v>
      </c>
      <c r="R3272" s="8">
        <f t="shared" ca="1" si="837"/>
        <v>1280</v>
      </c>
      <c r="S3272" s="8">
        <f t="shared" ca="1" si="838"/>
        <v>988734</v>
      </c>
      <c r="T3272" s="8">
        <f t="shared" ca="1" si="834"/>
        <v>128</v>
      </c>
      <c r="U3272" s="9">
        <f t="shared" ca="1" si="839"/>
        <v>0</v>
      </c>
      <c r="V3272">
        <f t="shared" si="835"/>
        <v>2011</v>
      </c>
      <c r="W3272">
        <f t="shared" si="836"/>
        <v>9</v>
      </c>
    </row>
    <row r="3273" spans="1:23" x14ac:dyDescent="0.25">
      <c r="A3273" s="1">
        <v>40791</v>
      </c>
      <c r="B3273" s="2">
        <v>7551.57</v>
      </c>
      <c r="C3273" s="2">
        <v>88347</v>
      </c>
      <c r="D3273" s="2">
        <v>7480</v>
      </c>
      <c r="E3273" s="2">
        <v>7451</v>
      </c>
      <c r="F3273" s="10">
        <f t="shared" si="826"/>
        <v>-9.4774993809233488E-3</v>
      </c>
      <c r="G3273" s="2">
        <f t="shared" ca="1" si="827"/>
        <v>122781.55</v>
      </c>
      <c r="H3273">
        <f t="shared" ca="1" si="828"/>
        <v>-1</v>
      </c>
      <c r="I3273">
        <f t="shared" si="829"/>
        <v>1</v>
      </c>
      <c r="J3273">
        <f t="shared" si="832"/>
        <v>-205.49000000000069</v>
      </c>
      <c r="K3273">
        <f t="shared" si="830"/>
        <v>1</v>
      </c>
      <c r="L3273" s="11">
        <f t="shared" ca="1" si="824"/>
        <v>11349.589999999975</v>
      </c>
      <c r="M3273">
        <f t="shared" ca="1" si="831"/>
        <v>1</v>
      </c>
      <c r="N3273">
        <f t="shared" ca="1" si="825"/>
        <v>0</v>
      </c>
      <c r="O3273">
        <f>COUNTIF(結算日!$A$3:$A$249,A3273)</f>
        <v>0</v>
      </c>
      <c r="Q3273" s="7">
        <f t="shared" si="833"/>
        <v>-230</v>
      </c>
      <c r="R3273" s="8">
        <f t="shared" ca="1" si="837"/>
        <v>-29440</v>
      </c>
      <c r="S3273" s="8">
        <f t="shared" ca="1" si="838"/>
        <v>959294</v>
      </c>
      <c r="T3273" s="8">
        <f t="shared" ca="1" si="834"/>
        <v>128</v>
      </c>
      <c r="U3273" s="9">
        <f t="shared" ca="1" si="839"/>
        <v>0</v>
      </c>
      <c r="V3273">
        <f t="shared" si="835"/>
        <v>2011</v>
      </c>
      <c r="W3273">
        <f t="shared" si="836"/>
        <v>9</v>
      </c>
    </row>
    <row r="3274" spans="1:23" x14ac:dyDescent="0.25">
      <c r="A3274" s="1">
        <v>40792</v>
      </c>
      <c r="B3274" s="2">
        <v>7367.19</v>
      </c>
      <c r="C3274" s="2">
        <v>106057</v>
      </c>
      <c r="D3274" s="2">
        <v>7340</v>
      </c>
      <c r="E3274" s="2">
        <v>7320</v>
      </c>
      <c r="F3274" s="10">
        <f t="shared" si="826"/>
        <v>-3.6906880370941586E-3</v>
      </c>
      <c r="G3274" s="2">
        <f t="shared" ca="1" si="827"/>
        <v>122590.825</v>
      </c>
      <c r="H3274">
        <f t="shared" ca="1" si="828"/>
        <v>-1</v>
      </c>
      <c r="I3274">
        <f t="shared" si="829"/>
        <v>1</v>
      </c>
      <c r="J3274">
        <f t="shared" si="832"/>
        <v>-184.38000000000011</v>
      </c>
      <c r="K3274">
        <f t="shared" si="830"/>
        <v>1</v>
      </c>
      <c r="L3274" s="11">
        <f t="shared" ca="1" si="824"/>
        <v>11165.209999999974</v>
      </c>
      <c r="M3274">
        <f t="shared" ca="1" si="831"/>
        <v>1</v>
      </c>
      <c r="N3274">
        <f t="shared" ca="1" si="825"/>
        <v>0</v>
      </c>
      <c r="O3274">
        <f>COUNTIF(結算日!$A$3:$A$249,A3274)</f>
        <v>0</v>
      </c>
      <c r="Q3274" s="7">
        <f t="shared" si="833"/>
        <v>-140</v>
      </c>
      <c r="R3274" s="8">
        <f t="shared" ca="1" si="837"/>
        <v>-17920</v>
      </c>
      <c r="S3274" s="8">
        <f t="shared" ca="1" si="838"/>
        <v>941374</v>
      </c>
      <c r="T3274" s="8">
        <f t="shared" ca="1" si="834"/>
        <v>128</v>
      </c>
      <c r="U3274" s="9">
        <f t="shared" ca="1" si="839"/>
        <v>0</v>
      </c>
      <c r="V3274">
        <f t="shared" si="835"/>
        <v>2011</v>
      </c>
      <c r="W3274">
        <f t="shared" si="836"/>
        <v>9</v>
      </c>
    </row>
    <row r="3275" spans="1:23" x14ac:dyDescent="0.25">
      <c r="A3275" s="1">
        <v>40793</v>
      </c>
      <c r="B3275" s="2">
        <v>7529.01</v>
      </c>
      <c r="C3275" s="2">
        <v>91492</v>
      </c>
      <c r="D3275" s="2">
        <v>7536</v>
      </c>
      <c r="E3275" s="2">
        <v>7514</v>
      </c>
      <c r="F3275" s="10">
        <f t="shared" si="826"/>
        <v>9.2840891431933414E-4</v>
      </c>
      <c r="G3275" s="2">
        <f t="shared" ca="1" si="827"/>
        <v>122004.52499999999</v>
      </c>
      <c r="H3275">
        <f t="shared" ca="1" si="828"/>
        <v>-1</v>
      </c>
      <c r="I3275">
        <f t="shared" si="829"/>
        <v>-1</v>
      </c>
      <c r="J3275">
        <f t="shared" si="832"/>
        <v>161.82000000000062</v>
      </c>
      <c r="K3275">
        <f t="shared" ca="1" si="830"/>
        <v>-1</v>
      </c>
      <c r="L3275" s="11">
        <f t="shared" ca="1" si="824"/>
        <v>11327.029999999973</v>
      </c>
      <c r="M3275">
        <f t="shared" ca="1" si="831"/>
        <v>-1</v>
      </c>
      <c r="N3275">
        <f t="shared" ca="1" si="825"/>
        <v>2</v>
      </c>
      <c r="O3275">
        <f>COUNTIF(結算日!$A$3:$A$249,A3275)</f>
        <v>0</v>
      </c>
      <c r="Q3275" s="7">
        <f t="shared" si="833"/>
        <v>196</v>
      </c>
      <c r="R3275" s="8">
        <f t="shared" ca="1" si="837"/>
        <v>25088</v>
      </c>
      <c r="S3275" s="8">
        <f t="shared" ca="1" si="838"/>
        <v>966462</v>
      </c>
      <c r="T3275" s="8">
        <f t="shared" ca="1" si="834"/>
        <v>-128</v>
      </c>
      <c r="U3275" s="9">
        <f t="shared" ca="1" si="839"/>
        <v>256</v>
      </c>
      <c r="V3275">
        <f t="shared" si="835"/>
        <v>2011</v>
      </c>
      <c r="W3275">
        <f t="shared" si="836"/>
        <v>9</v>
      </c>
    </row>
    <row r="3276" spans="1:23" x14ac:dyDescent="0.25">
      <c r="A3276" s="1">
        <v>40794</v>
      </c>
      <c r="B3276" s="2">
        <v>7548.37</v>
      </c>
      <c r="C3276" s="2">
        <v>98913</v>
      </c>
      <c r="D3276" s="2">
        <v>7550</v>
      </c>
      <c r="E3276" s="2">
        <v>7525</v>
      </c>
      <c r="F3276" s="10">
        <f t="shared" si="826"/>
        <v>2.159406600366065E-4</v>
      </c>
      <c r="G3276" s="2">
        <f t="shared" ca="1" si="827"/>
        <v>121476</v>
      </c>
      <c r="H3276">
        <f t="shared" ca="1" si="828"/>
        <v>-1</v>
      </c>
      <c r="I3276">
        <f t="shared" si="829"/>
        <v>-1</v>
      </c>
      <c r="J3276">
        <f t="shared" si="832"/>
        <v>19.359999999999673</v>
      </c>
      <c r="K3276">
        <f t="shared" ca="1" si="830"/>
        <v>-1</v>
      </c>
      <c r="L3276" s="11">
        <f t="shared" ca="1" si="824"/>
        <v>11307.669999999973</v>
      </c>
      <c r="M3276">
        <f t="shared" ca="1" si="831"/>
        <v>-1</v>
      </c>
      <c r="N3276">
        <f t="shared" ca="1" si="825"/>
        <v>0</v>
      </c>
      <c r="O3276">
        <f>COUNTIF(結算日!$A$3:$A$249,A3276)</f>
        <v>0</v>
      </c>
      <c r="Q3276" s="7">
        <f t="shared" si="833"/>
        <v>14</v>
      </c>
      <c r="R3276" s="8">
        <f t="shared" ca="1" si="837"/>
        <v>-1792</v>
      </c>
      <c r="S3276" s="8">
        <f t="shared" ca="1" si="838"/>
        <v>964414</v>
      </c>
      <c r="T3276" s="8">
        <f t="shared" ca="1" si="834"/>
        <v>-127</v>
      </c>
      <c r="U3276" s="9">
        <f t="shared" ca="1" si="839"/>
        <v>1</v>
      </c>
      <c r="V3276">
        <f t="shared" si="835"/>
        <v>2011</v>
      </c>
      <c r="W3276">
        <f t="shared" si="836"/>
        <v>9</v>
      </c>
    </row>
    <row r="3277" spans="1:23" x14ac:dyDescent="0.25">
      <c r="A3277" s="1">
        <v>40795</v>
      </c>
      <c r="B3277" s="2">
        <v>7610.57</v>
      </c>
      <c r="C3277" s="2">
        <v>89005</v>
      </c>
      <c r="D3277" s="2">
        <v>7602</v>
      </c>
      <c r="E3277" s="2">
        <v>7579</v>
      </c>
      <c r="F3277" s="10">
        <f t="shared" si="826"/>
        <v>-1.1260654589603236E-3</v>
      </c>
      <c r="G3277" s="2">
        <f t="shared" ca="1" si="827"/>
        <v>120832.05</v>
      </c>
      <c r="H3277">
        <f t="shared" ca="1" si="828"/>
        <v>-1</v>
      </c>
      <c r="I3277">
        <f t="shared" si="829"/>
        <v>1</v>
      </c>
      <c r="J3277">
        <f t="shared" si="832"/>
        <v>62.199999999999818</v>
      </c>
      <c r="K3277">
        <f t="shared" si="830"/>
        <v>1</v>
      </c>
      <c r="L3277" s="11">
        <f t="shared" ca="1" si="824"/>
        <v>11245.469999999972</v>
      </c>
      <c r="M3277">
        <f t="shared" ca="1" si="831"/>
        <v>1</v>
      </c>
      <c r="N3277">
        <f t="shared" ca="1" si="825"/>
        <v>2</v>
      </c>
      <c r="O3277">
        <f>COUNTIF(結算日!$A$3:$A$249,A3277)</f>
        <v>0</v>
      </c>
      <c r="Q3277" s="7">
        <f t="shared" si="833"/>
        <v>52</v>
      </c>
      <c r="R3277" s="8">
        <f t="shared" ca="1" si="837"/>
        <v>-6604</v>
      </c>
      <c r="S3277" s="8">
        <f t="shared" ca="1" si="838"/>
        <v>957809</v>
      </c>
      <c r="T3277" s="8">
        <f t="shared" ca="1" si="834"/>
        <v>125</v>
      </c>
      <c r="U3277" s="9">
        <f t="shared" ca="1" si="839"/>
        <v>252</v>
      </c>
      <c r="V3277">
        <f t="shared" si="835"/>
        <v>2011</v>
      </c>
      <c r="W3277">
        <f t="shared" si="836"/>
        <v>9</v>
      </c>
    </row>
    <row r="3278" spans="1:23" x14ac:dyDescent="0.25">
      <c r="A3278" s="1">
        <v>40799</v>
      </c>
      <c r="B3278" s="2">
        <v>7391.37</v>
      </c>
      <c r="C3278" s="2">
        <v>90452</v>
      </c>
      <c r="D3278" s="2">
        <v>7370</v>
      </c>
      <c r="E3278" s="2">
        <v>7351</v>
      </c>
      <c r="F3278" s="10">
        <f t="shared" si="826"/>
        <v>-2.8912096133734133E-3</v>
      </c>
      <c r="G3278" s="2">
        <f t="shared" ca="1" si="827"/>
        <v>120401.97500000001</v>
      </c>
      <c r="H3278">
        <f t="shared" ca="1" si="828"/>
        <v>-1</v>
      </c>
      <c r="I3278">
        <f t="shared" si="829"/>
        <v>1</v>
      </c>
      <c r="J3278">
        <f t="shared" si="832"/>
        <v>-219.19999999999982</v>
      </c>
      <c r="K3278">
        <f t="shared" si="830"/>
        <v>1</v>
      </c>
      <c r="L3278" s="11">
        <f t="shared" ca="1" si="824"/>
        <v>11026.269999999971</v>
      </c>
      <c r="M3278">
        <f t="shared" ca="1" si="831"/>
        <v>1</v>
      </c>
      <c r="N3278">
        <f t="shared" ca="1" si="825"/>
        <v>0</v>
      </c>
      <c r="O3278">
        <f>COUNTIF(結算日!$A$3:$A$249,A3278)</f>
        <v>0</v>
      </c>
      <c r="Q3278" s="7">
        <f t="shared" si="833"/>
        <v>-232</v>
      </c>
      <c r="R3278" s="8">
        <f t="shared" ca="1" si="837"/>
        <v>-29000</v>
      </c>
      <c r="S3278" s="8">
        <f t="shared" ca="1" si="838"/>
        <v>928557</v>
      </c>
      <c r="T3278" s="8">
        <f t="shared" ca="1" si="834"/>
        <v>125</v>
      </c>
      <c r="U3278" s="9">
        <f t="shared" ca="1" si="839"/>
        <v>0</v>
      </c>
      <c r="V3278">
        <f t="shared" si="835"/>
        <v>2011</v>
      </c>
      <c r="W3278">
        <f t="shared" si="836"/>
        <v>9</v>
      </c>
    </row>
    <row r="3279" spans="1:23" x14ac:dyDescent="0.25">
      <c r="A3279" s="1">
        <v>40800</v>
      </c>
      <c r="B3279" s="2">
        <v>7228.47</v>
      </c>
      <c r="C3279" s="2">
        <v>120647</v>
      </c>
      <c r="D3279" s="2">
        <v>7193</v>
      </c>
      <c r="E3279" s="2">
        <v>7182</v>
      </c>
      <c r="F3279" s="10">
        <f t="shared" si="826"/>
        <v>-4.9069858490109475E-3</v>
      </c>
      <c r="G3279" s="2">
        <f t="shared" ca="1" si="827"/>
        <v>120807.125</v>
      </c>
      <c r="H3279">
        <f t="shared" ca="1" si="828"/>
        <v>-1</v>
      </c>
      <c r="I3279">
        <f t="shared" si="829"/>
        <v>1</v>
      </c>
      <c r="J3279">
        <f t="shared" si="832"/>
        <v>-162.89999999999964</v>
      </c>
      <c r="K3279">
        <f t="shared" si="830"/>
        <v>1</v>
      </c>
      <c r="L3279" s="11">
        <f t="shared" ca="1" si="824"/>
        <v>10863.369999999972</v>
      </c>
      <c r="M3279">
        <f t="shared" ca="1" si="831"/>
        <v>1</v>
      </c>
      <c r="N3279">
        <f t="shared" ca="1" si="825"/>
        <v>0</v>
      </c>
      <c r="O3279">
        <f>COUNTIF(結算日!$A$3:$A$249,A3279)</f>
        <v>0</v>
      </c>
      <c r="Q3279" s="7">
        <f t="shared" si="833"/>
        <v>-177</v>
      </c>
      <c r="R3279" s="8">
        <f t="shared" ca="1" si="837"/>
        <v>-22125</v>
      </c>
      <c r="S3279" s="8">
        <f t="shared" ca="1" si="838"/>
        <v>906432</v>
      </c>
      <c r="T3279" s="8">
        <f t="shared" ca="1" si="834"/>
        <v>126</v>
      </c>
      <c r="U3279" s="9">
        <f t="shared" ca="1" si="839"/>
        <v>1</v>
      </c>
      <c r="V3279">
        <f t="shared" si="835"/>
        <v>2011</v>
      </c>
      <c r="W3279">
        <f t="shared" si="836"/>
        <v>9</v>
      </c>
    </row>
    <row r="3280" spans="1:23" x14ac:dyDescent="0.25">
      <c r="A3280" s="1">
        <v>40801</v>
      </c>
      <c r="B3280" s="2">
        <v>7385.68</v>
      </c>
      <c r="C3280" s="2">
        <v>101144</v>
      </c>
      <c r="D3280" s="2">
        <v>7407</v>
      </c>
      <c r="E3280" s="2">
        <v>7389</v>
      </c>
      <c r="F3280" s="10">
        <f t="shared" si="826"/>
        <v>2.8866671721492487E-3</v>
      </c>
      <c r="G3280" s="2">
        <f t="shared" ca="1" si="827"/>
        <v>119993.55</v>
      </c>
      <c r="H3280">
        <f t="shared" ca="1" si="828"/>
        <v>-1</v>
      </c>
      <c r="I3280">
        <f t="shared" si="829"/>
        <v>-1</v>
      </c>
      <c r="J3280">
        <f t="shared" si="832"/>
        <v>157.21000000000004</v>
      </c>
      <c r="K3280">
        <f t="shared" si="830"/>
        <v>-1</v>
      </c>
      <c r="L3280" s="11">
        <f t="shared" ca="1" si="824"/>
        <v>11020.579999999973</v>
      </c>
      <c r="M3280">
        <f t="shared" ca="1" si="831"/>
        <v>-1</v>
      </c>
      <c r="N3280">
        <f t="shared" ca="1" si="825"/>
        <v>2</v>
      </c>
      <c r="O3280">
        <f>COUNTIF(結算日!$A$3:$A$249,A3280)</f>
        <v>0</v>
      </c>
      <c r="Q3280" s="7">
        <f t="shared" si="833"/>
        <v>214</v>
      </c>
      <c r="R3280" s="8">
        <f t="shared" ca="1" si="837"/>
        <v>26964</v>
      </c>
      <c r="S3280" s="8">
        <f t="shared" ca="1" si="838"/>
        <v>933395</v>
      </c>
      <c r="T3280" s="8">
        <f t="shared" ca="1" si="834"/>
        <v>-126</v>
      </c>
      <c r="U3280" s="9">
        <f t="shared" ca="1" si="839"/>
        <v>252</v>
      </c>
      <c r="V3280">
        <f t="shared" si="835"/>
        <v>2011</v>
      </c>
      <c r="W3280">
        <f t="shared" si="836"/>
        <v>9</v>
      </c>
    </row>
    <row r="3281" spans="1:23" x14ac:dyDescent="0.25">
      <c r="A3281" s="1">
        <v>40802</v>
      </c>
      <c r="B3281" s="2">
        <v>7577.4</v>
      </c>
      <c r="C3281" s="2">
        <v>130238</v>
      </c>
      <c r="D3281" s="2">
        <v>7617</v>
      </c>
      <c r="E3281" s="2">
        <v>7591</v>
      </c>
      <c r="F3281" s="10">
        <f t="shared" si="826"/>
        <v>5.2260669886770028E-3</v>
      </c>
      <c r="G3281" s="2">
        <f t="shared" ca="1" si="827"/>
        <v>120088.25</v>
      </c>
      <c r="H3281">
        <f t="shared" ca="1" si="828"/>
        <v>1</v>
      </c>
      <c r="I3281">
        <f t="shared" si="829"/>
        <v>-1</v>
      </c>
      <c r="J3281">
        <f t="shared" si="832"/>
        <v>191.71999999999935</v>
      </c>
      <c r="K3281">
        <f t="shared" si="830"/>
        <v>-1</v>
      </c>
      <c r="L3281" s="11">
        <f t="shared" ca="1" si="824"/>
        <v>10828.859999999973</v>
      </c>
      <c r="M3281">
        <f t="shared" ca="1" si="831"/>
        <v>-1</v>
      </c>
      <c r="N3281">
        <f t="shared" ca="1" si="825"/>
        <v>0</v>
      </c>
      <c r="O3281">
        <f>COUNTIF(結算日!$A$3:$A$249,A3281)</f>
        <v>0</v>
      </c>
      <c r="Q3281" s="7">
        <f t="shared" si="833"/>
        <v>210</v>
      </c>
      <c r="R3281" s="8">
        <f t="shared" ca="1" si="837"/>
        <v>-26460</v>
      </c>
      <c r="S3281" s="8">
        <f t="shared" ca="1" si="838"/>
        <v>906683</v>
      </c>
      <c r="T3281" s="8">
        <f t="shared" ca="1" si="834"/>
        <v>-119</v>
      </c>
      <c r="U3281" s="9">
        <f t="shared" ca="1" si="839"/>
        <v>7</v>
      </c>
      <c r="V3281">
        <f t="shared" si="835"/>
        <v>2011</v>
      </c>
      <c r="W3281">
        <f t="shared" si="836"/>
        <v>9</v>
      </c>
    </row>
    <row r="3282" spans="1:23" x14ac:dyDescent="0.25">
      <c r="A3282" s="1">
        <v>40805</v>
      </c>
      <c r="B3282" s="2">
        <v>7480.88</v>
      </c>
      <c r="C3282" s="2">
        <v>81327</v>
      </c>
      <c r="D3282" s="2">
        <v>7478</v>
      </c>
      <c r="E3282" s="2">
        <v>7461</v>
      </c>
      <c r="F3282" s="10">
        <f t="shared" si="826"/>
        <v>-3.8498144603305029E-4</v>
      </c>
      <c r="G3282" s="2">
        <f t="shared" ca="1" si="827"/>
        <v>118698.925</v>
      </c>
      <c r="H3282">
        <f t="shared" ca="1" si="828"/>
        <v>-1</v>
      </c>
      <c r="I3282">
        <f t="shared" si="829"/>
        <v>1</v>
      </c>
      <c r="J3282">
        <f t="shared" si="832"/>
        <v>-96.519999999999527</v>
      </c>
      <c r="K3282">
        <f t="shared" ca="1" si="830"/>
        <v>-1</v>
      </c>
      <c r="L3282" s="11">
        <f t="shared" ca="1" si="824"/>
        <v>10925.379999999972</v>
      </c>
      <c r="M3282">
        <f t="shared" ca="1" si="831"/>
        <v>-1</v>
      </c>
      <c r="N3282">
        <f t="shared" ca="1" si="825"/>
        <v>0</v>
      </c>
      <c r="O3282">
        <f>COUNTIF(結算日!$A$3:$A$249,A3282)</f>
        <v>0</v>
      </c>
      <c r="Q3282" s="7">
        <f t="shared" si="833"/>
        <v>-139</v>
      </c>
      <c r="R3282" s="8">
        <f t="shared" ca="1" si="837"/>
        <v>16541</v>
      </c>
      <c r="S3282" s="8">
        <f t="shared" ca="1" si="838"/>
        <v>923217</v>
      </c>
      <c r="T3282" s="8">
        <f t="shared" ca="1" si="834"/>
        <v>-123</v>
      </c>
      <c r="U3282" s="9">
        <f t="shared" ca="1" si="839"/>
        <v>4</v>
      </c>
      <c r="V3282">
        <f t="shared" si="835"/>
        <v>2011</v>
      </c>
      <c r="W3282">
        <f t="shared" si="836"/>
        <v>9</v>
      </c>
    </row>
    <row r="3283" spans="1:23" x14ac:dyDescent="0.25">
      <c r="A3283" s="1">
        <v>40806</v>
      </c>
      <c r="B3283" s="2">
        <v>7492.85</v>
      </c>
      <c r="C3283" s="2">
        <v>101028</v>
      </c>
      <c r="D3283" s="2">
        <v>7484</v>
      </c>
      <c r="E3283" s="2">
        <v>7468</v>
      </c>
      <c r="F3283" s="10">
        <f t="shared" si="826"/>
        <v>-1.1811260067932094E-3</v>
      </c>
      <c r="G3283" s="2">
        <f t="shared" ca="1" si="827"/>
        <v>118693.27499999999</v>
      </c>
      <c r="H3283">
        <f t="shared" ca="1" si="828"/>
        <v>-1</v>
      </c>
      <c r="I3283">
        <f t="shared" si="829"/>
        <v>1</v>
      </c>
      <c r="J3283">
        <f t="shared" si="832"/>
        <v>11.970000000000255</v>
      </c>
      <c r="K3283">
        <f t="shared" si="830"/>
        <v>1</v>
      </c>
      <c r="L3283" s="11">
        <f t="shared" ca="1" si="824"/>
        <v>10913.409999999971</v>
      </c>
      <c r="M3283">
        <f t="shared" ca="1" si="831"/>
        <v>1</v>
      </c>
      <c r="N3283">
        <f t="shared" ca="1" si="825"/>
        <v>2</v>
      </c>
      <c r="O3283">
        <f>COUNTIF(結算日!$A$3:$A$249,A3283)</f>
        <v>0</v>
      </c>
      <c r="Q3283" s="7">
        <f t="shared" si="833"/>
        <v>6</v>
      </c>
      <c r="R3283" s="8">
        <f t="shared" ca="1" si="837"/>
        <v>-738</v>
      </c>
      <c r="S3283" s="8">
        <f t="shared" ca="1" si="838"/>
        <v>922475</v>
      </c>
      <c r="T3283" s="8">
        <f t="shared" ca="1" si="834"/>
        <v>123</v>
      </c>
      <c r="U3283" s="9">
        <f t="shared" ca="1" si="839"/>
        <v>246</v>
      </c>
      <c r="V3283">
        <f t="shared" si="835"/>
        <v>2011</v>
      </c>
      <c r="W3283">
        <f t="shared" si="836"/>
        <v>9</v>
      </c>
    </row>
    <row r="3284" spans="1:23" x14ac:dyDescent="0.25">
      <c r="A3284" s="1">
        <v>40807</v>
      </c>
      <c r="B3284" s="2">
        <v>7535.88</v>
      </c>
      <c r="C3284" s="2">
        <v>104793</v>
      </c>
      <c r="D3284" s="2">
        <v>7537</v>
      </c>
      <c r="E3284" s="2">
        <v>7531</v>
      </c>
      <c r="F3284" s="10">
        <f t="shared" si="826"/>
        <v>-6.475686980154105E-4</v>
      </c>
      <c r="G3284" s="2">
        <f t="shared" ca="1" si="827"/>
        <v>118537.875</v>
      </c>
      <c r="H3284">
        <f t="shared" ca="1" si="828"/>
        <v>-1</v>
      </c>
      <c r="I3284">
        <f t="shared" si="829"/>
        <v>1</v>
      </c>
      <c r="J3284">
        <f t="shared" si="832"/>
        <v>43.029999999999745</v>
      </c>
      <c r="K3284">
        <f t="shared" ca="1" si="830"/>
        <v>-1</v>
      </c>
      <c r="L3284" s="11">
        <f t="shared" ca="1" si="824"/>
        <v>10956.43999999997</v>
      </c>
      <c r="M3284">
        <f t="shared" ca="1" si="831"/>
        <v>-1</v>
      </c>
      <c r="N3284">
        <f t="shared" ca="1" si="825"/>
        <v>2</v>
      </c>
      <c r="O3284">
        <f>COUNTIF(結算日!$A$3:$A$249,A3284)</f>
        <v>1</v>
      </c>
      <c r="Q3284" s="7">
        <f t="shared" si="833"/>
        <v>53</v>
      </c>
      <c r="R3284" s="8">
        <f t="shared" ca="1" si="837"/>
        <v>6519</v>
      </c>
      <c r="S3284" s="8">
        <f t="shared" ca="1" si="838"/>
        <v>928748</v>
      </c>
      <c r="T3284" s="8">
        <f t="shared" ca="1" si="834"/>
        <v>-123</v>
      </c>
      <c r="U3284" s="9">
        <f t="shared" ca="1" si="839"/>
        <v>246</v>
      </c>
      <c r="V3284">
        <f t="shared" si="835"/>
        <v>2011</v>
      </c>
      <c r="W3284">
        <f t="shared" si="836"/>
        <v>9</v>
      </c>
    </row>
    <row r="3285" spans="1:23" x14ac:dyDescent="0.25">
      <c r="A3285" s="1">
        <v>40808</v>
      </c>
      <c r="B3285" s="2">
        <v>7305.5</v>
      </c>
      <c r="C3285" s="2">
        <v>111509</v>
      </c>
      <c r="D3285" s="2">
        <v>7276</v>
      </c>
      <c r="E3285" s="2">
        <v>7257</v>
      </c>
      <c r="F3285" s="10">
        <f t="shared" si="826"/>
        <v>-4.0380535213195845E-3</v>
      </c>
      <c r="G3285" s="2">
        <f t="shared" ca="1" si="827"/>
        <v>118060.25</v>
      </c>
      <c r="H3285">
        <f t="shared" ca="1" si="828"/>
        <v>-1</v>
      </c>
      <c r="I3285">
        <f t="shared" si="829"/>
        <v>1</v>
      </c>
      <c r="J3285">
        <f t="shared" si="832"/>
        <v>-230.38000000000011</v>
      </c>
      <c r="K3285">
        <f t="shared" si="830"/>
        <v>1</v>
      </c>
      <c r="L3285" s="11">
        <f t="shared" ca="1" si="824"/>
        <v>11186.819999999971</v>
      </c>
      <c r="M3285">
        <f t="shared" ca="1" si="831"/>
        <v>1</v>
      </c>
      <c r="N3285">
        <f t="shared" ca="1" si="825"/>
        <v>2</v>
      </c>
      <c r="O3285">
        <f>COUNTIF(結算日!$A$3:$A$249,A3285)</f>
        <v>0</v>
      </c>
      <c r="Q3285" s="7">
        <f t="shared" si="833"/>
        <v>-255</v>
      </c>
      <c r="R3285" s="8">
        <f t="shared" ca="1" si="837"/>
        <v>31365</v>
      </c>
      <c r="S3285" s="8">
        <f t="shared" ca="1" si="838"/>
        <v>959867</v>
      </c>
      <c r="T3285" s="8">
        <f t="shared" ca="1" si="834"/>
        <v>131</v>
      </c>
      <c r="U3285" s="9">
        <f t="shared" ca="1" si="839"/>
        <v>254</v>
      </c>
      <c r="V3285">
        <f t="shared" si="835"/>
        <v>2011</v>
      </c>
      <c r="W3285">
        <f t="shared" si="836"/>
        <v>9</v>
      </c>
    </row>
    <row r="3286" spans="1:23" x14ac:dyDescent="0.25">
      <c r="A3286" s="1">
        <v>40809</v>
      </c>
      <c r="B3286" s="2">
        <v>7046.22</v>
      </c>
      <c r="C3286" s="2">
        <v>129996</v>
      </c>
      <c r="D3286" s="2">
        <v>7054</v>
      </c>
      <c r="E3286" s="2">
        <v>7035</v>
      </c>
      <c r="F3286" s="10">
        <f t="shared" si="826"/>
        <v>1.1041381052536714E-3</v>
      </c>
      <c r="G3286" s="2">
        <f t="shared" ca="1" si="827"/>
        <v>119846.7</v>
      </c>
      <c r="H3286">
        <f t="shared" ca="1" si="828"/>
        <v>1</v>
      </c>
      <c r="I3286">
        <f t="shared" si="829"/>
        <v>-1</v>
      </c>
      <c r="J3286">
        <f t="shared" si="832"/>
        <v>-259.27999999999975</v>
      </c>
      <c r="K3286">
        <f t="shared" si="830"/>
        <v>-1</v>
      </c>
      <c r="L3286" s="11">
        <f t="shared" ca="1" si="824"/>
        <v>10927.539999999972</v>
      </c>
      <c r="M3286">
        <f t="shared" ca="1" si="831"/>
        <v>-1</v>
      </c>
      <c r="N3286">
        <f t="shared" ca="1" si="825"/>
        <v>2</v>
      </c>
      <c r="O3286">
        <f>COUNTIF(結算日!$A$3:$A$249,A3286)</f>
        <v>0</v>
      </c>
      <c r="Q3286" s="7">
        <f t="shared" si="833"/>
        <v>-222</v>
      </c>
      <c r="R3286" s="8">
        <f t="shared" ca="1" si="837"/>
        <v>-29082</v>
      </c>
      <c r="S3286" s="8">
        <f t="shared" ca="1" si="838"/>
        <v>930531</v>
      </c>
      <c r="T3286" s="8">
        <f t="shared" ca="1" si="834"/>
        <v>-131</v>
      </c>
      <c r="U3286" s="9">
        <f t="shared" ca="1" si="839"/>
        <v>262</v>
      </c>
      <c r="V3286">
        <f t="shared" si="835"/>
        <v>2011</v>
      </c>
      <c r="W3286">
        <f t="shared" si="836"/>
        <v>9</v>
      </c>
    </row>
    <row r="3287" spans="1:23" x14ac:dyDescent="0.25">
      <c r="A3287" s="1">
        <v>40812</v>
      </c>
      <c r="B3287" s="2">
        <v>6877.12</v>
      </c>
      <c r="C3287" s="2">
        <v>106312</v>
      </c>
      <c r="D3287" s="2">
        <v>6881</v>
      </c>
      <c r="E3287" s="2">
        <v>6866</v>
      </c>
      <c r="F3287" s="10">
        <f t="shared" si="826"/>
        <v>5.6418966078819466E-4</v>
      </c>
      <c r="G3287" s="2">
        <f t="shared" ca="1" si="827"/>
        <v>118961.02499999999</v>
      </c>
      <c r="H3287">
        <f t="shared" ca="1" si="828"/>
        <v>-1</v>
      </c>
      <c r="I3287">
        <f t="shared" si="829"/>
        <v>-1</v>
      </c>
      <c r="J3287">
        <f t="shared" si="832"/>
        <v>-169.10000000000036</v>
      </c>
      <c r="K3287">
        <f t="shared" ca="1" si="830"/>
        <v>-1</v>
      </c>
      <c r="L3287" s="11">
        <f t="shared" ca="1" si="824"/>
        <v>11096.639999999972</v>
      </c>
      <c r="M3287">
        <f t="shared" ca="1" si="831"/>
        <v>-1</v>
      </c>
      <c r="N3287">
        <f t="shared" ca="1" si="825"/>
        <v>0</v>
      </c>
      <c r="O3287">
        <f>COUNTIF(結算日!$A$3:$A$249,A3287)</f>
        <v>0</v>
      </c>
      <c r="Q3287" s="7">
        <f t="shared" si="833"/>
        <v>-173</v>
      </c>
      <c r="R3287" s="8">
        <f t="shared" ca="1" si="837"/>
        <v>22663</v>
      </c>
      <c r="S3287" s="8">
        <f t="shared" ca="1" si="838"/>
        <v>952932</v>
      </c>
      <c r="T3287" s="8">
        <f t="shared" ca="1" si="834"/>
        <v>-138</v>
      </c>
      <c r="U3287" s="9">
        <f t="shared" ca="1" si="839"/>
        <v>7</v>
      </c>
      <c r="V3287">
        <f t="shared" si="835"/>
        <v>2011</v>
      </c>
      <c r="W3287">
        <f t="shared" si="836"/>
        <v>9</v>
      </c>
    </row>
    <row r="3288" spans="1:23" x14ac:dyDescent="0.25">
      <c r="A3288" s="1">
        <v>40813</v>
      </c>
      <c r="B3288" s="2">
        <v>7089.95</v>
      </c>
      <c r="C3288" s="2">
        <v>114869</v>
      </c>
      <c r="D3288" s="2">
        <v>7135</v>
      </c>
      <c r="E3288" s="2">
        <v>7117</v>
      </c>
      <c r="F3288" s="10">
        <f t="shared" si="826"/>
        <v>6.3540645561674935E-3</v>
      </c>
      <c r="G3288" s="2">
        <f t="shared" ca="1" si="827"/>
        <v>118496.6</v>
      </c>
      <c r="H3288">
        <f t="shared" ca="1" si="828"/>
        <v>-1</v>
      </c>
      <c r="I3288">
        <f t="shared" si="829"/>
        <v>-1</v>
      </c>
      <c r="J3288">
        <f t="shared" si="832"/>
        <v>212.82999999999993</v>
      </c>
      <c r="K3288">
        <f t="shared" si="830"/>
        <v>-1</v>
      </c>
      <c r="L3288" s="11">
        <f t="shared" ca="1" si="824"/>
        <v>10883.809999999972</v>
      </c>
      <c r="M3288">
        <f t="shared" ca="1" si="831"/>
        <v>-1</v>
      </c>
      <c r="N3288">
        <f t="shared" ca="1" si="825"/>
        <v>0</v>
      </c>
      <c r="O3288">
        <f>COUNTIF(結算日!$A$3:$A$249,A3288)</f>
        <v>0</v>
      </c>
      <c r="Q3288" s="7">
        <f t="shared" si="833"/>
        <v>254</v>
      </c>
      <c r="R3288" s="8">
        <f t="shared" ca="1" si="837"/>
        <v>-35052</v>
      </c>
      <c r="S3288" s="8">
        <f t="shared" ca="1" si="838"/>
        <v>917873</v>
      </c>
      <c r="T3288" s="8">
        <f t="shared" ca="1" si="834"/>
        <v>-128</v>
      </c>
      <c r="U3288" s="9">
        <f t="shared" ca="1" si="839"/>
        <v>10</v>
      </c>
      <c r="V3288">
        <f t="shared" si="835"/>
        <v>2011</v>
      </c>
      <c r="W3288">
        <f t="shared" si="836"/>
        <v>9</v>
      </c>
    </row>
    <row r="3289" spans="1:23" x14ac:dyDescent="0.25">
      <c r="A3289" s="1">
        <v>40814</v>
      </c>
      <c r="B3289" s="2">
        <v>7146.98</v>
      </c>
      <c r="C3289" s="2">
        <v>101012</v>
      </c>
      <c r="D3289" s="2">
        <v>7100</v>
      </c>
      <c r="E3289" s="2">
        <v>7085</v>
      </c>
      <c r="F3289" s="10">
        <f t="shared" si="826"/>
        <v>-6.5734058301547549E-3</v>
      </c>
      <c r="G3289" s="2">
        <f t="shared" ca="1" si="827"/>
        <v>117859.4</v>
      </c>
      <c r="H3289">
        <f t="shared" ca="1" si="828"/>
        <v>-1</v>
      </c>
      <c r="I3289">
        <f t="shared" si="829"/>
        <v>1</v>
      </c>
      <c r="J3289">
        <f t="shared" si="832"/>
        <v>57.029999999999745</v>
      </c>
      <c r="K3289">
        <f t="shared" si="830"/>
        <v>1</v>
      </c>
      <c r="L3289" s="11">
        <f t="shared" ca="1" si="824"/>
        <v>10826.779999999973</v>
      </c>
      <c r="M3289">
        <f t="shared" ca="1" si="831"/>
        <v>1</v>
      </c>
      <c r="N3289">
        <f t="shared" ca="1" si="825"/>
        <v>2</v>
      </c>
      <c r="O3289">
        <f>COUNTIF(結算日!$A$3:$A$249,A3289)</f>
        <v>0</v>
      </c>
      <c r="Q3289" s="7">
        <f t="shared" si="833"/>
        <v>-35</v>
      </c>
      <c r="R3289" s="8">
        <f t="shared" ca="1" si="837"/>
        <v>4480</v>
      </c>
      <c r="S3289" s="8">
        <f t="shared" ca="1" si="838"/>
        <v>922343</v>
      </c>
      <c r="T3289" s="8">
        <f t="shared" ca="1" si="834"/>
        <v>129</v>
      </c>
      <c r="U3289" s="9">
        <f t="shared" ca="1" si="839"/>
        <v>257</v>
      </c>
      <c r="V3289">
        <f t="shared" si="835"/>
        <v>2011</v>
      </c>
      <c r="W3289">
        <f t="shared" si="836"/>
        <v>9</v>
      </c>
    </row>
    <row r="3290" spans="1:23" x14ac:dyDescent="0.25">
      <c r="A3290" s="1">
        <v>40815</v>
      </c>
      <c r="B3290" s="2">
        <v>7182.61</v>
      </c>
      <c r="C3290" s="2">
        <v>91637</v>
      </c>
      <c r="D3290" s="2">
        <v>7182</v>
      </c>
      <c r="E3290" s="2">
        <v>7163</v>
      </c>
      <c r="F3290" s="10">
        <f t="shared" si="826"/>
        <v>-8.4927345352148187E-5</v>
      </c>
      <c r="G3290" s="2">
        <f t="shared" ca="1" si="827"/>
        <v>116492.175</v>
      </c>
      <c r="H3290">
        <f t="shared" ca="1" si="828"/>
        <v>-1</v>
      </c>
      <c r="I3290">
        <f t="shared" si="829"/>
        <v>1</v>
      </c>
      <c r="J3290">
        <f t="shared" si="832"/>
        <v>35.630000000000109</v>
      </c>
      <c r="K3290">
        <f t="shared" ca="1" si="830"/>
        <v>-1</v>
      </c>
      <c r="L3290" s="11">
        <f t="shared" ca="1" si="824"/>
        <v>10862.409999999974</v>
      </c>
      <c r="M3290">
        <f t="shared" ca="1" si="831"/>
        <v>-1</v>
      </c>
      <c r="N3290">
        <f t="shared" ca="1" si="825"/>
        <v>2</v>
      </c>
      <c r="O3290">
        <f>COUNTIF(結算日!$A$3:$A$249,A3290)</f>
        <v>0</v>
      </c>
      <c r="Q3290" s="7">
        <f t="shared" si="833"/>
        <v>82</v>
      </c>
      <c r="R3290" s="8">
        <f t="shared" ca="1" si="837"/>
        <v>10578</v>
      </c>
      <c r="S3290" s="8">
        <f t="shared" ca="1" si="838"/>
        <v>932664</v>
      </c>
      <c r="T3290" s="8">
        <f t="shared" ca="1" si="834"/>
        <v>-129</v>
      </c>
      <c r="U3290" s="9">
        <f t="shared" ca="1" si="839"/>
        <v>258</v>
      </c>
      <c r="V3290">
        <f t="shared" si="835"/>
        <v>2011</v>
      </c>
      <c r="W3290">
        <f t="shared" si="836"/>
        <v>9</v>
      </c>
    </row>
    <row r="3291" spans="1:23" x14ac:dyDescent="0.25">
      <c r="A3291" s="1">
        <v>40816</v>
      </c>
      <c r="B3291" s="2">
        <v>7225.38</v>
      </c>
      <c r="C3291" s="2">
        <v>90962</v>
      </c>
      <c r="D3291" s="2">
        <v>7182</v>
      </c>
      <c r="E3291" s="2">
        <v>7166</v>
      </c>
      <c r="F3291" s="10">
        <f t="shared" si="826"/>
        <v>-6.0038364764206653E-3</v>
      </c>
      <c r="G3291" s="2">
        <f t="shared" ca="1" si="827"/>
        <v>115261.175</v>
      </c>
      <c r="H3291">
        <f t="shared" ca="1" si="828"/>
        <v>-1</v>
      </c>
      <c r="I3291">
        <f t="shared" si="829"/>
        <v>1</v>
      </c>
      <c r="J3291">
        <f t="shared" si="832"/>
        <v>42.770000000000437</v>
      </c>
      <c r="K3291">
        <f t="shared" si="830"/>
        <v>1</v>
      </c>
      <c r="L3291" s="11">
        <f t="shared" ca="1" si="824"/>
        <v>10819.639999999974</v>
      </c>
      <c r="M3291">
        <f t="shared" ca="1" si="831"/>
        <v>1</v>
      </c>
      <c r="N3291">
        <f t="shared" ca="1" si="825"/>
        <v>2</v>
      </c>
      <c r="O3291">
        <f>COUNTIF(結算日!$A$3:$A$249,A3291)</f>
        <v>0</v>
      </c>
      <c r="Q3291" s="7">
        <f t="shared" si="833"/>
        <v>0</v>
      </c>
      <c r="R3291" s="8">
        <f t="shared" ca="1" si="837"/>
        <v>0</v>
      </c>
      <c r="S3291" s="8">
        <f t="shared" ca="1" si="838"/>
        <v>932406</v>
      </c>
      <c r="T3291" s="8">
        <f t="shared" ca="1" si="834"/>
        <v>129</v>
      </c>
      <c r="U3291" s="9">
        <f t="shared" ca="1" si="839"/>
        <v>258</v>
      </c>
      <c r="V3291">
        <f t="shared" si="835"/>
        <v>2011</v>
      </c>
      <c r="W3291">
        <f t="shared" si="836"/>
        <v>9</v>
      </c>
    </row>
    <row r="3292" spans="1:23" x14ac:dyDescent="0.25">
      <c r="A3292" s="1">
        <v>40819</v>
      </c>
      <c r="B3292" s="2">
        <v>7013.97</v>
      </c>
      <c r="C3292" s="2">
        <v>80452</v>
      </c>
      <c r="D3292" s="2">
        <v>7015</v>
      </c>
      <c r="E3292" s="2">
        <v>7001</v>
      </c>
      <c r="F3292" s="10">
        <f t="shared" si="826"/>
        <v>1.4684978692525164E-4</v>
      </c>
      <c r="G3292" s="2">
        <f t="shared" ca="1" si="827"/>
        <v>113225.8</v>
      </c>
      <c r="H3292">
        <f t="shared" ca="1" si="828"/>
        <v>-1</v>
      </c>
      <c r="I3292">
        <f t="shared" si="829"/>
        <v>-1</v>
      </c>
      <c r="J3292">
        <f t="shared" si="832"/>
        <v>-211.40999999999985</v>
      </c>
      <c r="K3292">
        <f t="shared" ca="1" si="830"/>
        <v>-1</v>
      </c>
      <c r="L3292" s="11">
        <f t="shared" ca="1" si="824"/>
        <v>10608.229999999974</v>
      </c>
      <c r="M3292">
        <f t="shared" ca="1" si="831"/>
        <v>-1</v>
      </c>
      <c r="N3292">
        <f t="shared" ca="1" si="825"/>
        <v>2</v>
      </c>
      <c r="O3292">
        <f>COUNTIF(結算日!$A$3:$A$249,A3292)</f>
        <v>0</v>
      </c>
      <c r="Q3292" s="7">
        <f t="shared" si="833"/>
        <v>-167</v>
      </c>
      <c r="R3292" s="8">
        <f t="shared" ca="1" si="837"/>
        <v>-21543</v>
      </c>
      <c r="S3292" s="8">
        <f t="shared" ca="1" si="838"/>
        <v>910605</v>
      </c>
      <c r="T3292" s="8">
        <f t="shared" ca="1" si="834"/>
        <v>-129</v>
      </c>
      <c r="U3292" s="9">
        <f t="shared" ca="1" si="839"/>
        <v>258</v>
      </c>
      <c r="V3292">
        <f t="shared" si="835"/>
        <v>2011</v>
      </c>
      <c r="W3292">
        <f t="shared" si="836"/>
        <v>10</v>
      </c>
    </row>
    <row r="3293" spans="1:23" x14ac:dyDescent="0.25">
      <c r="A3293" s="1">
        <v>40820</v>
      </c>
      <c r="B3293" s="2">
        <v>7047.87</v>
      </c>
      <c r="C3293" s="2">
        <v>88949</v>
      </c>
      <c r="D3293" s="2">
        <v>7094</v>
      </c>
      <c r="E3293" s="2">
        <v>7080</v>
      </c>
      <c r="F3293" s="10">
        <f t="shared" si="826"/>
        <v>6.5452399093626212E-3</v>
      </c>
      <c r="G3293" s="2">
        <f t="shared" ca="1" si="827"/>
        <v>111270.22500000001</v>
      </c>
      <c r="H3293">
        <f t="shared" ca="1" si="828"/>
        <v>-1</v>
      </c>
      <c r="I3293">
        <f t="shared" si="829"/>
        <v>-1</v>
      </c>
      <c r="J3293">
        <f t="shared" si="832"/>
        <v>33.899999999999636</v>
      </c>
      <c r="K3293">
        <f t="shared" si="830"/>
        <v>-1</v>
      </c>
      <c r="L3293" s="11">
        <f t="shared" ca="1" si="824"/>
        <v>10574.329999999974</v>
      </c>
      <c r="M3293">
        <f t="shared" ca="1" si="831"/>
        <v>-1</v>
      </c>
      <c r="N3293">
        <f t="shared" ca="1" si="825"/>
        <v>0</v>
      </c>
      <c r="O3293">
        <f>COUNTIF(結算日!$A$3:$A$249,A3293)</f>
        <v>0</v>
      </c>
      <c r="Q3293" s="7">
        <f t="shared" si="833"/>
        <v>79</v>
      </c>
      <c r="R3293" s="8">
        <f t="shared" ca="1" si="837"/>
        <v>-10191</v>
      </c>
      <c r="S3293" s="8">
        <f t="shared" ca="1" si="838"/>
        <v>900156</v>
      </c>
      <c r="T3293" s="8">
        <f t="shared" ca="1" si="834"/>
        <v>-126</v>
      </c>
      <c r="U3293" s="9">
        <f t="shared" ca="1" si="839"/>
        <v>3</v>
      </c>
      <c r="V3293">
        <f t="shared" si="835"/>
        <v>2011</v>
      </c>
      <c r="W3293">
        <f t="shared" si="836"/>
        <v>10</v>
      </c>
    </row>
    <row r="3294" spans="1:23" x14ac:dyDescent="0.25">
      <c r="A3294" s="1">
        <v>40821</v>
      </c>
      <c r="B3294" s="2">
        <v>6989.15</v>
      </c>
      <c r="C3294" s="2">
        <v>71596</v>
      </c>
      <c r="D3294" s="2">
        <v>6990</v>
      </c>
      <c r="E3294" s="2">
        <v>6974</v>
      </c>
      <c r="F3294" s="10">
        <f t="shared" si="826"/>
        <v>1.2161707789926091E-4</v>
      </c>
      <c r="G3294" s="2">
        <f t="shared" ca="1" si="827"/>
        <v>108045.575</v>
      </c>
      <c r="H3294">
        <f t="shared" ca="1" si="828"/>
        <v>-1</v>
      </c>
      <c r="I3294">
        <f t="shared" si="829"/>
        <v>-1</v>
      </c>
      <c r="J3294">
        <f t="shared" si="832"/>
        <v>-58.720000000000255</v>
      </c>
      <c r="K3294">
        <f t="shared" ca="1" si="830"/>
        <v>-1</v>
      </c>
      <c r="L3294" s="11">
        <f t="shared" ca="1" si="824"/>
        <v>10633.049999999974</v>
      </c>
      <c r="M3294">
        <f t="shared" ca="1" si="831"/>
        <v>-1</v>
      </c>
      <c r="N3294">
        <f t="shared" ca="1" si="825"/>
        <v>0</v>
      </c>
      <c r="O3294">
        <f>COUNTIF(結算日!$A$3:$A$249,A3294)</f>
        <v>0</v>
      </c>
      <c r="Q3294" s="7">
        <f t="shared" si="833"/>
        <v>-104</v>
      </c>
      <c r="R3294" s="8">
        <f t="shared" ca="1" si="837"/>
        <v>13104</v>
      </c>
      <c r="S3294" s="8">
        <f t="shared" ca="1" si="838"/>
        <v>913257</v>
      </c>
      <c r="T3294" s="8">
        <f t="shared" ca="1" si="834"/>
        <v>-130</v>
      </c>
      <c r="U3294" s="9">
        <f t="shared" ca="1" si="839"/>
        <v>4</v>
      </c>
      <c r="V3294">
        <f t="shared" si="835"/>
        <v>2011</v>
      </c>
      <c r="W3294">
        <f t="shared" si="836"/>
        <v>10</v>
      </c>
    </row>
    <row r="3295" spans="1:23" x14ac:dyDescent="0.25">
      <c r="A3295" s="1">
        <v>40822</v>
      </c>
      <c r="B3295" s="2">
        <v>7132</v>
      </c>
      <c r="C3295" s="2">
        <v>95531</v>
      </c>
      <c r="D3295" s="2">
        <v>7122</v>
      </c>
      <c r="E3295" s="2">
        <v>7106</v>
      </c>
      <c r="F3295" s="10">
        <f t="shared" si="826"/>
        <v>-1.4021312394839613E-3</v>
      </c>
      <c r="G3295" s="2">
        <f t="shared" ca="1" si="827"/>
        <v>105994.45</v>
      </c>
      <c r="H3295">
        <f t="shared" ca="1" si="828"/>
        <v>-1</v>
      </c>
      <c r="I3295">
        <f t="shared" si="829"/>
        <v>1</v>
      </c>
      <c r="J3295">
        <f t="shared" si="832"/>
        <v>142.85000000000036</v>
      </c>
      <c r="K3295">
        <f t="shared" si="830"/>
        <v>1</v>
      </c>
      <c r="L3295" s="11">
        <f t="shared" ca="1" si="824"/>
        <v>10490.199999999973</v>
      </c>
      <c r="M3295">
        <f t="shared" ca="1" si="831"/>
        <v>1</v>
      </c>
      <c r="N3295">
        <f t="shared" ca="1" si="825"/>
        <v>2</v>
      </c>
      <c r="O3295">
        <f>COUNTIF(結算日!$A$3:$A$249,A3295)</f>
        <v>0</v>
      </c>
      <c r="Q3295" s="7">
        <f t="shared" si="833"/>
        <v>132</v>
      </c>
      <c r="R3295" s="8">
        <f t="shared" ca="1" si="837"/>
        <v>-17160</v>
      </c>
      <c r="S3295" s="8">
        <f t="shared" ca="1" si="838"/>
        <v>896093</v>
      </c>
      <c r="T3295" s="8">
        <f t="shared" ca="1" si="834"/>
        <v>125</v>
      </c>
      <c r="U3295" s="9">
        <f t="shared" ca="1" si="839"/>
        <v>255</v>
      </c>
      <c r="V3295">
        <f t="shared" si="835"/>
        <v>2011</v>
      </c>
      <c r="W3295">
        <f t="shared" si="836"/>
        <v>10</v>
      </c>
    </row>
    <row r="3296" spans="1:23" x14ac:dyDescent="0.25">
      <c r="A3296" s="1">
        <v>40823</v>
      </c>
      <c r="B3296" s="2">
        <v>7211.96</v>
      </c>
      <c r="C3296" s="2">
        <v>100518</v>
      </c>
      <c r="D3296" s="2">
        <v>7191</v>
      </c>
      <c r="E3296" s="2">
        <v>7175</v>
      </c>
      <c r="F3296" s="10">
        <f t="shared" si="826"/>
        <v>-2.906283451378E-3</v>
      </c>
      <c r="G3296" s="2">
        <f t="shared" ca="1" si="827"/>
        <v>104705.47500000001</v>
      </c>
      <c r="H3296">
        <f t="shared" ca="1" si="828"/>
        <v>-1</v>
      </c>
      <c r="I3296">
        <f t="shared" si="829"/>
        <v>1</v>
      </c>
      <c r="J3296">
        <f t="shared" si="832"/>
        <v>79.960000000000036</v>
      </c>
      <c r="K3296">
        <f t="shared" si="830"/>
        <v>1</v>
      </c>
      <c r="L3296" s="11">
        <f t="shared" ca="1" si="824"/>
        <v>10570.159999999974</v>
      </c>
      <c r="M3296">
        <f t="shared" ca="1" si="831"/>
        <v>1</v>
      </c>
      <c r="N3296">
        <f t="shared" ca="1" si="825"/>
        <v>0</v>
      </c>
      <c r="O3296">
        <f>COUNTIF(結算日!$A$3:$A$249,A3296)</f>
        <v>0</v>
      </c>
      <c r="Q3296" s="7">
        <f t="shared" si="833"/>
        <v>69</v>
      </c>
      <c r="R3296" s="8">
        <f t="shared" ca="1" si="837"/>
        <v>8625</v>
      </c>
      <c r="S3296" s="8">
        <f t="shared" ca="1" si="838"/>
        <v>904463</v>
      </c>
      <c r="T3296" s="8">
        <f t="shared" ca="1" si="834"/>
        <v>125</v>
      </c>
      <c r="U3296" s="9">
        <f t="shared" ca="1" si="839"/>
        <v>0</v>
      </c>
      <c r="V3296">
        <f t="shared" si="835"/>
        <v>2011</v>
      </c>
      <c r="W3296">
        <f t="shared" si="836"/>
        <v>10</v>
      </c>
    </row>
    <row r="3297" spans="1:23" x14ac:dyDescent="0.25">
      <c r="A3297" s="1">
        <v>40827</v>
      </c>
      <c r="B3297" s="2">
        <v>7398.71</v>
      </c>
      <c r="C3297" s="2">
        <v>110792</v>
      </c>
      <c r="D3297" s="2">
        <v>7407</v>
      </c>
      <c r="E3297" s="2">
        <v>7393</v>
      </c>
      <c r="F3297" s="10">
        <f t="shared" si="826"/>
        <v>1.1204655946779329E-3</v>
      </c>
      <c r="G3297" s="2">
        <f t="shared" ca="1" si="827"/>
        <v>103981.075</v>
      </c>
      <c r="H3297">
        <f t="shared" ca="1" si="828"/>
        <v>1</v>
      </c>
      <c r="I3297">
        <f t="shared" si="829"/>
        <v>-1</v>
      </c>
      <c r="J3297">
        <f t="shared" si="832"/>
        <v>186.75</v>
      </c>
      <c r="K3297">
        <f t="shared" si="830"/>
        <v>-1</v>
      </c>
      <c r="L3297" s="11">
        <f t="shared" ca="1" si="824"/>
        <v>10756.909999999974</v>
      </c>
      <c r="M3297">
        <f t="shared" ca="1" si="831"/>
        <v>-1</v>
      </c>
      <c r="N3297">
        <f t="shared" ca="1" si="825"/>
        <v>2</v>
      </c>
      <c r="O3297">
        <f>COUNTIF(結算日!$A$3:$A$249,A3297)</f>
        <v>0</v>
      </c>
      <c r="Q3297" s="7">
        <f t="shared" si="833"/>
        <v>216</v>
      </c>
      <c r="R3297" s="8">
        <f t="shared" ca="1" si="837"/>
        <v>27000</v>
      </c>
      <c r="S3297" s="8">
        <f t="shared" ca="1" si="838"/>
        <v>931463</v>
      </c>
      <c r="T3297" s="8">
        <f t="shared" ca="1" si="834"/>
        <v>-125</v>
      </c>
      <c r="U3297" s="9">
        <f t="shared" ca="1" si="839"/>
        <v>250</v>
      </c>
      <c r="V3297">
        <f t="shared" si="835"/>
        <v>2011</v>
      </c>
      <c r="W3297">
        <f t="shared" si="836"/>
        <v>10</v>
      </c>
    </row>
    <row r="3298" spans="1:23" x14ac:dyDescent="0.25">
      <c r="A3298" s="1">
        <v>40828</v>
      </c>
      <c r="B3298" s="2">
        <v>7382.35</v>
      </c>
      <c r="C3298" s="2">
        <v>96730</v>
      </c>
      <c r="D3298" s="2">
        <v>7388</v>
      </c>
      <c r="E3298" s="2">
        <v>7380</v>
      </c>
      <c r="F3298" s="10">
        <f t="shared" si="826"/>
        <v>7.65338950334149E-4</v>
      </c>
      <c r="G3298" s="2">
        <f t="shared" ca="1" si="827"/>
        <v>104088.375</v>
      </c>
      <c r="H3298">
        <f t="shared" ca="1" si="828"/>
        <v>-1</v>
      </c>
      <c r="I3298">
        <f t="shared" si="829"/>
        <v>-1</v>
      </c>
      <c r="J3298">
        <f t="shared" si="832"/>
        <v>-16.359999999999673</v>
      </c>
      <c r="K3298">
        <f t="shared" ca="1" si="830"/>
        <v>-1</v>
      </c>
      <c r="L3298" s="11">
        <f t="shared" ca="1" si="824"/>
        <v>10773.269999999975</v>
      </c>
      <c r="M3298">
        <f t="shared" ca="1" si="831"/>
        <v>-1</v>
      </c>
      <c r="N3298">
        <f t="shared" ca="1" si="825"/>
        <v>0</v>
      </c>
      <c r="O3298">
        <f>COUNTIF(結算日!$A$3:$A$249,A3298)</f>
        <v>0</v>
      </c>
      <c r="Q3298" s="7">
        <f t="shared" si="833"/>
        <v>-19</v>
      </c>
      <c r="R3298" s="8">
        <f t="shared" ca="1" si="837"/>
        <v>2375</v>
      </c>
      <c r="S3298" s="8">
        <f t="shared" ca="1" si="838"/>
        <v>933588</v>
      </c>
      <c r="T3298" s="8">
        <f t="shared" ca="1" si="834"/>
        <v>-126</v>
      </c>
      <c r="U3298" s="9">
        <f t="shared" ca="1" si="839"/>
        <v>1</v>
      </c>
      <c r="V3298">
        <f t="shared" si="835"/>
        <v>2011</v>
      </c>
      <c r="W3298">
        <f t="shared" si="836"/>
        <v>10</v>
      </c>
    </row>
    <row r="3299" spans="1:23" x14ac:dyDescent="0.25">
      <c r="A3299" s="1">
        <v>40829</v>
      </c>
      <c r="B3299" s="2">
        <v>7428.33</v>
      </c>
      <c r="C3299" s="2">
        <v>106872</v>
      </c>
      <c r="D3299" s="2">
        <v>7390</v>
      </c>
      <c r="E3299" s="2">
        <v>7378</v>
      </c>
      <c r="F3299" s="10">
        <f t="shared" si="826"/>
        <v>-5.1599753915079205E-3</v>
      </c>
      <c r="G3299" s="2">
        <f t="shared" ca="1" si="827"/>
        <v>104142.925</v>
      </c>
      <c r="H3299">
        <f t="shared" ca="1" si="828"/>
        <v>1</v>
      </c>
      <c r="I3299">
        <f t="shared" si="829"/>
        <v>1</v>
      </c>
      <c r="J3299">
        <f t="shared" si="832"/>
        <v>45.979999999999563</v>
      </c>
      <c r="K3299">
        <f t="shared" si="830"/>
        <v>1</v>
      </c>
      <c r="L3299" s="11">
        <f t="shared" ca="1" si="824"/>
        <v>10727.289999999975</v>
      </c>
      <c r="M3299">
        <f t="shared" ca="1" si="831"/>
        <v>1</v>
      </c>
      <c r="N3299">
        <f t="shared" ca="1" si="825"/>
        <v>2</v>
      </c>
      <c r="O3299">
        <f>COUNTIF(結算日!$A$3:$A$249,A3299)</f>
        <v>0</v>
      </c>
      <c r="Q3299" s="7">
        <f t="shared" si="833"/>
        <v>2</v>
      </c>
      <c r="R3299" s="8">
        <f t="shared" ca="1" si="837"/>
        <v>-252</v>
      </c>
      <c r="S3299" s="8">
        <f t="shared" ca="1" si="838"/>
        <v>933335</v>
      </c>
      <c r="T3299" s="8">
        <f t="shared" ca="1" si="834"/>
        <v>126</v>
      </c>
      <c r="U3299" s="9">
        <f t="shared" ca="1" si="839"/>
        <v>252</v>
      </c>
      <c r="V3299">
        <f t="shared" si="835"/>
        <v>2011</v>
      </c>
      <c r="W3299">
        <f t="shared" si="836"/>
        <v>10</v>
      </c>
    </row>
    <row r="3300" spans="1:23" x14ac:dyDescent="0.25">
      <c r="A3300" s="1">
        <v>40830</v>
      </c>
      <c r="B3300" s="2">
        <v>7358.08</v>
      </c>
      <c r="C3300" s="2">
        <v>84410</v>
      </c>
      <c r="D3300" s="2">
        <v>7377</v>
      </c>
      <c r="E3300" s="2">
        <v>7363</v>
      </c>
      <c r="F3300" s="10">
        <f t="shared" si="826"/>
        <v>2.5713229538140148E-3</v>
      </c>
      <c r="G3300" s="2">
        <f t="shared" ca="1" si="827"/>
        <v>103500.27499999999</v>
      </c>
      <c r="H3300">
        <f t="shared" ca="1" si="828"/>
        <v>-1</v>
      </c>
      <c r="I3300">
        <f t="shared" si="829"/>
        <v>-1</v>
      </c>
      <c r="J3300">
        <f t="shared" si="832"/>
        <v>-70.25</v>
      </c>
      <c r="K3300">
        <f t="shared" si="830"/>
        <v>-1</v>
      </c>
      <c r="L3300" s="11">
        <f t="shared" ca="1" si="824"/>
        <v>10657.039999999975</v>
      </c>
      <c r="M3300">
        <f t="shared" ca="1" si="831"/>
        <v>-1</v>
      </c>
      <c r="N3300">
        <f t="shared" ca="1" si="825"/>
        <v>2</v>
      </c>
      <c r="O3300">
        <f>COUNTIF(結算日!$A$3:$A$249,A3300)</f>
        <v>0</v>
      </c>
      <c r="Q3300" s="7">
        <f t="shared" si="833"/>
        <v>-13</v>
      </c>
      <c r="R3300" s="8">
        <f t="shared" ca="1" si="837"/>
        <v>-1638</v>
      </c>
      <c r="S3300" s="8">
        <f t="shared" ca="1" si="838"/>
        <v>931445</v>
      </c>
      <c r="T3300" s="8">
        <f t="shared" ca="1" si="834"/>
        <v>-126</v>
      </c>
      <c r="U3300" s="9">
        <f t="shared" ca="1" si="839"/>
        <v>252</v>
      </c>
      <c r="V3300">
        <f t="shared" si="835"/>
        <v>2011</v>
      </c>
      <c r="W3300">
        <f t="shared" si="836"/>
        <v>10</v>
      </c>
    </row>
    <row r="3301" spans="1:23" x14ac:dyDescent="0.25">
      <c r="A3301" s="1">
        <v>40833</v>
      </c>
      <c r="B3301" s="2">
        <v>7461.12</v>
      </c>
      <c r="C3301" s="2">
        <v>82842</v>
      </c>
      <c r="D3301" s="2">
        <v>7453</v>
      </c>
      <c r="E3301" s="2">
        <v>7441</v>
      </c>
      <c r="F3301" s="10">
        <f t="shared" si="826"/>
        <v>-1.0883084577114621E-3</v>
      </c>
      <c r="G3301" s="2">
        <f t="shared" ca="1" si="827"/>
        <v>102594.15</v>
      </c>
      <c r="H3301">
        <f t="shared" ca="1" si="828"/>
        <v>-1</v>
      </c>
      <c r="I3301">
        <f t="shared" si="829"/>
        <v>1</v>
      </c>
      <c r="J3301">
        <f t="shared" si="832"/>
        <v>103.03999999999996</v>
      </c>
      <c r="K3301">
        <f t="shared" si="830"/>
        <v>1</v>
      </c>
      <c r="L3301" s="11">
        <f t="shared" ca="1" si="824"/>
        <v>10553.999999999975</v>
      </c>
      <c r="M3301">
        <f t="shared" ca="1" si="831"/>
        <v>1</v>
      </c>
      <c r="N3301">
        <f t="shared" ca="1" si="825"/>
        <v>2</v>
      </c>
      <c r="O3301">
        <f>COUNTIF(結算日!$A$3:$A$249,A3301)</f>
        <v>0</v>
      </c>
      <c r="Q3301" s="7">
        <f t="shared" si="833"/>
        <v>76</v>
      </c>
      <c r="R3301" s="8">
        <f t="shared" ca="1" si="837"/>
        <v>-9576</v>
      </c>
      <c r="S3301" s="8">
        <f t="shared" ca="1" si="838"/>
        <v>921617</v>
      </c>
      <c r="T3301" s="8">
        <f t="shared" ca="1" si="834"/>
        <v>123</v>
      </c>
      <c r="U3301" s="9">
        <f t="shared" ca="1" si="839"/>
        <v>249</v>
      </c>
      <c r="V3301">
        <f t="shared" si="835"/>
        <v>2011</v>
      </c>
      <c r="W3301">
        <f t="shared" si="836"/>
        <v>10</v>
      </c>
    </row>
    <row r="3302" spans="1:23" x14ac:dyDescent="0.25">
      <c r="A3302" s="1">
        <v>40834</v>
      </c>
      <c r="B3302" s="2">
        <v>7359.48</v>
      </c>
      <c r="C3302" s="2">
        <v>75510</v>
      </c>
      <c r="D3302" s="2">
        <v>7337</v>
      </c>
      <c r="E3302" s="2">
        <v>7325</v>
      </c>
      <c r="F3302" s="10">
        <f t="shared" si="826"/>
        <v>-3.0545636376482221E-3</v>
      </c>
      <c r="G3302" s="2">
        <f t="shared" ca="1" si="827"/>
        <v>101457.97500000001</v>
      </c>
      <c r="H3302">
        <f t="shared" ca="1" si="828"/>
        <v>-1</v>
      </c>
      <c r="I3302">
        <f t="shared" si="829"/>
        <v>1</v>
      </c>
      <c r="J3302">
        <f t="shared" si="832"/>
        <v>-101.64000000000033</v>
      </c>
      <c r="K3302">
        <f t="shared" si="830"/>
        <v>1</v>
      </c>
      <c r="L3302" s="11">
        <f t="shared" ca="1" si="824"/>
        <v>10452.359999999975</v>
      </c>
      <c r="M3302">
        <f t="shared" ca="1" si="831"/>
        <v>1</v>
      </c>
      <c r="N3302">
        <f t="shared" ca="1" si="825"/>
        <v>0</v>
      </c>
      <c r="O3302">
        <f>COUNTIF(結算日!$A$3:$A$249,A3302)</f>
        <v>0</v>
      </c>
      <c r="Q3302" s="7">
        <f t="shared" si="833"/>
        <v>-116</v>
      </c>
      <c r="R3302" s="8">
        <f t="shared" ca="1" si="837"/>
        <v>-14268</v>
      </c>
      <c r="S3302" s="8">
        <f t="shared" ca="1" si="838"/>
        <v>907100</v>
      </c>
      <c r="T3302" s="8">
        <f t="shared" ca="1" si="834"/>
        <v>123</v>
      </c>
      <c r="U3302" s="9">
        <f t="shared" ca="1" si="839"/>
        <v>0</v>
      </c>
      <c r="V3302">
        <f t="shared" si="835"/>
        <v>2011</v>
      </c>
      <c r="W3302">
        <f t="shared" si="836"/>
        <v>10</v>
      </c>
    </row>
    <row r="3303" spans="1:23" x14ac:dyDescent="0.25">
      <c r="A3303" s="1">
        <v>40835</v>
      </c>
      <c r="B3303" s="2">
        <v>7353.37</v>
      </c>
      <c r="C3303" s="2">
        <v>77302</v>
      </c>
      <c r="D3303" s="2">
        <v>7330</v>
      </c>
      <c r="E3303" s="2">
        <v>7337</v>
      </c>
      <c r="F3303" s="10">
        <f t="shared" si="826"/>
        <v>-2.2261901685893815E-3</v>
      </c>
      <c r="G3303" s="2">
        <f t="shared" ca="1" si="827"/>
        <v>100341.8</v>
      </c>
      <c r="H3303">
        <f t="shared" ca="1" si="828"/>
        <v>-1</v>
      </c>
      <c r="I3303">
        <f t="shared" si="829"/>
        <v>1</v>
      </c>
      <c r="J3303">
        <f t="shared" si="832"/>
        <v>-6.1099999999996726</v>
      </c>
      <c r="K3303">
        <f t="shared" si="830"/>
        <v>1</v>
      </c>
      <c r="L3303" s="11">
        <f t="shared" ca="1" si="824"/>
        <v>10446.249999999975</v>
      </c>
      <c r="M3303">
        <f t="shared" ca="1" si="831"/>
        <v>1</v>
      </c>
      <c r="N3303">
        <f t="shared" ca="1" si="825"/>
        <v>0</v>
      </c>
      <c r="O3303">
        <f>COUNTIF(結算日!$A$3:$A$249,A3303)</f>
        <v>1</v>
      </c>
      <c r="Q3303" s="7">
        <f t="shared" si="833"/>
        <v>-7</v>
      </c>
      <c r="R3303" s="8">
        <f t="shared" ca="1" si="837"/>
        <v>-861</v>
      </c>
      <c r="S3303" s="8">
        <f t="shared" ca="1" si="838"/>
        <v>906239</v>
      </c>
      <c r="T3303" s="8">
        <f t="shared" ca="1" si="834"/>
        <v>123</v>
      </c>
      <c r="U3303" s="9">
        <f t="shared" ca="1" si="839"/>
        <v>246</v>
      </c>
      <c r="V3303">
        <f t="shared" si="835"/>
        <v>2011</v>
      </c>
      <c r="W3303">
        <f t="shared" si="836"/>
        <v>10</v>
      </c>
    </row>
    <row r="3304" spans="1:23" x14ac:dyDescent="0.25">
      <c r="A3304" s="1">
        <v>40836</v>
      </c>
      <c r="B3304" s="2">
        <v>7244.32</v>
      </c>
      <c r="C3304" s="2">
        <v>78188</v>
      </c>
      <c r="D3304" s="2">
        <v>7213</v>
      </c>
      <c r="E3304" s="2">
        <v>7204</v>
      </c>
      <c r="F3304" s="10">
        <f t="shared" si="826"/>
        <v>-4.3233871502086352E-3</v>
      </c>
      <c r="G3304" s="2">
        <f t="shared" ca="1" si="827"/>
        <v>99082.324999999997</v>
      </c>
      <c r="H3304">
        <f t="shared" ca="1" si="828"/>
        <v>-1</v>
      </c>
      <c r="I3304">
        <f t="shared" si="829"/>
        <v>1</v>
      </c>
      <c r="J3304">
        <f t="shared" si="832"/>
        <v>-109.05000000000018</v>
      </c>
      <c r="K3304">
        <f t="shared" si="830"/>
        <v>1</v>
      </c>
      <c r="L3304" s="11">
        <f t="shared" ca="1" si="824"/>
        <v>10337.199999999975</v>
      </c>
      <c r="M3304">
        <f t="shared" ca="1" si="831"/>
        <v>1</v>
      </c>
      <c r="N3304">
        <f t="shared" ca="1" si="825"/>
        <v>0</v>
      </c>
      <c r="O3304">
        <f>COUNTIF(結算日!$A$3:$A$249,A3304)</f>
        <v>0</v>
      </c>
      <c r="Q3304" s="7">
        <f t="shared" si="833"/>
        <v>-124</v>
      </c>
      <c r="R3304" s="8">
        <f t="shared" ca="1" si="837"/>
        <v>-15252</v>
      </c>
      <c r="S3304" s="8">
        <f t="shared" ca="1" si="838"/>
        <v>890741</v>
      </c>
      <c r="T3304" s="8">
        <f t="shared" ca="1" si="834"/>
        <v>123</v>
      </c>
      <c r="U3304" s="9">
        <f t="shared" ca="1" si="839"/>
        <v>0</v>
      </c>
      <c r="V3304">
        <f t="shared" si="835"/>
        <v>2011</v>
      </c>
      <c r="W3304">
        <f t="shared" si="836"/>
        <v>10</v>
      </c>
    </row>
    <row r="3305" spans="1:23" x14ac:dyDescent="0.25">
      <c r="A3305" s="1">
        <v>40837</v>
      </c>
      <c r="B3305" s="2">
        <v>7254.51</v>
      </c>
      <c r="C3305" s="2">
        <v>65337</v>
      </c>
      <c r="D3305" s="2">
        <v>7258</v>
      </c>
      <c r="E3305" s="2">
        <v>7245</v>
      </c>
      <c r="F3305" s="10">
        <f t="shared" si="826"/>
        <v>4.810800453787234E-4</v>
      </c>
      <c r="G3305" s="2">
        <f t="shared" ca="1" si="827"/>
        <v>97510.475000000006</v>
      </c>
      <c r="H3305">
        <f t="shared" ca="1" si="828"/>
        <v>-1</v>
      </c>
      <c r="I3305">
        <f t="shared" si="829"/>
        <v>-1</v>
      </c>
      <c r="J3305">
        <f t="shared" si="832"/>
        <v>10.190000000000509</v>
      </c>
      <c r="K3305">
        <f t="shared" ca="1" si="830"/>
        <v>-1</v>
      </c>
      <c r="L3305" s="11">
        <f t="shared" ca="1" si="824"/>
        <v>10347.389999999976</v>
      </c>
      <c r="M3305">
        <f t="shared" ca="1" si="831"/>
        <v>-1</v>
      </c>
      <c r="N3305">
        <f t="shared" ca="1" si="825"/>
        <v>2</v>
      </c>
      <c r="O3305">
        <f>COUNTIF(結算日!$A$3:$A$249,A3305)</f>
        <v>0</v>
      </c>
      <c r="Q3305" s="7">
        <f t="shared" si="833"/>
        <v>45</v>
      </c>
      <c r="R3305" s="8">
        <f t="shared" ca="1" si="837"/>
        <v>5535</v>
      </c>
      <c r="S3305" s="8">
        <f t="shared" ca="1" si="838"/>
        <v>896276</v>
      </c>
      <c r="T3305" s="8">
        <f t="shared" ca="1" si="834"/>
        <v>-123</v>
      </c>
      <c r="U3305" s="9">
        <f t="shared" ca="1" si="839"/>
        <v>246</v>
      </c>
      <c r="V3305">
        <f t="shared" si="835"/>
        <v>2011</v>
      </c>
      <c r="W3305">
        <f t="shared" si="836"/>
        <v>10</v>
      </c>
    </row>
    <row r="3306" spans="1:23" x14ac:dyDescent="0.25">
      <c r="A3306" s="1">
        <v>40840</v>
      </c>
      <c r="B3306" s="2">
        <v>7470.3</v>
      </c>
      <c r="C3306" s="2">
        <v>101159</v>
      </c>
      <c r="D3306" s="2">
        <v>7494</v>
      </c>
      <c r="E3306" s="2">
        <v>7477</v>
      </c>
      <c r="F3306" s="10">
        <f t="shared" si="826"/>
        <v>3.1725633508694617E-3</v>
      </c>
      <c r="G3306" s="2">
        <f t="shared" ca="1" si="827"/>
        <v>97237.1</v>
      </c>
      <c r="H3306">
        <f t="shared" ca="1" si="828"/>
        <v>1</v>
      </c>
      <c r="I3306">
        <f t="shared" si="829"/>
        <v>-1</v>
      </c>
      <c r="J3306">
        <f t="shared" si="832"/>
        <v>215.78999999999996</v>
      </c>
      <c r="K3306">
        <f t="shared" si="830"/>
        <v>-1</v>
      </c>
      <c r="L3306" s="11">
        <f t="shared" ca="1" si="824"/>
        <v>10131.599999999977</v>
      </c>
      <c r="M3306">
        <f t="shared" ca="1" si="831"/>
        <v>-1</v>
      </c>
      <c r="N3306">
        <f t="shared" ca="1" si="825"/>
        <v>0</v>
      </c>
      <c r="O3306">
        <f>COUNTIF(結算日!$A$3:$A$249,A3306)</f>
        <v>0</v>
      </c>
      <c r="Q3306" s="7">
        <f t="shared" si="833"/>
        <v>236</v>
      </c>
      <c r="R3306" s="8">
        <f t="shared" ca="1" si="837"/>
        <v>-29028</v>
      </c>
      <c r="S3306" s="8">
        <f t="shared" ca="1" si="838"/>
        <v>867002</v>
      </c>
      <c r="T3306" s="8">
        <f t="shared" ca="1" si="834"/>
        <v>-115</v>
      </c>
      <c r="U3306" s="9">
        <f t="shared" ca="1" si="839"/>
        <v>8</v>
      </c>
      <c r="V3306">
        <f t="shared" si="835"/>
        <v>2011</v>
      </c>
      <c r="W3306">
        <f t="shared" si="836"/>
        <v>10</v>
      </c>
    </row>
    <row r="3307" spans="1:23" x14ac:dyDescent="0.25">
      <c r="A3307" s="1">
        <v>40841</v>
      </c>
      <c r="B3307" s="2">
        <v>7491.21</v>
      </c>
      <c r="C3307" s="2">
        <v>97171</v>
      </c>
      <c r="D3307" s="2">
        <v>7470</v>
      </c>
      <c r="E3307" s="2">
        <v>7458</v>
      </c>
      <c r="F3307" s="10">
        <f t="shared" si="826"/>
        <v>-2.8313183050535651E-3</v>
      </c>
      <c r="G3307" s="2">
        <f t="shared" ca="1" si="827"/>
        <v>97025.074999999997</v>
      </c>
      <c r="H3307">
        <f t="shared" ca="1" si="828"/>
        <v>1</v>
      </c>
      <c r="I3307">
        <f t="shared" si="829"/>
        <v>1</v>
      </c>
      <c r="J3307">
        <f t="shared" si="832"/>
        <v>20.909999999999854</v>
      </c>
      <c r="K3307">
        <f t="shared" si="830"/>
        <v>1</v>
      </c>
      <c r="L3307" s="11">
        <f t="shared" ca="1" si="824"/>
        <v>10110.689999999977</v>
      </c>
      <c r="M3307">
        <f t="shared" ca="1" si="831"/>
        <v>1</v>
      </c>
      <c r="N3307">
        <f t="shared" ca="1" si="825"/>
        <v>2</v>
      </c>
      <c r="O3307">
        <f>COUNTIF(結算日!$A$3:$A$249,A3307)</f>
        <v>0</v>
      </c>
      <c r="Q3307" s="7">
        <f t="shared" si="833"/>
        <v>-24</v>
      </c>
      <c r="R3307" s="8">
        <f t="shared" ca="1" si="837"/>
        <v>2760</v>
      </c>
      <c r="S3307" s="8">
        <f t="shared" ca="1" si="838"/>
        <v>869754</v>
      </c>
      <c r="T3307" s="8">
        <f t="shared" ca="1" si="834"/>
        <v>116</v>
      </c>
      <c r="U3307" s="9">
        <f t="shared" ca="1" si="839"/>
        <v>231</v>
      </c>
      <c r="V3307">
        <f t="shared" si="835"/>
        <v>2011</v>
      </c>
      <c r="W3307">
        <f t="shared" si="836"/>
        <v>10</v>
      </c>
    </row>
    <row r="3308" spans="1:23" x14ac:dyDescent="0.25">
      <c r="A3308" s="1">
        <v>40842</v>
      </c>
      <c r="B3308" s="2">
        <v>7535.82</v>
      </c>
      <c r="C3308" s="2">
        <v>84860</v>
      </c>
      <c r="D3308" s="2">
        <v>7547</v>
      </c>
      <c r="E3308" s="2">
        <v>7529</v>
      </c>
      <c r="F3308" s="10">
        <f t="shared" si="826"/>
        <v>1.4835810834123997E-3</v>
      </c>
      <c r="G3308" s="2">
        <f t="shared" ca="1" si="827"/>
        <v>97074.55</v>
      </c>
      <c r="H3308">
        <f t="shared" ca="1" si="828"/>
        <v>-1</v>
      </c>
      <c r="I3308">
        <f t="shared" si="829"/>
        <v>-1</v>
      </c>
      <c r="J3308">
        <f t="shared" si="832"/>
        <v>44.609999999999673</v>
      </c>
      <c r="K3308">
        <f t="shared" si="830"/>
        <v>-1</v>
      </c>
      <c r="L3308" s="11">
        <f t="shared" ca="1" si="824"/>
        <v>10155.299999999977</v>
      </c>
      <c r="M3308">
        <f t="shared" ca="1" si="831"/>
        <v>-1</v>
      </c>
      <c r="N3308">
        <f t="shared" ca="1" si="825"/>
        <v>2</v>
      </c>
      <c r="O3308">
        <f>COUNTIF(結算日!$A$3:$A$249,A3308)</f>
        <v>0</v>
      </c>
      <c r="Q3308" s="7">
        <f t="shared" si="833"/>
        <v>77</v>
      </c>
      <c r="R3308" s="8">
        <f t="shared" ca="1" si="837"/>
        <v>8932</v>
      </c>
      <c r="S3308" s="8">
        <f t="shared" ca="1" si="838"/>
        <v>878455</v>
      </c>
      <c r="T3308" s="8">
        <f t="shared" ca="1" si="834"/>
        <v>-116</v>
      </c>
      <c r="U3308" s="9">
        <f t="shared" ca="1" si="839"/>
        <v>232</v>
      </c>
      <c r="V3308">
        <f t="shared" si="835"/>
        <v>2011</v>
      </c>
      <c r="W3308">
        <f t="shared" si="836"/>
        <v>10</v>
      </c>
    </row>
    <row r="3309" spans="1:23" x14ac:dyDescent="0.25">
      <c r="A3309" s="1">
        <v>40843</v>
      </c>
      <c r="B3309" s="2">
        <v>7565.21</v>
      </c>
      <c r="C3309" s="2">
        <v>115230</v>
      </c>
      <c r="D3309" s="2">
        <v>7590</v>
      </c>
      <c r="E3309" s="2">
        <v>7577</v>
      </c>
      <c r="F3309" s="10">
        <f t="shared" si="826"/>
        <v>3.2768422819724474E-3</v>
      </c>
      <c r="G3309" s="2">
        <f t="shared" ca="1" si="827"/>
        <v>97283.324999999997</v>
      </c>
      <c r="H3309">
        <f t="shared" ca="1" si="828"/>
        <v>1</v>
      </c>
      <c r="I3309">
        <f t="shared" si="829"/>
        <v>-1</v>
      </c>
      <c r="J3309">
        <f t="shared" si="832"/>
        <v>29.390000000000327</v>
      </c>
      <c r="K3309">
        <f t="shared" si="830"/>
        <v>-1</v>
      </c>
      <c r="L3309" s="11">
        <f t="shared" ca="1" si="824"/>
        <v>10125.909999999978</v>
      </c>
      <c r="M3309">
        <f t="shared" ca="1" si="831"/>
        <v>-1</v>
      </c>
      <c r="N3309">
        <f t="shared" ca="1" si="825"/>
        <v>0</v>
      </c>
      <c r="O3309">
        <f>COUNTIF(結算日!$A$3:$A$249,A3309)</f>
        <v>0</v>
      </c>
      <c r="Q3309" s="7">
        <f t="shared" si="833"/>
        <v>43</v>
      </c>
      <c r="R3309" s="8">
        <f t="shared" ca="1" si="837"/>
        <v>-4988</v>
      </c>
      <c r="S3309" s="8">
        <f t="shared" ca="1" si="838"/>
        <v>873235</v>
      </c>
      <c r="T3309" s="8">
        <f t="shared" ca="1" si="834"/>
        <v>-115</v>
      </c>
      <c r="U3309" s="9">
        <f t="shared" ca="1" si="839"/>
        <v>1</v>
      </c>
      <c r="V3309">
        <f t="shared" si="835"/>
        <v>2011</v>
      </c>
      <c r="W3309">
        <f t="shared" si="836"/>
        <v>10</v>
      </c>
    </row>
    <row r="3310" spans="1:23" x14ac:dyDescent="0.25">
      <c r="A3310" s="1">
        <v>40844</v>
      </c>
      <c r="B3310" s="2">
        <v>7616.06</v>
      </c>
      <c r="C3310" s="2">
        <v>143593</v>
      </c>
      <c r="D3310" s="2">
        <v>7628</v>
      </c>
      <c r="E3310" s="2">
        <v>7619</v>
      </c>
      <c r="F3310" s="10">
        <f t="shared" si="826"/>
        <v>1.5677397499493928E-3</v>
      </c>
      <c r="G3310" s="2">
        <f t="shared" ca="1" si="827"/>
        <v>98203.35</v>
      </c>
      <c r="H3310">
        <f t="shared" ca="1" si="828"/>
        <v>1</v>
      </c>
      <c r="I3310">
        <f t="shared" si="829"/>
        <v>-1</v>
      </c>
      <c r="J3310">
        <f t="shared" si="832"/>
        <v>50.850000000000364</v>
      </c>
      <c r="K3310">
        <f t="shared" si="830"/>
        <v>-1</v>
      </c>
      <c r="L3310" s="11">
        <f t="shared" ca="1" si="824"/>
        <v>10075.059999999978</v>
      </c>
      <c r="M3310">
        <f t="shared" ca="1" si="831"/>
        <v>-1</v>
      </c>
      <c r="N3310">
        <f t="shared" ca="1" si="825"/>
        <v>0</v>
      </c>
      <c r="O3310">
        <f>COUNTIF(結算日!$A$3:$A$249,A3310)</f>
        <v>0</v>
      </c>
      <c r="Q3310" s="7">
        <f t="shared" si="833"/>
        <v>38</v>
      </c>
      <c r="R3310" s="8">
        <f t="shared" ca="1" si="837"/>
        <v>-4370</v>
      </c>
      <c r="S3310" s="8">
        <f t="shared" ca="1" si="838"/>
        <v>868864</v>
      </c>
      <c r="T3310" s="8">
        <f t="shared" ca="1" si="834"/>
        <v>-113</v>
      </c>
      <c r="U3310" s="9">
        <f t="shared" ca="1" si="839"/>
        <v>2</v>
      </c>
      <c r="V3310">
        <f t="shared" si="835"/>
        <v>2011</v>
      </c>
      <c r="W3310">
        <f t="shared" si="836"/>
        <v>10</v>
      </c>
    </row>
    <row r="3311" spans="1:23" x14ac:dyDescent="0.25">
      <c r="A3311" s="1">
        <v>40847</v>
      </c>
      <c r="B3311" s="2">
        <v>7587.69</v>
      </c>
      <c r="C3311" s="2">
        <v>90615</v>
      </c>
      <c r="D3311" s="2">
        <v>7561</v>
      </c>
      <c r="E3311" s="2">
        <v>7550</v>
      </c>
      <c r="F3311" s="10">
        <f t="shared" si="826"/>
        <v>-3.5175395937366849E-3</v>
      </c>
      <c r="G3311" s="2">
        <f t="shared" ca="1" si="827"/>
        <v>97125.475000000006</v>
      </c>
      <c r="H3311">
        <f t="shared" ca="1" si="828"/>
        <v>-1</v>
      </c>
      <c r="I3311">
        <f t="shared" si="829"/>
        <v>1</v>
      </c>
      <c r="J3311">
        <f t="shared" si="832"/>
        <v>-28.3700000000008</v>
      </c>
      <c r="K3311">
        <f t="shared" si="830"/>
        <v>1</v>
      </c>
      <c r="L3311" s="11">
        <f t="shared" ca="1" si="824"/>
        <v>10103.429999999978</v>
      </c>
      <c r="M3311">
        <f t="shared" ca="1" si="831"/>
        <v>1</v>
      </c>
      <c r="N3311">
        <f t="shared" ca="1" si="825"/>
        <v>2</v>
      </c>
      <c r="O3311">
        <f>COUNTIF(結算日!$A$3:$A$249,A3311)</f>
        <v>0</v>
      </c>
      <c r="Q3311" s="7">
        <f t="shared" si="833"/>
        <v>-67</v>
      </c>
      <c r="R3311" s="8">
        <f t="shared" ca="1" si="837"/>
        <v>7571</v>
      </c>
      <c r="S3311" s="8">
        <f t="shared" ca="1" si="838"/>
        <v>876433</v>
      </c>
      <c r="T3311" s="8">
        <f t="shared" ca="1" si="834"/>
        <v>115</v>
      </c>
      <c r="U3311" s="9">
        <f t="shared" ca="1" si="839"/>
        <v>228</v>
      </c>
      <c r="V3311">
        <f t="shared" si="835"/>
        <v>2011</v>
      </c>
      <c r="W3311">
        <f t="shared" si="836"/>
        <v>10</v>
      </c>
    </row>
    <row r="3312" spans="1:23" x14ac:dyDescent="0.25">
      <c r="A3312" s="1">
        <v>40848</v>
      </c>
      <c r="B3312" s="2">
        <v>7622.01</v>
      </c>
      <c r="C3312" s="2">
        <v>97292</v>
      </c>
      <c r="D3312" s="2">
        <v>7637</v>
      </c>
      <c r="E3312" s="2">
        <v>7630</v>
      </c>
      <c r="F3312" s="10">
        <f t="shared" si="826"/>
        <v>1.9666728330189898E-3</v>
      </c>
      <c r="G3312" s="2">
        <f t="shared" ca="1" si="827"/>
        <v>97367.225000000006</v>
      </c>
      <c r="H3312">
        <f t="shared" ca="1" si="828"/>
        <v>-1</v>
      </c>
      <c r="I3312">
        <f t="shared" si="829"/>
        <v>-1</v>
      </c>
      <c r="J3312">
        <f t="shared" si="832"/>
        <v>34.320000000000618</v>
      </c>
      <c r="K3312">
        <f t="shared" si="830"/>
        <v>-1</v>
      </c>
      <c r="L3312" s="11">
        <f t="shared" ca="1" si="824"/>
        <v>10137.749999999978</v>
      </c>
      <c r="M3312">
        <f t="shared" ca="1" si="831"/>
        <v>-1</v>
      </c>
      <c r="N3312">
        <f t="shared" ca="1" si="825"/>
        <v>2</v>
      </c>
      <c r="O3312">
        <f>COUNTIF(結算日!$A$3:$A$249,A3312)</f>
        <v>0</v>
      </c>
      <c r="Q3312" s="7">
        <f t="shared" si="833"/>
        <v>76</v>
      </c>
      <c r="R3312" s="8">
        <f t="shared" ca="1" si="837"/>
        <v>8740</v>
      </c>
      <c r="S3312" s="8">
        <f t="shared" ca="1" si="838"/>
        <v>884945</v>
      </c>
      <c r="T3312" s="8">
        <f t="shared" ca="1" si="834"/>
        <v>-115</v>
      </c>
      <c r="U3312" s="9">
        <f t="shared" ca="1" si="839"/>
        <v>230</v>
      </c>
      <c r="V3312">
        <f t="shared" si="835"/>
        <v>2011</v>
      </c>
      <c r="W3312">
        <f t="shared" si="836"/>
        <v>11</v>
      </c>
    </row>
    <row r="3313" spans="1:23" x14ac:dyDescent="0.25">
      <c r="A3313" s="1">
        <v>40849</v>
      </c>
      <c r="B3313" s="2">
        <v>7598.45</v>
      </c>
      <c r="C3313" s="2">
        <v>95479</v>
      </c>
      <c r="D3313" s="2">
        <v>7609</v>
      </c>
      <c r="E3313" s="2">
        <v>7598</v>
      </c>
      <c r="F3313" s="10">
        <f t="shared" si="826"/>
        <v>1.3884410636380018E-3</v>
      </c>
      <c r="G3313" s="2">
        <f t="shared" ca="1" si="827"/>
        <v>97545.524999999994</v>
      </c>
      <c r="H3313">
        <f t="shared" ca="1" si="828"/>
        <v>-1</v>
      </c>
      <c r="I3313">
        <f t="shared" si="829"/>
        <v>-1</v>
      </c>
      <c r="J3313">
        <f t="shared" si="832"/>
        <v>-23.5600000000004</v>
      </c>
      <c r="K3313">
        <f t="shared" si="830"/>
        <v>-1</v>
      </c>
      <c r="L3313" s="11">
        <f t="shared" ca="1" si="824"/>
        <v>10161.309999999979</v>
      </c>
      <c r="M3313">
        <f t="shared" ca="1" si="831"/>
        <v>-1</v>
      </c>
      <c r="N3313">
        <f t="shared" ca="1" si="825"/>
        <v>0</v>
      </c>
      <c r="O3313">
        <f>COUNTIF(結算日!$A$3:$A$249,A3313)</f>
        <v>0</v>
      </c>
      <c r="Q3313" s="7">
        <f t="shared" si="833"/>
        <v>-28</v>
      </c>
      <c r="R3313" s="8">
        <f t="shared" ca="1" si="837"/>
        <v>3220</v>
      </c>
      <c r="S3313" s="8">
        <f t="shared" ca="1" si="838"/>
        <v>887935</v>
      </c>
      <c r="T3313" s="8">
        <f t="shared" ca="1" si="834"/>
        <v>-116</v>
      </c>
      <c r="U3313" s="9">
        <f t="shared" ca="1" si="839"/>
        <v>1</v>
      </c>
      <c r="V3313">
        <f t="shared" si="835"/>
        <v>2011</v>
      </c>
      <c r="W3313">
        <f t="shared" si="836"/>
        <v>11</v>
      </c>
    </row>
    <row r="3314" spans="1:23" x14ac:dyDescent="0.25">
      <c r="A3314" s="1">
        <v>40850</v>
      </c>
      <c r="B3314" s="2">
        <v>7460.31</v>
      </c>
      <c r="C3314" s="2">
        <v>101675</v>
      </c>
      <c r="D3314" s="2">
        <v>7445</v>
      </c>
      <c r="E3314" s="2">
        <v>7436</v>
      </c>
      <c r="F3314" s="10">
        <f t="shared" si="826"/>
        <v>-2.0521935415552806E-3</v>
      </c>
      <c r="G3314" s="2">
        <f t="shared" ca="1" si="827"/>
        <v>97435.975000000006</v>
      </c>
      <c r="H3314">
        <f t="shared" ca="1" si="828"/>
        <v>1</v>
      </c>
      <c r="I3314">
        <f t="shared" si="829"/>
        <v>1</v>
      </c>
      <c r="J3314">
        <f t="shared" si="832"/>
        <v>-138.13999999999942</v>
      </c>
      <c r="K3314">
        <f t="shared" si="830"/>
        <v>1</v>
      </c>
      <c r="L3314" s="11">
        <f t="shared" ca="1" si="824"/>
        <v>10299.449999999979</v>
      </c>
      <c r="M3314">
        <f t="shared" ca="1" si="831"/>
        <v>1</v>
      </c>
      <c r="N3314">
        <f t="shared" ca="1" si="825"/>
        <v>2</v>
      </c>
      <c r="O3314">
        <f>COUNTIF(結算日!$A$3:$A$249,A3314)</f>
        <v>0</v>
      </c>
      <c r="Q3314" s="7">
        <f t="shared" si="833"/>
        <v>-164</v>
      </c>
      <c r="R3314" s="8">
        <f t="shared" ca="1" si="837"/>
        <v>19024</v>
      </c>
      <c r="S3314" s="8">
        <f t="shared" ca="1" si="838"/>
        <v>906958</v>
      </c>
      <c r="T3314" s="8">
        <f t="shared" ca="1" si="834"/>
        <v>121</v>
      </c>
      <c r="U3314" s="9">
        <f t="shared" ca="1" si="839"/>
        <v>237</v>
      </c>
      <c r="V3314">
        <f t="shared" si="835"/>
        <v>2011</v>
      </c>
      <c r="W3314">
        <f t="shared" si="836"/>
        <v>11</v>
      </c>
    </row>
    <row r="3315" spans="1:23" x14ac:dyDescent="0.25">
      <c r="A3315" s="1">
        <v>40851</v>
      </c>
      <c r="B3315" s="2">
        <v>7603.23</v>
      </c>
      <c r="C3315" s="2">
        <v>110485</v>
      </c>
      <c r="D3315" s="2">
        <v>7630</v>
      </c>
      <c r="E3315" s="2">
        <v>7617</v>
      </c>
      <c r="F3315" s="10">
        <f t="shared" si="826"/>
        <v>3.5208720504311675E-3</v>
      </c>
      <c r="G3315" s="2">
        <f t="shared" ca="1" si="827"/>
        <v>97910.8</v>
      </c>
      <c r="H3315">
        <f t="shared" ca="1" si="828"/>
        <v>1</v>
      </c>
      <c r="I3315">
        <f t="shared" si="829"/>
        <v>-1</v>
      </c>
      <c r="J3315">
        <f t="shared" si="832"/>
        <v>142.91999999999916</v>
      </c>
      <c r="K3315">
        <f t="shared" si="830"/>
        <v>-1</v>
      </c>
      <c r="L3315" s="11">
        <f t="shared" ca="1" si="824"/>
        <v>10442.369999999977</v>
      </c>
      <c r="M3315">
        <f t="shared" ca="1" si="831"/>
        <v>-1</v>
      </c>
      <c r="N3315">
        <f t="shared" ca="1" si="825"/>
        <v>2</v>
      </c>
      <c r="O3315">
        <f>COUNTIF(結算日!$A$3:$A$249,A3315)</f>
        <v>0</v>
      </c>
      <c r="Q3315" s="7">
        <f t="shared" si="833"/>
        <v>185</v>
      </c>
      <c r="R3315" s="8">
        <f t="shared" ca="1" si="837"/>
        <v>22385</v>
      </c>
      <c r="S3315" s="8">
        <f t="shared" ca="1" si="838"/>
        <v>929106</v>
      </c>
      <c r="T3315" s="8">
        <f t="shared" ca="1" si="834"/>
        <v>-121</v>
      </c>
      <c r="U3315" s="9">
        <f t="shared" ca="1" si="839"/>
        <v>242</v>
      </c>
      <c r="V3315">
        <f t="shared" si="835"/>
        <v>2011</v>
      </c>
      <c r="W3315">
        <f t="shared" si="836"/>
        <v>11</v>
      </c>
    </row>
    <row r="3316" spans="1:23" x14ac:dyDescent="0.25">
      <c r="A3316" s="1">
        <v>40854</v>
      </c>
      <c r="B3316" s="2">
        <v>7621.72</v>
      </c>
      <c r="C3316" s="2">
        <v>76590</v>
      </c>
      <c r="D3316" s="2">
        <v>7635</v>
      </c>
      <c r="E3316" s="2">
        <v>7624</v>
      </c>
      <c r="F3316" s="10">
        <f t="shared" si="826"/>
        <v>1.7423888571084234E-3</v>
      </c>
      <c r="G3316" s="2">
        <f t="shared" ca="1" si="827"/>
        <v>97352.725000000006</v>
      </c>
      <c r="H3316">
        <f t="shared" ca="1" si="828"/>
        <v>-1</v>
      </c>
      <c r="I3316">
        <f t="shared" si="829"/>
        <v>-1</v>
      </c>
      <c r="J3316">
        <f t="shared" si="832"/>
        <v>18.490000000000691</v>
      </c>
      <c r="K3316">
        <f t="shared" si="830"/>
        <v>-1</v>
      </c>
      <c r="L3316" s="11">
        <f t="shared" ca="1" si="824"/>
        <v>10423.879999999976</v>
      </c>
      <c r="M3316">
        <f t="shared" ca="1" si="831"/>
        <v>-1</v>
      </c>
      <c r="N3316">
        <f t="shared" ca="1" si="825"/>
        <v>0</v>
      </c>
      <c r="O3316">
        <f>COUNTIF(結算日!$A$3:$A$249,A3316)</f>
        <v>0</v>
      </c>
      <c r="Q3316" s="7">
        <f t="shared" si="833"/>
        <v>5</v>
      </c>
      <c r="R3316" s="8">
        <f t="shared" ca="1" si="837"/>
        <v>-605</v>
      </c>
      <c r="S3316" s="8">
        <f t="shared" ca="1" si="838"/>
        <v>928259</v>
      </c>
      <c r="T3316" s="8">
        <f t="shared" ca="1" si="834"/>
        <v>-121</v>
      </c>
      <c r="U3316" s="9">
        <f t="shared" ca="1" si="839"/>
        <v>0</v>
      </c>
      <c r="V3316">
        <f t="shared" si="835"/>
        <v>2011</v>
      </c>
      <c r="W3316">
        <f t="shared" si="836"/>
        <v>11</v>
      </c>
    </row>
    <row r="3317" spans="1:23" x14ac:dyDescent="0.25">
      <c r="A3317" s="1">
        <v>40855</v>
      </c>
      <c r="B3317" s="2">
        <v>7600.79</v>
      </c>
      <c r="C3317" s="2">
        <v>83336</v>
      </c>
      <c r="D3317" s="2">
        <v>7590</v>
      </c>
      <c r="E3317" s="2">
        <v>7579</v>
      </c>
      <c r="F3317" s="10">
        <f t="shared" si="826"/>
        <v>-1.4195892795354492E-3</v>
      </c>
      <c r="G3317" s="2">
        <f t="shared" ca="1" si="827"/>
        <v>97211</v>
      </c>
      <c r="H3317">
        <f t="shared" ca="1" si="828"/>
        <v>-1</v>
      </c>
      <c r="I3317">
        <f t="shared" si="829"/>
        <v>1</v>
      </c>
      <c r="J3317">
        <f t="shared" si="832"/>
        <v>-20.930000000000291</v>
      </c>
      <c r="K3317">
        <f t="shared" si="830"/>
        <v>1</v>
      </c>
      <c r="L3317" s="11">
        <f t="shared" ca="1" si="824"/>
        <v>10444.809999999976</v>
      </c>
      <c r="M3317">
        <f t="shared" ca="1" si="831"/>
        <v>1</v>
      </c>
      <c r="N3317">
        <f t="shared" ca="1" si="825"/>
        <v>2</v>
      </c>
      <c r="O3317">
        <f>COUNTIF(結算日!$A$3:$A$249,A3317)</f>
        <v>0</v>
      </c>
      <c r="Q3317" s="7">
        <f t="shared" si="833"/>
        <v>-45</v>
      </c>
      <c r="R3317" s="8">
        <f t="shared" ca="1" si="837"/>
        <v>5445</v>
      </c>
      <c r="S3317" s="8">
        <f t="shared" ca="1" si="838"/>
        <v>933704</v>
      </c>
      <c r="T3317" s="8">
        <f t="shared" ca="1" si="834"/>
        <v>123</v>
      </c>
      <c r="U3317" s="9">
        <f t="shared" ca="1" si="839"/>
        <v>244</v>
      </c>
      <c r="V3317">
        <f t="shared" si="835"/>
        <v>2011</v>
      </c>
      <c r="W3317">
        <f t="shared" si="836"/>
        <v>11</v>
      </c>
    </row>
    <row r="3318" spans="1:23" x14ac:dyDescent="0.25">
      <c r="A3318" s="1">
        <v>40856</v>
      </c>
      <c r="B3318" s="2">
        <v>7561.86</v>
      </c>
      <c r="C3318" s="2">
        <v>82814</v>
      </c>
      <c r="D3318" s="2">
        <v>7614</v>
      </c>
      <c r="E3318" s="2">
        <v>7607</v>
      </c>
      <c r="F3318" s="10">
        <f t="shared" si="826"/>
        <v>6.8951289762042567E-3</v>
      </c>
      <c r="G3318" s="2">
        <f t="shared" ca="1" si="827"/>
        <v>97020.05</v>
      </c>
      <c r="H3318">
        <f t="shared" ca="1" si="828"/>
        <v>-1</v>
      </c>
      <c r="I3318">
        <f t="shared" si="829"/>
        <v>-1</v>
      </c>
      <c r="J3318">
        <f t="shared" si="832"/>
        <v>-38.930000000000291</v>
      </c>
      <c r="K3318">
        <f t="shared" si="830"/>
        <v>-1</v>
      </c>
      <c r="L3318" s="11">
        <f t="shared" ca="1" si="824"/>
        <v>10405.879999999976</v>
      </c>
      <c r="M3318">
        <f t="shared" ca="1" si="831"/>
        <v>-1</v>
      </c>
      <c r="N3318">
        <f t="shared" ca="1" si="825"/>
        <v>2</v>
      </c>
      <c r="O3318">
        <f>COUNTIF(結算日!$A$3:$A$249,A3318)</f>
        <v>0</v>
      </c>
      <c r="Q3318" s="7">
        <f t="shared" si="833"/>
        <v>24</v>
      </c>
      <c r="R3318" s="8">
        <f t="shared" ca="1" si="837"/>
        <v>2952</v>
      </c>
      <c r="S3318" s="8">
        <f t="shared" ca="1" si="838"/>
        <v>936412</v>
      </c>
      <c r="T3318" s="8">
        <f t="shared" ca="1" si="834"/>
        <v>-122</v>
      </c>
      <c r="U3318" s="9">
        <f t="shared" ca="1" si="839"/>
        <v>245</v>
      </c>
      <c r="V3318">
        <f t="shared" si="835"/>
        <v>2011</v>
      </c>
      <c r="W3318">
        <f t="shared" si="836"/>
        <v>11</v>
      </c>
    </row>
    <row r="3319" spans="1:23" x14ac:dyDescent="0.25">
      <c r="A3319" s="1">
        <v>40857</v>
      </c>
      <c r="B3319" s="2">
        <v>7308.68</v>
      </c>
      <c r="C3319" s="2">
        <v>109096</v>
      </c>
      <c r="D3319" s="2">
        <v>7318</v>
      </c>
      <c r="E3319" s="2">
        <v>7312</v>
      </c>
      <c r="F3319" s="10">
        <f t="shared" si="826"/>
        <v>1.2751960682366725E-3</v>
      </c>
      <c r="G3319" s="2">
        <f t="shared" ca="1" si="827"/>
        <v>96731.274999999994</v>
      </c>
      <c r="H3319">
        <f t="shared" ca="1" si="828"/>
        <v>1</v>
      </c>
      <c r="I3319">
        <f t="shared" si="829"/>
        <v>-1</v>
      </c>
      <c r="J3319">
        <f t="shared" si="832"/>
        <v>-253.17999999999938</v>
      </c>
      <c r="K3319">
        <f t="shared" si="830"/>
        <v>-1</v>
      </c>
      <c r="L3319" s="11">
        <f t="shared" ca="1" si="824"/>
        <v>10659.059999999976</v>
      </c>
      <c r="M3319">
        <f t="shared" ca="1" si="831"/>
        <v>-1</v>
      </c>
      <c r="N3319">
        <f t="shared" ca="1" si="825"/>
        <v>0</v>
      </c>
      <c r="O3319">
        <f>COUNTIF(結算日!$A$3:$A$249,A3319)</f>
        <v>0</v>
      </c>
      <c r="Q3319" s="7">
        <f t="shared" si="833"/>
        <v>-296</v>
      </c>
      <c r="R3319" s="8">
        <f t="shared" ca="1" si="837"/>
        <v>36112</v>
      </c>
      <c r="S3319" s="8">
        <f t="shared" ca="1" si="838"/>
        <v>972279</v>
      </c>
      <c r="T3319" s="8">
        <f t="shared" ca="1" si="834"/>
        <v>-132</v>
      </c>
      <c r="U3319" s="9">
        <f t="shared" ca="1" si="839"/>
        <v>10</v>
      </c>
      <c r="V3319">
        <f t="shared" si="835"/>
        <v>2011</v>
      </c>
      <c r="W3319">
        <f t="shared" si="836"/>
        <v>11</v>
      </c>
    </row>
    <row r="3320" spans="1:23" x14ac:dyDescent="0.25">
      <c r="A3320" s="1">
        <v>40858</v>
      </c>
      <c r="B3320" s="2">
        <v>7367.29</v>
      </c>
      <c r="C3320" s="2">
        <v>83547</v>
      </c>
      <c r="D3320" s="2">
        <v>7356</v>
      </c>
      <c r="E3320" s="2">
        <v>7351</v>
      </c>
      <c r="F3320" s="10">
        <f t="shared" si="826"/>
        <v>-1.5324495167150509E-3</v>
      </c>
      <c r="G3320" s="2">
        <f t="shared" ca="1" si="827"/>
        <v>96291.35</v>
      </c>
      <c r="H3320">
        <f t="shared" ca="1" si="828"/>
        <v>-1</v>
      </c>
      <c r="I3320">
        <f t="shared" si="829"/>
        <v>1</v>
      </c>
      <c r="J3320">
        <f t="shared" si="832"/>
        <v>58.609999999999673</v>
      </c>
      <c r="K3320">
        <f t="shared" si="830"/>
        <v>1</v>
      </c>
      <c r="L3320" s="11">
        <f t="shared" ca="1" si="824"/>
        <v>10600.449999999975</v>
      </c>
      <c r="M3320">
        <f t="shared" ca="1" si="831"/>
        <v>1</v>
      </c>
      <c r="N3320">
        <f t="shared" ca="1" si="825"/>
        <v>2</v>
      </c>
      <c r="O3320">
        <f>COUNTIF(結算日!$A$3:$A$249,A3320)</f>
        <v>0</v>
      </c>
      <c r="Q3320" s="7">
        <f t="shared" si="833"/>
        <v>38</v>
      </c>
      <c r="R3320" s="8">
        <f t="shared" ca="1" si="837"/>
        <v>-5016</v>
      </c>
      <c r="S3320" s="8">
        <f t="shared" ca="1" si="838"/>
        <v>967253</v>
      </c>
      <c r="T3320" s="8">
        <f t="shared" ca="1" si="834"/>
        <v>131</v>
      </c>
      <c r="U3320" s="9">
        <f t="shared" ca="1" si="839"/>
        <v>263</v>
      </c>
      <c r="V3320">
        <f t="shared" si="835"/>
        <v>2011</v>
      </c>
      <c r="W3320">
        <f t="shared" si="836"/>
        <v>11</v>
      </c>
    </row>
    <row r="3321" spans="1:23" x14ac:dyDescent="0.25">
      <c r="A3321" s="1">
        <v>40861</v>
      </c>
      <c r="B3321" s="2">
        <v>7525.65</v>
      </c>
      <c r="C3321" s="2">
        <v>83333</v>
      </c>
      <c r="D3321" s="2">
        <v>7541</v>
      </c>
      <c r="E3321" s="2">
        <v>7539</v>
      </c>
      <c r="F3321" s="10">
        <f t="shared" si="826"/>
        <v>2.0396909237077043E-3</v>
      </c>
      <c r="G3321" s="2">
        <f t="shared" ca="1" si="827"/>
        <v>95118.725000000006</v>
      </c>
      <c r="H3321">
        <f t="shared" ca="1" si="828"/>
        <v>-1</v>
      </c>
      <c r="I3321">
        <f t="shared" si="829"/>
        <v>-1</v>
      </c>
      <c r="J3321">
        <f t="shared" si="832"/>
        <v>158.35999999999967</v>
      </c>
      <c r="K3321">
        <f t="shared" si="830"/>
        <v>-1</v>
      </c>
      <c r="L3321" s="11">
        <f t="shared" ca="1" si="824"/>
        <v>10758.809999999976</v>
      </c>
      <c r="M3321">
        <f t="shared" ca="1" si="831"/>
        <v>-1</v>
      </c>
      <c r="N3321">
        <f t="shared" ca="1" si="825"/>
        <v>2</v>
      </c>
      <c r="O3321">
        <f>COUNTIF(結算日!$A$3:$A$249,A3321)</f>
        <v>0</v>
      </c>
      <c r="Q3321" s="7">
        <f t="shared" si="833"/>
        <v>185</v>
      </c>
      <c r="R3321" s="8">
        <f t="shared" ca="1" si="837"/>
        <v>24235</v>
      </c>
      <c r="S3321" s="8">
        <f t="shared" ca="1" si="838"/>
        <v>991225</v>
      </c>
      <c r="T3321" s="8">
        <f t="shared" ca="1" si="834"/>
        <v>-131</v>
      </c>
      <c r="U3321" s="9">
        <f t="shared" ca="1" si="839"/>
        <v>262</v>
      </c>
      <c r="V3321">
        <f t="shared" si="835"/>
        <v>2011</v>
      </c>
      <c r="W3321">
        <f t="shared" si="836"/>
        <v>11</v>
      </c>
    </row>
    <row r="3322" spans="1:23" x14ac:dyDescent="0.25">
      <c r="A3322" s="1">
        <v>40862</v>
      </c>
      <c r="B3322" s="2">
        <v>7491.06</v>
      </c>
      <c r="C3322" s="2">
        <v>71611</v>
      </c>
      <c r="D3322" s="2">
        <v>7501</v>
      </c>
      <c r="E3322" s="2">
        <v>7505</v>
      </c>
      <c r="F3322" s="10">
        <f t="shared" si="826"/>
        <v>1.3269150160324372E-3</v>
      </c>
      <c r="G3322" s="2">
        <f t="shared" ca="1" si="827"/>
        <v>94875.824999999997</v>
      </c>
      <c r="H3322">
        <f t="shared" ca="1" si="828"/>
        <v>-1</v>
      </c>
      <c r="I3322">
        <f t="shared" si="829"/>
        <v>-1</v>
      </c>
      <c r="J3322">
        <f t="shared" si="832"/>
        <v>-34.589999999999236</v>
      </c>
      <c r="K3322">
        <f t="shared" si="830"/>
        <v>-1</v>
      </c>
      <c r="L3322" s="11">
        <f t="shared" ca="1" si="824"/>
        <v>10793.399999999976</v>
      </c>
      <c r="M3322">
        <f t="shared" ca="1" si="831"/>
        <v>-1</v>
      </c>
      <c r="N3322">
        <f t="shared" ca="1" si="825"/>
        <v>0</v>
      </c>
      <c r="O3322">
        <f>COUNTIF(結算日!$A$3:$A$249,A3322)</f>
        <v>0</v>
      </c>
      <c r="Q3322" s="7">
        <f t="shared" si="833"/>
        <v>-40</v>
      </c>
      <c r="R3322" s="8">
        <f t="shared" ca="1" si="837"/>
        <v>5240</v>
      </c>
      <c r="S3322" s="8">
        <f t="shared" ca="1" si="838"/>
        <v>996203</v>
      </c>
      <c r="T3322" s="8">
        <f t="shared" ca="1" si="834"/>
        <v>-132</v>
      </c>
      <c r="U3322" s="9">
        <f t="shared" ca="1" si="839"/>
        <v>1</v>
      </c>
      <c r="V3322">
        <f t="shared" si="835"/>
        <v>2011</v>
      </c>
      <c r="W3322">
        <f t="shared" si="836"/>
        <v>11</v>
      </c>
    </row>
    <row r="3323" spans="1:23" x14ac:dyDescent="0.25">
      <c r="A3323" s="1">
        <v>40863</v>
      </c>
      <c r="B3323" s="2">
        <v>7387.52</v>
      </c>
      <c r="C3323" s="2">
        <v>86995</v>
      </c>
      <c r="D3323" s="2">
        <v>7397</v>
      </c>
      <c r="E3323" s="2">
        <v>7350</v>
      </c>
      <c r="F3323" s="10">
        <f t="shared" si="826"/>
        <v>-5.078835657974623E-3</v>
      </c>
      <c r="G3323" s="2">
        <f t="shared" ca="1" si="827"/>
        <v>94525</v>
      </c>
      <c r="H3323">
        <f t="shared" ca="1" si="828"/>
        <v>-1</v>
      </c>
      <c r="I3323">
        <f t="shared" si="829"/>
        <v>1</v>
      </c>
      <c r="J3323">
        <f t="shared" si="832"/>
        <v>-103.53999999999996</v>
      </c>
      <c r="K3323">
        <f t="shared" si="830"/>
        <v>1</v>
      </c>
      <c r="L3323" s="11">
        <f t="shared" ca="1" si="824"/>
        <v>10896.939999999977</v>
      </c>
      <c r="M3323">
        <f t="shared" ca="1" si="831"/>
        <v>1</v>
      </c>
      <c r="N3323">
        <f t="shared" ca="1" si="825"/>
        <v>2</v>
      </c>
      <c r="O3323">
        <f>COUNTIF(結算日!$A$3:$A$249,A3323)</f>
        <v>1</v>
      </c>
      <c r="Q3323" s="7">
        <f t="shared" si="833"/>
        <v>-104</v>
      </c>
      <c r="R3323" s="8">
        <f t="shared" ca="1" si="837"/>
        <v>13728</v>
      </c>
      <c r="S3323" s="8">
        <f t="shared" ca="1" si="838"/>
        <v>1009930</v>
      </c>
      <c r="T3323" s="8">
        <f t="shared" ca="1" si="834"/>
        <v>137</v>
      </c>
      <c r="U3323" s="9">
        <f t="shared" ca="1" si="839"/>
        <v>269</v>
      </c>
      <c r="V3323">
        <f t="shared" si="835"/>
        <v>2011</v>
      </c>
      <c r="W3323">
        <f t="shared" si="836"/>
        <v>11</v>
      </c>
    </row>
    <row r="3324" spans="1:23" x14ac:dyDescent="0.25">
      <c r="A3324" s="1">
        <v>40864</v>
      </c>
      <c r="B3324" s="2">
        <v>7387.81</v>
      </c>
      <c r="C3324" s="2">
        <v>71696</v>
      </c>
      <c r="D3324" s="2">
        <v>7404</v>
      </c>
      <c r="E3324" s="2">
        <v>7394</v>
      </c>
      <c r="F3324" s="10">
        <f t="shared" si="826"/>
        <v>2.1914478038822516E-3</v>
      </c>
      <c r="G3324" s="2">
        <f t="shared" ca="1" si="827"/>
        <v>93697.574999999997</v>
      </c>
      <c r="H3324">
        <f t="shared" ca="1" si="828"/>
        <v>-1</v>
      </c>
      <c r="I3324">
        <f t="shared" si="829"/>
        <v>-1</v>
      </c>
      <c r="J3324">
        <f t="shared" si="832"/>
        <v>0.28999999999996362</v>
      </c>
      <c r="K3324">
        <f t="shared" si="830"/>
        <v>-1</v>
      </c>
      <c r="L3324" s="11">
        <f t="shared" ca="1" si="824"/>
        <v>10897.229999999978</v>
      </c>
      <c r="M3324">
        <f t="shared" ca="1" si="831"/>
        <v>-1</v>
      </c>
      <c r="N3324">
        <f t="shared" ca="1" si="825"/>
        <v>2</v>
      </c>
      <c r="O3324">
        <f>COUNTIF(結算日!$A$3:$A$249,A3324)</f>
        <v>0</v>
      </c>
      <c r="Q3324" s="7">
        <f t="shared" si="833"/>
        <v>54</v>
      </c>
      <c r="R3324" s="8">
        <f t="shared" ca="1" si="837"/>
        <v>7398</v>
      </c>
      <c r="S3324" s="8">
        <f t="shared" ca="1" si="838"/>
        <v>1017059</v>
      </c>
      <c r="T3324" s="8">
        <f t="shared" ca="1" si="834"/>
        <v>-137</v>
      </c>
      <c r="U3324" s="9">
        <f t="shared" ca="1" si="839"/>
        <v>274</v>
      </c>
      <c r="V3324">
        <f t="shared" si="835"/>
        <v>2011</v>
      </c>
      <c r="W3324">
        <f t="shared" si="836"/>
        <v>11</v>
      </c>
    </row>
    <row r="3325" spans="1:23" x14ac:dyDescent="0.25">
      <c r="A3325" s="1">
        <v>40865</v>
      </c>
      <c r="B3325" s="2">
        <v>7233.78</v>
      </c>
      <c r="C3325" s="2">
        <v>80938</v>
      </c>
      <c r="D3325" s="2">
        <v>7252</v>
      </c>
      <c r="E3325" s="2">
        <v>7242</v>
      </c>
      <c r="F3325" s="10">
        <f t="shared" si="826"/>
        <v>2.5187384742140217E-3</v>
      </c>
      <c r="G3325" s="2">
        <f t="shared" ca="1" si="827"/>
        <v>92933.3</v>
      </c>
      <c r="H3325">
        <f t="shared" ca="1" si="828"/>
        <v>-1</v>
      </c>
      <c r="I3325">
        <f t="shared" si="829"/>
        <v>-1</v>
      </c>
      <c r="J3325">
        <f t="shared" si="832"/>
        <v>-154.03000000000065</v>
      </c>
      <c r="K3325">
        <f t="shared" si="830"/>
        <v>-1</v>
      </c>
      <c r="L3325" s="11">
        <f t="shared" ca="1" si="824"/>
        <v>11051.259999999978</v>
      </c>
      <c r="M3325">
        <f t="shared" ca="1" si="831"/>
        <v>-1</v>
      </c>
      <c r="N3325">
        <f t="shared" ca="1" si="825"/>
        <v>0</v>
      </c>
      <c r="O3325">
        <f>COUNTIF(結算日!$A$3:$A$249,A3325)</f>
        <v>0</v>
      </c>
      <c r="Q3325" s="7">
        <f t="shared" si="833"/>
        <v>-152</v>
      </c>
      <c r="R3325" s="8">
        <f t="shared" ca="1" si="837"/>
        <v>20824</v>
      </c>
      <c r="S3325" s="8">
        <f t="shared" ca="1" si="838"/>
        <v>1037609</v>
      </c>
      <c r="T3325" s="8">
        <f t="shared" ca="1" si="834"/>
        <v>-143</v>
      </c>
      <c r="U3325" s="9">
        <f t="shared" ca="1" si="839"/>
        <v>6</v>
      </c>
      <c r="V3325">
        <f t="shared" si="835"/>
        <v>2011</v>
      </c>
      <c r="W3325">
        <f t="shared" si="836"/>
        <v>11</v>
      </c>
    </row>
    <row r="3326" spans="1:23" x14ac:dyDescent="0.25">
      <c r="A3326" s="1">
        <v>40868</v>
      </c>
      <c r="B3326" s="2">
        <v>7042.64</v>
      </c>
      <c r="C3326" s="2">
        <v>85478</v>
      </c>
      <c r="D3326" s="2">
        <v>7050</v>
      </c>
      <c r="E3326" s="2">
        <v>7040</v>
      </c>
      <c r="F3326" s="10">
        <f t="shared" si="826"/>
        <v>1.045062646961803E-3</v>
      </c>
      <c r="G3326" s="2">
        <f t="shared" ca="1" si="827"/>
        <v>91820.35</v>
      </c>
      <c r="H3326">
        <f t="shared" ca="1" si="828"/>
        <v>-1</v>
      </c>
      <c r="I3326">
        <f t="shared" si="829"/>
        <v>-1</v>
      </c>
      <c r="J3326">
        <f t="shared" si="832"/>
        <v>-191.13999999999942</v>
      </c>
      <c r="K3326">
        <f t="shared" si="830"/>
        <v>-1</v>
      </c>
      <c r="L3326" s="11">
        <f t="shared" ref="L3326:L3389" ca="1" si="840">L3325+J3326*M3325</f>
        <v>11242.399999999978</v>
      </c>
      <c r="M3326">
        <f t="shared" ca="1" si="831"/>
        <v>-1</v>
      </c>
      <c r="N3326">
        <f t="shared" ref="N3326:N3389" ca="1" si="841">ABS(M3326-M3325)</f>
        <v>0</v>
      </c>
      <c r="O3326">
        <f>COUNTIF(結算日!$A$3:$A$249,A3326)</f>
        <v>0</v>
      </c>
      <c r="Q3326" s="7">
        <f t="shared" si="833"/>
        <v>-202</v>
      </c>
      <c r="R3326" s="8">
        <f t="shared" ca="1" si="837"/>
        <v>28886</v>
      </c>
      <c r="S3326" s="8">
        <f t="shared" ca="1" si="838"/>
        <v>1066489</v>
      </c>
      <c r="T3326" s="8">
        <f t="shared" ca="1" si="834"/>
        <v>-151</v>
      </c>
      <c r="U3326" s="9">
        <f t="shared" ca="1" si="839"/>
        <v>8</v>
      </c>
      <c r="V3326">
        <f t="shared" si="835"/>
        <v>2011</v>
      </c>
      <c r="W3326">
        <f t="shared" si="836"/>
        <v>11</v>
      </c>
    </row>
    <row r="3327" spans="1:23" x14ac:dyDescent="0.25">
      <c r="A3327" s="1">
        <v>40869</v>
      </c>
      <c r="B3327" s="2">
        <v>7000.03</v>
      </c>
      <c r="C3327" s="2">
        <v>89668</v>
      </c>
      <c r="D3327" s="2">
        <v>7023</v>
      </c>
      <c r="E3327" s="2">
        <v>7012</v>
      </c>
      <c r="F3327" s="10">
        <f t="shared" si="826"/>
        <v>3.2814145082236124E-3</v>
      </c>
      <c r="G3327" s="2">
        <f t="shared" ca="1" si="827"/>
        <v>91404.25</v>
      </c>
      <c r="H3327">
        <f t="shared" ca="1" si="828"/>
        <v>-1</v>
      </c>
      <c r="I3327">
        <f t="shared" si="829"/>
        <v>-1</v>
      </c>
      <c r="J3327">
        <f t="shared" si="832"/>
        <v>-42.610000000000582</v>
      </c>
      <c r="K3327">
        <f t="shared" si="830"/>
        <v>-1</v>
      </c>
      <c r="L3327" s="11">
        <f t="shared" ca="1" si="840"/>
        <v>11285.009999999978</v>
      </c>
      <c r="M3327">
        <f t="shared" ca="1" si="831"/>
        <v>-1</v>
      </c>
      <c r="N3327">
        <f t="shared" ca="1" si="841"/>
        <v>0</v>
      </c>
      <c r="O3327">
        <f>COUNTIF(結算日!$A$3:$A$249,A3327)</f>
        <v>0</v>
      </c>
      <c r="Q3327" s="7">
        <f t="shared" si="833"/>
        <v>-27</v>
      </c>
      <c r="R3327" s="8">
        <f t="shared" ca="1" si="837"/>
        <v>4077</v>
      </c>
      <c r="S3327" s="8">
        <f t="shared" ca="1" si="838"/>
        <v>1070558</v>
      </c>
      <c r="T3327" s="8">
        <f t="shared" ca="1" si="834"/>
        <v>-152</v>
      </c>
      <c r="U3327" s="9">
        <f t="shared" ca="1" si="839"/>
        <v>1</v>
      </c>
      <c r="V3327">
        <f t="shared" si="835"/>
        <v>2011</v>
      </c>
      <c r="W3327">
        <f t="shared" si="836"/>
        <v>11</v>
      </c>
    </row>
    <row r="3328" spans="1:23" x14ac:dyDescent="0.25">
      <c r="A3328" s="1">
        <v>40870</v>
      </c>
      <c r="B3328" s="2">
        <v>6806.43</v>
      </c>
      <c r="C3328" s="2">
        <v>88828</v>
      </c>
      <c r="D3328" s="2">
        <v>6818</v>
      </c>
      <c r="E3328" s="2">
        <v>6816</v>
      </c>
      <c r="F3328" s="10">
        <f t="shared" si="826"/>
        <v>1.6998632175750927E-3</v>
      </c>
      <c r="G3328" s="2">
        <f t="shared" ca="1" si="827"/>
        <v>90753.225000000006</v>
      </c>
      <c r="H3328">
        <f t="shared" ca="1" si="828"/>
        <v>-1</v>
      </c>
      <c r="I3328">
        <f t="shared" si="829"/>
        <v>-1</v>
      </c>
      <c r="J3328">
        <f t="shared" si="832"/>
        <v>-193.59999999999945</v>
      </c>
      <c r="K3328">
        <f t="shared" si="830"/>
        <v>-1</v>
      </c>
      <c r="L3328" s="11">
        <f t="shared" ca="1" si="840"/>
        <v>11478.609999999979</v>
      </c>
      <c r="M3328">
        <f t="shared" ca="1" si="831"/>
        <v>-1</v>
      </c>
      <c r="N3328">
        <f t="shared" ca="1" si="841"/>
        <v>0</v>
      </c>
      <c r="O3328">
        <f>COUNTIF(結算日!$A$3:$A$249,A3328)</f>
        <v>0</v>
      </c>
      <c r="Q3328" s="7">
        <f t="shared" si="833"/>
        <v>-205</v>
      </c>
      <c r="R3328" s="8">
        <f t="shared" ca="1" si="837"/>
        <v>31160</v>
      </c>
      <c r="S3328" s="8">
        <f t="shared" ca="1" si="838"/>
        <v>1101717</v>
      </c>
      <c r="T3328" s="8">
        <f t="shared" ca="1" si="834"/>
        <v>-161</v>
      </c>
      <c r="U3328" s="9">
        <f t="shared" ca="1" si="839"/>
        <v>9</v>
      </c>
      <c r="V3328">
        <f t="shared" si="835"/>
        <v>2011</v>
      </c>
      <c r="W3328">
        <f t="shared" si="836"/>
        <v>11</v>
      </c>
    </row>
    <row r="3329" spans="1:23" x14ac:dyDescent="0.25">
      <c r="A3329" s="1">
        <v>40871</v>
      </c>
      <c r="B3329" s="2">
        <v>6864.39</v>
      </c>
      <c r="C3329" s="2">
        <v>84774</v>
      </c>
      <c r="D3329" s="2">
        <v>6832</v>
      </c>
      <c r="E3329" s="2">
        <v>6827</v>
      </c>
      <c r="F3329" s="10">
        <f t="shared" si="826"/>
        <v>-4.7185547441215281E-3</v>
      </c>
      <c r="G3329" s="2">
        <f t="shared" ca="1" si="827"/>
        <v>90347.274999999994</v>
      </c>
      <c r="H3329">
        <f t="shared" ca="1" si="828"/>
        <v>-1</v>
      </c>
      <c r="I3329">
        <f t="shared" si="829"/>
        <v>1</v>
      </c>
      <c r="J3329">
        <f t="shared" si="832"/>
        <v>57.960000000000036</v>
      </c>
      <c r="K3329">
        <f t="shared" si="830"/>
        <v>1</v>
      </c>
      <c r="L3329" s="11">
        <f t="shared" ca="1" si="840"/>
        <v>11420.64999999998</v>
      </c>
      <c r="M3329">
        <f t="shared" ca="1" si="831"/>
        <v>1</v>
      </c>
      <c r="N3329">
        <f t="shared" ca="1" si="841"/>
        <v>2</v>
      </c>
      <c r="O3329">
        <f>COUNTIF(結算日!$A$3:$A$249,A3329)</f>
        <v>0</v>
      </c>
      <c r="Q3329" s="7">
        <f t="shared" si="833"/>
        <v>14</v>
      </c>
      <c r="R3329" s="8">
        <f t="shared" ca="1" si="837"/>
        <v>-2254</v>
      </c>
      <c r="S3329" s="8">
        <f t="shared" ca="1" si="838"/>
        <v>1099454</v>
      </c>
      <c r="T3329" s="8">
        <f t="shared" ca="1" si="834"/>
        <v>160</v>
      </c>
      <c r="U3329" s="9">
        <f t="shared" ca="1" si="839"/>
        <v>321</v>
      </c>
      <c r="V3329">
        <f t="shared" si="835"/>
        <v>2011</v>
      </c>
      <c r="W3329">
        <f t="shared" si="836"/>
        <v>11</v>
      </c>
    </row>
    <row r="3330" spans="1:23" x14ac:dyDescent="0.25">
      <c r="A3330" s="1">
        <v>40872</v>
      </c>
      <c r="B3330" s="2">
        <v>6784.52</v>
      </c>
      <c r="C3330" s="2">
        <v>105647</v>
      </c>
      <c r="D3330" s="2">
        <v>6757</v>
      </c>
      <c r="E3330" s="2">
        <v>6752</v>
      </c>
      <c r="F3330" s="10">
        <f t="shared" ref="F3330:F3393" si="842">IF(O3330=1,E3330,D3330)/B3330-1</f>
        <v>-4.0562928549109367E-3</v>
      </c>
      <c r="G3330" s="2">
        <f t="shared" ref="G3330:G3393" ca="1" si="843">IF(ROW()&gt;$G$1,AVERAGE(OFFSET(C3330,-$G$1+1,,$G$1)),"")</f>
        <v>90697.524999999994</v>
      </c>
      <c r="H3330">
        <f t="shared" ref="H3330:H3393" ca="1" si="844">IF(G3330="",0,SIGN(C3330-G3330))</f>
        <v>1</v>
      </c>
      <c r="I3330">
        <f t="shared" ref="I3330:I3393" si="845">-SIGN(F3330)</f>
        <v>1</v>
      </c>
      <c r="J3330">
        <f t="shared" si="832"/>
        <v>-79.869999999999891</v>
      </c>
      <c r="K3330">
        <f t="shared" ref="K3330:K3393" si="846">CHOOSE($K$1,H3330*(2-$K$1)+I3330*($K$1-1),IF(ABS(F3330)&gt;($K$1-2)/100,I3330,H3330))</f>
        <v>1</v>
      </c>
      <c r="L3330" s="11">
        <f t="shared" ca="1" si="840"/>
        <v>11340.779999999981</v>
      </c>
      <c r="M3330">
        <f t="shared" ref="M3330:M3393" ca="1" si="847">INT(L3330*$P$1/B3330)*K3330</f>
        <v>1</v>
      </c>
      <c r="N3330">
        <f t="shared" ca="1" si="841"/>
        <v>0</v>
      </c>
      <c r="O3330">
        <f>COUNTIF(結算日!$A$3:$A$249,A3330)</f>
        <v>0</v>
      </c>
      <c r="Q3330" s="7">
        <f t="shared" si="833"/>
        <v>-75</v>
      </c>
      <c r="R3330" s="8">
        <f t="shared" ca="1" si="837"/>
        <v>-12000</v>
      </c>
      <c r="S3330" s="8">
        <f t="shared" ca="1" si="838"/>
        <v>1087133</v>
      </c>
      <c r="T3330" s="8">
        <f t="shared" ca="1" si="834"/>
        <v>160</v>
      </c>
      <c r="U3330" s="9">
        <f t="shared" ca="1" si="839"/>
        <v>0</v>
      </c>
      <c r="V3330">
        <f t="shared" si="835"/>
        <v>2011</v>
      </c>
      <c r="W3330">
        <f t="shared" si="836"/>
        <v>11</v>
      </c>
    </row>
    <row r="3331" spans="1:23" x14ac:dyDescent="0.25">
      <c r="A3331" s="1">
        <v>40875</v>
      </c>
      <c r="B3331" s="2">
        <v>6898.78</v>
      </c>
      <c r="C3331" s="2">
        <v>74820</v>
      </c>
      <c r="D3331" s="2">
        <v>6920</v>
      </c>
      <c r="E3331" s="2">
        <v>6910</v>
      </c>
      <c r="F3331" s="10">
        <f t="shared" si="842"/>
        <v>3.0759061747149818E-3</v>
      </c>
      <c r="G3331" s="2">
        <f t="shared" ca="1" si="843"/>
        <v>90293.975000000006</v>
      </c>
      <c r="H3331">
        <f t="shared" ca="1" si="844"/>
        <v>-1</v>
      </c>
      <c r="I3331">
        <f t="shared" si="845"/>
        <v>-1</v>
      </c>
      <c r="J3331">
        <f t="shared" ref="J3331:J3394" si="848">B3331-B3330</f>
        <v>114.25999999999931</v>
      </c>
      <c r="K3331">
        <f t="shared" si="846"/>
        <v>-1</v>
      </c>
      <c r="L3331" s="11">
        <f t="shared" ca="1" si="840"/>
        <v>11455.039999999979</v>
      </c>
      <c r="M3331">
        <f t="shared" ca="1" si="847"/>
        <v>-1</v>
      </c>
      <c r="N3331">
        <f t="shared" ca="1" si="841"/>
        <v>2</v>
      </c>
      <c r="O3331">
        <f>COUNTIF(結算日!$A$3:$A$249,A3331)</f>
        <v>0</v>
      </c>
      <c r="Q3331" s="7">
        <f t="shared" ref="Q3331:Q3394" si="849">D3331-IF(O3330=1,E3330,D3330)</f>
        <v>163</v>
      </c>
      <c r="R3331" s="8">
        <f t="shared" ca="1" si="837"/>
        <v>26080</v>
      </c>
      <c r="S3331" s="8">
        <f t="shared" ca="1" si="838"/>
        <v>1113213</v>
      </c>
      <c r="T3331" s="8">
        <f t="shared" ref="T3331:T3394" ca="1" si="850">INT(S3331*$P$1/IF(O3331=1,E3331,D3331))*K3331</f>
        <v>-160</v>
      </c>
      <c r="U3331" s="9">
        <f t="shared" ca="1" si="839"/>
        <v>320</v>
      </c>
      <c r="V3331">
        <f t="shared" ref="V3331:V3394" si="851">YEAR(A3331)</f>
        <v>2011</v>
      </c>
      <c r="W3331">
        <f t="shared" ref="W3331:W3394" si="852">MONTH(A3331)</f>
        <v>11</v>
      </c>
    </row>
    <row r="3332" spans="1:23" x14ac:dyDescent="0.25">
      <c r="A3332" s="1">
        <v>40876</v>
      </c>
      <c r="B3332" s="2">
        <v>6988.65</v>
      </c>
      <c r="C3332" s="2">
        <v>76336</v>
      </c>
      <c r="D3332" s="2">
        <v>6975</v>
      </c>
      <c r="E3332" s="2">
        <v>6967</v>
      </c>
      <c r="F3332" s="10">
        <f t="shared" si="842"/>
        <v>-1.9531669206498403E-3</v>
      </c>
      <c r="G3332" s="2">
        <f t="shared" ca="1" si="843"/>
        <v>90191.074999999997</v>
      </c>
      <c r="H3332">
        <f t="shared" ca="1" si="844"/>
        <v>-1</v>
      </c>
      <c r="I3332">
        <f t="shared" si="845"/>
        <v>1</v>
      </c>
      <c r="J3332">
        <f t="shared" si="848"/>
        <v>89.869999999999891</v>
      </c>
      <c r="K3332">
        <f t="shared" si="846"/>
        <v>1</v>
      </c>
      <c r="L3332" s="11">
        <f t="shared" ca="1" si="840"/>
        <v>11365.16999999998</v>
      </c>
      <c r="M3332">
        <f t="shared" ca="1" si="847"/>
        <v>1</v>
      </c>
      <c r="N3332">
        <f t="shared" ca="1" si="841"/>
        <v>2</v>
      </c>
      <c r="O3332">
        <f>COUNTIF(結算日!$A$3:$A$249,A3332)</f>
        <v>0</v>
      </c>
      <c r="Q3332" s="7">
        <f t="shared" si="849"/>
        <v>55</v>
      </c>
      <c r="R3332" s="8">
        <f t="shared" ref="R3332:R3395" ca="1" si="853">Q3332*T3331</f>
        <v>-8800</v>
      </c>
      <c r="S3332" s="8">
        <f t="shared" ref="S3332:S3395" ca="1" si="854">S3331+Q3332*T3331-U3331*$U$1</f>
        <v>1104093</v>
      </c>
      <c r="T3332" s="8">
        <f t="shared" ca="1" si="850"/>
        <v>158</v>
      </c>
      <c r="U3332" s="9">
        <f t="shared" ref="U3332:U3395" ca="1" si="855">IF(O3332=1,ABS(T3332)+ABS(T3331),ABS(T3332-T3331))</f>
        <v>318</v>
      </c>
      <c r="V3332">
        <f t="shared" si="851"/>
        <v>2011</v>
      </c>
      <c r="W3332">
        <f t="shared" si="852"/>
        <v>11</v>
      </c>
    </row>
    <row r="3333" spans="1:23" x14ac:dyDescent="0.25">
      <c r="A3333" s="1">
        <v>40877</v>
      </c>
      <c r="B3333" s="2">
        <v>6904.12</v>
      </c>
      <c r="C3333" s="2">
        <v>93873</v>
      </c>
      <c r="D3333" s="2">
        <v>6903</v>
      </c>
      <c r="E3333" s="2">
        <v>6891</v>
      </c>
      <c r="F3333" s="10">
        <f t="shared" si="842"/>
        <v>-1.6222197760173973E-4</v>
      </c>
      <c r="G3333" s="2">
        <f t="shared" ca="1" si="843"/>
        <v>90314.175000000003</v>
      </c>
      <c r="H3333">
        <f t="shared" ca="1" si="844"/>
        <v>1</v>
      </c>
      <c r="I3333">
        <f t="shared" si="845"/>
        <v>1</v>
      </c>
      <c r="J3333">
        <f t="shared" si="848"/>
        <v>-84.529999999999745</v>
      </c>
      <c r="K3333">
        <f t="shared" ca="1" si="846"/>
        <v>1</v>
      </c>
      <c r="L3333" s="11">
        <f t="shared" ca="1" si="840"/>
        <v>11280.639999999981</v>
      </c>
      <c r="M3333">
        <f t="shared" ca="1" si="847"/>
        <v>1</v>
      </c>
      <c r="N3333">
        <f t="shared" ca="1" si="841"/>
        <v>0</v>
      </c>
      <c r="O3333">
        <f>COUNTIF(結算日!$A$3:$A$249,A3333)</f>
        <v>0</v>
      </c>
      <c r="Q3333" s="7">
        <f t="shared" si="849"/>
        <v>-72</v>
      </c>
      <c r="R3333" s="8">
        <f t="shared" ca="1" si="853"/>
        <v>-11376</v>
      </c>
      <c r="S3333" s="8">
        <f t="shared" ca="1" si="854"/>
        <v>1092399</v>
      </c>
      <c r="T3333" s="8">
        <f t="shared" ca="1" si="850"/>
        <v>158</v>
      </c>
      <c r="U3333" s="9">
        <f t="shared" ca="1" si="855"/>
        <v>0</v>
      </c>
      <c r="V3333">
        <f t="shared" si="851"/>
        <v>2011</v>
      </c>
      <c r="W3333">
        <f t="shared" si="852"/>
        <v>11</v>
      </c>
    </row>
    <row r="3334" spans="1:23" x14ac:dyDescent="0.25">
      <c r="A3334" s="1">
        <v>40878</v>
      </c>
      <c r="B3334" s="2">
        <v>7178.69</v>
      </c>
      <c r="C3334" s="2">
        <v>109818</v>
      </c>
      <c r="D3334" s="2">
        <v>7210</v>
      </c>
      <c r="E3334" s="2">
        <v>7203</v>
      </c>
      <c r="F3334" s="10">
        <f t="shared" si="842"/>
        <v>4.3615199987740993E-3</v>
      </c>
      <c r="G3334" s="2">
        <f t="shared" ca="1" si="843"/>
        <v>91269.725000000006</v>
      </c>
      <c r="H3334">
        <f t="shared" ca="1" si="844"/>
        <v>1</v>
      </c>
      <c r="I3334">
        <f t="shared" si="845"/>
        <v>-1</v>
      </c>
      <c r="J3334">
        <f t="shared" si="848"/>
        <v>274.56999999999971</v>
      </c>
      <c r="K3334">
        <f t="shared" si="846"/>
        <v>-1</v>
      </c>
      <c r="L3334" s="11">
        <f t="shared" ca="1" si="840"/>
        <v>11555.209999999981</v>
      </c>
      <c r="M3334">
        <f t="shared" ca="1" si="847"/>
        <v>-1</v>
      </c>
      <c r="N3334">
        <f t="shared" ca="1" si="841"/>
        <v>2</v>
      </c>
      <c r="O3334">
        <f>COUNTIF(結算日!$A$3:$A$249,A3334)</f>
        <v>0</v>
      </c>
      <c r="Q3334" s="7">
        <f t="shared" si="849"/>
        <v>307</v>
      </c>
      <c r="R3334" s="8">
        <f t="shared" ca="1" si="853"/>
        <v>48506</v>
      </c>
      <c r="S3334" s="8">
        <f t="shared" ca="1" si="854"/>
        <v>1140905</v>
      </c>
      <c r="T3334" s="8">
        <f t="shared" ca="1" si="850"/>
        <v>-158</v>
      </c>
      <c r="U3334" s="9">
        <f t="shared" ca="1" si="855"/>
        <v>316</v>
      </c>
      <c r="V3334">
        <f t="shared" si="851"/>
        <v>2011</v>
      </c>
      <c r="W3334">
        <f t="shared" si="852"/>
        <v>12</v>
      </c>
    </row>
    <row r="3335" spans="1:23" x14ac:dyDescent="0.25">
      <c r="A3335" s="1">
        <v>40879</v>
      </c>
      <c r="B3335" s="2">
        <v>7140.68</v>
      </c>
      <c r="C3335" s="2">
        <v>70659</v>
      </c>
      <c r="D3335" s="2">
        <v>7155</v>
      </c>
      <c r="E3335" s="2">
        <v>7148</v>
      </c>
      <c r="F3335" s="10">
        <f t="shared" si="842"/>
        <v>2.0054112493488319E-3</v>
      </c>
      <c r="G3335" s="2">
        <f t="shared" ca="1" si="843"/>
        <v>90647.925000000003</v>
      </c>
      <c r="H3335">
        <f t="shared" ca="1" si="844"/>
        <v>-1</v>
      </c>
      <c r="I3335">
        <f t="shared" si="845"/>
        <v>-1</v>
      </c>
      <c r="J3335">
        <f t="shared" si="848"/>
        <v>-38.009999999999309</v>
      </c>
      <c r="K3335">
        <f t="shared" si="846"/>
        <v>-1</v>
      </c>
      <c r="L3335" s="11">
        <f t="shared" ca="1" si="840"/>
        <v>11593.219999999979</v>
      </c>
      <c r="M3335">
        <f t="shared" ca="1" si="847"/>
        <v>-1</v>
      </c>
      <c r="N3335">
        <f t="shared" ca="1" si="841"/>
        <v>0</v>
      </c>
      <c r="O3335">
        <f>COUNTIF(結算日!$A$3:$A$249,A3335)</f>
        <v>0</v>
      </c>
      <c r="Q3335" s="7">
        <f t="shared" si="849"/>
        <v>-55</v>
      </c>
      <c r="R3335" s="8">
        <f t="shared" ca="1" si="853"/>
        <v>8690</v>
      </c>
      <c r="S3335" s="8">
        <f t="shared" ca="1" si="854"/>
        <v>1149279</v>
      </c>
      <c r="T3335" s="8">
        <f t="shared" ca="1" si="850"/>
        <v>-160</v>
      </c>
      <c r="U3335" s="9">
        <f t="shared" ca="1" si="855"/>
        <v>2</v>
      </c>
      <c r="V3335">
        <f t="shared" si="851"/>
        <v>2011</v>
      </c>
      <c r="W3335">
        <f t="shared" si="852"/>
        <v>12</v>
      </c>
    </row>
    <row r="3336" spans="1:23" x14ac:dyDescent="0.25">
      <c r="A3336" s="1">
        <v>40882</v>
      </c>
      <c r="B3336" s="2">
        <v>7112.58</v>
      </c>
      <c r="C3336" s="2">
        <v>46425</v>
      </c>
      <c r="D3336" s="2">
        <v>7137</v>
      </c>
      <c r="E3336" s="2">
        <v>7130</v>
      </c>
      <c r="F3336" s="10">
        <f t="shared" si="842"/>
        <v>3.4333532979593517E-3</v>
      </c>
      <c r="G3336" s="2">
        <f t="shared" ca="1" si="843"/>
        <v>89295.6</v>
      </c>
      <c r="H3336">
        <f t="shared" ca="1" si="844"/>
        <v>-1</v>
      </c>
      <c r="I3336">
        <f t="shared" si="845"/>
        <v>-1</v>
      </c>
      <c r="J3336">
        <f t="shared" si="848"/>
        <v>-28.100000000000364</v>
      </c>
      <c r="K3336">
        <f t="shared" si="846"/>
        <v>-1</v>
      </c>
      <c r="L3336" s="11">
        <f t="shared" ca="1" si="840"/>
        <v>11621.31999999998</v>
      </c>
      <c r="M3336">
        <f t="shared" ca="1" si="847"/>
        <v>-1</v>
      </c>
      <c r="N3336">
        <f t="shared" ca="1" si="841"/>
        <v>0</v>
      </c>
      <c r="O3336">
        <f>COUNTIF(結算日!$A$3:$A$249,A3336)</f>
        <v>0</v>
      </c>
      <c r="Q3336" s="7">
        <f t="shared" si="849"/>
        <v>-18</v>
      </c>
      <c r="R3336" s="8">
        <f t="shared" ca="1" si="853"/>
        <v>2880</v>
      </c>
      <c r="S3336" s="8">
        <f t="shared" ca="1" si="854"/>
        <v>1152157</v>
      </c>
      <c r="T3336" s="8">
        <f t="shared" ca="1" si="850"/>
        <v>-161</v>
      </c>
      <c r="U3336" s="9">
        <f t="shared" ca="1" si="855"/>
        <v>1</v>
      </c>
      <c r="V3336">
        <f t="shared" si="851"/>
        <v>2011</v>
      </c>
      <c r="W3336">
        <f t="shared" si="852"/>
        <v>12</v>
      </c>
    </row>
    <row r="3337" spans="1:23" x14ac:dyDescent="0.25">
      <c r="A3337" s="1">
        <v>40883</v>
      </c>
      <c r="B3337" s="2">
        <v>6956.28</v>
      </c>
      <c r="C3337" s="2">
        <v>67767</v>
      </c>
      <c r="D3337" s="2">
        <v>6985</v>
      </c>
      <c r="E3337" s="2">
        <v>6978</v>
      </c>
      <c r="F3337" s="10">
        <f t="shared" si="842"/>
        <v>4.1286434703606822E-3</v>
      </c>
      <c r="G3337" s="2">
        <f t="shared" ca="1" si="843"/>
        <v>88219.975000000006</v>
      </c>
      <c r="H3337">
        <f t="shared" ca="1" si="844"/>
        <v>-1</v>
      </c>
      <c r="I3337">
        <f t="shared" si="845"/>
        <v>-1</v>
      </c>
      <c r="J3337">
        <f t="shared" si="848"/>
        <v>-156.30000000000018</v>
      </c>
      <c r="K3337">
        <f t="shared" si="846"/>
        <v>-1</v>
      </c>
      <c r="L3337" s="11">
        <f t="shared" ca="1" si="840"/>
        <v>11777.619999999981</v>
      </c>
      <c r="M3337">
        <f t="shared" ca="1" si="847"/>
        <v>-1</v>
      </c>
      <c r="N3337">
        <f t="shared" ca="1" si="841"/>
        <v>0</v>
      </c>
      <c r="O3337">
        <f>COUNTIF(結算日!$A$3:$A$249,A3337)</f>
        <v>0</v>
      </c>
      <c r="Q3337" s="7">
        <f t="shared" si="849"/>
        <v>-152</v>
      </c>
      <c r="R3337" s="8">
        <f t="shared" ca="1" si="853"/>
        <v>24472</v>
      </c>
      <c r="S3337" s="8">
        <f t="shared" ca="1" si="854"/>
        <v>1176628</v>
      </c>
      <c r="T3337" s="8">
        <f t="shared" ca="1" si="850"/>
        <v>-168</v>
      </c>
      <c r="U3337" s="9">
        <f t="shared" ca="1" si="855"/>
        <v>7</v>
      </c>
      <c r="V3337">
        <f t="shared" si="851"/>
        <v>2011</v>
      </c>
      <c r="W3337">
        <f t="shared" si="852"/>
        <v>12</v>
      </c>
    </row>
    <row r="3338" spans="1:23" x14ac:dyDescent="0.25">
      <c r="A3338" s="1">
        <v>40884</v>
      </c>
      <c r="B3338" s="2">
        <v>7033</v>
      </c>
      <c r="C3338" s="2">
        <v>76432</v>
      </c>
      <c r="D3338" s="2">
        <v>7054</v>
      </c>
      <c r="E3338" s="2">
        <v>7043</v>
      </c>
      <c r="F3338" s="10">
        <f t="shared" si="842"/>
        <v>2.9859235034834786E-3</v>
      </c>
      <c r="G3338" s="2">
        <f t="shared" ca="1" si="843"/>
        <v>87712.524999999994</v>
      </c>
      <c r="H3338">
        <f t="shared" ca="1" si="844"/>
        <v>-1</v>
      </c>
      <c r="I3338">
        <f t="shared" si="845"/>
        <v>-1</v>
      </c>
      <c r="J3338">
        <f t="shared" si="848"/>
        <v>76.720000000000255</v>
      </c>
      <c r="K3338">
        <f t="shared" si="846"/>
        <v>-1</v>
      </c>
      <c r="L3338" s="11">
        <f t="shared" ca="1" si="840"/>
        <v>11700.89999999998</v>
      </c>
      <c r="M3338">
        <f t="shared" ca="1" si="847"/>
        <v>-1</v>
      </c>
      <c r="N3338">
        <f t="shared" ca="1" si="841"/>
        <v>0</v>
      </c>
      <c r="O3338">
        <f>COUNTIF(結算日!$A$3:$A$249,A3338)</f>
        <v>0</v>
      </c>
      <c r="Q3338" s="7">
        <f t="shared" si="849"/>
        <v>69</v>
      </c>
      <c r="R3338" s="8">
        <f t="shared" ca="1" si="853"/>
        <v>-11592</v>
      </c>
      <c r="S3338" s="8">
        <f t="shared" ca="1" si="854"/>
        <v>1165029</v>
      </c>
      <c r="T3338" s="8">
        <f t="shared" ca="1" si="850"/>
        <v>-165</v>
      </c>
      <c r="U3338" s="9">
        <f t="shared" ca="1" si="855"/>
        <v>3</v>
      </c>
      <c r="V3338">
        <f t="shared" si="851"/>
        <v>2011</v>
      </c>
      <c r="W3338">
        <f t="shared" si="852"/>
        <v>12</v>
      </c>
    </row>
    <row r="3339" spans="1:23" x14ac:dyDescent="0.25">
      <c r="A3339" s="1">
        <v>40885</v>
      </c>
      <c r="B3339" s="2">
        <v>6982.9</v>
      </c>
      <c r="C3339" s="2">
        <v>67951</v>
      </c>
      <c r="D3339" s="2">
        <v>6961</v>
      </c>
      <c r="E3339" s="2">
        <v>6955</v>
      </c>
      <c r="F3339" s="10">
        <f t="shared" si="842"/>
        <v>-3.1362327972618287E-3</v>
      </c>
      <c r="G3339" s="2">
        <f t="shared" ca="1" si="843"/>
        <v>86739.5</v>
      </c>
      <c r="H3339">
        <f t="shared" ca="1" si="844"/>
        <v>-1</v>
      </c>
      <c r="I3339">
        <f t="shared" si="845"/>
        <v>1</v>
      </c>
      <c r="J3339">
        <f t="shared" si="848"/>
        <v>-50.100000000000364</v>
      </c>
      <c r="K3339">
        <f t="shared" si="846"/>
        <v>1</v>
      </c>
      <c r="L3339" s="11">
        <f t="shared" ca="1" si="840"/>
        <v>11750.99999999998</v>
      </c>
      <c r="M3339">
        <f t="shared" ca="1" si="847"/>
        <v>1</v>
      </c>
      <c r="N3339">
        <f t="shared" ca="1" si="841"/>
        <v>2</v>
      </c>
      <c r="O3339">
        <f>COUNTIF(結算日!$A$3:$A$249,A3339)</f>
        <v>0</v>
      </c>
      <c r="Q3339" s="7">
        <f t="shared" si="849"/>
        <v>-93</v>
      </c>
      <c r="R3339" s="8">
        <f t="shared" ca="1" si="853"/>
        <v>15345</v>
      </c>
      <c r="S3339" s="8">
        <f t="shared" ca="1" si="854"/>
        <v>1180371</v>
      </c>
      <c r="T3339" s="8">
        <f t="shared" ca="1" si="850"/>
        <v>169</v>
      </c>
      <c r="U3339" s="9">
        <f t="shared" ca="1" si="855"/>
        <v>334</v>
      </c>
      <c r="V3339">
        <f t="shared" si="851"/>
        <v>2011</v>
      </c>
      <c r="W3339">
        <f t="shared" si="852"/>
        <v>12</v>
      </c>
    </row>
    <row r="3340" spans="1:23" x14ac:dyDescent="0.25">
      <c r="A3340" s="1">
        <v>40886</v>
      </c>
      <c r="B3340" s="2">
        <v>6893.3</v>
      </c>
      <c r="C3340" s="2">
        <v>71566</v>
      </c>
      <c r="D3340" s="2">
        <v>6884</v>
      </c>
      <c r="E3340" s="2">
        <v>6881</v>
      </c>
      <c r="F3340" s="10">
        <f t="shared" si="842"/>
        <v>-1.3491361176795058E-3</v>
      </c>
      <c r="G3340" s="2">
        <f t="shared" ca="1" si="843"/>
        <v>86418.4</v>
      </c>
      <c r="H3340">
        <f t="shared" ca="1" si="844"/>
        <v>-1</v>
      </c>
      <c r="I3340">
        <f t="shared" si="845"/>
        <v>1</v>
      </c>
      <c r="J3340">
        <f t="shared" si="848"/>
        <v>-89.599999999999454</v>
      </c>
      <c r="K3340">
        <f t="shared" si="846"/>
        <v>1</v>
      </c>
      <c r="L3340" s="11">
        <f t="shared" ca="1" si="840"/>
        <v>11661.39999999998</v>
      </c>
      <c r="M3340">
        <f t="shared" ca="1" si="847"/>
        <v>1</v>
      </c>
      <c r="N3340">
        <f t="shared" ca="1" si="841"/>
        <v>0</v>
      </c>
      <c r="O3340">
        <f>COUNTIF(結算日!$A$3:$A$249,A3340)</f>
        <v>0</v>
      </c>
      <c r="Q3340" s="7">
        <f t="shared" si="849"/>
        <v>-77</v>
      </c>
      <c r="R3340" s="8">
        <f t="shared" ca="1" si="853"/>
        <v>-13013</v>
      </c>
      <c r="S3340" s="8">
        <f t="shared" ca="1" si="854"/>
        <v>1167024</v>
      </c>
      <c r="T3340" s="8">
        <f t="shared" ca="1" si="850"/>
        <v>169</v>
      </c>
      <c r="U3340" s="9">
        <f t="shared" ca="1" si="855"/>
        <v>0</v>
      </c>
      <c r="V3340">
        <f t="shared" si="851"/>
        <v>2011</v>
      </c>
      <c r="W3340">
        <f t="shared" si="852"/>
        <v>12</v>
      </c>
    </row>
    <row r="3341" spans="1:23" x14ac:dyDescent="0.25">
      <c r="A3341" s="1">
        <v>40889</v>
      </c>
      <c r="B3341" s="2">
        <v>6949.04</v>
      </c>
      <c r="C3341" s="2">
        <v>54288</v>
      </c>
      <c r="D3341" s="2">
        <v>6943</v>
      </c>
      <c r="E3341" s="2">
        <v>6937</v>
      </c>
      <c r="F3341" s="10">
        <f t="shared" si="842"/>
        <v>-8.6918480826125855E-4</v>
      </c>
      <c r="G3341" s="2">
        <f t="shared" ca="1" si="843"/>
        <v>85704.55</v>
      </c>
      <c r="H3341">
        <f t="shared" ca="1" si="844"/>
        <v>-1</v>
      </c>
      <c r="I3341">
        <f t="shared" si="845"/>
        <v>1</v>
      </c>
      <c r="J3341">
        <f t="shared" si="848"/>
        <v>55.739999999999782</v>
      </c>
      <c r="K3341">
        <f t="shared" ca="1" si="846"/>
        <v>-1</v>
      </c>
      <c r="L3341" s="11">
        <f t="shared" ca="1" si="840"/>
        <v>11717.139999999979</v>
      </c>
      <c r="M3341">
        <f t="shared" ca="1" si="847"/>
        <v>-1</v>
      </c>
      <c r="N3341">
        <f t="shared" ca="1" si="841"/>
        <v>2</v>
      </c>
      <c r="O3341">
        <f>COUNTIF(結算日!$A$3:$A$249,A3341)</f>
        <v>0</v>
      </c>
      <c r="Q3341" s="7">
        <f t="shared" si="849"/>
        <v>59</v>
      </c>
      <c r="R3341" s="8">
        <f t="shared" ca="1" si="853"/>
        <v>9971</v>
      </c>
      <c r="S3341" s="8">
        <f t="shared" ca="1" si="854"/>
        <v>1176995</v>
      </c>
      <c r="T3341" s="8">
        <f t="shared" ca="1" si="850"/>
        <v>-169</v>
      </c>
      <c r="U3341" s="9">
        <f t="shared" ca="1" si="855"/>
        <v>338</v>
      </c>
      <c r="V3341">
        <f t="shared" si="851"/>
        <v>2011</v>
      </c>
      <c r="W3341">
        <f t="shared" si="852"/>
        <v>12</v>
      </c>
    </row>
    <row r="3342" spans="1:23" x14ac:dyDescent="0.25">
      <c r="A3342" s="1">
        <v>40890</v>
      </c>
      <c r="B3342" s="2">
        <v>6896.31</v>
      </c>
      <c r="C3342" s="2">
        <v>60412</v>
      </c>
      <c r="D3342" s="2">
        <v>6897</v>
      </c>
      <c r="E3342" s="2">
        <v>6892</v>
      </c>
      <c r="F3342" s="10">
        <f t="shared" si="842"/>
        <v>1.0005350687536385E-4</v>
      </c>
      <c r="G3342" s="2">
        <f t="shared" ca="1" si="843"/>
        <v>85327.1</v>
      </c>
      <c r="H3342">
        <f t="shared" ca="1" si="844"/>
        <v>-1</v>
      </c>
      <c r="I3342">
        <f t="shared" si="845"/>
        <v>-1</v>
      </c>
      <c r="J3342">
        <f t="shared" si="848"/>
        <v>-52.729999999999563</v>
      </c>
      <c r="K3342">
        <f t="shared" ca="1" si="846"/>
        <v>-1</v>
      </c>
      <c r="L3342" s="11">
        <f t="shared" ca="1" si="840"/>
        <v>11769.869999999979</v>
      </c>
      <c r="M3342">
        <f t="shared" ca="1" si="847"/>
        <v>-1</v>
      </c>
      <c r="N3342">
        <f t="shared" ca="1" si="841"/>
        <v>0</v>
      </c>
      <c r="O3342">
        <f>COUNTIF(結算日!$A$3:$A$249,A3342)</f>
        <v>0</v>
      </c>
      <c r="Q3342" s="7">
        <f t="shared" si="849"/>
        <v>-46</v>
      </c>
      <c r="R3342" s="8">
        <f t="shared" ca="1" si="853"/>
        <v>7774</v>
      </c>
      <c r="S3342" s="8">
        <f t="shared" ca="1" si="854"/>
        <v>1184431</v>
      </c>
      <c r="T3342" s="8">
        <f t="shared" ca="1" si="850"/>
        <v>-171</v>
      </c>
      <c r="U3342" s="9">
        <f t="shared" ca="1" si="855"/>
        <v>2</v>
      </c>
      <c r="V3342">
        <f t="shared" si="851"/>
        <v>2011</v>
      </c>
      <c r="W3342">
        <f t="shared" si="852"/>
        <v>12</v>
      </c>
    </row>
    <row r="3343" spans="1:23" x14ac:dyDescent="0.25">
      <c r="A3343" s="1">
        <v>40891</v>
      </c>
      <c r="B3343" s="2">
        <v>6922.57</v>
      </c>
      <c r="C3343" s="2">
        <v>61213</v>
      </c>
      <c r="D3343" s="2">
        <v>6919</v>
      </c>
      <c r="E3343" s="2">
        <v>6915</v>
      </c>
      <c r="F3343" s="10">
        <f t="shared" si="842"/>
        <v>-5.157044276907774E-4</v>
      </c>
      <c r="G3343" s="2">
        <f t="shared" ca="1" si="843"/>
        <v>84924.875</v>
      </c>
      <c r="H3343">
        <f t="shared" ca="1" si="844"/>
        <v>-1</v>
      </c>
      <c r="I3343">
        <f t="shared" si="845"/>
        <v>1</v>
      </c>
      <c r="J3343">
        <f t="shared" si="848"/>
        <v>26.259999999999309</v>
      </c>
      <c r="K3343">
        <f t="shared" ca="1" si="846"/>
        <v>-1</v>
      </c>
      <c r="L3343" s="11">
        <f t="shared" ca="1" si="840"/>
        <v>11743.609999999979</v>
      </c>
      <c r="M3343">
        <f t="shared" ca="1" si="847"/>
        <v>-1</v>
      </c>
      <c r="N3343">
        <f t="shared" ca="1" si="841"/>
        <v>0</v>
      </c>
      <c r="O3343">
        <f>COUNTIF(結算日!$A$3:$A$249,A3343)</f>
        <v>0</v>
      </c>
      <c r="Q3343" s="7">
        <f t="shared" si="849"/>
        <v>22</v>
      </c>
      <c r="R3343" s="8">
        <f t="shared" ca="1" si="853"/>
        <v>-3762</v>
      </c>
      <c r="S3343" s="8">
        <f t="shared" ca="1" si="854"/>
        <v>1180667</v>
      </c>
      <c r="T3343" s="8">
        <f t="shared" ca="1" si="850"/>
        <v>-170</v>
      </c>
      <c r="U3343" s="9">
        <f t="shared" ca="1" si="855"/>
        <v>1</v>
      </c>
      <c r="V3343">
        <f t="shared" si="851"/>
        <v>2011</v>
      </c>
      <c r="W3343">
        <f t="shared" si="852"/>
        <v>12</v>
      </c>
    </row>
    <row r="3344" spans="1:23" x14ac:dyDescent="0.25">
      <c r="A3344" s="1">
        <v>40892</v>
      </c>
      <c r="B3344" s="2">
        <v>6764.59</v>
      </c>
      <c r="C3344" s="2">
        <v>66658</v>
      </c>
      <c r="D3344" s="2">
        <v>6751</v>
      </c>
      <c r="E3344" s="2">
        <v>6750</v>
      </c>
      <c r="F3344" s="10">
        <f t="shared" si="842"/>
        <v>-2.0089909366273195E-3</v>
      </c>
      <c r="G3344" s="2">
        <f t="shared" ca="1" si="843"/>
        <v>84636.625</v>
      </c>
      <c r="H3344">
        <f t="shared" ca="1" si="844"/>
        <v>-1</v>
      </c>
      <c r="I3344">
        <f t="shared" si="845"/>
        <v>1</v>
      </c>
      <c r="J3344">
        <f t="shared" si="848"/>
        <v>-157.97999999999956</v>
      </c>
      <c r="K3344">
        <f t="shared" si="846"/>
        <v>1</v>
      </c>
      <c r="L3344" s="11">
        <f t="shared" ca="1" si="840"/>
        <v>11901.589999999978</v>
      </c>
      <c r="M3344">
        <f t="shared" ca="1" si="847"/>
        <v>1</v>
      </c>
      <c r="N3344">
        <f t="shared" ca="1" si="841"/>
        <v>2</v>
      </c>
      <c r="O3344">
        <f>COUNTIF(結算日!$A$3:$A$249,A3344)</f>
        <v>0</v>
      </c>
      <c r="Q3344" s="7">
        <f t="shared" si="849"/>
        <v>-168</v>
      </c>
      <c r="R3344" s="8">
        <f t="shared" ca="1" si="853"/>
        <v>28560</v>
      </c>
      <c r="S3344" s="8">
        <f t="shared" ca="1" si="854"/>
        <v>1209226</v>
      </c>
      <c r="T3344" s="8">
        <f t="shared" ca="1" si="850"/>
        <v>179</v>
      </c>
      <c r="U3344" s="9">
        <f t="shared" ca="1" si="855"/>
        <v>349</v>
      </c>
      <c r="V3344">
        <f t="shared" si="851"/>
        <v>2011</v>
      </c>
      <c r="W3344">
        <f t="shared" si="852"/>
        <v>12</v>
      </c>
    </row>
    <row r="3345" spans="1:23" x14ac:dyDescent="0.25">
      <c r="A3345" s="1">
        <v>40893</v>
      </c>
      <c r="B3345" s="2">
        <v>6785.09</v>
      </c>
      <c r="C3345" s="2">
        <v>52828</v>
      </c>
      <c r="D3345" s="2">
        <v>6775</v>
      </c>
      <c r="E3345" s="2">
        <v>6771</v>
      </c>
      <c r="F3345" s="10">
        <f t="shared" si="842"/>
        <v>-1.487084180165632E-3</v>
      </c>
      <c r="G3345" s="2">
        <f t="shared" ca="1" si="843"/>
        <v>84323.9</v>
      </c>
      <c r="H3345">
        <f t="shared" ca="1" si="844"/>
        <v>-1</v>
      </c>
      <c r="I3345">
        <f t="shared" si="845"/>
        <v>1</v>
      </c>
      <c r="J3345">
        <f t="shared" si="848"/>
        <v>20.5</v>
      </c>
      <c r="K3345">
        <f t="shared" si="846"/>
        <v>1</v>
      </c>
      <c r="L3345" s="11">
        <f t="shared" ca="1" si="840"/>
        <v>11922.089999999978</v>
      </c>
      <c r="M3345">
        <f t="shared" ca="1" si="847"/>
        <v>1</v>
      </c>
      <c r="N3345">
        <f t="shared" ca="1" si="841"/>
        <v>0</v>
      </c>
      <c r="O3345">
        <f>COUNTIF(結算日!$A$3:$A$249,A3345)</f>
        <v>0</v>
      </c>
      <c r="Q3345" s="7">
        <f t="shared" si="849"/>
        <v>24</v>
      </c>
      <c r="R3345" s="8">
        <f t="shared" ca="1" si="853"/>
        <v>4296</v>
      </c>
      <c r="S3345" s="8">
        <f t="shared" ca="1" si="854"/>
        <v>1213173</v>
      </c>
      <c r="T3345" s="8">
        <f t="shared" ca="1" si="850"/>
        <v>179</v>
      </c>
      <c r="U3345" s="9">
        <f t="shared" ca="1" si="855"/>
        <v>0</v>
      </c>
      <c r="V3345">
        <f t="shared" si="851"/>
        <v>2011</v>
      </c>
      <c r="W3345">
        <f t="shared" si="852"/>
        <v>12</v>
      </c>
    </row>
    <row r="3346" spans="1:23" x14ac:dyDescent="0.25">
      <c r="A3346" s="1">
        <v>40896</v>
      </c>
      <c r="B3346" s="2">
        <v>6633.33</v>
      </c>
      <c r="C3346" s="2">
        <v>61805</v>
      </c>
      <c r="D3346" s="2">
        <v>6637</v>
      </c>
      <c r="E3346" s="2">
        <v>6632</v>
      </c>
      <c r="F3346" s="10">
        <f t="shared" si="842"/>
        <v>5.5326660968169072E-4</v>
      </c>
      <c r="G3346" s="2">
        <f t="shared" ca="1" si="843"/>
        <v>83340.05</v>
      </c>
      <c r="H3346">
        <f t="shared" ca="1" si="844"/>
        <v>-1</v>
      </c>
      <c r="I3346">
        <f t="shared" si="845"/>
        <v>-1</v>
      </c>
      <c r="J3346">
        <f t="shared" si="848"/>
        <v>-151.76000000000022</v>
      </c>
      <c r="K3346">
        <f t="shared" ca="1" si="846"/>
        <v>-1</v>
      </c>
      <c r="L3346" s="11">
        <f t="shared" ca="1" si="840"/>
        <v>11770.329999999978</v>
      </c>
      <c r="M3346">
        <f t="shared" ca="1" si="847"/>
        <v>-1</v>
      </c>
      <c r="N3346">
        <f t="shared" ca="1" si="841"/>
        <v>2</v>
      </c>
      <c r="O3346">
        <f>COUNTIF(結算日!$A$3:$A$249,A3346)</f>
        <v>0</v>
      </c>
      <c r="Q3346" s="7">
        <f t="shared" si="849"/>
        <v>-138</v>
      </c>
      <c r="R3346" s="8">
        <f t="shared" ca="1" si="853"/>
        <v>-24702</v>
      </c>
      <c r="S3346" s="8">
        <f t="shared" ca="1" si="854"/>
        <v>1188471</v>
      </c>
      <c r="T3346" s="8">
        <f t="shared" ca="1" si="850"/>
        <v>-179</v>
      </c>
      <c r="U3346" s="9">
        <f t="shared" ca="1" si="855"/>
        <v>358</v>
      </c>
      <c r="V3346">
        <f t="shared" si="851"/>
        <v>2011</v>
      </c>
      <c r="W3346">
        <f t="shared" si="852"/>
        <v>12</v>
      </c>
    </row>
    <row r="3347" spans="1:23" x14ac:dyDescent="0.25">
      <c r="A3347" s="1">
        <v>40897</v>
      </c>
      <c r="B3347" s="2">
        <v>6662.64</v>
      </c>
      <c r="C3347" s="2">
        <v>60358</v>
      </c>
      <c r="D3347" s="2">
        <v>6671</v>
      </c>
      <c r="E3347" s="2">
        <v>6660</v>
      </c>
      <c r="F3347" s="10">
        <f t="shared" si="842"/>
        <v>1.2547578737556186E-3</v>
      </c>
      <c r="G3347" s="2">
        <f t="shared" ca="1" si="843"/>
        <v>82419.725000000006</v>
      </c>
      <c r="H3347">
        <f t="shared" ca="1" si="844"/>
        <v>-1</v>
      </c>
      <c r="I3347">
        <f t="shared" si="845"/>
        <v>-1</v>
      </c>
      <c r="J3347">
        <f t="shared" si="848"/>
        <v>29.3100000000004</v>
      </c>
      <c r="K3347">
        <f t="shared" si="846"/>
        <v>-1</v>
      </c>
      <c r="L3347" s="11">
        <f t="shared" ca="1" si="840"/>
        <v>11741.019999999979</v>
      </c>
      <c r="M3347">
        <f t="shared" ca="1" si="847"/>
        <v>-1</v>
      </c>
      <c r="N3347">
        <f t="shared" ca="1" si="841"/>
        <v>0</v>
      </c>
      <c r="O3347">
        <f>COUNTIF(結算日!$A$3:$A$249,A3347)</f>
        <v>0</v>
      </c>
      <c r="Q3347" s="7">
        <f t="shared" si="849"/>
        <v>34</v>
      </c>
      <c r="R3347" s="8">
        <f t="shared" ca="1" si="853"/>
        <v>-6086</v>
      </c>
      <c r="S3347" s="8">
        <f t="shared" ca="1" si="854"/>
        <v>1182027</v>
      </c>
      <c r="T3347" s="8">
        <f t="shared" ca="1" si="850"/>
        <v>-177</v>
      </c>
      <c r="U3347" s="9">
        <f t="shared" ca="1" si="855"/>
        <v>2</v>
      </c>
      <c r="V3347">
        <f t="shared" si="851"/>
        <v>2011</v>
      </c>
      <c r="W3347">
        <f t="shared" si="852"/>
        <v>12</v>
      </c>
    </row>
    <row r="3348" spans="1:23" x14ac:dyDescent="0.25">
      <c r="A3348" s="1">
        <v>40898</v>
      </c>
      <c r="B3348" s="2">
        <v>6966.48</v>
      </c>
      <c r="C3348" s="2">
        <v>77409</v>
      </c>
      <c r="D3348" s="2">
        <v>6952</v>
      </c>
      <c r="E3348" s="2">
        <v>6960</v>
      </c>
      <c r="F3348" s="10">
        <f t="shared" si="842"/>
        <v>-9.3016846384397223E-4</v>
      </c>
      <c r="G3348" s="2">
        <f t="shared" ca="1" si="843"/>
        <v>82233.45</v>
      </c>
      <c r="H3348">
        <f t="shared" ca="1" si="844"/>
        <v>-1</v>
      </c>
      <c r="I3348">
        <f t="shared" si="845"/>
        <v>1</v>
      </c>
      <c r="J3348">
        <f t="shared" si="848"/>
        <v>303.83999999999924</v>
      </c>
      <c r="K3348">
        <f t="shared" ca="1" si="846"/>
        <v>-1</v>
      </c>
      <c r="L3348" s="11">
        <f t="shared" ca="1" si="840"/>
        <v>11437.179999999978</v>
      </c>
      <c r="M3348">
        <f t="shared" ca="1" si="847"/>
        <v>-1</v>
      </c>
      <c r="N3348">
        <f t="shared" ca="1" si="841"/>
        <v>0</v>
      </c>
      <c r="O3348">
        <f>COUNTIF(結算日!$A$3:$A$249,A3348)</f>
        <v>1</v>
      </c>
      <c r="Q3348" s="7">
        <f t="shared" si="849"/>
        <v>281</v>
      </c>
      <c r="R3348" s="8">
        <f t="shared" ca="1" si="853"/>
        <v>-49737</v>
      </c>
      <c r="S3348" s="8">
        <f t="shared" ca="1" si="854"/>
        <v>1132288</v>
      </c>
      <c r="T3348" s="8">
        <f t="shared" ca="1" si="850"/>
        <v>-162</v>
      </c>
      <c r="U3348" s="9">
        <f t="shared" ca="1" si="855"/>
        <v>339</v>
      </c>
      <c r="V3348">
        <f t="shared" si="851"/>
        <v>2011</v>
      </c>
      <c r="W3348">
        <f t="shared" si="852"/>
        <v>12</v>
      </c>
    </row>
    <row r="3349" spans="1:23" x14ac:dyDescent="0.25">
      <c r="A3349" s="1">
        <v>40899</v>
      </c>
      <c r="B3349" s="2">
        <v>6966.35</v>
      </c>
      <c r="C3349" s="2">
        <v>74417</v>
      </c>
      <c r="D3349" s="2">
        <v>6954</v>
      </c>
      <c r="E3349" s="2">
        <v>6947</v>
      </c>
      <c r="F3349" s="10">
        <f t="shared" si="842"/>
        <v>-1.772807854902525E-3</v>
      </c>
      <c r="G3349" s="2">
        <f t="shared" ca="1" si="843"/>
        <v>81213.125</v>
      </c>
      <c r="H3349">
        <f t="shared" ca="1" si="844"/>
        <v>-1</v>
      </c>
      <c r="I3349">
        <f t="shared" si="845"/>
        <v>1</v>
      </c>
      <c r="J3349">
        <f t="shared" si="848"/>
        <v>-0.12999999999919964</v>
      </c>
      <c r="K3349">
        <f t="shared" si="846"/>
        <v>1</v>
      </c>
      <c r="L3349" s="11">
        <f t="shared" ca="1" si="840"/>
        <v>11437.309999999978</v>
      </c>
      <c r="M3349">
        <f t="shared" ca="1" si="847"/>
        <v>1</v>
      </c>
      <c r="N3349">
        <f t="shared" ca="1" si="841"/>
        <v>2</v>
      </c>
      <c r="O3349">
        <f>COUNTIF(結算日!$A$3:$A$249,A3349)</f>
        <v>0</v>
      </c>
      <c r="Q3349" s="7">
        <f t="shared" si="849"/>
        <v>-6</v>
      </c>
      <c r="R3349" s="8">
        <f t="shared" ca="1" si="853"/>
        <v>972</v>
      </c>
      <c r="S3349" s="8">
        <f t="shared" ca="1" si="854"/>
        <v>1132921</v>
      </c>
      <c r="T3349" s="8">
        <f t="shared" ca="1" si="850"/>
        <v>162</v>
      </c>
      <c r="U3349" s="9">
        <f t="shared" ca="1" si="855"/>
        <v>324</v>
      </c>
      <c r="V3349">
        <f t="shared" si="851"/>
        <v>2011</v>
      </c>
      <c r="W3349">
        <f t="shared" si="852"/>
        <v>12</v>
      </c>
    </row>
    <row r="3350" spans="1:23" x14ac:dyDescent="0.25">
      <c r="A3350" s="1">
        <v>40900</v>
      </c>
      <c r="B3350" s="2">
        <v>7110.73</v>
      </c>
      <c r="C3350" s="2">
        <v>92844</v>
      </c>
      <c r="D3350" s="2">
        <v>7107</v>
      </c>
      <c r="E3350" s="2">
        <v>7102</v>
      </c>
      <c r="F3350" s="10">
        <f t="shared" si="842"/>
        <v>-5.2455936310324969E-4</v>
      </c>
      <c r="G3350" s="2">
        <f t="shared" ca="1" si="843"/>
        <v>79944.399999999994</v>
      </c>
      <c r="H3350">
        <f t="shared" ca="1" si="844"/>
        <v>1</v>
      </c>
      <c r="I3350">
        <f t="shared" si="845"/>
        <v>1</v>
      </c>
      <c r="J3350">
        <f t="shared" si="848"/>
        <v>144.3799999999992</v>
      </c>
      <c r="K3350">
        <f t="shared" ca="1" si="846"/>
        <v>1</v>
      </c>
      <c r="L3350" s="11">
        <f t="shared" ca="1" si="840"/>
        <v>11581.689999999977</v>
      </c>
      <c r="M3350">
        <f t="shared" ca="1" si="847"/>
        <v>1</v>
      </c>
      <c r="N3350">
        <f t="shared" ca="1" si="841"/>
        <v>0</v>
      </c>
      <c r="O3350">
        <f>COUNTIF(結算日!$A$3:$A$249,A3350)</f>
        <v>0</v>
      </c>
      <c r="Q3350" s="7">
        <f t="shared" si="849"/>
        <v>153</v>
      </c>
      <c r="R3350" s="8">
        <f t="shared" ca="1" si="853"/>
        <v>24786</v>
      </c>
      <c r="S3350" s="8">
        <f t="shared" ca="1" si="854"/>
        <v>1157383</v>
      </c>
      <c r="T3350" s="8">
        <f t="shared" ca="1" si="850"/>
        <v>162</v>
      </c>
      <c r="U3350" s="9">
        <f t="shared" ca="1" si="855"/>
        <v>0</v>
      </c>
      <c r="V3350">
        <f t="shared" si="851"/>
        <v>2011</v>
      </c>
      <c r="W3350">
        <f t="shared" si="852"/>
        <v>12</v>
      </c>
    </row>
    <row r="3351" spans="1:23" x14ac:dyDescent="0.25">
      <c r="A3351" s="1">
        <v>40903</v>
      </c>
      <c r="B3351" s="2">
        <v>7092.58</v>
      </c>
      <c r="C3351" s="2">
        <v>65017</v>
      </c>
      <c r="D3351" s="2">
        <v>7103</v>
      </c>
      <c r="E3351" s="2">
        <v>7100</v>
      </c>
      <c r="F3351" s="10">
        <f t="shared" si="842"/>
        <v>1.469140989597495E-3</v>
      </c>
      <c r="G3351" s="2">
        <f t="shared" ca="1" si="843"/>
        <v>79304.45</v>
      </c>
      <c r="H3351">
        <f t="shared" ca="1" si="844"/>
        <v>-1</v>
      </c>
      <c r="I3351">
        <f t="shared" si="845"/>
        <v>-1</v>
      </c>
      <c r="J3351">
        <f t="shared" si="848"/>
        <v>-18.149999999999636</v>
      </c>
      <c r="K3351">
        <f t="shared" si="846"/>
        <v>-1</v>
      </c>
      <c r="L3351" s="11">
        <f t="shared" ca="1" si="840"/>
        <v>11563.539999999977</v>
      </c>
      <c r="M3351">
        <f t="shared" ca="1" si="847"/>
        <v>-1</v>
      </c>
      <c r="N3351">
        <f t="shared" ca="1" si="841"/>
        <v>2</v>
      </c>
      <c r="O3351">
        <f>COUNTIF(結算日!$A$3:$A$249,A3351)</f>
        <v>0</v>
      </c>
      <c r="Q3351" s="7">
        <f t="shared" si="849"/>
        <v>-4</v>
      </c>
      <c r="R3351" s="8">
        <f t="shared" ca="1" si="853"/>
        <v>-648</v>
      </c>
      <c r="S3351" s="8">
        <f t="shared" ca="1" si="854"/>
        <v>1156735</v>
      </c>
      <c r="T3351" s="8">
        <f t="shared" ca="1" si="850"/>
        <v>-162</v>
      </c>
      <c r="U3351" s="9">
        <f t="shared" ca="1" si="855"/>
        <v>324</v>
      </c>
      <c r="V3351">
        <f t="shared" si="851"/>
        <v>2011</v>
      </c>
      <c r="W3351">
        <f t="shared" si="852"/>
        <v>12</v>
      </c>
    </row>
    <row r="3352" spans="1:23" x14ac:dyDescent="0.25">
      <c r="A3352" s="1">
        <v>40904</v>
      </c>
      <c r="B3352" s="2">
        <v>7085.03</v>
      </c>
      <c r="C3352" s="2">
        <v>59038</v>
      </c>
      <c r="D3352" s="2">
        <v>7088</v>
      </c>
      <c r="E3352" s="2">
        <v>7083</v>
      </c>
      <c r="F3352" s="10">
        <f t="shared" si="842"/>
        <v>4.1919370842480319E-4</v>
      </c>
      <c r="G3352" s="2">
        <f t="shared" ca="1" si="843"/>
        <v>78348.100000000006</v>
      </c>
      <c r="H3352">
        <f t="shared" ca="1" si="844"/>
        <v>-1</v>
      </c>
      <c r="I3352">
        <f t="shared" si="845"/>
        <v>-1</v>
      </c>
      <c r="J3352">
        <f t="shared" si="848"/>
        <v>-7.5500000000001819</v>
      </c>
      <c r="K3352">
        <f t="shared" ca="1" si="846"/>
        <v>-1</v>
      </c>
      <c r="L3352" s="11">
        <f t="shared" ca="1" si="840"/>
        <v>11571.089999999978</v>
      </c>
      <c r="M3352">
        <f t="shared" ca="1" si="847"/>
        <v>-1</v>
      </c>
      <c r="N3352">
        <f t="shared" ca="1" si="841"/>
        <v>0</v>
      </c>
      <c r="O3352">
        <f>COUNTIF(結算日!$A$3:$A$249,A3352)</f>
        <v>0</v>
      </c>
      <c r="Q3352" s="7">
        <f t="shared" si="849"/>
        <v>-15</v>
      </c>
      <c r="R3352" s="8">
        <f t="shared" ca="1" si="853"/>
        <v>2430</v>
      </c>
      <c r="S3352" s="8">
        <f t="shared" ca="1" si="854"/>
        <v>1158841</v>
      </c>
      <c r="T3352" s="8">
        <f t="shared" ca="1" si="850"/>
        <v>-163</v>
      </c>
      <c r="U3352" s="9">
        <f t="shared" ca="1" si="855"/>
        <v>1</v>
      </c>
      <c r="V3352">
        <f t="shared" si="851"/>
        <v>2011</v>
      </c>
      <c r="W3352">
        <f t="shared" si="852"/>
        <v>12</v>
      </c>
    </row>
    <row r="3353" spans="1:23" x14ac:dyDescent="0.25">
      <c r="A3353" s="1">
        <v>40905</v>
      </c>
      <c r="B3353" s="2">
        <v>7056.67</v>
      </c>
      <c r="C3353" s="2">
        <v>56106</v>
      </c>
      <c r="D3353" s="2">
        <v>7052</v>
      </c>
      <c r="E3353" s="2">
        <v>7046</v>
      </c>
      <c r="F3353" s="10">
        <f t="shared" si="842"/>
        <v>-6.6178523297821812E-4</v>
      </c>
      <c r="G3353" s="2">
        <f t="shared" ca="1" si="843"/>
        <v>77363.774999999994</v>
      </c>
      <c r="H3353">
        <f t="shared" ca="1" si="844"/>
        <v>-1</v>
      </c>
      <c r="I3353">
        <f t="shared" si="845"/>
        <v>1</v>
      </c>
      <c r="J3353">
        <f t="shared" si="848"/>
        <v>-28.359999999999673</v>
      </c>
      <c r="K3353">
        <f t="shared" ca="1" si="846"/>
        <v>-1</v>
      </c>
      <c r="L3353" s="11">
        <f t="shared" ca="1" si="840"/>
        <v>11599.449999999979</v>
      </c>
      <c r="M3353">
        <f t="shared" ca="1" si="847"/>
        <v>-1</v>
      </c>
      <c r="N3353">
        <f t="shared" ca="1" si="841"/>
        <v>0</v>
      </c>
      <c r="O3353">
        <f>COUNTIF(結算日!$A$3:$A$249,A3353)</f>
        <v>0</v>
      </c>
      <c r="Q3353" s="7">
        <f t="shared" si="849"/>
        <v>-36</v>
      </c>
      <c r="R3353" s="8">
        <f t="shared" ca="1" si="853"/>
        <v>5868</v>
      </c>
      <c r="S3353" s="8">
        <f t="shared" ca="1" si="854"/>
        <v>1164708</v>
      </c>
      <c r="T3353" s="8">
        <f t="shared" ca="1" si="850"/>
        <v>-165</v>
      </c>
      <c r="U3353" s="9">
        <f t="shared" ca="1" si="855"/>
        <v>2</v>
      </c>
      <c r="V3353">
        <f t="shared" si="851"/>
        <v>2011</v>
      </c>
      <c r="W3353">
        <f t="shared" si="852"/>
        <v>12</v>
      </c>
    </row>
    <row r="3354" spans="1:23" x14ac:dyDescent="0.25">
      <c r="A3354" s="1">
        <v>40906</v>
      </c>
      <c r="B3354" s="2">
        <v>7074.82</v>
      </c>
      <c r="C3354" s="2">
        <v>52107</v>
      </c>
      <c r="D3354" s="2">
        <v>7073</v>
      </c>
      <c r="E3354" s="2">
        <v>7069</v>
      </c>
      <c r="F3354" s="10">
        <f t="shared" si="842"/>
        <v>-2.5725036113988242E-4</v>
      </c>
      <c r="G3354" s="2">
        <f t="shared" ca="1" si="843"/>
        <v>76124.574999999997</v>
      </c>
      <c r="H3354">
        <f t="shared" ca="1" si="844"/>
        <v>-1</v>
      </c>
      <c r="I3354">
        <f t="shared" si="845"/>
        <v>1</v>
      </c>
      <c r="J3354">
        <f t="shared" si="848"/>
        <v>18.149999999999636</v>
      </c>
      <c r="K3354">
        <f t="shared" ca="1" si="846"/>
        <v>-1</v>
      </c>
      <c r="L3354" s="11">
        <f t="shared" ca="1" si="840"/>
        <v>11581.299999999979</v>
      </c>
      <c r="M3354">
        <f t="shared" ca="1" si="847"/>
        <v>-1</v>
      </c>
      <c r="N3354">
        <f t="shared" ca="1" si="841"/>
        <v>0</v>
      </c>
      <c r="O3354">
        <f>COUNTIF(結算日!$A$3:$A$249,A3354)</f>
        <v>0</v>
      </c>
      <c r="Q3354" s="7">
        <f t="shared" si="849"/>
        <v>21</v>
      </c>
      <c r="R3354" s="8">
        <f t="shared" ca="1" si="853"/>
        <v>-3465</v>
      </c>
      <c r="S3354" s="8">
        <f t="shared" ca="1" si="854"/>
        <v>1161241</v>
      </c>
      <c r="T3354" s="8">
        <f t="shared" ca="1" si="850"/>
        <v>-164</v>
      </c>
      <c r="U3354" s="9">
        <f t="shared" ca="1" si="855"/>
        <v>1</v>
      </c>
      <c r="V3354">
        <f t="shared" si="851"/>
        <v>2011</v>
      </c>
      <c r="W3354">
        <f t="shared" si="852"/>
        <v>12</v>
      </c>
    </row>
    <row r="3355" spans="1:23" x14ac:dyDescent="0.25">
      <c r="A3355" s="1">
        <v>40907</v>
      </c>
      <c r="B3355" s="2">
        <v>7072.08</v>
      </c>
      <c r="C3355" s="2">
        <v>59333</v>
      </c>
      <c r="D3355" s="2">
        <v>7040</v>
      </c>
      <c r="E3355" s="2">
        <v>7035</v>
      </c>
      <c r="F3355" s="10">
        <f t="shared" si="842"/>
        <v>-4.5361477811336481E-3</v>
      </c>
      <c r="G3355" s="2">
        <f t="shared" ca="1" si="843"/>
        <v>74845.774999999994</v>
      </c>
      <c r="H3355">
        <f t="shared" ca="1" si="844"/>
        <v>-1</v>
      </c>
      <c r="I3355">
        <f t="shared" si="845"/>
        <v>1</v>
      </c>
      <c r="J3355">
        <f t="shared" si="848"/>
        <v>-2.7399999999997817</v>
      </c>
      <c r="K3355">
        <f t="shared" si="846"/>
        <v>1</v>
      </c>
      <c r="L3355" s="11">
        <f t="shared" ca="1" si="840"/>
        <v>11584.039999999979</v>
      </c>
      <c r="M3355">
        <f t="shared" ca="1" si="847"/>
        <v>1</v>
      </c>
      <c r="N3355">
        <f t="shared" ca="1" si="841"/>
        <v>2</v>
      </c>
      <c r="O3355">
        <f>COUNTIF(結算日!$A$3:$A$249,A3355)</f>
        <v>0</v>
      </c>
      <c r="Q3355" s="7">
        <f t="shared" si="849"/>
        <v>-33</v>
      </c>
      <c r="R3355" s="8">
        <f t="shared" ca="1" si="853"/>
        <v>5412</v>
      </c>
      <c r="S3355" s="8">
        <f t="shared" ca="1" si="854"/>
        <v>1166652</v>
      </c>
      <c r="T3355" s="8">
        <f t="shared" ca="1" si="850"/>
        <v>165</v>
      </c>
      <c r="U3355" s="9">
        <f t="shared" ca="1" si="855"/>
        <v>329</v>
      </c>
      <c r="V3355">
        <f t="shared" si="851"/>
        <v>2011</v>
      </c>
      <c r="W3355">
        <f t="shared" si="852"/>
        <v>12</v>
      </c>
    </row>
    <row r="3356" spans="1:23" x14ac:dyDescent="0.25">
      <c r="A3356" s="1">
        <v>40910</v>
      </c>
      <c r="B3356" s="2">
        <v>6952.21</v>
      </c>
      <c r="C3356" s="2">
        <v>48863</v>
      </c>
      <c r="D3356" s="2">
        <v>6949</v>
      </c>
      <c r="E3356" s="2">
        <v>6940</v>
      </c>
      <c r="F3356" s="10">
        <f t="shared" si="842"/>
        <v>-4.6172368210972703E-4</v>
      </c>
      <c r="G3356" s="2">
        <f t="shared" ca="1" si="843"/>
        <v>74152.600000000006</v>
      </c>
      <c r="H3356">
        <f t="shared" ca="1" si="844"/>
        <v>-1</v>
      </c>
      <c r="I3356">
        <f t="shared" si="845"/>
        <v>1</v>
      </c>
      <c r="J3356">
        <f t="shared" si="848"/>
        <v>-119.86999999999989</v>
      </c>
      <c r="K3356">
        <f t="shared" ca="1" si="846"/>
        <v>-1</v>
      </c>
      <c r="L3356" s="11">
        <f t="shared" ca="1" si="840"/>
        <v>11464.16999999998</v>
      </c>
      <c r="M3356">
        <f t="shared" ca="1" si="847"/>
        <v>-1</v>
      </c>
      <c r="N3356">
        <f t="shared" ca="1" si="841"/>
        <v>2</v>
      </c>
      <c r="O3356">
        <f>COUNTIF(結算日!$A$3:$A$249,A3356)</f>
        <v>0</v>
      </c>
      <c r="Q3356" s="7">
        <f t="shared" si="849"/>
        <v>-91</v>
      </c>
      <c r="R3356" s="8">
        <f t="shared" ca="1" si="853"/>
        <v>-15015</v>
      </c>
      <c r="S3356" s="8">
        <f t="shared" ca="1" si="854"/>
        <v>1151308</v>
      </c>
      <c r="T3356" s="8">
        <f t="shared" ca="1" si="850"/>
        <v>-165</v>
      </c>
      <c r="U3356" s="9">
        <f t="shared" ca="1" si="855"/>
        <v>330</v>
      </c>
      <c r="V3356">
        <f t="shared" si="851"/>
        <v>2012</v>
      </c>
      <c r="W3356">
        <f t="shared" si="852"/>
        <v>1</v>
      </c>
    </row>
    <row r="3357" spans="1:23" x14ac:dyDescent="0.25">
      <c r="A3357" s="1">
        <v>40911</v>
      </c>
      <c r="B3357" s="2">
        <v>7053.38</v>
      </c>
      <c r="C3357" s="2">
        <v>63654</v>
      </c>
      <c r="D3357" s="2">
        <v>7049</v>
      </c>
      <c r="E3357" s="2">
        <v>7044</v>
      </c>
      <c r="F3357" s="10">
        <f t="shared" si="842"/>
        <v>-6.2097887821155329E-4</v>
      </c>
      <c r="G3357" s="2">
        <f t="shared" ca="1" si="843"/>
        <v>73660.55</v>
      </c>
      <c r="H3357">
        <f t="shared" ca="1" si="844"/>
        <v>-1</v>
      </c>
      <c r="I3357">
        <f t="shared" si="845"/>
        <v>1</v>
      </c>
      <c r="J3357">
        <f t="shared" si="848"/>
        <v>101.17000000000007</v>
      </c>
      <c r="K3357">
        <f t="shared" ca="1" si="846"/>
        <v>-1</v>
      </c>
      <c r="L3357" s="11">
        <f t="shared" ca="1" si="840"/>
        <v>11362.99999999998</v>
      </c>
      <c r="M3357">
        <f t="shared" ca="1" si="847"/>
        <v>-1</v>
      </c>
      <c r="N3357">
        <f t="shared" ca="1" si="841"/>
        <v>0</v>
      </c>
      <c r="O3357">
        <f>COUNTIF(結算日!$A$3:$A$249,A3357)</f>
        <v>0</v>
      </c>
      <c r="Q3357" s="7">
        <f t="shared" si="849"/>
        <v>100</v>
      </c>
      <c r="R3357" s="8">
        <f t="shared" ca="1" si="853"/>
        <v>-16500</v>
      </c>
      <c r="S3357" s="8">
        <f t="shared" ca="1" si="854"/>
        <v>1134478</v>
      </c>
      <c r="T3357" s="8">
        <f t="shared" ca="1" si="850"/>
        <v>-160</v>
      </c>
      <c r="U3357" s="9">
        <f t="shared" ca="1" si="855"/>
        <v>5</v>
      </c>
      <c r="V3357">
        <f t="shared" si="851"/>
        <v>2012</v>
      </c>
      <c r="W3357">
        <f t="shared" si="852"/>
        <v>1</v>
      </c>
    </row>
    <row r="3358" spans="1:23" x14ac:dyDescent="0.25">
      <c r="A3358" s="1">
        <v>40912</v>
      </c>
      <c r="B3358" s="2">
        <v>7082.97</v>
      </c>
      <c r="C3358" s="2">
        <v>75262</v>
      </c>
      <c r="D3358" s="2">
        <v>7073</v>
      </c>
      <c r="E3358" s="2">
        <v>7068</v>
      </c>
      <c r="F3358" s="10">
        <f t="shared" si="842"/>
        <v>-1.4076016134475511E-3</v>
      </c>
      <c r="G3358" s="2">
        <f t="shared" ca="1" si="843"/>
        <v>73471.75</v>
      </c>
      <c r="H3358">
        <f t="shared" ca="1" si="844"/>
        <v>1</v>
      </c>
      <c r="I3358">
        <f t="shared" si="845"/>
        <v>1</v>
      </c>
      <c r="J3358">
        <f t="shared" si="848"/>
        <v>29.590000000000146</v>
      </c>
      <c r="K3358">
        <f t="shared" si="846"/>
        <v>1</v>
      </c>
      <c r="L3358" s="11">
        <f t="shared" ca="1" si="840"/>
        <v>11333.40999999998</v>
      </c>
      <c r="M3358">
        <f t="shared" ca="1" si="847"/>
        <v>1</v>
      </c>
      <c r="N3358">
        <f t="shared" ca="1" si="841"/>
        <v>2</v>
      </c>
      <c r="O3358">
        <f>COUNTIF(結算日!$A$3:$A$249,A3358)</f>
        <v>0</v>
      </c>
      <c r="Q3358" s="7">
        <f t="shared" si="849"/>
        <v>24</v>
      </c>
      <c r="R3358" s="8">
        <f t="shared" ca="1" si="853"/>
        <v>-3840</v>
      </c>
      <c r="S3358" s="8">
        <f t="shared" ca="1" si="854"/>
        <v>1130633</v>
      </c>
      <c r="T3358" s="8">
        <f t="shared" ca="1" si="850"/>
        <v>159</v>
      </c>
      <c r="U3358" s="9">
        <f t="shared" ca="1" si="855"/>
        <v>319</v>
      </c>
      <c r="V3358">
        <f t="shared" si="851"/>
        <v>2012</v>
      </c>
      <c r="W3358">
        <f t="shared" si="852"/>
        <v>1</v>
      </c>
    </row>
    <row r="3359" spans="1:23" x14ac:dyDescent="0.25">
      <c r="A3359" s="1">
        <v>40913</v>
      </c>
      <c r="B3359" s="2">
        <v>7130.86</v>
      </c>
      <c r="C3359" s="2">
        <v>75976</v>
      </c>
      <c r="D3359" s="2">
        <v>7119</v>
      </c>
      <c r="E3359" s="2">
        <v>7113</v>
      </c>
      <c r="F3359" s="10">
        <f t="shared" si="842"/>
        <v>-1.6631934998022624E-3</v>
      </c>
      <c r="G3359" s="2">
        <f t="shared" ca="1" si="843"/>
        <v>72643.75</v>
      </c>
      <c r="H3359">
        <f t="shared" ca="1" si="844"/>
        <v>1</v>
      </c>
      <c r="I3359">
        <f t="shared" si="845"/>
        <v>1</v>
      </c>
      <c r="J3359">
        <f t="shared" si="848"/>
        <v>47.889999999999418</v>
      </c>
      <c r="K3359">
        <f t="shared" si="846"/>
        <v>1</v>
      </c>
      <c r="L3359" s="11">
        <f t="shared" ca="1" si="840"/>
        <v>11381.299999999979</v>
      </c>
      <c r="M3359">
        <f t="shared" ca="1" si="847"/>
        <v>1</v>
      </c>
      <c r="N3359">
        <f t="shared" ca="1" si="841"/>
        <v>0</v>
      </c>
      <c r="O3359">
        <f>COUNTIF(結算日!$A$3:$A$249,A3359)</f>
        <v>0</v>
      </c>
      <c r="Q3359" s="7">
        <f t="shared" si="849"/>
        <v>46</v>
      </c>
      <c r="R3359" s="8">
        <f t="shared" ca="1" si="853"/>
        <v>7314</v>
      </c>
      <c r="S3359" s="8">
        <f t="shared" ca="1" si="854"/>
        <v>1137628</v>
      </c>
      <c r="T3359" s="8">
        <f t="shared" ca="1" si="850"/>
        <v>159</v>
      </c>
      <c r="U3359" s="9">
        <f t="shared" ca="1" si="855"/>
        <v>0</v>
      </c>
      <c r="V3359">
        <f t="shared" si="851"/>
        <v>2012</v>
      </c>
      <c r="W3359">
        <f t="shared" si="852"/>
        <v>1</v>
      </c>
    </row>
    <row r="3360" spans="1:23" x14ac:dyDescent="0.25">
      <c r="A3360" s="1">
        <v>40914</v>
      </c>
      <c r="B3360" s="2">
        <v>7120.51</v>
      </c>
      <c r="C3360" s="2">
        <v>87403</v>
      </c>
      <c r="D3360" s="2">
        <v>7085</v>
      </c>
      <c r="E3360" s="2">
        <v>7078</v>
      </c>
      <c r="F3360" s="10">
        <f t="shared" si="842"/>
        <v>-4.9870023355068627E-3</v>
      </c>
      <c r="G3360" s="2">
        <f t="shared" ca="1" si="843"/>
        <v>72740.149999999994</v>
      </c>
      <c r="H3360">
        <f t="shared" ca="1" si="844"/>
        <v>1</v>
      </c>
      <c r="I3360">
        <f t="shared" si="845"/>
        <v>1</v>
      </c>
      <c r="J3360">
        <f t="shared" si="848"/>
        <v>-10.349999999999454</v>
      </c>
      <c r="K3360">
        <f t="shared" si="846"/>
        <v>1</v>
      </c>
      <c r="L3360" s="11">
        <f t="shared" ca="1" si="840"/>
        <v>11370.949999999979</v>
      </c>
      <c r="M3360">
        <f t="shared" ca="1" si="847"/>
        <v>1</v>
      </c>
      <c r="N3360">
        <f t="shared" ca="1" si="841"/>
        <v>0</v>
      </c>
      <c r="O3360">
        <f>COUNTIF(結算日!$A$3:$A$249,A3360)</f>
        <v>0</v>
      </c>
      <c r="Q3360" s="7">
        <f t="shared" si="849"/>
        <v>-34</v>
      </c>
      <c r="R3360" s="8">
        <f t="shared" ca="1" si="853"/>
        <v>-5406</v>
      </c>
      <c r="S3360" s="8">
        <f t="shared" ca="1" si="854"/>
        <v>1132222</v>
      </c>
      <c r="T3360" s="8">
        <f t="shared" ca="1" si="850"/>
        <v>159</v>
      </c>
      <c r="U3360" s="9">
        <f t="shared" ca="1" si="855"/>
        <v>0</v>
      </c>
      <c r="V3360">
        <f t="shared" si="851"/>
        <v>2012</v>
      </c>
      <c r="W3360">
        <f t="shared" si="852"/>
        <v>1</v>
      </c>
    </row>
    <row r="3361" spans="1:23" x14ac:dyDescent="0.25">
      <c r="A3361" s="1">
        <v>40917</v>
      </c>
      <c r="B3361" s="2">
        <v>7093.04</v>
      </c>
      <c r="C3361" s="2">
        <v>70385</v>
      </c>
      <c r="D3361" s="2">
        <v>7055</v>
      </c>
      <c r="E3361" s="2">
        <v>7047</v>
      </c>
      <c r="F3361" s="10">
        <f t="shared" si="842"/>
        <v>-5.3630037332370595E-3</v>
      </c>
      <c r="G3361" s="2">
        <f t="shared" ca="1" si="843"/>
        <v>72416.45</v>
      </c>
      <c r="H3361">
        <f t="shared" ca="1" si="844"/>
        <v>-1</v>
      </c>
      <c r="I3361">
        <f t="shared" si="845"/>
        <v>1</v>
      </c>
      <c r="J3361">
        <f t="shared" si="848"/>
        <v>-27.470000000000255</v>
      </c>
      <c r="K3361">
        <f t="shared" si="846"/>
        <v>1</v>
      </c>
      <c r="L3361" s="11">
        <f t="shared" ca="1" si="840"/>
        <v>11343.479999999978</v>
      </c>
      <c r="M3361">
        <f t="shared" ca="1" si="847"/>
        <v>1</v>
      </c>
      <c r="N3361">
        <f t="shared" ca="1" si="841"/>
        <v>0</v>
      </c>
      <c r="O3361">
        <f>COUNTIF(結算日!$A$3:$A$249,A3361)</f>
        <v>0</v>
      </c>
      <c r="Q3361" s="7">
        <f t="shared" si="849"/>
        <v>-30</v>
      </c>
      <c r="R3361" s="8">
        <f t="shared" ca="1" si="853"/>
        <v>-4770</v>
      </c>
      <c r="S3361" s="8">
        <f t="shared" ca="1" si="854"/>
        <v>1127452</v>
      </c>
      <c r="T3361" s="8">
        <f t="shared" ca="1" si="850"/>
        <v>159</v>
      </c>
      <c r="U3361" s="9">
        <f t="shared" ca="1" si="855"/>
        <v>0</v>
      </c>
      <c r="V3361">
        <f t="shared" si="851"/>
        <v>2012</v>
      </c>
      <c r="W3361">
        <f t="shared" si="852"/>
        <v>1</v>
      </c>
    </row>
    <row r="3362" spans="1:23" x14ac:dyDescent="0.25">
      <c r="A3362" s="1">
        <v>40918</v>
      </c>
      <c r="B3362" s="2">
        <v>7178.87</v>
      </c>
      <c r="C3362" s="2">
        <v>95349</v>
      </c>
      <c r="D3362" s="2">
        <v>7172</v>
      </c>
      <c r="E3362" s="2">
        <v>7159</v>
      </c>
      <c r="F3362" s="10">
        <f t="shared" si="842"/>
        <v>-9.5697512282577613E-4</v>
      </c>
      <c r="G3362" s="2">
        <f t="shared" ca="1" si="843"/>
        <v>73009.899999999994</v>
      </c>
      <c r="H3362">
        <f t="shared" ca="1" si="844"/>
        <v>1</v>
      </c>
      <c r="I3362">
        <f t="shared" si="845"/>
        <v>1</v>
      </c>
      <c r="J3362">
        <f t="shared" si="848"/>
        <v>85.829999999999927</v>
      </c>
      <c r="K3362">
        <f t="shared" ca="1" si="846"/>
        <v>1</v>
      </c>
      <c r="L3362" s="11">
        <f t="shared" ca="1" si="840"/>
        <v>11429.309999999978</v>
      </c>
      <c r="M3362">
        <f t="shared" ca="1" si="847"/>
        <v>1</v>
      </c>
      <c r="N3362">
        <f t="shared" ca="1" si="841"/>
        <v>0</v>
      </c>
      <c r="O3362">
        <f>COUNTIF(結算日!$A$3:$A$249,A3362)</f>
        <v>0</v>
      </c>
      <c r="Q3362" s="7">
        <f t="shared" si="849"/>
        <v>117</v>
      </c>
      <c r="R3362" s="8">
        <f t="shared" ca="1" si="853"/>
        <v>18603</v>
      </c>
      <c r="S3362" s="8">
        <f t="shared" ca="1" si="854"/>
        <v>1146055</v>
      </c>
      <c r="T3362" s="8">
        <f t="shared" ca="1" si="850"/>
        <v>159</v>
      </c>
      <c r="U3362" s="9">
        <f t="shared" ca="1" si="855"/>
        <v>0</v>
      </c>
      <c r="V3362">
        <f t="shared" si="851"/>
        <v>2012</v>
      </c>
      <c r="W3362">
        <f t="shared" si="852"/>
        <v>1</v>
      </c>
    </row>
    <row r="3363" spans="1:23" x14ac:dyDescent="0.25">
      <c r="A3363" s="1">
        <v>40919</v>
      </c>
      <c r="B3363" s="2">
        <v>7188.21</v>
      </c>
      <c r="C3363" s="2">
        <v>88155</v>
      </c>
      <c r="D3363" s="2">
        <v>7179</v>
      </c>
      <c r="E3363" s="2">
        <v>7167</v>
      </c>
      <c r="F3363" s="10">
        <f t="shared" si="842"/>
        <v>-1.2812647376746478E-3</v>
      </c>
      <c r="G3363" s="2">
        <f t="shared" ca="1" si="843"/>
        <v>73038.899999999994</v>
      </c>
      <c r="H3363">
        <f t="shared" ca="1" si="844"/>
        <v>1</v>
      </c>
      <c r="I3363">
        <f t="shared" si="845"/>
        <v>1</v>
      </c>
      <c r="J3363">
        <f t="shared" si="848"/>
        <v>9.3400000000001455</v>
      </c>
      <c r="K3363">
        <f t="shared" si="846"/>
        <v>1</v>
      </c>
      <c r="L3363" s="11">
        <f t="shared" ca="1" si="840"/>
        <v>11438.649999999978</v>
      </c>
      <c r="M3363">
        <f t="shared" ca="1" si="847"/>
        <v>1</v>
      </c>
      <c r="N3363">
        <f t="shared" ca="1" si="841"/>
        <v>0</v>
      </c>
      <c r="O3363">
        <f>COUNTIF(結算日!$A$3:$A$249,A3363)</f>
        <v>0</v>
      </c>
      <c r="Q3363" s="7">
        <f t="shared" si="849"/>
        <v>7</v>
      </c>
      <c r="R3363" s="8">
        <f t="shared" ca="1" si="853"/>
        <v>1113</v>
      </c>
      <c r="S3363" s="8">
        <f t="shared" ca="1" si="854"/>
        <v>1147168</v>
      </c>
      <c r="T3363" s="8">
        <f t="shared" ca="1" si="850"/>
        <v>159</v>
      </c>
      <c r="U3363" s="9">
        <f t="shared" ca="1" si="855"/>
        <v>0</v>
      </c>
      <c r="V3363">
        <f t="shared" si="851"/>
        <v>2012</v>
      </c>
      <c r="W3363">
        <f t="shared" si="852"/>
        <v>1</v>
      </c>
    </row>
    <row r="3364" spans="1:23" x14ac:dyDescent="0.25">
      <c r="A3364" s="1">
        <v>40920</v>
      </c>
      <c r="B3364" s="2">
        <v>7186.58</v>
      </c>
      <c r="C3364" s="2">
        <v>78429</v>
      </c>
      <c r="D3364" s="2">
        <v>7185</v>
      </c>
      <c r="E3364" s="2">
        <v>7172</v>
      </c>
      <c r="F3364" s="10">
        <f t="shared" si="842"/>
        <v>-2.1985422829773338E-4</v>
      </c>
      <c r="G3364" s="2">
        <f t="shared" ca="1" si="843"/>
        <v>73207.225000000006</v>
      </c>
      <c r="H3364">
        <f t="shared" ca="1" si="844"/>
        <v>1</v>
      </c>
      <c r="I3364">
        <f t="shared" si="845"/>
        <v>1</v>
      </c>
      <c r="J3364">
        <f t="shared" si="848"/>
        <v>-1.6300000000001091</v>
      </c>
      <c r="K3364">
        <f t="shared" ca="1" si="846"/>
        <v>1</v>
      </c>
      <c r="L3364" s="11">
        <f t="shared" ca="1" si="840"/>
        <v>11437.019999999979</v>
      </c>
      <c r="M3364">
        <f t="shared" ca="1" si="847"/>
        <v>1</v>
      </c>
      <c r="N3364">
        <f t="shared" ca="1" si="841"/>
        <v>0</v>
      </c>
      <c r="O3364">
        <f>COUNTIF(結算日!$A$3:$A$249,A3364)</f>
        <v>0</v>
      </c>
      <c r="Q3364" s="7">
        <f t="shared" si="849"/>
        <v>6</v>
      </c>
      <c r="R3364" s="8">
        <f t="shared" ca="1" si="853"/>
        <v>954</v>
      </c>
      <c r="S3364" s="8">
        <f t="shared" ca="1" si="854"/>
        <v>1148122</v>
      </c>
      <c r="T3364" s="8">
        <f t="shared" ca="1" si="850"/>
        <v>159</v>
      </c>
      <c r="U3364" s="9">
        <f t="shared" ca="1" si="855"/>
        <v>0</v>
      </c>
      <c r="V3364">
        <f t="shared" si="851"/>
        <v>2012</v>
      </c>
      <c r="W3364">
        <f t="shared" si="852"/>
        <v>1</v>
      </c>
    </row>
    <row r="3365" spans="1:23" x14ac:dyDescent="0.25">
      <c r="A3365" s="1">
        <v>40921</v>
      </c>
      <c r="B3365" s="2">
        <v>7181.54</v>
      </c>
      <c r="C3365" s="2">
        <v>97835</v>
      </c>
      <c r="D3365" s="2">
        <v>7165</v>
      </c>
      <c r="E3365" s="2">
        <v>7138</v>
      </c>
      <c r="F3365" s="10">
        <f t="shared" si="842"/>
        <v>-2.3031271844200507E-3</v>
      </c>
      <c r="G3365" s="2">
        <f t="shared" ca="1" si="843"/>
        <v>73629.649999999994</v>
      </c>
      <c r="H3365">
        <f t="shared" ca="1" si="844"/>
        <v>1</v>
      </c>
      <c r="I3365">
        <f t="shared" si="845"/>
        <v>1</v>
      </c>
      <c r="J3365">
        <f t="shared" si="848"/>
        <v>-5.0399999999999636</v>
      </c>
      <c r="K3365">
        <f t="shared" si="846"/>
        <v>1</v>
      </c>
      <c r="L3365" s="11">
        <f t="shared" ca="1" si="840"/>
        <v>11431.979999999978</v>
      </c>
      <c r="M3365">
        <f t="shared" ca="1" si="847"/>
        <v>1</v>
      </c>
      <c r="N3365">
        <f t="shared" ca="1" si="841"/>
        <v>0</v>
      </c>
      <c r="O3365">
        <f>COUNTIF(結算日!$A$3:$A$249,A3365)</f>
        <v>0</v>
      </c>
      <c r="Q3365" s="7">
        <f t="shared" si="849"/>
        <v>-20</v>
      </c>
      <c r="R3365" s="8">
        <f t="shared" ca="1" si="853"/>
        <v>-3180</v>
      </c>
      <c r="S3365" s="8">
        <f t="shared" ca="1" si="854"/>
        <v>1144942</v>
      </c>
      <c r="T3365" s="8">
        <f t="shared" ca="1" si="850"/>
        <v>159</v>
      </c>
      <c r="U3365" s="9">
        <f t="shared" ca="1" si="855"/>
        <v>0</v>
      </c>
      <c r="V3365">
        <f t="shared" si="851"/>
        <v>2012</v>
      </c>
      <c r="W3365">
        <f t="shared" si="852"/>
        <v>1</v>
      </c>
    </row>
    <row r="3366" spans="1:23" x14ac:dyDescent="0.25">
      <c r="A3366" s="1">
        <v>40924</v>
      </c>
      <c r="B3366" s="2">
        <v>7103.62</v>
      </c>
      <c r="C3366" s="2">
        <v>76410</v>
      </c>
      <c r="D3366" s="2">
        <v>7093</v>
      </c>
      <c r="E3366" s="2">
        <v>7076</v>
      </c>
      <c r="F3366" s="10">
        <f t="shared" si="842"/>
        <v>-1.4950124021273492E-3</v>
      </c>
      <c r="G3366" s="2">
        <f t="shared" ca="1" si="843"/>
        <v>73402.95</v>
      </c>
      <c r="H3366">
        <f t="shared" ca="1" si="844"/>
        <v>1</v>
      </c>
      <c r="I3366">
        <f t="shared" si="845"/>
        <v>1</v>
      </c>
      <c r="J3366">
        <f t="shared" si="848"/>
        <v>-77.920000000000073</v>
      </c>
      <c r="K3366">
        <f t="shared" si="846"/>
        <v>1</v>
      </c>
      <c r="L3366" s="11">
        <f t="shared" ca="1" si="840"/>
        <v>11354.059999999978</v>
      </c>
      <c r="M3366">
        <f t="shared" ca="1" si="847"/>
        <v>1</v>
      </c>
      <c r="N3366">
        <f t="shared" ca="1" si="841"/>
        <v>0</v>
      </c>
      <c r="O3366">
        <f>COUNTIF(結算日!$A$3:$A$249,A3366)</f>
        <v>0</v>
      </c>
      <c r="Q3366" s="7">
        <f t="shared" si="849"/>
        <v>-72</v>
      </c>
      <c r="R3366" s="8">
        <f t="shared" ca="1" si="853"/>
        <v>-11448</v>
      </c>
      <c r="S3366" s="8">
        <f t="shared" ca="1" si="854"/>
        <v>1133494</v>
      </c>
      <c r="T3366" s="8">
        <f t="shared" ca="1" si="850"/>
        <v>159</v>
      </c>
      <c r="U3366" s="9">
        <f t="shared" ca="1" si="855"/>
        <v>0</v>
      </c>
      <c r="V3366">
        <f t="shared" si="851"/>
        <v>2012</v>
      </c>
      <c r="W3366">
        <f t="shared" si="852"/>
        <v>1</v>
      </c>
    </row>
    <row r="3367" spans="1:23" x14ac:dyDescent="0.25">
      <c r="A3367" s="1">
        <v>40925</v>
      </c>
      <c r="B3367" s="2">
        <v>7221.08</v>
      </c>
      <c r="C3367" s="2">
        <v>100029</v>
      </c>
      <c r="D3367" s="2">
        <v>7227</v>
      </c>
      <c r="E3367" s="2">
        <v>7212</v>
      </c>
      <c r="F3367" s="10">
        <f t="shared" si="842"/>
        <v>8.1982196568941568E-4</v>
      </c>
      <c r="G3367" s="2">
        <f t="shared" ca="1" si="843"/>
        <v>73661.975000000006</v>
      </c>
      <c r="H3367">
        <f t="shared" ca="1" si="844"/>
        <v>1</v>
      </c>
      <c r="I3367">
        <f t="shared" si="845"/>
        <v>-1</v>
      </c>
      <c r="J3367">
        <f t="shared" si="848"/>
        <v>117.46000000000004</v>
      </c>
      <c r="K3367">
        <f t="shared" ca="1" si="846"/>
        <v>1</v>
      </c>
      <c r="L3367" s="11">
        <f t="shared" ca="1" si="840"/>
        <v>11471.519999999979</v>
      </c>
      <c r="M3367">
        <f t="shared" ca="1" si="847"/>
        <v>1</v>
      </c>
      <c r="N3367">
        <f t="shared" ca="1" si="841"/>
        <v>0</v>
      </c>
      <c r="O3367">
        <f>COUNTIF(結算日!$A$3:$A$249,A3367)</f>
        <v>0</v>
      </c>
      <c r="Q3367" s="7">
        <f t="shared" si="849"/>
        <v>134</v>
      </c>
      <c r="R3367" s="8">
        <f t="shared" ca="1" si="853"/>
        <v>21306</v>
      </c>
      <c r="S3367" s="8">
        <f t="shared" ca="1" si="854"/>
        <v>1154800</v>
      </c>
      <c r="T3367" s="8">
        <f t="shared" ca="1" si="850"/>
        <v>159</v>
      </c>
      <c r="U3367" s="9">
        <f t="shared" ca="1" si="855"/>
        <v>0</v>
      </c>
      <c r="V3367">
        <f t="shared" si="851"/>
        <v>2012</v>
      </c>
      <c r="W3367">
        <f t="shared" si="852"/>
        <v>1</v>
      </c>
    </row>
    <row r="3368" spans="1:23" x14ac:dyDescent="0.25">
      <c r="A3368" s="1">
        <v>40926</v>
      </c>
      <c r="B3368" s="2">
        <v>7233.69</v>
      </c>
      <c r="C3368" s="2">
        <v>112600</v>
      </c>
      <c r="D3368" s="2">
        <v>7207</v>
      </c>
      <c r="E3368" s="2">
        <v>7200</v>
      </c>
      <c r="F3368" s="10">
        <f t="shared" si="842"/>
        <v>-4.6573740373170303E-3</v>
      </c>
      <c r="G3368" s="2">
        <f t="shared" ca="1" si="843"/>
        <v>74256.274999999994</v>
      </c>
      <c r="H3368">
        <f t="shared" ca="1" si="844"/>
        <v>1</v>
      </c>
      <c r="I3368">
        <f t="shared" si="845"/>
        <v>1</v>
      </c>
      <c r="J3368">
        <f t="shared" si="848"/>
        <v>12.609999999999673</v>
      </c>
      <c r="K3368">
        <f t="shared" si="846"/>
        <v>1</v>
      </c>
      <c r="L3368" s="11">
        <f t="shared" ca="1" si="840"/>
        <v>11484.129999999979</v>
      </c>
      <c r="M3368">
        <f t="shared" ca="1" si="847"/>
        <v>1</v>
      </c>
      <c r="N3368">
        <f t="shared" ca="1" si="841"/>
        <v>0</v>
      </c>
      <c r="O3368">
        <f>COUNTIF(結算日!$A$3:$A$249,A3368)</f>
        <v>1</v>
      </c>
      <c r="Q3368" s="7">
        <f t="shared" si="849"/>
        <v>-20</v>
      </c>
      <c r="R3368" s="8">
        <f t="shared" ca="1" si="853"/>
        <v>-3180</v>
      </c>
      <c r="S3368" s="8">
        <f t="shared" ca="1" si="854"/>
        <v>1151620</v>
      </c>
      <c r="T3368" s="8">
        <f t="shared" ca="1" si="850"/>
        <v>159</v>
      </c>
      <c r="U3368" s="9">
        <f t="shared" ca="1" si="855"/>
        <v>318</v>
      </c>
      <c r="V3368">
        <f t="shared" si="851"/>
        <v>2012</v>
      </c>
      <c r="W3368">
        <f t="shared" si="852"/>
        <v>1</v>
      </c>
    </row>
    <row r="3369" spans="1:23" x14ac:dyDescent="0.25">
      <c r="A3369" s="1">
        <v>40938</v>
      </c>
      <c r="B3369" s="2">
        <v>7407.41</v>
      </c>
      <c r="C3369" s="2">
        <v>140510</v>
      </c>
      <c r="D3369" s="2">
        <v>7390</v>
      </c>
      <c r="E3369" s="2">
        <v>7384</v>
      </c>
      <c r="F3369" s="10">
        <f t="shared" si="842"/>
        <v>-2.350349177377753E-3</v>
      </c>
      <c r="G3369" s="2">
        <f t="shared" ca="1" si="843"/>
        <v>75649.675000000003</v>
      </c>
      <c r="H3369">
        <f t="shared" ca="1" si="844"/>
        <v>1</v>
      </c>
      <c r="I3369">
        <f t="shared" si="845"/>
        <v>1</v>
      </c>
      <c r="J3369">
        <f t="shared" si="848"/>
        <v>173.72000000000025</v>
      </c>
      <c r="K3369">
        <f t="shared" si="846"/>
        <v>1</v>
      </c>
      <c r="L3369" s="11">
        <f t="shared" ca="1" si="840"/>
        <v>11657.84999999998</v>
      </c>
      <c r="M3369">
        <f t="shared" ca="1" si="847"/>
        <v>1</v>
      </c>
      <c r="N3369">
        <f t="shared" ca="1" si="841"/>
        <v>0</v>
      </c>
      <c r="O3369">
        <f>COUNTIF(結算日!$A$3:$A$249,A3369)</f>
        <v>0</v>
      </c>
      <c r="Q3369" s="7">
        <f t="shared" si="849"/>
        <v>190</v>
      </c>
      <c r="R3369" s="8">
        <f t="shared" ca="1" si="853"/>
        <v>30210</v>
      </c>
      <c r="S3369" s="8">
        <f t="shared" ca="1" si="854"/>
        <v>1181512</v>
      </c>
      <c r="T3369" s="8">
        <f t="shared" ca="1" si="850"/>
        <v>159</v>
      </c>
      <c r="U3369" s="9">
        <f t="shared" ca="1" si="855"/>
        <v>0</v>
      </c>
      <c r="V3369">
        <f t="shared" si="851"/>
        <v>2012</v>
      </c>
      <c r="W3369">
        <f t="shared" si="852"/>
        <v>1</v>
      </c>
    </row>
    <row r="3370" spans="1:23" x14ac:dyDescent="0.25">
      <c r="A3370" s="1">
        <v>40939</v>
      </c>
      <c r="B3370" s="2">
        <v>7517.08</v>
      </c>
      <c r="C3370" s="2">
        <v>160544</v>
      </c>
      <c r="D3370" s="2">
        <v>7467</v>
      </c>
      <c r="E3370" s="2">
        <v>7458</v>
      </c>
      <c r="F3370" s="10">
        <f t="shared" si="842"/>
        <v>-6.6621613711707051E-3</v>
      </c>
      <c r="G3370" s="2">
        <f t="shared" ca="1" si="843"/>
        <v>77022.100000000006</v>
      </c>
      <c r="H3370">
        <f t="shared" ca="1" si="844"/>
        <v>1</v>
      </c>
      <c r="I3370">
        <f t="shared" si="845"/>
        <v>1</v>
      </c>
      <c r="J3370">
        <f t="shared" si="848"/>
        <v>109.67000000000007</v>
      </c>
      <c r="K3370">
        <f t="shared" si="846"/>
        <v>1</v>
      </c>
      <c r="L3370" s="11">
        <f t="shared" ca="1" si="840"/>
        <v>11767.51999999998</v>
      </c>
      <c r="M3370">
        <f t="shared" ca="1" si="847"/>
        <v>1</v>
      </c>
      <c r="N3370">
        <f t="shared" ca="1" si="841"/>
        <v>0</v>
      </c>
      <c r="O3370">
        <f>COUNTIF(結算日!$A$3:$A$249,A3370)</f>
        <v>0</v>
      </c>
      <c r="Q3370" s="7">
        <f t="shared" si="849"/>
        <v>77</v>
      </c>
      <c r="R3370" s="8">
        <f t="shared" ca="1" si="853"/>
        <v>12243</v>
      </c>
      <c r="S3370" s="8">
        <f t="shared" ca="1" si="854"/>
        <v>1193755</v>
      </c>
      <c r="T3370" s="8">
        <f t="shared" ca="1" si="850"/>
        <v>159</v>
      </c>
      <c r="U3370" s="9">
        <f t="shared" ca="1" si="855"/>
        <v>0</v>
      </c>
      <c r="V3370">
        <f t="shared" si="851"/>
        <v>2012</v>
      </c>
      <c r="W3370">
        <f t="shared" si="852"/>
        <v>1</v>
      </c>
    </row>
    <row r="3371" spans="1:23" x14ac:dyDescent="0.25">
      <c r="A3371" s="1">
        <v>40940</v>
      </c>
      <c r="B3371" s="2">
        <v>7549.21</v>
      </c>
      <c r="C3371" s="2">
        <v>145226</v>
      </c>
      <c r="D3371" s="2">
        <v>7522</v>
      </c>
      <c r="E3371" s="2">
        <v>7515</v>
      </c>
      <c r="F3371" s="10">
        <f t="shared" si="842"/>
        <v>-3.604350653909516E-3</v>
      </c>
      <c r="G3371" s="2">
        <f t="shared" ca="1" si="843"/>
        <v>78782.25</v>
      </c>
      <c r="H3371">
        <f t="shared" ca="1" si="844"/>
        <v>1</v>
      </c>
      <c r="I3371">
        <f t="shared" si="845"/>
        <v>1</v>
      </c>
      <c r="J3371">
        <f t="shared" si="848"/>
        <v>32.130000000000109</v>
      </c>
      <c r="K3371">
        <f t="shared" si="846"/>
        <v>1</v>
      </c>
      <c r="L3371" s="11">
        <f t="shared" ca="1" si="840"/>
        <v>11799.64999999998</v>
      </c>
      <c r="M3371">
        <f t="shared" ca="1" si="847"/>
        <v>1</v>
      </c>
      <c r="N3371">
        <f t="shared" ca="1" si="841"/>
        <v>0</v>
      </c>
      <c r="O3371">
        <f>COUNTIF(結算日!$A$3:$A$249,A3371)</f>
        <v>0</v>
      </c>
      <c r="Q3371" s="7">
        <f t="shared" si="849"/>
        <v>55</v>
      </c>
      <c r="R3371" s="8">
        <f t="shared" ca="1" si="853"/>
        <v>8745</v>
      </c>
      <c r="S3371" s="8">
        <f t="shared" ca="1" si="854"/>
        <v>1202500</v>
      </c>
      <c r="T3371" s="8">
        <f t="shared" ca="1" si="850"/>
        <v>159</v>
      </c>
      <c r="U3371" s="9">
        <f t="shared" ca="1" si="855"/>
        <v>0</v>
      </c>
      <c r="V3371">
        <f t="shared" si="851"/>
        <v>2012</v>
      </c>
      <c r="W3371">
        <f t="shared" si="852"/>
        <v>2</v>
      </c>
    </row>
    <row r="3372" spans="1:23" x14ac:dyDescent="0.25">
      <c r="A3372" s="1">
        <v>40941</v>
      </c>
      <c r="B3372" s="2">
        <v>7652.46</v>
      </c>
      <c r="C3372" s="2">
        <v>166267</v>
      </c>
      <c r="D3372" s="2">
        <v>7642</v>
      </c>
      <c r="E3372" s="2">
        <v>7631</v>
      </c>
      <c r="F3372" s="10">
        <f t="shared" si="842"/>
        <v>-1.3668807154822993E-3</v>
      </c>
      <c r="G3372" s="2">
        <f t="shared" ca="1" si="843"/>
        <v>81030.524999999994</v>
      </c>
      <c r="H3372">
        <f t="shared" ca="1" si="844"/>
        <v>1</v>
      </c>
      <c r="I3372">
        <f t="shared" si="845"/>
        <v>1</v>
      </c>
      <c r="J3372">
        <f t="shared" si="848"/>
        <v>103.25</v>
      </c>
      <c r="K3372">
        <f t="shared" si="846"/>
        <v>1</v>
      </c>
      <c r="L3372" s="11">
        <f t="shared" ca="1" si="840"/>
        <v>11902.89999999998</v>
      </c>
      <c r="M3372">
        <f t="shared" ca="1" si="847"/>
        <v>1</v>
      </c>
      <c r="N3372">
        <f t="shared" ca="1" si="841"/>
        <v>0</v>
      </c>
      <c r="O3372">
        <f>COUNTIF(結算日!$A$3:$A$249,A3372)</f>
        <v>0</v>
      </c>
      <c r="Q3372" s="7">
        <f t="shared" si="849"/>
        <v>120</v>
      </c>
      <c r="R3372" s="8">
        <f t="shared" ca="1" si="853"/>
        <v>19080</v>
      </c>
      <c r="S3372" s="8">
        <f t="shared" ca="1" si="854"/>
        <v>1221580</v>
      </c>
      <c r="T3372" s="8">
        <f t="shared" ca="1" si="850"/>
        <v>159</v>
      </c>
      <c r="U3372" s="9">
        <f t="shared" ca="1" si="855"/>
        <v>0</v>
      </c>
      <c r="V3372">
        <f t="shared" si="851"/>
        <v>2012</v>
      </c>
      <c r="W3372">
        <f t="shared" si="852"/>
        <v>2</v>
      </c>
    </row>
    <row r="3373" spans="1:23" x14ac:dyDescent="0.25">
      <c r="A3373" s="1">
        <v>40942</v>
      </c>
      <c r="B3373" s="2">
        <v>7674.99</v>
      </c>
      <c r="C3373" s="2">
        <v>152727</v>
      </c>
      <c r="D3373" s="2">
        <v>7642</v>
      </c>
      <c r="E3373" s="2">
        <v>7630</v>
      </c>
      <c r="F3373" s="10">
        <f t="shared" si="842"/>
        <v>-4.2983769359959956E-3</v>
      </c>
      <c r="G3373" s="2">
        <f t="shared" ca="1" si="843"/>
        <v>82501.875</v>
      </c>
      <c r="H3373">
        <f t="shared" ca="1" si="844"/>
        <v>1</v>
      </c>
      <c r="I3373">
        <f t="shared" si="845"/>
        <v>1</v>
      </c>
      <c r="J3373">
        <f t="shared" si="848"/>
        <v>22.529999999999745</v>
      </c>
      <c r="K3373">
        <f t="shared" si="846"/>
        <v>1</v>
      </c>
      <c r="L3373" s="11">
        <f t="shared" ca="1" si="840"/>
        <v>11925.429999999978</v>
      </c>
      <c r="M3373">
        <f t="shared" ca="1" si="847"/>
        <v>1</v>
      </c>
      <c r="N3373">
        <f t="shared" ca="1" si="841"/>
        <v>0</v>
      </c>
      <c r="O3373">
        <f>COUNTIF(結算日!$A$3:$A$249,A3373)</f>
        <v>0</v>
      </c>
      <c r="Q3373" s="7">
        <f t="shared" si="849"/>
        <v>0</v>
      </c>
      <c r="R3373" s="8">
        <f t="shared" ca="1" si="853"/>
        <v>0</v>
      </c>
      <c r="S3373" s="8">
        <f t="shared" ca="1" si="854"/>
        <v>1221580</v>
      </c>
      <c r="T3373" s="8">
        <f t="shared" ca="1" si="850"/>
        <v>159</v>
      </c>
      <c r="U3373" s="9">
        <f t="shared" ca="1" si="855"/>
        <v>0</v>
      </c>
      <c r="V3373">
        <f t="shared" si="851"/>
        <v>2012</v>
      </c>
      <c r="W3373">
        <f t="shared" si="852"/>
        <v>2</v>
      </c>
    </row>
    <row r="3374" spans="1:23" x14ac:dyDescent="0.25">
      <c r="A3374" s="1">
        <v>40943</v>
      </c>
      <c r="B3374" s="2">
        <v>7741.24</v>
      </c>
      <c r="C3374" s="2">
        <v>146139</v>
      </c>
      <c r="D3374" s="2">
        <v>7735</v>
      </c>
      <c r="E3374" s="2">
        <v>7727</v>
      </c>
      <c r="F3374" s="10">
        <f t="shared" si="842"/>
        <v>-8.0607241217167669E-4</v>
      </c>
      <c r="G3374" s="2">
        <f t="shared" ca="1" si="843"/>
        <v>83409.899999999994</v>
      </c>
      <c r="H3374">
        <f t="shared" ca="1" si="844"/>
        <v>1</v>
      </c>
      <c r="I3374">
        <f t="shared" si="845"/>
        <v>1</v>
      </c>
      <c r="J3374">
        <f t="shared" si="848"/>
        <v>66.25</v>
      </c>
      <c r="K3374">
        <f t="shared" ca="1" si="846"/>
        <v>1</v>
      </c>
      <c r="L3374" s="11">
        <f t="shared" ca="1" si="840"/>
        <v>11991.679999999978</v>
      </c>
      <c r="M3374">
        <f t="shared" ca="1" si="847"/>
        <v>1</v>
      </c>
      <c r="N3374">
        <f t="shared" ca="1" si="841"/>
        <v>0</v>
      </c>
      <c r="O3374">
        <f>COUNTIF(結算日!$A$3:$A$249,A3374)</f>
        <v>0</v>
      </c>
      <c r="Q3374" s="7">
        <f t="shared" si="849"/>
        <v>93</v>
      </c>
      <c r="R3374" s="8">
        <f t="shared" ca="1" si="853"/>
        <v>14787</v>
      </c>
      <c r="S3374" s="8">
        <f t="shared" ca="1" si="854"/>
        <v>1236367</v>
      </c>
      <c r="T3374" s="8">
        <f t="shared" ca="1" si="850"/>
        <v>159</v>
      </c>
      <c r="U3374" s="9">
        <f t="shared" ca="1" si="855"/>
        <v>0</v>
      </c>
      <c r="V3374">
        <f t="shared" si="851"/>
        <v>2012</v>
      </c>
      <c r="W3374">
        <f t="shared" si="852"/>
        <v>2</v>
      </c>
    </row>
    <row r="3375" spans="1:23" x14ac:dyDescent="0.25">
      <c r="A3375" s="1">
        <v>40945</v>
      </c>
      <c r="B3375" s="2">
        <v>7687.98</v>
      </c>
      <c r="C3375" s="2">
        <v>122149</v>
      </c>
      <c r="D3375" s="2">
        <v>7685</v>
      </c>
      <c r="E3375" s="2">
        <v>7673</v>
      </c>
      <c r="F3375" s="10">
        <f t="shared" si="842"/>
        <v>-3.876180739282864E-4</v>
      </c>
      <c r="G3375" s="2">
        <f t="shared" ca="1" si="843"/>
        <v>84697.15</v>
      </c>
      <c r="H3375">
        <f t="shared" ca="1" si="844"/>
        <v>1</v>
      </c>
      <c r="I3375">
        <f t="shared" si="845"/>
        <v>1</v>
      </c>
      <c r="J3375">
        <f t="shared" si="848"/>
        <v>-53.260000000000218</v>
      </c>
      <c r="K3375">
        <f t="shared" ca="1" si="846"/>
        <v>1</v>
      </c>
      <c r="L3375" s="11">
        <f t="shared" ca="1" si="840"/>
        <v>11938.419999999978</v>
      </c>
      <c r="M3375">
        <f t="shared" ca="1" si="847"/>
        <v>1</v>
      </c>
      <c r="N3375">
        <f t="shared" ca="1" si="841"/>
        <v>0</v>
      </c>
      <c r="O3375">
        <f>COUNTIF(結算日!$A$3:$A$249,A3375)</f>
        <v>0</v>
      </c>
      <c r="Q3375" s="7">
        <f t="shared" si="849"/>
        <v>-50</v>
      </c>
      <c r="R3375" s="8">
        <f t="shared" ca="1" si="853"/>
        <v>-7950</v>
      </c>
      <c r="S3375" s="8">
        <f t="shared" ca="1" si="854"/>
        <v>1228417</v>
      </c>
      <c r="T3375" s="8">
        <f t="shared" ca="1" si="850"/>
        <v>159</v>
      </c>
      <c r="U3375" s="9">
        <f t="shared" ca="1" si="855"/>
        <v>0</v>
      </c>
      <c r="V3375">
        <f t="shared" si="851"/>
        <v>2012</v>
      </c>
      <c r="W3375">
        <f t="shared" si="852"/>
        <v>2</v>
      </c>
    </row>
    <row r="3376" spans="1:23" x14ac:dyDescent="0.25">
      <c r="A3376" s="1">
        <v>40946</v>
      </c>
      <c r="B3376" s="2">
        <v>7707.44</v>
      </c>
      <c r="C3376" s="2">
        <v>123156</v>
      </c>
      <c r="D3376" s="2">
        <v>7722</v>
      </c>
      <c r="E3376" s="2">
        <v>7709</v>
      </c>
      <c r="F3376" s="10">
        <f t="shared" si="842"/>
        <v>1.8890837943597028E-3</v>
      </c>
      <c r="G3376" s="2">
        <f t="shared" ca="1" si="843"/>
        <v>86615.425000000003</v>
      </c>
      <c r="H3376">
        <f t="shared" ca="1" si="844"/>
        <v>1</v>
      </c>
      <c r="I3376">
        <f t="shared" si="845"/>
        <v>-1</v>
      </c>
      <c r="J3376">
        <f t="shared" si="848"/>
        <v>19.460000000000036</v>
      </c>
      <c r="K3376">
        <f t="shared" si="846"/>
        <v>-1</v>
      </c>
      <c r="L3376" s="11">
        <f t="shared" ca="1" si="840"/>
        <v>11957.879999999979</v>
      </c>
      <c r="M3376">
        <f t="shared" ca="1" si="847"/>
        <v>-1</v>
      </c>
      <c r="N3376">
        <f t="shared" ca="1" si="841"/>
        <v>2</v>
      </c>
      <c r="O3376">
        <f>COUNTIF(結算日!$A$3:$A$249,A3376)</f>
        <v>0</v>
      </c>
      <c r="Q3376" s="7">
        <f t="shared" si="849"/>
        <v>37</v>
      </c>
      <c r="R3376" s="8">
        <f t="shared" ca="1" si="853"/>
        <v>5883</v>
      </c>
      <c r="S3376" s="8">
        <f t="shared" ca="1" si="854"/>
        <v>1234300</v>
      </c>
      <c r="T3376" s="8">
        <f t="shared" ca="1" si="850"/>
        <v>-159</v>
      </c>
      <c r="U3376" s="9">
        <f t="shared" ca="1" si="855"/>
        <v>318</v>
      </c>
      <c r="V3376">
        <f t="shared" si="851"/>
        <v>2012</v>
      </c>
      <c r="W3376">
        <f t="shared" si="852"/>
        <v>2</v>
      </c>
    </row>
    <row r="3377" spans="1:23" x14ac:dyDescent="0.25">
      <c r="A3377" s="1">
        <v>40947</v>
      </c>
      <c r="B3377" s="2">
        <v>7869.91</v>
      </c>
      <c r="C3377" s="2">
        <v>160318</v>
      </c>
      <c r="D3377" s="2">
        <v>7890</v>
      </c>
      <c r="E3377" s="2">
        <v>7882</v>
      </c>
      <c r="F3377" s="10">
        <f t="shared" si="842"/>
        <v>2.5527610862132732E-3</v>
      </c>
      <c r="G3377" s="2">
        <f t="shared" ca="1" si="843"/>
        <v>88929.2</v>
      </c>
      <c r="H3377">
        <f t="shared" ca="1" si="844"/>
        <v>1</v>
      </c>
      <c r="I3377">
        <f t="shared" si="845"/>
        <v>-1</v>
      </c>
      <c r="J3377">
        <f t="shared" si="848"/>
        <v>162.47000000000025</v>
      </c>
      <c r="K3377">
        <f t="shared" si="846"/>
        <v>-1</v>
      </c>
      <c r="L3377" s="11">
        <f t="shared" ca="1" si="840"/>
        <v>11795.409999999978</v>
      </c>
      <c r="M3377">
        <f t="shared" ca="1" si="847"/>
        <v>-1</v>
      </c>
      <c r="N3377">
        <f t="shared" ca="1" si="841"/>
        <v>0</v>
      </c>
      <c r="O3377">
        <f>COUNTIF(結算日!$A$3:$A$249,A3377)</f>
        <v>0</v>
      </c>
      <c r="Q3377" s="7">
        <f t="shared" si="849"/>
        <v>168</v>
      </c>
      <c r="R3377" s="8">
        <f t="shared" ca="1" si="853"/>
        <v>-26712</v>
      </c>
      <c r="S3377" s="8">
        <f t="shared" ca="1" si="854"/>
        <v>1207270</v>
      </c>
      <c r="T3377" s="8">
        <f t="shared" ca="1" si="850"/>
        <v>-153</v>
      </c>
      <c r="U3377" s="9">
        <f t="shared" ca="1" si="855"/>
        <v>6</v>
      </c>
      <c r="V3377">
        <f t="shared" si="851"/>
        <v>2012</v>
      </c>
      <c r="W3377">
        <f t="shared" si="852"/>
        <v>2</v>
      </c>
    </row>
    <row r="3378" spans="1:23" x14ac:dyDescent="0.25">
      <c r="A3378" s="1">
        <v>40948</v>
      </c>
      <c r="B3378" s="2">
        <v>7910.78</v>
      </c>
      <c r="C3378" s="2">
        <v>169372</v>
      </c>
      <c r="D3378" s="2">
        <v>7923</v>
      </c>
      <c r="E3378" s="2">
        <v>7913</v>
      </c>
      <c r="F3378" s="10">
        <f t="shared" si="842"/>
        <v>1.5447275742721533E-3</v>
      </c>
      <c r="G3378" s="2">
        <f t="shared" ca="1" si="843"/>
        <v>91252.7</v>
      </c>
      <c r="H3378">
        <f t="shared" ca="1" si="844"/>
        <v>1</v>
      </c>
      <c r="I3378">
        <f t="shared" si="845"/>
        <v>-1</v>
      </c>
      <c r="J3378">
        <f t="shared" si="848"/>
        <v>40.869999999999891</v>
      </c>
      <c r="K3378">
        <f t="shared" si="846"/>
        <v>-1</v>
      </c>
      <c r="L3378" s="11">
        <f t="shared" ca="1" si="840"/>
        <v>11754.539999999979</v>
      </c>
      <c r="M3378">
        <f t="shared" ca="1" si="847"/>
        <v>-1</v>
      </c>
      <c r="N3378">
        <f t="shared" ca="1" si="841"/>
        <v>0</v>
      </c>
      <c r="O3378">
        <f>COUNTIF(結算日!$A$3:$A$249,A3378)</f>
        <v>0</v>
      </c>
      <c r="Q3378" s="7">
        <f t="shared" si="849"/>
        <v>33</v>
      </c>
      <c r="R3378" s="8">
        <f t="shared" ca="1" si="853"/>
        <v>-5049</v>
      </c>
      <c r="S3378" s="8">
        <f t="shared" ca="1" si="854"/>
        <v>1202215</v>
      </c>
      <c r="T3378" s="8">
        <f t="shared" ca="1" si="850"/>
        <v>-151</v>
      </c>
      <c r="U3378" s="9">
        <f t="shared" ca="1" si="855"/>
        <v>2</v>
      </c>
      <c r="V3378">
        <f t="shared" si="851"/>
        <v>2012</v>
      </c>
      <c r="W3378">
        <f t="shared" si="852"/>
        <v>2</v>
      </c>
    </row>
    <row r="3379" spans="1:23" x14ac:dyDescent="0.25">
      <c r="A3379" s="1">
        <v>40949</v>
      </c>
      <c r="B3379" s="2">
        <v>7862.27</v>
      </c>
      <c r="C3379" s="2">
        <v>147624</v>
      </c>
      <c r="D3379" s="2">
        <v>7866</v>
      </c>
      <c r="E3379" s="2">
        <v>7853</v>
      </c>
      <c r="F3379" s="10">
        <f t="shared" si="842"/>
        <v>4.7441769361777908E-4</v>
      </c>
      <c r="G3379" s="2">
        <f t="shared" ca="1" si="843"/>
        <v>93244.524999999994</v>
      </c>
      <c r="H3379">
        <f t="shared" ca="1" si="844"/>
        <v>1</v>
      </c>
      <c r="I3379">
        <f t="shared" si="845"/>
        <v>-1</v>
      </c>
      <c r="J3379">
        <f t="shared" si="848"/>
        <v>-48.509999999999309</v>
      </c>
      <c r="K3379">
        <f t="shared" ca="1" si="846"/>
        <v>1</v>
      </c>
      <c r="L3379" s="11">
        <f t="shared" ca="1" si="840"/>
        <v>11803.049999999977</v>
      </c>
      <c r="M3379">
        <f t="shared" ca="1" si="847"/>
        <v>1</v>
      </c>
      <c r="N3379">
        <f t="shared" ca="1" si="841"/>
        <v>2</v>
      </c>
      <c r="O3379">
        <f>COUNTIF(結算日!$A$3:$A$249,A3379)</f>
        <v>0</v>
      </c>
      <c r="Q3379" s="7">
        <f t="shared" si="849"/>
        <v>-57</v>
      </c>
      <c r="R3379" s="8">
        <f t="shared" ca="1" si="853"/>
        <v>8607</v>
      </c>
      <c r="S3379" s="8">
        <f t="shared" ca="1" si="854"/>
        <v>1210820</v>
      </c>
      <c r="T3379" s="8">
        <f t="shared" ca="1" si="850"/>
        <v>153</v>
      </c>
      <c r="U3379" s="9">
        <f t="shared" ca="1" si="855"/>
        <v>304</v>
      </c>
      <c r="V3379">
        <f t="shared" si="851"/>
        <v>2012</v>
      </c>
      <c r="W3379">
        <f t="shared" si="852"/>
        <v>2</v>
      </c>
    </row>
    <row r="3380" spans="1:23" x14ac:dyDescent="0.25">
      <c r="A3380" s="1">
        <v>40952</v>
      </c>
      <c r="B3380" s="2">
        <v>7912.91</v>
      </c>
      <c r="C3380" s="2">
        <v>136292</v>
      </c>
      <c r="D3380" s="2">
        <v>7907</v>
      </c>
      <c r="E3380" s="2">
        <v>7903</v>
      </c>
      <c r="F3380" s="10">
        <f t="shared" si="842"/>
        <v>-7.4688073035078517E-4</v>
      </c>
      <c r="G3380" s="2">
        <f t="shared" ca="1" si="843"/>
        <v>94862.675000000003</v>
      </c>
      <c r="H3380">
        <f t="shared" ca="1" si="844"/>
        <v>1</v>
      </c>
      <c r="I3380">
        <f t="shared" si="845"/>
        <v>1</v>
      </c>
      <c r="J3380">
        <f t="shared" si="848"/>
        <v>50.639999999999418</v>
      </c>
      <c r="K3380">
        <f t="shared" ca="1" si="846"/>
        <v>1</v>
      </c>
      <c r="L3380" s="11">
        <f t="shared" ca="1" si="840"/>
        <v>11853.689999999977</v>
      </c>
      <c r="M3380">
        <f t="shared" ca="1" si="847"/>
        <v>1</v>
      </c>
      <c r="N3380">
        <f t="shared" ca="1" si="841"/>
        <v>0</v>
      </c>
      <c r="O3380">
        <f>COUNTIF(結算日!$A$3:$A$249,A3380)</f>
        <v>0</v>
      </c>
      <c r="Q3380" s="7">
        <f t="shared" si="849"/>
        <v>41</v>
      </c>
      <c r="R3380" s="8">
        <f t="shared" ca="1" si="853"/>
        <v>6273</v>
      </c>
      <c r="S3380" s="8">
        <f t="shared" ca="1" si="854"/>
        <v>1216789</v>
      </c>
      <c r="T3380" s="8">
        <f t="shared" ca="1" si="850"/>
        <v>153</v>
      </c>
      <c r="U3380" s="9">
        <f t="shared" ca="1" si="855"/>
        <v>0</v>
      </c>
      <c r="V3380">
        <f t="shared" si="851"/>
        <v>2012</v>
      </c>
      <c r="W3380">
        <f t="shared" si="852"/>
        <v>2</v>
      </c>
    </row>
    <row r="3381" spans="1:23" x14ac:dyDescent="0.25">
      <c r="A3381" s="1">
        <v>40953</v>
      </c>
      <c r="B3381" s="2">
        <v>7884.08</v>
      </c>
      <c r="C3381" s="2">
        <v>138290</v>
      </c>
      <c r="D3381" s="2">
        <v>7874</v>
      </c>
      <c r="E3381" s="2">
        <v>7872</v>
      </c>
      <c r="F3381" s="10">
        <f t="shared" si="842"/>
        <v>-1.2785258394131249E-3</v>
      </c>
      <c r="G3381" s="2">
        <f t="shared" ca="1" si="843"/>
        <v>96962.725000000006</v>
      </c>
      <c r="H3381">
        <f t="shared" ca="1" si="844"/>
        <v>1</v>
      </c>
      <c r="I3381">
        <f t="shared" si="845"/>
        <v>1</v>
      </c>
      <c r="J3381">
        <f t="shared" si="848"/>
        <v>-28.829999999999927</v>
      </c>
      <c r="K3381">
        <f t="shared" si="846"/>
        <v>1</v>
      </c>
      <c r="L3381" s="11">
        <f t="shared" ca="1" si="840"/>
        <v>11824.859999999977</v>
      </c>
      <c r="M3381">
        <f t="shared" ca="1" si="847"/>
        <v>1</v>
      </c>
      <c r="N3381">
        <f t="shared" ca="1" si="841"/>
        <v>0</v>
      </c>
      <c r="O3381">
        <f>COUNTIF(結算日!$A$3:$A$249,A3381)</f>
        <v>0</v>
      </c>
      <c r="Q3381" s="7">
        <f t="shared" si="849"/>
        <v>-33</v>
      </c>
      <c r="R3381" s="8">
        <f t="shared" ca="1" si="853"/>
        <v>-5049</v>
      </c>
      <c r="S3381" s="8">
        <f t="shared" ca="1" si="854"/>
        <v>1211740</v>
      </c>
      <c r="T3381" s="8">
        <f t="shared" ca="1" si="850"/>
        <v>153</v>
      </c>
      <c r="U3381" s="9">
        <f t="shared" ca="1" si="855"/>
        <v>0</v>
      </c>
      <c r="V3381">
        <f t="shared" si="851"/>
        <v>2012</v>
      </c>
      <c r="W3381">
        <f t="shared" si="852"/>
        <v>2</v>
      </c>
    </row>
    <row r="3382" spans="1:23" x14ac:dyDescent="0.25">
      <c r="A3382" s="1">
        <v>40954</v>
      </c>
      <c r="B3382" s="2">
        <v>8005.24</v>
      </c>
      <c r="C3382" s="2">
        <v>157695</v>
      </c>
      <c r="D3382" s="2">
        <v>8006</v>
      </c>
      <c r="E3382" s="2">
        <v>8016</v>
      </c>
      <c r="F3382" s="10">
        <f t="shared" si="842"/>
        <v>1.3441196016610313E-3</v>
      </c>
      <c r="G3382" s="2">
        <f t="shared" ca="1" si="843"/>
        <v>99394.8</v>
      </c>
      <c r="H3382">
        <f t="shared" ca="1" si="844"/>
        <v>1</v>
      </c>
      <c r="I3382">
        <f t="shared" si="845"/>
        <v>-1</v>
      </c>
      <c r="J3382">
        <f t="shared" si="848"/>
        <v>121.15999999999985</v>
      </c>
      <c r="K3382">
        <f t="shared" si="846"/>
        <v>-1</v>
      </c>
      <c r="L3382" s="11">
        <f t="shared" ca="1" si="840"/>
        <v>11946.019999999977</v>
      </c>
      <c r="M3382">
        <f t="shared" ca="1" si="847"/>
        <v>-1</v>
      </c>
      <c r="N3382">
        <f t="shared" ca="1" si="841"/>
        <v>2</v>
      </c>
      <c r="O3382">
        <f>COUNTIF(結算日!$A$3:$A$249,A3382)</f>
        <v>1</v>
      </c>
      <c r="Q3382" s="7">
        <f t="shared" si="849"/>
        <v>132</v>
      </c>
      <c r="R3382" s="8">
        <f t="shared" ca="1" si="853"/>
        <v>20196</v>
      </c>
      <c r="S3382" s="8">
        <f t="shared" ca="1" si="854"/>
        <v>1231936</v>
      </c>
      <c r="T3382" s="8">
        <f t="shared" ca="1" si="850"/>
        <v>-153</v>
      </c>
      <c r="U3382" s="9">
        <f t="shared" ca="1" si="855"/>
        <v>306</v>
      </c>
      <c r="V3382">
        <f t="shared" si="851"/>
        <v>2012</v>
      </c>
      <c r="W3382">
        <f t="shared" si="852"/>
        <v>2</v>
      </c>
    </row>
    <row r="3383" spans="1:23" x14ac:dyDescent="0.25">
      <c r="A3383" s="1">
        <v>40955</v>
      </c>
      <c r="B3383" s="2">
        <v>7869.7</v>
      </c>
      <c r="C3383" s="2">
        <v>159405</v>
      </c>
      <c r="D3383" s="2">
        <v>7906</v>
      </c>
      <c r="E3383" s="2">
        <v>7900</v>
      </c>
      <c r="F3383" s="10">
        <f t="shared" si="842"/>
        <v>4.6126281815062065E-3</v>
      </c>
      <c r="G3383" s="2">
        <f t="shared" ca="1" si="843"/>
        <v>101849.60000000001</v>
      </c>
      <c r="H3383">
        <f t="shared" ca="1" si="844"/>
        <v>1</v>
      </c>
      <c r="I3383">
        <f t="shared" si="845"/>
        <v>-1</v>
      </c>
      <c r="J3383">
        <f t="shared" si="848"/>
        <v>-135.53999999999996</v>
      </c>
      <c r="K3383">
        <f t="shared" si="846"/>
        <v>-1</v>
      </c>
      <c r="L3383" s="11">
        <f t="shared" ca="1" si="840"/>
        <v>12081.559999999976</v>
      </c>
      <c r="M3383">
        <f t="shared" ca="1" si="847"/>
        <v>-1</v>
      </c>
      <c r="N3383">
        <f t="shared" ca="1" si="841"/>
        <v>0</v>
      </c>
      <c r="O3383">
        <f>COUNTIF(結算日!$A$3:$A$249,A3383)</f>
        <v>0</v>
      </c>
      <c r="Q3383" s="7">
        <f t="shared" si="849"/>
        <v>-110</v>
      </c>
      <c r="R3383" s="8">
        <f t="shared" ca="1" si="853"/>
        <v>16830</v>
      </c>
      <c r="S3383" s="8">
        <f t="shared" ca="1" si="854"/>
        <v>1248460</v>
      </c>
      <c r="T3383" s="8">
        <f t="shared" ca="1" si="850"/>
        <v>-157</v>
      </c>
      <c r="U3383" s="9">
        <f t="shared" ca="1" si="855"/>
        <v>4</v>
      </c>
      <c r="V3383">
        <f t="shared" si="851"/>
        <v>2012</v>
      </c>
      <c r="W3383">
        <f t="shared" si="852"/>
        <v>2</v>
      </c>
    </row>
    <row r="3384" spans="1:23" x14ac:dyDescent="0.25">
      <c r="A3384" s="1">
        <v>40956</v>
      </c>
      <c r="B3384" s="2">
        <v>7894.36</v>
      </c>
      <c r="C3384" s="2">
        <v>147584</v>
      </c>
      <c r="D3384" s="2">
        <v>7932</v>
      </c>
      <c r="E3384" s="2">
        <v>7925</v>
      </c>
      <c r="F3384" s="10">
        <f t="shared" si="842"/>
        <v>4.7679609240014464E-3</v>
      </c>
      <c r="G3384" s="2">
        <f t="shared" ca="1" si="843"/>
        <v>103872.75</v>
      </c>
      <c r="H3384">
        <f t="shared" ca="1" si="844"/>
        <v>1</v>
      </c>
      <c r="I3384">
        <f t="shared" si="845"/>
        <v>-1</v>
      </c>
      <c r="J3384">
        <f t="shared" si="848"/>
        <v>24.659999999999854</v>
      </c>
      <c r="K3384">
        <f t="shared" si="846"/>
        <v>-1</v>
      </c>
      <c r="L3384" s="11">
        <f t="shared" ca="1" si="840"/>
        <v>12056.899999999976</v>
      </c>
      <c r="M3384">
        <f t="shared" ca="1" si="847"/>
        <v>-1</v>
      </c>
      <c r="N3384">
        <f t="shared" ca="1" si="841"/>
        <v>0</v>
      </c>
      <c r="O3384">
        <f>COUNTIF(結算日!$A$3:$A$249,A3384)</f>
        <v>0</v>
      </c>
      <c r="Q3384" s="7">
        <f t="shared" si="849"/>
        <v>26</v>
      </c>
      <c r="R3384" s="8">
        <f t="shared" ca="1" si="853"/>
        <v>-4082</v>
      </c>
      <c r="S3384" s="8">
        <f t="shared" ca="1" si="854"/>
        <v>1244374</v>
      </c>
      <c r="T3384" s="8">
        <f t="shared" ca="1" si="850"/>
        <v>-156</v>
      </c>
      <c r="U3384" s="9">
        <f t="shared" ca="1" si="855"/>
        <v>1</v>
      </c>
      <c r="V3384">
        <f t="shared" si="851"/>
        <v>2012</v>
      </c>
      <c r="W3384">
        <f t="shared" si="852"/>
        <v>2</v>
      </c>
    </row>
    <row r="3385" spans="1:23" x14ac:dyDescent="0.25">
      <c r="A3385" s="1">
        <v>40959</v>
      </c>
      <c r="B3385" s="2">
        <v>7954.82</v>
      </c>
      <c r="C3385" s="2">
        <v>104150</v>
      </c>
      <c r="D3385" s="2">
        <v>7956</v>
      </c>
      <c r="E3385" s="2">
        <v>7950</v>
      </c>
      <c r="F3385" s="10">
        <f t="shared" si="842"/>
        <v>1.4833773737188416E-4</v>
      </c>
      <c r="G3385" s="2">
        <f t="shared" ca="1" si="843"/>
        <v>105155.8</v>
      </c>
      <c r="H3385">
        <f t="shared" ca="1" si="844"/>
        <v>-1</v>
      </c>
      <c r="I3385">
        <f t="shared" si="845"/>
        <v>-1</v>
      </c>
      <c r="J3385">
        <f t="shared" si="848"/>
        <v>60.460000000000036</v>
      </c>
      <c r="K3385">
        <f t="shared" ca="1" si="846"/>
        <v>-1</v>
      </c>
      <c r="L3385" s="11">
        <f t="shared" ca="1" si="840"/>
        <v>11996.439999999977</v>
      </c>
      <c r="M3385">
        <f t="shared" ca="1" si="847"/>
        <v>-1</v>
      </c>
      <c r="N3385">
        <f t="shared" ca="1" si="841"/>
        <v>0</v>
      </c>
      <c r="O3385">
        <f>COUNTIF(結算日!$A$3:$A$249,A3385)</f>
        <v>0</v>
      </c>
      <c r="Q3385" s="7">
        <f t="shared" si="849"/>
        <v>24</v>
      </c>
      <c r="R3385" s="8">
        <f t="shared" ca="1" si="853"/>
        <v>-3744</v>
      </c>
      <c r="S3385" s="8">
        <f t="shared" ca="1" si="854"/>
        <v>1240629</v>
      </c>
      <c r="T3385" s="8">
        <f t="shared" ca="1" si="850"/>
        <v>-155</v>
      </c>
      <c r="U3385" s="9">
        <f t="shared" ca="1" si="855"/>
        <v>1</v>
      </c>
      <c r="V3385">
        <f t="shared" si="851"/>
        <v>2012</v>
      </c>
      <c r="W3385">
        <f t="shared" si="852"/>
        <v>2</v>
      </c>
    </row>
    <row r="3386" spans="1:23" x14ac:dyDescent="0.25">
      <c r="A3386" s="1">
        <v>40960</v>
      </c>
      <c r="B3386" s="2">
        <v>7921.5</v>
      </c>
      <c r="C3386" s="2">
        <v>111559</v>
      </c>
      <c r="D3386" s="2">
        <v>7947</v>
      </c>
      <c r="E3386" s="2">
        <v>7941</v>
      </c>
      <c r="F3386" s="10">
        <f t="shared" si="842"/>
        <v>3.2190872940731641E-3</v>
      </c>
      <c r="G3386" s="2">
        <f t="shared" ca="1" si="843"/>
        <v>106399.65</v>
      </c>
      <c r="H3386">
        <f t="shared" ca="1" si="844"/>
        <v>1</v>
      </c>
      <c r="I3386">
        <f t="shared" si="845"/>
        <v>-1</v>
      </c>
      <c r="J3386">
        <f t="shared" si="848"/>
        <v>-33.319999999999709</v>
      </c>
      <c r="K3386">
        <f t="shared" si="846"/>
        <v>-1</v>
      </c>
      <c r="L3386" s="11">
        <f t="shared" ca="1" si="840"/>
        <v>12029.759999999977</v>
      </c>
      <c r="M3386">
        <f t="shared" ca="1" si="847"/>
        <v>-1</v>
      </c>
      <c r="N3386">
        <f t="shared" ca="1" si="841"/>
        <v>0</v>
      </c>
      <c r="O3386">
        <f>COUNTIF(結算日!$A$3:$A$249,A3386)</f>
        <v>0</v>
      </c>
      <c r="Q3386" s="7">
        <f t="shared" si="849"/>
        <v>-9</v>
      </c>
      <c r="R3386" s="8">
        <f t="shared" ca="1" si="853"/>
        <v>1395</v>
      </c>
      <c r="S3386" s="8">
        <f t="shared" ca="1" si="854"/>
        <v>1242023</v>
      </c>
      <c r="T3386" s="8">
        <f t="shared" ca="1" si="850"/>
        <v>-156</v>
      </c>
      <c r="U3386" s="9">
        <f t="shared" ca="1" si="855"/>
        <v>1</v>
      </c>
      <c r="V3386">
        <f t="shared" si="851"/>
        <v>2012</v>
      </c>
      <c r="W3386">
        <f t="shared" si="852"/>
        <v>2</v>
      </c>
    </row>
    <row r="3387" spans="1:23" x14ac:dyDescent="0.25">
      <c r="A3387" s="1">
        <v>40961</v>
      </c>
      <c r="B3387" s="2">
        <v>8001.68</v>
      </c>
      <c r="C3387" s="2">
        <v>148120</v>
      </c>
      <c r="D3387" s="2">
        <v>8004</v>
      </c>
      <c r="E3387" s="2">
        <v>7996</v>
      </c>
      <c r="F3387" s="10">
        <f t="shared" si="842"/>
        <v>2.8993911278618612E-4</v>
      </c>
      <c r="G3387" s="2">
        <f t="shared" ca="1" si="843"/>
        <v>108593.7</v>
      </c>
      <c r="H3387">
        <f t="shared" ca="1" si="844"/>
        <v>1</v>
      </c>
      <c r="I3387">
        <f t="shared" si="845"/>
        <v>-1</v>
      </c>
      <c r="J3387">
        <f t="shared" si="848"/>
        <v>80.180000000000291</v>
      </c>
      <c r="K3387">
        <f t="shared" ca="1" si="846"/>
        <v>1</v>
      </c>
      <c r="L3387" s="11">
        <f t="shared" ca="1" si="840"/>
        <v>11949.579999999976</v>
      </c>
      <c r="M3387">
        <f t="shared" ca="1" si="847"/>
        <v>1</v>
      </c>
      <c r="N3387">
        <f t="shared" ca="1" si="841"/>
        <v>2</v>
      </c>
      <c r="O3387">
        <f>COUNTIF(結算日!$A$3:$A$249,A3387)</f>
        <v>0</v>
      </c>
      <c r="Q3387" s="7">
        <f t="shared" si="849"/>
        <v>57</v>
      </c>
      <c r="R3387" s="8">
        <f t="shared" ca="1" si="853"/>
        <v>-8892</v>
      </c>
      <c r="S3387" s="8">
        <f t="shared" ca="1" si="854"/>
        <v>1233130</v>
      </c>
      <c r="T3387" s="8">
        <f t="shared" ca="1" si="850"/>
        <v>154</v>
      </c>
      <c r="U3387" s="9">
        <f t="shared" ca="1" si="855"/>
        <v>310</v>
      </c>
      <c r="V3387">
        <f t="shared" si="851"/>
        <v>2012</v>
      </c>
      <c r="W3387">
        <f t="shared" si="852"/>
        <v>2</v>
      </c>
    </row>
    <row r="3388" spans="1:23" x14ac:dyDescent="0.25">
      <c r="A3388" s="1">
        <v>40962</v>
      </c>
      <c r="B3388" s="2">
        <v>7937.3</v>
      </c>
      <c r="C3388" s="2">
        <v>124356</v>
      </c>
      <c r="D3388" s="2">
        <v>7963</v>
      </c>
      <c r="E3388" s="2">
        <v>7956</v>
      </c>
      <c r="F3388" s="10">
        <f t="shared" si="842"/>
        <v>3.2378768598892993E-3</v>
      </c>
      <c r="G3388" s="2">
        <f t="shared" ca="1" si="843"/>
        <v>109767.375</v>
      </c>
      <c r="H3388">
        <f t="shared" ca="1" si="844"/>
        <v>1</v>
      </c>
      <c r="I3388">
        <f t="shared" si="845"/>
        <v>-1</v>
      </c>
      <c r="J3388">
        <f t="shared" si="848"/>
        <v>-64.380000000000109</v>
      </c>
      <c r="K3388">
        <f t="shared" si="846"/>
        <v>-1</v>
      </c>
      <c r="L3388" s="11">
        <f t="shared" ca="1" si="840"/>
        <v>11885.199999999975</v>
      </c>
      <c r="M3388">
        <f t="shared" ca="1" si="847"/>
        <v>-1</v>
      </c>
      <c r="N3388">
        <f t="shared" ca="1" si="841"/>
        <v>2</v>
      </c>
      <c r="O3388">
        <f>COUNTIF(結算日!$A$3:$A$249,A3388)</f>
        <v>0</v>
      </c>
      <c r="Q3388" s="7">
        <f t="shared" si="849"/>
        <v>-41</v>
      </c>
      <c r="R3388" s="8">
        <f t="shared" ca="1" si="853"/>
        <v>-6314</v>
      </c>
      <c r="S3388" s="8">
        <f t="shared" ca="1" si="854"/>
        <v>1226506</v>
      </c>
      <c r="T3388" s="8">
        <f t="shared" ca="1" si="850"/>
        <v>-154</v>
      </c>
      <c r="U3388" s="9">
        <f t="shared" ca="1" si="855"/>
        <v>308</v>
      </c>
      <c r="V3388">
        <f t="shared" si="851"/>
        <v>2012</v>
      </c>
      <c r="W3388">
        <f t="shared" si="852"/>
        <v>2</v>
      </c>
    </row>
    <row r="3389" spans="1:23" x14ac:dyDescent="0.25">
      <c r="A3389" s="1">
        <v>40963</v>
      </c>
      <c r="B3389" s="2">
        <v>7959.34</v>
      </c>
      <c r="C3389" s="2">
        <v>107728</v>
      </c>
      <c r="D3389" s="2">
        <v>7941</v>
      </c>
      <c r="E3389" s="2">
        <v>7934</v>
      </c>
      <c r="F3389" s="10">
        <f t="shared" si="842"/>
        <v>-2.3042111531861309E-3</v>
      </c>
      <c r="G3389" s="2">
        <f t="shared" ca="1" si="843"/>
        <v>110600.15</v>
      </c>
      <c r="H3389">
        <f t="shared" ca="1" si="844"/>
        <v>-1</v>
      </c>
      <c r="I3389">
        <f t="shared" si="845"/>
        <v>1</v>
      </c>
      <c r="J3389">
        <f t="shared" si="848"/>
        <v>22.039999999999964</v>
      </c>
      <c r="K3389">
        <f t="shared" si="846"/>
        <v>1</v>
      </c>
      <c r="L3389" s="11">
        <f t="shared" ca="1" si="840"/>
        <v>11863.159999999974</v>
      </c>
      <c r="M3389">
        <f t="shared" ca="1" si="847"/>
        <v>1</v>
      </c>
      <c r="N3389">
        <f t="shared" ca="1" si="841"/>
        <v>2</v>
      </c>
      <c r="O3389">
        <f>COUNTIF(結算日!$A$3:$A$249,A3389)</f>
        <v>0</v>
      </c>
      <c r="Q3389" s="7">
        <f t="shared" si="849"/>
        <v>-22</v>
      </c>
      <c r="R3389" s="8">
        <f t="shared" ca="1" si="853"/>
        <v>3388</v>
      </c>
      <c r="S3389" s="8">
        <f t="shared" ca="1" si="854"/>
        <v>1229586</v>
      </c>
      <c r="T3389" s="8">
        <f t="shared" ca="1" si="850"/>
        <v>154</v>
      </c>
      <c r="U3389" s="9">
        <f t="shared" ca="1" si="855"/>
        <v>308</v>
      </c>
      <c r="V3389">
        <f t="shared" si="851"/>
        <v>2012</v>
      </c>
      <c r="W3389">
        <f t="shared" si="852"/>
        <v>2</v>
      </c>
    </row>
    <row r="3390" spans="1:23" x14ac:dyDescent="0.25">
      <c r="A3390" s="1">
        <v>40968</v>
      </c>
      <c r="B3390" s="2">
        <v>8121.44</v>
      </c>
      <c r="C3390" s="2">
        <v>145200</v>
      </c>
      <c r="D3390" s="2">
        <v>8114</v>
      </c>
      <c r="E3390" s="2">
        <v>8108</v>
      </c>
      <c r="F3390" s="10">
        <f t="shared" si="842"/>
        <v>-9.1609369766931792E-4</v>
      </c>
      <c r="G3390" s="2">
        <f t="shared" ca="1" si="843"/>
        <v>111909.05</v>
      </c>
      <c r="H3390">
        <f t="shared" ca="1" si="844"/>
        <v>1</v>
      </c>
      <c r="I3390">
        <f t="shared" si="845"/>
        <v>1</v>
      </c>
      <c r="J3390">
        <f t="shared" si="848"/>
        <v>162.09999999999945</v>
      </c>
      <c r="K3390">
        <f t="shared" ca="1" si="846"/>
        <v>1</v>
      </c>
      <c r="L3390" s="11">
        <f t="shared" ref="L3390:L3453" ca="1" si="856">L3389+J3390*M3389</f>
        <v>12025.259999999973</v>
      </c>
      <c r="M3390">
        <f t="shared" ca="1" si="847"/>
        <v>1</v>
      </c>
      <c r="N3390">
        <f t="shared" ref="N3390:N3453" ca="1" si="857">ABS(M3390-M3389)</f>
        <v>0</v>
      </c>
      <c r="O3390">
        <f>COUNTIF(結算日!$A$3:$A$249,A3390)</f>
        <v>0</v>
      </c>
      <c r="Q3390" s="7">
        <f t="shared" si="849"/>
        <v>173</v>
      </c>
      <c r="R3390" s="8">
        <f t="shared" ca="1" si="853"/>
        <v>26642</v>
      </c>
      <c r="S3390" s="8">
        <f t="shared" ca="1" si="854"/>
        <v>1255920</v>
      </c>
      <c r="T3390" s="8">
        <f t="shared" ca="1" si="850"/>
        <v>154</v>
      </c>
      <c r="U3390" s="9">
        <f t="shared" ca="1" si="855"/>
        <v>0</v>
      </c>
      <c r="V3390">
        <f t="shared" si="851"/>
        <v>2012</v>
      </c>
      <c r="W3390">
        <f t="shared" si="852"/>
        <v>2</v>
      </c>
    </row>
    <row r="3391" spans="1:23" x14ac:dyDescent="0.25">
      <c r="A3391" s="1">
        <v>40969</v>
      </c>
      <c r="B3391" s="2">
        <v>8118.34</v>
      </c>
      <c r="C3391" s="2">
        <v>125812</v>
      </c>
      <c r="D3391" s="2">
        <v>8138</v>
      </c>
      <c r="E3391" s="2">
        <v>8131</v>
      </c>
      <c r="F3391" s="10">
        <f t="shared" si="842"/>
        <v>2.4216773379779344E-3</v>
      </c>
      <c r="G3391" s="2">
        <f t="shared" ca="1" si="843"/>
        <v>113428.925</v>
      </c>
      <c r="H3391">
        <f t="shared" ca="1" si="844"/>
        <v>1</v>
      </c>
      <c r="I3391">
        <f t="shared" si="845"/>
        <v>-1</v>
      </c>
      <c r="J3391">
        <f t="shared" si="848"/>
        <v>-3.0999999999994543</v>
      </c>
      <c r="K3391">
        <f t="shared" si="846"/>
        <v>-1</v>
      </c>
      <c r="L3391" s="11">
        <f t="shared" ca="1" si="856"/>
        <v>12022.159999999974</v>
      </c>
      <c r="M3391">
        <f t="shared" ca="1" si="847"/>
        <v>-1</v>
      </c>
      <c r="N3391">
        <f t="shared" ca="1" si="857"/>
        <v>2</v>
      </c>
      <c r="O3391">
        <f>COUNTIF(結算日!$A$3:$A$249,A3391)</f>
        <v>0</v>
      </c>
      <c r="Q3391" s="7">
        <f t="shared" si="849"/>
        <v>24</v>
      </c>
      <c r="R3391" s="8">
        <f t="shared" ca="1" si="853"/>
        <v>3696</v>
      </c>
      <c r="S3391" s="8">
        <f t="shared" ca="1" si="854"/>
        <v>1259616</v>
      </c>
      <c r="T3391" s="8">
        <f t="shared" ca="1" si="850"/>
        <v>-154</v>
      </c>
      <c r="U3391" s="9">
        <f t="shared" ca="1" si="855"/>
        <v>308</v>
      </c>
      <c r="V3391">
        <f t="shared" si="851"/>
        <v>2012</v>
      </c>
      <c r="W3391">
        <f t="shared" si="852"/>
        <v>3</v>
      </c>
    </row>
    <row r="3392" spans="1:23" x14ac:dyDescent="0.25">
      <c r="A3392" s="1">
        <v>40970</v>
      </c>
      <c r="B3392" s="2">
        <v>8144.04</v>
      </c>
      <c r="C3392" s="2">
        <v>131726</v>
      </c>
      <c r="D3392" s="2">
        <v>8152</v>
      </c>
      <c r="E3392" s="2">
        <v>8149</v>
      </c>
      <c r="F3392" s="10">
        <f t="shared" si="842"/>
        <v>9.7740187916572907E-4</v>
      </c>
      <c r="G3392" s="2">
        <f t="shared" ca="1" si="843"/>
        <v>115246.125</v>
      </c>
      <c r="H3392">
        <f t="shared" ca="1" si="844"/>
        <v>1</v>
      </c>
      <c r="I3392">
        <f t="shared" si="845"/>
        <v>-1</v>
      </c>
      <c r="J3392">
        <f t="shared" si="848"/>
        <v>25.699999999999818</v>
      </c>
      <c r="K3392">
        <f t="shared" ca="1" si="846"/>
        <v>1</v>
      </c>
      <c r="L3392" s="11">
        <f t="shared" ca="1" si="856"/>
        <v>11996.459999999974</v>
      </c>
      <c r="M3392">
        <f t="shared" ca="1" si="847"/>
        <v>1</v>
      </c>
      <c r="N3392">
        <f t="shared" ca="1" si="857"/>
        <v>2</v>
      </c>
      <c r="O3392">
        <f>COUNTIF(結算日!$A$3:$A$249,A3392)</f>
        <v>0</v>
      </c>
      <c r="Q3392" s="7">
        <f t="shared" si="849"/>
        <v>14</v>
      </c>
      <c r="R3392" s="8">
        <f t="shared" ca="1" si="853"/>
        <v>-2156</v>
      </c>
      <c r="S3392" s="8">
        <f t="shared" ca="1" si="854"/>
        <v>1257152</v>
      </c>
      <c r="T3392" s="8">
        <f t="shared" ca="1" si="850"/>
        <v>154</v>
      </c>
      <c r="U3392" s="9">
        <f t="shared" ca="1" si="855"/>
        <v>308</v>
      </c>
      <c r="V3392">
        <f t="shared" si="851"/>
        <v>2012</v>
      </c>
      <c r="W3392">
        <f t="shared" si="852"/>
        <v>3</v>
      </c>
    </row>
    <row r="3393" spans="1:23" x14ac:dyDescent="0.25">
      <c r="A3393" s="1">
        <v>40971</v>
      </c>
      <c r="B3393" s="2">
        <v>8114.44</v>
      </c>
      <c r="C3393" s="2">
        <v>89518</v>
      </c>
      <c r="D3393" s="2">
        <v>8120</v>
      </c>
      <c r="E3393" s="2">
        <v>8115</v>
      </c>
      <c r="F3393" s="10">
        <f t="shared" si="842"/>
        <v>6.851982391884448E-4</v>
      </c>
      <c r="G3393" s="2">
        <f t="shared" ca="1" si="843"/>
        <v>116081.425</v>
      </c>
      <c r="H3393">
        <f t="shared" ca="1" si="844"/>
        <v>-1</v>
      </c>
      <c r="I3393">
        <f t="shared" si="845"/>
        <v>-1</v>
      </c>
      <c r="J3393">
        <f t="shared" si="848"/>
        <v>-29.600000000000364</v>
      </c>
      <c r="K3393">
        <f t="shared" ca="1" si="846"/>
        <v>-1</v>
      </c>
      <c r="L3393" s="11">
        <f t="shared" ca="1" si="856"/>
        <v>11966.859999999973</v>
      </c>
      <c r="M3393">
        <f t="shared" ca="1" si="847"/>
        <v>-1</v>
      </c>
      <c r="N3393">
        <f t="shared" ca="1" si="857"/>
        <v>2</v>
      </c>
      <c r="O3393">
        <f>COUNTIF(結算日!$A$3:$A$249,A3393)</f>
        <v>0</v>
      </c>
      <c r="Q3393" s="7">
        <f t="shared" si="849"/>
        <v>-32</v>
      </c>
      <c r="R3393" s="8">
        <f t="shared" ca="1" si="853"/>
        <v>-4928</v>
      </c>
      <c r="S3393" s="8">
        <f t="shared" ca="1" si="854"/>
        <v>1251916</v>
      </c>
      <c r="T3393" s="8">
        <f t="shared" ca="1" si="850"/>
        <v>-154</v>
      </c>
      <c r="U3393" s="9">
        <f t="shared" ca="1" si="855"/>
        <v>308</v>
      </c>
      <c r="V3393">
        <f t="shared" si="851"/>
        <v>2012</v>
      </c>
      <c r="W3393">
        <f t="shared" si="852"/>
        <v>3</v>
      </c>
    </row>
    <row r="3394" spans="1:23" x14ac:dyDescent="0.25">
      <c r="A3394" s="1">
        <v>40973</v>
      </c>
      <c r="B3394" s="2">
        <v>8004.74</v>
      </c>
      <c r="C3394" s="2">
        <v>107038</v>
      </c>
      <c r="D3394" s="2">
        <v>8040</v>
      </c>
      <c r="E3394" s="2">
        <v>8034</v>
      </c>
      <c r="F3394" s="10">
        <f t="shared" ref="F3394:F3457" si="858">IF(O3394=1,E3394,D3394)/B3394-1</f>
        <v>4.4048901026141341E-3</v>
      </c>
      <c r="G3394" s="2">
        <f t="shared" ref="G3394:G3457" ca="1" si="859">IF(ROW()&gt;$G$1,AVERAGE(OFFSET(C3394,-$G$1+1,,$G$1)),"")</f>
        <v>117454.7</v>
      </c>
      <c r="H3394">
        <f t="shared" ref="H3394:H3457" ca="1" si="860">IF(G3394="",0,SIGN(C3394-G3394))</f>
        <v>-1</v>
      </c>
      <c r="I3394">
        <f t="shared" ref="I3394:I3457" si="861">-SIGN(F3394)</f>
        <v>-1</v>
      </c>
      <c r="J3394">
        <f t="shared" si="848"/>
        <v>-109.69999999999982</v>
      </c>
      <c r="K3394">
        <f t="shared" ref="K3394:K3457" si="862">CHOOSE($K$1,H3394*(2-$K$1)+I3394*($K$1-1),IF(ABS(F3394)&gt;($K$1-2)/100,I3394,H3394))</f>
        <v>-1</v>
      </c>
      <c r="L3394" s="11">
        <f t="shared" ca="1" si="856"/>
        <v>12076.559999999972</v>
      </c>
      <c r="M3394">
        <f t="shared" ref="M3394:M3457" ca="1" si="863">INT(L3394*$P$1/B3394)*K3394</f>
        <v>-1</v>
      </c>
      <c r="N3394">
        <f t="shared" ca="1" si="857"/>
        <v>0</v>
      </c>
      <c r="O3394">
        <f>COUNTIF(結算日!$A$3:$A$249,A3394)</f>
        <v>0</v>
      </c>
      <c r="Q3394" s="7">
        <f t="shared" si="849"/>
        <v>-80</v>
      </c>
      <c r="R3394" s="8">
        <f t="shared" ca="1" si="853"/>
        <v>12320</v>
      </c>
      <c r="S3394" s="8">
        <f t="shared" ca="1" si="854"/>
        <v>1263928</v>
      </c>
      <c r="T3394" s="8">
        <f t="shared" ca="1" si="850"/>
        <v>-157</v>
      </c>
      <c r="U3394" s="9">
        <f t="shared" ca="1" si="855"/>
        <v>3</v>
      </c>
      <c r="V3394">
        <f t="shared" si="851"/>
        <v>2012</v>
      </c>
      <c r="W3394">
        <f t="shared" si="852"/>
        <v>3</v>
      </c>
    </row>
    <row r="3395" spans="1:23" x14ac:dyDescent="0.25">
      <c r="A3395" s="1">
        <v>40974</v>
      </c>
      <c r="B3395" s="2">
        <v>7937.97</v>
      </c>
      <c r="C3395" s="2">
        <v>122627</v>
      </c>
      <c r="D3395" s="2">
        <v>7946</v>
      </c>
      <c r="E3395" s="2">
        <v>7943</v>
      </c>
      <c r="F3395" s="10">
        <f t="shared" si="858"/>
        <v>1.0115936442187667E-3</v>
      </c>
      <c r="G3395" s="2">
        <f t="shared" ca="1" si="859"/>
        <v>119037.05</v>
      </c>
      <c r="H3395">
        <f t="shared" ca="1" si="860"/>
        <v>1</v>
      </c>
      <c r="I3395">
        <f t="shared" si="861"/>
        <v>-1</v>
      </c>
      <c r="J3395">
        <f t="shared" ref="J3395:J3458" si="864">B3395-B3394</f>
        <v>-66.769999999999527</v>
      </c>
      <c r="K3395">
        <f t="shared" si="862"/>
        <v>-1</v>
      </c>
      <c r="L3395" s="11">
        <f t="shared" ca="1" si="856"/>
        <v>12143.329999999973</v>
      </c>
      <c r="M3395">
        <f t="shared" ca="1" si="863"/>
        <v>-1</v>
      </c>
      <c r="N3395">
        <f t="shared" ca="1" si="857"/>
        <v>0</v>
      </c>
      <c r="O3395">
        <f>COUNTIF(結算日!$A$3:$A$249,A3395)</f>
        <v>0</v>
      </c>
      <c r="Q3395" s="7">
        <f t="shared" ref="Q3395:Q3458" si="865">D3395-IF(O3394=1,E3394,D3394)</f>
        <v>-94</v>
      </c>
      <c r="R3395" s="8">
        <f t="shared" ca="1" si="853"/>
        <v>14758</v>
      </c>
      <c r="S3395" s="8">
        <f t="shared" ca="1" si="854"/>
        <v>1278683</v>
      </c>
      <c r="T3395" s="8">
        <f t="shared" ref="T3395:T3458" ca="1" si="866">INT(S3395*$P$1/IF(O3395=1,E3395,D3395))*K3395</f>
        <v>-160</v>
      </c>
      <c r="U3395" s="9">
        <f t="shared" ca="1" si="855"/>
        <v>3</v>
      </c>
      <c r="V3395">
        <f t="shared" ref="V3395:V3458" si="867">YEAR(A3395)</f>
        <v>2012</v>
      </c>
      <c r="W3395">
        <f t="shared" ref="W3395:W3458" si="868">MONTH(A3395)</f>
        <v>3</v>
      </c>
    </row>
    <row r="3396" spans="1:23" x14ac:dyDescent="0.25">
      <c r="A3396" s="1">
        <v>40975</v>
      </c>
      <c r="B3396" s="2">
        <v>7903.08</v>
      </c>
      <c r="C3396" s="2">
        <v>101566</v>
      </c>
      <c r="D3396" s="2">
        <v>7895</v>
      </c>
      <c r="E3396" s="2">
        <v>7889</v>
      </c>
      <c r="F3396" s="10">
        <f t="shared" si="858"/>
        <v>-1.0223862089210334E-3</v>
      </c>
      <c r="G3396" s="2">
        <f t="shared" ca="1" si="859"/>
        <v>120354.625</v>
      </c>
      <c r="H3396">
        <f t="shared" ca="1" si="860"/>
        <v>-1</v>
      </c>
      <c r="I3396">
        <f t="shared" si="861"/>
        <v>1</v>
      </c>
      <c r="J3396">
        <f t="shared" si="864"/>
        <v>-34.890000000000327</v>
      </c>
      <c r="K3396">
        <f t="shared" si="862"/>
        <v>1</v>
      </c>
      <c r="L3396" s="11">
        <f t="shared" ca="1" si="856"/>
        <v>12178.219999999972</v>
      </c>
      <c r="M3396">
        <f t="shared" ca="1" si="863"/>
        <v>1</v>
      </c>
      <c r="N3396">
        <f t="shared" ca="1" si="857"/>
        <v>2</v>
      </c>
      <c r="O3396">
        <f>COUNTIF(結算日!$A$3:$A$249,A3396)</f>
        <v>0</v>
      </c>
      <c r="Q3396" s="7">
        <f t="shared" si="865"/>
        <v>-51</v>
      </c>
      <c r="R3396" s="8">
        <f t="shared" ref="R3396:R3459" ca="1" si="869">Q3396*T3395</f>
        <v>8160</v>
      </c>
      <c r="S3396" s="8">
        <f t="shared" ref="S3396:S3459" ca="1" si="870">S3395+Q3396*T3395-U3395*$U$1</f>
        <v>1286840</v>
      </c>
      <c r="T3396" s="8">
        <f t="shared" ca="1" si="866"/>
        <v>162</v>
      </c>
      <c r="U3396" s="9">
        <f t="shared" ref="U3396:U3459" ca="1" si="871">IF(O3396=1,ABS(T3396)+ABS(T3395),ABS(T3396-T3395))</f>
        <v>322</v>
      </c>
      <c r="V3396">
        <f t="shared" si="867"/>
        <v>2012</v>
      </c>
      <c r="W3396">
        <f t="shared" si="868"/>
        <v>3</v>
      </c>
    </row>
    <row r="3397" spans="1:23" x14ac:dyDescent="0.25">
      <c r="A3397" s="1">
        <v>40976</v>
      </c>
      <c r="B3397" s="2">
        <v>7984.56</v>
      </c>
      <c r="C3397" s="2">
        <v>104147</v>
      </c>
      <c r="D3397" s="2">
        <v>7976</v>
      </c>
      <c r="E3397" s="2">
        <v>7973</v>
      </c>
      <c r="F3397" s="10">
        <f t="shared" si="858"/>
        <v>-1.0720690933502253E-3</v>
      </c>
      <c r="G3397" s="2">
        <f t="shared" ca="1" si="859"/>
        <v>121366.95</v>
      </c>
      <c r="H3397">
        <f t="shared" ca="1" si="860"/>
        <v>-1</v>
      </c>
      <c r="I3397">
        <f t="shared" si="861"/>
        <v>1</v>
      </c>
      <c r="J3397">
        <f t="shared" si="864"/>
        <v>81.480000000000473</v>
      </c>
      <c r="K3397">
        <f t="shared" si="862"/>
        <v>1</v>
      </c>
      <c r="L3397" s="11">
        <f t="shared" ca="1" si="856"/>
        <v>12259.699999999972</v>
      </c>
      <c r="M3397">
        <f t="shared" ca="1" si="863"/>
        <v>1</v>
      </c>
      <c r="N3397">
        <f t="shared" ca="1" si="857"/>
        <v>0</v>
      </c>
      <c r="O3397">
        <f>COUNTIF(結算日!$A$3:$A$249,A3397)</f>
        <v>0</v>
      </c>
      <c r="Q3397" s="7">
        <f t="shared" si="865"/>
        <v>81</v>
      </c>
      <c r="R3397" s="8">
        <f t="shared" ca="1" si="869"/>
        <v>13122</v>
      </c>
      <c r="S3397" s="8">
        <f t="shared" ca="1" si="870"/>
        <v>1299640</v>
      </c>
      <c r="T3397" s="8">
        <f t="shared" ca="1" si="866"/>
        <v>162</v>
      </c>
      <c r="U3397" s="9">
        <f t="shared" ca="1" si="871"/>
        <v>0</v>
      </c>
      <c r="V3397">
        <f t="shared" si="867"/>
        <v>2012</v>
      </c>
      <c r="W3397">
        <f t="shared" si="868"/>
        <v>3</v>
      </c>
    </row>
    <row r="3398" spans="1:23" x14ac:dyDescent="0.25">
      <c r="A3398" s="1">
        <v>40977</v>
      </c>
      <c r="B3398" s="2">
        <v>8016.01</v>
      </c>
      <c r="C3398" s="2">
        <v>104899</v>
      </c>
      <c r="D3398" s="2">
        <v>8005</v>
      </c>
      <c r="E3398" s="2">
        <v>8000</v>
      </c>
      <c r="F3398" s="10">
        <f t="shared" si="858"/>
        <v>-1.3735012805623503E-3</v>
      </c>
      <c r="G3398" s="2">
        <f t="shared" ca="1" si="859"/>
        <v>122107.875</v>
      </c>
      <c r="H3398">
        <f t="shared" ca="1" si="860"/>
        <v>-1</v>
      </c>
      <c r="I3398">
        <f t="shared" si="861"/>
        <v>1</v>
      </c>
      <c r="J3398">
        <f t="shared" si="864"/>
        <v>31.449999999999818</v>
      </c>
      <c r="K3398">
        <f t="shared" si="862"/>
        <v>1</v>
      </c>
      <c r="L3398" s="11">
        <f t="shared" ca="1" si="856"/>
        <v>12291.149999999972</v>
      </c>
      <c r="M3398">
        <f t="shared" ca="1" si="863"/>
        <v>1</v>
      </c>
      <c r="N3398">
        <f t="shared" ca="1" si="857"/>
        <v>0</v>
      </c>
      <c r="O3398">
        <f>COUNTIF(結算日!$A$3:$A$249,A3398)</f>
        <v>0</v>
      </c>
      <c r="Q3398" s="7">
        <f t="shared" si="865"/>
        <v>29</v>
      </c>
      <c r="R3398" s="8">
        <f t="shared" ca="1" si="869"/>
        <v>4698</v>
      </c>
      <c r="S3398" s="8">
        <f t="shared" ca="1" si="870"/>
        <v>1304338</v>
      </c>
      <c r="T3398" s="8">
        <f t="shared" ca="1" si="866"/>
        <v>162</v>
      </c>
      <c r="U3398" s="9">
        <f t="shared" ca="1" si="871"/>
        <v>0</v>
      </c>
      <c r="V3398">
        <f t="shared" si="867"/>
        <v>2012</v>
      </c>
      <c r="W3398">
        <f t="shared" si="868"/>
        <v>3</v>
      </c>
    </row>
    <row r="3399" spans="1:23" x14ac:dyDescent="0.25">
      <c r="A3399" s="1">
        <v>40980</v>
      </c>
      <c r="B3399" s="2">
        <v>7927.55</v>
      </c>
      <c r="C3399" s="2">
        <v>86923</v>
      </c>
      <c r="D3399" s="2">
        <v>7921</v>
      </c>
      <c r="E3399" s="2">
        <v>7918</v>
      </c>
      <c r="F3399" s="10">
        <f t="shared" si="858"/>
        <v>-8.2623256870029138E-4</v>
      </c>
      <c r="G3399" s="2">
        <f t="shared" ca="1" si="859"/>
        <v>122381.55</v>
      </c>
      <c r="H3399">
        <f t="shared" ca="1" si="860"/>
        <v>-1</v>
      </c>
      <c r="I3399">
        <f t="shared" si="861"/>
        <v>1</v>
      </c>
      <c r="J3399">
        <f t="shared" si="864"/>
        <v>-88.460000000000036</v>
      </c>
      <c r="K3399">
        <f t="shared" ca="1" si="862"/>
        <v>-1</v>
      </c>
      <c r="L3399" s="11">
        <f t="shared" ca="1" si="856"/>
        <v>12202.689999999973</v>
      </c>
      <c r="M3399">
        <f t="shared" ca="1" si="863"/>
        <v>-1</v>
      </c>
      <c r="N3399">
        <f t="shared" ca="1" si="857"/>
        <v>2</v>
      </c>
      <c r="O3399">
        <f>COUNTIF(結算日!$A$3:$A$249,A3399)</f>
        <v>0</v>
      </c>
      <c r="Q3399" s="7">
        <f t="shared" si="865"/>
        <v>-84</v>
      </c>
      <c r="R3399" s="8">
        <f t="shared" ca="1" si="869"/>
        <v>-13608</v>
      </c>
      <c r="S3399" s="8">
        <f t="shared" ca="1" si="870"/>
        <v>1290730</v>
      </c>
      <c r="T3399" s="8">
        <f t="shared" ca="1" si="866"/>
        <v>-162</v>
      </c>
      <c r="U3399" s="9">
        <f t="shared" ca="1" si="871"/>
        <v>324</v>
      </c>
      <c r="V3399">
        <f t="shared" si="867"/>
        <v>2012</v>
      </c>
      <c r="W3399">
        <f t="shared" si="868"/>
        <v>3</v>
      </c>
    </row>
    <row r="3400" spans="1:23" x14ac:dyDescent="0.25">
      <c r="A3400" s="1">
        <v>40981</v>
      </c>
      <c r="B3400" s="2">
        <v>8031.51</v>
      </c>
      <c r="C3400" s="2">
        <v>99099</v>
      </c>
      <c r="D3400" s="2">
        <v>8033</v>
      </c>
      <c r="E3400" s="2">
        <v>8030</v>
      </c>
      <c r="F3400" s="10">
        <f t="shared" si="858"/>
        <v>1.8551928591259426E-4</v>
      </c>
      <c r="G3400" s="2">
        <f t="shared" ca="1" si="859"/>
        <v>122673.95</v>
      </c>
      <c r="H3400">
        <f t="shared" ca="1" si="860"/>
        <v>-1</v>
      </c>
      <c r="I3400">
        <f t="shared" si="861"/>
        <v>-1</v>
      </c>
      <c r="J3400">
        <f t="shared" si="864"/>
        <v>103.96000000000004</v>
      </c>
      <c r="K3400">
        <f t="shared" ca="1" si="862"/>
        <v>-1</v>
      </c>
      <c r="L3400" s="11">
        <f t="shared" ca="1" si="856"/>
        <v>12098.729999999974</v>
      </c>
      <c r="M3400">
        <f t="shared" ca="1" si="863"/>
        <v>-1</v>
      </c>
      <c r="N3400">
        <f t="shared" ca="1" si="857"/>
        <v>0</v>
      </c>
      <c r="O3400">
        <f>COUNTIF(結算日!$A$3:$A$249,A3400)</f>
        <v>0</v>
      </c>
      <c r="Q3400" s="7">
        <f t="shared" si="865"/>
        <v>112</v>
      </c>
      <c r="R3400" s="8">
        <f t="shared" ca="1" si="869"/>
        <v>-18144</v>
      </c>
      <c r="S3400" s="8">
        <f t="shared" ca="1" si="870"/>
        <v>1272262</v>
      </c>
      <c r="T3400" s="8">
        <f t="shared" ca="1" si="866"/>
        <v>-158</v>
      </c>
      <c r="U3400" s="9">
        <f t="shared" ca="1" si="871"/>
        <v>4</v>
      </c>
      <c r="V3400">
        <f t="shared" si="867"/>
        <v>2012</v>
      </c>
      <c r="W3400">
        <f t="shared" si="868"/>
        <v>3</v>
      </c>
    </row>
    <row r="3401" spans="1:23" x14ac:dyDescent="0.25">
      <c r="A3401" s="1">
        <v>40982</v>
      </c>
      <c r="B3401" s="2">
        <v>8125.26</v>
      </c>
      <c r="C3401" s="2">
        <v>123841</v>
      </c>
      <c r="D3401" s="2">
        <v>8142</v>
      </c>
      <c r="E3401" s="2">
        <v>8137</v>
      </c>
      <c r="F3401" s="10">
        <f t="shared" si="858"/>
        <v>2.0602417645712023E-3</v>
      </c>
      <c r="G3401" s="2">
        <f t="shared" ca="1" si="859"/>
        <v>124010.35</v>
      </c>
      <c r="H3401">
        <f t="shared" ca="1" si="860"/>
        <v>-1</v>
      </c>
      <c r="I3401">
        <f t="shared" si="861"/>
        <v>-1</v>
      </c>
      <c r="J3401">
        <f t="shared" si="864"/>
        <v>93.75</v>
      </c>
      <c r="K3401">
        <f t="shared" si="862"/>
        <v>-1</v>
      </c>
      <c r="L3401" s="11">
        <f t="shared" ca="1" si="856"/>
        <v>12004.979999999974</v>
      </c>
      <c r="M3401">
        <f t="shared" ca="1" si="863"/>
        <v>-1</v>
      </c>
      <c r="N3401">
        <f t="shared" ca="1" si="857"/>
        <v>0</v>
      </c>
      <c r="O3401">
        <f>COUNTIF(結算日!$A$3:$A$249,A3401)</f>
        <v>0</v>
      </c>
      <c r="Q3401" s="7">
        <f t="shared" si="865"/>
        <v>109</v>
      </c>
      <c r="R3401" s="8">
        <f t="shared" ca="1" si="869"/>
        <v>-17222</v>
      </c>
      <c r="S3401" s="8">
        <f t="shared" ca="1" si="870"/>
        <v>1255036</v>
      </c>
      <c r="T3401" s="8">
        <f t="shared" ca="1" si="866"/>
        <v>-154</v>
      </c>
      <c r="U3401" s="9">
        <f t="shared" ca="1" si="871"/>
        <v>4</v>
      </c>
      <c r="V3401">
        <f t="shared" si="867"/>
        <v>2012</v>
      </c>
      <c r="W3401">
        <f t="shared" si="868"/>
        <v>3</v>
      </c>
    </row>
    <row r="3402" spans="1:23" x14ac:dyDescent="0.25">
      <c r="A3402" s="1">
        <v>40983</v>
      </c>
      <c r="B3402" s="2">
        <v>8121.62</v>
      </c>
      <c r="C3402" s="2">
        <v>99529</v>
      </c>
      <c r="D3402" s="2">
        <v>8134</v>
      </c>
      <c r="E3402" s="2">
        <v>8130</v>
      </c>
      <c r="F3402" s="10">
        <f t="shared" si="858"/>
        <v>1.5243264274862334E-3</v>
      </c>
      <c r="G3402" s="2">
        <f t="shared" ca="1" si="859"/>
        <v>124114.85</v>
      </c>
      <c r="H3402">
        <f t="shared" ca="1" si="860"/>
        <v>-1</v>
      </c>
      <c r="I3402">
        <f t="shared" si="861"/>
        <v>-1</v>
      </c>
      <c r="J3402">
        <f t="shared" si="864"/>
        <v>-3.6400000000003274</v>
      </c>
      <c r="K3402">
        <f t="shared" si="862"/>
        <v>-1</v>
      </c>
      <c r="L3402" s="11">
        <f t="shared" ca="1" si="856"/>
        <v>12008.619999999974</v>
      </c>
      <c r="M3402">
        <f t="shared" ca="1" si="863"/>
        <v>-1</v>
      </c>
      <c r="N3402">
        <f t="shared" ca="1" si="857"/>
        <v>0</v>
      </c>
      <c r="O3402">
        <f>COUNTIF(結算日!$A$3:$A$249,A3402)</f>
        <v>0</v>
      </c>
      <c r="Q3402" s="7">
        <f t="shared" si="865"/>
        <v>-8</v>
      </c>
      <c r="R3402" s="8">
        <f t="shared" ca="1" si="869"/>
        <v>1232</v>
      </c>
      <c r="S3402" s="8">
        <f t="shared" ca="1" si="870"/>
        <v>1256264</v>
      </c>
      <c r="T3402" s="8">
        <f t="shared" ca="1" si="866"/>
        <v>-154</v>
      </c>
      <c r="U3402" s="9">
        <f t="shared" ca="1" si="871"/>
        <v>0</v>
      </c>
      <c r="V3402">
        <f t="shared" si="867"/>
        <v>2012</v>
      </c>
      <c r="W3402">
        <f t="shared" si="868"/>
        <v>3</v>
      </c>
    </row>
    <row r="3403" spans="1:23" x14ac:dyDescent="0.25">
      <c r="A3403" s="1">
        <v>40984</v>
      </c>
      <c r="B3403" s="2">
        <v>8054.94</v>
      </c>
      <c r="C3403" s="2">
        <v>107454</v>
      </c>
      <c r="D3403" s="2">
        <v>8064</v>
      </c>
      <c r="E3403" s="2">
        <v>8062</v>
      </c>
      <c r="F3403" s="10">
        <f t="shared" si="858"/>
        <v>1.1247756035426271E-3</v>
      </c>
      <c r="G3403" s="2">
        <f t="shared" ca="1" si="859"/>
        <v>124597.325</v>
      </c>
      <c r="H3403">
        <f t="shared" ca="1" si="860"/>
        <v>-1</v>
      </c>
      <c r="I3403">
        <f t="shared" si="861"/>
        <v>-1</v>
      </c>
      <c r="J3403">
        <f t="shared" si="864"/>
        <v>-66.680000000000291</v>
      </c>
      <c r="K3403">
        <f t="shared" si="862"/>
        <v>-1</v>
      </c>
      <c r="L3403" s="11">
        <f t="shared" ca="1" si="856"/>
        <v>12075.299999999974</v>
      </c>
      <c r="M3403">
        <f t="shared" ca="1" si="863"/>
        <v>-1</v>
      </c>
      <c r="N3403">
        <f t="shared" ca="1" si="857"/>
        <v>0</v>
      </c>
      <c r="O3403">
        <f>COUNTIF(結算日!$A$3:$A$249,A3403)</f>
        <v>0</v>
      </c>
      <c r="Q3403" s="7">
        <f t="shared" si="865"/>
        <v>-70</v>
      </c>
      <c r="R3403" s="8">
        <f t="shared" ca="1" si="869"/>
        <v>10780</v>
      </c>
      <c r="S3403" s="8">
        <f t="shared" ca="1" si="870"/>
        <v>1267044</v>
      </c>
      <c r="T3403" s="8">
        <f t="shared" ca="1" si="866"/>
        <v>-157</v>
      </c>
      <c r="U3403" s="9">
        <f t="shared" ca="1" si="871"/>
        <v>3</v>
      </c>
      <c r="V3403">
        <f t="shared" si="867"/>
        <v>2012</v>
      </c>
      <c r="W3403">
        <f t="shared" si="868"/>
        <v>3</v>
      </c>
    </row>
    <row r="3404" spans="1:23" x14ac:dyDescent="0.25">
      <c r="A3404" s="1">
        <v>40987</v>
      </c>
      <c r="B3404" s="2">
        <v>8043.92</v>
      </c>
      <c r="C3404" s="2">
        <v>82371</v>
      </c>
      <c r="D3404" s="2">
        <v>8053</v>
      </c>
      <c r="E3404" s="2">
        <v>8055</v>
      </c>
      <c r="F3404" s="10">
        <f t="shared" si="858"/>
        <v>1.1288028722313825E-3</v>
      </c>
      <c r="G3404" s="2">
        <f t="shared" ca="1" si="859"/>
        <v>124695.875</v>
      </c>
      <c r="H3404">
        <f t="shared" ca="1" si="860"/>
        <v>-1</v>
      </c>
      <c r="I3404">
        <f t="shared" si="861"/>
        <v>-1</v>
      </c>
      <c r="J3404">
        <f t="shared" si="864"/>
        <v>-11.019999999999527</v>
      </c>
      <c r="K3404">
        <f t="shared" si="862"/>
        <v>-1</v>
      </c>
      <c r="L3404" s="11">
        <f t="shared" ca="1" si="856"/>
        <v>12086.319999999974</v>
      </c>
      <c r="M3404">
        <f t="shared" ca="1" si="863"/>
        <v>-1</v>
      </c>
      <c r="N3404">
        <f t="shared" ca="1" si="857"/>
        <v>0</v>
      </c>
      <c r="O3404">
        <f>COUNTIF(結算日!$A$3:$A$249,A3404)</f>
        <v>0</v>
      </c>
      <c r="Q3404" s="7">
        <f t="shared" si="865"/>
        <v>-11</v>
      </c>
      <c r="R3404" s="8">
        <f t="shared" ca="1" si="869"/>
        <v>1727</v>
      </c>
      <c r="S3404" s="8">
        <f t="shared" ca="1" si="870"/>
        <v>1268768</v>
      </c>
      <c r="T3404" s="8">
        <f t="shared" ca="1" si="866"/>
        <v>-157</v>
      </c>
      <c r="U3404" s="9">
        <f t="shared" ca="1" si="871"/>
        <v>0</v>
      </c>
      <c r="V3404">
        <f t="shared" si="867"/>
        <v>2012</v>
      </c>
      <c r="W3404">
        <f t="shared" si="868"/>
        <v>3</v>
      </c>
    </row>
    <row r="3405" spans="1:23" x14ac:dyDescent="0.25">
      <c r="A3405" s="1">
        <v>40988</v>
      </c>
      <c r="B3405" s="2">
        <v>7972.7</v>
      </c>
      <c r="C3405" s="2">
        <v>81769</v>
      </c>
      <c r="D3405" s="2">
        <v>7984</v>
      </c>
      <c r="E3405" s="2">
        <v>7986</v>
      </c>
      <c r="F3405" s="10">
        <f t="shared" si="858"/>
        <v>1.4173366613567939E-3</v>
      </c>
      <c r="G3405" s="2">
        <f t="shared" ca="1" si="859"/>
        <v>124294.22500000001</v>
      </c>
      <c r="H3405">
        <f t="shared" ca="1" si="860"/>
        <v>-1</v>
      </c>
      <c r="I3405">
        <f t="shared" si="861"/>
        <v>-1</v>
      </c>
      <c r="J3405">
        <f t="shared" si="864"/>
        <v>-71.220000000000255</v>
      </c>
      <c r="K3405">
        <f t="shared" si="862"/>
        <v>-1</v>
      </c>
      <c r="L3405" s="11">
        <f t="shared" ca="1" si="856"/>
        <v>12157.539999999975</v>
      </c>
      <c r="M3405">
        <f t="shared" ca="1" si="863"/>
        <v>-1</v>
      </c>
      <c r="N3405">
        <f t="shared" ca="1" si="857"/>
        <v>0</v>
      </c>
      <c r="O3405">
        <f>COUNTIF(結算日!$A$3:$A$249,A3405)</f>
        <v>0</v>
      </c>
      <c r="Q3405" s="7">
        <f t="shared" si="865"/>
        <v>-69</v>
      </c>
      <c r="R3405" s="8">
        <f t="shared" ca="1" si="869"/>
        <v>10833</v>
      </c>
      <c r="S3405" s="8">
        <f t="shared" ca="1" si="870"/>
        <v>1279601</v>
      </c>
      <c r="T3405" s="8">
        <f t="shared" ca="1" si="866"/>
        <v>-160</v>
      </c>
      <c r="U3405" s="9">
        <f t="shared" ca="1" si="871"/>
        <v>3</v>
      </c>
      <c r="V3405">
        <f t="shared" si="867"/>
        <v>2012</v>
      </c>
      <c r="W3405">
        <f t="shared" si="868"/>
        <v>3</v>
      </c>
    </row>
    <row r="3406" spans="1:23" x14ac:dyDescent="0.25">
      <c r="A3406" s="1">
        <v>40989</v>
      </c>
      <c r="B3406" s="2">
        <v>7981.94</v>
      </c>
      <c r="C3406" s="2">
        <v>91581</v>
      </c>
      <c r="D3406" s="2">
        <v>7980</v>
      </c>
      <c r="E3406" s="2">
        <v>7973</v>
      </c>
      <c r="F3406" s="10">
        <f t="shared" si="858"/>
        <v>-1.1200284642579605E-3</v>
      </c>
      <c r="G3406" s="2">
        <f t="shared" ca="1" si="859"/>
        <v>124673.5</v>
      </c>
      <c r="H3406">
        <f t="shared" ca="1" si="860"/>
        <v>-1</v>
      </c>
      <c r="I3406">
        <f t="shared" si="861"/>
        <v>1</v>
      </c>
      <c r="J3406">
        <f t="shared" si="864"/>
        <v>9.2399999999997817</v>
      </c>
      <c r="K3406">
        <f t="shared" si="862"/>
        <v>1</v>
      </c>
      <c r="L3406" s="11">
        <f t="shared" ca="1" si="856"/>
        <v>12148.299999999976</v>
      </c>
      <c r="M3406">
        <f t="shared" ca="1" si="863"/>
        <v>1</v>
      </c>
      <c r="N3406">
        <f t="shared" ca="1" si="857"/>
        <v>2</v>
      </c>
      <c r="O3406">
        <f>COUNTIF(結算日!$A$3:$A$249,A3406)</f>
        <v>1</v>
      </c>
      <c r="Q3406" s="7">
        <f t="shared" si="865"/>
        <v>-4</v>
      </c>
      <c r="R3406" s="8">
        <f t="shared" ca="1" si="869"/>
        <v>640</v>
      </c>
      <c r="S3406" s="8">
        <f t="shared" ca="1" si="870"/>
        <v>1280238</v>
      </c>
      <c r="T3406" s="8">
        <f t="shared" ca="1" si="866"/>
        <v>160</v>
      </c>
      <c r="U3406" s="9">
        <f t="shared" ca="1" si="871"/>
        <v>320</v>
      </c>
      <c r="V3406">
        <f t="shared" si="867"/>
        <v>2012</v>
      </c>
      <c r="W3406">
        <f t="shared" si="868"/>
        <v>3</v>
      </c>
    </row>
    <row r="3407" spans="1:23" x14ac:dyDescent="0.25">
      <c r="A3407" s="1">
        <v>40990</v>
      </c>
      <c r="B3407" s="2">
        <v>8059.94</v>
      </c>
      <c r="C3407" s="2">
        <v>94777</v>
      </c>
      <c r="D3407" s="2">
        <v>8084</v>
      </c>
      <c r="E3407" s="2">
        <v>8077</v>
      </c>
      <c r="F3407" s="10">
        <f t="shared" si="858"/>
        <v>2.9851338843713826E-3</v>
      </c>
      <c r="G3407" s="2">
        <f t="shared" ca="1" si="859"/>
        <v>124542.2</v>
      </c>
      <c r="H3407">
        <f t="shared" ca="1" si="860"/>
        <v>-1</v>
      </c>
      <c r="I3407">
        <f t="shared" si="861"/>
        <v>-1</v>
      </c>
      <c r="J3407">
        <f t="shared" si="864"/>
        <v>78</v>
      </c>
      <c r="K3407">
        <f t="shared" si="862"/>
        <v>-1</v>
      </c>
      <c r="L3407" s="11">
        <f t="shared" ca="1" si="856"/>
        <v>12226.299999999976</v>
      </c>
      <c r="M3407">
        <f t="shared" ca="1" si="863"/>
        <v>-1</v>
      </c>
      <c r="N3407">
        <f t="shared" ca="1" si="857"/>
        <v>2</v>
      </c>
      <c r="O3407">
        <f>COUNTIF(結算日!$A$3:$A$249,A3407)</f>
        <v>0</v>
      </c>
      <c r="Q3407" s="7">
        <f t="shared" si="865"/>
        <v>111</v>
      </c>
      <c r="R3407" s="8">
        <f t="shared" ca="1" si="869"/>
        <v>17760</v>
      </c>
      <c r="S3407" s="8">
        <f t="shared" ca="1" si="870"/>
        <v>1297678</v>
      </c>
      <c r="T3407" s="8">
        <f t="shared" ca="1" si="866"/>
        <v>-160</v>
      </c>
      <c r="U3407" s="9">
        <f t="shared" ca="1" si="871"/>
        <v>320</v>
      </c>
      <c r="V3407">
        <f t="shared" si="867"/>
        <v>2012</v>
      </c>
      <c r="W3407">
        <f t="shared" si="868"/>
        <v>3</v>
      </c>
    </row>
    <row r="3408" spans="1:23" x14ac:dyDescent="0.25">
      <c r="A3408" s="1">
        <v>40991</v>
      </c>
      <c r="B3408" s="2">
        <v>8076.61</v>
      </c>
      <c r="C3408" s="2">
        <v>81395</v>
      </c>
      <c r="D3408" s="2">
        <v>8080</v>
      </c>
      <c r="E3408" s="2">
        <v>8076</v>
      </c>
      <c r="F3408" s="10">
        <f t="shared" si="858"/>
        <v>4.1973055527022574E-4</v>
      </c>
      <c r="G3408" s="2">
        <f t="shared" ca="1" si="859"/>
        <v>123762.075</v>
      </c>
      <c r="H3408">
        <f t="shared" ca="1" si="860"/>
        <v>-1</v>
      </c>
      <c r="I3408">
        <f t="shared" si="861"/>
        <v>-1</v>
      </c>
      <c r="J3408">
        <f t="shared" si="864"/>
        <v>16.670000000000073</v>
      </c>
      <c r="K3408">
        <f t="shared" ca="1" si="862"/>
        <v>-1</v>
      </c>
      <c r="L3408" s="11">
        <f t="shared" ca="1" si="856"/>
        <v>12209.629999999976</v>
      </c>
      <c r="M3408">
        <f t="shared" ca="1" si="863"/>
        <v>-1</v>
      </c>
      <c r="N3408">
        <f t="shared" ca="1" si="857"/>
        <v>0</v>
      </c>
      <c r="O3408">
        <f>COUNTIF(結算日!$A$3:$A$249,A3408)</f>
        <v>0</v>
      </c>
      <c r="Q3408" s="7">
        <f t="shared" si="865"/>
        <v>-4</v>
      </c>
      <c r="R3408" s="8">
        <f t="shared" ca="1" si="869"/>
        <v>640</v>
      </c>
      <c r="S3408" s="8">
        <f t="shared" ca="1" si="870"/>
        <v>1297998</v>
      </c>
      <c r="T3408" s="8">
        <f t="shared" ca="1" si="866"/>
        <v>-160</v>
      </c>
      <c r="U3408" s="9">
        <f t="shared" ca="1" si="871"/>
        <v>0</v>
      </c>
      <c r="V3408">
        <f t="shared" si="867"/>
        <v>2012</v>
      </c>
      <c r="W3408">
        <f t="shared" si="868"/>
        <v>3</v>
      </c>
    </row>
    <row r="3409" spans="1:23" x14ac:dyDescent="0.25">
      <c r="A3409" s="1">
        <v>40994</v>
      </c>
      <c r="B3409" s="2">
        <v>7967.62</v>
      </c>
      <c r="C3409" s="2">
        <v>88081</v>
      </c>
      <c r="D3409" s="2">
        <v>7958</v>
      </c>
      <c r="E3409" s="2">
        <v>7955</v>
      </c>
      <c r="F3409" s="10">
        <f t="shared" si="858"/>
        <v>-1.2073868984715519E-3</v>
      </c>
      <c r="G3409" s="2">
        <f t="shared" ca="1" si="859"/>
        <v>122451.35</v>
      </c>
      <c r="H3409">
        <f t="shared" ca="1" si="860"/>
        <v>-1</v>
      </c>
      <c r="I3409">
        <f t="shared" si="861"/>
        <v>1</v>
      </c>
      <c r="J3409">
        <f t="shared" si="864"/>
        <v>-108.98999999999978</v>
      </c>
      <c r="K3409">
        <f t="shared" si="862"/>
        <v>1</v>
      </c>
      <c r="L3409" s="11">
        <f t="shared" ca="1" si="856"/>
        <v>12318.619999999975</v>
      </c>
      <c r="M3409">
        <f t="shared" ca="1" si="863"/>
        <v>1</v>
      </c>
      <c r="N3409">
        <f t="shared" ca="1" si="857"/>
        <v>2</v>
      </c>
      <c r="O3409">
        <f>COUNTIF(結算日!$A$3:$A$249,A3409)</f>
        <v>0</v>
      </c>
      <c r="Q3409" s="7">
        <f t="shared" si="865"/>
        <v>-122</v>
      </c>
      <c r="R3409" s="8">
        <f t="shared" ca="1" si="869"/>
        <v>19520</v>
      </c>
      <c r="S3409" s="8">
        <f t="shared" ca="1" si="870"/>
        <v>1317518</v>
      </c>
      <c r="T3409" s="8">
        <f t="shared" ca="1" si="866"/>
        <v>165</v>
      </c>
      <c r="U3409" s="9">
        <f t="shared" ca="1" si="871"/>
        <v>325</v>
      </c>
      <c r="V3409">
        <f t="shared" si="867"/>
        <v>2012</v>
      </c>
      <c r="W3409">
        <f t="shared" si="868"/>
        <v>3</v>
      </c>
    </row>
    <row r="3410" spans="1:23" x14ac:dyDescent="0.25">
      <c r="A3410" s="1">
        <v>40995</v>
      </c>
      <c r="B3410" s="2">
        <v>8029.46</v>
      </c>
      <c r="C3410" s="2">
        <v>81678</v>
      </c>
      <c r="D3410" s="2">
        <v>8010</v>
      </c>
      <c r="E3410" s="2">
        <v>8007</v>
      </c>
      <c r="F3410" s="10">
        <f t="shared" si="858"/>
        <v>-2.4235751843835196E-3</v>
      </c>
      <c r="G3410" s="2">
        <f t="shared" ca="1" si="859"/>
        <v>120479.7</v>
      </c>
      <c r="H3410">
        <f t="shared" ca="1" si="860"/>
        <v>-1</v>
      </c>
      <c r="I3410">
        <f t="shared" si="861"/>
        <v>1</v>
      </c>
      <c r="J3410">
        <f t="shared" si="864"/>
        <v>61.840000000000146</v>
      </c>
      <c r="K3410">
        <f t="shared" si="862"/>
        <v>1</v>
      </c>
      <c r="L3410" s="11">
        <f t="shared" ca="1" si="856"/>
        <v>12380.459999999975</v>
      </c>
      <c r="M3410">
        <f t="shared" ca="1" si="863"/>
        <v>1</v>
      </c>
      <c r="N3410">
        <f t="shared" ca="1" si="857"/>
        <v>0</v>
      </c>
      <c r="O3410">
        <f>COUNTIF(結算日!$A$3:$A$249,A3410)</f>
        <v>0</v>
      </c>
      <c r="Q3410" s="7">
        <f t="shared" si="865"/>
        <v>52</v>
      </c>
      <c r="R3410" s="8">
        <f t="shared" ca="1" si="869"/>
        <v>8580</v>
      </c>
      <c r="S3410" s="8">
        <f t="shared" ca="1" si="870"/>
        <v>1325773</v>
      </c>
      <c r="T3410" s="8">
        <f t="shared" ca="1" si="866"/>
        <v>165</v>
      </c>
      <c r="U3410" s="9">
        <f t="shared" ca="1" si="871"/>
        <v>0</v>
      </c>
      <c r="V3410">
        <f t="shared" si="867"/>
        <v>2012</v>
      </c>
      <c r="W3410">
        <f t="shared" si="868"/>
        <v>3</v>
      </c>
    </row>
    <row r="3411" spans="1:23" x14ac:dyDescent="0.25">
      <c r="A3411" s="1">
        <v>40996</v>
      </c>
      <c r="B3411" s="2">
        <v>8038.07</v>
      </c>
      <c r="C3411" s="2">
        <v>86624</v>
      </c>
      <c r="D3411" s="2">
        <v>8030</v>
      </c>
      <c r="E3411" s="2">
        <v>8025</v>
      </c>
      <c r="F3411" s="10">
        <f t="shared" si="858"/>
        <v>-1.0039723465955497E-3</v>
      </c>
      <c r="G3411" s="2">
        <f t="shared" ca="1" si="859"/>
        <v>119014.65</v>
      </c>
      <c r="H3411">
        <f t="shared" ca="1" si="860"/>
        <v>-1</v>
      </c>
      <c r="I3411">
        <f t="shared" si="861"/>
        <v>1</v>
      </c>
      <c r="J3411">
        <f t="shared" si="864"/>
        <v>8.6099999999996726</v>
      </c>
      <c r="K3411">
        <f t="shared" si="862"/>
        <v>1</v>
      </c>
      <c r="L3411" s="11">
        <f t="shared" ca="1" si="856"/>
        <v>12389.069999999974</v>
      </c>
      <c r="M3411">
        <f t="shared" ca="1" si="863"/>
        <v>1</v>
      </c>
      <c r="N3411">
        <f t="shared" ca="1" si="857"/>
        <v>0</v>
      </c>
      <c r="O3411">
        <f>COUNTIF(結算日!$A$3:$A$249,A3411)</f>
        <v>0</v>
      </c>
      <c r="Q3411" s="7">
        <f t="shared" si="865"/>
        <v>20</v>
      </c>
      <c r="R3411" s="8">
        <f t="shared" ca="1" si="869"/>
        <v>3300</v>
      </c>
      <c r="S3411" s="8">
        <f t="shared" ca="1" si="870"/>
        <v>1329073</v>
      </c>
      <c r="T3411" s="8">
        <f t="shared" ca="1" si="866"/>
        <v>165</v>
      </c>
      <c r="U3411" s="9">
        <f t="shared" ca="1" si="871"/>
        <v>0</v>
      </c>
      <c r="V3411">
        <f t="shared" si="867"/>
        <v>2012</v>
      </c>
      <c r="W3411">
        <f t="shared" si="868"/>
        <v>3</v>
      </c>
    </row>
    <row r="3412" spans="1:23" x14ac:dyDescent="0.25">
      <c r="A3412" s="1">
        <v>40997</v>
      </c>
      <c r="B3412" s="2">
        <v>7872.66</v>
      </c>
      <c r="C3412" s="2">
        <v>130982</v>
      </c>
      <c r="D3412" s="2">
        <v>7845</v>
      </c>
      <c r="E3412" s="2">
        <v>7844</v>
      </c>
      <c r="F3412" s="10">
        <f t="shared" si="858"/>
        <v>-3.5134249415064156E-3</v>
      </c>
      <c r="G3412" s="2">
        <f t="shared" ca="1" si="859"/>
        <v>118132.52499999999</v>
      </c>
      <c r="H3412">
        <f t="shared" ca="1" si="860"/>
        <v>1</v>
      </c>
      <c r="I3412">
        <f t="shared" si="861"/>
        <v>1</v>
      </c>
      <c r="J3412">
        <f t="shared" si="864"/>
        <v>-165.40999999999985</v>
      </c>
      <c r="K3412">
        <f t="shared" si="862"/>
        <v>1</v>
      </c>
      <c r="L3412" s="11">
        <f t="shared" ca="1" si="856"/>
        <v>12223.659999999974</v>
      </c>
      <c r="M3412">
        <f t="shared" ca="1" si="863"/>
        <v>1</v>
      </c>
      <c r="N3412">
        <f t="shared" ca="1" si="857"/>
        <v>0</v>
      </c>
      <c r="O3412">
        <f>COUNTIF(結算日!$A$3:$A$249,A3412)</f>
        <v>0</v>
      </c>
      <c r="Q3412" s="7">
        <f t="shared" si="865"/>
        <v>-185</v>
      </c>
      <c r="R3412" s="8">
        <f t="shared" ca="1" si="869"/>
        <v>-30525</v>
      </c>
      <c r="S3412" s="8">
        <f t="shared" ca="1" si="870"/>
        <v>1298548</v>
      </c>
      <c r="T3412" s="8">
        <f t="shared" ca="1" si="866"/>
        <v>165</v>
      </c>
      <c r="U3412" s="9">
        <f t="shared" ca="1" si="871"/>
        <v>0</v>
      </c>
      <c r="V3412">
        <f t="shared" si="867"/>
        <v>2012</v>
      </c>
      <c r="W3412">
        <f t="shared" si="868"/>
        <v>3</v>
      </c>
    </row>
    <row r="3413" spans="1:23" x14ac:dyDescent="0.25">
      <c r="A3413" s="1">
        <v>40998</v>
      </c>
      <c r="B3413" s="2">
        <v>7933</v>
      </c>
      <c r="C3413" s="2">
        <v>99018</v>
      </c>
      <c r="D3413" s="2">
        <v>7883</v>
      </c>
      <c r="E3413" s="2">
        <v>7882</v>
      </c>
      <c r="F3413" s="10">
        <f t="shared" si="858"/>
        <v>-6.3027858313374763E-3</v>
      </c>
      <c r="G3413" s="2">
        <f t="shared" ca="1" si="859"/>
        <v>116789.8</v>
      </c>
      <c r="H3413">
        <f t="shared" ca="1" si="860"/>
        <v>-1</v>
      </c>
      <c r="I3413">
        <f t="shared" si="861"/>
        <v>1</v>
      </c>
      <c r="J3413">
        <f t="shared" si="864"/>
        <v>60.340000000000146</v>
      </c>
      <c r="K3413">
        <f t="shared" si="862"/>
        <v>1</v>
      </c>
      <c r="L3413" s="11">
        <f t="shared" ca="1" si="856"/>
        <v>12283.999999999975</v>
      </c>
      <c r="M3413">
        <f t="shared" ca="1" si="863"/>
        <v>1</v>
      </c>
      <c r="N3413">
        <f t="shared" ca="1" si="857"/>
        <v>0</v>
      </c>
      <c r="O3413">
        <f>COUNTIF(結算日!$A$3:$A$249,A3413)</f>
        <v>0</v>
      </c>
      <c r="Q3413" s="7">
        <f t="shared" si="865"/>
        <v>38</v>
      </c>
      <c r="R3413" s="8">
        <f t="shared" ca="1" si="869"/>
        <v>6270</v>
      </c>
      <c r="S3413" s="8">
        <f t="shared" ca="1" si="870"/>
        <v>1304818</v>
      </c>
      <c r="T3413" s="8">
        <f t="shared" ca="1" si="866"/>
        <v>165</v>
      </c>
      <c r="U3413" s="9">
        <f t="shared" ca="1" si="871"/>
        <v>0</v>
      </c>
      <c r="V3413">
        <f t="shared" si="867"/>
        <v>2012</v>
      </c>
      <c r="W3413">
        <f t="shared" si="868"/>
        <v>3</v>
      </c>
    </row>
    <row r="3414" spans="1:23" x14ac:dyDescent="0.25">
      <c r="A3414" s="1">
        <v>41001</v>
      </c>
      <c r="B3414" s="2">
        <v>7862.9</v>
      </c>
      <c r="C3414" s="2">
        <v>68478</v>
      </c>
      <c r="D3414" s="2">
        <v>7866</v>
      </c>
      <c r="E3414" s="2">
        <v>7860</v>
      </c>
      <c r="F3414" s="10">
        <f t="shared" si="858"/>
        <v>3.9425657200276021E-4</v>
      </c>
      <c r="G3414" s="2">
        <f t="shared" ca="1" si="859"/>
        <v>114848.27499999999</v>
      </c>
      <c r="H3414">
        <f t="shared" ca="1" si="860"/>
        <v>-1</v>
      </c>
      <c r="I3414">
        <f t="shared" si="861"/>
        <v>-1</v>
      </c>
      <c r="J3414">
        <f t="shared" si="864"/>
        <v>-70.100000000000364</v>
      </c>
      <c r="K3414">
        <f t="shared" ca="1" si="862"/>
        <v>-1</v>
      </c>
      <c r="L3414" s="11">
        <f t="shared" ca="1" si="856"/>
        <v>12213.899999999974</v>
      </c>
      <c r="M3414">
        <f t="shared" ca="1" si="863"/>
        <v>-1</v>
      </c>
      <c r="N3414">
        <f t="shared" ca="1" si="857"/>
        <v>2</v>
      </c>
      <c r="O3414">
        <f>COUNTIF(結算日!$A$3:$A$249,A3414)</f>
        <v>0</v>
      </c>
      <c r="Q3414" s="7">
        <f t="shared" si="865"/>
        <v>-17</v>
      </c>
      <c r="R3414" s="8">
        <f t="shared" ca="1" si="869"/>
        <v>-2805</v>
      </c>
      <c r="S3414" s="8">
        <f t="shared" ca="1" si="870"/>
        <v>1302013</v>
      </c>
      <c r="T3414" s="8">
        <f t="shared" ca="1" si="866"/>
        <v>-165</v>
      </c>
      <c r="U3414" s="9">
        <f t="shared" ca="1" si="871"/>
        <v>330</v>
      </c>
      <c r="V3414">
        <f t="shared" si="867"/>
        <v>2012</v>
      </c>
      <c r="W3414">
        <f t="shared" si="868"/>
        <v>4</v>
      </c>
    </row>
    <row r="3415" spans="1:23" x14ac:dyDescent="0.25">
      <c r="A3415" s="1">
        <v>41002</v>
      </c>
      <c r="B3415" s="2">
        <v>7760.85</v>
      </c>
      <c r="C3415" s="2">
        <v>106621</v>
      </c>
      <c r="D3415" s="2">
        <v>7780</v>
      </c>
      <c r="E3415" s="2">
        <v>7777</v>
      </c>
      <c r="F3415" s="10">
        <f t="shared" si="858"/>
        <v>2.467513223422646E-3</v>
      </c>
      <c r="G3415" s="2">
        <f t="shared" ca="1" si="859"/>
        <v>114460.075</v>
      </c>
      <c r="H3415">
        <f t="shared" ca="1" si="860"/>
        <v>-1</v>
      </c>
      <c r="I3415">
        <f t="shared" si="861"/>
        <v>-1</v>
      </c>
      <c r="J3415">
        <f t="shared" si="864"/>
        <v>-102.04999999999927</v>
      </c>
      <c r="K3415">
        <f t="shared" si="862"/>
        <v>-1</v>
      </c>
      <c r="L3415" s="11">
        <f t="shared" ca="1" si="856"/>
        <v>12315.949999999973</v>
      </c>
      <c r="M3415">
        <f t="shared" ca="1" si="863"/>
        <v>-1</v>
      </c>
      <c r="N3415">
        <f t="shared" ca="1" si="857"/>
        <v>0</v>
      </c>
      <c r="O3415">
        <f>COUNTIF(結算日!$A$3:$A$249,A3415)</f>
        <v>0</v>
      </c>
      <c r="Q3415" s="7">
        <f t="shared" si="865"/>
        <v>-86</v>
      </c>
      <c r="R3415" s="8">
        <f t="shared" ca="1" si="869"/>
        <v>14190</v>
      </c>
      <c r="S3415" s="8">
        <f t="shared" ca="1" si="870"/>
        <v>1315873</v>
      </c>
      <c r="T3415" s="8">
        <f t="shared" ca="1" si="866"/>
        <v>-169</v>
      </c>
      <c r="U3415" s="9">
        <f t="shared" ca="1" si="871"/>
        <v>4</v>
      </c>
      <c r="V3415">
        <f t="shared" si="867"/>
        <v>2012</v>
      </c>
      <c r="W3415">
        <f t="shared" si="868"/>
        <v>4</v>
      </c>
    </row>
    <row r="3416" spans="1:23" x14ac:dyDescent="0.25">
      <c r="A3416" s="1">
        <v>41004</v>
      </c>
      <c r="B3416" s="2">
        <v>7639.82</v>
      </c>
      <c r="C3416" s="2">
        <v>95913</v>
      </c>
      <c r="D3416" s="2">
        <v>7618</v>
      </c>
      <c r="E3416" s="2">
        <v>7617</v>
      </c>
      <c r="F3416" s="10">
        <f t="shared" si="858"/>
        <v>-2.8560882324452086E-3</v>
      </c>
      <c r="G3416" s="2">
        <f t="shared" ca="1" si="859"/>
        <v>113779</v>
      </c>
      <c r="H3416">
        <f t="shared" ca="1" si="860"/>
        <v>-1</v>
      </c>
      <c r="I3416">
        <f t="shared" si="861"/>
        <v>1</v>
      </c>
      <c r="J3416">
        <f t="shared" si="864"/>
        <v>-121.03000000000065</v>
      </c>
      <c r="K3416">
        <f t="shared" si="862"/>
        <v>1</v>
      </c>
      <c r="L3416" s="11">
        <f t="shared" ca="1" si="856"/>
        <v>12436.979999999974</v>
      </c>
      <c r="M3416">
        <f t="shared" ca="1" si="863"/>
        <v>1</v>
      </c>
      <c r="N3416">
        <f t="shared" ca="1" si="857"/>
        <v>2</v>
      </c>
      <c r="O3416">
        <f>COUNTIF(結算日!$A$3:$A$249,A3416)</f>
        <v>0</v>
      </c>
      <c r="Q3416" s="7">
        <f t="shared" si="865"/>
        <v>-162</v>
      </c>
      <c r="R3416" s="8">
        <f t="shared" ca="1" si="869"/>
        <v>27378</v>
      </c>
      <c r="S3416" s="8">
        <f t="shared" ca="1" si="870"/>
        <v>1343247</v>
      </c>
      <c r="T3416" s="8">
        <f t="shared" ca="1" si="866"/>
        <v>176</v>
      </c>
      <c r="U3416" s="9">
        <f t="shared" ca="1" si="871"/>
        <v>345</v>
      </c>
      <c r="V3416">
        <f t="shared" si="867"/>
        <v>2012</v>
      </c>
      <c r="W3416">
        <f t="shared" si="868"/>
        <v>4</v>
      </c>
    </row>
    <row r="3417" spans="1:23" x14ac:dyDescent="0.25">
      <c r="A3417" s="1">
        <v>41005</v>
      </c>
      <c r="B3417" s="2">
        <v>7706.26</v>
      </c>
      <c r="C3417" s="2">
        <v>77510</v>
      </c>
      <c r="D3417" s="2">
        <v>7673</v>
      </c>
      <c r="E3417" s="2">
        <v>7670</v>
      </c>
      <c r="F3417" s="10">
        <f t="shared" si="858"/>
        <v>-4.3159716905477596E-3</v>
      </c>
      <c r="G3417" s="2">
        <f t="shared" ca="1" si="859"/>
        <v>111708.8</v>
      </c>
      <c r="H3417">
        <f t="shared" ca="1" si="860"/>
        <v>-1</v>
      </c>
      <c r="I3417">
        <f t="shared" si="861"/>
        <v>1</v>
      </c>
      <c r="J3417">
        <f t="shared" si="864"/>
        <v>66.440000000000509</v>
      </c>
      <c r="K3417">
        <f t="shared" si="862"/>
        <v>1</v>
      </c>
      <c r="L3417" s="11">
        <f t="shared" ca="1" si="856"/>
        <v>12503.419999999975</v>
      </c>
      <c r="M3417">
        <f t="shared" ca="1" si="863"/>
        <v>1</v>
      </c>
      <c r="N3417">
        <f t="shared" ca="1" si="857"/>
        <v>0</v>
      </c>
      <c r="O3417">
        <f>COUNTIF(結算日!$A$3:$A$249,A3417)</f>
        <v>0</v>
      </c>
      <c r="Q3417" s="7">
        <f t="shared" si="865"/>
        <v>55</v>
      </c>
      <c r="R3417" s="8">
        <f t="shared" ca="1" si="869"/>
        <v>9680</v>
      </c>
      <c r="S3417" s="8">
        <f t="shared" ca="1" si="870"/>
        <v>1352582</v>
      </c>
      <c r="T3417" s="8">
        <f t="shared" ca="1" si="866"/>
        <v>176</v>
      </c>
      <c r="U3417" s="9">
        <f t="shared" ca="1" si="871"/>
        <v>0</v>
      </c>
      <c r="V3417">
        <f t="shared" si="867"/>
        <v>2012</v>
      </c>
      <c r="W3417">
        <f t="shared" si="868"/>
        <v>4</v>
      </c>
    </row>
    <row r="3418" spans="1:23" x14ac:dyDescent="0.25">
      <c r="A3418" s="1">
        <v>41008</v>
      </c>
      <c r="B3418" s="2">
        <v>7600.87</v>
      </c>
      <c r="C3418" s="2">
        <v>59822</v>
      </c>
      <c r="D3418" s="2">
        <v>7577</v>
      </c>
      <c r="E3418" s="2">
        <v>7574</v>
      </c>
      <c r="F3418" s="10">
        <f t="shared" si="858"/>
        <v>-3.1404299770947386E-3</v>
      </c>
      <c r="G3418" s="2">
        <f t="shared" ca="1" si="859"/>
        <v>108970.05</v>
      </c>
      <c r="H3418">
        <f t="shared" ca="1" si="860"/>
        <v>-1</v>
      </c>
      <c r="I3418">
        <f t="shared" si="861"/>
        <v>1</v>
      </c>
      <c r="J3418">
        <f t="shared" si="864"/>
        <v>-105.39000000000033</v>
      </c>
      <c r="K3418">
        <f t="shared" si="862"/>
        <v>1</v>
      </c>
      <c r="L3418" s="11">
        <f t="shared" ca="1" si="856"/>
        <v>12398.029999999973</v>
      </c>
      <c r="M3418">
        <f t="shared" ca="1" si="863"/>
        <v>1</v>
      </c>
      <c r="N3418">
        <f t="shared" ca="1" si="857"/>
        <v>0</v>
      </c>
      <c r="O3418">
        <f>COUNTIF(結算日!$A$3:$A$249,A3418)</f>
        <v>0</v>
      </c>
      <c r="Q3418" s="7">
        <f t="shared" si="865"/>
        <v>-96</v>
      </c>
      <c r="R3418" s="8">
        <f t="shared" ca="1" si="869"/>
        <v>-16896</v>
      </c>
      <c r="S3418" s="8">
        <f t="shared" ca="1" si="870"/>
        <v>1335686</v>
      </c>
      <c r="T3418" s="8">
        <f t="shared" ca="1" si="866"/>
        <v>176</v>
      </c>
      <c r="U3418" s="9">
        <f t="shared" ca="1" si="871"/>
        <v>0</v>
      </c>
      <c r="V3418">
        <f t="shared" si="867"/>
        <v>2012</v>
      </c>
      <c r="W3418">
        <f t="shared" si="868"/>
        <v>4</v>
      </c>
    </row>
    <row r="3419" spans="1:23" x14ac:dyDescent="0.25">
      <c r="A3419" s="1">
        <v>41009</v>
      </c>
      <c r="B3419" s="2">
        <v>7640.68</v>
      </c>
      <c r="C3419" s="2">
        <v>67798</v>
      </c>
      <c r="D3419" s="2">
        <v>7609</v>
      </c>
      <c r="E3419" s="2">
        <v>7605</v>
      </c>
      <c r="F3419" s="10">
        <f t="shared" si="858"/>
        <v>-4.1462278226546134E-3</v>
      </c>
      <c r="G3419" s="2">
        <f t="shared" ca="1" si="859"/>
        <v>106974.39999999999</v>
      </c>
      <c r="H3419">
        <f t="shared" ca="1" si="860"/>
        <v>-1</v>
      </c>
      <c r="I3419">
        <f t="shared" si="861"/>
        <v>1</v>
      </c>
      <c r="J3419">
        <f t="shared" si="864"/>
        <v>39.8100000000004</v>
      </c>
      <c r="K3419">
        <f t="shared" si="862"/>
        <v>1</v>
      </c>
      <c r="L3419" s="11">
        <f t="shared" ca="1" si="856"/>
        <v>12437.839999999975</v>
      </c>
      <c r="M3419">
        <f t="shared" ca="1" si="863"/>
        <v>1</v>
      </c>
      <c r="N3419">
        <f t="shared" ca="1" si="857"/>
        <v>0</v>
      </c>
      <c r="O3419">
        <f>COUNTIF(結算日!$A$3:$A$249,A3419)</f>
        <v>0</v>
      </c>
      <c r="Q3419" s="7">
        <f t="shared" si="865"/>
        <v>32</v>
      </c>
      <c r="R3419" s="8">
        <f t="shared" ca="1" si="869"/>
        <v>5632</v>
      </c>
      <c r="S3419" s="8">
        <f t="shared" ca="1" si="870"/>
        <v>1341318</v>
      </c>
      <c r="T3419" s="8">
        <f t="shared" ca="1" si="866"/>
        <v>176</v>
      </c>
      <c r="U3419" s="9">
        <f t="shared" ca="1" si="871"/>
        <v>0</v>
      </c>
      <c r="V3419">
        <f t="shared" si="867"/>
        <v>2012</v>
      </c>
      <c r="W3419">
        <f t="shared" si="868"/>
        <v>4</v>
      </c>
    </row>
    <row r="3420" spans="1:23" x14ac:dyDescent="0.25">
      <c r="A3420" s="1">
        <v>41010</v>
      </c>
      <c r="B3420" s="2">
        <v>7656.67</v>
      </c>
      <c r="C3420" s="2">
        <v>66888</v>
      </c>
      <c r="D3420" s="2">
        <v>7641</v>
      </c>
      <c r="E3420" s="2">
        <v>7633</v>
      </c>
      <c r="F3420" s="10">
        <f t="shared" si="858"/>
        <v>-2.0465816079313637E-3</v>
      </c>
      <c r="G3420" s="2">
        <f t="shared" ca="1" si="859"/>
        <v>105239.3</v>
      </c>
      <c r="H3420">
        <f t="shared" ca="1" si="860"/>
        <v>-1</v>
      </c>
      <c r="I3420">
        <f t="shared" si="861"/>
        <v>1</v>
      </c>
      <c r="J3420">
        <f t="shared" si="864"/>
        <v>15.989999999999782</v>
      </c>
      <c r="K3420">
        <f t="shared" si="862"/>
        <v>1</v>
      </c>
      <c r="L3420" s="11">
        <f t="shared" ca="1" si="856"/>
        <v>12453.829999999974</v>
      </c>
      <c r="M3420">
        <f t="shared" ca="1" si="863"/>
        <v>1</v>
      </c>
      <c r="N3420">
        <f t="shared" ca="1" si="857"/>
        <v>0</v>
      </c>
      <c r="O3420">
        <f>COUNTIF(結算日!$A$3:$A$249,A3420)</f>
        <v>0</v>
      </c>
      <c r="Q3420" s="7">
        <f t="shared" si="865"/>
        <v>32</v>
      </c>
      <c r="R3420" s="8">
        <f t="shared" ca="1" si="869"/>
        <v>5632</v>
      </c>
      <c r="S3420" s="8">
        <f t="shared" ca="1" si="870"/>
        <v>1346950</v>
      </c>
      <c r="T3420" s="8">
        <f t="shared" ca="1" si="866"/>
        <v>176</v>
      </c>
      <c r="U3420" s="9">
        <f t="shared" ca="1" si="871"/>
        <v>0</v>
      </c>
      <c r="V3420">
        <f t="shared" si="867"/>
        <v>2012</v>
      </c>
      <c r="W3420">
        <f t="shared" si="868"/>
        <v>4</v>
      </c>
    </row>
    <row r="3421" spans="1:23" x14ac:dyDescent="0.25">
      <c r="A3421" s="1">
        <v>41011</v>
      </c>
      <c r="B3421" s="2">
        <v>7662.92</v>
      </c>
      <c r="C3421" s="2">
        <v>74186</v>
      </c>
      <c r="D3421" s="2">
        <v>7636</v>
      </c>
      <c r="E3421" s="2">
        <v>7631</v>
      </c>
      <c r="F3421" s="10">
        <f t="shared" si="858"/>
        <v>-3.5130211459861727E-3</v>
      </c>
      <c r="G3421" s="2">
        <f t="shared" ca="1" si="859"/>
        <v>103636.7</v>
      </c>
      <c r="H3421">
        <f t="shared" ca="1" si="860"/>
        <v>-1</v>
      </c>
      <c r="I3421">
        <f t="shared" si="861"/>
        <v>1</v>
      </c>
      <c r="J3421">
        <f t="shared" si="864"/>
        <v>6.25</v>
      </c>
      <c r="K3421">
        <f t="shared" si="862"/>
        <v>1</v>
      </c>
      <c r="L3421" s="11">
        <f t="shared" ca="1" si="856"/>
        <v>12460.079999999974</v>
      </c>
      <c r="M3421">
        <f t="shared" ca="1" si="863"/>
        <v>1</v>
      </c>
      <c r="N3421">
        <f t="shared" ca="1" si="857"/>
        <v>0</v>
      </c>
      <c r="O3421">
        <f>COUNTIF(結算日!$A$3:$A$249,A3421)</f>
        <v>0</v>
      </c>
      <c r="Q3421" s="7">
        <f t="shared" si="865"/>
        <v>-5</v>
      </c>
      <c r="R3421" s="8">
        <f t="shared" ca="1" si="869"/>
        <v>-880</v>
      </c>
      <c r="S3421" s="8">
        <f t="shared" ca="1" si="870"/>
        <v>1346070</v>
      </c>
      <c r="T3421" s="8">
        <f t="shared" ca="1" si="866"/>
        <v>176</v>
      </c>
      <c r="U3421" s="9">
        <f t="shared" ca="1" si="871"/>
        <v>0</v>
      </c>
      <c r="V3421">
        <f t="shared" si="867"/>
        <v>2012</v>
      </c>
      <c r="W3421">
        <f t="shared" si="868"/>
        <v>4</v>
      </c>
    </row>
    <row r="3422" spans="1:23" x14ac:dyDescent="0.25">
      <c r="A3422" s="1">
        <v>41012</v>
      </c>
      <c r="B3422" s="2">
        <v>7788.27</v>
      </c>
      <c r="C3422" s="2">
        <v>86747</v>
      </c>
      <c r="D3422" s="2">
        <v>7756</v>
      </c>
      <c r="E3422" s="2">
        <v>7749</v>
      </c>
      <c r="F3422" s="10">
        <f t="shared" si="858"/>
        <v>-4.143410539182657E-3</v>
      </c>
      <c r="G3422" s="2">
        <f t="shared" ca="1" si="859"/>
        <v>101863</v>
      </c>
      <c r="H3422">
        <f t="shared" ca="1" si="860"/>
        <v>-1</v>
      </c>
      <c r="I3422">
        <f t="shared" si="861"/>
        <v>1</v>
      </c>
      <c r="J3422">
        <f t="shared" si="864"/>
        <v>125.35000000000036</v>
      </c>
      <c r="K3422">
        <f t="shared" si="862"/>
        <v>1</v>
      </c>
      <c r="L3422" s="11">
        <f t="shared" ca="1" si="856"/>
        <v>12585.429999999975</v>
      </c>
      <c r="M3422">
        <f t="shared" ca="1" si="863"/>
        <v>1</v>
      </c>
      <c r="N3422">
        <f t="shared" ca="1" si="857"/>
        <v>0</v>
      </c>
      <c r="O3422">
        <f>COUNTIF(結算日!$A$3:$A$249,A3422)</f>
        <v>0</v>
      </c>
      <c r="Q3422" s="7">
        <f t="shared" si="865"/>
        <v>120</v>
      </c>
      <c r="R3422" s="8">
        <f t="shared" ca="1" si="869"/>
        <v>21120</v>
      </c>
      <c r="S3422" s="8">
        <f t="shared" ca="1" si="870"/>
        <v>1367190</v>
      </c>
      <c r="T3422" s="8">
        <f t="shared" ca="1" si="866"/>
        <v>176</v>
      </c>
      <c r="U3422" s="9">
        <f t="shared" ca="1" si="871"/>
        <v>0</v>
      </c>
      <c r="V3422">
        <f t="shared" si="867"/>
        <v>2012</v>
      </c>
      <c r="W3422">
        <f t="shared" si="868"/>
        <v>4</v>
      </c>
    </row>
    <row r="3423" spans="1:23" x14ac:dyDescent="0.25">
      <c r="A3423" s="1">
        <v>41015</v>
      </c>
      <c r="B3423" s="2">
        <v>7729.86</v>
      </c>
      <c r="C3423" s="2">
        <v>58002</v>
      </c>
      <c r="D3423" s="2">
        <v>7712</v>
      </c>
      <c r="E3423" s="2">
        <v>7704</v>
      </c>
      <c r="F3423" s="10">
        <f t="shared" si="858"/>
        <v>-2.3105205010180985E-3</v>
      </c>
      <c r="G3423" s="2">
        <f t="shared" ca="1" si="859"/>
        <v>99327.925000000003</v>
      </c>
      <c r="H3423">
        <f t="shared" ca="1" si="860"/>
        <v>-1</v>
      </c>
      <c r="I3423">
        <f t="shared" si="861"/>
        <v>1</v>
      </c>
      <c r="J3423">
        <f t="shared" si="864"/>
        <v>-58.410000000000764</v>
      </c>
      <c r="K3423">
        <f t="shared" si="862"/>
        <v>1</v>
      </c>
      <c r="L3423" s="11">
        <f t="shared" ca="1" si="856"/>
        <v>12527.019999999975</v>
      </c>
      <c r="M3423">
        <f t="shared" ca="1" si="863"/>
        <v>1</v>
      </c>
      <c r="N3423">
        <f t="shared" ca="1" si="857"/>
        <v>0</v>
      </c>
      <c r="O3423">
        <f>COUNTIF(結算日!$A$3:$A$249,A3423)</f>
        <v>0</v>
      </c>
      <c r="Q3423" s="7">
        <f t="shared" si="865"/>
        <v>-44</v>
      </c>
      <c r="R3423" s="8">
        <f t="shared" ca="1" si="869"/>
        <v>-7744</v>
      </c>
      <c r="S3423" s="8">
        <f t="shared" ca="1" si="870"/>
        <v>1359446</v>
      </c>
      <c r="T3423" s="8">
        <f t="shared" ca="1" si="866"/>
        <v>176</v>
      </c>
      <c r="U3423" s="9">
        <f t="shared" ca="1" si="871"/>
        <v>0</v>
      </c>
      <c r="V3423">
        <f t="shared" si="867"/>
        <v>2012</v>
      </c>
      <c r="W3423">
        <f t="shared" si="868"/>
        <v>4</v>
      </c>
    </row>
    <row r="3424" spans="1:23" x14ac:dyDescent="0.25">
      <c r="A3424" s="1">
        <v>41016</v>
      </c>
      <c r="B3424" s="2">
        <v>7585.87</v>
      </c>
      <c r="C3424" s="2">
        <v>86362</v>
      </c>
      <c r="D3424" s="2">
        <v>7592</v>
      </c>
      <c r="E3424" s="2">
        <v>7575</v>
      </c>
      <c r="F3424" s="10">
        <f t="shared" si="858"/>
        <v>8.0808134070320392E-4</v>
      </c>
      <c r="G3424" s="2">
        <f t="shared" ca="1" si="859"/>
        <v>97797.375</v>
      </c>
      <c r="H3424">
        <f t="shared" ca="1" si="860"/>
        <v>-1</v>
      </c>
      <c r="I3424">
        <f t="shared" si="861"/>
        <v>-1</v>
      </c>
      <c r="J3424">
        <f t="shared" si="864"/>
        <v>-143.98999999999978</v>
      </c>
      <c r="K3424">
        <f t="shared" ca="1" si="862"/>
        <v>-1</v>
      </c>
      <c r="L3424" s="11">
        <f t="shared" ca="1" si="856"/>
        <v>12383.029999999975</v>
      </c>
      <c r="M3424">
        <f t="shared" ca="1" si="863"/>
        <v>-1</v>
      </c>
      <c r="N3424">
        <f t="shared" ca="1" si="857"/>
        <v>2</v>
      </c>
      <c r="O3424">
        <f>COUNTIF(結算日!$A$3:$A$249,A3424)</f>
        <v>0</v>
      </c>
      <c r="Q3424" s="7">
        <f t="shared" si="865"/>
        <v>-120</v>
      </c>
      <c r="R3424" s="8">
        <f t="shared" ca="1" si="869"/>
        <v>-21120</v>
      </c>
      <c r="S3424" s="8">
        <f t="shared" ca="1" si="870"/>
        <v>1338326</v>
      </c>
      <c r="T3424" s="8">
        <f t="shared" ca="1" si="866"/>
        <v>-176</v>
      </c>
      <c r="U3424" s="9">
        <f t="shared" ca="1" si="871"/>
        <v>352</v>
      </c>
      <c r="V3424">
        <f t="shared" si="867"/>
        <v>2012</v>
      </c>
      <c r="W3424">
        <f t="shared" si="868"/>
        <v>4</v>
      </c>
    </row>
    <row r="3425" spans="1:23" x14ac:dyDescent="0.25">
      <c r="A3425" s="1">
        <v>41017</v>
      </c>
      <c r="B3425" s="2">
        <v>7605</v>
      </c>
      <c r="C3425" s="2">
        <v>79108</v>
      </c>
      <c r="D3425" s="2">
        <v>7620</v>
      </c>
      <c r="E3425" s="2">
        <v>7596</v>
      </c>
      <c r="F3425" s="10">
        <f t="shared" si="858"/>
        <v>-1.1834319526626835E-3</v>
      </c>
      <c r="G3425" s="2">
        <f t="shared" ca="1" si="859"/>
        <v>97171.324999999997</v>
      </c>
      <c r="H3425">
        <f t="shared" ca="1" si="860"/>
        <v>-1</v>
      </c>
      <c r="I3425">
        <f t="shared" si="861"/>
        <v>1</v>
      </c>
      <c r="J3425">
        <f t="shared" si="864"/>
        <v>19.130000000000109</v>
      </c>
      <c r="K3425">
        <f t="shared" si="862"/>
        <v>1</v>
      </c>
      <c r="L3425" s="11">
        <f t="shared" ca="1" si="856"/>
        <v>12363.899999999976</v>
      </c>
      <c r="M3425">
        <f t="shared" ca="1" si="863"/>
        <v>1</v>
      </c>
      <c r="N3425">
        <f t="shared" ca="1" si="857"/>
        <v>2</v>
      </c>
      <c r="O3425">
        <f>COUNTIF(結算日!$A$3:$A$249,A3425)</f>
        <v>1</v>
      </c>
      <c r="Q3425" s="7">
        <f t="shared" si="865"/>
        <v>28</v>
      </c>
      <c r="R3425" s="8">
        <f t="shared" ca="1" si="869"/>
        <v>-4928</v>
      </c>
      <c r="S3425" s="8">
        <f t="shared" ca="1" si="870"/>
        <v>1333046</v>
      </c>
      <c r="T3425" s="8">
        <f t="shared" ca="1" si="866"/>
        <v>175</v>
      </c>
      <c r="U3425" s="9">
        <f t="shared" ca="1" si="871"/>
        <v>351</v>
      </c>
      <c r="V3425">
        <f t="shared" si="867"/>
        <v>2012</v>
      </c>
      <c r="W3425">
        <f t="shared" si="868"/>
        <v>4</v>
      </c>
    </row>
    <row r="3426" spans="1:23" x14ac:dyDescent="0.25">
      <c r="A3426" s="1">
        <v>41018</v>
      </c>
      <c r="B3426" s="2">
        <v>7622.69</v>
      </c>
      <c r="C3426" s="2">
        <v>74588</v>
      </c>
      <c r="D3426" s="2">
        <v>7614</v>
      </c>
      <c r="E3426" s="2">
        <v>7607</v>
      </c>
      <c r="F3426" s="10">
        <f t="shared" si="858"/>
        <v>-1.1400175003836166E-3</v>
      </c>
      <c r="G3426" s="2">
        <f t="shared" ca="1" si="859"/>
        <v>96247.05</v>
      </c>
      <c r="H3426">
        <f t="shared" ca="1" si="860"/>
        <v>-1</v>
      </c>
      <c r="I3426">
        <f t="shared" si="861"/>
        <v>1</v>
      </c>
      <c r="J3426">
        <f t="shared" si="864"/>
        <v>17.6899999999996</v>
      </c>
      <c r="K3426">
        <f t="shared" si="862"/>
        <v>1</v>
      </c>
      <c r="L3426" s="11">
        <f t="shared" ca="1" si="856"/>
        <v>12381.589999999975</v>
      </c>
      <c r="M3426">
        <f t="shared" ca="1" si="863"/>
        <v>1</v>
      </c>
      <c r="N3426">
        <f t="shared" ca="1" si="857"/>
        <v>0</v>
      </c>
      <c r="O3426">
        <f>COUNTIF(結算日!$A$3:$A$249,A3426)</f>
        <v>0</v>
      </c>
      <c r="Q3426" s="7">
        <f t="shared" si="865"/>
        <v>18</v>
      </c>
      <c r="R3426" s="8">
        <f t="shared" ca="1" si="869"/>
        <v>3150</v>
      </c>
      <c r="S3426" s="8">
        <f t="shared" ca="1" si="870"/>
        <v>1335845</v>
      </c>
      <c r="T3426" s="8">
        <f t="shared" ca="1" si="866"/>
        <v>175</v>
      </c>
      <c r="U3426" s="9">
        <f t="shared" ca="1" si="871"/>
        <v>0</v>
      </c>
      <c r="V3426">
        <f t="shared" si="867"/>
        <v>2012</v>
      </c>
      <c r="W3426">
        <f t="shared" si="868"/>
        <v>4</v>
      </c>
    </row>
    <row r="3427" spans="1:23" x14ac:dyDescent="0.25">
      <c r="A3427" s="1">
        <v>41019</v>
      </c>
      <c r="B3427" s="2">
        <v>7507.15</v>
      </c>
      <c r="C3427" s="2">
        <v>79070</v>
      </c>
      <c r="D3427" s="2">
        <v>7515</v>
      </c>
      <c r="E3427" s="2">
        <v>7504</v>
      </c>
      <c r="F3427" s="10">
        <f t="shared" si="858"/>
        <v>1.0456697947955895E-3</v>
      </c>
      <c r="G3427" s="2">
        <f t="shared" ca="1" si="859"/>
        <v>94520.8</v>
      </c>
      <c r="H3427">
        <f t="shared" ca="1" si="860"/>
        <v>-1</v>
      </c>
      <c r="I3427">
        <f t="shared" si="861"/>
        <v>-1</v>
      </c>
      <c r="J3427">
        <f t="shared" si="864"/>
        <v>-115.53999999999996</v>
      </c>
      <c r="K3427">
        <f t="shared" si="862"/>
        <v>-1</v>
      </c>
      <c r="L3427" s="11">
        <f t="shared" ca="1" si="856"/>
        <v>12266.049999999974</v>
      </c>
      <c r="M3427">
        <f t="shared" ca="1" si="863"/>
        <v>-1</v>
      </c>
      <c r="N3427">
        <f t="shared" ca="1" si="857"/>
        <v>2</v>
      </c>
      <c r="O3427">
        <f>COUNTIF(結算日!$A$3:$A$249,A3427)</f>
        <v>0</v>
      </c>
      <c r="Q3427" s="7">
        <f t="shared" si="865"/>
        <v>-99</v>
      </c>
      <c r="R3427" s="8">
        <f t="shared" ca="1" si="869"/>
        <v>-17325</v>
      </c>
      <c r="S3427" s="8">
        <f t="shared" ca="1" si="870"/>
        <v>1318520</v>
      </c>
      <c r="T3427" s="8">
        <f t="shared" ca="1" si="866"/>
        <v>-175</v>
      </c>
      <c r="U3427" s="9">
        <f t="shared" ca="1" si="871"/>
        <v>350</v>
      </c>
      <c r="V3427">
        <f t="shared" si="867"/>
        <v>2012</v>
      </c>
      <c r="W3427">
        <f t="shared" si="868"/>
        <v>4</v>
      </c>
    </row>
    <row r="3428" spans="1:23" x14ac:dyDescent="0.25">
      <c r="A3428" s="1">
        <v>41022</v>
      </c>
      <c r="B3428" s="2">
        <v>7481.09</v>
      </c>
      <c r="C3428" s="2">
        <v>72391</v>
      </c>
      <c r="D3428" s="2">
        <v>7479</v>
      </c>
      <c r="E3428" s="2">
        <v>7470</v>
      </c>
      <c r="F3428" s="10">
        <f t="shared" si="858"/>
        <v>-2.793710542180472E-4</v>
      </c>
      <c r="G3428" s="2">
        <f t="shared" ca="1" si="859"/>
        <v>93221.675000000003</v>
      </c>
      <c r="H3428">
        <f t="shared" ca="1" si="860"/>
        <v>-1</v>
      </c>
      <c r="I3428">
        <f t="shared" si="861"/>
        <v>1</v>
      </c>
      <c r="J3428">
        <f t="shared" si="864"/>
        <v>-26.059999999999491</v>
      </c>
      <c r="K3428">
        <f t="shared" ca="1" si="862"/>
        <v>-1</v>
      </c>
      <c r="L3428" s="11">
        <f t="shared" ca="1" si="856"/>
        <v>12292.109999999973</v>
      </c>
      <c r="M3428">
        <f t="shared" ca="1" si="863"/>
        <v>-1</v>
      </c>
      <c r="N3428">
        <f t="shared" ca="1" si="857"/>
        <v>0</v>
      </c>
      <c r="O3428">
        <f>COUNTIF(結算日!$A$3:$A$249,A3428)</f>
        <v>0</v>
      </c>
      <c r="Q3428" s="7">
        <f t="shared" si="865"/>
        <v>-36</v>
      </c>
      <c r="R3428" s="8">
        <f t="shared" ca="1" si="869"/>
        <v>6300</v>
      </c>
      <c r="S3428" s="8">
        <f t="shared" ca="1" si="870"/>
        <v>1324470</v>
      </c>
      <c r="T3428" s="8">
        <f t="shared" ca="1" si="866"/>
        <v>-177</v>
      </c>
      <c r="U3428" s="9">
        <f t="shared" ca="1" si="871"/>
        <v>2</v>
      </c>
      <c r="V3428">
        <f t="shared" si="867"/>
        <v>2012</v>
      </c>
      <c r="W3428">
        <f t="shared" si="868"/>
        <v>4</v>
      </c>
    </row>
    <row r="3429" spans="1:23" x14ac:dyDescent="0.25">
      <c r="A3429" s="1">
        <v>41023</v>
      </c>
      <c r="B3429" s="2">
        <v>7498.84</v>
      </c>
      <c r="C3429" s="2">
        <v>68374</v>
      </c>
      <c r="D3429" s="2">
        <v>7488</v>
      </c>
      <c r="E3429" s="2">
        <v>7482</v>
      </c>
      <c r="F3429" s="10">
        <f t="shared" si="858"/>
        <v>-1.4455569128025703E-3</v>
      </c>
      <c r="G3429" s="2">
        <f t="shared" ca="1" si="859"/>
        <v>92237.824999999997</v>
      </c>
      <c r="H3429">
        <f t="shared" ca="1" si="860"/>
        <v>-1</v>
      </c>
      <c r="I3429">
        <f t="shared" si="861"/>
        <v>1</v>
      </c>
      <c r="J3429">
        <f t="shared" si="864"/>
        <v>17.75</v>
      </c>
      <c r="K3429">
        <f t="shared" si="862"/>
        <v>1</v>
      </c>
      <c r="L3429" s="11">
        <f t="shared" ca="1" si="856"/>
        <v>12274.359999999973</v>
      </c>
      <c r="M3429">
        <f t="shared" ca="1" si="863"/>
        <v>1</v>
      </c>
      <c r="N3429">
        <f t="shared" ca="1" si="857"/>
        <v>2</v>
      </c>
      <c r="O3429">
        <f>COUNTIF(結算日!$A$3:$A$249,A3429)</f>
        <v>0</v>
      </c>
      <c r="Q3429" s="7">
        <f t="shared" si="865"/>
        <v>9</v>
      </c>
      <c r="R3429" s="8">
        <f t="shared" ca="1" si="869"/>
        <v>-1593</v>
      </c>
      <c r="S3429" s="8">
        <f t="shared" ca="1" si="870"/>
        <v>1322875</v>
      </c>
      <c r="T3429" s="8">
        <f t="shared" ca="1" si="866"/>
        <v>176</v>
      </c>
      <c r="U3429" s="9">
        <f t="shared" ca="1" si="871"/>
        <v>353</v>
      </c>
      <c r="V3429">
        <f t="shared" si="867"/>
        <v>2012</v>
      </c>
      <c r="W3429">
        <f t="shared" si="868"/>
        <v>4</v>
      </c>
    </row>
    <row r="3430" spans="1:23" x14ac:dyDescent="0.25">
      <c r="A3430" s="1">
        <v>41024</v>
      </c>
      <c r="B3430" s="2">
        <v>7563.18</v>
      </c>
      <c r="C3430" s="2">
        <v>68948</v>
      </c>
      <c r="D3430" s="2">
        <v>7539</v>
      </c>
      <c r="E3430" s="2">
        <v>7533</v>
      </c>
      <c r="F3430" s="10">
        <f t="shared" si="858"/>
        <v>-3.1970679000103974E-3</v>
      </c>
      <c r="G3430" s="2">
        <f t="shared" ca="1" si="859"/>
        <v>90331.524999999994</v>
      </c>
      <c r="H3430">
        <f t="shared" ca="1" si="860"/>
        <v>-1</v>
      </c>
      <c r="I3430">
        <f t="shared" si="861"/>
        <v>1</v>
      </c>
      <c r="J3430">
        <f t="shared" si="864"/>
        <v>64.340000000000146</v>
      </c>
      <c r="K3430">
        <f t="shared" si="862"/>
        <v>1</v>
      </c>
      <c r="L3430" s="11">
        <f t="shared" ca="1" si="856"/>
        <v>12338.699999999973</v>
      </c>
      <c r="M3430">
        <f t="shared" ca="1" si="863"/>
        <v>1</v>
      </c>
      <c r="N3430">
        <f t="shared" ca="1" si="857"/>
        <v>0</v>
      </c>
      <c r="O3430">
        <f>COUNTIF(結算日!$A$3:$A$249,A3430)</f>
        <v>0</v>
      </c>
      <c r="Q3430" s="7">
        <f t="shared" si="865"/>
        <v>51</v>
      </c>
      <c r="R3430" s="8">
        <f t="shared" ca="1" si="869"/>
        <v>8976</v>
      </c>
      <c r="S3430" s="8">
        <f t="shared" ca="1" si="870"/>
        <v>1331498</v>
      </c>
      <c r="T3430" s="8">
        <f t="shared" ca="1" si="866"/>
        <v>176</v>
      </c>
      <c r="U3430" s="9">
        <f t="shared" ca="1" si="871"/>
        <v>0</v>
      </c>
      <c r="V3430">
        <f t="shared" si="867"/>
        <v>2012</v>
      </c>
      <c r="W3430">
        <f t="shared" si="868"/>
        <v>4</v>
      </c>
    </row>
    <row r="3431" spans="1:23" x14ac:dyDescent="0.25">
      <c r="A3431" s="1">
        <v>41025</v>
      </c>
      <c r="B3431" s="2">
        <v>7521.35</v>
      </c>
      <c r="C3431" s="2">
        <v>68784</v>
      </c>
      <c r="D3431" s="2">
        <v>7493</v>
      </c>
      <c r="E3431" s="2">
        <v>7485</v>
      </c>
      <c r="F3431" s="10">
        <f t="shared" si="858"/>
        <v>-3.7692701443224896E-3</v>
      </c>
      <c r="G3431" s="2">
        <f t="shared" ca="1" si="859"/>
        <v>88905.824999999997</v>
      </c>
      <c r="H3431">
        <f t="shared" ca="1" si="860"/>
        <v>-1</v>
      </c>
      <c r="I3431">
        <f t="shared" si="861"/>
        <v>1</v>
      </c>
      <c r="J3431">
        <f t="shared" si="864"/>
        <v>-41.829999999999927</v>
      </c>
      <c r="K3431">
        <f t="shared" si="862"/>
        <v>1</v>
      </c>
      <c r="L3431" s="11">
        <f t="shared" ca="1" si="856"/>
        <v>12296.869999999974</v>
      </c>
      <c r="M3431">
        <f t="shared" ca="1" si="863"/>
        <v>1</v>
      </c>
      <c r="N3431">
        <f t="shared" ca="1" si="857"/>
        <v>0</v>
      </c>
      <c r="O3431">
        <f>COUNTIF(結算日!$A$3:$A$249,A3431)</f>
        <v>0</v>
      </c>
      <c r="Q3431" s="7">
        <f t="shared" si="865"/>
        <v>-46</v>
      </c>
      <c r="R3431" s="8">
        <f t="shared" ca="1" si="869"/>
        <v>-8096</v>
      </c>
      <c r="S3431" s="8">
        <f t="shared" ca="1" si="870"/>
        <v>1323402</v>
      </c>
      <c r="T3431" s="8">
        <f t="shared" ca="1" si="866"/>
        <v>176</v>
      </c>
      <c r="U3431" s="9">
        <f t="shared" ca="1" si="871"/>
        <v>0</v>
      </c>
      <c r="V3431">
        <f t="shared" si="867"/>
        <v>2012</v>
      </c>
      <c r="W3431">
        <f t="shared" si="868"/>
        <v>4</v>
      </c>
    </row>
    <row r="3432" spans="1:23" x14ac:dyDescent="0.25">
      <c r="A3432" s="1">
        <v>41026</v>
      </c>
      <c r="B3432" s="2">
        <v>7480.5</v>
      </c>
      <c r="C3432" s="2">
        <v>93914</v>
      </c>
      <c r="D3432" s="2">
        <v>7446</v>
      </c>
      <c r="E3432" s="2">
        <v>7433</v>
      </c>
      <c r="F3432" s="10">
        <f t="shared" si="858"/>
        <v>-4.6119911770603483E-3</v>
      </c>
      <c r="G3432" s="2">
        <f t="shared" ca="1" si="859"/>
        <v>87960.524999999994</v>
      </c>
      <c r="H3432">
        <f t="shared" ca="1" si="860"/>
        <v>1</v>
      </c>
      <c r="I3432">
        <f t="shared" si="861"/>
        <v>1</v>
      </c>
      <c r="J3432">
        <f t="shared" si="864"/>
        <v>-40.850000000000364</v>
      </c>
      <c r="K3432">
        <f t="shared" si="862"/>
        <v>1</v>
      </c>
      <c r="L3432" s="11">
        <f t="shared" ca="1" si="856"/>
        <v>12256.019999999973</v>
      </c>
      <c r="M3432">
        <f t="shared" ca="1" si="863"/>
        <v>1</v>
      </c>
      <c r="N3432">
        <f t="shared" ca="1" si="857"/>
        <v>0</v>
      </c>
      <c r="O3432">
        <f>COUNTIF(結算日!$A$3:$A$249,A3432)</f>
        <v>0</v>
      </c>
      <c r="Q3432" s="7">
        <f t="shared" si="865"/>
        <v>-47</v>
      </c>
      <c r="R3432" s="8">
        <f t="shared" ca="1" si="869"/>
        <v>-8272</v>
      </c>
      <c r="S3432" s="8">
        <f t="shared" ca="1" si="870"/>
        <v>1315130</v>
      </c>
      <c r="T3432" s="8">
        <f t="shared" ca="1" si="866"/>
        <v>176</v>
      </c>
      <c r="U3432" s="9">
        <f t="shared" ca="1" si="871"/>
        <v>0</v>
      </c>
      <c r="V3432">
        <f t="shared" si="867"/>
        <v>2012</v>
      </c>
      <c r="W3432">
        <f t="shared" si="868"/>
        <v>4</v>
      </c>
    </row>
    <row r="3433" spans="1:23" x14ac:dyDescent="0.25">
      <c r="A3433" s="1">
        <v>41029</v>
      </c>
      <c r="B3433" s="2">
        <v>7501.72</v>
      </c>
      <c r="C3433" s="2">
        <v>70171</v>
      </c>
      <c r="D3433" s="2">
        <v>7464</v>
      </c>
      <c r="E3433" s="2">
        <v>7451</v>
      </c>
      <c r="F3433" s="10">
        <f t="shared" si="858"/>
        <v>-5.0281802040065271E-3</v>
      </c>
      <c r="G3433" s="2">
        <f t="shared" ca="1" si="859"/>
        <v>87476.85</v>
      </c>
      <c r="H3433">
        <f t="shared" ca="1" si="860"/>
        <v>-1</v>
      </c>
      <c r="I3433">
        <f t="shared" si="861"/>
        <v>1</v>
      </c>
      <c r="J3433">
        <f t="shared" si="864"/>
        <v>21.220000000000255</v>
      </c>
      <c r="K3433">
        <f t="shared" si="862"/>
        <v>1</v>
      </c>
      <c r="L3433" s="11">
        <f t="shared" ca="1" si="856"/>
        <v>12277.239999999972</v>
      </c>
      <c r="M3433">
        <f t="shared" ca="1" si="863"/>
        <v>1</v>
      </c>
      <c r="N3433">
        <f t="shared" ca="1" si="857"/>
        <v>0</v>
      </c>
      <c r="O3433">
        <f>COUNTIF(結算日!$A$3:$A$249,A3433)</f>
        <v>0</v>
      </c>
      <c r="Q3433" s="7">
        <f t="shared" si="865"/>
        <v>18</v>
      </c>
      <c r="R3433" s="8">
        <f t="shared" ca="1" si="869"/>
        <v>3168</v>
      </c>
      <c r="S3433" s="8">
        <f t="shared" ca="1" si="870"/>
        <v>1318298</v>
      </c>
      <c r="T3433" s="8">
        <f t="shared" ca="1" si="866"/>
        <v>176</v>
      </c>
      <c r="U3433" s="9">
        <f t="shared" ca="1" si="871"/>
        <v>0</v>
      </c>
      <c r="V3433">
        <f t="shared" si="867"/>
        <v>2012</v>
      </c>
      <c r="W3433">
        <f t="shared" si="868"/>
        <v>4</v>
      </c>
    </row>
    <row r="3434" spans="1:23" x14ac:dyDescent="0.25">
      <c r="A3434" s="1">
        <v>41031</v>
      </c>
      <c r="B3434" s="2">
        <v>7676.81</v>
      </c>
      <c r="C3434" s="2">
        <v>129667</v>
      </c>
      <c r="D3434" s="2">
        <v>7678</v>
      </c>
      <c r="E3434" s="2">
        <v>7663</v>
      </c>
      <c r="F3434" s="10">
        <f t="shared" si="858"/>
        <v>1.5501230328740512E-4</v>
      </c>
      <c r="G3434" s="2">
        <f t="shared" ca="1" si="859"/>
        <v>88042.574999999997</v>
      </c>
      <c r="H3434">
        <f t="shared" ca="1" si="860"/>
        <v>1</v>
      </c>
      <c r="I3434">
        <f t="shared" si="861"/>
        <v>-1</v>
      </c>
      <c r="J3434">
        <f t="shared" si="864"/>
        <v>175.09000000000015</v>
      </c>
      <c r="K3434">
        <f t="shared" ca="1" si="862"/>
        <v>1</v>
      </c>
      <c r="L3434" s="11">
        <f t="shared" ca="1" si="856"/>
        <v>12452.329999999973</v>
      </c>
      <c r="M3434">
        <f t="shared" ca="1" si="863"/>
        <v>1</v>
      </c>
      <c r="N3434">
        <f t="shared" ca="1" si="857"/>
        <v>0</v>
      </c>
      <c r="O3434">
        <f>COUNTIF(結算日!$A$3:$A$249,A3434)</f>
        <v>0</v>
      </c>
      <c r="Q3434" s="7">
        <f t="shared" si="865"/>
        <v>214</v>
      </c>
      <c r="R3434" s="8">
        <f t="shared" ca="1" si="869"/>
        <v>37664</v>
      </c>
      <c r="S3434" s="8">
        <f t="shared" ca="1" si="870"/>
        <v>1355962</v>
      </c>
      <c r="T3434" s="8">
        <f t="shared" ca="1" si="866"/>
        <v>176</v>
      </c>
      <c r="U3434" s="9">
        <f t="shared" ca="1" si="871"/>
        <v>0</v>
      </c>
      <c r="V3434">
        <f t="shared" si="867"/>
        <v>2012</v>
      </c>
      <c r="W3434">
        <f t="shared" si="868"/>
        <v>5</v>
      </c>
    </row>
    <row r="3435" spans="1:23" x14ac:dyDescent="0.25">
      <c r="A3435" s="1">
        <v>41032</v>
      </c>
      <c r="B3435" s="2">
        <v>7659.53</v>
      </c>
      <c r="C3435" s="2">
        <v>83248</v>
      </c>
      <c r="D3435" s="2">
        <v>7657</v>
      </c>
      <c r="E3435" s="2">
        <v>7645</v>
      </c>
      <c r="F3435" s="10">
        <f t="shared" si="858"/>
        <v>-3.3030747317386311E-4</v>
      </c>
      <c r="G3435" s="2">
        <f t="shared" ca="1" si="859"/>
        <v>87058.1</v>
      </c>
      <c r="H3435">
        <f t="shared" ca="1" si="860"/>
        <v>-1</v>
      </c>
      <c r="I3435">
        <f t="shared" si="861"/>
        <v>1</v>
      </c>
      <c r="J3435">
        <f t="shared" si="864"/>
        <v>-17.280000000000655</v>
      </c>
      <c r="K3435">
        <f t="shared" ca="1" si="862"/>
        <v>-1</v>
      </c>
      <c r="L3435" s="11">
        <f t="shared" ca="1" si="856"/>
        <v>12435.049999999972</v>
      </c>
      <c r="M3435">
        <f t="shared" ca="1" si="863"/>
        <v>-1</v>
      </c>
      <c r="N3435">
        <f t="shared" ca="1" si="857"/>
        <v>2</v>
      </c>
      <c r="O3435">
        <f>COUNTIF(結算日!$A$3:$A$249,A3435)</f>
        <v>0</v>
      </c>
      <c r="Q3435" s="7">
        <f t="shared" si="865"/>
        <v>-21</v>
      </c>
      <c r="R3435" s="8">
        <f t="shared" ca="1" si="869"/>
        <v>-3696</v>
      </c>
      <c r="S3435" s="8">
        <f t="shared" ca="1" si="870"/>
        <v>1352266</v>
      </c>
      <c r="T3435" s="8">
        <f t="shared" ca="1" si="866"/>
        <v>-176</v>
      </c>
      <c r="U3435" s="9">
        <f t="shared" ca="1" si="871"/>
        <v>352</v>
      </c>
      <c r="V3435">
        <f t="shared" si="867"/>
        <v>2012</v>
      </c>
      <c r="W3435">
        <f t="shared" si="868"/>
        <v>5</v>
      </c>
    </row>
    <row r="3436" spans="1:23" x14ac:dyDescent="0.25">
      <c r="A3436" s="1">
        <v>41033</v>
      </c>
      <c r="B3436" s="2">
        <v>7700.95</v>
      </c>
      <c r="C3436" s="2">
        <v>87927</v>
      </c>
      <c r="D3436" s="2">
        <v>7662</v>
      </c>
      <c r="E3436" s="2">
        <v>7649</v>
      </c>
      <c r="F3436" s="10">
        <f t="shared" si="858"/>
        <v>-5.0578175419915272E-3</v>
      </c>
      <c r="G3436" s="2">
        <f t="shared" ca="1" si="859"/>
        <v>86717.125</v>
      </c>
      <c r="H3436">
        <f t="shared" ca="1" si="860"/>
        <v>1</v>
      </c>
      <c r="I3436">
        <f t="shared" si="861"/>
        <v>1</v>
      </c>
      <c r="J3436">
        <f t="shared" si="864"/>
        <v>41.420000000000073</v>
      </c>
      <c r="K3436">
        <f t="shared" si="862"/>
        <v>1</v>
      </c>
      <c r="L3436" s="11">
        <f t="shared" ca="1" si="856"/>
        <v>12393.629999999972</v>
      </c>
      <c r="M3436">
        <f t="shared" ca="1" si="863"/>
        <v>1</v>
      </c>
      <c r="N3436">
        <f t="shared" ca="1" si="857"/>
        <v>2</v>
      </c>
      <c r="O3436">
        <f>COUNTIF(結算日!$A$3:$A$249,A3436)</f>
        <v>0</v>
      </c>
      <c r="Q3436" s="7">
        <f t="shared" si="865"/>
        <v>5</v>
      </c>
      <c r="R3436" s="8">
        <f t="shared" ca="1" si="869"/>
        <v>-880</v>
      </c>
      <c r="S3436" s="8">
        <f t="shared" ca="1" si="870"/>
        <v>1351034</v>
      </c>
      <c r="T3436" s="8">
        <f t="shared" ca="1" si="866"/>
        <v>176</v>
      </c>
      <c r="U3436" s="9">
        <f t="shared" ca="1" si="871"/>
        <v>352</v>
      </c>
      <c r="V3436">
        <f t="shared" si="867"/>
        <v>2012</v>
      </c>
      <c r="W3436">
        <f t="shared" si="868"/>
        <v>5</v>
      </c>
    </row>
    <row r="3437" spans="1:23" x14ac:dyDescent="0.25">
      <c r="A3437" s="1">
        <v>41036</v>
      </c>
      <c r="B3437" s="2">
        <v>7538.08</v>
      </c>
      <c r="C3437" s="2">
        <v>78670</v>
      </c>
      <c r="D3437" s="2">
        <v>7500</v>
      </c>
      <c r="E3437" s="2">
        <v>7489</v>
      </c>
      <c r="F3437" s="10">
        <f t="shared" si="858"/>
        <v>-5.0516842485088809E-3</v>
      </c>
      <c r="G3437" s="2">
        <f t="shared" ca="1" si="859"/>
        <v>86080.2</v>
      </c>
      <c r="H3437">
        <f t="shared" ca="1" si="860"/>
        <v>-1</v>
      </c>
      <c r="I3437">
        <f t="shared" si="861"/>
        <v>1</v>
      </c>
      <c r="J3437">
        <f t="shared" si="864"/>
        <v>-162.86999999999989</v>
      </c>
      <c r="K3437">
        <f t="shared" si="862"/>
        <v>1</v>
      </c>
      <c r="L3437" s="11">
        <f t="shared" ca="1" si="856"/>
        <v>12230.759999999973</v>
      </c>
      <c r="M3437">
        <f t="shared" ca="1" si="863"/>
        <v>1</v>
      </c>
      <c r="N3437">
        <f t="shared" ca="1" si="857"/>
        <v>0</v>
      </c>
      <c r="O3437">
        <f>COUNTIF(結算日!$A$3:$A$249,A3437)</f>
        <v>0</v>
      </c>
      <c r="Q3437" s="7">
        <f t="shared" si="865"/>
        <v>-162</v>
      </c>
      <c r="R3437" s="8">
        <f t="shared" ca="1" si="869"/>
        <v>-28512</v>
      </c>
      <c r="S3437" s="8">
        <f t="shared" ca="1" si="870"/>
        <v>1322170</v>
      </c>
      <c r="T3437" s="8">
        <f t="shared" ca="1" si="866"/>
        <v>176</v>
      </c>
      <c r="U3437" s="9">
        <f t="shared" ca="1" si="871"/>
        <v>0</v>
      </c>
      <c r="V3437">
        <f t="shared" si="867"/>
        <v>2012</v>
      </c>
      <c r="W3437">
        <f t="shared" si="868"/>
        <v>5</v>
      </c>
    </row>
    <row r="3438" spans="1:23" x14ac:dyDescent="0.25">
      <c r="A3438" s="1">
        <v>41037</v>
      </c>
      <c r="B3438" s="2">
        <v>7545.71</v>
      </c>
      <c r="C3438" s="2">
        <v>66792</v>
      </c>
      <c r="D3438" s="2">
        <v>7523</v>
      </c>
      <c r="E3438" s="2">
        <v>7508</v>
      </c>
      <c r="F3438" s="10">
        <f t="shared" si="858"/>
        <v>-3.0096571429328867E-3</v>
      </c>
      <c r="G3438" s="2">
        <f t="shared" ca="1" si="859"/>
        <v>85127.524999999994</v>
      </c>
      <c r="H3438">
        <f t="shared" ca="1" si="860"/>
        <v>-1</v>
      </c>
      <c r="I3438">
        <f t="shared" si="861"/>
        <v>1</v>
      </c>
      <c r="J3438">
        <f t="shared" si="864"/>
        <v>7.6300000000001091</v>
      </c>
      <c r="K3438">
        <f t="shared" si="862"/>
        <v>1</v>
      </c>
      <c r="L3438" s="11">
        <f t="shared" ca="1" si="856"/>
        <v>12238.389999999974</v>
      </c>
      <c r="M3438">
        <f t="shared" ca="1" si="863"/>
        <v>1</v>
      </c>
      <c r="N3438">
        <f t="shared" ca="1" si="857"/>
        <v>0</v>
      </c>
      <c r="O3438">
        <f>COUNTIF(結算日!$A$3:$A$249,A3438)</f>
        <v>0</v>
      </c>
      <c r="Q3438" s="7">
        <f t="shared" si="865"/>
        <v>23</v>
      </c>
      <c r="R3438" s="8">
        <f t="shared" ca="1" si="869"/>
        <v>4048</v>
      </c>
      <c r="S3438" s="8">
        <f t="shared" ca="1" si="870"/>
        <v>1326218</v>
      </c>
      <c r="T3438" s="8">
        <f t="shared" ca="1" si="866"/>
        <v>176</v>
      </c>
      <c r="U3438" s="9">
        <f t="shared" ca="1" si="871"/>
        <v>0</v>
      </c>
      <c r="V3438">
        <f t="shared" si="867"/>
        <v>2012</v>
      </c>
      <c r="W3438">
        <f t="shared" si="868"/>
        <v>5</v>
      </c>
    </row>
    <row r="3439" spans="1:23" x14ac:dyDescent="0.25">
      <c r="A3439" s="1">
        <v>41038</v>
      </c>
      <c r="B3439" s="2">
        <v>7475.71</v>
      </c>
      <c r="C3439" s="2">
        <v>68278</v>
      </c>
      <c r="D3439" s="2">
        <v>7460</v>
      </c>
      <c r="E3439" s="2">
        <v>7448</v>
      </c>
      <c r="F3439" s="10">
        <f t="shared" si="858"/>
        <v>-2.1014726360439884E-3</v>
      </c>
      <c r="G3439" s="2">
        <f t="shared" ca="1" si="859"/>
        <v>84661.4</v>
      </c>
      <c r="H3439">
        <f t="shared" ca="1" si="860"/>
        <v>-1</v>
      </c>
      <c r="I3439">
        <f t="shared" si="861"/>
        <v>1</v>
      </c>
      <c r="J3439">
        <f t="shared" si="864"/>
        <v>-70</v>
      </c>
      <c r="K3439">
        <f t="shared" si="862"/>
        <v>1</v>
      </c>
      <c r="L3439" s="11">
        <f t="shared" ca="1" si="856"/>
        <v>12168.389999999974</v>
      </c>
      <c r="M3439">
        <f t="shared" ca="1" si="863"/>
        <v>1</v>
      </c>
      <c r="N3439">
        <f t="shared" ca="1" si="857"/>
        <v>0</v>
      </c>
      <c r="O3439">
        <f>COUNTIF(結算日!$A$3:$A$249,A3439)</f>
        <v>0</v>
      </c>
      <c r="Q3439" s="7">
        <f t="shared" si="865"/>
        <v>-63</v>
      </c>
      <c r="R3439" s="8">
        <f t="shared" ca="1" si="869"/>
        <v>-11088</v>
      </c>
      <c r="S3439" s="8">
        <f t="shared" ca="1" si="870"/>
        <v>1315130</v>
      </c>
      <c r="T3439" s="8">
        <f t="shared" ca="1" si="866"/>
        <v>176</v>
      </c>
      <c r="U3439" s="9">
        <f t="shared" ca="1" si="871"/>
        <v>0</v>
      </c>
      <c r="V3439">
        <f t="shared" si="867"/>
        <v>2012</v>
      </c>
      <c r="W3439">
        <f t="shared" si="868"/>
        <v>5</v>
      </c>
    </row>
    <row r="3440" spans="1:23" x14ac:dyDescent="0.25">
      <c r="A3440" s="1">
        <v>41039</v>
      </c>
      <c r="B3440" s="2">
        <v>7484.01</v>
      </c>
      <c r="C3440" s="2">
        <v>56283</v>
      </c>
      <c r="D3440" s="2">
        <v>7482</v>
      </c>
      <c r="E3440" s="2">
        <v>7466</v>
      </c>
      <c r="F3440" s="10">
        <f t="shared" si="858"/>
        <v>-2.6857259677637302E-4</v>
      </c>
      <c r="G3440" s="2">
        <f t="shared" ca="1" si="859"/>
        <v>83591</v>
      </c>
      <c r="H3440">
        <f t="shared" ca="1" si="860"/>
        <v>-1</v>
      </c>
      <c r="I3440">
        <f t="shared" si="861"/>
        <v>1</v>
      </c>
      <c r="J3440">
        <f t="shared" si="864"/>
        <v>8.3000000000001819</v>
      </c>
      <c r="K3440">
        <f t="shared" ca="1" si="862"/>
        <v>-1</v>
      </c>
      <c r="L3440" s="11">
        <f t="shared" ca="1" si="856"/>
        <v>12176.689999999973</v>
      </c>
      <c r="M3440">
        <f t="shared" ca="1" si="863"/>
        <v>-1</v>
      </c>
      <c r="N3440">
        <f t="shared" ca="1" si="857"/>
        <v>2</v>
      </c>
      <c r="O3440">
        <f>COUNTIF(結算日!$A$3:$A$249,A3440)</f>
        <v>0</v>
      </c>
      <c r="Q3440" s="7">
        <f t="shared" si="865"/>
        <v>22</v>
      </c>
      <c r="R3440" s="8">
        <f t="shared" ca="1" si="869"/>
        <v>3872</v>
      </c>
      <c r="S3440" s="8">
        <f t="shared" ca="1" si="870"/>
        <v>1319002</v>
      </c>
      <c r="T3440" s="8">
        <f t="shared" ca="1" si="866"/>
        <v>-176</v>
      </c>
      <c r="U3440" s="9">
        <f t="shared" ca="1" si="871"/>
        <v>352</v>
      </c>
      <c r="V3440">
        <f t="shared" si="867"/>
        <v>2012</v>
      </c>
      <c r="W3440">
        <f t="shared" si="868"/>
        <v>5</v>
      </c>
    </row>
    <row r="3441" spans="1:23" x14ac:dyDescent="0.25">
      <c r="A3441" s="1">
        <v>41040</v>
      </c>
      <c r="B3441" s="2">
        <v>7401.37</v>
      </c>
      <c r="C3441" s="2">
        <v>67444</v>
      </c>
      <c r="D3441" s="2">
        <v>7367</v>
      </c>
      <c r="E3441" s="2">
        <v>7346</v>
      </c>
      <c r="F3441" s="10">
        <f t="shared" si="858"/>
        <v>-4.6437348761108055E-3</v>
      </c>
      <c r="G3441" s="2">
        <f t="shared" ca="1" si="859"/>
        <v>82181.074999999997</v>
      </c>
      <c r="H3441">
        <f t="shared" ca="1" si="860"/>
        <v>-1</v>
      </c>
      <c r="I3441">
        <f t="shared" si="861"/>
        <v>1</v>
      </c>
      <c r="J3441">
        <f t="shared" si="864"/>
        <v>-82.640000000000327</v>
      </c>
      <c r="K3441">
        <f t="shared" si="862"/>
        <v>1</v>
      </c>
      <c r="L3441" s="11">
        <f t="shared" ca="1" si="856"/>
        <v>12259.329999999973</v>
      </c>
      <c r="M3441">
        <f t="shared" ca="1" si="863"/>
        <v>1</v>
      </c>
      <c r="N3441">
        <f t="shared" ca="1" si="857"/>
        <v>2</v>
      </c>
      <c r="O3441">
        <f>COUNTIF(結算日!$A$3:$A$249,A3441)</f>
        <v>0</v>
      </c>
      <c r="Q3441" s="7">
        <f t="shared" si="865"/>
        <v>-115</v>
      </c>
      <c r="R3441" s="8">
        <f t="shared" ca="1" si="869"/>
        <v>20240</v>
      </c>
      <c r="S3441" s="8">
        <f t="shared" ca="1" si="870"/>
        <v>1338890</v>
      </c>
      <c r="T3441" s="8">
        <f t="shared" ca="1" si="866"/>
        <v>181</v>
      </c>
      <c r="U3441" s="9">
        <f t="shared" ca="1" si="871"/>
        <v>357</v>
      </c>
      <c r="V3441">
        <f t="shared" si="867"/>
        <v>2012</v>
      </c>
      <c r="W3441">
        <f t="shared" si="868"/>
        <v>5</v>
      </c>
    </row>
    <row r="3442" spans="1:23" x14ac:dyDescent="0.25">
      <c r="A3442" s="1">
        <v>41043</v>
      </c>
      <c r="B3442" s="2">
        <v>7377.18</v>
      </c>
      <c r="C3442" s="2">
        <v>46764</v>
      </c>
      <c r="D3442" s="2">
        <v>7369</v>
      </c>
      <c r="E3442" s="2">
        <v>7353</v>
      </c>
      <c r="F3442" s="10">
        <f t="shared" si="858"/>
        <v>-1.1088247812850449E-3</v>
      </c>
      <c r="G3442" s="2">
        <f t="shared" ca="1" si="859"/>
        <v>80861.95</v>
      </c>
      <c r="H3442">
        <f t="shared" ca="1" si="860"/>
        <v>-1</v>
      </c>
      <c r="I3442">
        <f t="shared" si="861"/>
        <v>1</v>
      </c>
      <c r="J3442">
        <f t="shared" si="864"/>
        <v>-24.1899999999996</v>
      </c>
      <c r="K3442">
        <f t="shared" si="862"/>
        <v>1</v>
      </c>
      <c r="L3442" s="11">
        <f t="shared" ca="1" si="856"/>
        <v>12235.139999999974</v>
      </c>
      <c r="M3442">
        <f t="shared" ca="1" si="863"/>
        <v>1</v>
      </c>
      <c r="N3442">
        <f t="shared" ca="1" si="857"/>
        <v>0</v>
      </c>
      <c r="O3442">
        <f>COUNTIF(結算日!$A$3:$A$249,A3442)</f>
        <v>0</v>
      </c>
      <c r="Q3442" s="7">
        <f t="shared" si="865"/>
        <v>2</v>
      </c>
      <c r="R3442" s="8">
        <f t="shared" ca="1" si="869"/>
        <v>362</v>
      </c>
      <c r="S3442" s="8">
        <f t="shared" ca="1" si="870"/>
        <v>1338895</v>
      </c>
      <c r="T3442" s="8">
        <f t="shared" ca="1" si="866"/>
        <v>181</v>
      </c>
      <c r="U3442" s="9">
        <f t="shared" ca="1" si="871"/>
        <v>0</v>
      </c>
      <c r="V3442">
        <f t="shared" si="867"/>
        <v>2012</v>
      </c>
      <c r="W3442">
        <f t="shared" si="868"/>
        <v>5</v>
      </c>
    </row>
    <row r="3443" spans="1:23" x14ac:dyDescent="0.25">
      <c r="A3443" s="1">
        <v>41044</v>
      </c>
      <c r="B3443" s="2">
        <v>7395.64</v>
      </c>
      <c r="C3443" s="2">
        <v>68087</v>
      </c>
      <c r="D3443" s="2">
        <v>7385</v>
      </c>
      <c r="E3443" s="2">
        <v>7369</v>
      </c>
      <c r="F3443" s="10">
        <f t="shared" si="858"/>
        <v>-1.4386854957786355E-3</v>
      </c>
      <c r="G3443" s="2">
        <f t="shared" ca="1" si="859"/>
        <v>79877.774999999994</v>
      </c>
      <c r="H3443">
        <f t="shared" ca="1" si="860"/>
        <v>-1</v>
      </c>
      <c r="I3443">
        <f t="shared" si="861"/>
        <v>1</v>
      </c>
      <c r="J3443">
        <f t="shared" si="864"/>
        <v>18.460000000000036</v>
      </c>
      <c r="K3443">
        <f t="shared" si="862"/>
        <v>1</v>
      </c>
      <c r="L3443" s="11">
        <f t="shared" ca="1" si="856"/>
        <v>12253.599999999973</v>
      </c>
      <c r="M3443">
        <f t="shared" ca="1" si="863"/>
        <v>1</v>
      </c>
      <c r="N3443">
        <f t="shared" ca="1" si="857"/>
        <v>0</v>
      </c>
      <c r="O3443">
        <f>COUNTIF(結算日!$A$3:$A$249,A3443)</f>
        <v>0</v>
      </c>
      <c r="Q3443" s="7">
        <f t="shared" si="865"/>
        <v>16</v>
      </c>
      <c r="R3443" s="8">
        <f t="shared" ca="1" si="869"/>
        <v>2896</v>
      </c>
      <c r="S3443" s="8">
        <f t="shared" ca="1" si="870"/>
        <v>1341791</v>
      </c>
      <c r="T3443" s="8">
        <f t="shared" ca="1" si="866"/>
        <v>181</v>
      </c>
      <c r="U3443" s="9">
        <f t="shared" ca="1" si="871"/>
        <v>0</v>
      </c>
      <c r="V3443">
        <f t="shared" si="867"/>
        <v>2012</v>
      </c>
      <c r="W3443">
        <f t="shared" si="868"/>
        <v>5</v>
      </c>
    </row>
    <row r="3444" spans="1:23" x14ac:dyDescent="0.25">
      <c r="A3444" s="1">
        <v>41045</v>
      </c>
      <c r="B3444" s="2">
        <v>7234.57</v>
      </c>
      <c r="C3444" s="2">
        <v>81393</v>
      </c>
      <c r="D3444" s="2">
        <v>7255</v>
      </c>
      <c r="E3444" s="2">
        <v>7244</v>
      </c>
      <c r="F3444" s="10">
        <f t="shared" si="858"/>
        <v>1.3034637856845777E-3</v>
      </c>
      <c r="G3444" s="2">
        <f t="shared" ca="1" si="859"/>
        <v>79853.324999999997</v>
      </c>
      <c r="H3444">
        <f t="shared" ca="1" si="860"/>
        <v>1</v>
      </c>
      <c r="I3444">
        <f t="shared" si="861"/>
        <v>-1</v>
      </c>
      <c r="J3444">
        <f t="shared" si="864"/>
        <v>-161.07000000000062</v>
      </c>
      <c r="K3444">
        <f t="shared" si="862"/>
        <v>-1</v>
      </c>
      <c r="L3444" s="11">
        <f t="shared" ca="1" si="856"/>
        <v>12092.529999999973</v>
      </c>
      <c r="M3444">
        <f t="shared" ca="1" si="863"/>
        <v>-1</v>
      </c>
      <c r="N3444">
        <f t="shared" ca="1" si="857"/>
        <v>2</v>
      </c>
      <c r="O3444">
        <f>COUNTIF(結算日!$A$3:$A$249,A3444)</f>
        <v>1</v>
      </c>
      <c r="Q3444" s="7">
        <f t="shared" si="865"/>
        <v>-130</v>
      </c>
      <c r="R3444" s="8">
        <f t="shared" ca="1" si="869"/>
        <v>-23530</v>
      </c>
      <c r="S3444" s="8">
        <f t="shared" ca="1" si="870"/>
        <v>1318261</v>
      </c>
      <c r="T3444" s="8">
        <f t="shared" ca="1" si="866"/>
        <v>-181</v>
      </c>
      <c r="U3444" s="9">
        <f t="shared" ca="1" si="871"/>
        <v>362</v>
      </c>
      <c r="V3444">
        <f t="shared" si="867"/>
        <v>2012</v>
      </c>
      <c r="W3444">
        <f t="shared" si="868"/>
        <v>5</v>
      </c>
    </row>
    <row r="3445" spans="1:23" x14ac:dyDescent="0.25">
      <c r="A3445" s="1">
        <v>41046</v>
      </c>
      <c r="B3445" s="2">
        <v>7356.77</v>
      </c>
      <c r="C3445" s="2">
        <v>78019</v>
      </c>
      <c r="D3445" s="2">
        <v>7316</v>
      </c>
      <c r="E3445" s="2">
        <v>7191</v>
      </c>
      <c r="F3445" s="10">
        <f t="shared" si="858"/>
        <v>-5.541834256066247E-3</v>
      </c>
      <c r="G3445" s="2">
        <f t="shared" ca="1" si="859"/>
        <v>79759.574999999997</v>
      </c>
      <c r="H3445">
        <f t="shared" ca="1" si="860"/>
        <v>-1</v>
      </c>
      <c r="I3445">
        <f t="shared" si="861"/>
        <v>1</v>
      </c>
      <c r="J3445">
        <f t="shared" si="864"/>
        <v>122.20000000000073</v>
      </c>
      <c r="K3445">
        <f t="shared" si="862"/>
        <v>1</v>
      </c>
      <c r="L3445" s="11">
        <f t="shared" ca="1" si="856"/>
        <v>11970.329999999973</v>
      </c>
      <c r="M3445">
        <f t="shared" ca="1" si="863"/>
        <v>1</v>
      </c>
      <c r="N3445">
        <f t="shared" ca="1" si="857"/>
        <v>2</v>
      </c>
      <c r="O3445">
        <f>COUNTIF(結算日!$A$3:$A$249,A3445)</f>
        <v>0</v>
      </c>
      <c r="Q3445" s="7">
        <f t="shared" si="865"/>
        <v>72</v>
      </c>
      <c r="R3445" s="8">
        <f t="shared" ca="1" si="869"/>
        <v>-13032</v>
      </c>
      <c r="S3445" s="8">
        <f t="shared" ca="1" si="870"/>
        <v>1304867</v>
      </c>
      <c r="T3445" s="8">
        <f t="shared" ca="1" si="866"/>
        <v>178</v>
      </c>
      <c r="U3445" s="9">
        <f t="shared" ca="1" si="871"/>
        <v>359</v>
      </c>
      <c r="V3445">
        <f t="shared" si="867"/>
        <v>2012</v>
      </c>
      <c r="W3445">
        <f t="shared" si="868"/>
        <v>5</v>
      </c>
    </row>
    <row r="3446" spans="1:23" x14ac:dyDescent="0.25">
      <c r="A3446" s="1">
        <v>41047</v>
      </c>
      <c r="B3446" s="2">
        <v>7151.19</v>
      </c>
      <c r="C3446" s="2">
        <v>83907</v>
      </c>
      <c r="D3446" s="2">
        <v>7131</v>
      </c>
      <c r="E3446" s="2">
        <v>7010</v>
      </c>
      <c r="F3446" s="10">
        <f t="shared" si="858"/>
        <v>-2.8233063308343853E-3</v>
      </c>
      <c r="G3446" s="2">
        <f t="shared" ca="1" si="859"/>
        <v>79567.725000000006</v>
      </c>
      <c r="H3446">
        <f t="shared" ca="1" si="860"/>
        <v>1</v>
      </c>
      <c r="I3446">
        <f t="shared" si="861"/>
        <v>1</v>
      </c>
      <c r="J3446">
        <f t="shared" si="864"/>
        <v>-205.58000000000084</v>
      </c>
      <c r="K3446">
        <f t="shared" si="862"/>
        <v>1</v>
      </c>
      <c r="L3446" s="11">
        <f t="shared" ca="1" si="856"/>
        <v>11764.749999999971</v>
      </c>
      <c r="M3446">
        <f t="shared" ca="1" si="863"/>
        <v>1</v>
      </c>
      <c r="N3446">
        <f t="shared" ca="1" si="857"/>
        <v>0</v>
      </c>
      <c r="O3446">
        <f>COUNTIF(結算日!$A$3:$A$249,A3446)</f>
        <v>0</v>
      </c>
      <c r="Q3446" s="7">
        <f t="shared" si="865"/>
        <v>-185</v>
      </c>
      <c r="R3446" s="8">
        <f t="shared" ca="1" si="869"/>
        <v>-32930</v>
      </c>
      <c r="S3446" s="8">
        <f t="shared" ca="1" si="870"/>
        <v>1271578</v>
      </c>
      <c r="T3446" s="8">
        <f t="shared" ca="1" si="866"/>
        <v>178</v>
      </c>
      <c r="U3446" s="9">
        <f t="shared" ca="1" si="871"/>
        <v>0</v>
      </c>
      <c r="V3446">
        <f t="shared" si="867"/>
        <v>2012</v>
      </c>
      <c r="W3446">
        <f t="shared" si="868"/>
        <v>5</v>
      </c>
    </row>
    <row r="3447" spans="1:23" x14ac:dyDescent="0.25">
      <c r="A3447" s="1">
        <v>41050</v>
      </c>
      <c r="B3447" s="2">
        <v>7192.23</v>
      </c>
      <c r="C3447" s="2">
        <v>53585</v>
      </c>
      <c r="D3447" s="2">
        <v>7188</v>
      </c>
      <c r="E3447" s="2">
        <v>7066</v>
      </c>
      <c r="F3447" s="10">
        <f t="shared" si="858"/>
        <v>-5.8813469535867746E-4</v>
      </c>
      <c r="G3447" s="2">
        <f t="shared" ca="1" si="859"/>
        <v>78537.925000000003</v>
      </c>
      <c r="H3447">
        <f t="shared" ca="1" si="860"/>
        <v>-1</v>
      </c>
      <c r="I3447">
        <f t="shared" si="861"/>
        <v>1</v>
      </c>
      <c r="J3447">
        <f t="shared" si="864"/>
        <v>41.039999999999964</v>
      </c>
      <c r="K3447">
        <f t="shared" ca="1" si="862"/>
        <v>-1</v>
      </c>
      <c r="L3447" s="11">
        <f t="shared" ca="1" si="856"/>
        <v>11805.789999999972</v>
      </c>
      <c r="M3447">
        <f t="shared" ca="1" si="863"/>
        <v>-1</v>
      </c>
      <c r="N3447">
        <f t="shared" ca="1" si="857"/>
        <v>2</v>
      </c>
      <c r="O3447">
        <f>COUNTIF(結算日!$A$3:$A$249,A3447)</f>
        <v>0</v>
      </c>
      <c r="Q3447" s="7">
        <f t="shared" si="865"/>
        <v>57</v>
      </c>
      <c r="R3447" s="8">
        <f t="shared" ca="1" si="869"/>
        <v>10146</v>
      </c>
      <c r="S3447" s="8">
        <f t="shared" ca="1" si="870"/>
        <v>1281724</v>
      </c>
      <c r="T3447" s="8">
        <f t="shared" ca="1" si="866"/>
        <v>-178</v>
      </c>
      <c r="U3447" s="9">
        <f t="shared" ca="1" si="871"/>
        <v>356</v>
      </c>
      <c r="V3447">
        <f t="shared" si="867"/>
        <v>2012</v>
      </c>
      <c r="W3447">
        <f t="shared" si="868"/>
        <v>5</v>
      </c>
    </row>
    <row r="3448" spans="1:23" x14ac:dyDescent="0.25">
      <c r="A3448" s="1">
        <v>41051</v>
      </c>
      <c r="B3448" s="2">
        <v>7274.89</v>
      </c>
      <c r="C3448" s="2">
        <v>65707</v>
      </c>
      <c r="D3448" s="2">
        <v>7237</v>
      </c>
      <c r="E3448" s="2">
        <v>7113</v>
      </c>
      <c r="F3448" s="10">
        <f t="shared" si="858"/>
        <v>-5.2083261740040188E-3</v>
      </c>
      <c r="G3448" s="2">
        <f t="shared" ca="1" si="859"/>
        <v>78145.725000000006</v>
      </c>
      <c r="H3448">
        <f t="shared" ca="1" si="860"/>
        <v>-1</v>
      </c>
      <c r="I3448">
        <f t="shared" si="861"/>
        <v>1</v>
      </c>
      <c r="J3448">
        <f t="shared" si="864"/>
        <v>82.660000000000764</v>
      </c>
      <c r="K3448">
        <f t="shared" si="862"/>
        <v>1</v>
      </c>
      <c r="L3448" s="11">
        <f t="shared" ca="1" si="856"/>
        <v>11723.129999999972</v>
      </c>
      <c r="M3448">
        <f t="shared" ca="1" si="863"/>
        <v>1</v>
      </c>
      <c r="N3448">
        <f t="shared" ca="1" si="857"/>
        <v>2</v>
      </c>
      <c r="O3448">
        <f>COUNTIF(結算日!$A$3:$A$249,A3448)</f>
        <v>0</v>
      </c>
      <c r="Q3448" s="7">
        <f t="shared" si="865"/>
        <v>49</v>
      </c>
      <c r="R3448" s="8">
        <f t="shared" ca="1" si="869"/>
        <v>-8722</v>
      </c>
      <c r="S3448" s="8">
        <f t="shared" ca="1" si="870"/>
        <v>1272646</v>
      </c>
      <c r="T3448" s="8">
        <f t="shared" ca="1" si="866"/>
        <v>175</v>
      </c>
      <c r="U3448" s="9">
        <f t="shared" ca="1" si="871"/>
        <v>353</v>
      </c>
      <c r="V3448">
        <f t="shared" si="867"/>
        <v>2012</v>
      </c>
      <c r="W3448">
        <f t="shared" si="868"/>
        <v>5</v>
      </c>
    </row>
    <row r="3449" spans="1:23" x14ac:dyDescent="0.25">
      <c r="A3449" s="1">
        <v>41052</v>
      </c>
      <c r="B3449" s="2">
        <v>7147.75</v>
      </c>
      <c r="C3449" s="2">
        <v>66521</v>
      </c>
      <c r="D3449" s="2">
        <v>7137</v>
      </c>
      <c r="E3449" s="2">
        <v>7014</v>
      </c>
      <c r="F3449" s="10">
        <f t="shared" si="858"/>
        <v>-1.5039697807002206E-3</v>
      </c>
      <c r="G3449" s="2">
        <f t="shared" ca="1" si="859"/>
        <v>77606.725000000006</v>
      </c>
      <c r="H3449">
        <f t="shared" ca="1" si="860"/>
        <v>-1</v>
      </c>
      <c r="I3449">
        <f t="shared" si="861"/>
        <v>1</v>
      </c>
      <c r="J3449">
        <f t="shared" si="864"/>
        <v>-127.14000000000033</v>
      </c>
      <c r="K3449">
        <f t="shared" si="862"/>
        <v>1</v>
      </c>
      <c r="L3449" s="11">
        <f t="shared" ca="1" si="856"/>
        <v>11595.989999999972</v>
      </c>
      <c r="M3449">
        <f t="shared" ca="1" si="863"/>
        <v>1</v>
      </c>
      <c r="N3449">
        <f t="shared" ca="1" si="857"/>
        <v>0</v>
      </c>
      <c r="O3449">
        <f>COUNTIF(結算日!$A$3:$A$249,A3449)</f>
        <v>0</v>
      </c>
      <c r="Q3449" s="7">
        <f t="shared" si="865"/>
        <v>-100</v>
      </c>
      <c r="R3449" s="8">
        <f t="shared" ca="1" si="869"/>
        <v>-17500</v>
      </c>
      <c r="S3449" s="8">
        <f t="shared" ca="1" si="870"/>
        <v>1254793</v>
      </c>
      <c r="T3449" s="8">
        <f t="shared" ca="1" si="866"/>
        <v>175</v>
      </c>
      <c r="U3449" s="9">
        <f t="shared" ca="1" si="871"/>
        <v>0</v>
      </c>
      <c r="V3449">
        <f t="shared" si="867"/>
        <v>2012</v>
      </c>
      <c r="W3449">
        <f t="shared" si="868"/>
        <v>5</v>
      </c>
    </row>
    <row r="3450" spans="1:23" x14ac:dyDescent="0.25">
      <c r="A3450" s="1">
        <v>41053</v>
      </c>
      <c r="B3450" s="2">
        <v>7124.89</v>
      </c>
      <c r="C3450" s="2">
        <v>64236</v>
      </c>
      <c r="D3450" s="2">
        <v>7131</v>
      </c>
      <c r="E3450" s="2">
        <v>7009</v>
      </c>
      <c r="F3450" s="10">
        <f t="shared" si="858"/>
        <v>8.5755709912715972E-4</v>
      </c>
      <c r="G3450" s="2">
        <f t="shared" ca="1" si="859"/>
        <v>77170.675000000003</v>
      </c>
      <c r="H3450">
        <f t="shared" ca="1" si="860"/>
        <v>-1</v>
      </c>
      <c r="I3450">
        <f t="shared" si="861"/>
        <v>-1</v>
      </c>
      <c r="J3450">
        <f t="shared" si="864"/>
        <v>-22.859999999999673</v>
      </c>
      <c r="K3450">
        <f t="shared" ca="1" si="862"/>
        <v>-1</v>
      </c>
      <c r="L3450" s="11">
        <f t="shared" ca="1" si="856"/>
        <v>11573.129999999972</v>
      </c>
      <c r="M3450">
        <f t="shared" ca="1" si="863"/>
        <v>-1</v>
      </c>
      <c r="N3450">
        <f t="shared" ca="1" si="857"/>
        <v>2</v>
      </c>
      <c r="O3450">
        <f>COUNTIF(結算日!$A$3:$A$249,A3450)</f>
        <v>0</v>
      </c>
      <c r="Q3450" s="7">
        <f t="shared" si="865"/>
        <v>-6</v>
      </c>
      <c r="R3450" s="8">
        <f t="shared" ca="1" si="869"/>
        <v>-1050</v>
      </c>
      <c r="S3450" s="8">
        <f t="shared" ca="1" si="870"/>
        <v>1253743</v>
      </c>
      <c r="T3450" s="8">
        <f t="shared" ca="1" si="866"/>
        <v>-175</v>
      </c>
      <c r="U3450" s="9">
        <f t="shared" ca="1" si="871"/>
        <v>350</v>
      </c>
      <c r="V3450">
        <f t="shared" si="867"/>
        <v>2012</v>
      </c>
      <c r="W3450">
        <f t="shared" si="868"/>
        <v>5</v>
      </c>
    </row>
    <row r="3451" spans="1:23" x14ac:dyDescent="0.25">
      <c r="A3451" s="1">
        <v>41054</v>
      </c>
      <c r="B3451" s="2">
        <v>7071.63</v>
      </c>
      <c r="C3451" s="2">
        <v>54497</v>
      </c>
      <c r="D3451" s="2">
        <v>7056</v>
      </c>
      <c r="E3451" s="2">
        <v>6935</v>
      </c>
      <c r="F3451" s="10">
        <f t="shared" si="858"/>
        <v>-2.2102400719494764E-3</v>
      </c>
      <c r="G3451" s="2">
        <f t="shared" ca="1" si="859"/>
        <v>76367.5</v>
      </c>
      <c r="H3451">
        <f t="shared" ca="1" si="860"/>
        <v>-1</v>
      </c>
      <c r="I3451">
        <f t="shared" si="861"/>
        <v>1</v>
      </c>
      <c r="J3451">
        <f t="shared" si="864"/>
        <v>-53.260000000000218</v>
      </c>
      <c r="K3451">
        <f t="shared" si="862"/>
        <v>1</v>
      </c>
      <c r="L3451" s="11">
        <f t="shared" ca="1" si="856"/>
        <v>11626.389999999972</v>
      </c>
      <c r="M3451">
        <f t="shared" ca="1" si="863"/>
        <v>1</v>
      </c>
      <c r="N3451">
        <f t="shared" ca="1" si="857"/>
        <v>2</v>
      </c>
      <c r="O3451">
        <f>COUNTIF(結算日!$A$3:$A$249,A3451)</f>
        <v>0</v>
      </c>
      <c r="Q3451" s="7">
        <f t="shared" si="865"/>
        <v>-75</v>
      </c>
      <c r="R3451" s="8">
        <f t="shared" ca="1" si="869"/>
        <v>13125</v>
      </c>
      <c r="S3451" s="8">
        <f t="shared" ca="1" si="870"/>
        <v>1266518</v>
      </c>
      <c r="T3451" s="8">
        <f t="shared" ca="1" si="866"/>
        <v>179</v>
      </c>
      <c r="U3451" s="9">
        <f t="shared" ca="1" si="871"/>
        <v>354</v>
      </c>
      <c r="V3451">
        <f t="shared" si="867"/>
        <v>2012</v>
      </c>
      <c r="W3451">
        <f t="shared" si="868"/>
        <v>5</v>
      </c>
    </row>
    <row r="3452" spans="1:23" x14ac:dyDescent="0.25">
      <c r="A3452" s="1">
        <v>41057</v>
      </c>
      <c r="B3452" s="2">
        <v>7136</v>
      </c>
      <c r="C3452" s="2">
        <v>44321</v>
      </c>
      <c r="D3452" s="2">
        <v>7116</v>
      </c>
      <c r="E3452" s="2">
        <v>6995</v>
      </c>
      <c r="F3452" s="10">
        <f t="shared" si="858"/>
        <v>-2.8026905829596771E-3</v>
      </c>
      <c r="G3452" s="2">
        <f t="shared" ca="1" si="859"/>
        <v>74200.975000000006</v>
      </c>
      <c r="H3452">
        <f t="shared" ca="1" si="860"/>
        <v>-1</v>
      </c>
      <c r="I3452">
        <f t="shared" si="861"/>
        <v>1</v>
      </c>
      <c r="J3452">
        <f t="shared" si="864"/>
        <v>64.369999999999891</v>
      </c>
      <c r="K3452">
        <f t="shared" si="862"/>
        <v>1</v>
      </c>
      <c r="L3452" s="11">
        <f t="shared" ca="1" si="856"/>
        <v>11690.759999999973</v>
      </c>
      <c r="M3452">
        <f t="shared" ca="1" si="863"/>
        <v>1</v>
      </c>
      <c r="N3452">
        <f t="shared" ca="1" si="857"/>
        <v>0</v>
      </c>
      <c r="O3452">
        <f>COUNTIF(結算日!$A$3:$A$249,A3452)</f>
        <v>0</v>
      </c>
      <c r="Q3452" s="7">
        <f t="shared" si="865"/>
        <v>60</v>
      </c>
      <c r="R3452" s="8">
        <f t="shared" ca="1" si="869"/>
        <v>10740</v>
      </c>
      <c r="S3452" s="8">
        <f t="shared" ca="1" si="870"/>
        <v>1276904</v>
      </c>
      <c r="T3452" s="8">
        <f t="shared" ca="1" si="866"/>
        <v>179</v>
      </c>
      <c r="U3452" s="9">
        <f t="shared" ca="1" si="871"/>
        <v>0</v>
      </c>
      <c r="V3452">
        <f t="shared" si="867"/>
        <v>2012</v>
      </c>
      <c r="W3452">
        <f t="shared" si="868"/>
        <v>5</v>
      </c>
    </row>
    <row r="3453" spans="1:23" x14ac:dyDescent="0.25">
      <c r="A3453" s="1">
        <v>41058</v>
      </c>
      <c r="B3453" s="2">
        <v>7342.29</v>
      </c>
      <c r="C3453" s="2">
        <v>93098</v>
      </c>
      <c r="D3453" s="2">
        <v>7292</v>
      </c>
      <c r="E3453" s="2">
        <v>7170</v>
      </c>
      <c r="F3453" s="10">
        <f t="shared" si="858"/>
        <v>-6.8493617114007144E-3</v>
      </c>
      <c r="G3453" s="2">
        <f t="shared" ca="1" si="859"/>
        <v>74052.975000000006</v>
      </c>
      <c r="H3453">
        <f t="shared" ca="1" si="860"/>
        <v>1</v>
      </c>
      <c r="I3453">
        <f t="shared" si="861"/>
        <v>1</v>
      </c>
      <c r="J3453">
        <f t="shared" si="864"/>
        <v>206.28999999999996</v>
      </c>
      <c r="K3453">
        <f t="shared" si="862"/>
        <v>1</v>
      </c>
      <c r="L3453" s="11">
        <f t="shared" ca="1" si="856"/>
        <v>11897.049999999974</v>
      </c>
      <c r="M3453">
        <f t="shared" ca="1" si="863"/>
        <v>1</v>
      </c>
      <c r="N3453">
        <f t="shared" ca="1" si="857"/>
        <v>0</v>
      </c>
      <c r="O3453">
        <f>COUNTIF(結算日!$A$3:$A$249,A3453)</f>
        <v>0</v>
      </c>
      <c r="Q3453" s="7">
        <f t="shared" si="865"/>
        <v>176</v>
      </c>
      <c r="R3453" s="8">
        <f t="shared" ca="1" si="869"/>
        <v>31504</v>
      </c>
      <c r="S3453" s="8">
        <f t="shared" ca="1" si="870"/>
        <v>1308408</v>
      </c>
      <c r="T3453" s="8">
        <f t="shared" ca="1" si="866"/>
        <v>179</v>
      </c>
      <c r="U3453" s="9">
        <f t="shared" ca="1" si="871"/>
        <v>0</v>
      </c>
      <c r="V3453">
        <f t="shared" si="867"/>
        <v>2012</v>
      </c>
      <c r="W3453">
        <f t="shared" si="868"/>
        <v>5</v>
      </c>
    </row>
    <row r="3454" spans="1:23" x14ac:dyDescent="0.25">
      <c r="A3454" s="1">
        <v>41059</v>
      </c>
      <c r="B3454" s="2">
        <v>7261.8</v>
      </c>
      <c r="C3454" s="2">
        <v>93847</v>
      </c>
      <c r="D3454" s="2">
        <v>7234</v>
      </c>
      <c r="E3454" s="2">
        <v>7111</v>
      </c>
      <c r="F3454" s="10">
        <f t="shared" si="858"/>
        <v>-3.8282519485527411E-3</v>
      </c>
      <c r="G3454" s="2">
        <f t="shared" ca="1" si="859"/>
        <v>74687.199999999997</v>
      </c>
      <c r="H3454">
        <f t="shared" ca="1" si="860"/>
        <v>1</v>
      </c>
      <c r="I3454">
        <f t="shared" si="861"/>
        <v>1</v>
      </c>
      <c r="J3454">
        <f t="shared" si="864"/>
        <v>-80.489999999999782</v>
      </c>
      <c r="K3454">
        <f t="shared" si="862"/>
        <v>1</v>
      </c>
      <c r="L3454" s="11">
        <f t="shared" ref="L3454:L3517" ca="1" si="872">L3453+J3454*M3453</f>
        <v>11816.559999999974</v>
      </c>
      <c r="M3454">
        <f t="shared" ca="1" si="863"/>
        <v>1</v>
      </c>
      <c r="N3454">
        <f t="shared" ref="N3454:N3517" ca="1" si="873">ABS(M3454-M3453)</f>
        <v>0</v>
      </c>
      <c r="O3454">
        <f>COUNTIF(結算日!$A$3:$A$249,A3454)</f>
        <v>0</v>
      </c>
      <c r="Q3454" s="7">
        <f t="shared" si="865"/>
        <v>-58</v>
      </c>
      <c r="R3454" s="8">
        <f t="shared" ca="1" si="869"/>
        <v>-10382</v>
      </c>
      <c r="S3454" s="8">
        <f t="shared" ca="1" si="870"/>
        <v>1298026</v>
      </c>
      <c r="T3454" s="8">
        <f t="shared" ca="1" si="866"/>
        <v>179</v>
      </c>
      <c r="U3454" s="9">
        <f t="shared" ca="1" si="871"/>
        <v>0</v>
      </c>
      <c r="V3454">
        <f t="shared" si="867"/>
        <v>2012</v>
      </c>
      <c r="W3454">
        <f t="shared" si="868"/>
        <v>5</v>
      </c>
    </row>
    <row r="3455" spans="1:23" x14ac:dyDescent="0.25">
      <c r="A3455" s="1">
        <v>41060</v>
      </c>
      <c r="B3455" s="2">
        <v>7301.5</v>
      </c>
      <c r="C3455" s="2">
        <v>95576</v>
      </c>
      <c r="D3455" s="2">
        <v>7216</v>
      </c>
      <c r="E3455" s="2">
        <v>7091</v>
      </c>
      <c r="F3455" s="10">
        <f t="shared" si="858"/>
        <v>-1.1709922618640012E-2</v>
      </c>
      <c r="G3455" s="2">
        <f t="shared" ca="1" si="859"/>
        <v>74411.074999999997</v>
      </c>
      <c r="H3455">
        <f t="shared" ca="1" si="860"/>
        <v>1</v>
      </c>
      <c r="I3455">
        <f t="shared" si="861"/>
        <v>1</v>
      </c>
      <c r="J3455">
        <f t="shared" si="864"/>
        <v>39.699999999999818</v>
      </c>
      <c r="K3455">
        <f t="shared" si="862"/>
        <v>1</v>
      </c>
      <c r="L3455" s="11">
        <f t="shared" ca="1" si="872"/>
        <v>11856.259999999973</v>
      </c>
      <c r="M3455">
        <f t="shared" ca="1" si="863"/>
        <v>1</v>
      </c>
      <c r="N3455">
        <f t="shared" ca="1" si="873"/>
        <v>0</v>
      </c>
      <c r="O3455">
        <f>COUNTIF(結算日!$A$3:$A$249,A3455)</f>
        <v>0</v>
      </c>
      <c r="Q3455" s="7">
        <f t="shared" si="865"/>
        <v>-18</v>
      </c>
      <c r="R3455" s="8">
        <f t="shared" ca="1" si="869"/>
        <v>-3222</v>
      </c>
      <c r="S3455" s="8">
        <f t="shared" ca="1" si="870"/>
        <v>1294804</v>
      </c>
      <c r="T3455" s="8">
        <f t="shared" ca="1" si="866"/>
        <v>179</v>
      </c>
      <c r="U3455" s="9">
        <f t="shared" ca="1" si="871"/>
        <v>0</v>
      </c>
      <c r="V3455">
        <f t="shared" si="867"/>
        <v>2012</v>
      </c>
      <c r="W3455">
        <f t="shared" si="868"/>
        <v>5</v>
      </c>
    </row>
    <row r="3456" spans="1:23" x14ac:dyDescent="0.25">
      <c r="A3456" s="1">
        <v>41061</v>
      </c>
      <c r="B3456" s="2">
        <v>7106.09</v>
      </c>
      <c r="C3456" s="2">
        <v>79468</v>
      </c>
      <c r="D3456" s="2">
        <v>7100</v>
      </c>
      <c r="E3456" s="2">
        <v>6977</v>
      </c>
      <c r="F3456" s="10">
        <f t="shared" si="858"/>
        <v>-8.5701138037941327E-4</v>
      </c>
      <c r="G3456" s="2">
        <f t="shared" ca="1" si="859"/>
        <v>73999.95</v>
      </c>
      <c r="H3456">
        <f t="shared" ca="1" si="860"/>
        <v>1</v>
      </c>
      <c r="I3456">
        <f t="shared" si="861"/>
        <v>1</v>
      </c>
      <c r="J3456">
        <f t="shared" si="864"/>
        <v>-195.40999999999985</v>
      </c>
      <c r="K3456">
        <f t="shared" ca="1" si="862"/>
        <v>1</v>
      </c>
      <c r="L3456" s="11">
        <f t="shared" ca="1" si="872"/>
        <v>11660.849999999973</v>
      </c>
      <c r="M3456">
        <f t="shared" ca="1" si="863"/>
        <v>1</v>
      </c>
      <c r="N3456">
        <f t="shared" ca="1" si="873"/>
        <v>0</v>
      </c>
      <c r="O3456">
        <f>COUNTIF(結算日!$A$3:$A$249,A3456)</f>
        <v>0</v>
      </c>
      <c r="Q3456" s="7">
        <f t="shared" si="865"/>
        <v>-116</v>
      </c>
      <c r="R3456" s="8">
        <f t="shared" ca="1" si="869"/>
        <v>-20764</v>
      </c>
      <c r="S3456" s="8">
        <f t="shared" ca="1" si="870"/>
        <v>1274040</v>
      </c>
      <c r="T3456" s="8">
        <f t="shared" ca="1" si="866"/>
        <v>179</v>
      </c>
      <c r="U3456" s="9">
        <f t="shared" ca="1" si="871"/>
        <v>0</v>
      </c>
      <c r="V3456">
        <f t="shared" si="867"/>
        <v>2012</v>
      </c>
      <c r="W3456">
        <f t="shared" si="868"/>
        <v>6</v>
      </c>
    </row>
    <row r="3457" spans="1:23" x14ac:dyDescent="0.25">
      <c r="A3457" s="1">
        <v>41064</v>
      </c>
      <c r="B3457" s="2">
        <v>6894.66</v>
      </c>
      <c r="C3457" s="2">
        <v>77213</v>
      </c>
      <c r="D3457" s="2">
        <v>6866</v>
      </c>
      <c r="E3457" s="2">
        <v>6746</v>
      </c>
      <c r="F3457" s="10">
        <f t="shared" si="858"/>
        <v>-4.1568402212727174E-3</v>
      </c>
      <c r="G3457" s="2">
        <f t="shared" ca="1" si="859"/>
        <v>73992.524999999994</v>
      </c>
      <c r="H3457">
        <f t="shared" ca="1" si="860"/>
        <v>1</v>
      </c>
      <c r="I3457">
        <f t="shared" si="861"/>
        <v>1</v>
      </c>
      <c r="J3457">
        <f t="shared" si="864"/>
        <v>-211.43000000000029</v>
      </c>
      <c r="K3457">
        <f t="shared" si="862"/>
        <v>1</v>
      </c>
      <c r="L3457" s="11">
        <f t="shared" ca="1" si="872"/>
        <v>11449.419999999973</v>
      </c>
      <c r="M3457">
        <f t="shared" ca="1" si="863"/>
        <v>1</v>
      </c>
      <c r="N3457">
        <f t="shared" ca="1" si="873"/>
        <v>0</v>
      </c>
      <c r="O3457">
        <f>COUNTIF(結算日!$A$3:$A$249,A3457)</f>
        <v>0</v>
      </c>
      <c r="Q3457" s="7">
        <f t="shared" si="865"/>
        <v>-234</v>
      </c>
      <c r="R3457" s="8">
        <f t="shared" ca="1" si="869"/>
        <v>-41886</v>
      </c>
      <c r="S3457" s="8">
        <f t="shared" ca="1" si="870"/>
        <v>1232154</v>
      </c>
      <c r="T3457" s="8">
        <f t="shared" ca="1" si="866"/>
        <v>179</v>
      </c>
      <c r="U3457" s="9">
        <f t="shared" ca="1" si="871"/>
        <v>0</v>
      </c>
      <c r="V3457">
        <f t="shared" si="867"/>
        <v>2012</v>
      </c>
      <c r="W3457">
        <f t="shared" si="868"/>
        <v>6</v>
      </c>
    </row>
    <row r="3458" spans="1:23" x14ac:dyDescent="0.25">
      <c r="A3458" s="1">
        <v>41065</v>
      </c>
      <c r="B3458" s="2">
        <v>7000.45</v>
      </c>
      <c r="C3458" s="2">
        <v>62503</v>
      </c>
      <c r="D3458" s="2">
        <v>6973</v>
      </c>
      <c r="E3458" s="2">
        <v>6850</v>
      </c>
      <c r="F3458" s="10">
        <f t="shared" ref="F3458:F3521" si="874">IF(O3458=1,E3458,D3458)/B3458-1</f>
        <v>-3.9211764957967077E-3</v>
      </c>
      <c r="G3458" s="2">
        <f t="shared" ref="G3458:G3521" ca="1" si="875">IF(ROW()&gt;$G$1,AVERAGE(OFFSET(C3458,-$G$1+1,,$G$1)),"")</f>
        <v>74059.55</v>
      </c>
      <c r="H3458">
        <f t="shared" ref="H3458:H3521" ca="1" si="876">IF(G3458="",0,SIGN(C3458-G3458))</f>
        <v>-1</v>
      </c>
      <c r="I3458">
        <f t="shared" ref="I3458:I3521" si="877">-SIGN(F3458)</f>
        <v>1</v>
      </c>
      <c r="J3458">
        <f t="shared" si="864"/>
        <v>105.78999999999996</v>
      </c>
      <c r="K3458">
        <f t="shared" ref="K3458:K3521" si="878">CHOOSE($K$1,H3458*(2-$K$1)+I3458*($K$1-1),IF(ABS(F3458)&gt;($K$1-2)/100,I3458,H3458))</f>
        <v>1</v>
      </c>
      <c r="L3458" s="11">
        <f t="shared" ca="1" si="872"/>
        <v>11555.209999999974</v>
      </c>
      <c r="M3458">
        <f t="shared" ref="M3458:M3521" ca="1" si="879">INT(L3458*$P$1/B3458)*K3458</f>
        <v>1</v>
      </c>
      <c r="N3458">
        <f t="shared" ca="1" si="873"/>
        <v>0</v>
      </c>
      <c r="O3458">
        <f>COUNTIF(結算日!$A$3:$A$249,A3458)</f>
        <v>0</v>
      </c>
      <c r="Q3458" s="7">
        <f t="shared" si="865"/>
        <v>107</v>
      </c>
      <c r="R3458" s="8">
        <f t="shared" ca="1" si="869"/>
        <v>19153</v>
      </c>
      <c r="S3458" s="8">
        <f t="shared" ca="1" si="870"/>
        <v>1251307</v>
      </c>
      <c r="T3458" s="8">
        <f t="shared" ca="1" si="866"/>
        <v>179</v>
      </c>
      <c r="U3458" s="9">
        <f t="shared" ca="1" si="871"/>
        <v>0</v>
      </c>
      <c r="V3458">
        <f t="shared" si="867"/>
        <v>2012</v>
      </c>
      <c r="W3458">
        <f t="shared" si="868"/>
        <v>6</v>
      </c>
    </row>
    <row r="3459" spans="1:23" x14ac:dyDescent="0.25">
      <c r="A3459" s="1">
        <v>41066</v>
      </c>
      <c r="B3459" s="2">
        <v>7056.15</v>
      </c>
      <c r="C3459" s="2">
        <v>65697</v>
      </c>
      <c r="D3459" s="2">
        <v>7013</v>
      </c>
      <c r="E3459" s="2">
        <v>6895</v>
      </c>
      <c r="F3459" s="10">
        <f t="shared" si="874"/>
        <v>-6.1152328110938292E-3</v>
      </c>
      <c r="G3459" s="2">
        <f t="shared" ca="1" si="875"/>
        <v>74007.024999999994</v>
      </c>
      <c r="H3459">
        <f t="shared" ca="1" si="876"/>
        <v>-1</v>
      </c>
      <c r="I3459">
        <f t="shared" si="877"/>
        <v>1</v>
      </c>
      <c r="J3459">
        <f t="shared" ref="J3459:J3522" si="880">B3459-B3458</f>
        <v>55.699999999999818</v>
      </c>
      <c r="K3459">
        <f t="shared" si="878"/>
        <v>1</v>
      </c>
      <c r="L3459" s="11">
        <f t="shared" ca="1" si="872"/>
        <v>11610.909999999974</v>
      </c>
      <c r="M3459">
        <f t="shared" ca="1" si="879"/>
        <v>1</v>
      </c>
      <c r="N3459">
        <f t="shared" ca="1" si="873"/>
        <v>0</v>
      </c>
      <c r="O3459">
        <f>COUNTIF(結算日!$A$3:$A$249,A3459)</f>
        <v>0</v>
      </c>
      <c r="Q3459" s="7">
        <f t="shared" ref="Q3459:Q3522" si="881">D3459-IF(O3458=1,E3458,D3458)</f>
        <v>40</v>
      </c>
      <c r="R3459" s="8">
        <f t="shared" ca="1" si="869"/>
        <v>7160</v>
      </c>
      <c r="S3459" s="8">
        <f t="shared" ca="1" si="870"/>
        <v>1258467</v>
      </c>
      <c r="T3459" s="8">
        <f t="shared" ref="T3459:T3522" ca="1" si="882">INT(S3459*$P$1/IF(O3459=1,E3459,D3459))*K3459</f>
        <v>179</v>
      </c>
      <c r="U3459" s="9">
        <f t="shared" ca="1" si="871"/>
        <v>0</v>
      </c>
      <c r="V3459">
        <f t="shared" ref="V3459:V3522" si="883">YEAR(A3459)</f>
        <v>2012</v>
      </c>
      <c r="W3459">
        <f t="shared" ref="W3459:W3522" si="884">MONTH(A3459)</f>
        <v>6</v>
      </c>
    </row>
    <row r="3460" spans="1:23" x14ac:dyDescent="0.25">
      <c r="A3460" s="1">
        <v>41067</v>
      </c>
      <c r="B3460" s="2">
        <v>7080.31</v>
      </c>
      <c r="C3460" s="2">
        <v>64965</v>
      </c>
      <c r="D3460" s="2">
        <v>7045</v>
      </c>
      <c r="E3460" s="2">
        <v>6928</v>
      </c>
      <c r="F3460" s="10">
        <f t="shared" si="874"/>
        <v>-4.9870697751934756E-3</v>
      </c>
      <c r="G3460" s="2">
        <f t="shared" ca="1" si="875"/>
        <v>73958.95</v>
      </c>
      <c r="H3460">
        <f t="shared" ca="1" si="876"/>
        <v>-1</v>
      </c>
      <c r="I3460">
        <f t="shared" si="877"/>
        <v>1</v>
      </c>
      <c r="J3460">
        <f t="shared" si="880"/>
        <v>24.160000000000764</v>
      </c>
      <c r="K3460">
        <f t="shared" si="878"/>
        <v>1</v>
      </c>
      <c r="L3460" s="11">
        <f t="shared" ca="1" si="872"/>
        <v>11635.069999999974</v>
      </c>
      <c r="M3460">
        <f t="shared" ca="1" si="879"/>
        <v>1</v>
      </c>
      <c r="N3460">
        <f t="shared" ca="1" si="873"/>
        <v>0</v>
      </c>
      <c r="O3460">
        <f>COUNTIF(結算日!$A$3:$A$249,A3460)</f>
        <v>0</v>
      </c>
      <c r="Q3460" s="7">
        <f t="shared" si="881"/>
        <v>32</v>
      </c>
      <c r="R3460" s="8">
        <f t="shared" ref="R3460:R3523" ca="1" si="885">Q3460*T3459</f>
        <v>5728</v>
      </c>
      <c r="S3460" s="8">
        <f t="shared" ref="S3460:S3523" ca="1" si="886">S3459+Q3460*T3459-U3459*$U$1</f>
        <v>1264195</v>
      </c>
      <c r="T3460" s="8">
        <f t="shared" ca="1" si="882"/>
        <v>179</v>
      </c>
      <c r="U3460" s="9">
        <f t="shared" ref="U3460:U3523" ca="1" si="887">IF(O3460=1,ABS(T3460)+ABS(T3459),ABS(T3460-T3459))</f>
        <v>0</v>
      </c>
      <c r="V3460">
        <f t="shared" si="883"/>
        <v>2012</v>
      </c>
      <c r="W3460">
        <f t="shared" si="884"/>
        <v>6</v>
      </c>
    </row>
    <row r="3461" spans="1:23" x14ac:dyDescent="0.25">
      <c r="A3461" s="1">
        <v>41068</v>
      </c>
      <c r="B3461" s="2">
        <v>6999.65</v>
      </c>
      <c r="C3461" s="2">
        <v>50801</v>
      </c>
      <c r="D3461" s="2">
        <v>6953</v>
      </c>
      <c r="E3461" s="2">
        <v>6839</v>
      </c>
      <c r="F3461" s="10">
        <f t="shared" si="874"/>
        <v>-6.6646189452329585E-3</v>
      </c>
      <c r="G3461" s="2">
        <f t="shared" ca="1" si="875"/>
        <v>73374.324999999997</v>
      </c>
      <c r="H3461">
        <f t="shared" ca="1" si="876"/>
        <v>-1</v>
      </c>
      <c r="I3461">
        <f t="shared" si="877"/>
        <v>1</v>
      </c>
      <c r="J3461">
        <f t="shared" si="880"/>
        <v>-80.660000000000764</v>
      </c>
      <c r="K3461">
        <f t="shared" si="878"/>
        <v>1</v>
      </c>
      <c r="L3461" s="11">
        <f t="shared" ca="1" si="872"/>
        <v>11554.409999999974</v>
      </c>
      <c r="M3461">
        <f t="shared" ca="1" si="879"/>
        <v>1</v>
      </c>
      <c r="N3461">
        <f t="shared" ca="1" si="873"/>
        <v>0</v>
      </c>
      <c r="O3461">
        <f>COUNTIF(結算日!$A$3:$A$249,A3461)</f>
        <v>0</v>
      </c>
      <c r="Q3461" s="7">
        <f t="shared" si="881"/>
        <v>-92</v>
      </c>
      <c r="R3461" s="8">
        <f t="shared" ca="1" si="885"/>
        <v>-16468</v>
      </c>
      <c r="S3461" s="8">
        <f t="shared" ca="1" si="886"/>
        <v>1247727</v>
      </c>
      <c r="T3461" s="8">
        <f t="shared" ca="1" si="882"/>
        <v>179</v>
      </c>
      <c r="U3461" s="9">
        <f t="shared" ca="1" si="887"/>
        <v>0</v>
      </c>
      <c r="V3461">
        <f t="shared" si="883"/>
        <v>2012</v>
      </c>
      <c r="W3461">
        <f t="shared" si="884"/>
        <v>6</v>
      </c>
    </row>
    <row r="3462" spans="1:23" x14ac:dyDescent="0.25">
      <c r="A3462" s="1">
        <v>41071</v>
      </c>
      <c r="B3462" s="2">
        <v>7120.23</v>
      </c>
      <c r="C3462" s="2">
        <v>65205</v>
      </c>
      <c r="D3462" s="2">
        <v>7093</v>
      </c>
      <c r="E3462" s="2">
        <v>6979</v>
      </c>
      <c r="F3462" s="10">
        <f t="shared" si="874"/>
        <v>-3.8243146639925785E-3</v>
      </c>
      <c r="G3462" s="2">
        <f t="shared" ca="1" si="875"/>
        <v>72835.774999999994</v>
      </c>
      <c r="H3462">
        <f t="shared" ca="1" si="876"/>
        <v>-1</v>
      </c>
      <c r="I3462">
        <f t="shared" si="877"/>
        <v>1</v>
      </c>
      <c r="J3462">
        <f t="shared" si="880"/>
        <v>120.57999999999993</v>
      </c>
      <c r="K3462">
        <f t="shared" si="878"/>
        <v>1</v>
      </c>
      <c r="L3462" s="11">
        <f t="shared" ca="1" si="872"/>
        <v>11674.989999999974</v>
      </c>
      <c r="M3462">
        <f t="shared" ca="1" si="879"/>
        <v>1</v>
      </c>
      <c r="N3462">
        <f t="shared" ca="1" si="873"/>
        <v>0</v>
      </c>
      <c r="O3462">
        <f>COUNTIF(結算日!$A$3:$A$249,A3462)</f>
        <v>0</v>
      </c>
      <c r="Q3462" s="7">
        <f t="shared" si="881"/>
        <v>140</v>
      </c>
      <c r="R3462" s="8">
        <f t="shared" ca="1" si="885"/>
        <v>25060</v>
      </c>
      <c r="S3462" s="8">
        <f t="shared" ca="1" si="886"/>
        <v>1272787</v>
      </c>
      <c r="T3462" s="8">
        <f t="shared" ca="1" si="882"/>
        <v>179</v>
      </c>
      <c r="U3462" s="9">
        <f t="shared" ca="1" si="887"/>
        <v>0</v>
      </c>
      <c r="V3462">
        <f t="shared" si="883"/>
        <v>2012</v>
      </c>
      <c r="W3462">
        <f t="shared" si="884"/>
        <v>6</v>
      </c>
    </row>
    <row r="3463" spans="1:23" x14ac:dyDescent="0.25">
      <c r="A3463" s="1">
        <v>41072</v>
      </c>
      <c r="B3463" s="2">
        <v>7072.08</v>
      </c>
      <c r="C3463" s="2">
        <v>47130</v>
      </c>
      <c r="D3463" s="2">
        <v>7019</v>
      </c>
      <c r="E3463" s="2">
        <v>6910</v>
      </c>
      <c r="F3463" s="10">
        <f t="shared" si="874"/>
        <v>-7.5055712039456823E-3</v>
      </c>
      <c r="G3463" s="2">
        <f t="shared" ca="1" si="875"/>
        <v>72563.975000000006</v>
      </c>
      <c r="H3463">
        <f t="shared" ca="1" si="876"/>
        <v>-1</v>
      </c>
      <c r="I3463">
        <f t="shared" si="877"/>
        <v>1</v>
      </c>
      <c r="J3463">
        <f t="shared" si="880"/>
        <v>-48.149999999999636</v>
      </c>
      <c r="K3463">
        <f t="shared" si="878"/>
        <v>1</v>
      </c>
      <c r="L3463" s="11">
        <f t="shared" ca="1" si="872"/>
        <v>11626.839999999975</v>
      </c>
      <c r="M3463">
        <f t="shared" ca="1" si="879"/>
        <v>1</v>
      </c>
      <c r="N3463">
        <f t="shared" ca="1" si="873"/>
        <v>0</v>
      </c>
      <c r="O3463">
        <f>COUNTIF(結算日!$A$3:$A$249,A3463)</f>
        <v>0</v>
      </c>
      <c r="Q3463" s="7">
        <f t="shared" si="881"/>
        <v>-74</v>
      </c>
      <c r="R3463" s="8">
        <f t="shared" ca="1" si="885"/>
        <v>-13246</v>
      </c>
      <c r="S3463" s="8">
        <f t="shared" ca="1" si="886"/>
        <v>1259541</v>
      </c>
      <c r="T3463" s="8">
        <f t="shared" ca="1" si="882"/>
        <v>179</v>
      </c>
      <c r="U3463" s="9">
        <f t="shared" ca="1" si="887"/>
        <v>0</v>
      </c>
      <c r="V3463">
        <f t="shared" si="883"/>
        <v>2012</v>
      </c>
      <c r="W3463">
        <f t="shared" si="884"/>
        <v>6</v>
      </c>
    </row>
    <row r="3464" spans="1:23" x14ac:dyDescent="0.25">
      <c r="A3464" s="1">
        <v>41073</v>
      </c>
      <c r="B3464" s="2">
        <v>7088.83</v>
      </c>
      <c r="C3464" s="2">
        <v>50898</v>
      </c>
      <c r="D3464" s="2">
        <v>7050</v>
      </c>
      <c r="E3464" s="2">
        <v>6936</v>
      </c>
      <c r="F3464" s="10">
        <f t="shared" si="874"/>
        <v>-5.4776317107336769E-3</v>
      </c>
      <c r="G3464" s="2">
        <f t="shared" ca="1" si="875"/>
        <v>71677.375</v>
      </c>
      <c r="H3464">
        <f t="shared" ca="1" si="876"/>
        <v>-1</v>
      </c>
      <c r="I3464">
        <f t="shared" si="877"/>
        <v>1</v>
      </c>
      <c r="J3464">
        <f t="shared" si="880"/>
        <v>16.75</v>
      </c>
      <c r="K3464">
        <f t="shared" si="878"/>
        <v>1</v>
      </c>
      <c r="L3464" s="11">
        <f t="shared" ca="1" si="872"/>
        <v>11643.589999999975</v>
      </c>
      <c r="M3464">
        <f t="shared" ca="1" si="879"/>
        <v>1</v>
      </c>
      <c r="N3464">
        <f t="shared" ca="1" si="873"/>
        <v>0</v>
      </c>
      <c r="O3464">
        <f>COUNTIF(結算日!$A$3:$A$249,A3464)</f>
        <v>0</v>
      </c>
      <c r="Q3464" s="7">
        <f t="shared" si="881"/>
        <v>31</v>
      </c>
      <c r="R3464" s="8">
        <f t="shared" ca="1" si="885"/>
        <v>5549</v>
      </c>
      <c r="S3464" s="8">
        <f t="shared" ca="1" si="886"/>
        <v>1265090</v>
      </c>
      <c r="T3464" s="8">
        <f t="shared" ca="1" si="882"/>
        <v>179</v>
      </c>
      <c r="U3464" s="9">
        <f t="shared" ca="1" si="887"/>
        <v>0</v>
      </c>
      <c r="V3464">
        <f t="shared" si="883"/>
        <v>2012</v>
      </c>
      <c r="W3464">
        <f t="shared" si="884"/>
        <v>6</v>
      </c>
    </row>
    <row r="3465" spans="1:23" x14ac:dyDescent="0.25">
      <c r="A3465" s="1">
        <v>41074</v>
      </c>
      <c r="B3465" s="2">
        <v>7075.1</v>
      </c>
      <c r="C3465" s="2">
        <v>49780</v>
      </c>
      <c r="D3465" s="2">
        <v>7067</v>
      </c>
      <c r="E3465" s="2">
        <v>6950</v>
      </c>
      <c r="F3465" s="10">
        <f t="shared" si="874"/>
        <v>-1.1448601433196037E-3</v>
      </c>
      <c r="G3465" s="2">
        <f t="shared" ca="1" si="875"/>
        <v>70944.175000000003</v>
      </c>
      <c r="H3465">
        <f t="shared" ca="1" si="876"/>
        <v>-1</v>
      </c>
      <c r="I3465">
        <f t="shared" si="877"/>
        <v>1</v>
      </c>
      <c r="J3465">
        <f t="shared" si="880"/>
        <v>-13.729999999999563</v>
      </c>
      <c r="K3465">
        <f t="shared" si="878"/>
        <v>1</v>
      </c>
      <c r="L3465" s="11">
        <f t="shared" ca="1" si="872"/>
        <v>11629.859999999975</v>
      </c>
      <c r="M3465">
        <f t="shared" ca="1" si="879"/>
        <v>1</v>
      </c>
      <c r="N3465">
        <f t="shared" ca="1" si="873"/>
        <v>0</v>
      </c>
      <c r="O3465">
        <f>COUNTIF(結算日!$A$3:$A$249,A3465)</f>
        <v>0</v>
      </c>
      <c r="Q3465" s="7">
        <f t="shared" si="881"/>
        <v>17</v>
      </c>
      <c r="R3465" s="8">
        <f t="shared" ca="1" si="885"/>
        <v>3043</v>
      </c>
      <c r="S3465" s="8">
        <f t="shared" ca="1" si="886"/>
        <v>1268133</v>
      </c>
      <c r="T3465" s="8">
        <f t="shared" ca="1" si="882"/>
        <v>179</v>
      </c>
      <c r="U3465" s="9">
        <f t="shared" ca="1" si="887"/>
        <v>0</v>
      </c>
      <c r="V3465">
        <f t="shared" si="883"/>
        <v>2012</v>
      </c>
      <c r="W3465">
        <f t="shared" si="884"/>
        <v>6</v>
      </c>
    </row>
    <row r="3466" spans="1:23" x14ac:dyDescent="0.25">
      <c r="A3466" s="1">
        <v>41075</v>
      </c>
      <c r="B3466" s="2">
        <v>7155.83</v>
      </c>
      <c r="C3466" s="2">
        <v>91256</v>
      </c>
      <c r="D3466" s="2">
        <v>7158</v>
      </c>
      <c r="E3466" s="2">
        <v>7037</v>
      </c>
      <c r="F3466" s="10">
        <f t="shared" si="874"/>
        <v>3.0324923873270571E-4</v>
      </c>
      <c r="G3466" s="2">
        <f t="shared" ca="1" si="875"/>
        <v>71360.875</v>
      </c>
      <c r="H3466">
        <f t="shared" ca="1" si="876"/>
        <v>1</v>
      </c>
      <c r="I3466">
        <f t="shared" si="877"/>
        <v>-1</v>
      </c>
      <c r="J3466">
        <f t="shared" si="880"/>
        <v>80.729999999999563</v>
      </c>
      <c r="K3466">
        <f t="shared" ca="1" si="878"/>
        <v>1</v>
      </c>
      <c r="L3466" s="11">
        <f t="shared" ca="1" si="872"/>
        <v>11710.589999999975</v>
      </c>
      <c r="M3466">
        <f t="shared" ca="1" si="879"/>
        <v>1</v>
      </c>
      <c r="N3466">
        <f t="shared" ca="1" si="873"/>
        <v>0</v>
      </c>
      <c r="O3466">
        <f>COUNTIF(結算日!$A$3:$A$249,A3466)</f>
        <v>0</v>
      </c>
      <c r="Q3466" s="7">
        <f t="shared" si="881"/>
        <v>91</v>
      </c>
      <c r="R3466" s="8">
        <f t="shared" ca="1" si="885"/>
        <v>16289</v>
      </c>
      <c r="S3466" s="8">
        <f t="shared" ca="1" si="886"/>
        <v>1284422</v>
      </c>
      <c r="T3466" s="8">
        <f t="shared" ca="1" si="882"/>
        <v>179</v>
      </c>
      <c r="U3466" s="9">
        <f t="shared" ca="1" si="887"/>
        <v>0</v>
      </c>
      <c r="V3466">
        <f t="shared" si="883"/>
        <v>2012</v>
      </c>
      <c r="W3466">
        <f t="shared" si="884"/>
        <v>6</v>
      </c>
    </row>
    <row r="3467" spans="1:23" x14ac:dyDescent="0.25">
      <c r="A3467" s="1">
        <v>41078</v>
      </c>
      <c r="B3467" s="2">
        <v>7281.5</v>
      </c>
      <c r="C3467" s="2">
        <v>83274</v>
      </c>
      <c r="D3467" s="2">
        <v>7264</v>
      </c>
      <c r="E3467" s="2">
        <v>7142</v>
      </c>
      <c r="F3467" s="10">
        <f t="shared" si="874"/>
        <v>-2.4033509579070023E-3</v>
      </c>
      <c r="G3467" s="2">
        <f t="shared" ca="1" si="875"/>
        <v>71465.975000000006</v>
      </c>
      <c r="H3467">
        <f t="shared" ca="1" si="876"/>
        <v>1</v>
      </c>
      <c r="I3467">
        <f t="shared" si="877"/>
        <v>1</v>
      </c>
      <c r="J3467">
        <f t="shared" si="880"/>
        <v>125.67000000000007</v>
      </c>
      <c r="K3467">
        <f t="shared" si="878"/>
        <v>1</v>
      </c>
      <c r="L3467" s="11">
        <f t="shared" ca="1" si="872"/>
        <v>11836.259999999975</v>
      </c>
      <c r="M3467">
        <f t="shared" ca="1" si="879"/>
        <v>1</v>
      </c>
      <c r="N3467">
        <f t="shared" ca="1" si="873"/>
        <v>0</v>
      </c>
      <c r="O3467">
        <f>COUNTIF(結算日!$A$3:$A$249,A3467)</f>
        <v>0</v>
      </c>
      <c r="Q3467" s="7">
        <f t="shared" si="881"/>
        <v>106</v>
      </c>
      <c r="R3467" s="8">
        <f t="shared" ca="1" si="885"/>
        <v>18974</v>
      </c>
      <c r="S3467" s="8">
        <f t="shared" ca="1" si="886"/>
        <v>1303396</v>
      </c>
      <c r="T3467" s="8">
        <f t="shared" ca="1" si="882"/>
        <v>179</v>
      </c>
      <c r="U3467" s="9">
        <f t="shared" ca="1" si="887"/>
        <v>0</v>
      </c>
      <c r="V3467">
        <f t="shared" si="883"/>
        <v>2012</v>
      </c>
      <c r="W3467">
        <f t="shared" si="884"/>
        <v>6</v>
      </c>
    </row>
    <row r="3468" spans="1:23" x14ac:dyDescent="0.25">
      <c r="A3468" s="1">
        <v>41079</v>
      </c>
      <c r="B3468" s="2">
        <v>7273.13</v>
      </c>
      <c r="C3468" s="2">
        <v>58080</v>
      </c>
      <c r="D3468" s="2">
        <v>7267</v>
      </c>
      <c r="E3468" s="2">
        <v>7123</v>
      </c>
      <c r="F3468" s="10">
        <f t="shared" si="874"/>
        <v>-8.4282832838133981E-4</v>
      </c>
      <c r="G3468" s="2">
        <f t="shared" ca="1" si="875"/>
        <v>71108.2</v>
      </c>
      <c r="H3468">
        <f t="shared" ca="1" si="876"/>
        <v>-1</v>
      </c>
      <c r="I3468">
        <f t="shared" si="877"/>
        <v>1</v>
      </c>
      <c r="J3468">
        <f t="shared" si="880"/>
        <v>-8.3699999999998909</v>
      </c>
      <c r="K3468">
        <f t="shared" ca="1" si="878"/>
        <v>-1</v>
      </c>
      <c r="L3468" s="11">
        <f t="shared" ca="1" si="872"/>
        <v>11827.889999999974</v>
      </c>
      <c r="M3468">
        <f t="shared" ca="1" si="879"/>
        <v>-1</v>
      </c>
      <c r="N3468">
        <f t="shared" ca="1" si="873"/>
        <v>2</v>
      </c>
      <c r="O3468">
        <f>COUNTIF(結算日!$A$3:$A$249,A3468)</f>
        <v>0</v>
      </c>
      <c r="Q3468" s="7">
        <f t="shared" si="881"/>
        <v>3</v>
      </c>
      <c r="R3468" s="8">
        <f t="shared" ca="1" si="885"/>
        <v>537</v>
      </c>
      <c r="S3468" s="8">
        <f t="shared" ca="1" si="886"/>
        <v>1303933</v>
      </c>
      <c r="T3468" s="8">
        <f t="shared" ca="1" si="882"/>
        <v>-179</v>
      </c>
      <c r="U3468" s="9">
        <f t="shared" ca="1" si="887"/>
        <v>358</v>
      </c>
      <c r="V3468">
        <f t="shared" si="883"/>
        <v>2012</v>
      </c>
      <c r="W3468">
        <f t="shared" si="884"/>
        <v>6</v>
      </c>
    </row>
    <row r="3469" spans="1:23" x14ac:dyDescent="0.25">
      <c r="A3469" s="1">
        <v>41080</v>
      </c>
      <c r="B3469" s="2">
        <v>7334.63</v>
      </c>
      <c r="C3469" s="2">
        <v>67131</v>
      </c>
      <c r="D3469" s="2">
        <v>7311</v>
      </c>
      <c r="E3469" s="2">
        <v>7166</v>
      </c>
      <c r="F3469" s="10">
        <f t="shared" si="874"/>
        <v>-2.2990934784713035E-2</v>
      </c>
      <c r="G3469" s="2">
        <f t="shared" ca="1" si="875"/>
        <v>71077.125</v>
      </c>
      <c r="H3469">
        <f t="shared" ca="1" si="876"/>
        <v>-1</v>
      </c>
      <c r="I3469">
        <f t="shared" si="877"/>
        <v>1</v>
      </c>
      <c r="J3469">
        <f t="shared" si="880"/>
        <v>61.5</v>
      </c>
      <c r="K3469">
        <f t="shared" si="878"/>
        <v>1</v>
      </c>
      <c r="L3469" s="11">
        <f t="shared" ca="1" si="872"/>
        <v>11766.389999999974</v>
      </c>
      <c r="M3469">
        <f t="shared" ca="1" si="879"/>
        <v>1</v>
      </c>
      <c r="N3469">
        <f t="shared" ca="1" si="873"/>
        <v>2</v>
      </c>
      <c r="O3469">
        <f>COUNTIF(結算日!$A$3:$A$249,A3469)</f>
        <v>1</v>
      </c>
      <c r="Q3469" s="7">
        <f t="shared" si="881"/>
        <v>44</v>
      </c>
      <c r="R3469" s="8">
        <f t="shared" ca="1" si="885"/>
        <v>-7876</v>
      </c>
      <c r="S3469" s="8">
        <f t="shared" ca="1" si="886"/>
        <v>1295699</v>
      </c>
      <c r="T3469" s="8">
        <f t="shared" ca="1" si="882"/>
        <v>180</v>
      </c>
      <c r="U3469" s="9">
        <f t="shared" ca="1" si="887"/>
        <v>359</v>
      </c>
      <c r="V3469">
        <f t="shared" si="883"/>
        <v>2012</v>
      </c>
      <c r="W3469">
        <f t="shared" si="884"/>
        <v>6</v>
      </c>
    </row>
    <row r="3470" spans="1:23" x14ac:dyDescent="0.25">
      <c r="A3470" s="1">
        <v>41081</v>
      </c>
      <c r="B3470" s="2">
        <v>7279.05</v>
      </c>
      <c r="C3470" s="2">
        <v>59589</v>
      </c>
      <c r="D3470" s="2">
        <v>7116</v>
      </c>
      <c r="E3470" s="2">
        <v>7014</v>
      </c>
      <c r="F3470" s="10">
        <f t="shared" si="874"/>
        <v>-2.2399901085993434E-2</v>
      </c>
      <c r="G3470" s="2">
        <f t="shared" ca="1" si="875"/>
        <v>70843.149999999994</v>
      </c>
      <c r="H3470">
        <f t="shared" ca="1" si="876"/>
        <v>-1</v>
      </c>
      <c r="I3470">
        <f t="shared" si="877"/>
        <v>1</v>
      </c>
      <c r="J3470">
        <f t="shared" si="880"/>
        <v>-55.579999999999927</v>
      </c>
      <c r="K3470">
        <f t="shared" si="878"/>
        <v>1</v>
      </c>
      <c r="L3470" s="11">
        <f t="shared" ca="1" si="872"/>
        <v>11710.809999999974</v>
      </c>
      <c r="M3470">
        <f t="shared" ca="1" si="879"/>
        <v>1</v>
      </c>
      <c r="N3470">
        <f t="shared" ca="1" si="873"/>
        <v>0</v>
      </c>
      <c r="O3470">
        <f>COUNTIF(結算日!$A$3:$A$249,A3470)</f>
        <v>0</v>
      </c>
      <c r="Q3470" s="7">
        <f t="shared" si="881"/>
        <v>-50</v>
      </c>
      <c r="R3470" s="8">
        <f t="shared" ca="1" si="885"/>
        <v>-9000</v>
      </c>
      <c r="S3470" s="8">
        <f t="shared" ca="1" si="886"/>
        <v>1286340</v>
      </c>
      <c r="T3470" s="8">
        <f t="shared" ca="1" si="882"/>
        <v>180</v>
      </c>
      <c r="U3470" s="9">
        <f t="shared" ca="1" si="887"/>
        <v>0</v>
      </c>
      <c r="V3470">
        <f t="shared" si="883"/>
        <v>2012</v>
      </c>
      <c r="W3470">
        <f t="shared" si="884"/>
        <v>6</v>
      </c>
    </row>
    <row r="3471" spans="1:23" x14ac:dyDescent="0.25">
      <c r="A3471" s="1">
        <v>41082</v>
      </c>
      <c r="B3471" s="2">
        <v>7222.05</v>
      </c>
      <c r="C3471" s="2">
        <v>56170</v>
      </c>
      <c r="D3471" s="2">
        <v>7038</v>
      </c>
      <c r="E3471" s="2">
        <v>6927</v>
      </c>
      <c r="F3471" s="10">
        <f t="shared" si="874"/>
        <v>-2.5484453860053602E-2</v>
      </c>
      <c r="G3471" s="2">
        <f t="shared" ca="1" si="875"/>
        <v>70527.8</v>
      </c>
      <c r="H3471">
        <f t="shared" ca="1" si="876"/>
        <v>-1</v>
      </c>
      <c r="I3471">
        <f t="shared" si="877"/>
        <v>1</v>
      </c>
      <c r="J3471">
        <f t="shared" si="880"/>
        <v>-57</v>
      </c>
      <c r="K3471">
        <f t="shared" si="878"/>
        <v>1</v>
      </c>
      <c r="L3471" s="11">
        <f t="shared" ca="1" si="872"/>
        <v>11653.809999999974</v>
      </c>
      <c r="M3471">
        <f t="shared" ca="1" si="879"/>
        <v>1</v>
      </c>
      <c r="N3471">
        <f t="shared" ca="1" si="873"/>
        <v>0</v>
      </c>
      <c r="O3471">
        <f>COUNTIF(結算日!$A$3:$A$249,A3471)</f>
        <v>0</v>
      </c>
      <c r="Q3471" s="7">
        <f t="shared" si="881"/>
        <v>-78</v>
      </c>
      <c r="R3471" s="8">
        <f t="shared" ca="1" si="885"/>
        <v>-14040</v>
      </c>
      <c r="S3471" s="8">
        <f t="shared" ca="1" si="886"/>
        <v>1272300</v>
      </c>
      <c r="T3471" s="8">
        <f t="shared" ca="1" si="882"/>
        <v>180</v>
      </c>
      <c r="U3471" s="9">
        <f t="shared" ca="1" si="887"/>
        <v>0</v>
      </c>
      <c r="V3471">
        <f t="shared" si="883"/>
        <v>2012</v>
      </c>
      <c r="W3471">
        <f t="shared" si="884"/>
        <v>6</v>
      </c>
    </row>
    <row r="3472" spans="1:23" x14ac:dyDescent="0.25">
      <c r="A3472" s="1">
        <v>41085</v>
      </c>
      <c r="B3472" s="2">
        <v>7166.38</v>
      </c>
      <c r="C3472" s="2">
        <v>55847</v>
      </c>
      <c r="D3472" s="2">
        <v>6948</v>
      </c>
      <c r="E3472" s="2">
        <v>6842</v>
      </c>
      <c r="F3472" s="10">
        <f t="shared" si="874"/>
        <v>-3.0472846820849608E-2</v>
      </c>
      <c r="G3472" s="2">
        <f t="shared" ca="1" si="875"/>
        <v>69576.125</v>
      </c>
      <c r="H3472">
        <f t="shared" ca="1" si="876"/>
        <v>-1</v>
      </c>
      <c r="I3472">
        <f t="shared" si="877"/>
        <v>1</v>
      </c>
      <c r="J3472">
        <f t="shared" si="880"/>
        <v>-55.670000000000073</v>
      </c>
      <c r="K3472">
        <f t="shared" si="878"/>
        <v>1</v>
      </c>
      <c r="L3472" s="11">
        <f t="shared" ca="1" si="872"/>
        <v>11598.139999999974</v>
      </c>
      <c r="M3472">
        <f t="shared" ca="1" si="879"/>
        <v>1</v>
      </c>
      <c r="N3472">
        <f t="shared" ca="1" si="873"/>
        <v>0</v>
      </c>
      <c r="O3472">
        <f>COUNTIF(結算日!$A$3:$A$249,A3472)</f>
        <v>0</v>
      </c>
      <c r="Q3472" s="7">
        <f t="shared" si="881"/>
        <v>-90</v>
      </c>
      <c r="R3472" s="8">
        <f t="shared" ca="1" si="885"/>
        <v>-16200</v>
      </c>
      <c r="S3472" s="8">
        <f t="shared" ca="1" si="886"/>
        <v>1256100</v>
      </c>
      <c r="T3472" s="8">
        <f t="shared" ca="1" si="882"/>
        <v>180</v>
      </c>
      <c r="U3472" s="9">
        <f t="shared" ca="1" si="887"/>
        <v>0</v>
      </c>
      <c r="V3472">
        <f t="shared" si="883"/>
        <v>2012</v>
      </c>
      <c r="W3472">
        <f t="shared" si="884"/>
        <v>6</v>
      </c>
    </row>
    <row r="3473" spans="1:23" x14ac:dyDescent="0.25">
      <c r="A3473" s="1">
        <v>41086</v>
      </c>
      <c r="B3473" s="2">
        <v>7137.93</v>
      </c>
      <c r="C3473" s="2">
        <v>62671</v>
      </c>
      <c r="D3473" s="2">
        <v>6939</v>
      </c>
      <c r="E3473" s="2">
        <v>6832</v>
      </c>
      <c r="F3473" s="10">
        <f t="shared" si="874"/>
        <v>-2.7869424328902159E-2</v>
      </c>
      <c r="G3473" s="2">
        <f t="shared" ca="1" si="875"/>
        <v>69388.625</v>
      </c>
      <c r="H3473">
        <f t="shared" ca="1" si="876"/>
        <v>-1</v>
      </c>
      <c r="I3473">
        <f t="shared" si="877"/>
        <v>1</v>
      </c>
      <c r="J3473">
        <f t="shared" si="880"/>
        <v>-28.449999999999818</v>
      </c>
      <c r="K3473">
        <f t="shared" si="878"/>
        <v>1</v>
      </c>
      <c r="L3473" s="11">
        <f t="shared" ca="1" si="872"/>
        <v>11569.689999999973</v>
      </c>
      <c r="M3473">
        <f t="shared" ca="1" si="879"/>
        <v>1</v>
      </c>
      <c r="N3473">
        <f t="shared" ca="1" si="873"/>
        <v>0</v>
      </c>
      <c r="O3473">
        <f>COUNTIF(結算日!$A$3:$A$249,A3473)</f>
        <v>0</v>
      </c>
      <c r="Q3473" s="7">
        <f t="shared" si="881"/>
        <v>-9</v>
      </c>
      <c r="R3473" s="8">
        <f t="shared" ca="1" si="885"/>
        <v>-1620</v>
      </c>
      <c r="S3473" s="8">
        <f t="shared" ca="1" si="886"/>
        <v>1254480</v>
      </c>
      <c r="T3473" s="8">
        <f t="shared" ca="1" si="882"/>
        <v>180</v>
      </c>
      <c r="U3473" s="9">
        <f t="shared" ca="1" si="887"/>
        <v>0</v>
      </c>
      <c r="V3473">
        <f t="shared" si="883"/>
        <v>2012</v>
      </c>
      <c r="W3473">
        <f t="shared" si="884"/>
        <v>6</v>
      </c>
    </row>
    <row r="3474" spans="1:23" x14ac:dyDescent="0.25">
      <c r="A3474" s="1">
        <v>41087</v>
      </c>
      <c r="B3474" s="2">
        <v>7183.01</v>
      </c>
      <c r="C3474" s="2">
        <v>54394</v>
      </c>
      <c r="D3474" s="2">
        <v>6986</v>
      </c>
      <c r="E3474" s="2">
        <v>6897</v>
      </c>
      <c r="F3474" s="10">
        <f t="shared" si="874"/>
        <v>-2.7427220621995541E-2</v>
      </c>
      <c r="G3474" s="2">
        <f t="shared" ca="1" si="875"/>
        <v>67506.8</v>
      </c>
      <c r="H3474">
        <f t="shared" ca="1" si="876"/>
        <v>-1</v>
      </c>
      <c r="I3474">
        <f t="shared" si="877"/>
        <v>1</v>
      </c>
      <c r="J3474">
        <f t="shared" si="880"/>
        <v>45.079999999999927</v>
      </c>
      <c r="K3474">
        <f t="shared" si="878"/>
        <v>1</v>
      </c>
      <c r="L3474" s="11">
        <f t="shared" ca="1" si="872"/>
        <v>11614.769999999973</v>
      </c>
      <c r="M3474">
        <f t="shared" ca="1" si="879"/>
        <v>1</v>
      </c>
      <c r="N3474">
        <f t="shared" ca="1" si="873"/>
        <v>0</v>
      </c>
      <c r="O3474">
        <f>COUNTIF(結算日!$A$3:$A$249,A3474)</f>
        <v>0</v>
      </c>
      <c r="Q3474" s="7">
        <f t="shared" si="881"/>
        <v>47</v>
      </c>
      <c r="R3474" s="8">
        <f t="shared" ca="1" si="885"/>
        <v>8460</v>
      </c>
      <c r="S3474" s="8">
        <f t="shared" ca="1" si="886"/>
        <v>1262940</v>
      </c>
      <c r="T3474" s="8">
        <f t="shared" ca="1" si="882"/>
        <v>180</v>
      </c>
      <c r="U3474" s="9">
        <f t="shared" ca="1" si="887"/>
        <v>0</v>
      </c>
      <c r="V3474">
        <f t="shared" si="883"/>
        <v>2012</v>
      </c>
      <c r="W3474">
        <f t="shared" si="884"/>
        <v>6</v>
      </c>
    </row>
    <row r="3475" spans="1:23" x14ac:dyDescent="0.25">
      <c r="A3475" s="1">
        <v>41088</v>
      </c>
      <c r="B3475" s="2">
        <v>7169.61</v>
      </c>
      <c r="C3475" s="2">
        <v>60705</v>
      </c>
      <c r="D3475" s="2">
        <v>6999</v>
      </c>
      <c r="E3475" s="2">
        <v>6907</v>
      </c>
      <c r="F3475" s="10">
        <f t="shared" si="874"/>
        <v>-2.3796273437467264E-2</v>
      </c>
      <c r="G3475" s="2">
        <f t="shared" ca="1" si="875"/>
        <v>66943.225000000006</v>
      </c>
      <c r="H3475">
        <f t="shared" ca="1" si="876"/>
        <v>-1</v>
      </c>
      <c r="I3475">
        <f t="shared" si="877"/>
        <v>1</v>
      </c>
      <c r="J3475">
        <f t="shared" si="880"/>
        <v>-13.400000000000546</v>
      </c>
      <c r="K3475">
        <f t="shared" si="878"/>
        <v>1</v>
      </c>
      <c r="L3475" s="11">
        <f t="shared" ca="1" si="872"/>
        <v>11601.369999999974</v>
      </c>
      <c r="M3475">
        <f t="shared" ca="1" si="879"/>
        <v>1</v>
      </c>
      <c r="N3475">
        <f t="shared" ca="1" si="873"/>
        <v>0</v>
      </c>
      <c r="O3475">
        <f>COUNTIF(結算日!$A$3:$A$249,A3475)</f>
        <v>0</v>
      </c>
      <c r="Q3475" s="7">
        <f t="shared" si="881"/>
        <v>13</v>
      </c>
      <c r="R3475" s="8">
        <f t="shared" ca="1" si="885"/>
        <v>2340</v>
      </c>
      <c r="S3475" s="8">
        <f t="shared" ca="1" si="886"/>
        <v>1265280</v>
      </c>
      <c r="T3475" s="8">
        <f t="shared" ca="1" si="882"/>
        <v>180</v>
      </c>
      <c r="U3475" s="9">
        <f t="shared" ca="1" si="887"/>
        <v>0</v>
      </c>
      <c r="V3475">
        <f t="shared" si="883"/>
        <v>2012</v>
      </c>
      <c r="W3475">
        <f t="shared" si="884"/>
        <v>6</v>
      </c>
    </row>
    <row r="3476" spans="1:23" x14ac:dyDescent="0.25">
      <c r="A3476" s="1">
        <v>41089</v>
      </c>
      <c r="B3476" s="2">
        <v>7296.28</v>
      </c>
      <c r="C3476" s="2">
        <v>65467</v>
      </c>
      <c r="D3476" s="2">
        <v>7114</v>
      </c>
      <c r="E3476" s="2">
        <v>7026</v>
      </c>
      <c r="F3476" s="10">
        <f t="shared" si="874"/>
        <v>-2.4982593869752767E-2</v>
      </c>
      <c r="G3476" s="2">
        <f t="shared" ca="1" si="875"/>
        <v>66381.725000000006</v>
      </c>
      <c r="H3476">
        <f t="shared" ca="1" si="876"/>
        <v>-1</v>
      </c>
      <c r="I3476">
        <f t="shared" si="877"/>
        <v>1</v>
      </c>
      <c r="J3476">
        <f t="shared" si="880"/>
        <v>126.67000000000007</v>
      </c>
      <c r="K3476">
        <f t="shared" si="878"/>
        <v>1</v>
      </c>
      <c r="L3476" s="11">
        <f t="shared" ca="1" si="872"/>
        <v>11728.039999999974</v>
      </c>
      <c r="M3476">
        <f t="shared" ca="1" si="879"/>
        <v>1</v>
      </c>
      <c r="N3476">
        <f t="shared" ca="1" si="873"/>
        <v>0</v>
      </c>
      <c r="O3476">
        <f>COUNTIF(結算日!$A$3:$A$249,A3476)</f>
        <v>0</v>
      </c>
      <c r="Q3476" s="7">
        <f t="shared" si="881"/>
        <v>115</v>
      </c>
      <c r="R3476" s="8">
        <f t="shared" ca="1" si="885"/>
        <v>20700</v>
      </c>
      <c r="S3476" s="8">
        <f t="shared" ca="1" si="886"/>
        <v>1285980</v>
      </c>
      <c r="T3476" s="8">
        <f t="shared" ca="1" si="882"/>
        <v>180</v>
      </c>
      <c r="U3476" s="9">
        <f t="shared" ca="1" si="887"/>
        <v>0</v>
      </c>
      <c r="V3476">
        <f t="shared" si="883"/>
        <v>2012</v>
      </c>
      <c r="W3476">
        <f t="shared" si="884"/>
        <v>6</v>
      </c>
    </row>
    <row r="3477" spans="1:23" x14ac:dyDescent="0.25">
      <c r="A3477" s="1">
        <v>41092</v>
      </c>
      <c r="B3477" s="2">
        <v>7345.16</v>
      </c>
      <c r="C3477" s="2">
        <v>68117</v>
      </c>
      <c r="D3477" s="2">
        <v>7135</v>
      </c>
      <c r="E3477" s="2">
        <v>7046</v>
      </c>
      <c r="F3477" s="10">
        <f t="shared" si="874"/>
        <v>-2.8612038403520113E-2</v>
      </c>
      <c r="G3477" s="2">
        <f t="shared" ca="1" si="875"/>
        <v>66117.899999999994</v>
      </c>
      <c r="H3477">
        <f t="shared" ca="1" si="876"/>
        <v>1</v>
      </c>
      <c r="I3477">
        <f t="shared" si="877"/>
        <v>1</v>
      </c>
      <c r="J3477">
        <f t="shared" si="880"/>
        <v>48.880000000000109</v>
      </c>
      <c r="K3477">
        <f t="shared" si="878"/>
        <v>1</v>
      </c>
      <c r="L3477" s="11">
        <f t="shared" ca="1" si="872"/>
        <v>11776.919999999973</v>
      </c>
      <c r="M3477">
        <f t="shared" ca="1" si="879"/>
        <v>1</v>
      </c>
      <c r="N3477">
        <f t="shared" ca="1" si="873"/>
        <v>0</v>
      </c>
      <c r="O3477">
        <f>COUNTIF(結算日!$A$3:$A$249,A3477)</f>
        <v>0</v>
      </c>
      <c r="Q3477" s="7">
        <f t="shared" si="881"/>
        <v>21</v>
      </c>
      <c r="R3477" s="8">
        <f t="shared" ca="1" si="885"/>
        <v>3780</v>
      </c>
      <c r="S3477" s="8">
        <f t="shared" ca="1" si="886"/>
        <v>1289760</v>
      </c>
      <c r="T3477" s="8">
        <f t="shared" ca="1" si="882"/>
        <v>180</v>
      </c>
      <c r="U3477" s="9">
        <f t="shared" ca="1" si="887"/>
        <v>0</v>
      </c>
      <c r="V3477">
        <f t="shared" si="883"/>
        <v>2012</v>
      </c>
      <c r="W3477">
        <f t="shared" si="884"/>
        <v>7</v>
      </c>
    </row>
    <row r="3478" spans="1:23" x14ac:dyDescent="0.25">
      <c r="A3478" s="1">
        <v>41093</v>
      </c>
      <c r="B3478" s="2">
        <v>7418.36</v>
      </c>
      <c r="C3478" s="2">
        <v>77061</v>
      </c>
      <c r="D3478" s="2">
        <v>7228</v>
      </c>
      <c r="E3478" s="2">
        <v>7140</v>
      </c>
      <c r="F3478" s="10">
        <f t="shared" si="874"/>
        <v>-2.5660658150858051E-2</v>
      </c>
      <c r="G3478" s="2">
        <f t="shared" ca="1" si="875"/>
        <v>66374.625</v>
      </c>
      <c r="H3478">
        <f t="shared" ca="1" si="876"/>
        <v>1</v>
      </c>
      <c r="I3478">
        <f t="shared" si="877"/>
        <v>1</v>
      </c>
      <c r="J3478">
        <f t="shared" si="880"/>
        <v>73.199999999999818</v>
      </c>
      <c r="K3478">
        <f t="shared" si="878"/>
        <v>1</v>
      </c>
      <c r="L3478" s="11">
        <f t="shared" ca="1" si="872"/>
        <v>11850.119999999974</v>
      </c>
      <c r="M3478">
        <f t="shared" ca="1" si="879"/>
        <v>1</v>
      </c>
      <c r="N3478">
        <f t="shared" ca="1" si="873"/>
        <v>0</v>
      </c>
      <c r="O3478">
        <f>COUNTIF(結算日!$A$3:$A$249,A3478)</f>
        <v>0</v>
      </c>
      <c r="Q3478" s="7">
        <f t="shared" si="881"/>
        <v>93</v>
      </c>
      <c r="R3478" s="8">
        <f t="shared" ca="1" si="885"/>
        <v>16740</v>
      </c>
      <c r="S3478" s="8">
        <f t="shared" ca="1" si="886"/>
        <v>1306500</v>
      </c>
      <c r="T3478" s="8">
        <f t="shared" ca="1" si="882"/>
        <v>180</v>
      </c>
      <c r="U3478" s="9">
        <f t="shared" ca="1" si="887"/>
        <v>0</v>
      </c>
      <c r="V3478">
        <f t="shared" si="883"/>
        <v>2012</v>
      </c>
      <c r="W3478">
        <f t="shared" si="884"/>
        <v>7</v>
      </c>
    </row>
    <row r="3479" spans="1:23" x14ac:dyDescent="0.25">
      <c r="A3479" s="1">
        <v>41094</v>
      </c>
      <c r="B3479" s="2">
        <v>7422.59</v>
      </c>
      <c r="C3479" s="2">
        <v>83371</v>
      </c>
      <c r="D3479" s="2">
        <v>7290</v>
      </c>
      <c r="E3479" s="2">
        <v>7200</v>
      </c>
      <c r="F3479" s="10">
        <f t="shared" si="874"/>
        <v>-1.7863037026159323E-2</v>
      </c>
      <c r="G3479" s="2">
        <f t="shared" ca="1" si="875"/>
        <v>66751.95</v>
      </c>
      <c r="H3479">
        <f t="shared" ca="1" si="876"/>
        <v>1</v>
      </c>
      <c r="I3479">
        <f t="shared" si="877"/>
        <v>1</v>
      </c>
      <c r="J3479">
        <f t="shared" si="880"/>
        <v>4.2300000000004729</v>
      </c>
      <c r="K3479">
        <f t="shared" si="878"/>
        <v>1</v>
      </c>
      <c r="L3479" s="11">
        <f t="shared" ca="1" si="872"/>
        <v>11854.349999999973</v>
      </c>
      <c r="M3479">
        <f t="shared" ca="1" si="879"/>
        <v>1</v>
      </c>
      <c r="N3479">
        <f t="shared" ca="1" si="873"/>
        <v>0</v>
      </c>
      <c r="O3479">
        <f>COUNTIF(結算日!$A$3:$A$249,A3479)</f>
        <v>0</v>
      </c>
      <c r="Q3479" s="7">
        <f t="shared" si="881"/>
        <v>62</v>
      </c>
      <c r="R3479" s="8">
        <f t="shared" ca="1" si="885"/>
        <v>11160</v>
      </c>
      <c r="S3479" s="8">
        <f t="shared" ca="1" si="886"/>
        <v>1317660</v>
      </c>
      <c r="T3479" s="8">
        <f t="shared" ca="1" si="882"/>
        <v>180</v>
      </c>
      <c r="U3479" s="9">
        <f t="shared" ca="1" si="887"/>
        <v>0</v>
      </c>
      <c r="V3479">
        <f t="shared" si="883"/>
        <v>2012</v>
      </c>
      <c r="W3479">
        <f t="shared" si="884"/>
        <v>7</v>
      </c>
    </row>
    <row r="3480" spans="1:23" x14ac:dyDescent="0.25">
      <c r="A3480" s="1">
        <v>41095</v>
      </c>
      <c r="B3480" s="2">
        <v>7387.78</v>
      </c>
      <c r="C3480" s="2">
        <v>69470</v>
      </c>
      <c r="D3480" s="2">
        <v>7298</v>
      </c>
      <c r="E3480" s="2">
        <v>7204</v>
      </c>
      <c r="F3480" s="10">
        <f t="shared" si="874"/>
        <v>-1.2152500480523187E-2</v>
      </c>
      <c r="G3480" s="2">
        <f t="shared" ca="1" si="875"/>
        <v>67081.625</v>
      </c>
      <c r="H3480">
        <f t="shared" ca="1" si="876"/>
        <v>1</v>
      </c>
      <c r="I3480">
        <f t="shared" si="877"/>
        <v>1</v>
      </c>
      <c r="J3480">
        <f t="shared" si="880"/>
        <v>-34.8100000000004</v>
      </c>
      <c r="K3480">
        <f t="shared" si="878"/>
        <v>1</v>
      </c>
      <c r="L3480" s="11">
        <f t="shared" ca="1" si="872"/>
        <v>11819.539999999972</v>
      </c>
      <c r="M3480">
        <f t="shared" ca="1" si="879"/>
        <v>1</v>
      </c>
      <c r="N3480">
        <f t="shared" ca="1" si="873"/>
        <v>0</v>
      </c>
      <c r="O3480">
        <f>COUNTIF(結算日!$A$3:$A$249,A3480)</f>
        <v>0</v>
      </c>
      <c r="Q3480" s="7">
        <f t="shared" si="881"/>
        <v>8</v>
      </c>
      <c r="R3480" s="8">
        <f t="shared" ca="1" si="885"/>
        <v>1440</v>
      </c>
      <c r="S3480" s="8">
        <f t="shared" ca="1" si="886"/>
        <v>1319100</v>
      </c>
      <c r="T3480" s="8">
        <f t="shared" ca="1" si="882"/>
        <v>180</v>
      </c>
      <c r="U3480" s="9">
        <f t="shared" ca="1" si="887"/>
        <v>0</v>
      </c>
      <c r="V3480">
        <f t="shared" si="883"/>
        <v>2012</v>
      </c>
      <c r="W3480">
        <f t="shared" si="884"/>
        <v>7</v>
      </c>
    </row>
    <row r="3481" spans="1:23" x14ac:dyDescent="0.25">
      <c r="A3481" s="1">
        <v>41096</v>
      </c>
      <c r="B3481" s="2">
        <v>7368.59</v>
      </c>
      <c r="C3481" s="2">
        <v>72650</v>
      </c>
      <c r="D3481" s="2">
        <v>7273</v>
      </c>
      <c r="E3481" s="2">
        <v>7181</v>
      </c>
      <c r="F3481" s="10">
        <f t="shared" si="874"/>
        <v>-1.2972631127529222E-2</v>
      </c>
      <c r="G3481" s="2">
        <f t="shared" ca="1" si="875"/>
        <v>67211.774999999994</v>
      </c>
      <c r="H3481">
        <f t="shared" ca="1" si="876"/>
        <v>1</v>
      </c>
      <c r="I3481">
        <f t="shared" si="877"/>
        <v>1</v>
      </c>
      <c r="J3481">
        <f t="shared" si="880"/>
        <v>-19.1899999999996</v>
      </c>
      <c r="K3481">
        <f t="shared" si="878"/>
        <v>1</v>
      </c>
      <c r="L3481" s="11">
        <f t="shared" ca="1" si="872"/>
        <v>11800.349999999973</v>
      </c>
      <c r="M3481">
        <f t="shared" ca="1" si="879"/>
        <v>1</v>
      </c>
      <c r="N3481">
        <f t="shared" ca="1" si="873"/>
        <v>0</v>
      </c>
      <c r="O3481">
        <f>COUNTIF(結算日!$A$3:$A$249,A3481)</f>
        <v>0</v>
      </c>
      <c r="Q3481" s="7">
        <f t="shared" si="881"/>
        <v>-25</v>
      </c>
      <c r="R3481" s="8">
        <f t="shared" ca="1" si="885"/>
        <v>-4500</v>
      </c>
      <c r="S3481" s="8">
        <f t="shared" ca="1" si="886"/>
        <v>1314600</v>
      </c>
      <c r="T3481" s="8">
        <f t="shared" ca="1" si="882"/>
        <v>180</v>
      </c>
      <c r="U3481" s="9">
        <f t="shared" ca="1" si="887"/>
        <v>0</v>
      </c>
      <c r="V3481">
        <f t="shared" si="883"/>
        <v>2012</v>
      </c>
      <c r="W3481">
        <f t="shared" si="884"/>
        <v>7</v>
      </c>
    </row>
    <row r="3482" spans="1:23" x14ac:dyDescent="0.25">
      <c r="A3482" s="1">
        <v>41099</v>
      </c>
      <c r="B3482" s="2">
        <v>7309.96</v>
      </c>
      <c r="C3482" s="2">
        <v>58375</v>
      </c>
      <c r="D3482" s="2">
        <v>7236</v>
      </c>
      <c r="E3482" s="2">
        <v>7144</v>
      </c>
      <c r="F3482" s="10">
        <f t="shared" si="874"/>
        <v>-1.0117702422448249E-2</v>
      </c>
      <c r="G3482" s="2">
        <f t="shared" ca="1" si="875"/>
        <v>67502.05</v>
      </c>
      <c r="H3482">
        <f t="shared" ca="1" si="876"/>
        <v>-1</v>
      </c>
      <c r="I3482">
        <f t="shared" si="877"/>
        <v>1</v>
      </c>
      <c r="J3482">
        <f t="shared" si="880"/>
        <v>-58.630000000000109</v>
      </c>
      <c r="K3482">
        <f t="shared" si="878"/>
        <v>1</v>
      </c>
      <c r="L3482" s="11">
        <f t="shared" ca="1" si="872"/>
        <v>11741.719999999972</v>
      </c>
      <c r="M3482">
        <f t="shared" ca="1" si="879"/>
        <v>1</v>
      </c>
      <c r="N3482">
        <f t="shared" ca="1" si="873"/>
        <v>0</v>
      </c>
      <c r="O3482">
        <f>COUNTIF(結算日!$A$3:$A$249,A3482)</f>
        <v>0</v>
      </c>
      <c r="Q3482" s="7">
        <f t="shared" si="881"/>
        <v>-37</v>
      </c>
      <c r="R3482" s="8">
        <f t="shared" ca="1" si="885"/>
        <v>-6660</v>
      </c>
      <c r="S3482" s="8">
        <f t="shared" ca="1" si="886"/>
        <v>1307940</v>
      </c>
      <c r="T3482" s="8">
        <f t="shared" ca="1" si="882"/>
        <v>180</v>
      </c>
      <c r="U3482" s="9">
        <f t="shared" ca="1" si="887"/>
        <v>0</v>
      </c>
      <c r="V3482">
        <f t="shared" si="883"/>
        <v>2012</v>
      </c>
      <c r="W3482">
        <f t="shared" si="884"/>
        <v>7</v>
      </c>
    </row>
    <row r="3483" spans="1:23" x14ac:dyDescent="0.25">
      <c r="A3483" s="1">
        <v>41100</v>
      </c>
      <c r="B3483" s="2">
        <v>7251.35</v>
      </c>
      <c r="C3483" s="2">
        <v>74141</v>
      </c>
      <c r="D3483" s="2">
        <v>7179</v>
      </c>
      <c r="E3483" s="2">
        <v>7088</v>
      </c>
      <c r="F3483" s="10">
        <f t="shared" si="874"/>
        <v>-9.9774524743668769E-3</v>
      </c>
      <c r="G3483" s="2">
        <f t="shared" ca="1" si="875"/>
        <v>67653.399999999994</v>
      </c>
      <c r="H3483">
        <f t="shared" ca="1" si="876"/>
        <v>1</v>
      </c>
      <c r="I3483">
        <f t="shared" si="877"/>
        <v>1</v>
      </c>
      <c r="J3483">
        <f t="shared" si="880"/>
        <v>-58.609999999999673</v>
      </c>
      <c r="K3483">
        <f t="shared" si="878"/>
        <v>1</v>
      </c>
      <c r="L3483" s="11">
        <f t="shared" ca="1" si="872"/>
        <v>11683.109999999971</v>
      </c>
      <c r="M3483">
        <f t="shared" ca="1" si="879"/>
        <v>1</v>
      </c>
      <c r="N3483">
        <f t="shared" ca="1" si="873"/>
        <v>0</v>
      </c>
      <c r="O3483">
        <f>COUNTIF(結算日!$A$3:$A$249,A3483)</f>
        <v>0</v>
      </c>
      <c r="Q3483" s="7">
        <f t="shared" si="881"/>
        <v>-57</v>
      </c>
      <c r="R3483" s="8">
        <f t="shared" ca="1" si="885"/>
        <v>-10260</v>
      </c>
      <c r="S3483" s="8">
        <f t="shared" ca="1" si="886"/>
        <v>1297680</v>
      </c>
      <c r="T3483" s="8">
        <f t="shared" ca="1" si="882"/>
        <v>180</v>
      </c>
      <c r="U3483" s="9">
        <f t="shared" ca="1" si="887"/>
        <v>0</v>
      </c>
      <c r="V3483">
        <f t="shared" si="883"/>
        <v>2012</v>
      </c>
      <c r="W3483">
        <f t="shared" si="884"/>
        <v>7</v>
      </c>
    </row>
    <row r="3484" spans="1:23" x14ac:dyDescent="0.25">
      <c r="A3484" s="1">
        <v>41101</v>
      </c>
      <c r="B3484" s="2">
        <v>7257.91</v>
      </c>
      <c r="C3484" s="2">
        <v>63415</v>
      </c>
      <c r="D3484" s="2">
        <v>7186</v>
      </c>
      <c r="E3484" s="2">
        <v>7093</v>
      </c>
      <c r="F3484" s="10">
        <f t="shared" si="874"/>
        <v>-9.9078109262858982E-3</v>
      </c>
      <c r="G3484" s="2">
        <f t="shared" ca="1" si="875"/>
        <v>67203.95</v>
      </c>
      <c r="H3484">
        <f t="shared" ca="1" si="876"/>
        <v>-1</v>
      </c>
      <c r="I3484">
        <f t="shared" si="877"/>
        <v>1</v>
      </c>
      <c r="J3484">
        <f t="shared" si="880"/>
        <v>6.5599999999994907</v>
      </c>
      <c r="K3484">
        <f t="shared" si="878"/>
        <v>1</v>
      </c>
      <c r="L3484" s="11">
        <f t="shared" ca="1" si="872"/>
        <v>11689.669999999971</v>
      </c>
      <c r="M3484">
        <f t="shared" ca="1" si="879"/>
        <v>1</v>
      </c>
      <c r="N3484">
        <f t="shared" ca="1" si="873"/>
        <v>0</v>
      </c>
      <c r="O3484">
        <f>COUNTIF(結算日!$A$3:$A$249,A3484)</f>
        <v>0</v>
      </c>
      <c r="Q3484" s="7">
        <f t="shared" si="881"/>
        <v>7</v>
      </c>
      <c r="R3484" s="8">
        <f t="shared" ca="1" si="885"/>
        <v>1260</v>
      </c>
      <c r="S3484" s="8">
        <f t="shared" ca="1" si="886"/>
        <v>1298940</v>
      </c>
      <c r="T3484" s="8">
        <f t="shared" ca="1" si="882"/>
        <v>180</v>
      </c>
      <c r="U3484" s="9">
        <f t="shared" ca="1" si="887"/>
        <v>0</v>
      </c>
      <c r="V3484">
        <f t="shared" si="883"/>
        <v>2012</v>
      </c>
      <c r="W3484">
        <f t="shared" si="884"/>
        <v>7</v>
      </c>
    </row>
    <row r="3485" spans="1:23" x14ac:dyDescent="0.25">
      <c r="A3485" s="1">
        <v>41102</v>
      </c>
      <c r="B3485" s="2">
        <v>7130.93</v>
      </c>
      <c r="C3485" s="2">
        <v>70625</v>
      </c>
      <c r="D3485" s="2">
        <v>7076</v>
      </c>
      <c r="E3485" s="2">
        <v>6985</v>
      </c>
      <c r="F3485" s="10">
        <f t="shared" si="874"/>
        <v>-7.703062573885866E-3</v>
      </c>
      <c r="G3485" s="2">
        <f t="shared" ca="1" si="875"/>
        <v>67019.100000000006</v>
      </c>
      <c r="H3485">
        <f t="shared" ca="1" si="876"/>
        <v>1</v>
      </c>
      <c r="I3485">
        <f t="shared" si="877"/>
        <v>1</v>
      </c>
      <c r="J3485">
        <f t="shared" si="880"/>
        <v>-126.97999999999956</v>
      </c>
      <c r="K3485">
        <f t="shared" si="878"/>
        <v>1</v>
      </c>
      <c r="L3485" s="11">
        <f t="shared" ca="1" si="872"/>
        <v>11562.689999999971</v>
      </c>
      <c r="M3485">
        <f t="shared" ca="1" si="879"/>
        <v>1</v>
      </c>
      <c r="N3485">
        <f t="shared" ca="1" si="873"/>
        <v>0</v>
      </c>
      <c r="O3485">
        <f>COUNTIF(結算日!$A$3:$A$249,A3485)</f>
        <v>0</v>
      </c>
      <c r="Q3485" s="7">
        <f t="shared" si="881"/>
        <v>-110</v>
      </c>
      <c r="R3485" s="8">
        <f t="shared" ca="1" si="885"/>
        <v>-19800</v>
      </c>
      <c r="S3485" s="8">
        <f t="shared" ca="1" si="886"/>
        <v>1279140</v>
      </c>
      <c r="T3485" s="8">
        <f t="shared" ca="1" si="882"/>
        <v>180</v>
      </c>
      <c r="U3485" s="9">
        <f t="shared" ca="1" si="887"/>
        <v>0</v>
      </c>
      <c r="V3485">
        <f t="shared" si="883"/>
        <v>2012</v>
      </c>
      <c r="W3485">
        <f t="shared" si="884"/>
        <v>7</v>
      </c>
    </row>
    <row r="3486" spans="1:23" x14ac:dyDescent="0.25">
      <c r="A3486" s="1">
        <v>41103</v>
      </c>
      <c r="B3486" s="2">
        <v>7104.27</v>
      </c>
      <c r="C3486" s="2">
        <v>62993</v>
      </c>
      <c r="D3486" s="2">
        <v>7071</v>
      </c>
      <c r="E3486" s="2">
        <v>6972</v>
      </c>
      <c r="F3486" s="10">
        <f t="shared" si="874"/>
        <v>-4.6830990376210968E-3</v>
      </c>
      <c r="G3486" s="2">
        <f t="shared" ca="1" si="875"/>
        <v>66496.25</v>
      </c>
      <c r="H3486">
        <f t="shared" ca="1" si="876"/>
        <v>-1</v>
      </c>
      <c r="I3486">
        <f t="shared" si="877"/>
        <v>1</v>
      </c>
      <c r="J3486">
        <f t="shared" si="880"/>
        <v>-26.659999999999854</v>
      </c>
      <c r="K3486">
        <f t="shared" si="878"/>
        <v>1</v>
      </c>
      <c r="L3486" s="11">
        <f t="shared" ca="1" si="872"/>
        <v>11536.029999999972</v>
      </c>
      <c r="M3486">
        <f t="shared" ca="1" si="879"/>
        <v>1</v>
      </c>
      <c r="N3486">
        <f t="shared" ca="1" si="873"/>
        <v>0</v>
      </c>
      <c r="O3486">
        <f>COUNTIF(結算日!$A$3:$A$249,A3486)</f>
        <v>0</v>
      </c>
      <c r="Q3486" s="7">
        <f t="shared" si="881"/>
        <v>-5</v>
      </c>
      <c r="R3486" s="8">
        <f t="shared" ca="1" si="885"/>
        <v>-900</v>
      </c>
      <c r="S3486" s="8">
        <f t="shared" ca="1" si="886"/>
        <v>1278240</v>
      </c>
      <c r="T3486" s="8">
        <f t="shared" ca="1" si="882"/>
        <v>180</v>
      </c>
      <c r="U3486" s="9">
        <f t="shared" ca="1" si="887"/>
        <v>0</v>
      </c>
      <c r="V3486">
        <f t="shared" si="883"/>
        <v>2012</v>
      </c>
      <c r="W3486">
        <f t="shared" si="884"/>
        <v>7</v>
      </c>
    </row>
    <row r="3487" spans="1:23" x14ac:dyDescent="0.25">
      <c r="A3487" s="1">
        <v>41106</v>
      </c>
      <c r="B3487" s="2">
        <v>7090.04</v>
      </c>
      <c r="C3487" s="2">
        <v>55935</v>
      </c>
      <c r="D3487" s="2">
        <v>7056</v>
      </c>
      <c r="E3487" s="2">
        <v>6943</v>
      </c>
      <c r="F3487" s="10">
        <f t="shared" si="874"/>
        <v>-4.8011012631804517E-3</v>
      </c>
      <c r="G3487" s="2">
        <f t="shared" ca="1" si="875"/>
        <v>66555</v>
      </c>
      <c r="H3487">
        <f t="shared" ca="1" si="876"/>
        <v>-1</v>
      </c>
      <c r="I3487">
        <f t="shared" si="877"/>
        <v>1</v>
      </c>
      <c r="J3487">
        <f t="shared" si="880"/>
        <v>-14.230000000000473</v>
      </c>
      <c r="K3487">
        <f t="shared" si="878"/>
        <v>1</v>
      </c>
      <c r="L3487" s="11">
        <f t="shared" ca="1" si="872"/>
        <v>11521.79999999997</v>
      </c>
      <c r="M3487">
        <f t="shared" ca="1" si="879"/>
        <v>1</v>
      </c>
      <c r="N3487">
        <f t="shared" ca="1" si="873"/>
        <v>0</v>
      </c>
      <c r="O3487">
        <f>COUNTIF(結算日!$A$3:$A$249,A3487)</f>
        <v>0</v>
      </c>
      <c r="Q3487" s="7">
        <f t="shared" si="881"/>
        <v>-15</v>
      </c>
      <c r="R3487" s="8">
        <f t="shared" ca="1" si="885"/>
        <v>-2700</v>
      </c>
      <c r="S3487" s="8">
        <f t="shared" ca="1" si="886"/>
        <v>1275540</v>
      </c>
      <c r="T3487" s="8">
        <f t="shared" ca="1" si="882"/>
        <v>180</v>
      </c>
      <c r="U3487" s="9">
        <f t="shared" ca="1" si="887"/>
        <v>0</v>
      </c>
      <c r="V3487">
        <f t="shared" si="883"/>
        <v>2012</v>
      </c>
      <c r="W3487">
        <f t="shared" si="884"/>
        <v>7</v>
      </c>
    </row>
    <row r="3488" spans="1:23" x14ac:dyDescent="0.25">
      <c r="A3488" s="1">
        <v>41107</v>
      </c>
      <c r="B3488" s="2">
        <v>7127</v>
      </c>
      <c r="C3488" s="2">
        <v>69003</v>
      </c>
      <c r="D3488" s="2">
        <v>7110</v>
      </c>
      <c r="E3488" s="2">
        <v>6983</v>
      </c>
      <c r="F3488" s="10">
        <f t="shared" si="874"/>
        <v>-2.3852953556896539E-3</v>
      </c>
      <c r="G3488" s="2">
        <f t="shared" ca="1" si="875"/>
        <v>66637.399999999994</v>
      </c>
      <c r="H3488">
        <f t="shared" ca="1" si="876"/>
        <v>1</v>
      </c>
      <c r="I3488">
        <f t="shared" si="877"/>
        <v>1</v>
      </c>
      <c r="J3488">
        <f t="shared" si="880"/>
        <v>36.960000000000036</v>
      </c>
      <c r="K3488">
        <f t="shared" si="878"/>
        <v>1</v>
      </c>
      <c r="L3488" s="11">
        <f t="shared" ca="1" si="872"/>
        <v>11558.759999999969</v>
      </c>
      <c r="M3488">
        <f t="shared" ca="1" si="879"/>
        <v>1</v>
      </c>
      <c r="N3488">
        <f t="shared" ca="1" si="873"/>
        <v>0</v>
      </c>
      <c r="O3488">
        <f>COUNTIF(結算日!$A$3:$A$249,A3488)</f>
        <v>0</v>
      </c>
      <c r="Q3488" s="7">
        <f t="shared" si="881"/>
        <v>54</v>
      </c>
      <c r="R3488" s="8">
        <f t="shared" ca="1" si="885"/>
        <v>9720</v>
      </c>
      <c r="S3488" s="8">
        <f t="shared" ca="1" si="886"/>
        <v>1285260</v>
      </c>
      <c r="T3488" s="8">
        <f t="shared" ca="1" si="882"/>
        <v>180</v>
      </c>
      <c r="U3488" s="9">
        <f t="shared" ca="1" si="887"/>
        <v>0</v>
      </c>
      <c r="V3488">
        <f t="shared" si="883"/>
        <v>2012</v>
      </c>
      <c r="W3488">
        <f t="shared" si="884"/>
        <v>7</v>
      </c>
    </row>
    <row r="3489" spans="1:23" x14ac:dyDescent="0.25">
      <c r="A3489" s="1">
        <v>41108</v>
      </c>
      <c r="B3489" s="2">
        <v>7049.05</v>
      </c>
      <c r="C3489" s="2">
        <v>55462</v>
      </c>
      <c r="D3489" s="2">
        <v>7059</v>
      </c>
      <c r="E3489" s="2">
        <v>6885</v>
      </c>
      <c r="F3489" s="10">
        <f t="shared" si="874"/>
        <v>-2.3272639575545706E-2</v>
      </c>
      <c r="G3489" s="2">
        <f t="shared" ca="1" si="875"/>
        <v>66360.925000000003</v>
      </c>
      <c r="H3489">
        <f t="shared" ca="1" si="876"/>
        <v>-1</v>
      </c>
      <c r="I3489">
        <f t="shared" si="877"/>
        <v>1</v>
      </c>
      <c r="J3489">
        <f t="shared" si="880"/>
        <v>-77.949999999999818</v>
      </c>
      <c r="K3489">
        <f t="shared" si="878"/>
        <v>1</v>
      </c>
      <c r="L3489" s="11">
        <f t="shared" ca="1" si="872"/>
        <v>11480.809999999969</v>
      </c>
      <c r="M3489">
        <f t="shared" ca="1" si="879"/>
        <v>1</v>
      </c>
      <c r="N3489">
        <f t="shared" ca="1" si="873"/>
        <v>0</v>
      </c>
      <c r="O3489">
        <f>COUNTIF(結算日!$A$3:$A$249,A3489)</f>
        <v>1</v>
      </c>
      <c r="Q3489" s="7">
        <f t="shared" si="881"/>
        <v>-51</v>
      </c>
      <c r="R3489" s="8">
        <f t="shared" ca="1" si="885"/>
        <v>-9180</v>
      </c>
      <c r="S3489" s="8">
        <f t="shared" ca="1" si="886"/>
        <v>1276080</v>
      </c>
      <c r="T3489" s="8">
        <f t="shared" ca="1" si="882"/>
        <v>185</v>
      </c>
      <c r="U3489" s="9">
        <f t="shared" ca="1" si="887"/>
        <v>365</v>
      </c>
      <c r="V3489">
        <f t="shared" si="883"/>
        <v>2012</v>
      </c>
      <c r="W3489">
        <f t="shared" si="884"/>
        <v>7</v>
      </c>
    </row>
    <row r="3490" spans="1:23" x14ac:dyDescent="0.25">
      <c r="A3490" s="1">
        <v>41109</v>
      </c>
      <c r="B3490" s="2">
        <v>7148.57</v>
      </c>
      <c r="C3490" s="2">
        <v>60910</v>
      </c>
      <c r="D3490" s="2">
        <v>7025</v>
      </c>
      <c r="E3490" s="2">
        <v>6987</v>
      </c>
      <c r="F3490" s="10">
        <f t="shared" si="874"/>
        <v>-1.7285974677452964E-2</v>
      </c>
      <c r="G3490" s="2">
        <f t="shared" ca="1" si="875"/>
        <v>66277.774999999994</v>
      </c>
      <c r="H3490">
        <f t="shared" ca="1" si="876"/>
        <v>-1</v>
      </c>
      <c r="I3490">
        <f t="shared" si="877"/>
        <v>1</v>
      </c>
      <c r="J3490">
        <f t="shared" si="880"/>
        <v>99.519999999999527</v>
      </c>
      <c r="K3490">
        <f t="shared" si="878"/>
        <v>1</v>
      </c>
      <c r="L3490" s="11">
        <f t="shared" ca="1" si="872"/>
        <v>11580.329999999969</v>
      </c>
      <c r="M3490">
        <f t="shared" ca="1" si="879"/>
        <v>1</v>
      </c>
      <c r="N3490">
        <f t="shared" ca="1" si="873"/>
        <v>0</v>
      </c>
      <c r="O3490">
        <f>COUNTIF(結算日!$A$3:$A$249,A3490)</f>
        <v>0</v>
      </c>
      <c r="Q3490" s="7">
        <f t="shared" si="881"/>
        <v>140</v>
      </c>
      <c r="R3490" s="8">
        <f t="shared" ca="1" si="885"/>
        <v>25900</v>
      </c>
      <c r="S3490" s="8">
        <f t="shared" ca="1" si="886"/>
        <v>1301615</v>
      </c>
      <c r="T3490" s="8">
        <f t="shared" ca="1" si="882"/>
        <v>185</v>
      </c>
      <c r="U3490" s="9">
        <f t="shared" ca="1" si="887"/>
        <v>0</v>
      </c>
      <c r="V3490">
        <f t="shared" si="883"/>
        <v>2012</v>
      </c>
      <c r="W3490">
        <f t="shared" si="884"/>
        <v>7</v>
      </c>
    </row>
    <row r="3491" spans="1:23" x14ac:dyDescent="0.25">
      <c r="A3491" s="1">
        <v>41110</v>
      </c>
      <c r="B3491" s="2">
        <v>7164.68</v>
      </c>
      <c r="C3491" s="2">
        <v>46222</v>
      </c>
      <c r="D3491" s="2">
        <v>7012</v>
      </c>
      <c r="E3491" s="2">
        <v>6976</v>
      </c>
      <c r="F3491" s="10">
        <f t="shared" si="874"/>
        <v>-2.1310093402636343E-2</v>
      </c>
      <c r="G3491" s="2">
        <f t="shared" ca="1" si="875"/>
        <v>66070.899999999994</v>
      </c>
      <c r="H3491">
        <f t="shared" ca="1" si="876"/>
        <v>-1</v>
      </c>
      <c r="I3491">
        <f t="shared" si="877"/>
        <v>1</v>
      </c>
      <c r="J3491">
        <f t="shared" si="880"/>
        <v>16.110000000000582</v>
      </c>
      <c r="K3491">
        <f t="shared" si="878"/>
        <v>1</v>
      </c>
      <c r="L3491" s="11">
        <f t="shared" ca="1" si="872"/>
        <v>11596.43999999997</v>
      </c>
      <c r="M3491">
        <f t="shared" ca="1" si="879"/>
        <v>1</v>
      </c>
      <c r="N3491">
        <f t="shared" ca="1" si="873"/>
        <v>0</v>
      </c>
      <c r="O3491">
        <f>COUNTIF(結算日!$A$3:$A$249,A3491)</f>
        <v>0</v>
      </c>
      <c r="Q3491" s="7">
        <f t="shared" si="881"/>
        <v>-13</v>
      </c>
      <c r="R3491" s="8">
        <f t="shared" ca="1" si="885"/>
        <v>-2405</v>
      </c>
      <c r="S3491" s="8">
        <f t="shared" ca="1" si="886"/>
        <v>1299210</v>
      </c>
      <c r="T3491" s="8">
        <f t="shared" ca="1" si="882"/>
        <v>185</v>
      </c>
      <c r="U3491" s="9">
        <f t="shared" ca="1" si="887"/>
        <v>0</v>
      </c>
      <c r="V3491">
        <f t="shared" si="883"/>
        <v>2012</v>
      </c>
      <c r="W3491">
        <f t="shared" si="884"/>
        <v>7</v>
      </c>
    </row>
    <row r="3492" spans="1:23" x14ac:dyDescent="0.25">
      <c r="A3492" s="1">
        <v>41113</v>
      </c>
      <c r="B3492" s="2">
        <v>7028.73</v>
      </c>
      <c r="C3492" s="2">
        <v>53242</v>
      </c>
      <c r="D3492" s="2">
        <v>6874</v>
      </c>
      <c r="E3492" s="2">
        <v>6837</v>
      </c>
      <c r="F3492" s="10">
        <f t="shared" si="874"/>
        <v>-2.2013934238475419E-2</v>
      </c>
      <c r="G3492" s="2">
        <f t="shared" ca="1" si="875"/>
        <v>66293.925000000003</v>
      </c>
      <c r="H3492">
        <f t="shared" ca="1" si="876"/>
        <v>-1</v>
      </c>
      <c r="I3492">
        <f t="shared" si="877"/>
        <v>1</v>
      </c>
      <c r="J3492">
        <f t="shared" si="880"/>
        <v>-135.95000000000073</v>
      </c>
      <c r="K3492">
        <f t="shared" si="878"/>
        <v>1</v>
      </c>
      <c r="L3492" s="11">
        <f t="shared" ca="1" si="872"/>
        <v>11460.489999999969</v>
      </c>
      <c r="M3492">
        <f t="shared" ca="1" si="879"/>
        <v>1</v>
      </c>
      <c r="N3492">
        <f t="shared" ca="1" si="873"/>
        <v>0</v>
      </c>
      <c r="O3492">
        <f>COUNTIF(結算日!$A$3:$A$249,A3492)</f>
        <v>0</v>
      </c>
      <c r="Q3492" s="7">
        <f t="shared" si="881"/>
        <v>-138</v>
      </c>
      <c r="R3492" s="8">
        <f t="shared" ca="1" si="885"/>
        <v>-25530</v>
      </c>
      <c r="S3492" s="8">
        <f t="shared" ca="1" si="886"/>
        <v>1273680</v>
      </c>
      <c r="T3492" s="8">
        <f t="shared" ca="1" si="882"/>
        <v>185</v>
      </c>
      <c r="U3492" s="9">
        <f t="shared" ca="1" si="887"/>
        <v>0</v>
      </c>
      <c r="V3492">
        <f t="shared" si="883"/>
        <v>2012</v>
      </c>
      <c r="W3492">
        <f t="shared" si="884"/>
        <v>7</v>
      </c>
    </row>
    <row r="3493" spans="1:23" x14ac:dyDescent="0.25">
      <c r="A3493" s="1">
        <v>41114</v>
      </c>
      <c r="B3493" s="2">
        <v>7008.35</v>
      </c>
      <c r="C3493" s="2">
        <v>53216</v>
      </c>
      <c r="D3493" s="2">
        <v>6873</v>
      </c>
      <c r="E3493" s="2">
        <v>6838</v>
      </c>
      <c r="F3493" s="10">
        <f t="shared" si="874"/>
        <v>-1.9312677020982161E-2</v>
      </c>
      <c r="G3493" s="2">
        <f t="shared" ca="1" si="875"/>
        <v>65296.875</v>
      </c>
      <c r="H3493">
        <f t="shared" ca="1" si="876"/>
        <v>-1</v>
      </c>
      <c r="I3493">
        <f t="shared" si="877"/>
        <v>1</v>
      </c>
      <c r="J3493">
        <f t="shared" si="880"/>
        <v>-20.3799999999992</v>
      </c>
      <c r="K3493">
        <f t="shared" si="878"/>
        <v>1</v>
      </c>
      <c r="L3493" s="11">
        <f t="shared" ca="1" si="872"/>
        <v>11440.10999999997</v>
      </c>
      <c r="M3493">
        <f t="shared" ca="1" si="879"/>
        <v>1</v>
      </c>
      <c r="N3493">
        <f t="shared" ca="1" si="873"/>
        <v>0</v>
      </c>
      <c r="O3493">
        <f>COUNTIF(結算日!$A$3:$A$249,A3493)</f>
        <v>0</v>
      </c>
      <c r="Q3493" s="7">
        <f t="shared" si="881"/>
        <v>-1</v>
      </c>
      <c r="R3493" s="8">
        <f t="shared" ca="1" si="885"/>
        <v>-185</v>
      </c>
      <c r="S3493" s="8">
        <f t="shared" ca="1" si="886"/>
        <v>1273495</v>
      </c>
      <c r="T3493" s="8">
        <f t="shared" ca="1" si="882"/>
        <v>185</v>
      </c>
      <c r="U3493" s="9">
        <f t="shared" ca="1" si="887"/>
        <v>0</v>
      </c>
      <c r="V3493">
        <f t="shared" si="883"/>
        <v>2012</v>
      </c>
      <c r="W3493">
        <f t="shared" si="884"/>
        <v>7</v>
      </c>
    </row>
    <row r="3494" spans="1:23" x14ac:dyDescent="0.25">
      <c r="A3494" s="1">
        <v>41115</v>
      </c>
      <c r="B3494" s="2">
        <v>6979.13</v>
      </c>
      <c r="C3494" s="2">
        <v>65605</v>
      </c>
      <c r="D3494" s="2">
        <v>6844</v>
      </c>
      <c r="E3494" s="2">
        <v>6809</v>
      </c>
      <c r="F3494" s="10">
        <f t="shared" si="874"/>
        <v>-1.936201217057143E-2</v>
      </c>
      <c r="G3494" s="2">
        <f t="shared" ca="1" si="875"/>
        <v>64590.824999999997</v>
      </c>
      <c r="H3494">
        <f t="shared" ca="1" si="876"/>
        <v>1</v>
      </c>
      <c r="I3494">
        <f t="shared" si="877"/>
        <v>1</v>
      </c>
      <c r="J3494">
        <f t="shared" si="880"/>
        <v>-29.220000000000255</v>
      </c>
      <c r="K3494">
        <f t="shared" si="878"/>
        <v>1</v>
      </c>
      <c r="L3494" s="11">
        <f t="shared" ca="1" si="872"/>
        <v>11410.88999999997</v>
      </c>
      <c r="M3494">
        <f t="shared" ca="1" si="879"/>
        <v>1</v>
      </c>
      <c r="N3494">
        <f t="shared" ca="1" si="873"/>
        <v>0</v>
      </c>
      <c r="O3494">
        <f>COUNTIF(結算日!$A$3:$A$249,A3494)</f>
        <v>0</v>
      </c>
      <c r="Q3494" s="7">
        <f t="shared" si="881"/>
        <v>-29</v>
      </c>
      <c r="R3494" s="8">
        <f t="shared" ca="1" si="885"/>
        <v>-5365</v>
      </c>
      <c r="S3494" s="8">
        <f t="shared" ca="1" si="886"/>
        <v>1268130</v>
      </c>
      <c r="T3494" s="8">
        <f t="shared" ca="1" si="882"/>
        <v>185</v>
      </c>
      <c r="U3494" s="9">
        <f t="shared" ca="1" si="887"/>
        <v>0</v>
      </c>
      <c r="V3494">
        <f t="shared" si="883"/>
        <v>2012</v>
      </c>
      <c r="W3494">
        <f t="shared" si="884"/>
        <v>7</v>
      </c>
    </row>
    <row r="3495" spans="1:23" x14ac:dyDescent="0.25">
      <c r="A3495" s="1">
        <v>41116</v>
      </c>
      <c r="B3495" s="2">
        <v>6970.69</v>
      </c>
      <c r="C3495" s="2">
        <v>60346</v>
      </c>
      <c r="D3495" s="2">
        <v>6876</v>
      </c>
      <c r="E3495" s="2">
        <v>6839</v>
      </c>
      <c r="F3495" s="10">
        <f t="shared" si="874"/>
        <v>-1.3584021094038001E-2</v>
      </c>
      <c r="G3495" s="2">
        <f t="shared" ca="1" si="875"/>
        <v>63710.074999999997</v>
      </c>
      <c r="H3495">
        <f t="shared" ca="1" si="876"/>
        <v>-1</v>
      </c>
      <c r="I3495">
        <f t="shared" si="877"/>
        <v>1</v>
      </c>
      <c r="J3495">
        <f t="shared" si="880"/>
        <v>-8.4400000000005093</v>
      </c>
      <c r="K3495">
        <f t="shared" si="878"/>
        <v>1</v>
      </c>
      <c r="L3495" s="11">
        <f t="shared" ca="1" si="872"/>
        <v>11402.44999999997</v>
      </c>
      <c r="M3495">
        <f t="shared" ca="1" si="879"/>
        <v>1</v>
      </c>
      <c r="N3495">
        <f t="shared" ca="1" si="873"/>
        <v>0</v>
      </c>
      <c r="O3495">
        <f>COUNTIF(結算日!$A$3:$A$249,A3495)</f>
        <v>0</v>
      </c>
      <c r="Q3495" s="7">
        <f t="shared" si="881"/>
        <v>32</v>
      </c>
      <c r="R3495" s="8">
        <f t="shared" ca="1" si="885"/>
        <v>5920</v>
      </c>
      <c r="S3495" s="8">
        <f t="shared" ca="1" si="886"/>
        <v>1274050</v>
      </c>
      <c r="T3495" s="8">
        <f t="shared" ca="1" si="882"/>
        <v>185</v>
      </c>
      <c r="U3495" s="9">
        <f t="shared" ca="1" si="887"/>
        <v>0</v>
      </c>
      <c r="V3495">
        <f t="shared" si="883"/>
        <v>2012</v>
      </c>
      <c r="W3495">
        <f t="shared" si="884"/>
        <v>7</v>
      </c>
    </row>
    <row r="3496" spans="1:23" x14ac:dyDescent="0.25">
      <c r="A3496" s="1">
        <v>41117</v>
      </c>
      <c r="B3496" s="2">
        <v>7124.49</v>
      </c>
      <c r="C3496" s="2">
        <v>75496</v>
      </c>
      <c r="D3496" s="2">
        <v>7031</v>
      </c>
      <c r="E3496" s="2">
        <v>6993</v>
      </c>
      <c r="F3496" s="10">
        <f t="shared" si="874"/>
        <v>-1.3122342792255992E-2</v>
      </c>
      <c r="G3496" s="2">
        <f t="shared" ca="1" si="875"/>
        <v>63610.775000000001</v>
      </c>
      <c r="H3496">
        <f t="shared" ca="1" si="876"/>
        <v>1</v>
      </c>
      <c r="I3496">
        <f t="shared" si="877"/>
        <v>1</v>
      </c>
      <c r="J3496">
        <f t="shared" si="880"/>
        <v>153.80000000000018</v>
      </c>
      <c r="K3496">
        <f t="shared" si="878"/>
        <v>1</v>
      </c>
      <c r="L3496" s="11">
        <f t="shared" ca="1" si="872"/>
        <v>11556.249999999971</v>
      </c>
      <c r="M3496">
        <f t="shared" ca="1" si="879"/>
        <v>1</v>
      </c>
      <c r="N3496">
        <f t="shared" ca="1" si="873"/>
        <v>0</v>
      </c>
      <c r="O3496">
        <f>COUNTIF(結算日!$A$3:$A$249,A3496)</f>
        <v>0</v>
      </c>
      <c r="Q3496" s="7">
        <f t="shared" si="881"/>
        <v>155</v>
      </c>
      <c r="R3496" s="8">
        <f t="shared" ca="1" si="885"/>
        <v>28675</v>
      </c>
      <c r="S3496" s="8">
        <f t="shared" ca="1" si="886"/>
        <v>1302725</v>
      </c>
      <c r="T3496" s="8">
        <f t="shared" ca="1" si="882"/>
        <v>185</v>
      </c>
      <c r="U3496" s="9">
        <f t="shared" ca="1" si="887"/>
        <v>0</v>
      </c>
      <c r="V3496">
        <f t="shared" si="883"/>
        <v>2012</v>
      </c>
      <c r="W3496">
        <f t="shared" si="884"/>
        <v>7</v>
      </c>
    </row>
    <row r="3497" spans="1:23" x14ac:dyDescent="0.25">
      <c r="A3497" s="1">
        <v>41120</v>
      </c>
      <c r="B3497" s="2">
        <v>7158.88</v>
      </c>
      <c r="C3497" s="2">
        <v>64374</v>
      </c>
      <c r="D3497" s="2">
        <v>7077</v>
      </c>
      <c r="E3497" s="2">
        <v>7042</v>
      </c>
      <c r="F3497" s="10">
        <f t="shared" si="874"/>
        <v>-1.1437543302863062E-2</v>
      </c>
      <c r="G3497" s="2">
        <f t="shared" ca="1" si="875"/>
        <v>63289.8</v>
      </c>
      <c r="H3497">
        <f t="shared" ca="1" si="876"/>
        <v>1</v>
      </c>
      <c r="I3497">
        <f t="shared" si="877"/>
        <v>1</v>
      </c>
      <c r="J3497">
        <f t="shared" si="880"/>
        <v>34.390000000000327</v>
      </c>
      <c r="K3497">
        <f t="shared" si="878"/>
        <v>1</v>
      </c>
      <c r="L3497" s="11">
        <f t="shared" ca="1" si="872"/>
        <v>11590.63999999997</v>
      </c>
      <c r="M3497">
        <f t="shared" ca="1" si="879"/>
        <v>1</v>
      </c>
      <c r="N3497">
        <f t="shared" ca="1" si="873"/>
        <v>0</v>
      </c>
      <c r="O3497">
        <f>COUNTIF(結算日!$A$3:$A$249,A3497)</f>
        <v>0</v>
      </c>
      <c r="Q3497" s="7">
        <f t="shared" si="881"/>
        <v>46</v>
      </c>
      <c r="R3497" s="8">
        <f t="shared" ca="1" si="885"/>
        <v>8510</v>
      </c>
      <c r="S3497" s="8">
        <f t="shared" ca="1" si="886"/>
        <v>1311235</v>
      </c>
      <c r="T3497" s="8">
        <f t="shared" ca="1" si="882"/>
        <v>185</v>
      </c>
      <c r="U3497" s="9">
        <f t="shared" ca="1" si="887"/>
        <v>0</v>
      </c>
      <c r="V3497">
        <f t="shared" si="883"/>
        <v>2012</v>
      </c>
      <c r="W3497">
        <f t="shared" si="884"/>
        <v>7</v>
      </c>
    </row>
    <row r="3498" spans="1:23" x14ac:dyDescent="0.25">
      <c r="A3498" s="1">
        <v>41121</v>
      </c>
      <c r="B3498" s="2">
        <v>7270.49</v>
      </c>
      <c r="C3498" s="2">
        <v>80170</v>
      </c>
      <c r="D3498" s="2">
        <v>7156</v>
      </c>
      <c r="E3498" s="2">
        <v>7122</v>
      </c>
      <c r="F3498" s="10">
        <f t="shared" si="874"/>
        <v>-1.5747219238318122E-2</v>
      </c>
      <c r="G3498" s="2">
        <f t="shared" ca="1" si="875"/>
        <v>63731.474999999999</v>
      </c>
      <c r="H3498">
        <f t="shared" ca="1" si="876"/>
        <v>1</v>
      </c>
      <c r="I3498">
        <f t="shared" si="877"/>
        <v>1</v>
      </c>
      <c r="J3498">
        <f t="shared" si="880"/>
        <v>111.60999999999967</v>
      </c>
      <c r="K3498">
        <f t="shared" si="878"/>
        <v>1</v>
      </c>
      <c r="L3498" s="11">
        <f t="shared" ca="1" si="872"/>
        <v>11702.249999999971</v>
      </c>
      <c r="M3498">
        <f t="shared" ca="1" si="879"/>
        <v>1</v>
      </c>
      <c r="N3498">
        <f t="shared" ca="1" si="873"/>
        <v>0</v>
      </c>
      <c r="O3498">
        <f>COUNTIF(結算日!$A$3:$A$249,A3498)</f>
        <v>0</v>
      </c>
      <c r="Q3498" s="7">
        <f t="shared" si="881"/>
        <v>79</v>
      </c>
      <c r="R3498" s="8">
        <f t="shared" ca="1" si="885"/>
        <v>14615</v>
      </c>
      <c r="S3498" s="8">
        <f t="shared" ca="1" si="886"/>
        <v>1325850</v>
      </c>
      <c r="T3498" s="8">
        <f t="shared" ca="1" si="882"/>
        <v>185</v>
      </c>
      <c r="U3498" s="9">
        <f t="shared" ca="1" si="887"/>
        <v>0</v>
      </c>
      <c r="V3498">
        <f t="shared" si="883"/>
        <v>2012</v>
      </c>
      <c r="W3498">
        <f t="shared" si="884"/>
        <v>7</v>
      </c>
    </row>
    <row r="3499" spans="1:23" x14ac:dyDescent="0.25">
      <c r="A3499" s="1">
        <v>41122</v>
      </c>
      <c r="B3499" s="2">
        <v>7267.96</v>
      </c>
      <c r="C3499" s="2">
        <v>89697</v>
      </c>
      <c r="D3499" s="2">
        <v>7194</v>
      </c>
      <c r="E3499" s="2">
        <v>7155</v>
      </c>
      <c r="F3499" s="10">
        <f t="shared" si="874"/>
        <v>-1.0176170479749502E-2</v>
      </c>
      <c r="G3499" s="2">
        <f t="shared" ca="1" si="875"/>
        <v>64331.474999999999</v>
      </c>
      <c r="H3499">
        <f t="shared" ca="1" si="876"/>
        <v>1</v>
      </c>
      <c r="I3499">
        <f t="shared" si="877"/>
        <v>1</v>
      </c>
      <c r="J3499">
        <f t="shared" si="880"/>
        <v>-2.5299999999997453</v>
      </c>
      <c r="K3499">
        <f t="shared" si="878"/>
        <v>1</v>
      </c>
      <c r="L3499" s="11">
        <f t="shared" ca="1" si="872"/>
        <v>11699.719999999972</v>
      </c>
      <c r="M3499">
        <f t="shared" ca="1" si="879"/>
        <v>1</v>
      </c>
      <c r="N3499">
        <f t="shared" ca="1" si="873"/>
        <v>0</v>
      </c>
      <c r="O3499">
        <f>COUNTIF(結算日!$A$3:$A$249,A3499)</f>
        <v>0</v>
      </c>
      <c r="Q3499" s="7">
        <f t="shared" si="881"/>
        <v>38</v>
      </c>
      <c r="R3499" s="8">
        <f t="shared" ca="1" si="885"/>
        <v>7030</v>
      </c>
      <c r="S3499" s="8">
        <f t="shared" ca="1" si="886"/>
        <v>1332880</v>
      </c>
      <c r="T3499" s="8">
        <f t="shared" ca="1" si="882"/>
        <v>185</v>
      </c>
      <c r="U3499" s="9">
        <f t="shared" ca="1" si="887"/>
        <v>0</v>
      </c>
      <c r="V3499">
        <f t="shared" si="883"/>
        <v>2012</v>
      </c>
      <c r="W3499">
        <f t="shared" si="884"/>
        <v>8</v>
      </c>
    </row>
    <row r="3500" spans="1:23" x14ac:dyDescent="0.25">
      <c r="A3500" s="1">
        <v>41124</v>
      </c>
      <c r="B3500" s="2">
        <v>7217.51</v>
      </c>
      <c r="C3500" s="2">
        <v>77786</v>
      </c>
      <c r="D3500" s="2">
        <v>7140</v>
      </c>
      <c r="E3500" s="2">
        <v>7101</v>
      </c>
      <c r="F3500" s="10">
        <f t="shared" si="874"/>
        <v>-1.0739160735489084E-2</v>
      </c>
      <c r="G3500" s="2">
        <f t="shared" ca="1" si="875"/>
        <v>64652</v>
      </c>
      <c r="H3500">
        <f t="shared" ca="1" si="876"/>
        <v>1</v>
      </c>
      <c r="I3500">
        <f t="shared" si="877"/>
        <v>1</v>
      </c>
      <c r="J3500">
        <f t="shared" si="880"/>
        <v>-50.449999999999818</v>
      </c>
      <c r="K3500">
        <f t="shared" si="878"/>
        <v>1</v>
      </c>
      <c r="L3500" s="11">
        <f t="shared" ca="1" si="872"/>
        <v>11649.269999999971</v>
      </c>
      <c r="M3500">
        <f t="shared" ca="1" si="879"/>
        <v>1</v>
      </c>
      <c r="N3500">
        <f t="shared" ca="1" si="873"/>
        <v>0</v>
      </c>
      <c r="O3500">
        <f>COUNTIF(結算日!$A$3:$A$249,A3500)</f>
        <v>0</v>
      </c>
      <c r="Q3500" s="7">
        <f t="shared" si="881"/>
        <v>-54</v>
      </c>
      <c r="R3500" s="8">
        <f t="shared" ca="1" si="885"/>
        <v>-9990</v>
      </c>
      <c r="S3500" s="8">
        <f t="shared" ca="1" si="886"/>
        <v>1322890</v>
      </c>
      <c r="T3500" s="8">
        <f t="shared" ca="1" si="882"/>
        <v>185</v>
      </c>
      <c r="U3500" s="9">
        <f t="shared" ca="1" si="887"/>
        <v>0</v>
      </c>
      <c r="V3500">
        <f t="shared" si="883"/>
        <v>2012</v>
      </c>
      <c r="W3500">
        <f t="shared" si="884"/>
        <v>8</v>
      </c>
    </row>
    <row r="3501" spans="1:23" x14ac:dyDescent="0.25">
      <c r="A3501" s="1">
        <v>41127</v>
      </c>
      <c r="B3501" s="2">
        <v>7286.33</v>
      </c>
      <c r="C3501" s="2">
        <v>81226</v>
      </c>
      <c r="D3501" s="2">
        <v>7239</v>
      </c>
      <c r="E3501" s="2">
        <v>7201</v>
      </c>
      <c r="F3501" s="10">
        <f t="shared" si="874"/>
        <v>-6.4957255573107053E-3</v>
      </c>
      <c r="G3501" s="2">
        <f t="shared" ca="1" si="875"/>
        <v>65412.625</v>
      </c>
      <c r="H3501">
        <f t="shared" ca="1" si="876"/>
        <v>1</v>
      </c>
      <c r="I3501">
        <f t="shared" si="877"/>
        <v>1</v>
      </c>
      <c r="J3501">
        <f t="shared" si="880"/>
        <v>68.819999999999709</v>
      </c>
      <c r="K3501">
        <f t="shared" si="878"/>
        <v>1</v>
      </c>
      <c r="L3501" s="11">
        <f t="shared" ca="1" si="872"/>
        <v>11718.089999999971</v>
      </c>
      <c r="M3501">
        <f t="shared" ca="1" si="879"/>
        <v>1</v>
      </c>
      <c r="N3501">
        <f t="shared" ca="1" si="873"/>
        <v>0</v>
      </c>
      <c r="O3501">
        <f>COUNTIF(結算日!$A$3:$A$249,A3501)</f>
        <v>0</v>
      </c>
      <c r="Q3501" s="7">
        <f t="shared" si="881"/>
        <v>99</v>
      </c>
      <c r="R3501" s="8">
        <f t="shared" ca="1" si="885"/>
        <v>18315</v>
      </c>
      <c r="S3501" s="8">
        <f t="shared" ca="1" si="886"/>
        <v>1341205</v>
      </c>
      <c r="T3501" s="8">
        <f t="shared" ca="1" si="882"/>
        <v>185</v>
      </c>
      <c r="U3501" s="9">
        <f t="shared" ca="1" si="887"/>
        <v>0</v>
      </c>
      <c r="V3501">
        <f t="shared" si="883"/>
        <v>2012</v>
      </c>
      <c r="W3501">
        <f t="shared" si="884"/>
        <v>8</v>
      </c>
    </row>
    <row r="3502" spans="1:23" x14ac:dyDescent="0.25">
      <c r="A3502" s="1">
        <v>41128</v>
      </c>
      <c r="B3502" s="2">
        <v>7295.46</v>
      </c>
      <c r="C3502" s="2">
        <v>68244</v>
      </c>
      <c r="D3502" s="2">
        <v>7235</v>
      </c>
      <c r="E3502" s="2">
        <v>7196</v>
      </c>
      <c r="F3502" s="10">
        <f t="shared" si="874"/>
        <v>-8.2873458287756607E-3</v>
      </c>
      <c r="G3502" s="2">
        <f t="shared" ca="1" si="875"/>
        <v>65488.6</v>
      </c>
      <c r="H3502">
        <f t="shared" ca="1" si="876"/>
        <v>1</v>
      </c>
      <c r="I3502">
        <f t="shared" si="877"/>
        <v>1</v>
      </c>
      <c r="J3502">
        <f t="shared" si="880"/>
        <v>9.1300000000001091</v>
      </c>
      <c r="K3502">
        <f t="shared" si="878"/>
        <v>1</v>
      </c>
      <c r="L3502" s="11">
        <f t="shared" ca="1" si="872"/>
        <v>11727.219999999972</v>
      </c>
      <c r="M3502">
        <f t="shared" ca="1" si="879"/>
        <v>1</v>
      </c>
      <c r="N3502">
        <f t="shared" ca="1" si="873"/>
        <v>0</v>
      </c>
      <c r="O3502">
        <f>COUNTIF(結算日!$A$3:$A$249,A3502)</f>
        <v>0</v>
      </c>
      <c r="Q3502" s="7">
        <f t="shared" si="881"/>
        <v>-4</v>
      </c>
      <c r="R3502" s="8">
        <f t="shared" ca="1" si="885"/>
        <v>-740</v>
      </c>
      <c r="S3502" s="8">
        <f t="shared" ca="1" si="886"/>
        <v>1340465</v>
      </c>
      <c r="T3502" s="8">
        <f t="shared" ca="1" si="882"/>
        <v>185</v>
      </c>
      <c r="U3502" s="9">
        <f t="shared" ca="1" si="887"/>
        <v>0</v>
      </c>
      <c r="V3502">
        <f t="shared" si="883"/>
        <v>2012</v>
      </c>
      <c r="W3502">
        <f t="shared" si="884"/>
        <v>8</v>
      </c>
    </row>
    <row r="3503" spans="1:23" x14ac:dyDescent="0.25">
      <c r="A3503" s="1">
        <v>41129</v>
      </c>
      <c r="B3503" s="2">
        <v>7319.8</v>
      </c>
      <c r="C3503" s="2">
        <v>93594</v>
      </c>
      <c r="D3503" s="2">
        <v>7299</v>
      </c>
      <c r="E3503" s="2">
        <v>7257</v>
      </c>
      <c r="F3503" s="10">
        <f t="shared" si="874"/>
        <v>-2.8416076941992774E-3</v>
      </c>
      <c r="G3503" s="2">
        <f t="shared" ca="1" si="875"/>
        <v>66650.2</v>
      </c>
      <c r="H3503">
        <f t="shared" ca="1" si="876"/>
        <v>1</v>
      </c>
      <c r="I3503">
        <f t="shared" si="877"/>
        <v>1</v>
      </c>
      <c r="J3503">
        <f t="shared" si="880"/>
        <v>24.340000000000146</v>
      </c>
      <c r="K3503">
        <f t="shared" si="878"/>
        <v>1</v>
      </c>
      <c r="L3503" s="11">
        <f t="shared" ca="1" si="872"/>
        <v>11751.559999999972</v>
      </c>
      <c r="M3503">
        <f t="shared" ca="1" si="879"/>
        <v>1</v>
      </c>
      <c r="N3503">
        <f t="shared" ca="1" si="873"/>
        <v>0</v>
      </c>
      <c r="O3503">
        <f>COUNTIF(結算日!$A$3:$A$249,A3503)</f>
        <v>0</v>
      </c>
      <c r="Q3503" s="7">
        <f t="shared" si="881"/>
        <v>64</v>
      </c>
      <c r="R3503" s="8">
        <f t="shared" ca="1" si="885"/>
        <v>11840</v>
      </c>
      <c r="S3503" s="8">
        <f t="shared" ca="1" si="886"/>
        <v>1352305</v>
      </c>
      <c r="T3503" s="8">
        <f t="shared" ca="1" si="882"/>
        <v>185</v>
      </c>
      <c r="U3503" s="9">
        <f t="shared" ca="1" si="887"/>
        <v>0</v>
      </c>
      <c r="V3503">
        <f t="shared" si="883"/>
        <v>2012</v>
      </c>
      <c r="W3503">
        <f t="shared" si="884"/>
        <v>8</v>
      </c>
    </row>
    <row r="3504" spans="1:23" x14ac:dyDescent="0.25">
      <c r="A3504" s="1">
        <v>41130</v>
      </c>
      <c r="B3504" s="2">
        <v>7433.7</v>
      </c>
      <c r="C3504" s="2">
        <v>107769</v>
      </c>
      <c r="D3504" s="2">
        <v>7441</v>
      </c>
      <c r="E3504" s="2">
        <v>7394</v>
      </c>
      <c r="F3504" s="10">
        <f t="shared" si="874"/>
        <v>9.820143400998127E-4</v>
      </c>
      <c r="G3504" s="2">
        <f t="shared" ca="1" si="875"/>
        <v>68071.975000000006</v>
      </c>
      <c r="H3504">
        <f t="shared" ca="1" si="876"/>
        <v>1</v>
      </c>
      <c r="I3504">
        <f t="shared" si="877"/>
        <v>-1</v>
      </c>
      <c r="J3504">
        <f t="shared" si="880"/>
        <v>113.89999999999964</v>
      </c>
      <c r="K3504">
        <f t="shared" ca="1" si="878"/>
        <v>1</v>
      </c>
      <c r="L3504" s="11">
        <f t="shared" ca="1" si="872"/>
        <v>11865.459999999972</v>
      </c>
      <c r="M3504">
        <f t="shared" ca="1" si="879"/>
        <v>1</v>
      </c>
      <c r="N3504">
        <f t="shared" ca="1" si="873"/>
        <v>0</v>
      </c>
      <c r="O3504">
        <f>COUNTIF(結算日!$A$3:$A$249,A3504)</f>
        <v>0</v>
      </c>
      <c r="Q3504" s="7">
        <f t="shared" si="881"/>
        <v>142</v>
      </c>
      <c r="R3504" s="8">
        <f t="shared" ca="1" si="885"/>
        <v>26270</v>
      </c>
      <c r="S3504" s="8">
        <f t="shared" ca="1" si="886"/>
        <v>1378575</v>
      </c>
      <c r="T3504" s="8">
        <f t="shared" ca="1" si="882"/>
        <v>185</v>
      </c>
      <c r="U3504" s="9">
        <f t="shared" ca="1" si="887"/>
        <v>0</v>
      </c>
      <c r="V3504">
        <f t="shared" si="883"/>
        <v>2012</v>
      </c>
      <c r="W3504">
        <f t="shared" si="884"/>
        <v>8</v>
      </c>
    </row>
    <row r="3505" spans="1:23" x14ac:dyDescent="0.25">
      <c r="A3505" s="1">
        <v>41131</v>
      </c>
      <c r="B3505" s="2">
        <v>7441.12</v>
      </c>
      <c r="C3505" s="2">
        <v>93940</v>
      </c>
      <c r="D3505" s="2">
        <v>7444</v>
      </c>
      <c r="E3505" s="2">
        <v>7407</v>
      </c>
      <c r="F3505" s="10">
        <f t="shared" si="874"/>
        <v>3.8703851033172754E-4</v>
      </c>
      <c r="G3505" s="2">
        <f t="shared" ca="1" si="875"/>
        <v>69175.975000000006</v>
      </c>
      <c r="H3505">
        <f t="shared" ca="1" si="876"/>
        <v>1</v>
      </c>
      <c r="I3505">
        <f t="shared" si="877"/>
        <v>-1</v>
      </c>
      <c r="J3505">
        <f t="shared" si="880"/>
        <v>7.4200000000000728</v>
      </c>
      <c r="K3505">
        <f t="shared" ca="1" si="878"/>
        <v>1</v>
      </c>
      <c r="L3505" s="11">
        <f t="shared" ca="1" si="872"/>
        <v>11872.879999999972</v>
      </c>
      <c r="M3505">
        <f t="shared" ca="1" si="879"/>
        <v>1</v>
      </c>
      <c r="N3505">
        <f t="shared" ca="1" si="873"/>
        <v>0</v>
      </c>
      <c r="O3505">
        <f>COUNTIF(結算日!$A$3:$A$249,A3505)</f>
        <v>0</v>
      </c>
      <c r="Q3505" s="7">
        <f t="shared" si="881"/>
        <v>3</v>
      </c>
      <c r="R3505" s="8">
        <f t="shared" ca="1" si="885"/>
        <v>555</v>
      </c>
      <c r="S3505" s="8">
        <f t="shared" ca="1" si="886"/>
        <v>1379130</v>
      </c>
      <c r="T3505" s="8">
        <f t="shared" ca="1" si="882"/>
        <v>185</v>
      </c>
      <c r="U3505" s="9">
        <f t="shared" ca="1" si="887"/>
        <v>0</v>
      </c>
      <c r="V3505">
        <f t="shared" si="883"/>
        <v>2012</v>
      </c>
      <c r="W3505">
        <f t="shared" si="884"/>
        <v>8</v>
      </c>
    </row>
    <row r="3506" spans="1:23" x14ac:dyDescent="0.25">
      <c r="A3506" s="1">
        <v>41134</v>
      </c>
      <c r="B3506" s="2">
        <v>7436.3</v>
      </c>
      <c r="C3506" s="2">
        <v>72585</v>
      </c>
      <c r="D3506" s="2">
        <v>7454</v>
      </c>
      <c r="E3506" s="2">
        <v>7435</v>
      </c>
      <c r="F3506" s="10">
        <f t="shared" si="874"/>
        <v>2.3802159676182821E-3</v>
      </c>
      <c r="G3506" s="2">
        <f t="shared" ca="1" si="875"/>
        <v>68709.2</v>
      </c>
      <c r="H3506">
        <f t="shared" ca="1" si="876"/>
        <v>1</v>
      </c>
      <c r="I3506">
        <f t="shared" si="877"/>
        <v>-1</v>
      </c>
      <c r="J3506">
        <f t="shared" si="880"/>
        <v>-4.819999999999709</v>
      </c>
      <c r="K3506">
        <f t="shared" si="878"/>
        <v>-1</v>
      </c>
      <c r="L3506" s="11">
        <f t="shared" ca="1" si="872"/>
        <v>11868.059999999972</v>
      </c>
      <c r="M3506">
        <f t="shared" ca="1" si="879"/>
        <v>-1</v>
      </c>
      <c r="N3506">
        <f t="shared" ca="1" si="873"/>
        <v>2</v>
      </c>
      <c r="O3506">
        <f>COUNTIF(結算日!$A$3:$A$249,A3506)</f>
        <v>0</v>
      </c>
      <c r="Q3506" s="7">
        <f t="shared" si="881"/>
        <v>10</v>
      </c>
      <c r="R3506" s="8">
        <f t="shared" ca="1" si="885"/>
        <v>1850</v>
      </c>
      <c r="S3506" s="8">
        <f t="shared" ca="1" si="886"/>
        <v>1380980</v>
      </c>
      <c r="T3506" s="8">
        <f t="shared" ca="1" si="882"/>
        <v>-185</v>
      </c>
      <c r="U3506" s="9">
        <f t="shared" ca="1" si="887"/>
        <v>370</v>
      </c>
      <c r="V3506">
        <f t="shared" si="883"/>
        <v>2012</v>
      </c>
      <c r="W3506">
        <f t="shared" si="884"/>
        <v>8</v>
      </c>
    </row>
    <row r="3507" spans="1:23" x14ac:dyDescent="0.25">
      <c r="A3507" s="1">
        <v>41135</v>
      </c>
      <c r="B3507" s="2">
        <v>7479.25</v>
      </c>
      <c r="C3507" s="2">
        <v>80209</v>
      </c>
      <c r="D3507" s="2">
        <v>7498</v>
      </c>
      <c r="E3507" s="2">
        <v>7486</v>
      </c>
      <c r="F3507" s="10">
        <f t="shared" si="874"/>
        <v>2.506935855867809E-3</v>
      </c>
      <c r="G3507" s="2">
        <f t="shared" ca="1" si="875"/>
        <v>68632.574999999997</v>
      </c>
      <c r="H3507">
        <f t="shared" ca="1" si="876"/>
        <v>1</v>
      </c>
      <c r="I3507">
        <f t="shared" si="877"/>
        <v>-1</v>
      </c>
      <c r="J3507">
        <f t="shared" si="880"/>
        <v>42.949999999999818</v>
      </c>
      <c r="K3507">
        <f t="shared" si="878"/>
        <v>-1</v>
      </c>
      <c r="L3507" s="11">
        <f t="shared" ca="1" si="872"/>
        <v>11825.109999999971</v>
      </c>
      <c r="M3507">
        <f t="shared" ca="1" si="879"/>
        <v>-1</v>
      </c>
      <c r="N3507">
        <f t="shared" ca="1" si="873"/>
        <v>0</v>
      </c>
      <c r="O3507">
        <f>COUNTIF(結算日!$A$3:$A$249,A3507)</f>
        <v>0</v>
      </c>
      <c r="Q3507" s="7">
        <f t="shared" si="881"/>
        <v>44</v>
      </c>
      <c r="R3507" s="8">
        <f t="shared" ca="1" si="885"/>
        <v>-8140</v>
      </c>
      <c r="S3507" s="8">
        <f t="shared" ca="1" si="886"/>
        <v>1372470</v>
      </c>
      <c r="T3507" s="8">
        <f t="shared" ca="1" si="882"/>
        <v>-183</v>
      </c>
      <c r="U3507" s="9">
        <f t="shared" ca="1" si="887"/>
        <v>2</v>
      </c>
      <c r="V3507">
        <f t="shared" si="883"/>
        <v>2012</v>
      </c>
      <c r="W3507">
        <f t="shared" si="884"/>
        <v>8</v>
      </c>
    </row>
    <row r="3508" spans="1:23" x14ac:dyDescent="0.25">
      <c r="A3508" s="1">
        <v>41136</v>
      </c>
      <c r="B3508" s="2">
        <v>7467.74</v>
      </c>
      <c r="C3508" s="2">
        <v>73392</v>
      </c>
      <c r="D3508" s="2">
        <v>7468</v>
      </c>
      <c r="E3508" s="2">
        <v>7430</v>
      </c>
      <c r="F3508" s="10">
        <f t="shared" si="874"/>
        <v>-5.0537378109039022E-3</v>
      </c>
      <c r="G3508" s="2">
        <f t="shared" ca="1" si="875"/>
        <v>69015.375</v>
      </c>
      <c r="H3508">
        <f t="shared" ca="1" si="876"/>
        <v>1</v>
      </c>
      <c r="I3508">
        <f t="shared" si="877"/>
        <v>1</v>
      </c>
      <c r="J3508">
        <f t="shared" si="880"/>
        <v>-11.510000000000218</v>
      </c>
      <c r="K3508">
        <f t="shared" si="878"/>
        <v>1</v>
      </c>
      <c r="L3508" s="11">
        <f t="shared" ca="1" si="872"/>
        <v>11836.619999999972</v>
      </c>
      <c r="M3508">
        <f t="shared" ca="1" si="879"/>
        <v>1</v>
      </c>
      <c r="N3508">
        <f t="shared" ca="1" si="873"/>
        <v>2</v>
      </c>
      <c r="O3508">
        <f>COUNTIF(結算日!$A$3:$A$249,A3508)</f>
        <v>1</v>
      </c>
      <c r="Q3508" s="7">
        <f t="shared" si="881"/>
        <v>-30</v>
      </c>
      <c r="R3508" s="8">
        <f t="shared" ca="1" si="885"/>
        <v>5490</v>
      </c>
      <c r="S3508" s="8">
        <f t="shared" ca="1" si="886"/>
        <v>1377958</v>
      </c>
      <c r="T3508" s="8">
        <f t="shared" ca="1" si="882"/>
        <v>185</v>
      </c>
      <c r="U3508" s="9">
        <f t="shared" ca="1" si="887"/>
        <v>368</v>
      </c>
      <c r="V3508">
        <f t="shared" si="883"/>
        <v>2012</v>
      </c>
      <c r="W3508">
        <f t="shared" si="884"/>
        <v>8</v>
      </c>
    </row>
    <row r="3509" spans="1:23" x14ac:dyDescent="0.25">
      <c r="A3509" s="1">
        <v>41137</v>
      </c>
      <c r="B3509" s="2">
        <v>7490.21</v>
      </c>
      <c r="C3509" s="2">
        <v>78047</v>
      </c>
      <c r="D3509" s="2">
        <v>7493</v>
      </c>
      <c r="E3509" s="2">
        <v>7483</v>
      </c>
      <c r="F3509" s="10">
        <f t="shared" si="874"/>
        <v>3.724862186773592E-4</v>
      </c>
      <c r="G3509" s="2">
        <f t="shared" ca="1" si="875"/>
        <v>69288.274999999994</v>
      </c>
      <c r="H3509">
        <f t="shared" ca="1" si="876"/>
        <v>1</v>
      </c>
      <c r="I3509">
        <f t="shared" si="877"/>
        <v>-1</v>
      </c>
      <c r="J3509">
        <f t="shared" si="880"/>
        <v>22.470000000000255</v>
      </c>
      <c r="K3509">
        <f t="shared" ca="1" si="878"/>
        <v>1</v>
      </c>
      <c r="L3509" s="11">
        <f t="shared" ca="1" si="872"/>
        <v>11859.089999999971</v>
      </c>
      <c r="M3509">
        <f t="shared" ca="1" si="879"/>
        <v>1</v>
      </c>
      <c r="N3509">
        <f t="shared" ca="1" si="873"/>
        <v>0</v>
      </c>
      <c r="O3509">
        <f>COUNTIF(結算日!$A$3:$A$249,A3509)</f>
        <v>0</v>
      </c>
      <c r="Q3509" s="7">
        <f t="shared" si="881"/>
        <v>63</v>
      </c>
      <c r="R3509" s="8">
        <f t="shared" ca="1" si="885"/>
        <v>11655</v>
      </c>
      <c r="S3509" s="8">
        <f t="shared" ca="1" si="886"/>
        <v>1389245</v>
      </c>
      <c r="T3509" s="8">
        <f t="shared" ca="1" si="882"/>
        <v>185</v>
      </c>
      <c r="U3509" s="9">
        <f t="shared" ca="1" si="887"/>
        <v>0</v>
      </c>
      <c r="V3509">
        <f t="shared" si="883"/>
        <v>2012</v>
      </c>
      <c r="W3509">
        <f t="shared" si="884"/>
        <v>8</v>
      </c>
    </row>
    <row r="3510" spans="1:23" x14ac:dyDescent="0.25">
      <c r="A3510" s="1">
        <v>41138</v>
      </c>
      <c r="B3510" s="2">
        <v>7467.92</v>
      </c>
      <c r="C3510" s="2">
        <v>76050</v>
      </c>
      <c r="D3510" s="2">
        <v>7472</v>
      </c>
      <c r="E3510" s="2">
        <v>7462</v>
      </c>
      <c r="F3510" s="10">
        <f t="shared" si="874"/>
        <v>5.4633686488347877E-4</v>
      </c>
      <c r="G3510" s="2">
        <f t="shared" ca="1" si="875"/>
        <v>69699.8</v>
      </c>
      <c r="H3510">
        <f t="shared" ca="1" si="876"/>
        <v>1</v>
      </c>
      <c r="I3510">
        <f t="shared" si="877"/>
        <v>-1</v>
      </c>
      <c r="J3510">
        <f t="shared" si="880"/>
        <v>-22.289999999999964</v>
      </c>
      <c r="K3510">
        <f t="shared" ca="1" si="878"/>
        <v>1</v>
      </c>
      <c r="L3510" s="11">
        <f t="shared" ca="1" si="872"/>
        <v>11836.79999999997</v>
      </c>
      <c r="M3510">
        <f t="shared" ca="1" si="879"/>
        <v>1</v>
      </c>
      <c r="N3510">
        <f t="shared" ca="1" si="873"/>
        <v>0</v>
      </c>
      <c r="O3510">
        <f>COUNTIF(結算日!$A$3:$A$249,A3510)</f>
        <v>0</v>
      </c>
      <c r="Q3510" s="7">
        <f t="shared" si="881"/>
        <v>-21</v>
      </c>
      <c r="R3510" s="8">
        <f t="shared" ca="1" si="885"/>
        <v>-3885</v>
      </c>
      <c r="S3510" s="8">
        <f t="shared" ca="1" si="886"/>
        <v>1385360</v>
      </c>
      <c r="T3510" s="8">
        <f t="shared" ca="1" si="882"/>
        <v>185</v>
      </c>
      <c r="U3510" s="9">
        <f t="shared" ca="1" si="887"/>
        <v>0</v>
      </c>
      <c r="V3510">
        <f t="shared" si="883"/>
        <v>2012</v>
      </c>
      <c r="W3510">
        <f t="shared" si="884"/>
        <v>8</v>
      </c>
    </row>
    <row r="3511" spans="1:23" x14ac:dyDescent="0.25">
      <c r="A3511" s="1">
        <v>41141</v>
      </c>
      <c r="B3511" s="2">
        <v>7431.91</v>
      </c>
      <c r="C3511" s="2">
        <v>58435</v>
      </c>
      <c r="D3511" s="2">
        <v>7441</v>
      </c>
      <c r="E3511" s="2">
        <v>7430</v>
      </c>
      <c r="F3511" s="10">
        <f t="shared" si="874"/>
        <v>1.2231041549211064E-3</v>
      </c>
      <c r="G3511" s="2">
        <f t="shared" ca="1" si="875"/>
        <v>69756.425000000003</v>
      </c>
      <c r="H3511">
        <f t="shared" ca="1" si="876"/>
        <v>-1</v>
      </c>
      <c r="I3511">
        <f t="shared" si="877"/>
        <v>-1</v>
      </c>
      <c r="J3511">
        <f t="shared" si="880"/>
        <v>-36.010000000000218</v>
      </c>
      <c r="K3511">
        <f t="shared" si="878"/>
        <v>-1</v>
      </c>
      <c r="L3511" s="11">
        <f t="shared" ca="1" si="872"/>
        <v>11800.78999999997</v>
      </c>
      <c r="M3511">
        <f t="shared" ca="1" si="879"/>
        <v>-1</v>
      </c>
      <c r="N3511">
        <f t="shared" ca="1" si="873"/>
        <v>2</v>
      </c>
      <c r="O3511">
        <f>COUNTIF(結算日!$A$3:$A$249,A3511)</f>
        <v>0</v>
      </c>
      <c r="Q3511" s="7">
        <f t="shared" si="881"/>
        <v>-31</v>
      </c>
      <c r="R3511" s="8">
        <f t="shared" ca="1" si="885"/>
        <v>-5735</v>
      </c>
      <c r="S3511" s="8">
        <f t="shared" ca="1" si="886"/>
        <v>1379625</v>
      </c>
      <c r="T3511" s="8">
        <f t="shared" ca="1" si="882"/>
        <v>-185</v>
      </c>
      <c r="U3511" s="9">
        <f t="shared" ca="1" si="887"/>
        <v>370</v>
      </c>
      <c r="V3511">
        <f t="shared" si="883"/>
        <v>2012</v>
      </c>
      <c r="W3511">
        <f t="shared" si="884"/>
        <v>8</v>
      </c>
    </row>
    <row r="3512" spans="1:23" x14ac:dyDescent="0.25">
      <c r="A3512" s="1">
        <v>41142</v>
      </c>
      <c r="B3512" s="2">
        <v>7506.81</v>
      </c>
      <c r="C3512" s="2">
        <v>77607</v>
      </c>
      <c r="D3512" s="2">
        <v>7516</v>
      </c>
      <c r="E3512" s="2">
        <v>7505</v>
      </c>
      <c r="F3512" s="10">
        <f t="shared" si="874"/>
        <v>1.2242217399933697E-3</v>
      </c>
      <c r="G3512" s="2">
        <f t="shared" ca="1" si="875"/>
        <v>70300.425000000003</v>
      </c>
      <c r="H3512">
        <f t="shared" ca="1" si="876"/>
        <v>1</v>
      </c>
      <c r="I3512">
        <f t="shared" si="877"/>
        <v>-1</v>
      </c>
      <c r="J3512">
        <f t="shared" si="880"/>
        <v>74.900000000000546</v>
      </c>
      <c r="K3512">
        <f t="shared" si="878"/>
        <v>-1</v>
      </c>
      <c r="L3512" s="11">
        <f t="shared" ca="1" si="872"/>
        <v>11725.88999999997</v>
      </c>
      <c r="M3512">
        <f t="shared" ca="1" si="879"/>
        <v>-1</v>
      </c>
      <c r="N3512">
        <f t="shared" ca="1" si="873"/>
        <v>0</v>
      </c>
      <c r="O3512">
        <f>COUNTIF(結算日!$A$3:$A$249,A3512)</f>
        <v>0</v>
      </c>
      <c r="Q3512" s="7">
        <f t="shared" si="881"/>
        <v>75</v>
      </c>
      <c r="R3512" s="8">
        <f t="shared" ca="1" si="885"/>
        <v>-13875</v>
      </c>
      <c r="S3512" s="8">
        <f t="shared" ca="1" si="886"/>
        <v>1365380</v>
      </c>
      <c r="T3512" s="8">
        <f t="shared" ca="1" si="882"/>
        <v>-181</v>
      </c>
      <c r="U3512" s="9">
        <f t="shared" ca="1" si="887"/>
        <v>4</v>
      </c>
      <c r="V3512">
        <f t="shared" si="883"/>
        <v>2012</v>
      </c>
      <c r="W3512">
        <f t="shared" si="884"/>
        <v>8</v>
      </c>
    </row>
    <row r="3513" spans="1:23" x14ac:dyDescent="0.25">
      <c r="A3513" s="1">
        <v>41143</v>
      </c>
      <c r="B3513" s="2">
        <v>7496.58</v>
      </c>
      <c r="C3513" s="2">
        <v>62279</v>
      </c>
      <c r="D3513" s="2">
        <v>7491</v>
      </c>
      <c r="E3513" s="2">
        <v>7484</v>
      </c>
      <c r="F3513" s="10">
        <f t="shared" si="874"/>
        <v>-7.4433941877494192E-4</v>
      </c>
      <c r="G3513" s="2">
        <f t="shared" ca="1" si="875"/>
        <v>70290.625</v>
      </c>
      <c r="H3513">
        <f t="shared" ca="1" si="876"/>
        <v>-1</v>
      </c>
      <c r="I3513">
        <f t="shared" si="877"/>
        <v>1</v>
      </c>
      <c r="J3513">
        <f t="shared" si="880"/>
        <v>-10.230000000000473</v>
      </c>
      <c r="K3513">
        <f t="shared" ca="1" si="878"/>
        <v>-1</v>
      </c>
      <c r="L3513" s="11">
        <f t="shared" ca="1" si="872"/>
        <v>11736.11999999997</v>
      </c>
      <c r="M3513">
        <f t="shared" ca="1" si="879"/>
        <v>-1</v>
      </c>
      <c r="N3513">
        <f t="shared" ca="1" si="873"/>
        <v>0</v>
      </c>
      <c r="O3513">
        <f>COUNTIF(結算日!$A$3:$A$249,A3513)</f>
        <v>0</v>
      </c>
      <c r="Q3513" s="7">
        <f t="shared" si="881"/>
        <v>-25</v>
      </c>
      <c r="R3513" s="8">
        <f t="shared" ca="1" si="885"/>
        <v>4525</v>
      </c>
      <c r="S3513" s="8">
        <f t="shared" ca="1" si="886"/>
        <v>1369901</v>
      </c>
      <c r="T3513" s="8">
        <f t="shared" ca="1" si="882"/>
        <v>-182</v>
      </c>
      <c r="U3513" s="9">
        <f t="shared" ca="1" si="887"/>
        <v>1</v>
      </c>
      <c r="V3513">
        <f t="shared" si="883"/>
        <v>2012</v>
      </c>
      <c r="W3513">
        <f t="shared" si="884"/>
        <v>8</v>
      </c>
    </row>
    <row r="3514" spans="1:23" x14ac:dyDescent="0.25">
      <c r="A3514" s="1">
        <v>41144</v>
      </c>
      <c r="B3514" s="2">
        <v>7505.17</v>
      </c>
      <c r="C3514" s="2">
        <v>68188</v>
      </c>
      <c r="D3514" s="2">
        <v>7514</v>
      </c>
      <c r="E3514" s="2">
        <v>7504</v>
      </c>
      <c r="F3514" s="10">
        <f t="shared" si="874"/>
        <v>1.1765223172826023E-3</v>
      </c>
      <c r="G3514" s="2">
        <f t="shared" ca="1" si="875"/>
        <v>70635.475000000006</v>
      </c>
      <c r="H3514">
        <f t="shared" ca="1" si="876"/>
        <v>-1</v>
      </c>
      <c r="I3514">
        <f t="shared" si="877"/>
        <v>-1</v>
      </c>
      <c r="J3514">
        <f t="shared" si="880"/>
        <v>8.5900000000001455</v>
      </c>
      <c r="K3514">
        <f t="shared" si="878"/>
        <v>-1</v>
      </c>
      <c r="L3514" s="11">
        <f t="shared" ca="1" si="872"/>
        <v>11727.52999999997</v>
      </c>
      <c r="M3514">
        <f t="shared" ca="1" si="879"/>
        <v>-1</v>
      </c>
      <c r="N3514">
        <f t="shared" ca="1" si="873"/>
        <v>0</v>
      </c>
      <c r="O3514">
        <f>COUNTIF(結算日!$A$3:$A$249,A3514)</f>
        <v>0</v>
      </c>
      <c r="Q3514" s="7">
        <f t="shared" si="881"/>
        <v>23</v>
      </c>
      <c r="R3514" s="8">
        <f t="shared" ca="1" si="885"/>
        <v>-4186</v>
      </c>
      <c r="S3514" s="8">
        <f t="shared" ca="1" si="886"/>
        <v>1365714</v>
      </c>
      <c r="T3514" s="8">
        <f t="shared" ca="1" si="882"/>
        <v>-181</v>
      </c>
      <c r="U3514" s="9">
        <f t="shared" ca="1" si="887"/>
        <v>1</v>
      </c>
      <c r="V3514">
        <f t="shared" si="883"/>
        <v>2012</v>
      </c>
      <c r="W3514">
        <f t="shared" si="884"/>
        <v>8</v>
      </c>
    </row>
    <row r="3515" spans="1:23" x14ac:dyDescent="0.25">
      <c r="A3515" s="1">
        <v>41145</v>
      </c>
      <c r="B3515" s="2">
        <v>7477.53</v>
      </c>
      <c r="C3515" s="2">
        <v>78287</v>
      </c>
      <c r="D3515" s="2">
        <v>7488</v>
      </c>
      <c r="E3515" s="2">
        <v>7478</v>
      </c>
      <c r="F3515" s="10">
        <f t="shared" si="874"/>
        <v>1.4001949841726535E-3</v>
      </c>
      <c r="G3515" s="2">
        <f t="shared" ca="1" si="875"/>
        <v>71075.024999999994</v>
      </c>
      <c r="H3515">
        <f t="shared" ca="1" si="876"/>
        <v>1</v>
      </c>
      <c r="I3515">
        <f t="shared" si="877"/>
        <v>-1</v>
      </c>
      <c r="J3515">
        <f t="shared" si="880"/>
        <v>-27.640000000000327</v>
      </c>
      <c r="K3515">
        <f t="shared" si="878"/>
        <v>-1</v>
      </c>
      <c r="L3515" s="11">
        <f t="shared" ca="1" si="872"/>
        <v>11755.169999999969</v>
      </c>
      <c r="M3515">
        <f t="shared" ca="1" si="879"/>
        <v>-1</v>
      </c>
      <c r="N3515">
        <f t="shared" ca="1" si="873"/>
        <v>0</v>
      </c>
      <c r="O3515">
        <f>COUNTIF(結算日!$A$3:$A$249,A3515)</f>
        <v>0</v>
      </c>
      <c r="Q3515" s="7">
        <f t="shared" si="881"/>
        <v>-26</v>
      </c>
      <c r="R3515" s="8">
        <f t="shared" ca="1" si="885"/>
        <v>4706</v>
      </c>
      <c r="S3515" s="8">
        <f t="shared" ca="1" si="886"/>
        <v>1370419</v>
      </c>
      <c r="T3515" s="8">
        <f t="shared" ca="1" si="882"/>
        <v>-183</v>
      </c>
      <c r="U3515" s="9">
        <f t="shared" ca="1" si="887"/>
        <v>2</v>
      </c>
      <c r="V3515">
        <f t="shared" si="883"/>
        <v>2012</v>
      </c>
      <c r="W3515">
        <f t="shared" si="884"/>
        <v>8</v>
      </c>
    </row>
    <row r="3516" spans="1:23" x14ac:dyDescent="0.25">
      <c r="A3516" s="1">
        <v>41148</v>
      </c>
      <c r="B3516" s="2">
        <v>7468.22</v>
      </c>
      <c r="C3516" s="2">
        <v>65342</v>
      </c>
      <c r="D3516" s="2">
        <v>7454</v>
      </c>
      <c r="E3516" s="2">
        <v>7445</v>
      </c>
      <c r="F3516" s="10">
        <f t="shared" si="874"/>
        <v>-1.9040681715322139E-3</v>
      </c>
      <c r="G3516" s="2">
        <f t="shared" ca="1" si="875"/>
        <v>71071.899999999994</v>
      </c>
      <c r="H3516">
        <f t="shared" ca="1" si="876"/>
        <v>-1</v>
      </c>
      <c r="I3516">
        <f t="shared" si="877"/>
        <v>1</v>
      </c>
      <c r="J3516">
        <f t="shared" si="880"/>
        <v>-9.3099999999994907</v>
      </c>
      <c r="K3516">
        <f t="shared" si="878"/>
        <v>1</v>
      </c>
      <c r="L3516" s="11">
        <f t="shared" ca="1" si="872"/>
        <v>11764.479999999969</v>
      </c>
      <c r="M3516">
        <f t="shared" ca="1" si="879"/>
        <v>1</v>
      </c>
      <c r="N3516">
        <f t="shared" ca="1" si="873"/>
        <v>2</v>
      </c>
      <c r="O3516">
        <f>COUNTIF(結算日!$A$3:$A$249,A3516)</f>
        <v>0</v>
      </c>
      <c r="Q3516" s="7">
        <f t="shared" si="881"/>
        <v>-34</v>
      </c>
      <c r="R3516" s="8">
        <f t="shared" ca="1" si="885"/>
        <v>6222</v>
      </c>
      <c r="S3516" s="8">
        <f t="shared" ca="1" si="886"/>
        <v>1376639</v>
      </c>
      <c r="T3516" s="8">
        <f t="shared" ca="1" si="882"/>
        <v>184</v>
      </c>
      <c r="U3516" s="9">
        <f t="shared" ca="1" si="887"/>
        <v>367</v>
      </c>
      <c r="V3516">
        <f t="shared" si="883"/>
        <v>2012</v>
      </c>
      <c r="W3516">
        <f t="shared" si="884"/>
        <v>8</v>
      </c>
    </row>
    <row r="3517" spans="1:23" x14ac:dyDescent="0.25">
      <c r="A3517" s="1">
        <v>41149</v>
      </c>
      <c r="B3517" s="2">
        <v>7361.94</v>
      </c>
      <c r="C3517" s="2">
        <v>72632</v>
      </c>
      <c r="D3517" s="2">
        <v>7400</v>
      </c>
      <c r="E3517" s="2">
        <v>7391</v>
      </c>
      <c r="F3517" s="10">
        <f t="shared" si="874"/>
        <v>5.1698329516405295E-3</v>
      </c>
      <c r="G3517" s="2">
        <f t="shared" ca="1" si="875"/>
        <v>71184.774999999994</v>
      </c>
      <c r="H3517">
        <f t="shared" ca="1" si="876"/>
        <v>1</v>
      </c>
      <c r="I3517">
        <f t="shared" si="877"/>
        <v>-1</v>
      </c>
      <c r="J3517">
        <f t="shared" si="880"/>
        <v>-106.28000000000065</v>
      </c>
      <c r="K3517">
        <f t="shared" si="878"/>
        <v>-1</v>
      </c>
      <c r="L3517" s="11">
        <f t="shared" ca="1" si="872"/>
        <v>11658.199999999968</v>
      </c>
      <c r="M3517">
        <f t="shared" ca="1" si="879"/>
        <v>-1</v>
      </c>
      <c r="N3517">
        <f t="shared" ca="1" si="873"/>
        <v>2</v>
      </c>
      <c r="O3517">
        <f>COUNTIF(結算日!$A$3:$A$249,A3517)</f>
        <v>0</v>
      </c>
      <c r="Q3517" s="7">
        <f t="shared" si="881"/>
        <v>-54</v>
      </c>
      <c r="R3517" s="8">
        <f t="shared" ca="1" si="885"/>
        <v>-9936</v>
      </c>
      <c r="S3517" s="8">
        <f t="shared" ca="1" si="886"/>
        <v>1366336</v>
      </c>
      <c r="T3517" s="8">
        <f t="shared" ca="1" si="882"/>
        <v>-184</v>
      </c>
      <c r="U3517" s="9">
        <f t="shared" ca="1" si="887"/>
        <v>368</v>
      </c>
      <c r="V3517">
        <f t="shared" si="883"/>
        <v>2012</v>
      </c>
      <c r="W3517">
        <f t="shared" si="884"/>
        <v>8</v>
      </c>
    </row>
    <row r="3518" spans="1:23" x14ac:dyDescent="0.25">
      <c r="A3518" s="1">
        <v>41150</v>
      </c>
      <c r="B3518" s="2">
        <v>7391.15</v>
      </c>
      <c r="C3518" s="2">
        <v>62557</v>
      </c>
      <c r="D3518" s="2">
        <v>7403</v>
      </c>
      <c r="E3518" s="2">
        <v>7394</v>
      </c>
      <c r="F3518" s="10">
        <f t="shared" si="874"/>
        <v>1.6032687741420748E-3</v>
      </c>
      <c r="G3518" s="2">
        <f t="shared" ca="1" si="875"/>
        <v>70822.175000000003</v>
      </c>
      <c r="H3518">
        <f t="shared" ca="1" si="876"/>
        <v>-1</v>
      </c>
      <c r="I3518">
        <f t="shared" si="877"/>
        <v>-1</v>
      </c>
      <c r="J3518">
        <f t="shared" si="880"/>
        <v>29.210000000000036</v>
      </c>
      <c r="K3518">
        <f t="shared" si="878"/>
        <v>-1</v>
      </c>
      <c r="L3518" s="11">
        <f t="shared" ref="L3518:L3581" ca="1" si="888">L3517+J3518*M3517</f>
        <v>11628.989999999969</v>
      </c>
      <c r="M3518">
        <f t="shared" ca="1" si="879"/>
        <v>-1</v>
      </c>
      <c r="N3518">
        <f t="shared" ref="N3518:N3581" ca="1" si="889">ABS(M3518-M3517)</f>
        <v>0</v>
      </c>
      <c r="O3518">
        <f>COUNTIF(結算日!$A$3:$A$249,A3518)</f>
        <v>0</v>
      </c>
      <c r="Q3518" s="7">
        <f t="shared" si="881"/>
        <v>3</v>
      </c>
      <c r="R3518" s="8">
        <f t="shared" ca="1" si="885"/>
        <v>-552</v>
      </c>
      <c r="S3518" s="8">
        <f t="shared" ca="1" si="886"/>
        <v>1365416</v>
      </c>
      <c r="T3518" s="8">
        <f t="shared" ca="1" si="882"/>
        <v>-184</v>
      </c>
      <c r="U3518" s="9">
        <f t="shared" ca="1" si="887"/>
        <v>0</v>
      </c>
      <c r="V3518">
        <f t="shared" si="883"/>
        <v>2012</v>
      </c>
      <c r="W3518">
        <f t="shared" si="884"/>
        <v>8</v>
      </c>
    </row>
    <row r="3519" spans="1:23" x14ac:dyDescent="0.25">
      <c r="A3519" s="1">
        <v>41151</v>
      </c>
      <c r="B3519" s="2">
        <v>7371.44</v>
      </c>
      <c r="C3519" s="2">
        <v>73468</v>
      </c>
      <c r="D3519" s="2">
        <v>7367</v>
      </c>
      <c r="E3519" s="2">
        <v>7357</v>
      </c>
      <c r="F3519" s="10">
        <f t="shared" si="874"/>
        <v>-6.0232464755860526E-4</v>
      </c>
      <c r="G3519" s="2">
        <f t="shared" ca="1" si="875"/>
        <v>70574.600000000006</v>
      </c>
      <c r="H3519">
        <f t="shared" ca="1" si="876"/>
        <v>1</v>
      </c>
      <c r="I3519">
        <f t="shared" si="877"/>
        <v>1</v>
      </c>
      <c r="J3519">
        <f t="shared" si="880"/>
        <v>-19.710000000000036</v>
      </c>
      <c r="K3519">
        <f t="shared" ca="1" si="878"/>
        <v>1</v>
      </c>
      <c r="L3519" s="11">
        <f t="shared" ca="1" si="888"/>
        <v>11648.699999999968</v>
      </c>
      <c r="M3519">
        <f t="shared" ca="1" si="879"/>
        <v>1</v>
      </c>
      <c r="N3519">
        <f t="shared" ca="1" si="889"/>
        <v>2</v>
      </c>
      <c r="O3519">
        <f>COUNTIF(結算日!$A$3:$A$249,A3519)</f>
        <v>0</v>
      </c>
      <c r="Q3519" s="7">
        <f t="shared" si="881"/>
        <v>-36</v>
      </c>
      <c r="R3519" s="8">
        <f t="shared" ca="1" si="885"/>
        <v>6624</v>
      </c>
      <c r="S3519" s="8">
        <f t="shared" ca="1" si="886"/>
        <v>1372040</v>
      </c>
      <c r="T3519" s="8">
        <f t="shared" ca="1" si="882"/>
        <v>186</v>
      </c>
      <c r="U3519" s="9">
        <f t="shared" ca="1" si="887"/>
        <v>370</v>
      </c>
      <c r="V3519">
        <f t="shared" si="883"/>
        <v>2012</v>
      </c>
      <c r="W3519">
        <f t="shared" si="884"/>
        <v>8</v>
      </c>
    </row>
    <row r="3520" spans="1:23" x14ac:dyDescent="0.25">
      <c r="A3520" s="1">
        <v>41152</v>
      </c>
      <c r="B3520" s="2">
        <v>7397.06</v>
      </c>
      <c r="C3520" s="2">
        <v>60983</v>
      </c>
      <c r="D3520" s="2">
        <v>7383</v>
      </c>
      <c r="E3520" s="2">
        <v>7372</v>
      </c>
      <c r="F3520" s="10">
        <f t="shared" si="874"/>
        <v>-1.9007551648898557E-3</v>
      </c>
      <c r="G3520" s="2">
        <f t="shared" ca="1" si="875"/>
        <v>70362.425000000003</v>
      </c>
      <c r="H3520">
        <f t="shared" ca="1" si="876"/>
        <v>-1</v>
      </c>
      <c r="I3520">
        <f t="shared" si="877"/>
        <v>1</v>
      </c>
      <c r="J3520">
        <f t="shared" si="880"/>
        <v>25.6200000000008</v>
      </c>
      <c r="K3520">
        <f t="shared" si="878"/>
        <v>1</v>
      </c>
      <c r="L3520" s="11">
        <f t="shared" ca="1" si="888"/>
        <v>11674.319999999969</v>
      </c>
      <c r="M3520">
        <f t="shared" ca="1" si="879"/>
        <v>1</v>
      </c>
      <c r="N3520">
        <f t="shared" ca="1" si="889"/>
        <v>0</v>
      </c>
      <c r="O3520">
        <f>COUNTIF(結算日!$A$3:$A$249,A3520)</f>
        <v>0</v>
      </c>
      <c r="Q3520" s="7">
        <f t="shared" si="881"/>
        <v>16</v>
      </c>
      <c r="R3520" s="8">
        <f t="shared" ca="1" si="885"/>
        <v>2976</v>
      </c>
      <c r="S3520" s="8">
        <f t="shared" ca="1" si="886"/>
        <v>1374646</v>
      </c>
      <c r="T3520" s="8">
        <f t="shared" ca="1" si="882"/>
        <v>186</v>
      </c>
      <c r="U3520" s="9">
        <f t="shared" ca="1" si="887"/>
        <v>0</v>
      </c>
      <c r="V3520">
        <f t="shared" si="883"/>
        <v>2012</v>
      </c>
      <c r="W3520">
        <f t="shared" si="884"/>
        <v>8</v>
      </c>
    </row>
    <row r="3521" spans="1:23" x14ac:dyDescent="0.25">
      <c r="A3521" s="1">
        <v>41155</v>
      </c>
      <c r="B3521" s="2">
        <v>7450.53</v>
      </c>
      <c r="C3521" s="2">
        <v>74698</v>
      </c>
      <c r="D3521" s="2">
        <v>7443</v>
      </c>
      <c r="E3521" s="2">
        <v>7434</v>
      </c>
      <c r="F3521" s="10">
        <f t="shared" si="874"/>
        <v>-1.0106663552793549E-3</v>
      </c>
      <c r="G3521" s="2">
        <f t="shared" ca="1" si="875"/>
        <v>70413.625</v>
      </c>
      <c r="H3521">
        <f t="shared" ca="1" si="876"/>
        <v>1</v>
      </c>
      <c r="I3521">
        <f t="shared" si="877"/>
        <v>1</v>
      </c>
      <c r="J3521">
        <f t="shared" si="880"/>
        <v>53.469999999999345</v>
      </c>
      <c r="K3521">
        <f t="shared" si="878"/>
        <v>1</v>
      </c>
      <c r="L3521" s="11">
        <f t="shared" ca="1" si="888"/>
        <v>11727.789999999968</v>
      </c>
      <c r="M3521">
        <f t="shared" ca="1" si="879"/>
        <v>1</v>
      </c>
      <c r="N3521">
        <f t="shared" ca="1" si="889"/>
        <v>0</v>
      </c>
      <c r="O3521">
        <f>COUNTIF(結算日!$A$3:$A$249,A3521)</f>
        <v>0</v>
      </c>
      <c r="Q3521" s="7">
        <f t="shared" si="881"/>
        <v>60</v>
      </c>
      <c r="R3521" s="8">
        <f t="shared" ca="1" si="885"/>
        <v>11160</v>
      </c>
      <c r="S3521" s="8">
        <f t="shared" ca="1" si="886"/>
        <v>1385806</v>
      </c>
      <c r="T3521" s="8">
        <f t="shared" ca="1" si="882"/>
        <v>186</v>
      </c>
      <c r="U3521" s="9">
        <f t="shared" ca="1" si="887"/>
        <v>0</v>
      </c>
      <c r="V3521">
        <f t="shared" si="883"/>
        <v>2012</v>
      </c>
      <c r="W3521">
        <f t="shared" si="884"/>
        <v>9</v>
      </c>
    </row>
    <row r="3522" spans="1:23" x14ac:dyDescent="0.25">
      <c r="A3522" s="1">
        <v>41156</v>
      </c>
      <c r="B3522" s="2">
        <v>7451.35</v>
      </c>
      <c r="C3522" s="2">
        <v>71098</v>
      </c>
      <c r="D3522" s="2">
        <v>7449</v>
      </c>
      <c r="E3522" s="2">
        <v>7440</v>
      </c>
      <c r="F3522" s="10">
        <f t="shared" ref="F3522:F3585" si="890">IF(O3522=1,E3522,D3522)/B3522-1</f>
        <v>-3.1537909237933093E-4</v>
      </c>
      <c r="G3522" s="2">
        <f t="shared" ref="G3522:G3585" ca="1" si="891">IF(ROW()&gt;$G$1,AVERAGE(OFFSET(C3522,-$G$1+1,,$G$1)),"")</f>
        <v>70731.7</v>
      </c>
      <c r="H3522">
        <f t="shared" ref="H3522:H3585" ca="1" si="892">IF(G3522="",0,SIGN(C3522-G3522))</f>
        <v>1</v>
      </c>
      <c r="I3522">
        <f t="shared" ref="I3522:I3585" si="893">-SIGN(F3522)</f>
        <v>1</v>
      </c>
      <c r="J3522">
        <f t="shared" si="880"/>
        <v>0.82000000000061846</v>
      </c>
      <c r="K3522">
        <f t="shared" ref="K3522:K3585" ca="1" si="894">CHOOSE($K$1,H3522*(2-$K$1)+I3522*($K$1-1),IF(ABS(F3522)&gt;($K$1-2)/100,I3522,H3522))</f>
        <v>1</v>
      </c>
      <c r="L3522" s="11">
        <f t="shared" ca="1" si="888"/>
        <v>11728.609999999968</v>
      </c>
      <c r="M3522">
        <f t="shared" ref="M3522:M3585" ca="1" si="895">INT(L3522*$P$1/B3522)*K3522</f>
        <v>1</v>
      </c>
      <c r="N3522">
        <f t="shared" ca="1" si="889"/>
        <v>0</v>
      </c>
      <c r="O3522">
        <f>COUNTIF(結算日!$A$3:$A$249,A3522)</f>
        <v>0</v>
      </c>
      <c r="Q3522" s="7">
        <f t="shared" si="881"/>
        <v>6</v>
      </c>
      <c r="R3522" s="8">
        <f t="shared" ca="1" si="885"/>
        <v>1116</v>
      </c>
      <c r="S3522" s="8">
        <f t="shared" ca="1" si="886"/>
        <v>1386922</v>
      </c>
      <c r="T3522" s="8">
        <f t="shared" ca="1" si="882"/>
        <v>186</v>
      </c>
      <c r="U3522" s="9">
        <f t="shared" ca="1" si="887"/>
        <v>0</v>
      </c>
      <c r="V3522">
        <f t="shared" si="883"/>
        <v>2012</v>
      </c>
      <c r="W3522">
        <f t="shared" si="884"/>
        <v>9</v>
      </c>
    </row>
    <row r="3523" spans="1:23" x14ac:dyDescent="0.25">
      <c r="A3523" s="1">
        <v>41157</v>
      </c>
      <c r="B3523" s="2">
        <v>7367.44</v>
      </c>
      <c r="C3523" s="2">
        <v>72450</v>
      </c>
      <c r="D3523" s="2">
        <v>7341</v>
      </c>
      <c r="E3523" s="2">
        <v>7333</v>
      </c>
      <c r="F3523" s="10">
        <f t="shared" si="890"/>
        <v>-3.5887635325160261E-3</v>
      </c>
      <c r="G3523" s="2">
        <f t="shared" ca="1" si="891"/>
        <v>70689.425000000003</v>
      </c>
      <c r="H3523">
        <f t="shared" ca="1" si="892"/>
        <v>1</v>
      </c>
      <c r="I3523">
        <f t="shared" si="893"/>
        <v>1</v>
      </c>
      <c r="J3523">
        <f t="shared" ref="J3523:J3586" si="896">B3523-B3522</f>
        <v>-83.910000000000764</v>
      </c>
      <c r="K3523">
        <f t="shared" si="894"/>
        <v>1</v>
      </c>
      <c r="L3523" s="11">
        <f t="shared" ca="1" si="888"/>
        <v>11644.699999999968</v>
      </c>
      <c r="M3523">
        <f t="shared" ca="1" si="895"/>
        <v>1</v>
      </c>
      <c r="N3523">
        <f t="shared" ca="1" si="889"/>
        <v>0</v>
      </c>
      <c r="O3523">
        <f>COUNTIF(結算日!$A$3:$A$249,A3523)</f>
        <v>0</v>
      </c>
      <c r="Q3523" s="7">
        <f t="shared" ref="Q3523:Q3586" si="897">D3523-IF(O3522=1,E3522,D3522)</f>
        <v>-108</v>
      </c>
      <c r="R3523" s="8">
        <f t="shared" ca="1" si="885"/>
        <v>-20088</v>
      </c>
      <c r="S3523" s="8">
        <f t="shared" ca="1" si="886"/>
        <v>1366834</v>
      </c>
      <c r="T3523" s="8">
        <f t="shared" ref="T3523:T3586" ca="1" si="898">INT(S3523*$P$1/IF(O3523=1,E3523,D3523))*K3523</f>
        <v>186</v>
      </c>
      <c r="U3523" s="9">
        <f t="shared" ca="1" si="887"/>
        <v>0</v>
      </c>
      <c r="V3523">
        <f t="shared" ref="V3523:V3586" si="899">YEAR(A3523)</f>
        <v>2012</v>
      </c>
      <c r="W3523">
        <f t="shared" ref="W3523:W3586" si="900">MONTH(A3523)</f>
        <v>9</v>
      </c>
    </row>
    <row r="3524" spans="1:23" x14ac:dyDescent="0.25">
      <c r="A3524" s="1">
        <v>41158</v>
      </c>
      <c r="B3524" s="2">
        <v>7326.72</v>
      </c>
      <c r="C3524" s="2">
        <v>74853</v>
      </c>
      <c r="D3524" s="2">
        <v>7332</v>
      </c>
      <c r="E3524" s="2">
        <v>7322</v>
      </c>
      <c r="F3524" s="10">
        <f t="shared" si="890"/>
        <v>7.2064989517817146E-4</v>
      </c>
      <c r="G3524" s="2">
        <f t="shared" ca="1" si="891"/>
        <v>70975.375</v>
      </c>
      <c r="H3524">
        <f t="shared" ca="1" si="892"/>
        <v>1</v>
      </c>
      <c r="I3524">
        <f t="shared" si="893"/>
        <v>-1</v>
      </c>
      <c r="J3524">
        <f t="shared" si="896"/>
        <v>-40.719999999999345</v>
      </c>
      <c r="K3524">
        <f t="shared" ca="1" si="894"/>
        <v>1</v>
      </c>
      <c r="L3524" s="11">
        <f t="shared" ca="1" si="888"/>
        <v>11603.979999999969</v>
      </c>
      <c r="M3524">
        <f t="shared" ca="1" si="895"/>
        <v>1</v>
      </c>
      <c r="N3524">
        <f t="shared" ca="1" si="889"/>
        <v>0</v>
      </c>
      <c r="O3524">
        <f>COUNTIF(結算日!$A$3:$A$249,A3524)</f>
        <v>0</v>
      </c>
      <c r="Q3524" s="7">
        <f t="shared" si="897"/>
        <v>-9</v>
      </c>
      <c r="R3524" s="8">
        <f t="shared" ref="R3524:R3587" ca="1" si="901">Q3524*T3523</f>
        <v>-1674</v>
      </c>
      <c r="S3524" s="8">
        <f t="shared" ref="S3524:S3587" ca="1" si="902">S3523+Q3524*T3523-U3523*$U$1</f>
        <v>1365160</v>
      </c>
      <c r="T3524" s="8">
        <f t="shared" ca="1" si="898"/>
        <v>186</v>
      </c>
      <c r="U3524" s="9">
        <f t="shared" ref="U3524:U3587" ca="1" si="903">IF(O3524=1,ABS(T3524)+ABS(T3523),ABS(T3524-T3523))</f>
        <v>0</v>
      </c>
      <c r="V3524">
        <f t="shared" si="899"/>
        <v>2012</v>
      </c>
      <c r="W3524">
        <f t="shared" si="900"/>
        <v>9</v>
      </c>
    </row>
    <row r="3525" spans="1:23" x14ac:dyDescent="0.25">
      <c r="A3525" s="1">
        <v>41159</v>
      </c>
      <c r="B3525" s="2">
        <v>7424.91</v>
      </c>
      <c r="C3525" s="2">
        <v>86464</v>
      </c>
      <c r="D3525" s="2">
        <v>7420</v>
      </c>
      <c r="E3525" s="2">
        <v>7406</v>
      </c>
      <c r="F3525" s="10">
        <f t="shared" si="890"/>
        <v>-6.6128747688520839E-4</v>
      </c>
      <c r="G3525" s="2">
        <f t="shared" ca="1" si="891"/>
        <v>71371.350000000006</v>
      </c>
      <c r="H3525">
        <f t="shared" ca="1" si="892"/>
        <v>1</v>
      </c>
      <c r="I3525">
        <f t="shared" si="893"/>
        <v>1</v>
      </c>
      <c r="J3525">
        <f t="shared" si="896"/>
        <v>98.1899999999996</v>
      </c>
      <c r="K3525">
        <f t="shared" ca="1" si="894"/>
        <v>1</v>
      </c>
      <c r="L3525" s="11">
        <f t="shared" ca="1" si="888"/>
        <v>11702.169999999969</v>
      </c>
      <c r="M3525">
        <f t="shared" ca="1" si="895"/>
        <v>1</v>
      </c>
      <c r="N3525">
        <f t="shared" ca="1" si="889"/>
        <v>0</v>
      </c>
      <c r="O3525">
        <f>COUNTIF(結算日!$A$3:$A$249,A3525)</f>
        <v>0</v>
      </c>
      <c r="Q3525" s="7">
        <f t="shared" si="897"/>
        <v>88</v>
      </c>
      <c r="R3525" s="8">
        <f t="shared" ca="1" si="901"/>
        <v>16368</v>
      </c>
      <c r="S3525" s="8">
        <f t="shared" ca="1" si="902"/>
        <v>1381528</v>
      </c>
      <c r="T3525" s="8">
        <f t="shared" ca="1" si="898"/>
        <v>186</v>
      </c>
      <c r="U3525" s="9">
        <f t="shared" ca="1" si="903"/>
        <v>0</v>
      </c>
      <c r="V3525">
        <f t="shared" si="899"/>
        <v>2012</v>
      </c>
      <c r="W3525">
        <f t="shared" si="900"/>
        <v>9</v>
      </c>
    </row>
    <row r="3526" spans="1:23" x14ac:dyDescent="0.25">
      <c r="A3526" s="1">
        <v>41162</v>
      </c>
      <c r="B3526" s="2">
        <v>7482.74</v>
      </c>
      <c r="C3526" s="2">
        <v>81356</v>
      </c>
      <c r="D3526" s="2">
        <v>7455</v>
      </c>
      <c r="E3526" s="2">
        <v>7443</v>
      </c>
      <c r="F3526" s="10">
        <f t="shared" si="890"/>
        <v>-3.7071981653779007E-3</v>
      </c>
      <c r="G3526" s="2">
        <f t="shared" ca="1" si="891"/>
        <v>71830.425000000003</v>
      </c>
      <c r="H3526">
        <f t="shared" ca="1" si="892"/>
        <v>1</v>
      </c>
      <c r="I3526">
        <f t="shared" si="893"/>
        <v>1</v>
      </c>
      <c r="J3526">
        <f t="shared" si="896"/>
        <v>57.829999999999927</v>
      </c>
      <c r="K3526">
        <f t="shared" si="894"/>
        <v>1</v>
      </c>
      <c r="L3526" s="11">
        <f t="shared" ca="1" si="888"/>
        <v>11759.999999999969</v>
      </c>
      <c r="M3526">
        <f t="shared" ca="1" si="895"/>
        <v>1</v>
      </c>
      <c r="N3526">
        <f t="shared" ca="1" si="889"/>
        <v>0</v>
      </c>
      <c r="O3526">
        <f>COUNTIF(結算日!$A$3:$A$249,A3526)</f>
        <v>0</v>
      </c>
      <c r="Q3526" s="7">
        <f t="shared" si="897"/>
        <v>35</v>
      </c>
      <c r="R3526" s="8">
        <f t="shared" ca="1" si="901"/>
        <v>6510</v>
      </c>
      <c r="S3526" s="8">
        <f t="shared" ca="1" si="902"/>
        <v>1388038</v>
      </c>
      <c r="T3526" s="8">
        <f t="shared" ca="1" si="898"/>
        <v>186</v>
      </c>
      <c r="U3526" s="9">
        <f t="shared" ca="1" si="903"/>
        <v>0</v>
      </c>
      <c r="V3526">
        <f t="shared" si="899"/>
        <v>2012</v>
      </c>
      <c r="W3526">
        <f t="shared" si="900"/>
        <v>9</v>
      </c>
    </row>
    <row r="3527" spans="1:23" x14ac:dyDescent="0.25">
      <c r="A3527" s="1">
        <v>41163</v>
      </c>
      <c r="B3527" s="2">
        <v>7485.13</v>
      </c>
      <c r="C3527" s="2">
        <v>66693</v>
      </c>
      <c r="D3527" s="2">
        <v>7466</v>
      </c>
      <c r="E3527" s="2">
        <v>7448</v>
      </c>
      <c r="F3527" s="10">
        <f t="shared" si="890"/>
        <v>-2.5557338349501135E-3</v>
      </c>
      <c r="G3527" s="2">
        <f t="shared" ca="1" si="891"/>
        <v>72099.375</v>
      </c>
      <c r="H3527">
        <f t="shared" ca="1" si="892"/>
        <v>-1</v>
      </c>
      <c r="I3527">
        <f t="shared" si="893"/>
        <v>1</v>
      </c>
      <c r="J3527">
        <f t="shared" si="896"/>
        <v>2.3900000000003274</v>
      </c>
      <c r="K3527">
        <f t="shared" si="894"/>
        <v>1</v>
      </c>
      <c r="L3527" s="11">
        <f t="shared" ca="1" si="888"/>
        <v>11762.38999999997</v>
      </c>
      <c r="M3527">
        <f t="shared" ca="1" si="895"/>
        <v>1</v>
      </c>
      <c r="N3527">
        <f t="shared" ca="1" si="889"/>
        <v>0</v>
      </c>
      <c r="O3527">
        <f>COUNTIF(結算日!$A$3:$A$249,A3527)</f>
        <v>0</v>
      </c>
      <c r="Q3527" s="7">
        <f t="shared" si="897"/>
        <v>11</v>
      </c>
      <c r="R3527" s="8">
        <f t="shared" ca="1" si="901"/>
        <v>2046</v>
      </c>
      <c r="S3527" s="8">
        <f t="shared" ca="1" si="902"/>
        <v>1390084</v>
      </c>
      <c r="T3527" s="8">
        <f t="shared" ca="1" si="898"/>
        <v>186</v>
      </c>
      <c r="U3527" s="9">
        <f t="shared" ca="1" si="903"/>
        <v>0</v>
      </c>
      <c r="V3527">
        <f t="shared" si="899"/>
        <v>2012</v>
      </c>
      <c r="W3527">
        <f t="shared" si="900"/>
        <v>9</v>
      </c>
    </row>
    <row r="3528" spans="1:23" x14ac:dyDescent="0.25">
      <c r="A3528" s="1">
        <v>41164</v>
      </c>
      <c r="B3528" s="2">
        <v>7570.45</v>
      </c>
      <c r="C3528" s="2">
        <v>103266</v>
      </c>
      <c r="D3528" s="2">
        <v>7586</v>
      </c>
      <c r="E3528" s="2">
        <v>7570</v>
      </c>
      <c r="F3528" s="10">
        <f t="shared" si="890"/>
        <v>2.0540390597652003E-3</v>
      </c>
      <c r="G3528" s="2">
        <f t="shared" ca="1" si="891"/>
        <v>72955.95</v>
      </c>
      <c r="H3528">
        <f t="shared" ca="1" si="892"/>
        <v>1</v>
      </c>
      <c r="I3528">
        <f t="shared" si="893"/>
        <v>-1</v>
      </c>
      <c r="J3528">
        <f t="shared" si="896"/>
        <v>85.319999999999709</v>
      </c>
      <c r="K3528">
        <f t="shared" si="894"/>
        <v>-1</v>
      </c>
      <c r="L3528" s="11">
        <f t="shared" ca="1" si="888"/>
        <v>11847.70999999997</v>
      </c>
      <c r="M3528">
        <f t="shared" ca="1" si="895"/>
        <v>-1</v>
      </c>
      <c r="N3528">
        <f t="shared" ca="1" si="889"/>
        <v>2</v>
      </c>
      <c r="O3528">
        <f>COUNTIF(結算日!$A$3:$A$249,A3528)</f>
        <v>0</v>
      </c>
      <c r="Q3528" s="7">
        <f t="shared" si="897"/>
        <v>120</v>
      </c>
      <c r="R3528" s="8">
        <f t="shared" ca="1" si="901"/>
        <v>22320</v>
      </c>
      <c r="S3528" s="8">
        <f t="shared" ca="1" si="902"/>
        <v>1412404</v>
      </c>
      <c r="T3528" s="8">
        <f t="shared" ca="1" si="898"/>
        <v>-186</v>
      </c>
      <c r="U3528" s="9">
        <f t="shared" ca="1" si="903"/>
        <v>372</v>
      </c>
      <c r="V3528">
        <f t="shared" si="899"/>
        <v>2012</v>
      </c>
      <c r="W3528">
        <f t="shared" si="900"/>
        <v>9</v>
      </c>
    </row>
    <row r="3529" spans="1:23" x14ac:dyDescent="0.25">
      <c r="A3529" s="1">
        <v>41165</v>
      </c>
      <c r="B3529" s="2">
        <v>7578.8</v>
      </c>
      <c r="C3529" s="2">
        <v>82018</v>
      </c>
      <c r="D3529" s="2">
        <v>7576</v>
      </c>
      <c r="E3529" s="2">
        <v>7559</v>
      </c>
      <c r="F3529" s="10">
        <f t="shared" si="890"/>
        <v>-3.6945162822610289E-4</v>
      </c>
      <c r="G3529" s="2">
        <f t="shared" ca="1" si="891"/>
        <v>73619.850000000006</v>
      </c>
      <c r="H3529">
        <f t="shared" ca="1" si="892"/>
        <v>1</v>
      </c>
      <c r="I3529">
        <f t="shared" si="893"/>
        <v>1</v>
      </c>
      <c r="J3529">
        <f t="shared" si="896"/>
        <v>8.3500000000003638</v>
      </c>
      <c r="K3529">
        <f t="shared" ca="1" si="894"/>
        <v>1</v>
      </c>
      <c r="L3529" s="11">
        <f t="shared" ca="1" si="888"/>
        <v>11839.35999999997</v>
      </c>
      <c r="M3529">
        <f t="shared" ca="1" si="895"/>
        <v>1</v>
      </c>
      <c r="N3529">
        <f t="shared" ca="1" si="889"/>
        <v>2</v>
      </c>
      <c r="O3529">
        <f>COUNTIF(結算日!$A$3:$A$249,A3529)</f>
        <v>0</v>
      </c>
      <c r="Q3529" s="7">
        <f t="shared" si="897"/>
        <v>-10</v>
      </c>
      <c r="R3529" s="8">
        <f t="shared" ca="1" si="901"/>
        <v>1860</v>
      </c>
      <c r="S3529" s="8">
        <f t="shared" ca="1" si="902"/>
        <v>1413892</v>
      </c>
      <c r="T3529" s="8">
        <f t="shared" ca="1" si="898"/>
        <v>186</v>
      </c>
      <c r="U3529" s="9">
        <f t="shared" ca="1" si="903"/>
        <v>372</v>
      </c>
      <c r="V3529">
        <f t="shared" si="899"/>
        <v>2012</v>
      </c>
      <c r="W3529">
        <f t="shared" si="900"/>
        <v>9</v>
      </c>
    </row>
    <row r="3530" spans="1:23" x14ac:dyDescent="0.25">
      <c r="A3530" s="1">
        <v>41166</v>
      </c>
      <c r="B3530" s="2">
        <v>7738.05</v>
      </c>
      <c r="C3530" s="2">
        <v>133495</v>
      </c>
      <c r="D3530" s="2">
        <v>7739</v>
      </c>
      <c r="E3530" s="2">
        <v>7724</v>
      </c>
      <c r="F3530" s="10">
        <f t="shared" si="890"/>
        <v>1.2276994850113354E-4</v>
      </c>
      <c r="G3530" s="2">
        <f t="shared" ca="1" si="891"/>
        <v>75434.475000000006</v>
      </c>
      <c r="H3530">
        <f t="shared" ca="1" si="892"/>
        <v>1</v>
      </c>
      <c r="I3530">
        <f t="shared" si="893"/>
        <v>-1</v>
      </c>
      <c r="J3530">
        <f t="shared" si="896"/>
        <v>159.25</v>
      </c>
      <c r="K3530">
        <f t="shared" ca="1" si="894"/>
        <v>1</v>
      </c>
      <c r="L3530" s="11">
        <f t="shared" ca="1" si="888"/>
        <v>11998.60999999997</v>
      </c>
      <c r="M3530">
        <f t="shared" ca="1" si="895"/>
        <v>1</v>
      </c>
      <c r="N3530">
        <f t="shared" ca="1" si="889"/>
        <v>0</v>
      </c>
      <c r="O3530">
        <f>COUNTIF(結算日!$A$3:$A$249,A3530)</f>
        <v>0</v>
      </c>
      <c r="Q3530" s="7">
        <f t="shared" si="897"/>
        <v>163</v>
      </c>
      <c r="R3530" s="8">
        <f t="shared" ca="1" si="901"/>
        <v>30318</v>
      </c>
      <c r="S3530" s="8">
        <f t="shared" ca="1" si="902"/>
        <v>1443838</v>
      </c>
      <c r="T3530" s="8">
        <f t="shared" ca="1" si="898"/>
        <v>186</v>
      </c>
      <c r="U3530" s="9">
        <f t="shared" ca="1" si="903"/>
        <v>0</v>
      </c>
      <c r="V3530">
        <f t="shared" si="899"/>
        <v>2012</v>
      </c>
      <c r="W3530">
        <f t="shared" si="900"/>
        <v>9</v>
      </c>
    </row>
    <row r="3531" spans="1:23" x14ac:dyDescent="0.25">
      <c r="A3531" s="1">
        <v>41169</v>
      </c>
      <c r="B3531" s="2">
        <v>7762.22</v>
      </c>
      <c r="C3531" s="2">
        <v>114598</v>
      </c>
      <c r="D3531" s="2">
        <v>7753</v>
      </c>
      <c r="E3531" s="2">
        <v>7741</v>
      </c>
      <c r="F3531" s="10">
        <f t="shared" si="890"/>
        <v>-1.1878045198410181E-3</v>
      </c>
      <c r="G3531" s="2">
        <f t="shared" ca="1" si="891"/>
        <v>77143.875</v>
      </c>
      <c r="H3531">
        <f t="shared" ca="1" si="892"/>
        <v>1</v>
      </c>
      <c r="I3531">
        <f t="shared" si="893"/>
        <v>1</v>
      </c>
      <c r="J3531">
        <f t="shared" si="896"/>
        <v>24.170000000000073</v>
      </c>
      <c r="K3531">
        <f t="shared" si="894"/>
        <v>1</v>
      </c>
      <c r="L3531" s="11">
        <f t="shared" ca="1" si="888"/>
        <v>12022.77999999997</v>
      </c>
      <c r="M3531">
        <f t="shared" ca="1" si="895"/>
        <v>1</v>
      </c>
      <c r="N3531">
        <f t="shared" ca="1" si="889"/>
        <v>0</v>
      </c>
      <c r="O3531">
        <f>COUNTIF(結算日!$A$3:$A$249,A3531)</f>
        <v>0</v>
      </c>
      <c r="Q3531" s="7">
        <f t="shared" si="897"/>
        <v>14</v>
      </c>
      <c r="R3531" s="8">
        <f t="shared" ca="1" si="901"/>
        <v>2604</v>
      </c>
      <c r="S3531" s="8">
        <f t="shared" ca="1" si="902"/>
        <v>1446442</v>
      </c>
      <c r="T3531" s="8">
        <f t="shared" ca="1" si="898"/>
        <v>186</v>
      </c>
      <c r="U3531" s="9">
        <f t="shared" ca="1" si="903"/>
        <v>0</v>
      </c>
      <c r="V3531">
        <f t="shared" si="899"/>
        <v>2012</v>
      </c>
      <c r="W3531">
        <f t="shared" si="900"/>
        <v>9</v>
      </c>
    </row>
    <row r="3532" spans="1:23" x14ac:dyDescent="0.25">
      <c r="A3532" s="1">
        <v>41170</v>
      </c>
      <c r="B3532" s="2">
        <v>7734.26</v>
      </c>
      <c r="C3532" s="2">
        <v>93593</v>
      </c>
      <c r="D3532" s="2">
        <v>7750</v>
      </c>
      <c r="E3532" s="2">
        <v>7750</v>
      </c>
      <c r="F3532" s="10">
        <f t="shared" si="890"/>
        <v>2.0351009663497344E-3</v>
      </c>
      <c r="G3532" s="2">
        <f t="shared" ca="1" si="891"/>
        <v>78152.649999999994</v>
      </c>
      <c r="H3532">
        <f t="shared" ca="1" si="892"/>
        <v>1</v>
      </c>
      <c r="I3532">
        <f t="shared" si="893"/>
        <v>-1</v>
      </c>
      <c r="J3532">
        <f t="shared" si="896"/>
        <v>-27.960000000000036</v>
      </c>
      <c r="K3532">
        <f t="shared" si="894"/>
        <v>-1</v>
      </c>
      <c r="L3532" s="11">
        <f t="shared" ca="1" si="888"/>
        <v>11994.819999999971</v>
      </c>
      <c r="M3532">
        <f t="shared" ca="1" si="895"/>
        <v>-1</v>
      </c>
      <c r="N3532">
        <f t="shared" ca="1" si="889"/>
        <v>2</v>
      </c>
      <c r="O3532">
        <f>COUNTIF(結算日!$A$3:$A$249,A3532)</f>
        <v>0</v>
      </c>
      <c r="Q3532" s="7">
        <f t="shared" si="897"/>
        <v>-3</v>
      </c>
      <c r="R3532" s="8">
        <f t="shared" ca="1" si="901"/>
        <v>-558</v>
      </c>
      <c r="S3532" s="8">
        <f t="shared" ca="1" si="902"/>
        <v>1445884</v>
      </c>
      <c r="T3532" s="8">
        <f t="shared" ca="1" si="898"/>
        <v>-186</v>
      </c>
      <c r="U3532" s="9">
        <f t="shared" ca="1" si="903"/>
        <v>372</v>
      </c>
      <c r="V3532">
        <f t="shared" si="899"/>
        <v>2012</v>
      </c>
      <c r="W3532">
        <f t="shared" si="900"/>
        <v>9</v>
      </c>
    </row>
    <row r="3533" spans="1:23" x14ac:dyDescent="0.25">
      <c r="A3533" s="1">
        <v>41171</v>
      </c>
      <c r="B3533" s="2">
        <v>7781.91</v>
      </c>
      <c r="C3533" s="2">
        <v>99942</v>
      </c>
      <c r="D3533" s="2">
        <v>7767</v>
      </c>
      <c r="E3533" s="2">
        <v>7791</v>
      </c>
      <c r="F3533" s="10">
        <f t="shared" si="890"/>
        <v>1.1680936942215503E-3</v>
      </c>
      <c r="G3533" s="2">
        <f t="shared" ca="1" si="891"/>
        <v>79320.800000000003</v>
      </c>
      <c r="H3533">
        <f t="shared" ca="1" si="892"/>
        <v>1</v>
      </c>
      <c r="I3533">
        <f t="shared" si="893"/>
        <v>-1</v>
      </c>
      <c r="J3533">
        <f t="shared" si="896"/>
        <v>47.649999999999636</v>
      </c>
      <c r="K3533">
        <f t="shared" si="894"/>
        <v>-1</v>
      </c>
      <c r="L3533" s="11">
        <f t="shared" ca="1" si="888"/>
        <v>11947.169999999971</v>
      </c>
      <c r="M3533">
        <f t="shared" ca="1" si="895"/>
        <v>-1</v>
      </c>
      <c r="N3533">
        <f t="shared" ca="1" si="889"/>
        <v>0</v>
      </c>
      <c r="O3533">
        <f>COUNTIF(結算日!$A$3:$A$249,A3533)</f>
        <v>1</v>
      </c>
      <c r="Q3533" s="7">
        <f t="shared" si="897"/>
        <v>17</v>
      </c>
      <c r="R3533" s="8">
        <f t="shared" ca="1" si="901"/>
        <v>-3162</v>
      </c>
      <c r="S3533" s="8">
        <f t="shared" ca="1" si="902"/>
        <v>1442350</v>
      </c>
      <c r="T3533" s="8">
        <f t="shared" ca="1" si="898"/>
        <v>-185</v>
      </c>
      <c r="U3533" s="9">
        <f t="shared" ca="1" si="903"/>
        <v>371</v>
      </c>
      <c r="V3533">
        <f t="shared" si="899"/>
        <v>2012</v>
      </c>
      <c r="W3533">
        <f t="shared" si="900"/>
        <v>9</v>
      </c>
    </row>
    <row r="3534" spans="1:23" x14ac:dyDescent="0.25">
      <c r="A3534" s="1">
        <v>41172</v>
      </c>
      <c r="B3534" s="2">
        <v>7727.55</v>
      </c>
      <c r="C3534" s="2">
        <v>80344</v>
      </c>
      <c r="D3534" s="2">
        <v>7749</v>
      </c>
      <c r="E3534" s="2">
        <v>7742</v>
      </c>
      <c r="F3534" s="10">
        <f t="shared" si="890"/>
        <v>2.7757827513248401E-3</v>
      </c>
      <c r="G3534" s="2">
        <f t="shared" ca="1" si="891"/>
        <v>79689.274999999994</v>
      </c>
      <c r="H3534">
        <f t="shared" ca="1" si="892"/>
        <v>1</v>
      </c>
      <c r="I3534">
        <f t="shared" si="893"/>
        <v>-1</v>
      </c>
      <c r="J3534">
        <f t="shared" si="896"/>
        <v>-54.359999999999673</v>
      </c>
      <c r="K3534">
        <f t="shared" si="894"/>
        <v>-1</v>
      </c>
      <c r="L3534" s="11">
        <f t="shared" ca="1" si="888"/>
        <v>12001.52999999997</v>
      </c>
      <c r="M3534">
        <f t="shared" ca="1" si="895"/>
        <v>-1</v>
      </c>
      <c r="N3534">
        <f t="shared" ca="1" si="889"/>
        <v>0</v>
      </c>
      <c r="O3534">
        <f>COUNTIF(結算日!$A$3:$A$249,A3534)</f>
        <v>0</v>
      </c>
      <c r="Q3534" s="7">
        <f t="shared" si="897"/>
        <v>-42</v>
      </c>
      <c r="R3534" s="8">
        <f t="shared" ca="1" si="901"/>
        <v>7770</v>
      </c>
      <c r="S3534" s="8">
        <f t="shared" ca="1" si="902"/>
        <v>1449749</v>
      </c>
      <c r="T3534" s="8">
        <f t="shared" ca="1" si="898"/>
        <v>-187</v>
      </c>
      <c r="U3534" s="9">
        <f t="shared" ca="1" si="903"/>
        <v>2</v>
      </c>
      <c r="V3534">
        <f t="shared" si="899"/>
        <v>2012</v>
      </c>
      <c r="W3534">
        <f t="shared" si="900"/>
        <v>9</v>
      </c>
    </row>
    <row r="3535" spans="1:23" x14ac:dyDescent="0.25">
      <c r="A3535" s="1">
        <v>41173</v>
      </c>
      <c r="B3535" s="2">
        <v>7754.59</v>
      </c>
      <c r="C3535" s="2">
        <v>83265</v>
      </c>
      <c r="D3535" s="2">
        <v>7762</v>
      </c>
      <c r="E3535" s="2">
        <v>7755</v>
      </c>
      <c r="F3535" s="10">
        <f t="shared" si="890"/>
        <v>9.5556309231037417E-4</v>
      </c>
      <c r="G3535" s="2">
        <f t="shared" ca="1" si="891"/>
        <v>80262.25</v>
      </c>
      <c r="H3535">
        <f t="shared" ca="1" si="892"/>
        <v>1</v>
      </c>
      <c r="I3535">
        <f t="shared" si="893"/>
        <v>-1</v>
      </c>
      <c r="J3535">
        <f t="shared" si="896"/>
        <v>27.039999999999964</v>
      </c>
      <c r="K3535">
        <f t="shared" ca="1" si="894"/>
        <v>1</v>
      </c>
      <c r="L3535" s="11">
        <f t="shared" ca="1" si="888"/>
        <v>11974.489999999969</v>
      </c>
      <c r="M3535">
        <f t="shared" ca="1" si="895"/>
        <v>1</v>
      </c>
      <c r="N3535">
        <f t="shared" ca="1" si="889"/>
        <v>2</v>
      </c>
      <c r="O3535">
        <f>COUNTIF(結算日!$A$3:$A$249,A3535)</f>
        <v>0</v>
      </c>
      <c r="Q3535" s="7">
        <f t="shared" si="897"/>
        <v>13</v>
      </c>
      <c r="R3535" s="8">
        <f t="shared" ca="1" si="901"/>
        <v>-2431</v>
      </c>
      <c r="S3535" s="8">
        <f t="shared" ca="1" si="902"/>
        <v>1447316</v>
      </c>
      <c r="T3535" s="8">
        <f t="shared" ca="1" si="898"/>
        <v>186</v>
      </c>
      <c r="U3535" s="9">
        <f t="shared" ca="1" si="903"/>
        <v>373</v>
      </c>
      <c r="V3535">
        <f t="shared" si="899"/>
        <v>2012</v>
      </c>
      <c r="W3535">
        <f t="shared" si="900"/>
        <v>9</v>
      </c>
    </row>
    <row r="3536" spans="1:23" x14ac:dyDescent="0.25">
      <c r="A3536" s="1">
        <v>41176</v>
      </c>
      <c r="B3536" s="2">
        <v>7768.3</v>
      </c>
      <c r="C3536" s="2">
        <v>74064</v>
      </c>
      <c r="D3536" s="2">
        <v>7776</v>
      </c>
      <c r="E3536" s="2">
        <v>7765</v>
      </c>
      <c r="F3536" s="10">
        <f t="shared" si="890"/>
        <v>9.9120785757489394E-4</v>
      </c>
      <c r="G3536" s="2">
        <f t="shared" ca="1" si="891"/>
        <v>80226.45</v>
      </c>
      <c r="H3536">
        <f t="shared" ca="1" si="892"/>
        <v>-1</v>
      </c>
      <c r="I3536">
        <f t="shared" si="893"/>
        <v>-1</v>
      </c>
      <c r="J3536">
        <f t="shared" si="896"/>
        <v>13.710000000000036</v>
      </c>
      <c r="K3536">
        <f t="shared" ca="1" si="894"/>
        <v>-1</v>
      </c>
      <c r="L3536" s="11">
        <f t="shared" ca="1" si="888"/>
        <v>11988.199999999968</v>
      </c>
      <c r="M3536">
        <f t="shared" ca="1" si="895"/>
        <v>-1</v>
      </c>
      <c r="N3536">
        <f t="shared" ca="1" si="889"/>
        <v>2</v>
      </c>
      <c r="O3536">
        <f>COUNTIF(結算日!$A$3:$A$249,A3536)</f>
        <v>0</v>
      </c>
      <c r="Q3536" s="7">
        <f t="shared" si="897"/>
        <v>14</v>
      </c>
      <c r="R3536" s="8">
        <f t="shared" ca="1" si="901"/>
        <v>2604</v>
      </c>
      <c r="S3536" s="8">
        <f t="shared" ca="1" si="902"/>
        <v>1449547</v>
      </c>
      <c r="T3536" s="8">
        <f t="shared" ca="1" si="898"/>
        <v>-186</v>
      </c>
      <c r="U3536" s="9">
        <f t="shared" ca="1" si="903"/>
        <v>372</v>
      </c>
      <c r="V3536">
        <f t="shared" si="899"/>
        <v>2012</v>
      </c>
      <c r="W3536">
        <f t="shared" si="900"/>
        <v>9</v>
      </c>
    </row>
    <row r="3537" spans="1:23" x14ac:dyDescent="0.25">
      <c r="A3537" s="1">
        <v>41177</v>
      </c>
      <c r="B3537" s="2">
        <v>7734.13</v>
      </c>
      <c r="C3537" s="2">
        <v>77447</v>
      </c>
      <c r="D3537" s="2">
        <v>7755</v>
      </c>
      <c r="E3537" s="2">
        <v>7747</v>
      </c>
      <c r="F3537" s="10">
        <f t="shared" si="890"/>
        <v>2.6984289118492377E-3</v>
      </c>
      <c r="G3537" s="2">
        <f t="shared" ca="1" si="891"/>
        <v>80553.274999999994</v>
      </c>
      <c r="H3537">
        <f t="shared" ca="1" si="892"/>
        <v>-1</v>
      </c>
      <c r="I3537">
        <f t="shared" si="893"/>
        <v>-1</v>
      </c>
      <c r="J3537">
        <f t="shared" si="896"/>
        <v>-34.170000000000073</v>
      </c>
      <c r="K3537">
        <f t="shared" si="894"/>
        <v>-1</v>
      </c>
      <c r="L3537" s="11">
        <f t="shared" ca="1" si="888"/>
        <v>12022.369999999968</v>
      </c>
      <c r="M3537">
        <f t="shared" ca="1" si="895"/>
        <v>-1</v>
      </c>
      <c r="N3537">
        <f t="shared" ca="1" si="889"/>
        <v>0</v>
      </c>
      <c r="O3537">
        <f>COUNTIF(結算日!$A$3:$A$249,A3537)</f>
        <v>0</v>
      </c>
      <c r="Q3537" s="7">
        <f t="shared" si="897"/>
        <v>-21</v>
      </c>
      <c r="R3537" s="8">
        <f t="shared" ca="1" si="901"/>
        <v>3906</v>
      </c>
      <c r="S3537" s="8">
        <f t="shared" ca="1" si="902"/>
        <v>1453081</v>
      </c>
      <c r="T3537" s="8">
        <f t="shared" ca="1" si="898"/>
        <v>-187</v>
      </c>
      <c r="U3537" s="9">
        <f t="shared" ca="1" si="903"/>
        <v>1</v>
      </c>
      <c r="V3537">
        <f t="shared" si="899"/>
        <v>2012</v>
      </c>
      <c r="W3537">
        <f t="shared" si="900"/>
        <v>9</v>
      </c>
    </row>
    <row r="3538" spans="1:23" x14ac:dyDescent="0.25">
      <c r="A3538" s="1">
        <v>41178</v>
      </c>
      <c r="B3538" s="2">
        <v>7669.63</v>
      </c>
      <c r="C3538" s="2">
        <v>84223</v>
      </c>
      <c r="D3538" s="2">
        <v>7703</v>
      </c>
      <c r="E3538" s="2">
        <v>7695</v>
      </c>
      <c r="F3538" s="10">
        <f t="shared" si="890"/>
        <v>4.3509269677937112E-3</v>
      </c>
      <c r="G3538" s="2">
        <f t="shared" ca="1" si="891"/>
        <v>80654.600000000006</v>
      </c>
      <c r="H3538">
        <f t="shared" ca="1" si="892"/>
        <v>1</v>
      </c>
      <c r="I3538">
        <f t="shared" si="893"/>
        <v>-1</v>
      </c>
      <c r="J3538">
        <f t="shared" si="896"/>
        <v>-64.5</v>
      </c>
      <c r="K3538">
        <f t="shared" si="894"/>
        <v>-1</v>
      </c>
      <c r="L3538" s="11">
        <f t="shared" ca="1" si="888"/>
        <v>12086.869999999968</v>
      </c>
      <c r="M3538">
        <f t="shared" ca="1" si="895"/>
        <v>-1</v>
      </c>
      <c r="N3538">
        <f t="shared" ca="1" si="889"/>
        <v>0</v>
      </c>
      <c r="O3538">
        <f>COUNTIF(結算日!$A$3:$A$249,A3538)</f>
        <v>0</v>
      </c>
      <c r="Q3538" s="7">
        <f t="shared" si="897"/>
        <v>-52</v>
      </c>
      <c r="R3538" s="8">
        <f t="shared" ca="1" si="901"/>
        <v>9724</v>
      </c>
      <c r="S3538" s="8">
        <f t="shared" ca="1" si="902"/>
        <v>1462804</v>
      </c>
      <c r="T3538" s="8">
        <f t="shared" ca="1" si="898"/>
        <v>-189</v>
      </c>
      <c r="U3538" s="9">
        <f t="shared" ca="1" si="903"/>
        <v>2</v>
      </c>
      <c r="V3538">
        <f t="shared" si="899"/>
        <v>2012</v>
      </c>
      <c r="W3538">
        <f t="shared" si="900"/>
        <v>9</v>
      </c>
    </row>
    <row r="3539" spans="1:23" x14ac:dyDescent="0.25">
      <c r="A3539" s="1">
        <v>41179</v>
      </c>
      <c r="B3539" s="2">
        <v>7683.8</v>
      </c>
      <c r="C3539" s="2">
        <v>77276</v>
      </c>
      <c r="D3539" s="2">
        <v>7727</v>
      </c>
      <c r="E3539" s="2">
        <v>7720</v>
      </c>
      <c r="F3539" s="10">
        <f t="shared" si="890"/>
        <v>5.6222181732996646E-3</v>
      </c>
      <c r="G3539" s="2">
        <f t="shared" ca="1" si="891"/>
        <v>80344.074999999997</v>
      </c>
      <c r="H3539">
        <f t="shared" ca="1" si="892"/>
        <v>-1</v>
      </c>
      <c r="I3539">
        <f t="shared" si="893"/>
        <v>-1</v>
      </c>
      <c r="J3539">
        <f t="shared" si="896"/>
        <v>14.170000000000073</v>
      </c>
      <c r="K3539">
        <f t="shared" si="894"/>
        <v>-1</v>
      </c>
      <c r="L3539" s="11">
        <f t="shared" ca="1" si="888"/>
        <v>12072.699999999968</v>
      </c>
      <c r="M3539">
        <f t="shared" ca="1" si="895"/>
        <v>-1</v>
      </c>
      <c r="N3539">
        <f t="shared" ca="1" si="889"/>
        <v>0</v>
      </c>
      <c r="O3539">
        <f>COUNTIF(結算日!$A$3:$A$249,A3539)</f>
        <v>0</v>
      </c>
      <c r="Q3539" s="7">
        <f t="shared" si="897"/>
        <v>24</v>
      </c>
      <c r="R3539" s="8">
        <f t="shared" ca="1" si="901"/>
        <v>-4536</v>
      </c>
      <c r="S3539" s="8">
        <f t="shared" ca="1" si="902"/>
        <v>1458266</v>
      </c>
      <c r="T3539" s="8">
        <f t="shared" ca="1" si="898"/>
        <v>-188</v>
      </c>
      <c r="U3539" s="9">
        <f t="shared" ca="1" si="903"/>
        <v>1</v>
      </c>
      <c r="V3539">
        <f t="shared" si="899"/>
        <v>2012</v>
      </c>
      <c r="W3539">
        <f t="shared" si="900"/>
        <v>9</v>
      </c>
    </row>
    <row r="3540" spans="1:23" x14ac:dyDescent="0.25">
      <c r="A3540" s="1">
        <v>41180</v>
      </c>
      <c r="B3540" s="2">
        <v>7715.16</v>
      </c>
      <c r="C3540" s="2">
        <v>86038</v>
      </c>
      <c r="D3540" s="2">
        <v>7720</v>
      </c>
      <c r="E3540" s="2">
        <v>7713</v>
      </c>
      <c r="F3540" s="10">
        <f t="shared" si="890"/>
        <v>6.2733630929234785E-4</v>
      </c>
      <c r="G3540" s="2">
        <f t="shared" ca="1" si="891"/>
        <v>80550.375</v>
      </c>
      <c r="H3540">
        <f t="shared" ca="1" si="892"/>
        <v>1</v>
      </c>
      <c r="I3540">
        <f t="shared" si="893"/>
        <v>-1</v>
      </c>
      <c r="J3540">
        <f t="shared" si="896"/>
        <v>31.359999999999673</v>
      </c>
      <c r="K3540">
        <f t="shared" ca="1" si="894"/>
        <v>1</v>
      </c>
      <c r="L3540" s="11">
        <f t="shared" ca="1" si="888"/>
        <v>12041.339999999967</v>
      </c>
      <c r="M3540">
        <f t="shared" ca="1" si="895"/>
        <v>1</v>
      </c>
      <c r="N3540">
        <f t="shared" ca="1" si="889"/>
        <v>2</v>
      </c>
      <c r="O3540">
        <f>COUNTIF(結算日!$A$3:$A$249,A3540)</f>
        <v>0</v>
      </c>
      <c r="Q3540" s="7">
        <f t="shared" si="897"/>
        <v>-7</v>
      </c>
      <c r="R3540" s="8">
        <f t="shared" ca="1" si="901"/>
        <v>1316</v>
      </c>
      <c r="S3540" s="8">
        <f t="shared" ca="1" si="902"/>
        <v>1459581</v>
      </c>
      <c r="T3540" s="8">
        <f t="shared" ca="1" si="898"/>
        <v>189</v>
      </c>
      <c r="U3540" s="9">
        <f t="shared" ca="1" si="903"/>
        <v>377</v>
      </c>
      <c r="V3540">
        <f t="shared" si="899"/>
        <v>2012</v>
      </c>
      <c r="W3540">
        <f t="shared" si="900"/>
        <v>9</v>
      </c>
    </row>
    <row r="3541" spans="1:23" x14ac:dyDescent="0.25">
      <c r="A3541" s="1">
        <v>41183</v>
      </c>
      <c r="B3541" s="2">
        <v>7675.72</v>
      </c>
      <c r="C3541" s="2">
        <v>56288</v>
      </c>
      <c r="D3541" s="2">
        <v>7685</v>
      </c>
      <c r="E3541" s="2">
        <v>7679</v>
      </c>
      <c r="F3541" s="10">
        <f t="shared" si="890"/>
        <v>1.2090071029167149E-3</v>
      </c>
      <c r="G3541" s="2">
        <f t="shared" ca="1" si="891"/>
        <v>79926.925000000003</v>
      </c>
      <c r="H3541">
        <f t="shared" ca="1" si="892"/>
        <v>-1</v>
      </c>
      <c r="I3541">
        <f t="shared" si="893"/>
        <v>-1</v>
      </c>
      <c r="J3541">
        <f t="shared" si="896"/>
        <v>-39.4399999999996</v>
      </c>
      <c r="K3541">
        <f t="shared" si="894"/>
        <v>-1</v>
      </c>
      <c r="L3541" s="11">
        <f t="shared" ca="1" si="888"/>
        <v>12001.899999999969</v>
      </c>
      <c r="M3541">
        <f t="shared" ca="1" si="895"/>
        <v>-1</v>
      </c>
      <c r="N3541">
        <f t="shared" ca="1" si="889"/>
        <v>2</v>
      </c>
      <c r="O3541">
        <f>COUNTIF(結算日!$A$3:$A$249,A3541)</f>
        <v>0</v>
      </c>
      <c r="Q3541" s="7">
        <f t="shared" si="897"/>
        <v>-35</v>
      </c>
      <c r="R3541" s="8">
        <f t="shared" ca="1" si="901"/>
        <v>-6615</v>
      </c>
      <c r="S3541" s="8">
        <f t="shared" ca="1" si="902"/>
        <v>1452589</v>
      </c>
      <c r="T3541" s="8">
        <f t="shared" ca="1" si="898"/>
        <v>-189</v>
      </c>
      <c r="U3541" s="9">
        <f t="shared" ca="1" si="903"/>
        <v>378</v>
      </c>
      <c r="V3541">
        <f t="shared" si="899"/>
        <v>2012</v>
      </c>
      <c r="W3541">
        <f t="shared" si="900"/>
        <v>10</v>
      </c>
    </row>
    <row r="3542" spans="1:23" x14ac:dyDescent="0.25">
      <c r="A3542" s="1">
        <v>41184</v>
      </c>
      <c r="B3542" s="2">
        <v>7718.68</v>
      </c>
      <c r="C3542" s="2">
        <v>63072</v>
      </c>
      <c r="D3542" s="2">
        <v>7730</v>
      </c>
      <c r="E3542" s="2">
        <v>7723</v>
      </c>
      <c r="F3542" s="10">
        <f t="shared" si="890"/>
        <v>1.4665720045397013E-3</v>
      </c>
      <c r="G3542" s="2">
        <f t="shared" ca="1" si="891"/>
        <v>79797.625</v>
      </c>
      <c r="H3542">
        <f t="shared" ca="1" si="892"/>
        <v>-1</v>
      </c>
      <c r="I3542">
        <f t="shared" si="893"/>
        <v>-1</v>
      </c>
      <c r="J3542">
        <f t="shared" si="896"/>
        <v>42.960000000000036</v>
      </c>
      <c r="K3542">
        <f t="shared" si="894"/>
        <v>-1</v>
      </c>
      <c r="L3542" s="11">
        <f t="shared" ca="1" si="888"/>
        <v>11958.93999999997</v>
      </c>
      <c r="M3542">
        <f t="shared" ca="1" si="895"/>
        <v>-1</v>
      </c>
      <c r="N3542">
        <f t="shared" ca="1" si="889"/>
        <v>0</v>
      </c>
      <c r="O3542">
        <f>COUNTIF(結算日!$A$3:$A$249,A3542)</f>
        <v>0</v>
      </c>
      <c r="Q3542" s="7">
        <f t="shared" si="897"/>
        <v>45</v>
      </c>
      <c r="R3542" s="8">
        <f t="shared" ca="1" si="901"/>
        <v>-8505</v>
      </c>
      <c r="S3542" s="8">
        <f t="shared" ca="1" si="902"/>
        <v>1443706</v>
      </c>
      <c r="T3542" s="8">
        <f t="shared" ca="1" si="898"/>
        <v>-186</v>
      </c>
      <c r="U3542" s="9">
        <f t="shared" ca="1" si="903"/>
        <v>3</v>
      </c>
      <c r="V3542">
        <f t="shared" si="899"/>
        <v>2012</v>
      </c>
      <c r="W3542">
        <f t="shared" si="900"/>
        <v>10</v>
      </c>
    </row>
    <row r="3543" spans="1:23" x14ac:dyDescent="0.25">
      <c r="A3543" s="1">
        <v>41185</v>
      </c>
      <c r="B3543" s="2">
        <v>7684.63</v>
      </c>
      <c r="C3543" s="2">
        <v>56251</v>
      </c>
      <c r="D3543" s="2">
        <v>7705</v>
      </c>
      <c r="E3543" s="2">
        <v>7696</v>
      </c>
      <c r="F3543" s="10">
        <f t="shared" si="890"/>
        <v>2.650745709292357E-3</v>
      </c>
      <c r="G3543" s="2">
        <f t="shared" ca="1" si="891"/>
        <v>78864.05</v>
      </c>
      <c r="H3543">
        <f t="shared" ca="1" si="892"/>
        <v>-1</v>
      </c>
      <c r="I3543">
        <f t="shared" si="893"/>
        <v>-1</v>
      </c>
      <c r="J3543">
        <f t="shared" si="896"/>
        <v>-34.050000000000182</v>
      </c>
      <c r="K3543">
        <f t="shared" si="894"/>
        <v>-1</v>
      </c>
      <c r="L3543" s="11">
        <f t="shared" ca="1" si="888"/>
        <v>11992.989999999969</v>
      </c>
      <c r="M3543">
        <f t="shared" ca="1" si="895"/>
        <v>-1</v>
      </c>
      <c r="N3543">
        <f t="shared" ca="1" si="889"/>
        <v>0</v>
      </c>
      <c r="O3543">
        <f>COUNTIF(結算日!$A$3:$A$249,A3543)</f>
        <v>0</v>
      </c>
      <c r="Q3543" s="7">
        <f t="shared" si="897"/>
        <v>-25</v>
      </c>
      <c r="R3543" s="8">
        <f t="shared" ca="1" si="901"/>
        <v>4650</v>
      </c>
      <c r="S3543" s="8">
        <f t="shared" ca="1" si="902"/>
        <v>1448353</v>
      </c>
      <c r="T3543" s="8">
        <f t="shared" ca="1" si="898"/>
        <v>-187</v>
      </c>
      <c r="U3543" s="9">
        <f t="shared" ca="1" si="903"/>
        <v>1</v>
      </c>
      <c r="V3543">
        <f t="shared" si="899"/>
        <v>2012</v>
      </c>
      <c r="W3543">
        <f t="shared" si="900"/>
        <v>10</v>
      </c>
    </row>
    <row r="3544" spans="1:23" x14ac:dyDescent="0.25">
      <c r="A3544" s="1">
        <v>41186</v>
      </c>
      <c r="B3544" s="2">
        <v>7682.34</v>
      </c>
      <c r="C3544" s="2">
        <v>67985</v>
      </c>
      <c r="D3544" s="2">
        <v>7706</v>
      </c>
      <c r="E3544" s="2">
        <v>7702</v>
      </c>
      <c r="F3544" s="10">
        <f t="shared" si="890"/>
        <v>3.0797907929094315E-3</v>
      </c>
      <c r="G3544" s="2">
        <f t="shared" ca="1" si="891"/>
        <v>77869.45</v>
      </c>
      <c r="H3544">
        <f t="shared" ca="1" si="892"/>
        <v>-1</v>
      </c>
      <c r="I3544">
        <f t="shared" si="893"/>
        <v>-1</v>
      </c>
      <c r="J3544">
        <f t="shared" si="896"/>
        <v>-2.2899999999999636</v>
      </c>
      <c r="K3544">
        <f t="shared" si="894"/>
        <v>-1</v>
      </c>
      <c r="L3544" s="11">
        <f t="shared" ca="1" si="888"/>
        <v>11995.27999999997</v>
      </c>
      <c r="M3544">
        <f t="shared" ca="1" si="895"/>
        <v>-1</v>
      </c>
      <c r="N3544">
        <f t="shared" ca="1" si="889"/>
        <v>0</v>
      </c>
      <c r="O3544">
        <f>COUNTIF(結算日!$A$3:$A$249,A3544)</f>
        <v>0</v>
      </c>
      <c r="Q3544" s="7">
        <f t="shared" si="897"/>
        <v>1</v>
      </c>
      <c r="R3544" s="8">
        <f t="shared" ca="1" si="901"/>
        <v>-187</v>
      </c>
      <c r="S3544" s="8">
        <f t="shared" ca="1" si="902"/>
        <v>1448165</v>
      </c>
      <c r="T3544" s="8">
        <f t="shared" ca="1" si="898"/>
        <v>-187</v>
      </c>
      <c r="U3544" s="9">
        <f t="shared" ca="1" si="903"/>
        <v>0</v>
      </c>
      <c r="V3544">
        <f t="shared" si="899"/>
        <v>2012</v>
      </c>
      <c r="W3544">
        <f t="shared" si="900"/>
        <v>10</v>
      </c>
    </row>
    <row r="3545" spans="1:23" x14ac:dyDescent="0.25">
      <c r="A3545" s="1">
        <v>41187</v>
      </c>
      <c r="B3545" s="2">
        <v>7690.65</v>
      </c>
      <c r="C3545" s="2">
        <v>71724</v>
      </c>
      <c r="D3545" s="2">
        <v>7700</v>
      </c>
      <c r="E3545" s="2">
        <v>7695</v>
      </c>
      <c r="F3545" s="10">
        <f t="shared" si="890"/>
        <v>1.2157619967103628E-3</v>
      </c>
      <c r="G3545" s="2">
        <f t="shared" ca="1" si="891"/>
        <v>77314.05</v>
      </c>
      <c r="H3545">
        <f t="shared" ca="1" si="892"/>
        <v>-1</v>
      </c>
      <c r="I3545">
        <f t="shared" si="893"/>
        <v>-1</v>
      </c>
      <c r="J3545">
        <f t="shared" si="896"/>
        <v>8.3099999999994907</v>
      </c>
      <c r="K3545">
        <f t="shared" si="894"/>
        <v>-1</v>
      </c>
      <c r="L3545" s="11">
        <f t="shared" ca="1" si="888"/>
        <v>11986.96999999997</v>
      </c>
      <c r="M3545">
        <f t="shared" ca="1" si="895"/>
        <v>-1</v>
      </c>
      <c r="N3545">
        <f t="shared" ca="1" si="889"/>
        <v>0</v>
      </c>
      <c r="O3545">
        <f>COUNTIF(結算日!$A$3:$A$249,A3545)</f>
        <v>0</v>
      </c>
      <c r="Q3545" s="7">
        <f t="shared" si="897"/>
        <v>-6</v>
      </c>
      <c r="R3545" s="8">
        <f t="shared" ca="1" si="901"/>
        <v>1122</v>
      </c>
      <c r="S3545" s="8">
        <f t="shared" ca="1" si="902"/>
        <v>1449287</v>
      </c>
      <c r="T3545" s="8">
        <f t="shared" ca="1" si="898"/>
        <v>-188</v>
      </c>
      <c r="U3545" s="9">
        <f t="shared" ca="1" si="903"/>
        <v>1</v>
      </c>
      <c r="V3545">
        <f t="shared" si="899"/>
        <v>2012</v>
      </c>
      <c r="W3545">
        <f t="shared" si="900"/>
        <v>10</v>
      </c>
    </row>
    <row r="3546" spans="1:23" x14ac:dyDescent="0.25">
      <c r="A3546" s="1">
        <v>41190</v>
      </c>
      <c r="B3546" s="2">
        <v>7615.89</v>
      </c>
      <c r="C3546" s="2">
        <v>63845</v>
      </c>
      <c r="D3546" s="2">
        <v>7625</v>
      </c>
      <c r="E3546" s="2">
        <v>7618</v>
      </c>
      <c r="F3546" s="10">
        <f t="shared" si="890"/>
        <v>1.1961832431928165E-3</v>
      </c>
      <c r="G3546" s="2">
        <f t="shared" ca="1" si="891"/>
        <v>77095.55</v>
      </c>
      <c r="H3546">
        <f t="shared" ca="1" si="892"/>
        <v>-1</v>
      </c>
      <c r="I3546">
        <f t="shared" si="893"/>
        <v>-1</v>
      </c>
      <c r="J3546">
        <f t="shared" si="896"/>
        <v>-74.759999999999309</v>
      </c>
      <c r="K3546">
        <f t="shared" si="894"/>
        <v>-1</v>
      </c>
      <c r="L3546" s="11">
        <f t="shared" ca="1" si="888"/>
        <v>12061.72999999997</v>
      </c>
      <c r="M3546">
        <f t="shared" ca="1" si="895"/>
        <v>-1</v>
      </c>
      <c r="N3546">
        <f t="shared" ca="1" si="889"/>
        <v>0</v>
      </c>
      <c r="O3546">
        <f>COUNTIF(結算日!$A$3:$A$249,A3546)</f>
        <v>0</v>
      </c>
      <c r="Q3546" s="7">
        <f t="shared" si="897"/>
        <v>-75</v>
      </c>
      <c r="R3546" s="8">
        <f t="shared" ca="1" si="901"/>
        <v>14100</v>
      </c>
      <c r="S3546" s="8">
        <f t="shared" ca="1" si="902"/>
        <v>1463386</v>
      </c>
      <c r="T3546" s="8">
        <f t="shared" ca="1" si="898"/>
        <v>-191</v>
      </c>
      <c r="U3546" s="9">
        <f t="shared" ca="1" si="903"/>
        <v>3</v>
      </c>
      <c r="V3546">
        <f t="shared" si="899"/>
        <v>2012</v>
      </c>
      <c r="W3546">
        <f t="shared" si="900"/>
        <v>10</v>
      </c>
    </row>
    <row r="3547" spans="1:23" x14ac:dyDescent="0.25">
      <c r="A3547" s="1">
        <v>41191</v>
      </c>
      <c r="B3547" s="2">
        <v>7592.01</v>
      </c>
      <c r="C3547" s="2">
        <v>80843</v>
      </c>
      <c r="D3547" s="2">
        <v>7597</v>
      </c>
      <c r="E3547" s="2">
        <v>7590</v>
      </c>
      <c r="F3547" s="10">
        <f t="shared" si="890"/>
        <v>6.5726994564019314E-4</v>
      </c>
      <c r="G3547" s="2">
        <f t="shared" ca="1" si="891"/>
        <v>77111.399999999994</v>
      </c>
      <c r="H3547">
        <f t="shared" ca="1" si="892"/>
        <v>1</v>
      </c>
      <c r="I3547">
        <f t="shared" si="893"/>
        <v>-1</v>
      </c>
      <c r="J3547">
        <f t="shared" si="896"/>
        <v>-23.880000000000109</v>
      </c>
      <c r="K3547">
        <f t="shared" ca="1" si="894"/>
        <v>1</v>
      </c>
      <c r="L3547" s="11">
        <f t="shared" ca="1" si="888"/>
        <v>12085.609999999971</v>
      </c>
      <c r="M3547">
        <f t="shared" ca="1" si="895"/>
        <v>1</v>
      </c>
      <c r="N3547">
        <f t="shared" ca="1" si="889"/>
        <v>2</v>
      </c>
      <c r="O3547">
        <f>COUNTIF(結算日!$A$3:$A$249,A3547)</f>
        <v>0</v>
      </c>
      <c r="Q3547" s="7">
        <f t="shared" si="897"/>
        <v>-28</v>
      </c>
      <c r="R3547" s="8">
        <f t="shared" ca="1" si="901"/>
        <v>5348</v>
      </c>
      <c r="S3547" s="8">
        <f t="shared" ca="1" si="902"/>
        <v>1468731</v>
      </c>
      <c r="T3547" s="8">
        <f t="shared" ca="1" si="898"/>
        <v>193</v>
      </c>
      <c r="U3547" s="9">
        <f t="shared" ca="1" si="903"/>
        <v>384</v>
      </c>
      <c r="V3547">
        <f t="shared" si="899"/>
        <v>2012</v>
      </c>
      <c r="W3547">
        <f t="shared" si="900"/>
        <v>10</v>
      </c>
    </row>
    <row r="3548" spans="1:23" x14ac:dyDescent="0.25">
      <c r="A3548" s="1">
        <v>41193</v>
      </c>
      <c r="B3548" s="2">
        <v>7451.72</v>
      </c>
      <c r="C3548" s="2">
        <v>81791</v>
      </c>
      <c r="D3548" s="2">
        <v>7443</v>
      </c>
      <c r="E3548" s="2">
        <v>7440</v>
      </c>
      <c r="F3548" s="10">
        <f t="shared" si="890"/>
        <v>-1.1701996317629026E-3</v>
      </c>
      <c r="G3548" s="2">
        <f t="shared" ca="1" si="891"/>
        <v>77321.375</v>
      </c>
      <c r="H3548">
        <f t="shared" ca="1" si="892"/>
        <v>1</v>
      </c>
      <c r="I3548">
        <f t="shared" si="893"/>
        <v>1</v>
      </c>
      <c r="J3548">
        <f t="shared" si="896"/>
        <v>-140.28999999999996</v>
      </c>
      <c r="K3548">
        <f t="shared" si="894"/>
        <v>1</v>
      </c>
      <c r="L3548" s="11">
        <f t="shared" ca="1" si="888"/>
        <v>11945.319999999971</v>
      </c>
      <c r="M3548">
        <f t="shared" ca="1" si="895"/>
        <v>1</v>
      </c>
      <c r="N3548">
        <f t="shared" ca="1" si="889"/>
        <v>0</v>
      </c>
      <c r="O3548">
        <f>COUNTIF(結算日!$A$3:$A$249,A3548)</f>
        <v>0</v>
      </c>
      <c r="Q3548" s="7">
        <f t="shared" si="897"/>
        <v>-154</v>
      </c>
      <c r="R3548" s="8">
        <f t="shared" ca="1" si="901"/>
        <v>-29722</v>
      </c>
      <c r="S3548" s="8">
        <f t="shared" ca="1" si="902"/>
        <v>1438625</v>
      </c>
      <c r="T3548" s="8">
        <f t="shared" ca="1" si="898"/>
        <v>193</v>
      </c>
      <c r="U3548" s="9">
        <f t="shared" ca="1" si="903"/>
        <v>0</v>
      </c>
      <c r="V3548">
        <f t="shared" si="899"/>
        <v>2012</v>
      </c>
      <c r="W3548">
        <f t="shared" si="900"/>
        <v>10</v>
      </c>
    </row>
    <row r="3549" spans="1:23" x14ac:dyDescent="0.25">
      <c r="A3549" s="1">
        <v>41194</v>
      </c>
      <c r="B3549" s="2">
        <v>7437.04</v>
      </c>
      <c r="C3549" s="2">
        <v>66312</v>
      </c>
      <c r="D3549" s="2">
        <v>7414</v>
      </c>
      <c r="E3549" s="2">
        <v>7404</v>
      </c>
      <c r="F3549" s="10">
        <f t="shared" si="890"/>
        <v>-3.0980067338618467E-3</v>
      </c>
      <c r="G3549" s="2">
        <f t="shared" ca="1" si="891"/>
        <v>77028</v>
      </c>
      <c r="H3549">
        <f t="shared" ca="1" si="892"/>
        <v>-1</v>
      </c>
      <c r="I3549">
        <f t="shared" si="893"/>
        <v>1</v>
      </c>
      <c r="J3549">
        <f t="shared" si="896"/>
        <v>-14.680000000000291</v>
      </c>
      <c r="K3549">
        <f t="shared" si="894"/>
        <v>1</v>
      </c>
      <c r="L3549" s="11">
        <f t="shared" ca="1" si="888"/>
        <v>11930.63999999997</v>
      </c>
      <c r="M3549">
        <f t="shared" ca="1" si="895"/>
        <v>1</v>
      </c>
      <c r="N3549">
        <f t="shared" ca="1" si="889"/>
        <v>0</v>
      </c>
      <c r="O3549">
        <f>COUNTIF(結算日!$A$3:$A$249,A3549)</f>
        <v>0</v>
      </c>
      <c r="Q3549" s="7">
        <f t="shared" si="897"/>
        <v>-29</v>
      </c>
      <c r="R3549" s="8">
        <f t="shared" ca="1" si="901"/>
        <v>-5597</v>
      </c>
      <c r="S3549" s="8">
        <f t="shared" ca="1" si="902"/>
        <v>1433028</v>
      </c>
      <c r="T3549" s="8">
        <f t="shared" ca="1" si="898"/>
        <v>193</v>
      </c>
      <c r="U3549" s="9">
        <f t="shared" ca="1" si="903"/>
        <v>0</v>
      </c>
      <c r="V3549">
        <f t="shared" si="899"/>
        <v>2012</v>
      </c>
      <c r="W3549">
        <f t="shared" si="900"/>
        <v>10</v>
      </c>
    </row>
    <row r="3550" spans="1:23" x14ac:dyDescent="0.25">
      <c r="A3550" s="1">
        <v>41197</v>
      </c>
      <c r="B3550" s="2">
        <v>7418.9</v>
      </c>
      <c r="C3550" s="2">
        <v>46376</v>
      </c>
      <c r="D3550" s="2">
        <v>7423</v>
      </c>
      <c r="E3550" s="2">
        <v>7413</v>
      </c>
      <c r="F3550" s="10">
        <f t="shared" si="890"/>
        <v>5.5264257504483716E-4</v>
      </c>
      <c r="G3550" s="2">
        <f t="shared" ca="1" si="891"/>
        <v>76286.149999999994</v>
      </c>
      <c r="H3550">
        <f t="shared" ca="1" si="892"/>
        <v>-1</v>
      </c>
      <c r="I3550">
        <f t="shared" si="893"/>
        <v>-1</v>
      </c>
      <c r="J3550">
        <f t="shared" si="896"/>
        <v>-18.140000000000327</v>
      </c>
      <c r="K3550">
        <f t="shared" ca="1" si="894"/>
        <v>-1</v>
      </c>
      <c r="L3550" s="11">
        <f t="shared" ca="1" si="888"/>
        <v>11912.499999999971</v>
      </c>
      <c r="M3550">
        <f t="shared" ca="1" si="895"/>
        <v>-1</v>
      </c>
      <c r="N3550">
        <f t="shared" ca="1" si="889"/>
        <v>2</v>
      </c>
      <c r="O3550">
        <f>COUNTIF(結算日!$A$3:$A$249,A3550)</f>
        <v>0</v>
      </c>
      <c r="Q3550" s="7">
        <f t="shared" si="897"/>
        <v>9</v>
      </c>
      <c r="R3550" s="8">
        <f t="shared" ca="1" si="901"/>
        <v>1737</v>
      </c>
      <c r="S3550" s="8">
        <f t="shared" ca="1" si="902"/>
        <v>1434765</v>
      </c>
      <c r="T3550" s="8">
        <f t="shared" ca="1" si="898"/>
        <v>-193</v>
      </c>
      <c r="U3550" s="9">
        <f t="shared" ca="1" si="903"/>
        <v>386</v>
      </c>
      <c r="V3550">
        <f t="shared" si="899"/>
        <v>2012</v>
      </c>
      <c r="W3550">
        <f t="shared" si="900"/>
        <v>10</v>
      </c>
    </row>
    <row r="3551" spans="1:23" x14ac:dyDescent="0.25">
      <c r="A3551" s="1">
        <v>41198</v>
      </c>
      <c r="B3551" s="2">
        <v>7471.02</v>
      </c>
      <c r="C3551" s="2">
        <v>58410</v>
      </c>
      <c r="D3551" s="2">
        <v>7458</v>
      </c>
      <c r="E3551" s="2">
        <v>7443</v>
      </c>
      <c r="F3551" s="10">
        <f t="shared" si="890"/>
        <v>-1.7427339238819117E-3</v>
      </c>
      <c r="G3551" s="2">
        <f t="shared" ca="1" si="891"/>
        <v>76285.524999999994</v>
      </c>
      <c r="H3551">
        <f t="shared" ca="1" si="892"/>
        <v>-1</v>
      </c>
      <c r="I3551">
        <f t="shared" si="893"/>
        <v>1</v>
      </c>
      <c r="J3551">
        <f t="shared" si="896"/>
        <v>52.1200000000008</v>
      </c>
      <c r="K3551">
        <f t="shared" si="894"/>
        <v>1</v>
      </c>
      <c r="L3551" s="11">
        <f t="shared" ca="1" si="888"/>
        <v>11860.37999999997</v>
      </c>
      <c r="M3551">
        <f t="shared" ca="1" si="895"/>
        <v>1</v>
      </c>
      <c r="N3551">
        <f t="shared" ca="1" si="889"/>
        <v>2</v>
      </c>
      <c r="O3551">
        <f>COUNTIF(結算日!$A$3:$A$249,A3551)</f>
        <v>0</v>
      </c>
      <c r="Q3551" s="7">
        <f t="shared" si="897"/>
        <v>35</v>
      </c>
      <c r="R3551" s="8">
        <f t="shared" ca="1" si="901"/>
        <v>-6755</v>
      </c>
      <c r="S3551" s="8">
        <f t="shared" ca="1" si="902"/>
        <v>1427624</v>
      </c>
      <c r="T3551" s="8">
        <f t="shared" ca="1" si="898"/>
        <v>191</v>
      </c>
      <c r="U3551" s="9">
        <f t="shared" ca="1" si="903"/>
        <v>384</v>
      </c>
      <c r="V3551">
        <f t="shared" si="899"/>
        <v>2012</v>
      </c>
      <c r="W3551">
        <f t="shared" si="900"/>
        <v>10</v>
      </c>
    </row>
    <row r="3552" spans="1:23" x14ac:dyDescent="0.25">
      <c r="A3552" s="1">
        <v>41199</v>
      </c>
      <c r="B3552" s="2">
        <v>7464.4</v>
      </c>
      <c r="C3552" s="2">
        <v>67432</v>
      </c>
      <c r="D3552" s="2">
        <v>7460</v>
      </c>
      <c r="E3552" s="2">
        <v>7432</v>
      </c>
      <c r="F3552" s="10">
        <f t="shared" si="890"/>
        <v>-4.3406033974598968E-3</v>
      </c>
      <c r="G3552" s="2">
        <f t="shared" ca="1" si="891"/>
        <v>76031.149999999994</v>
      </c>
      <c r="H3552">
        <f t="shared" ca="1" si="892"/>
        <v>-1</v>
      </c>
      <c r="I3552">
        <f t="shared" si="893"/>
        <v>1</v>
      </c>
      <c r="J3552">
        <f t="shared" si="896"/>
        <v>-6.6200000000008004</v>
      </c>
      <c r="K3552">
        <f t="shared" si="894"/>
        <v>1</v>
      </c>
      <c r="L3552" s="11">
        <f t="shared" ca="1" si="888"/>
        <v>11853.759999999969</v>
      </c>
      <c r="M3552">
        <f t="shared" ca="1" si="895"/>
        <v>1</v>
      </c>
      <c r="N3552">
        <f t="shared" ca="1" si="889"/>
        <v>0</v>
      </c>
      <c r="O3552">
        <f>COUNTIF(結算日!$A$3:$A$249,A3552)</f>
        <v>1</v>
      </c>
      <c r="Q3552" s="7">
        <f t="shared" si="897"/>
        <v>2</v>
      </c>
      <c r="R3552" s="8">
        <f t="shared" ca="1" si="901"/>
        <v>382</v>
      </c>
      <c r="S3552" s="8">
        <f t="shared" ca="1" si="902"/>
        <v>1427622</v>
      </c>
      <c r="T3552" s="8">
        <f t="shared" ca="1" si="898"/>
        <v>192</v>
      </c>
      <c r="U3552" s="9">
        <f t="shared" ca="1" si="903"/>
        <v>383</v>
      </c>
      <c r="V3552">
        <f t="shared" si="899"/>
        <v>2012</v>
      </c>
      <c r="W3552">
        <f t="shared" si="900"/>
        <v>10</v>
      </c>
    </row>
    <row r="3553" spans="1:23" x14ac:dyDescent="0.25">
      <c r="A3553" s="1">
        <v>41200</v>
      </c>
      <c r="B3553" s="2">
        <v>7465.41</v>
      </c>
      <c r="C3553" s="2">
        <v>52789</v>
      </c>
      <c r="D3553" s="2">
        <v>7452</v>
      </c>
      <c r="E3553" s="2">
        <v>7444</v>
      </c>
      <c r="F3553" s="10">
        <f t="shared" si="890"/>
        <v>-1.7962844639477504E-3</v>
      </c>
      <c r="G3553" s="2">
        <f t="shared" ca="1" si="891"/>
        <v>75793.899999999994</v>
      </c>
      <c r="H3553">
        <f t="shared" ca="1" si="892"/>
        <v>-1</v>
      </c>
      <c r="I3553">
        <f t="shared" si="893"/>
        <v>1</v>
      </c>
      <c r="J3553">
        <f t="shared" si="896"/>
        <v>1.0100000000002183</v>
      </c>
      <c r="K3553">
        <f t="shared" si="894"/>
        <v>1</v>
      </c>
      <c r="L3553" s="11">
        <f t="shared" ca="1" si="888"/>
        <v>11854.76999999997</v>
      </c>
      <c r="M3553">
        <f t="shared" ca="1" si="895"/>
        <v>1</v>
      </c>
      <c r="N3553">
        <f t="shared" ca="1" si="889"/>
        <v>0</v>
      </c>
      <c r="O3553">
        <f>COUNTIF(結算日!$A$3:$A$249,A3553)</f>
        <v>0</v>
      </c>
      <c r="Q3553" s="7">
        <f t="shared" si="897"/>
        <v>20</v>
      </c>
      <c r="R3553" s="8">
        <f t="shared" ca="1" si="901"/>
        <v>3840</v>
      </c>
      <c r="S3553" s="8">
        <f t="shared" ca="1" si="902"/>
        <v>1431079</v>
      </c>
      <c r="T3553" s="8">
        <f t="shared" ca="1" si="898"/>
        <v>192</v>
      </c>
      <c r="U3553" s="9">
        <f t="shared" ca="1" si="903"/>
        <v>0</v>
      </c>
      <c r="V3553">
        <f t="shared" si="899"/>
        <v>2012</v>
      </c>
      <c r="W3553">
        <f t="shared" si="900"/>
        <v>10</v>
      </c>
    </row>
    <row r="3554" spans="1:23" x14ac:dyDescent="0.25">
      <c r="A3554" s="1">
        <v>41201</v>
      </c>
      <c r="B3554" s="2">
        <v>7408.76</v>
      </c>
      <c r="C3554" s="2">
        <v>58197</v>
      </c>
      <c r="D3554" s="2">
        <v>7385</v>
      </c>
      <c r="E3554" s="2">
        <v>7376</v>
      </c>
      <c r="F3554" s="10">
        <f t="shared" si="890"/>
        <v>-3.2070143991707045E-3</v>
      </c>
      <c r="G3554" s="2">
        <f t="shared" ca="1" si="891"/>
        <v>75544.125</v>
      </c>
      <c r="H3554">
        <f t="shared" ca="1" si="892"/>
        <v>-1</v>
      </c>
      <c r="I3554">
        <f t="shared" si="893"/>
        <v>1</v>
      </c>
      <c r="J3554">
        <f t="shared" si="896"/>
        <v>-56.649999999999636</v>
      </c>
      <c r="K3554">
        <f t="shared" si="894"/>
        <v>1</v>
      </c>
      <c r="L3554" s="11">
        <f t="shared" ca="1" si="888"/>
        <v>11798.11999999997</v>
      </c>
      <c r="M3554">
        <f t="shared" ca="1" si="895"/>
        <v>1</v>
      </c>
      <c r="N3554">
        <f t="shared" ca="1" si="889"/>
        <v>0</v>
      </c>
      <c r="O3554">
        <f>COUNTIF(結算日!$A$3:$A$249,A3554)</f>
        <v>0</v>
      </c>
      <c r="Q3554" s="7">
        <f t="shared" si="897"/>
        <v>-67</v>
      </c>
      <c r="R3554" s="8">
        <f t="shared" ca="1" si="901"/>
        <v>-12864</v>
      </c>
      <c r="S3554" s="8">
        <f t="shared" ca="1" si="902"/>
        <v>1418215</v>
      </c>
      <c r="T3554" s="8">
        <f t="shared" ca="1" si="898"/>
        <v>192</v>
      </c>
      <c r="U3554" s="9">
        <f t="shared" ca="1" si="903"/>
        <v>0</v>
      </c>
      <c r="V3554">
        <f t="shared" si="899"/>
        <v>2012</v>
      </c>
      <c r="W3554">
        <f t="shared" si="900"/>
        <v>10</v>
      </c>
    </row>
    <row r="3555" spans="1:23" x14ac:dyDescent="0.25">
      <c r="A3555" s="1">
        <v>41204</v>
      </c>
      <c r="B3555" s="2">
        <v>7373.04</v>
      </c>
      <c r="C3555" s="2">
        <v>49081</v>
      </c>
      <c r="D3555" s="2">
        <v>7346</v>
      </c>
      <c r="E3555" s="2">
        <v>7337</v>
      </c>
      <c r="F3555" s="10">
        <f t="shared" si="890"/>
        <v>-3.667415340212421E-3</v>
      </c>
      <c r="G3555" s="2">
        <f t="shared" ca="1" si="891"/>
        <v>74813.975000000006</v>
      </c>
      <c r="H3555">
        <f t="shared" ca="1" si="892"/>
        <v>-1</v>
      </c>
      <c r="I3555">
        <f t="shared" si="893"/>
        <v>1</v>
      </c>
      <c r="J3555">
        <f t="shared" si="896"/>
        <v>-35.720000000000255</v>
      </c>
      <c r="K3555">
        <f t="shared" si="894"/>
        <v>1</v>
      </c>
      <c r="L3555" s="11">
        <f t="shared" ca="1" si="888"/>
        <v>11762.399999999969</v>
      </c>
      <c r="M3555">
        <f t="shared" ca="1" si="895"/>
        <v>1</v>
      </c>
      <c r="N3555">
        <f t="shared" ca="1" si="889"/>
        <v>0</v>
      </c>
      <c r="O3555">
        <f>COUNTIF(結算日!$A$3:$A$249,A3555)</f>
        <v>0</v>
      </c>
      <c r="Q3555" s="7">
        <f t="shared" si="897"/>
        <v>-39</v>
      </c>
      <c r="R3555" s="8">
        <f t="shared" ca="1" si="901"/>
        <v>-7488</v>
      </c>
      <c r="S3555" s="8">
        <f t="shared" ca="1" si="902"/>
        <v>1410727</v>
      </c>
      <c r="T3555" s="8">
        <f t="shared" ca="1" si="898"/>
        <v>192</v>
      </c>
      <c r="U3555" s="9">
        <f t="shared" ca="1" si="903"/>
        <v>0</v>
      </c>
      <c r="V3555">
        <f t="shared" si="899"/>
        <v>2012</v>
      </c>
      <c r="W3555">
        <f t="shared" si="900"/>
        <v>10</v>
      </c>
    </row>
    <row r="3556" spans="1:23" x14ac:dyDescent="0.25">
      <c r="A3556" s="1">
        <v>41205</v>
      </c>
      <c r="B3556" s="2">
        <v>7337.48</v>
      </c>
      <c r="C3556" s="2">
        <v>45874</v>
      </c>
      <c r="D3556" s="2">
        <v>7297</v>
      </c>
      <c r="E3556" s="2">
        <v>7291</v>
      </c>
      <c r="F3556" s="10">
        <f t="shared" si="890"/>
        <v>-5.5168804548699768E-3</v>
      </c>
      <c r="G3556" s="2">
        <f t="shared" ca="1" si="891"/>
        <v>74327.274999999994</v>
      </c>
      <c r="H3556">
        <f t="shared" ca="1" si="892"/>
        <v>-1</v>
      </c>
      <c r="I3556">
        <f t="shared" si="893"/>
        <v>1</v>
      </c>
      <c r="J3556">
        <f t="shared" si="896"/>
        <v>-35.5600000000004</v>
      </c>
      <c r="K3556">
        <f t="shared" si="894"/>
        <v>1</v>
      </c>
      <c r="L3556" s="11">
        <f t="shared" ca="1" si="888"/>
        <v>11726.839999999967</v>
      </c>
      <c r="M3556">
        <f t="shared" ca="1" si="895"/>
        <v>1</v>
      </c>
      <c r="N3556">
        <f t="shared" ca="1" si="889"/>
        <v>0</v>
      </c>
      <c r="O3556">
        <f>COUNTIF(結算日!$A$3:$A$249,A3556)</f>
        <v>0</v>
      </c>
      <c r="Q3556" s="7">
        <f t="shared" si="897"/>
        <v>-49</v>
      </c>
      <c r="R3556" s="8">
        <f t="shared" ca="1" si="901"/>
        <v>-9408</v>
      </c>
      <c r="S3556" s="8">
        <f t="shared" ca="1" si="902"/>
        <v>1401319</v>
      </c>
      <c r="T3556" s="8">
        <f t="shared" ca="1" si="898"/>
        <v>192</v>
      </c>
      <c r="U3556" s="9">
        <f t="shared" ca="1" si="903"/>
        <v>0</v>
      </c>
      <c r="V3556">
        <f t="shared" si="899"/>
        <v>2012</v>
      </c>
      <c r="W3556">
        <f t="shared" si="900"/>
        <v>10</v>
      </c>
    </row>
    <row r="3557" spans="1:23" x14ac:dyDescent="0.25">
      <c r="A3557" s="1">
        <v>41206</v>
      </c>
      <c r="B3557" s="2">
        <v>7314.88</v>
      </c>
      <c r="C3557" s="2">
        <v>57373</v>
      </c>
      <c r="D3557" s="2">
        <v>7302</v>
      </c>
      <c r="E3557" s="2">
        <v>7296</v>
      </c>
      <c r="F3557" s="10">
        <f t="shared" si="890"/>
        <v>-1.7607944354521843E-3</v>
      </c>
      <c r="G3557" s="2">
        <f t="shared" ca="1" si="891"/>
        <v>73945.8</v>
      </c>
      <c r="H3557">
        <f t="shared" ca="1" si="892"/>
        <v>-1</v>
      </c>
      <c r="I3557">
        <f t="shared" si="893"/>
        <v>1</v>
      </c>
      <c r="J3557">
        <f t="shared" si="896"/>
        <v>-22.599999999999454</v>
      </c>
      <c r="K3557">
        <f t="shared" si="894"/>
        <v>1</v>
      </c>
      <c r="L3557" s="11">
        <f t="shared" ca="1" si="888"/>
        <v>11704.239999999969</v>
      </c>
      <c r="M3557">
        <f t="shared" ca="1" si="895"/>
        <v>1</v>
      </c>
      <c r="N3557">
        <f t="shared" ca="1" si="889"/>
        <v>0</v>
      </c>
      <c r="O3557">
        <f>COUNTIF(結算日!$A$3:$A$249,A3557)</f>
        <v>0</v>
      </c>
      <c r="Q3557" s="7">
        <f t="shared" si="897"/>
        <v>5</v>
      </c>
      <c r="R3557" s="8">
        <f t="shared" ca="1" si="901"/>
        <v>960</v>
      </c>
      <c r="S3557" s="8">
        <f t="shared" ca="1" si="902"/>
        <v>1402279</v>
      </c>
      <c r="T3557" s="8">
        <f t="shared" ca="1" si="898"/>
        <v>192</v>
      </c>
      <c r="U3557" s="9">
        <f t="shared" ca="1" si="903"/>
        <v>0</v>
      </c>
      <c r="V3557">
        <f t="shared" si="899"/>
        <v>2012</v>
      </c>
      <c r="W3557">
        <f t="shared" si="900"/>
        <v>10</v>
      </c>
    </row>
    <row r="3558" spans="1:23" x14ac:dyDescent="0.25">
      <c r="A3558" s="1">
        <v>41207</v>
      </c>
      <c r="B3558" s="2">
        <v>7262.08</v>
      </c>
      <c r="C3558" s="2">
        <v>61056</v>
      </c>
      <c r="D3558" s="2">
        <v>7258</v>
      </c>
      <c r="E3558" s="2">
        <v>7243</v>
      </c>
      <c r="F3558" s="10">
        <f t="shared" si="890"/>
        <v>-5.6182250815195456E-4</v>
      </c>
      <c r="G3558" s="2">
        <f t="shared" ca="1" si="891"/>
        <v>73908.274999999994</v>
      </c>
      <c r="H3558">
        <f t="shared" ca="1" si="892"/>
        <v>-1</v>
      </c>
      <c r="I3558">
        <f t="shared" si="893"/>
        <v>1</v>
      </c>
      <c r="J3558">
        <f t="shared" si="896"/>
        <v>-52.800000000000182</v>
      </c>
      <c r="K3558">
        <f t="shared" ca="1" si="894"/>
        <v>-1</v>
      </c>
      <c r="L3558" s="11">
        <f t="shared" ca="1" si="888"/>
        <v>11651.43999999997</v>
      </c>
      <c r="M3558">
        <f t="shared" ca="1" si="895"/>
        <v>-1</v>
      </c>
      <c r="N3558">
        <f t="shared" ca="1" si="889"/>
        <v>2</v>
      </c>
      <c r="O3558">
        <f>COUNTIF(結算日!$A$3:$A$249,A3558)</f>
        <v>0</v>
      </c>
      <c r="Q3558" s="7">
        <f t="shared" si="897"/>
        <v>-44</v>
      </c>
      <c r="R3558" s="8">
        <f t="shared" ca="1" si="901"/>
        <v>-8448</v>
      </c>
      <c r="S3558" s="8">
        <f t="shared" ca="1" si="902"/>
        <v>1393831</v>
      </c>
      <c r="T3558" s="8">
        <f t="shared" ca="1" si="898"/>
        <v>-192</v>
      </c>
      <c r="U3558" s="9">
        <f t="shared" ca="1" si="903"/>
        <v>384</v>
      </c>
      <c r="V3558">
        <f t="shared" si="899"/>
        <v>2012</v>
      </c>
      <c r="W3558">
        <f t="shared" si="900"/>
        <v>10</v>
      </c>
    </row>
    <row r="3559" spans="1:23" x14ac:dyDescent="0.25">
      <c r="A3559" s="1">
        <v>41208</v>
      </c>
      <c r="B3559" s="2">
        <v>7134.06</v>
      </c>
      <c r="C3559" s="2">
        <v>89675</v>
      </c>
      <c r="D3559" s="2">
        <v>7092</v>
      </c>
      <c r="E3559" s="2">
        <v>7084</v>
      </c>
      <c r="F3559" s="10">
        <f t="shared" si="890"/>
        <v>-5.8956610962060951E-3</v>
      </c>
      <c r="G3559" s="2">
        <f t="shared" ca="1" si="891"/>
        <v>74313.45</v>
      </c>
      <c r="H3559">
        <f t="shared" ca="1" si="892"/>
        <v>1</v>
      </c>
      <c r="I3559">
        <f t="shared" si="893"/>
        <v>1</v>
      </c>
      <c r="J3559">
        <f t="shared" si="896"/>
        <v>-128.01999999999953</v>
      </c>
      <c r="K3559">
        <f t="shared" si="894"/>
        <v>1</v>
      </c>
      <c r="L3559" s="11">
        <f t="shared" ca="1" si="888"/>
        <v>11779.45999999997</v>
      </c>
      <c r="M3559">
        <f t="shared" ca="1" si="895"/>
        <v>1</v>
      </c>
      <c r="N3559">
        <f t="shared" ca="1" si="889"/>
        <v>2</v>
      </c>
      <c r="O3559">
        <f>COUNTIF(結算日!$A$3:$A$249,A3559)</f>
        <v>0</v>
      </c>
      <c r="Q3559" s="7">
        <f t="shared" si="897"/>
        <v>-166</v>
      </c>
      <c r="R3559" s="8">
        <f t="shared" ca="1" si="901"/>
        <v>31872</v>
      </c>
      <c r="S3559" s="8">
        <f t="shared" ca="1" si="902"/>
        <v>1425319</v>
      </c>
      <c r="T3559" s="8">
        <f t="shared" ca="1" si="898"/>
        <v>200</v>
      </c>
      <c r="U3559" s="9">
        <f t="shared" ca="1" si="903"/>
        <v>392</v>
      </c>
      <c r="V3559">
        <f t="shared" si="899"/>
        <v>2012</v>
      </c>
      <c r="W3559">
        <f t="shared" si="900"/>
        <v>10</v>
      </c>
    </row>
    <row r="3560" spans="1:23" x14ac:dyDescent="0.25">
      <c r="A3560" s="1">
        <v>41211</v>
      </c>
      <c r="B3560" s="2">
        <v>7091.67</v>
      </c>
      <c r="C3560" s="2">
        <v>70484</v>
      </c>
      <c r="D3560" s="2">
        <v>7122</v>
      </c>
      <c r="E3560" s="2">
        <v>7111</v>
      </c>
      <c r="F3560" s="10">
        <f t="shared" si="890"/>
        <v>4.276848753537621E-3</v>
      </c>
      <c r="G3560" s="2">
        <f t="shared" ca="1" si="891"/>
        <v>74550.975000000006</v>
      </c>
      <c r="H3560">
        <f t="shared" ca="1" si="892"/>
        <v>-1</v>
      </c>
      <c r="I3560">
        <f t="shared" si="893"/>
        <v>-1</v>
      </c>
      <c r="J3560">
        <f t="shared" si="896"/>
        <v>-42.390000000000327</v>
      </c>
      <c r="K3560">
        <f t="shared" si="894"/>
        <v>-1</v>
      </c>
      <c r="L3560" s="11">
        <f t="shared" ca="1" si="888"/>
        <v>11737.069999999971</v>
      </c>
      <c r="M3560">
        <f t="shared" ca="1" si="895"/>
        <v>-1</v>
      </c>
      <c r="N3560">
        <f t="shared" ca="1" si="889"/>
        <v>2</v>
      </c>
      <c r="O3560">
        <f>COUNTIF(結算日!$A$3:$A$249,A3560)</f>
        <v>0</v>
      </c>
      <c r="Q3560" s="7">
        <f t="shared" si="897"/>
        <v>30</v>
      </c>
      <c r="R3560" s="8">
        <f t="shared" ca="1" si="901"/>
        <v>6000</v>
      </c>
      <c r="S3560" s="8">
        <f t="shared" ca="1" si="902"/>
        <v>1430927</v>
      </c>
      <c r="T3560" s="8">
        <f t="shared" ca="1" si="898"/>
        <v>-200</v>
      </c>
      <c r="U3560" s="9">
        <f t="shared" ca="1" si="903"/>
        <v>400</v>
      </c>
      <c r="V3560">
        <f t="shared" si="899"/>
        <v>2012</v>
      </c>
      <c r="W3560">
        <f t="shared" si="900"/>
        <v>10</v>
      </c>
    </row>
    <row r="3561" spans="1:23" x14ac:dyDescent="0.25">
      <c r="A3561" s="1">
        <v>41212</v>
      </c>
      <c r="B3561" s="2">
        <v>7182.59</v>
      </c>
      <c r="C3561" s="2">
        <v>68078</v>
      </c>
      <c r="D3561" s="2">
        <v>7161</v>
      </c>
      <c r="E3561" s="2">
        <v>7151</v>
      </c>
      <c r="F3561" s="10">
        <f t="shared" si="890"/>
        <v>-3.0058794947226408E-3</v>
      </c>
      <c r="G3561" s="2">
        <f t="shared" ca="1" si="891"/>
        <v>74385.475000000006</v>
      </c>
      <c r="H3561">
        <f t="shared" ca="1" si="892"/>
        <v>-1</v>
      </c>
      <c r="I3561">
        <f t="shared" si="893"/>
        <v>1</v>
      </c>
      <c r="J3561">
        <f t="shared" si="896"/>
        <v>90.920000000000073</v>
      </c>
      <c r="K3561">
        <f t="shared" si="894"/>
        <v>1</v>
      </c>
      <c r="L3561" s="11">
        <f t="shared" ca="1" si="888"/>
        <v>11646.149999999971</v>
      </c>
      <c r="M3561">
        <f t="shared" ca="1" si="895"/>
        <v>1</v>
      </c>
      <c r="N3561">
        <f t="shared" ca="1" si="889"/>
        <v>2</v>
      </c>
      <c r="O3561">
        <f>COUNTIF(結算日!$A$3:$A$249,A3561)</f>
        <v>0</v>
      </c>
      <c r="Q3561" s="7">
        <f t="shared" si="897"/>
        <v>39</v>
      </c>
      <c r="R3561" s="8">
        <f t="shared" ca="1" si="901"/>
        <v>-7800</v>
      </c>
      <c r="S3561" s="8">
        <f t="shared" ca="1" si="902"/>
        <v>1422727</v>
      </c>
      <c r="T3561" s="8">
        <f t="shared" ca="1" si="898"/>
        <v>198</v>
      </c>
      <c r="U3561" s="9">
        <f t="shared" ca="1" si="903"/>
        <v>398</v>
      </c>
      <c r="V3561">
        <f t="shared" si="899"/>
        <v>2012</v>
      </c>
      <c r="W3561">
        <f t="shared" si="900"/>
        <v>10</v>
      </c>
    </row>
    <row r="3562" spans="1:23" x14ac:dyDescent="0.25">
      <c r="A3562" s="1">
        <v>41213</v>
      </c>
      <c r="B3562" s="2">
        <v>7166.05</v>
      </c>
      <c r="C3562" s="2">
        <v>71756</v>
      </c>
      <c r="D3562" s="2">
        <v>7140</v>
      </c>
      <c r="E3562" s="2">
        <v>7130</v>
      </c>
      <c r="F3562" s="10">
        <f t="shared" si="890"/>
        <v>-3.6351965169095779E-3</v>
      </c>
      <c r="G3562" s="2">
        <f t="shared" ca="1" si="891"/>
        <v>74401.925000000003</v>
      </c>
      <c r="H3562">
        <f t="shared" ca="1" si="892"/>
        <v>-1</v>
      </c>
      <c r="I3562">
        <f t="shared" si="893"/>
        <v>1</v>
      </c>
      <c r="J3562">
        <f t="shared" si="896"/>
        <v>-16.539999999999964</v>
      </c>
      <c r="K3562">
        <f t="shared" si="894"/>
        <v>1</v>
      </c>
      <c r="L3562" s="11">
        <f t="shared" ca="1" si="888"/>
        <v>11629.609999999971</v>
      </c>
      <c r="M3562">
        <f t="shared" ca="1" si="895"/>
        <v>1</v>
      </c>
      <c r="N3562">
        <f t="shared" ca="1" si="889"/>
        <v>0</v>
      </c>
      <c r="O3562">
        <f>COUNTIF(結算日!$A$3:$A$249,A3562)</f>
        <v>0</v>
      </c>
      <c r="Q3562" s="7">
        <f t="shared" si="897"/>
        <v>-21</v>
      </c>
      <c r="R3562" s="8">
        <f t="shared" ca="1" si="901"/>
        <v>-4158</v>
      </c>
      <c r="S3562" s="8">
        <f t="shared" ca="1" si="902"/>
        <v>1418171</v>
      </c>
      <c r="T3562" s="8">
        <f t="shared" ca="1" si="898"/>
        <v>198</v>
      </c>
      <c r="U3562" s="9">
        <f t="shared" ca="1" si="903"/>
        <v>0</v>
      </c>
      <c r="V3562">
        <f t="shared" si="899"/>
        <v>2012</v>
      </c>
      <c r="W3562">
        <f t="shared" si="900"/>
        <v>10</v>
      </c>
    </row>
    <row r="3563" spans="1:23" x14ac:dyDescent="0.25">
      <c r="A3563" s="1">
        <v>41214</v>
      </c>
      <c r="B3563" s="2">
        <v>7179.64</v>
      </c>
      <c r="C3563" s="2">
        <v>72780</v>
      </c>
      <c r="D3563" s="2">
        <v>7172</v>
      </c>
      <c r="E3563" s="2">
        <v>7160</v>
      </c>
      <c r="F3563" s="10">
        <f t="shared" si="890"/>
        <v>-1.0641202065841959E-3</v>
      </c>
      <c r="G3563" s="2">
        <f t="shared" ca="1" si="891"/>
        <v>74410.175000000003</v>
      </c>
      <c r="H3563">
        <f t="shared" ca="1" si="892"/>
        <v>-1</v>
      </c>
      <c r="I3563">
        <f t="shared" si="893"/>
        <v>1</v>
      </c>
      <c r="J3563">
        <f t="shared" si="896"/>
        <v>13.590000000000146</v>
      </c>
      <c r="K3563">
        <f t="shared" si="894"/>
        <v>1</v>
      </c>
      <c r="L3563" s="11">
        <f t="shared" ca="1" si="888"/>
        <v>11643.199999999972</v>
      </c>
      <c r="M3563">
        <f t="shared" ca="1" si="895"/>
        <v>1</v>
      </c>
      <c r="N3563">
        <f t="shared" ca="1" si="889"/>
        <v>0</v>
      </c>
      <c r="O3563">
        <f>COUNTIF(結算日!$A$3:$A$249,A3563)</f>
        <v>0</v>
      </c>
      <c r="Q3563" s="7">
        <f t="shared" si="897"/>
        <v>32</v>
      </c>
      <c r="R3563" s="8">
        <f t="shared" ca="1" si="901"/>
        <v>6336</v>
      </c>
      <c r="S3563" s="8">
        <f t="shared" ca="1" si="902"/>
        <v>1424507</v>
      </c>
      <c r="T3563" s="8">
        <f t="shared" ca="1" si="898"/>
        <v>198</v>
      </c>
      <c r="U3563" s="9">
        <f t="shared" ca="1" si="903"/>
        <v>0</v>
      </c>
      <c r="V3563">
        <f t="shared" si="899"/>
        <v>2012</v>
      </c>
      <c r="W3563">
        <f t="shared" si="900"/>
        <v>11</v>
      </c>
    </row>
    <row r="3564" spans="1:23" x14ac:dyDescent="0.25">
      <c r="A3564" s="1">
        <v>41215</v>
      </c>
      <c r="B3564" s="2">
        <v>7210.47</v>
      </c>
      <c r="C3564" s="2">
        <v>75420</v>
      </c>
      <c r="D3564" s="2">
        <v>7201</v>
      </c>
      <c r="E3564" s="2">
        <v>7191</v>
      </c>
      <c r="F3564" s="10">
        <f t="shared" si="890"/>
        <v>-1.313367921924713E-3</v>
      </c>
      <c r="G3564" s="2">
        <f t="shared" ca="1" si="891"/>
        <v>74424.350000000006</v>
      </c>
      <c r="H3564">
        <f t="shared" ca="1" si="892"/>
        <v>1</v>
      </c>
      <c r="I3564">
        <f t="shared" si="893"/>
        <v>1</v>
      </c>
      <c r="J3564">
        <f t="shared" si="896"/>
        <v>30.829999999999927</v>
      </c>
      <c r="K3564">
        <f t="shared" si="894"/>
        <v>1</v>
      </c>
      <c r="L3564" s="11">
        <f t="shared" ca="1" si="888"/>
        <v>11674.029999999972</v>
      </c>
      <c r="M3564">
        <f t="shared" ca="1" si="895"/>
        <v>1</v>
      </c>
      <c r="N3564">
        <f t="shared" ca="1" si="889"/>
        <v>0</v>
      </c>
      <c r="O3564">
        <f>COUNTIF(結算日!$A$3:$A$249,A3564)</f>
        <v>0</v>
      </c>
      <c r="Q3564" s="7">
        <f t="shared" si="897"/>
        <v>29</v>
      </c>
      <c r="R3564" s="8">
        <f t="shared" ca="1" si="901"/>
        <v>5742</v>
      </c>
      <c r="S3564" s="8">
        <f t="shared" ca="1" si="902"/>
        <v>1430249</v>
      </c>
      <c r="T3564" s="8">
        <f t="shared" ca="1" si="898"/>
        <v>198</v>
      </c>
      <c r="U3564" s="9">
        <f t="shared" ca="1" si="903"/>
        <v>0</v>
      </c>
      <c r="V3564">
        <f t="shared" si="899"/>
        <v>2012</v>
      </c>
      <c r="W3564">
        <f t="shared" si="900"/>
        <v>11</v>
      </c>
    </row>
    <row r="3565" spans="1:23" x14ac:dyDescent="0.25">
      <c r="A3565" s="1">
        <v>41218</v>
      </c>
      <c r="B3565" s="2">
        <v>7185.36</v>
      </c>
      <c r="C3565" s="2">
        <v>51750</v>
      </c>
      <c r="D3565" s="2">
        <v>7180</v>
      </c>
      <c r="E3565" s="2">
        <v>7172</v>
      </c>
      <c r="F3565" s="10">
        <f t="shared" si="890"/>
        <v>-7.459612322833209E-4</v>
      </c>
      <c r="G3565" s="2">
        <f t="shared" ca="1" si="891"/>
        <v>73556.5</v>
      </c>
      <c r="H3565">
        <f t="shared" ca="1" si="892"/>
        <v>-1</v>
      </c>
      <c r="I3565">
        <f t="shared" si="893"/>
        <v>1</v>
      </c>
      <c r="J3565">
        <f t="shared" si="896"/>
        <v>-25.110000000000582</v>
      </c>
      <c r="K3565">
        <f t="shared" ca="1" si="894"/>
        <v>-1</v>
      </c>
      <c r="L3565" s="11">
        <f t="shared" ca="1" si="888"/>
        <v>11648.919999999971</v>
      </c>
      <c r="M3565">
        <f t="shared" ca="1" si="895"/>
        <v>-1</v>
      </c>
      <c r="N3565">
        <f t="shared" ca="1" si="889"/>
        <v>2</v>
      </c>
      <c r="O3565">
        <f>COUNTIF(結算日!$A$3:$A$249,A3565)</f>
        <v>0</v>
      </c>
      <c r="Q3565" s="7">
        <f t="shared" si="897"/>
        <v>-21</v>
      </c>
      <c r="R3565" s="8">
        <f t="shared" ca="1" si="901"/>
        <v>-4158</v>
      </c>
      <c r="S3565" s="8">
        <f t="shared" ca="1" si="902"/>
        <v>1426091</v>
      </c>
      <c r="T3565" s="8">
        <f t="shared" ca="1" si="898"/>
        <v>-198</v>
      </c>
      <c r="U3565" s="9">
        <f t="shared" ca="1" si="903"/>
        <v>396</v>
      </c>
      <c r="V3565">
        <f t="shared" si="899"/>
        <v>2012</v>
      </c>
      <c r="W3565">
        <f t="shared" si="900"/>
        <v>11</v>
      </c>
    </row>
    <row r="3566" spans="1:23" x14ac:dyDescent="0.25">
      <c r="A3566" s="1">
        <v>41219</v>
      </c>
      <c r="B3566" s="2">
        <v>7236.68</v>
      </c>
      <c r="C3566" s="2">
        <v>56847</v>
      </c>
      <c r="D3566" s="2">
        <v>7259</v>
      </c>
      <c r="E3566" s="2">
        <v>7246</v>
      </c>
      <c r="F3566" s="10">
        <f t="shared" si="890"/>
        <v>3.0842872698528812E-3</v>
      </c>
      <c r="G3566" s="2">
        <f t="shared" ca="1" si="891"/>
        <v>72943.774999999994</v>
      </c>
      <c r="H3566">
        <f t="shared" ca="1" si="892"/>
        <v>-1</v>
      </c>
      <c r="I3566">
        <f t="shared" si="893"/>
        <v>-1</v>
      </c>
      <c r="J3566">
        <f t="shared" si="896"/>
        <v>51.320000000000618</v>
      </c>
      <c r="K3566">
        <f t="shared" si="894"/>
        <v>-1</v>
      </c>
      <c r="L3566" s="11">
        <f t="shared" ca="1" si="888"/>
        <v>11597.599999999969</v>
      </c>
      <c r="M3566">
        <f t="shared" ca="1" si="895"/>
        <v>-1</v>
      </c>
      <c r="N3566">
        <f t="shared" ca="1" si="889"/>
        <v>0</v>
      </c>
      <c r="O3566">
        <f>COUNTIF(結算日!$A$3:$A$249,A3566)</f>
        <v>0</v>
      </c>
      <c r="Q3566" s="7">
        <f t="shared" si="897"/>
        <v>79</v>
      </c>
      <c r="R3566" s="8">
        <f t="shared" ca="1" si="901"/>
        <v>-15642</v>
      </c>
      <c r="S3566" s="8">
        <f t="shared" ca="1" si="902"/>
        <v>1410053</v>
      </c>
      <c r="T3566" s="8">
        <f t="shared" ca="1" si="898"/>
        <v>-194</v>
      </c>
      <c r="U3566" s="9">
        <f t="shared" ca="1" si="903"/>
        <v>4</v>
      </c>
      <c r="V3566">
        <f t="shared" si="899"/>
        <v>2012</v>
      </c>
      <c r="W3566">
        <f t="shared" si="900"/>
        <v>11</v>
      </c>
    </row>
    <row r="3567" spans="1:23" x14ac:dyDescent="0.25">
      <c r="A3567" s="1">
        <v>41220</v>
      </c>
      <c r="B3567" s="2">
        <v>7287.18</v>
      </c>
      <c r="C3567" s="2">
        <v>71336</v>
      </c>
      <c r="D3567" s="2">
        <v>7257</v>
      </c>
      <c r="E3567" s="2">
        <v>7244</v>
      </c>
      <c r="F3567" s="10">
        <f t="shared" si="890"/>
        <v>-4.1415197648473345E-3</v>
      </c>
      <c r="G3567" s="2">
        <f t="shared" ca="1" si="891"/>
        <v>73059.850000000006</v>
      </c>
      <c r="H3567">
        <f t="shared" ca="1" si="892"/>
        <v>-1</v>
      </c>
      <c r="I3567">
        <f t="shared" si="893"/>
        <v>1</v>
      </c>
      <c r="J3567">
        <f t="shared" si="896"/>
        <v>50.5</v>
      </c>
      <c r="K3567">
        <f t="shared" si="894"/>
        <v>1</v>
      </c>
      <c r="L3567" s="11">
        <f t="shared" ca="1" si="888"/>
        <v>11547.099999999969</v>
      </c>
      <c r="M3567">
        <f t="shared" ca="1" si="895"/>
        <v>1</v>
      </c>
      <c r="N3567">
        <f t="shared" ca="1" si="889"/>
        <v>2</v>
      </c>
      <c r="O3567">
        <f>COUNTIF(結算日!$A$3:$A$249,A3567)</f>
        <v>0</v>
      </c>
      <c r="Q3567" s="7">
        <f t="shared" si="897"/>
        <v>-2</v>
      </c>
      <c r="R3567" s="8">
        <f t="shared" ca="1" si="901"/>
        <v>388</v>
      </c>
      <c r="S3567" s="8">
        <f t="shared" ca="1" si="902"/>
        <v>1410437</v>
      </c>
      <c r="T3567" s="8">
        <f t="shared" ca="1" si="898"/>
        <v>194</v>
      </c>
      <c r="U3567" s="9">
        <f t="shared" ca="1" si="903"/>
        <v>388</v>
      </c>
      <c r="V3567">
        <f t="shared" si="899"/>
        <v>2012</v>
      </c>
      <c r="W3567">
        <f t="shared" si="900"/>
        <v>11</v>
      </c>
    </row>
    <row r="3568" spans="1:23" x14ac:dyDescent="0.25">
      <c r="A3568" s="1">
        <v>41221</v>
      </c>
      <c r="B3568" s="2">
        <v>7242.63</v>
      </c>
      <c r="C3568" s="2">
        <v>69094</v>
      </c>
      <c r="D3568" s="2">
        <v>7200</v>
      </c>
      <c r="E3568" s="2">
        <v>7189</v>
      </c>
      <c r="F3568" s="10">
        <f t="shared" si="890"/>
        <v>-5.8859834065801975E-3</v>
      </c>
      <c r="G3568" s="2">
        <f t="shared" ca="1" si="891"/>
        <v>72205.55</v>
      </c>
      <c r="H3568">
        <f t="shared" ca="1" si="892"/>
        <v>-1</v>
      </c>
      <c r="I3568">
        <f t="shared" si="893"/>
        <v>1</v>
      </c>
      <c r="J3568">
        <f t="shared" si="896"/>
        <v>-44.550000000000182</v>
      </c>
      <c r="K3568">
        <f t="shared" si="894"/>
        <v>1</v>
      </c>
      <c r="L3568" s="11">
        <f t="shared" ca="1" si="888"/>
        <v>11502.54999999997</v>
      </c>
      <c r="M3568">
        <f t="shared" ca="1" si="895"/>
        <v>1</v>
      </c>
      <c r="N3568">
        <f t="shared" ca="1" si="889"/>
        <v>0</v>
      </c>
      <c r="O3568">
        <f>COUNTIF(結算日!$A$3:$A$249,A3568)</f>
        <v>0</v>
      </c>
      <c r="Q3568" s="7">
        <f t="shared" si="897"/>
        <v>-57</v>
      </c>
      <c r="R3568" s="8">
        <f t="shared" ca="1" si="901"/>
        <v>-11058</v>
      </c>
      <c r="S3568" s="8">
        <f t="shared" ca="1" si="902"/>
        <v>1398991</v>
      </c>
      <c r="T3568" s="8">
        <f t="shared" ca="1" si="898"/>
        <v>194</v>
      </c>
      <c r="U3568" s="9">
        <f t="shared" ca="1" si="903"/>
        <v>0</v>
      </c>
      <c r="V3568">
        <f t="shared" si="899"/>
        <v>2012</v>
      </c>
      <c r="W3568">
        <f t="shared" si="900"/>
        <v>11</v>
      </c>
    </row>
    <row r="3569" spans="1:23" x14ac:dyDescent="0.25">
      <c r="A3569" s="1">
        <v>41222</v>
      </c>
      <c r="B3569" s="2">
        <v>7293.22</v>
      </c>
      <c r="C3569" s="2">
        <v>83638</v>
      </c>
      <c r="D3569" s="2">
        <v>7285</v>
      </c>
      <c r="E3569" s="2">
        <v>7275</v>
      </c>
      <c r="F3569" s="10">
        <f t="shared" si="890"/>
        <v>-1.1270741867104306E-3</v>
      </c>
      <c r="G3569" s="2">
        <f t="shared" ca="1" si="891"/>
        <v>72246.05</v>
      </c>
      <c r="H3569">
        <f t="shared" ca="1" si="892"/>
        <v>1</v>
      </c>
      <c r="I3569">
        <f t="shared" si="893"/>
        <v>1</v>
      </c>
      <c r="J3569">
        <f t="shared" si="896"/>
        <v>50.590000000000146</v>
      </c>
      <c r="K3569">
        <f t="shared" si="894"/>
        <v>1</v>
      </c>
      <c r="L3569" s="11">
        <f t="shared" ca="1" si="888"/>
        <v>11553.13999999997</v>
      </c>
      <c r="M3569">
        <f t="shared" ca="1" si="895"/>
        <v>1</v>
      </c>
      <c r="N3569">
        <f t="shared" ca="1" si="889"/>
        <v>0</v>
      </c>
      <c r="O3569">
        <f>COUNTIF(結算日!$A$3:$A$249,A3569)</f>
        <v>0</v>
      </c>
      <c r="Q3569" s="7">
        <f t="shared" si="897"/>
        <v>85</v>
      </c>
      <c r="R3569" s="8">
        <f t="shared" ca="1" si="901"/>
        <v>16490</v>
      </c>
      <c r="S3569" s="8">
        <f t="shared" ca="1" si="902"/>
        <v>1415481</v>
      </c>
      <c r="T3569" s="8">
        <f t="shared" ca="1" si="898"/>
        <v>194</v>
      </c>
      <c r="U3569" s="9">
        <f t="shared" ca="1" si="903"/>
        <v>0</v>
      </c>
      <c r="V3569">
        <f t="shared" si="899"/>
        <v>2012</v>
      </c>
      <c r="W3569">
        <f t="shared" si="900"/>
        <v>11</v>
      </c>
    </row>
    <row r="3570" spans="1:23" x14ac:dyDescent="0.25">
      <c r="A3570" s="1">
        <v>41225</v>
      </c>
      <c r="B3570" s="2">
        <v>7267.75</v>
      </c>
      <c r="C3570" s="2">
        <v>59565</v>
      </c>
      <c r="D3570" s="2">
        <v>7241</v>
      </c>
      <c r="E3570" s="2">
        <v>7225</v>
      </c>
      <c r="F3570" s="10">
        <f t="shared" si="890"/>
        <v>-3.6806439406968927E-3</v>
      </c>
      <c r="G3570" s="2">
        <f t="shared" ca="1" si="891"/>
        <v>70397.8</v>
      </c>
      <c r="H3570">
        <f t="shared" ca="1" si="892"/>
        <v>-1</v>
      </c>
      <c r="I3570">
        <f t="shared" si="893"/>
        <v>1</v>
      </c>
      <c r="J3570">
        <f t="shared" si="896"/>
        <v>-25.470000000000255</v>
      </c>
      <c r="K3570">
        <f t="shared" si="894"/>
        <v>1</v>
      </c>
      <c r="L3570" s="11">
        <f t="shared" ca="1" si="888"/>
        <v>11527.669999999969</v>
      </c>
      <c r="M3570">
        <f t="shared" ca="1" si="895"/>
        <v>1</v>
      </c>
      <c r="N3570">
        <f t="shared" ca="1" si="889"/>
        <v>0</v>
      </c>
      <c r="O3570">
        <f>COUNTIF(結算日!$A$3:$A$249,A3570)</f>
        <v>0</v>
      </c>
      <c r="Q3570" s="7">
        <f t="shared" si="897"/>
        <v>-44</v>
      </c>
      <c r="R3570" s="8">
        <f t="shared" ca="1" si="901"/>
        <v>-8536</v>
      </c>
      <c r="S3570" s="8">
        <f t="shared" ca="1" si="902"/>
        <v>1406945</v>
      </c>
      <c r="T3570" s="8">
        <f t="shared" ca="1" si="898"/>
        <v>194</v>
      </c>
      <c r="U3570" s="9">
        <f t="shared" ca="1" si="903"/>
        <v>0</v>
      </c>
      <c r="V3570">
        <f t="shared" si="899"/>
        <v>2012</v>
      </c>
      <c r="W3570">
        <f t="shared" si="900"/>
        <v>11</v>
      </c>
    </row>
    <row r="3571" spans="1:23" x14ac:dyDescent="0.25">
      <c r="A3571" s="1">
        <v>41226</v>
      </c>
      <c r="B3571" s="2">
        <v>7136.05</v>
      </c>
      <c r="C3571" s="2">
        <v>73584</v>
      </c>
      <c r="D3571" s="2">
        <v>7096</v>
      </c>
      <c r="E3571" s="2">
        <v>7076</v>
      </c>
      <c r="F3571" s="10">
        <f t="shared" si="890"/>
        <v>-5.6123485681854879E-3</v>
      </c>
      <c r="G3571" s="2">
        <f t="shared" ca="1" si="891"/>
        <v>69372.45</v>
      </c>
      <c r="H3571">
        <f t="shared" ca="1" si="892"/>
        <v>1</v>
      </c>
      <c r="I3571">
        <f t="shared" si="893"/>
        <v>1</v>
      </c>
      <c r="J3571">
        <f t="shared" si="896"/>
        <v>-131.69999999999982</v>
      </c>
      <c r="K3571">
        <f t="shared" si="894"/>
        <v>1</v>
      </c>
      <c r="L3571" s="11">
        <f t="shared" ca="1" si="888"/>
        <v>11395.969999999968</v>
      </c>
      <c r="M3571">
        <f t="shared" ca="1" si="895"/>
        <v>1</v>
      </c>
      <c r="N3571">
        <f t="shared" ca="1" si="889"/>
        <v>0</v>
      </c>
      <c r="O3571">
        <f>COUNTIF(結算日!$A$3:$A$249,A3571)</f>
        <v>0</v>
      </c>
      <c r="Q3571" s="7">
        <f t="shared" si="897"/>
        <v>-145</v>
      </c>
      <c r="R3571" s="8">
        <f t="shared" ca="1" si="901"/>
        <v>-28130</v>
      </c>
      <c r="S3571" s="8">
        <f t="shared" ca="1" si="902"/>
        <v>1378815</v>
      </c>
      <c r="T3571" s="8">
        <f t="shared" ca="1" si="898"/>
        <v>194</v>
      </c>
      <c r="U3571" s="9">
        <f t="shared" ca="1" si="903"/>
        <v>0</v>
      </c>
      <c r="V3571">
        <f t="shared" si="899"/>
        <v>2012</v>
      </c>
      <c r="W3571">
        <f t="shared" si="900"/>
        <v>11</v>
      </c>
    </row>
    <row r="3572" spans="1:23" x14ac:dyDescent="0.25">
      <c r="A3572" s="1">
        <v>41227</v>
      </c>
      <c r="B3572" s="2">
        <v>7159.75</v>
      </c>
      <c r="C3572" s="2">
        <v>60645</v>
      </c>
      <c r="D3572" s="2">
        <v>7128</v>
      </c>
      <c r="E3572" s="2">
        <v>7106</v>
      </c>
      <c r="F3572" s="10">
        <f t="shared" si="890"/>
        <v>-4.4345123782254525E-3</v>
      </c>
      <c r="G3572" s="2">
        <f t="shared" ca="1" si="891"/>
        <v>68548.75</v>
      </c>
      <c r="H3572">
        <f t="shared" ca="1" si="892"/>
        <v>-1</v>
      </c>
      <c r="I3572">
        <f t="shared" si="893"/>
        <v>1</v>
      </c>
      <c r="J3572">
        <f t="shared" si="896"/>
        <v>23.699999999999818</v>
      </c>
      <c r="K3572">
        <f t="shared" si="894"/>
        <v>1</v>
      </c>
      <c r="L3572" s="11">
        <f t="shared" ca="1" si="888"/>
        <v>11419.669999999969</v>
      </c>
      <c r="M3572">
        <f t="shared" ca="1" si="895"/>
        <v>1</v>
      </c>
      <c r="N3572">
        <f t="shared" ca="1" si="889"/>
        <v>0</v>
      </c>
      <c r="O3572">
        <f>COUNTIF(結算日!$A$3:$A$249,A3572)</f>
        <v>0</v>
      </c>
      <c r="Q3572" s="7">
        <f t="shared" si="897"/>
        <v>32</v>
      </c>
      <c r="R3572" s="8">
        <f t="shared" ca="1" si="901"/>
        <v>6208</v>
      </c>
      <c r="S3572" s="8">
        <f t="shared" ca="1" si="902"/>
        <v>1385023</v>
      </c>
      <c r="T3572" s="8">
        <f t="shared" ca="1" si="898"/>
        <v>194</v>
      </c>
      <c r="U3572" s="9">
        <f t="shared" ca="1" si="903"/>
        <v>0</v>
      </c>
      <c r="V3572">
        <f t="shared" si="899"/>
        <v>2012</v>
      </c>
      <c r="W3572">
        <f t="shared" si="900"/>
        <v>11</v>
      </c>
    </row>
    <row r="3573" spans="1:23" x14ac:dyDescent="0.25">
      <c r="A3573" s="1">
        <v>41228</v>
      </c>
      <c r="B3573" s="2">
        <v>7143.84</v>
      </c>
      <c r="C3573" s="2">
        <v>57765</v>
      </c>
      <c r="D3573" s="2">
        <v>7121</v>
      </c>
      <c r="E3573" s="2">
        <v>7096</v>
      </c>
      <c r="F3573" s="10">
        <f t="shared" si="890"/>
        <v>-3.1971600707743075E-3</v>
      </c>
      <c r="G3573" s="2">
        <f t="shared" ca="1" si="891"/>
        <v>67494.324999999997</v>
      </c>
      <c r="H3573">
        <f t="shared" ca="1" si="892"/>
        <v>-1</v>
      </c>
      <c r="I3573">
        <f t="shared" si="893"/>
        <v>1</v>
      </c>
      <c r="J3573">
        <f t="shared" si="896"/>
        <v>-15.909999999999854</v>
      </c>
      <c r="K3573">
        <f t="shared" si="894"/>
        <v>1</v>
      </c>
      <c r="L3573" s="11">
        <f t="shared" ca="1" si="888"/>
        <v>11403.759999999969</v>
      </c>
      <c r="M3573">
        <f t="shared" ca="1" si="895"/>
        <v>1</v>
      </c>
      <c r="N3573">
        <f t="shared" ca="1" si="889"/>
        <v>0</v>
      </c>
      <c r="O3573">
        <f>COUNTIF(結算日!$A$3:$A$249,A3573)</f>
        <v>0</v>
      </c>
      <c r="Q3573" s="7">
        <f t="shared" si="897"/>
        <v>-7</v>
      </c>
      <c r="R3573" s="8">
        <f t="shared" ca="1" si="901"/>
        <v>-1358</v>
      </c>
      <c r="S3573" s="8">
        <f t="shared" ca="1" si="902"/>
        <v>1383665</v>
      </c>
      <c r="T3573" s="8">
        <f t="shared" ca="1" si="898"/>
        <v>194</v>
      </c>
      <c r="U3573" s="9">
        <f t="shared" ca="1" si="903"/>
        <v>0</v>
      </c>
      <c r="V3573">
        <f t="shared" si="899"/>
        <v>2012</v>
      </c>
      <c r="W3573">
        <f t="shared" si="900"/>
        <v>11</v>
      </c>
    </row>
    <row r="3574" spans="1:23" x14ac:dyDescent="0.25">
      <c r="A3574" s="1">
        <v>41229</v>
      </c>
      <c r="B3574" s="2">
        <v>7130.07</v>
      </c>
      <c r="C3574" s="2">
        <v>66432</v>
      </c>
      <c r="D3574" s="2">
        <v>7107</v>
      </c>
      <c r="E3574" s="2">
        <v>7085</v>
      </c>
      <c r="F3574" s="10">
        <f t="shared" si="890"/>
        <v>-3.2355923574381995E-3</v>
      </c>
      <c r="G3574" s="2">
        <f t="shared" ca="1" si="891"/>
        <v>67146.524999999994</v>
      </c>
      <c r="H3574">
        <f t="shared" ca="1" si="892"/>
        <v>-1</v>
      </c>
      <c r="I3574">
        <f t="shared" si="893"/>
        <v>1</v>
      </c>
      <c r="J3574">
        <f t="shared" si="896"/>
        <v>-13.770000000000437</v>
      </c>
      <c r="K3574">
        <f t="shared" si="894"/>
        <v>1</v>
      </c>
      <c r="L3574" s="11">
        <f t="shared" ca="1" si="888"/>
        <v>11389.989999999969</v>
      </c>
      <c r="M3574">
        <f t="shared" ca="1" si="895"/>
        <v>1</v>
      </c>
      <c r="N3574">
        <f t="shared" ca="1" si="889"/>
        <v>0</v>
      </c>
      <c r="O3574">
        <f>COUNTIF(結算日!$A$3:$A$249,A3574)</f>
        <v>0</v>
      </c>
      <c r="Q3574" s="7">
        <f t="shared" si="897"/>
        <v>-14</v>
      </c>
      <c r="R3574" s="8">
        <f t="shared" ca="1" si="901"/>
        <v>-2716</v>
      </c>
      <c r="S3574" s="8">
        <f t="shared" ca="1" si="902"/>
        <v>1380949</v>
      </c>
      <c r="T3574" s="8">
        <f t="shared" ca="1" si="898"/>
        <v>194</v>
      </c>
      <c r="U3574" s="9">
        <f t="shared" ca="1" si="903"/>
        <v>0</v>
      </c>
      <c r="V3574">
        <f t="shared" si="899"/>
        <v>2012</v>
      </c>
      <c r="W3574">
        <f t="shared" si="900"/>
        <v>11</v>
      </c>
    </row>
    <row r="3575" spans="1:23" x14ac:dyDescent="0.25">
      <c r="A3575" s="1">
        <v>41232</v>
      </c>
      <c r="B3575" s="2">
        <v>7129.04</v>
      </c>
      <c r="C3575" s="2">
        <v>53087</v>
      </c>
      <c r="D3575" s="2">
        <v>7123</v>
      </c>
      <c r="E3575" s="2">
        <v>7093</v>
      </c>
      <c r="F3575" s="10">
        <f t="shared" si="890"/>
        <v>-8.4723889892612814E-4</v>
      </c>
      <c r="G3575" s="2">
        <f t="shared" ca="1" si="891"/>
        <v>66392.074999999997</v>
      </c>
      <c r="H3575">
        <f t="shared" ca="1" si="892"/>
        <v>-1</v>
      </c>
      <c r="I3575">
        <f t="shared" si="893"/>
        <v>1</v>
      </c>
      <c r="J3575">
        <f t="shared" si="896"/>
        <v>-1.0299999999997453</v>
      </c>
      <c r="K3575">
        <f t="shared" ca="1" si="894"/>
        <v>-1</v>
      </c>
      <c r="L3575" s="11">
        <f t="shared" ca="1" si="888"/>
        <v>11388.95999999997</v>
      </c>
      <c r="M3575">
        <f t="shared" ca="1" si="895"/>
        <v>-1</v>
      </c>
      <c r="N3575">
        <f t="shared" ca="1" si="889"/>
        <v>2</v>
      </c>
      <c r="O3575">
        <f>COUNTIF(結算日!$A$3:$A$249,A3575)</f>
        <v>0</v>
      </c>
      <c r="Q3575" s="7">
        <f t="shared" si="897"/>
        <v>16</v>
      </c>
      <c r="R3575" s="8">
        <f t="shared" ca="1" si="901"/>
        <v>3104</v>
      </c>
      <c r="S3575" s="8">
        <f t="shared" ca="1" si="902"/>
        <v>1384053</v>
      </c>
      <c r="T3575" s="8">
        <f t="shared" ca="1" si="898"/>
        <v>-194</v>
      </c>
      <c r="U3575" s="9">
        <f t="shared" ca="1" si="903"/>
        <v>388</v>
      </c>
      <c r="V3575">
        <f t="shared" si="899"/>
        <v>2012</v>
      </c>
      <c r="W3575">
        <f t="shared" si="900"/>
        <v>11</v>
      </c>
    </row>
    <row r="3576" spans="1:23" x14ac:dyDescent="0.25">
      <c r="A3576" s="1">
        <v>41233</v>
      </c>
      <c r="B3576" s="2">
        <v>7145.77</v>
      </c>
      <c r="C3576" s="2">
        <v>50961</v>
      </c>
      <c r="D3576" s="2">
        <v>7160</v>
      </c>
      <c r="E3576" s="2">
        <v>7125</v>
      </c>
      <c r="F3576" s="10">
        <f t="shared" si="890"/>
        <v>1.9913879120094791E-3</v>
      </c>
      <c r="G3576" s="2">
        <f t="shared" ca="1" si="891"/>
        <v>65814.5</v>
      </c>
      <c r="H3576">
        <f t="shared" ca="1" si="892"/>
        <v>-1</v>
      </c>
      <c r="I3576">
        <f t="shared" si="893"/>
        <v>-1</v>
      </c>
      <c r="J3576">
        <f t="shared" si="896"/>
        <v>16.730000000000473</v>
      </c>
      <c r="K3576">
        <f t="shared" si="894"/>
        <v>-1</v>
      </c>
      <c r="L3576" s="11">
        <f t="shared" ca="1" si="888"/>
        <v>11372.22999999997</v>
      </c>
      <c r="M3576">
        <f t="shared" ca="1" si="895"/>
        <v>-1</v>
      </c>
      <c r="N3576">
        <f t="shared" ca="1" si="889"/>
        <v>0</v>
      </c>
      <c r="O3576">
        <f>COUNTIF(結算日!$A$3:$A$249,A3576)</f>
        <v>0</v>
      </c>
      <c r="Q3576" s="7">
        <f t="shared" si="897"/>
        <v>37</v>
      </c>
      <c r="R3576" s="8">
        <f t="shared" ca="1" si="901"/>
        <v>-7178</v>
      </c>
      <c r="S3576" s="8">
        <f t="shared" ca="1" si="902"/>
        <v>1376487</v>
      </c>
      <c r="T3576" s="8">
        <f t="shared" ca="1" si="898"/>
        <v>-192</v>
      </c>
      <c r="U3576" s="9">
        <f t="shared" ca="1" si="903"/>
        <v>2</v>
      </c>
      <c r="V3576">
        <f t="shared" si="899"/>
        <v>2012</v>
      </c>
      <c r="W3576">
        <f t="shared" si="900"/>
        <v>11</v>
      </c>
    </row>
    <row r="3577" spans="1:23" x14ac:dyDescent="0.25">
      <c r="A3577" s="1">
        <v>41234</v>
      </c>
      <c r="B3577" s="2">
        <v>7088.49</v>
      </c>
      <c r="C3577" s="2">
        <v>55511</v>
      </c>
      <c r="D3577" s="2">
        <v>7084</v>
      </c>
      <c r="E3577" s="2">
        <v>7046</v>
      </c>
      <c r="F3577" s="10">
        <f t="shared" si="890"/>
        <v>-5.9942244399018296E-3</v>
      </c>
      <c r="G3577" s="2">
        <f t="shared" ca="1" si="891"/>
        <v>65266.1</v>
      </c>
      <c r="H3577">
        <f t="shared" ca="1" si="892"/>
        <v>-1</v>
      </c>
      <c r="I3577">
        <f t="shared" si="893"/>
        <v>1</v>
      </c>
      <c r="J3577">
        <f t="shared" si="896"/>
        <v>-57.280000000000655</v>
      </c>
      <c r="K3577">
        <f t="shared" si="894"/>
        <v>1</v>
      </c>
      <c r="L3577" s="11">
        <f t="shared" ca="1" si="888"/>
        <v>11429.509999999971</v>
      </c>
      <c r="M3577">
        <f t="shared" ca="1" si="895"/>
        <v>1</v>
      </c>
      <c r="N3577">
        <f t="shared" ca="1" si="889"/>
        <v>2</v>
      </c>
      <c r="O3577">
        <f>COUNTIF(結算日!$A$3:$A$249,A3577)</f>
        <v>1</v>
      </c>
      <c r="Q3577" s="7">
        <f t="shared" si="897"/>
        <v>-76</v>
      </c>
      <c r="R3577" s="8">
        <f t="shared" ca="1" si="901"/>
        <v>14592</v>
      </c>
      <c r="S3577" s="8">
        <f t="shared" ca="1" si="902"/>
        <v>1391077</v>
      </c>
      <c r="T3577" s="8">
        <f t="shared" ca="1" si="898"/>
        <v>197</v>
      </c>
      <c r="U3577" s="9">
        <f t="shared" ca="1" si="903"/>
        <v>389</v>
      </c>
      <c r="V3577">
        <f t="shared" si="899"/>
        <v>2012</v>
      </c>
      <c r="W3577">
        <f t="shared" si="900"/>
        <v>11</v>
      </c>
    </row>
    <row r="3578" spans="1:23" x14ac:dyDescent="0.25">
      <c r="A3578" s="1">
        <v>41235</v>
      </c>
      <c r="B3578" s="2">
        <v>7105.76</v>
      </c>
      <c r="C3578" s="2">
        <v>45825</v>
      </c>
      <c r="D3578" s="2">
        <v>7089</v>
      </c>
      <c r="E3578" s="2">
        <v>7072</v>
      </c>
      <c r="F3578" s="10">
        <f t="shared" si="890"/>
        <v>-2.3586498840377779E-3</v>
      </c>
      <c r="G3578" s="2">
        <f t="shared" ca="1" si="891"/>
        <v>64306.15</v>
      </c>
      <c r="H3578">
        <f t="shared" ca="1" si="892"/>
        <v>-1</v>
      </c>
      <c r="I3578">
        <f t="shared" si="893"/>
        <v>1</v>
      </c>
      <c r="J3578">
        <f t="shared" si="896"/>
        <v>17.270000000000437</v>
      </c>
      <c r="K3578">
        <f t="shared" si="894"/>
        <v>1</v>
      </c>
      <c r="L3578" s="11">
        <f t="shared" ca="1" si="888"/>
        <v>11446.779999999972</v>
      </c>
      <c r="M3578">
        <f t="shared" ca="1" si="895"/>
        <v>1</v>
      </c>
      <c r="N3578">
        <f t="shared" ca="1" si="889"/>
        <v>0</v>
      </c>
      <c r="O3578">
        <f>COUNTIF(結算日!$A$3:$A$249,A3578)</f>
        <v>0</v>
      </c>
      <c r="Q3578" s="7">
        <f t="shared" si="897"/>
        <v>43</v>
      </c>
      <c r="R3578" s="8">
        <f t="shared" ca="1" si="901"/>
        <v>8471</v>
      </c>
      <c r="S3578" s="8">
        <f t="shared" ca="1" si="902"/>
        <v>1399159</v>
      </c>
      <c r="T3578" s="8">
        <f t="shared" ca="1" si="898"/>
        <v>197</v>
      </c>
      <c r="U3578" s="9">
        <f t="shared" ca="1" si="903"/>
        <v>0</v>
      </c>
      <c r="V3578">
        <f t="shared" si="899"/>
        <v>2012</v>
      </c>
      <c r="W3578">
        <f t="shared" si="900"/>
        <v>11</v>
      </c>
    </row>
    <row r="3579" spans="1:23" x14ac:dyDescent="0.25">
      <c r="A3579" s="1">
        <v>41236</v>
      </c>
      <c r="B3579" s="2">
        <v>7326.01</v>
      </c>
      <c r="C3579" s="2">
        <v>84129</v>
      </c>
      <c r="D3579" s="2">
        <v>7322</v>
      </c>
      <c r="E3579" s="2">
        <v>7305</v>
      </c>
      <c r="F3579" s="10">
        <f t="shared" si="890"/>
        <v>-5.4736480021189138E-4</v>
      </c>
      <c r="G3579" s="2">
        <f t="shared" ca="1" si="891"/>
        <v>64477.474999999999</v>
      </c>
      <c r="H3579">
        <f t="shared" ca="1" si="892"/>
        <v>1</v>
      </c>
      <c r="I3579">
        <f t="shared" si="893"/>
        <v>1</v>
      </c>
      <c r="J3579">
        <f t="shared" si="896"/>
        <v>220.25</v>
      </c>
      <c r="K3579">
        <f t="shared" ca="1" si="894"/>
        <v>1</v>
      </c>
      <c r="L3579" s="11">
        <f t="shared" ca="1" si="888"/>
        <v>11667.029999999972</v>
      </c>
      <c r="M3579">
        <f t="shared" ca="1" si="895"/>
        <v>1</v>
      </c>
      <c r="N3579">
        <f t="shared" ca="1" si="889"/>
        <v>0</v>
      </c>
      <c r="O3579">
        <f>COUNTIF(結算日!$A$3:$A$249,A3579)</f>
        <v>0</v>
      </c>
      <c r="Q3579" s="7">
        <f t="shared" si="897"/>
        <v>233</v>
      </c>
      <c r="R3579" s="8">
        <f t="shared" ca="1" si="901"/>
        <v>45901</v>
      </c>
      <c r="S3579" s="8">
        <f t="shared" ca="1" si="902"/>
        <v>1445060</v>
      </c>
      <c r="T3579" s="8">
        <f t="shared" ca="1" si="898"/>
        <v>197</v>
      </c>
      <c r="U3579" s="9">
        <f t="shared" ca="1" si="903"/>
        <v>0</v>
      </c>
      <c r="V3579">
        <f t="shared" si="899"/>
        <v>2012</v>
      </c>
      <c r="W3579">
        <f t="shared" si="900"/>
        <v>11</v>
      </c>
    </row>
    <row r="3580" spans="1:23" x14ac:dyDescent="0.25">
      <c r="A3580" s="1">
        <v>41239</v>
      </c>
      <c r="B3580" s="2">
        <v>7407.37</v>
      </c>
      <c r="C3580" s="2">
        <v>81919</v>
      </c>
      <c r="D3580" s="2">
        <v>7388</v>
      </c>
      <c r="E3580" s="2">
        <v>7374</v>
      </c>
      <c r="F3580" s="10">
        <f t="shared" si="890"/>
        <v>-2.6149632055642025E-3</v>
      </c>
      <c r="G3580" s="2">
        <f t="shared" ca="1" si="891"/>
        <v>64374.5</v>
      </c>
      <c r="H3580">
        <f t="shared" ca="1" si="892"/>
        <v>1</v>
      </c>
      <c r="I3580">
        <f t="shared" si="893"/>
        <v>1</v>
      </c>
      <c r="J3580">
        <f t="shared" si="896"/>
        <v>81.359999999999673</v>
      </c>
      <c r="K3580">
        <f t="shared" si="894"/>
        <v>1</v>
      </c>
      <c r="L3580" s="11">
        <f t="shared" ca="1" si="888"/>
        <v>11748.38999999997</v>
      </c>
      <c r="M3580">
        <f t="shared" ca="1" si="895"/>
        <v>1</v>
      </c>
      <c r="N3580">
        <f t="shared" ca="1" si="889"/>
        <v>0</v>
      </c>
      <c r="O3580">
        <f>COUNTIF(結算日!$A$3:$A$249,A3580)</f>
        <v>0</v>
      </c>
      <c r="Q3580" s="7">
        <f t="shared" si="897"/>
        <v>66</v>
      </c>
      <c r="R3580" s="8">
        <f t="shared" ca="1" si="901"/>
        <v>13002</v>
      </c>
      <c r="S3580" s="8">
        <f t="shared" ca="1" si="902"/>
        <v>1458062</v>
      </c>
      <c r="T3580" s="8">
        <f t="shared" ca="1" si="898"/>
        <v>197</v>
      </c>
      <c r="U3580" s="9">
        <f t="shared" ca="1" si="903"/>
        <v>0</v>
      </c>
      <c r="V3580">
        <f t="shared" si="899"/>
        <v>2012</v>
      </c>
      <c r="W3580">
        <f t="shared" si="900"/>
        <v>11</v>
      </c>
    </row>
    <row r="3581" spans="1:23" x14ac:dyDescent="0.25">
      <c r="A3581" s="1">
        <v>41240</v>
      </c>
      <c r="B3581" s="2">
        <v>7430.2</v>
      </c>
      <c r="C3581" s="2">
        <v>71630</v>
      </c>
      <c r="D3581" s="2">
        <v>7424</v>
      </c>
      <c r="E3581" s="2">
        <v>7406</v>
      </c>
      <c r="F3581" s="10">
        <f t="shared" si="890"/>
        <v>-8.3443245134717792E-4</v>
      </c>
      <c r="G3581" s="2">
        <f t="shared" ca="1" si="891"/>
        <v>64758.05</v>
      </c>
      <c r="H3581">
        <f t="shared" ca="1" si="892"/>
        <v>1</v>
      </c>
      <c r="I3581">
        <f t="shared" si="893"/>
        <v>1</v>
      </c>
      <c r="J3581">
        <f t="shared" si="896"/>
        <v>22.829999999999927</v>
      </c>
      <c r="K3581">
        <f t="shared" ca="1" si="894"/>
        <v>1</v>
      </c>
      <c r="L3581" s="11">
        <f t="shared" ca="1" si="888"/>
        <v>11771.21999999997</v>
      </c>
      <c r="M3581">
        <f t="shared" ca="1" si="895"/>
        <v>1</v>
      </c>
      <c r="N3581">
        <f t="shared" ca="1" si="889"/>
        <v>0</v>
      </c>
      <c r="O3581">
        <f>COUNTIF(結算日!$A$3:$A$249,A3581)</f>
        <v>0</v>
      </c>
      <c r="Q3581" s="7">
        <f t="shared" si="897"/>
        <v>36</v>
      </c>
      <c r="R3581" s="8">
        <f t="shared" ca="1" si="901"/>
        <v>7092</v>
      </c>
      <c r="S3581" s="8">
        <f t="shared" ca="1" si="902"/>
        <v>1465154</v>
      </c>
      <c r="T3581" s="8">
        <f t="shared" ca="1" si="898"/>
        <v>197</v>
      </c>
      <c r="U3581" s="9">
        <f t="shared" ca="1" si="903"/>
        <v>0</v>
      </c>
      <c r="V3581">
        <f t="shared" si="899"/>
        <v>2012</v>
      </c>
      <c r="W3581">
        <f t="shared" si="900"/>
        <v>11</v>
      </c>
    </row>
    <row r="3582" spans="1:23" x14ac:dyDescent="0.25">
      <c r="A3582" s="1">
        <v>41241</v>
      </c>
      <c r="B3582" s="2">
        <v>7434.93</v>
      </c>
      <c r="C3582" s="2">
        <v>69063</v>
      </c>
      <c r="D3582" s="2">
        <v>7428</v>
      </c>
      <c r="E3582" s="2">
        <v>7411</v>
      </c>
      <c r="F3582" s="10">
        <f t="shared" si="890"/>
        <v>-9.3208678494627328E-4</v>
      </c>
      <c r="G3582" s="2">
        <f t="shared" ca="1" si="891"/>
        <v>64907.824999999997</v>
      </c>
      <c r="H3582">
        <f t="shared" ca="1" si="892"/>
        <v>1</v>
      </c>
      <c r="I3582">
        <f t="shared" si="893"/>
        <v>1</v>
      </c>
      <c r="J3582">
        <f t="shared" si="896"/>
        <v>4.7300000000004729</v>
      </c>
      <c r="K3582">
        <f t="shared" ca="1" si="894"/>
        <v>1</v>
      </c>
      <c r="L3582" s="11">
        <f t="shared" ref="L3582:L3645" ca="1" si="904">L3581+J3582*M3581</f>
        <v>11775.949999999972</v>
      </c>
      <c r="M3582">
        <f t="shared" ca="1" si="895"/>
        <v>1</v>
      </c>
      <c r="N3582">
        <f t="shared" ref="N3582:N3645" ca="1" si="905">ABS(M3582-M3581)</f>
        <v>0</v>
      </c>
      <c r="O3582">
        <f>COUNTIF(結算日!$A$3:$A$249,A3582)</f>
        <v>0</v>
      </c>
      <c r="Q3582" s="7">
        <f t="shared" si="897"/>
        <v>4</v>
      </c>
      <c r="R3582" s="8">
        <f t="shared" ca="1" si="901"/>
        <v>788</v>
      </c>
      <c r="S3582" s="8">
        <f t="shared" ca="1" si="902"/>
        <v>1465942</v>
      </c>
      <c r="T3582" s="8">
        <f t="shared" ca="1" si="898"/>
        <v>197</v>
      </c>
      <c r="U3582" s="9">
        <f t="shared" ca="1" si="903"/>
        <v>0</v>
      </c>
      <c r="V3582">
        <f t="shared" si="899"/>
        <v>2012</v>
      </c>
      <c r="W3582">
        <f t="shared" si="900"/>
        <v>11</v>
      </c>
    </row>
    <row r="3583" spans="1:23" x14ac:dyDescent="0.25">
      <c r="A3583" s="1">
        <v>41242</v>
      </c>
      <c r="B3583" s="2">
        <v>7503.55</v>
      </c>
      <c r="C3583" s="2">
        <v>99705</v>
      </c>
      <c r="D3583" s="2">
        <v>7525</v>
      </c>
      <c r="E3583" s="2">
        <v>7512</v>
      </c>
      <c r="F3583" s="10">
        <f t="shared" si="890"/>
        <v>2.8586469071305576E-3</v>
      </c>
      <c r="G3583" s="2">
        <f t="shared" ca="1" si="891"/>
        <v>65994.175000000003</v>
      </c>
      <c r="H3583">
        <f t="shared" ca="1" si="892"/>
        <v>1</v>
      </c>
      <c r="I3583">
        <f t="shared" si="893"/>
        <v>-1</v>
      </c>
      <c r="J3583">
        <f t="shared" si="896"/>
        <v>68.619999999999891</v>
      </c>
      <c r="K3583">
        <f t="shared" si="894"/>
        <v>-1</v>
      </c>
      <c r="L3583" s="11">
        <f t="shared" ca="1" si="904"/>
        <v>11844.569999999971</v>
      </c>
      <c r="M3583">
        <f t="shared" ca="1" si="895"/>
        <v>-1</v>
      </c>
      <c r="N3583">
        <f t="shared" ca="1" si="905"/>
        <v>2</v>
      </c>
      <c r="O3583">
        <f>COUNTIF(結算日!$A$3:$A$249,A3583)</f>
        <v>0</v>
      </c>
      <c r="Q3583" s="7">
        <f t="shared" si="897"/>
        <v>97</v>
      </c>
      <c r="R3583" s="8">
        <f t="shared" ca="1" si="901"/>
        <v>19109</v>
      </c>
      <c r="S3583" s="8">
        <f t="shared" ca="1" si="902"/>
        <v>1485051</v>
      </c>
      <c r="T3583" s="8">
        <f t="shared" ca="1" si="898"/>
        <v>-197</v>
      </c>
      <c r="U3583" s="9">
        <f t="shared" ca="1" si="903"/>
        <v>394</v>
      </c>
      <c r="V3583">
        <f t="shared" si="899"/>
        <v>2012</v>
      </c>
      <c r="W3583">
        <f t="shared" si="900"/>
        <v>11</v>
      </c>
    </row>
    <row r="3584" spans="1:23" x14ac:dyDescent="0.25">
      <c r="A3584" s="1">
        <v>41243</v>
      </c>
      <c r="B3584" s="2">
        <v>7580.17</v>
      </c>
      <c r="C3584" s="2">
        <v>122792</v>
      </c>
      <c r="D3584" s="2">
        <v>7593</v>
      </c>
      <c r="E3584" s="2">
        <v>7580</v>
      </c>
      <c r="F3584" s="10">
        <f t="shared" si="890"/>
        <v>1.6925741770963398E-3</v>
      </c>
      <c r="G3584" s="2">
        <f t="shared" ca="1" si="891"/>
        <v>67364.350000000006</v>
      </c>
      <c r="H3584">
        <f t="shared" ca="1" si="892"/>
        <v>1</v>
      </c>
      <c r="I3584">
        <f t="shared" si="893"/>
        <v>-1</v>
      </c>
      <c r="J3584">
        <f t="shared" si="896"/>
        <v>76.619999999999891</v>
      </c>
      <c r="K3584">
        <f t="shared" si="894"/>
        <v>-1</v>
      </c>
      <c r="L3584" s="11">
        <f t="shared" ca="1" si="904"/>
        <v>11767.949999999972</v>
      </c>
      <c r="M3584">
        <f t="shared" ca="1" si="895"/>
        <v>-1</v>
      </c>
      <c r="N3584">
        <f t="shared" ca="1" si="905"/>
        <v>0</v>
      </c>
      <c r="O3584">
        <f>COUNTIF(結算日!$A$3:$A$249,A3584)</f>
        <v>0</v>
      </c>
      <c r="Q3584" s="7">
        <f t="shared" si="897"/>
        <v>68</v>
      </c>
      <c r="R3584" s="8">
        <f t="shared" ca="1" si="901"/>
        <v>-13396</v>
      </c>
      <c r="S3584" s="8">
        <f t="shared" ca="1" si="902"/>
        <v>1471261</v>
      </c>
      <c r="T3584" s="8">
        <f t="shared" ca="1" si="898"/>
        <v>-193</v>
      </c>
      <c r="U3584" s="9">
        <f t="shared" ca="1" si="903"/>
        <v>4</v>
      </c>
      <c r="V3584">
        <f t="shared" si="899"/>
        <v>2012</v>
      </c>
      <c r="W3584">
        <f t="shared" si="900"/>
        <v>11</v>
      </c>
    </row>
    <row r="3585" spans="1:23" x14ac:dyDescent="0.25">
      <c r="A3585" s="1">
        <v>41246</v>
      </c>
      <c r="B3585" s="2">
        <v>7599.91</v>
      </c>
      <c r="C3585" s="2">
        <v>81744</v>
      </c>
      <c r="D3585" s="2">
        <v>7599</v>
      </c>
      <c r="E3585" s="2">
        <v>7588</v>
      </c>
      <c r="F3585" s="10">
        <f t="shared" si="890"/>
        <v>-1.1973826005828858E-4</v>
      </c>
      <c r="G3585" s="2">
        <f t="shared" ca="1" si="891"/>
        <v>67614.850000000006</v>
      </c>
      <c r="H3585">
        <f t="shared" ca="1" si="892"/>
        <v>1</v>
      </c>
      <c r="I3585">
        <f t="shared" si="893"/>
        <v>1</v>
      </c>
      <c r="J3585">
        <f t="shared" si="896"/>
        <v>19.739999999999782</v>
      </c>
      <c r="K3585">
        <f t="shared" ca="1" si="894"/>
        <v>1</v>
      </c>
      <c r="L3585" s="11">
        <f t="shared" ca="1" si="904"/>
        <v>11748.209999999972</v>
      </c>
      <c r="M3585">
        <f t="shared" ca="1" si="895"/>
        <v>1</v>
      </c>
      <c r="N3585">
        <f t="shared" ca="1" si="905"/>
        <v>2</v>
      </c>
      <c r="O3585">
        <f>COUNTIF(結算日!$A$3:$A$249,A3585)</f>
        <v>0</v>
      </c>
      <c r="Q3585" s="7">
        <f t="shared" si="897"/>
        <v>6</v>
      </c>
      <c r="R3585" s="8">
        <f t="shared" ca="1" si="901"/>
        <v>-1158</v>
      </c>
      <c r="S3585" s="8">
        <f t="shared" ca="1" si="902"/>
        <v>1470099</v>
      </c>
      <c r="T3585" s="8">
        <f t="shared" ca="1" si="898"/>
        <v>193</v>
      </c>
      <c r="U3585" s="9">
        <f t="shared" ca="1" si="903"/>
        <v>386</v>
      </c>
      <c r="V3585">
        <f t="shared" si="899"/>
        <v>2012</v>
      </c>
      <c r="W3585">
        <f t="shared" si="900"/>
        <v>12</v>
      </c>
    </row>
    <row r="3586" spans="1:23" x14ac:dyDescent="0.25">
      <c r="A3586" s="1">
        <v>41247</v>
      </c>
      <c r="B3586" s="2">
        <v>7600.98</v>
      </c>
      <c r="C3586" s="2">
        <v>89353</v>
      </c>
      <c r="D3586" s="2">
        <v>7594</v>
      </c>
      <c r="E3586" s="2">
        <v>7582</v>
      </c>
      <c r="F3586" s="10">
        <f t="shared" ref="F3586:F3649" si="906">IF(O3586=1,E3586,D3586)/B3586-1</f>
        <v>-9.1830263992265238E-4</v>
      </c>
      <c r="G3586" s="2">
        <f t="shared" ref="G3586:G3649" ca="1" si="907">IF(ROW()&gt;$G$1,AVERAGE(OFFSET(C3586,-$G$1+1,,$G$1)),"")</f>
        <v>68252.55</v>
      </c>
      <c r="H3586">
        <f t="shared" ref="H3586:H3649" ca="1" si="908">IF(G3586="",0,SIGN(C3586-G3586))</f>
        <v>1</v>
      </c>
      <c r="I3586">
        <f t="shared" ref="I3586:I3649" si="909">-SIGN(F3586)</f>
        <v>1</v>
      </c>
      <c r="J3586">
        <f t="shared" si="896"/>
        <v>1.069999999999709</v>
      </c>
      <c r="K3586">
        <f t="shared" ref="K3586:K3649" ca="1" si="910">CHOOSE($K$1,H3586*(2-$K$1)+I3586*($K$1-1),IF(ABS(F3586)&gt;($K$1-2)/100,I3586,H3586))</f>
        <v>1</v>
      </c>
      <c r="L3586" s="11">
        <f t="shared" ca="1" si="904"/>
        <v>11749.279999999972</v>
      </c>
      <c r="M3586">
        <f t="shared" ref="M3586:M3649" ca="1" si="911">INT(L3586*$P$1/B3586)*K3586</f>
        <v>1</v>
      </c>
      <c r="N3586">
        <f t="shared" ca="1" si="905"/>
        <v>0</v>
      </c>
      <c r="O3586">
        <f>COUNTIF(結算日!$A$3:$A$249,A3586)</f>
        <v>0</v>
      </c>
      <c r="Q3586" s="7">
        <f t="shared" si="897"/>
        <v>-5</v>
      </c>
      <c r="R3586" s="8">
        <f t="shared" ca="1" si="901"/>
        <v>-965</v>
      </c>
      <c r="S3586" s="8">
        <f t="shared" ca="1" si="902"/>
        <v>1468748</v>
      </c>
      <c r="T3586" s="8">
        <f t="shared" ca="1" si="898"/>
        <v>193</v>
      </c>
      <c r="U3586" s="9">
        <f t="shared" ca="1" si="903"/>
        <v>0</v>
      </c>
      <c r="V3586">
        <f t="shared" si="899"/>
        <v>2012</v>
      </c>
      <c r="W3586">
        <f t="shared" si="900"/>
        <v>12</v>
      </c>
    </row>
    <row r="3587" spans="1:23" x14ac:dyDescent="0.25">
      <c r="A3587" s="1">
        <v>41248</v>
      </c>
      <c r="B3587" s="2">
        <v>7649.05</v>
      </c>
      <c r="C3587" s="2">
        <v>101231</v>
      </c>
      <c r="D3587" s="2">
        <v>7653</v>
      </c>
      <c r="E3587" s="2">
        <v>7642</v>
      </c>
      <c r="F3587" s="10">
        <f t="shared" si="906"/>
        <v>5.1640399788199787E-4</v>
      </c>
      <c r="G3587" s="2">
        <f t="shared" ca="1" si="907"/>
        <v>68762.25</v>
      </c>
      <c r="H3587">
        <f t="shared" ca="1" si="908"/>
        <v>1</v>
      </c>
      <c r="I3587">
        <f t="shared" si="909"/>
        <v>-1</v>
      </c>
      <c r="J3587">
        <f t="shared" ref="J3587:J3650" si="912">B3587-B3586</f>
        <v>48.070000000000618</v>
      </c>
      <c r="K3587">
        <f t="shared" ca="1" si="910"/>
        <v>1</v>
      </c>
      <c r="L3587" s="11">
        <f t="shared" ca="1" si="904"/>
        <v>11797.349999999973</v>
      </c>
      <c r="M3587">
        <f t="shared" ca="1" si="911"/>
        <v>1</v>
      </c>
      <c r="N3587">
        <f t="shared" ca="1" si="905"/>
        <v>0</v>
      </c>
      <c r="O3587">
        <f>COUNTIF(結算日!$A$3:$A$249,A3587)</f>
        <v>0</v>
      </c>
      <c r="Q3587" s="7">
        <f t="shared" ref="Q3587:Q3650" si="913">D3587-IF(O3586=1,E3586,D3586)</f>
        <v>59</v>
      </c>
      <c r="R3587" s="8">
        <f t="shared" ca="1" si="901"/>
        <v>11387</v>
      </c>
      <c r="S3587" s="8">
        <f t="shared" ca="1" si="902"/>
        <v>1480135</v>
      </c>
      <c r="T3587" s="8">
        <f t="shared" ref="T3587:T3650" ca="1" si="914">INT(S3587*$P$1/IF(O3587=1,E3587,D3587))*K3587</f>
        <v>193</v>
      </c>
      <c r="U3587" s="9">
        <f t="shared" ca="1" si="903"/>
        <v>0</v>
      </c>
      <c r="V3587">
        <f t="shared" ref="V3587:V3650" si="915">YEAR(A3587)</f>
        <v>2012</v>
      </c>
      <c r="W3587">
        <f t="shared" ref="W3587:W3650" si="916">MONTH(A3587)</f>
        <v>12</v>
      </c>
    </row>
    <row r="3588" spans="1:23" x14ac:dyDescent="0.25">
      <c r="A3588" s="1">
        <v>41249</v>
      </c>
      <c r="B3588" s="2">
        <v>7623.26</v>
      </c>
      <c r="C3588" s="2">
        <v>104150</v>
      </c>
      <c r="D3588" s="2">
        <v>7640</v>
      </c>
      <c r="E3588" s="2">
        <v>7632</v>
      </c>
      <c r="F3588" s="10">
        <f t="shared" si="906"/>
        <v>2.1959109357414519E-3</v>
      </c>
      <c r="G3588" s="2">
        <f t="shared" ca="1" si="907"/>
        <v>69321.225000000006</v>
      </c>
      <c r="H3588">
        <f t="shared" ca="1" si="908"/>
        <v>1</v>
      </c>
      <c r="I3588">
        <f t="shared" si="909"/>
        <v>-1</v>
      </c>
      <c r="J3588">
        <f t="shared" si="912"/>
        <v>-25.789999999999964</v>
      </c>
      <c r="K3588">
        <f t="shared" si="910"/>
        <v>-1</v>
      </c>
      <c r="L3588" s="11">
        <f t="shared" ca="1" si="904"/>
        <v>11771.559999999972</v>
      </c>
      <c r="M3588">
        <f t="shared" ca="1" si="911"/>
        <v>-1</v>
      </c>
      <c r="N3588">
        <f t="shared" ca="1" si="905"/>
        <v>2</v>
      </c>
      <c r="O3588">
        <f>COUNTIF(結算日!$A$3:$A$249,A3588)</f>
        <v>0</v>
      </c>
      <c r="Q3588" s="7">
        <f t="shared" si="913"/>
        <v>-13</v>
      </c>
      <c r="R3588" s="8">
        <f t="shared" ref="R3588:R3651" ca="1" si="917">Q3588*T3587</f>
        <v>-2509</v>
      </c>
      <c r="S3588" s="8">
        <f t="shared" ref="S3588:S3651" ca="1" si="918">S3587+Q3588*T3587-U3587*$U$1</f>
        <v>1477626</v>
      </c>
      <c r="T3588" s="8">
        <f t="shared" ca="1" si="914"/>
        <v>-193</v>
      </c>
      <c r="U3588" s="9">
        <f t="shared" ref="U3588:U3651" ca="1" si="919">IF(O3588=1,ABS(T3588)+ABS(T3587),ABS(T3588-T3587))</f>
        <v>386</v>
      </c>
      <c r="V3588">
        <f t="shared" si="915"/>
        <v>2012</v>
      </c>
      <c r="W3588">
        <f t="shared" si="916"/>
        <v>12</v>
      </c>
    </row>
    <row r="3589" spans="1:23" x14ac:dyDescent="0.25">
      <c r="A3589" s="1">
        <v>41250</v>
      </c>
      <c r="B3589" s="2">
        <v>7642.26</v>
      </c>
      <c r="C3589" s="2">
        <v>89616</v>
      </c>
      <c r="D3589" s="2">
        <v>7660</v>
      </c>
      <c r="E3589" s="2">
        <v>7651</v>
      </c>
      <c r="F3589" s="10">
        <f t="shared" si="906"/>
        <v>2.3213028606721142E-3</v>
      </c>
      <c r="G3589" s="2">
        <f t="shared" ca="1" si="907"/>
        <v>69903.824999999997</v>
      </c>
      <c r="H3589">
        <f t="shared" ca="1" si="908"/>
        <v>1</v>
      </c>
      <c r="I3589">
        <f t="shared" si="909"/>
        <v>-1</v>
      </c>
      <c r="J3589">
        <f t="shared" si="912"/>
        <v>19</v>
      </c>
      <c r="K3589">
        <f t="shared" si="910"/>
        <v>-1</v>
      </c>
      <c r="L3589" s="11">
        <f t="shared" ca="1" si="904"/>
        <v>11752.559999999972</v>
      </c>
      <c r="M3589">
        <f t="shared" ca="1" si="911"/>
        <v>-1</v>
      </c>
      <c r="N3589">
        <f t="shared" ca="1" si="905"/>
        <v>0</v>
      </c>
      <c r="O3589">
        <f>COUNTIF(結算日!$A$3:$A$249,A3589)</f>
        <v>0</v>
      </c>
      <c r="Q3589" s="7">
        <f t="shared" si="913"/>
        <v>20</v>
      </c>
      <c r="R3589" s="8">
        <f t="shared" ca="1" si="917"/>
        <v>-3860</v>
      </c>
      <c r="S3589" s="8">
        <f t="shared" ca="1" si="918"/>
        <v>1473380</v>
      </c>
      <c r="T3589" s="8">
        <f t="shared" ca="1" si="914"/>
        <v>-192</v>
      </c>
      <c r="U3589" s="9">
        <f t="shared" ca="1" si="919"/>
        <v>1</v>
      </c>
      <c r="V3589">
        <f t="shared" si="915"/>
        <v>2012</v>
      </c>
      <c r="W3589">
        <f t="shared" si="916"/>
        <v>12</v>
      </c>
    </row>
    <row r="3590" spans="1:23" x14ac:dyDescent="0.25">
      <c r="A3590" s="1">
        <v>41253</v>
      </c>
      <c r="B3590" s="2">
        <v>7609.5</v>
      </c>
      <c r="C3590" s="2">
        <v>72237</v>
      </c>
      <c r="D3590" s="2">
        <v>7623</v>
      </c>
      <c r="E3590" s="2">
        <v>7613</v>
      </c>
      <c r="F3590" s="10">
        <f t="shared" si="906"/>
        <v>1.7740981667653255E-3</v>
      </c>
      <c r="G3590" s="2">
        <f t="shared" ca="1" si="907"/>
        <v>70550.350000000006</v>
      </c>
      <c r="H3590">
        <f t="shared" ca="1" si="908"/>
        <v>1</v>
      </c>
      <c r="I3590">
        <f t="shared" si="909"/>
        <v>-1</v>
      </c>
      <c r="J3590">
        <f t="shared" si="912"/>
        <v>-32.760000000000218</v>
      </c>
      <c r="K3590">
        <f t="shared" si="910"/>
        <v>-1</v>
      </c>
      <c r="L3590" s="11">
        <f t="shared" ca="1" si="904"/>
        <v>11785.319999999972</v>
      </c>
      <c r="M3590">
        <f t="shared" ca="1" si="911"/>
        <v>-1</v>
      </c>
      <c r="N3590">
        <f t="shared" ca="1" si="905"/>
        <v>0</v>
      </c>
      <c r="O3590">
        <f>COUNTIF(結算日!$A$3:$A$249,A3590)</f>
        <v>0</v>
      </c>
      <c r="Q3590" s="7">
        <f t="shared" si="913"/>
        <v>-37</v>
      </c>
      <c r="R3590" s="8">
        <f t="shared" ca="1" si="917"/>
        <v>7104</v>
      </c>
      <c r="S3590" s="8">
        <f t="shared" ca="1" si="918"/>
        <v>1480483</v>
      </c>
      <c r="T3590" s="8">
        <f t="shared" ca="1" si="914"/>
        <v>-194</v>
      </c>
      <c r="U3590" s="9">
        <f t="shared" ca="1" si="919"/>
        <v>2</v>
      </c>
      <c r="V3590">
        <f t="shared" si="915"/>
        <v>2012</v>
      </c>
      <c r="W3590">
        <f t="shared" si="916"/>
        <v>12</v>
      </c>
    </row>
    <row r="3591" spans="1:23" x14ac:dyDescent="0.25">
      <c r="A3591" s="1">
        <v>41254</v>
      </c>
      <c r="B3591" s="2">
        <v>7613.69</v>
      </c>
      <c r="C3591" s="2">
        <v>84812</v>
      </c>
      <c r="D3591" s="2">
        <v>7638</v>
      </c>
      <c r="E3591" s="2">
        <v>7628</v>
      </c>
      <c r="F3591" s="10">
        <f t="shared" si="906"/>
        <v>3.1929327303843458E-3</v>
      </c>
      <c r="G3591" s="2">
        <f t="shared" ca="1" si="907"/>
        <v>71210.399999999994</v>
      </c>
      <c r="H3591">
        <f t="shared" ca="1" si="908"/>
        <v>1</v>
      </c>
      <c r="I3591">
        <f t="shared" si="909"/>
        <v>-1</v>
      </c>
      <c r="J3591">
        <f t="shared" si="912"/>
        <v>4.1899999999995998</v>
      </c>
      <c r="K3591">
        <f t="shared" si="910"/>
        <v>-1</v>
      </c>
      <c r="L3591" s="11">
        <f t="shared" ca="1" si="904"/>
        <v>11781.129999999972</v>
      </c>
      <c r="M3591">
        <f t="shared" ca="1" si="911"/>
        <v>-1</v>
      </c>
      <c r="N3591">
        <f t="shared" ca="1" si="905"/>
        <v>0</v>
      </c>
      <c r="O3591">
        <f>COUNTIF(結算日!$A$3:$A$249,A3591)</f>
        <v>0</v>
      </c>
      <c r="Q3591" s="7">
        <f t="shared" si="913"/>
        <v>15</v>
      </c>
      <c r="R3591" s="8">
        <f t="shared" ca="1" si="917"/>
        <v>-2910</v>
      </c>
      <c r="S3591" s="8">
        <f t="shared" ca="1" si="918"/>
        <v>1477571</v>
      </c>
      <c r="T3591" s="8">
        <f t="shared" ca="1" si="914"/>
        <v>-193</v>
      </c>
      <c r="U3591" s="9">
        <f t="shared" ca="1" si="919"/>
        <v>1</v>
      </c>
      <c r="V3591">
        <f t="shared" si="915"/>
        <v>2012</v>
      </c>
      <c r="W3591">
        <f t="shared" si="916"/>
        <v>12</v>
      </c>
    </row>
    <row r="3592" spans="1:23" x14ac:dyDescent="0.25">
      <c r="A3592" s="1">
        <v>41255</v>
      </c>
      <c r="B3592" s="2">
        <v>7690.19</v>
      </c>
      <c r="C3592" s="2">
        <v>88068</v>
      </c>
      <c r="D3592" s="2">
        <v>7698</v>
      </c>
      <c r="E3592" s="2">
        <v>7687</v>
      </c>
      <c r="F3592" s="10">
        <f t="shared" si="906"/>
        <v>1.0155795890609554E-3</v>
      </c>
      <c r="G3592" s="2">
        <f t="shared" ca="1" si="907"/>
        <v>71726.3</v>
      </c>
      <c r="H3592">
        <f t="shared" ca="1" si="908"/>
        <v>1</v>
      </c>
      <c r="I3592">
        <f t="shared" si="909"/>
        <v>-1</v>
      </c>
      <c r="J3592">
        <f t="shared" si="912"/>
        <v>76.5</v>
      </c>
      <c r="K3592">
        <f t="shared" si="910"/>
        <v>-1</v>
      </c>
      <c r="L3592" s="11">
        <f t="shared" ca="1" si="904"/>
        <v>11704.629999999972</v>
      </c>
      <c r="M3592">
        <f t="shared" ca="1" si="911"/>
        <v>-1</v>
      </c>
      <c r="N3592">
        <f t="shared" ca="1" si="905"/>
        <v>0</v>
      </c>
      <c r="O3592">
        <f>COUNTIF(結算日!$A$3:$A$249,A3592)</f>
        <v>0</v>
      </c>
      <c r="Q3592" s="7">
        <f t="shared" si="913"/>
        <v>60</v>
      </c>
      <c r="R3592" s="8">
        <f t="shared" ca="1" si="917"/>
        <v>-11580</v>
      </c>
      <c r="S3592" s="8">
        <f t="shared" ca="1" si="918"/>
        <v>1465990</v>
      </c>
      <c r="T3592" s="8">
        <f t="shared" ca="1" si="914"/>
        <v>-190</v>
      </c>
      <c r="U3592" s="9">
        <f t="shared" ca="1" si="919"/>
        <v>3</v>
      </c>
      <c r="V3592">
        <f t="shared" si="915"/>
        <v>2012</v>
      </c>
      <c r="W3592">
        <f t="shared" si="916"/>
        <v>12</v>
      </c>
    </row>
    <row r="3593" spans="1:23" x14ac:dyDescent="0.25">
      <c r="A3593" s="1">
        <v>41256</v>
      </c>
      <c r="B3593" s="2">
        <v>7757.09</v>
      </c>
      <c r="C3593" s="2">
        <v>104444</v>
      </c>
      <c r="D3593" s="2">
        <v>7772</v>
      </c>
      <c r="E3593" s="2">
        <v>7765</v>
      </c>
      <c r="F3593" s="10">
        <f t="shared" si="906"/>
        <v>1.9221125447816956E-3</v>
      </c>
      <c r="G3593" s="2">
        <f t="shared" ca="1" si="907"/>
        <v>73017.675000000003</v>
      </c>
      <c r="H3593">
        <f t="shared" ca="1" si="908"/>
        <v>1</v>
      </c>
      <c r="I3593">
        <f t="shared" si="909"/>
        <v>-1</v>
      </c>
      <c r="J3593">
        <f t="shared" si="912"/>
        <v>66.900000000000546</v>
      </c>
      <c r="K3593">
        <f t="shared" si="910"/>
        <v>-1</v>
      </c>
      <c r="L3593" s="11">
        <f t="shared" ca="1" si="904"/>
        <v>11637.72999999997</v>
      </c>
      <c r="M3593">
        <f t="shared" ca="1" si="911"/>
        <v>-1</v>
      </c>
      <c r="N3593">
        <f t="shared" ca="1" si="905"/>
        <v>0</v>
      </c>
      <c r="O3593">
        <f>COUNTIF(結算日!$A$3:$A$249,A3593)</f>
        <v>0</v>
      </c>
      <c r="Q3593" s="7">
        <f t="shared" si="913"/>
        <v>74</v>
      </c>
      <c r="R3593" s="8">
        <f t="shared" ca="1" si="917"/>
        <v>-14060</v>
      </c>
      <c r="S3593" s="8">
        <f t="shared" ca="1" si="918"/>
        <v>1451927</v>
      </c>
      <c r="T3593" s="8">
        <f t="shared" ca="1" si="914"/>
        <v>-186</v>
      </c>
      <c r="U3593" s="9">
        <f t="shared" ca="1" si="919"/>
        <v>4</v>
      </c>
      <c r="V3593">
        <f t="shared" si="915"/>
        <v>2012</v>
      </c>
      <c r="W3593">
        <f t="shared" si="916"/>
        <v>12</v>
      </c>
    </row>
    <row r="3594" spans="1:23" x14ac:dyDescent="0.25">
      <c r="A3594" s="1">
        <v>41257</v>
      </c>
      <c r="B3594" s="2">
        <v>7698.77</v>
      </c>
      <c r="C3594" s="2">
        <v>97360</v>
      </c>
      <c r="D3594" s="2">
        <v>7703</v>
      </c>
      <c r="E3594" s="2">
        <v>7695</v>
      </c>
      <c r="F3594" s="10">
        <f t="shared" si="906"/>
        <v>5.4943841678589678E-4</v>
      </c>
      <c r="G3594" s="2">
        <f t="shared" ca="1" si="907"/>
        <v>73996.75</v>
      </c>
      <c r="H3594">
        <f t="shared" ca="1" si="908"/>
        <v>1</v>
      </c>
      <c r="I3594">
        <f t="shared" si="909"/>
        <v>-1</v>
      </c>
      <c r="J3594">
        <f t="shared" si="912"/>
        <v>-58.319999999999709</v>
      </c>
      <c r="K3594">
        <f t="shared" ca="1" si="910"/>
        <v>1</v>
      </c>
      <c r="L3594" s="11">
        <f t="shared" ca="1" si="904"/>
        <v>11696.04999999997</v>
      </c>
      <c r="M3594">
        <f t="shared" ca="1" si="911"/>
        <v>1</v>
      </c>
      <c r="N3594">
        <f t="shared" ca="1" si="905"/>
        <v>2</v>
      </c>
      <c r="O3594">
        <f>COUNTIF(結算日!$A$3:$A$249,A3594)</f>
        <v>0</v>
      </c>
      <c r="Q3594" s="7">
        <f t="shared" si="913"/>
        <v>-69</v>
      </c>
      <c r="R3594" s="8">
        <f t="shared" ca="1" si="917"/>
        <v>12834</v>
      </c>
      <c r="S3594" s="8">
        <f t="shared" ca="1" si="918"/>
        <v>1464757</v>
      </c>
      <c r="T3594" s="8">
        <f t="shared" ca="1" si="914"/>
        <v>190</v>
      </c>
      <c r="U3594" s="9">
        <f t="shared" ca="1" si="919"/>
        <v>376</v>
      </c>
      <c r="V3594">
        <f t="shared" si="915"/>
        <v>2012</v>
      </c>
      <c r="W3594">
        <f t="shared" si="916"/>
        <v>12</v>
      </c>
    </row>
    <row r="3595" spans="1:23" x14ac:dyDescent="0.25">
      <c r="A3595" s="1">
        <v>41260</v>
      </c>
      <c r="B3595" s="2">
        <v>7631.28</v>
      </c>
      <c r="C3595" s="2">
        <v>93272</v>
      </c>
      <c r="D3595" s="2">
        <v>7652</v>
      </c>
      <c r="E3595" s="2">
        <v>7647</v>
      </c>
      <c r="F3595" s="10">
        <f t="shared" si="906"/>
        <v>2.7151408413792488E-3</v>
      </c>
      <c r="G3595" s="2">
        <f t="shared" ca="1" si="907"/>
        <v>75101.524999999994</v>
      </c>
      <c r="H3595">
        <f t="shared" ca="1" si="908"/>
        <v>1</v>
      </c>
      <c r="I3595">
        <f t="shared" si="909"/>
        <v>-1</v>
      </c>
      <c r="J3595">
        <f t="shared" si="912"/>
        <v>-67.490000000000691</v>
      </c>
      <c r="K3595">
        <f t="shared" si="910"/>
        <v>-1</v>
      </c>
      <c r="L3595" s="11">
        <f t="shared" ca="1" si="904"/>
        <v>11628.559999999969</v>
      </c>
      <c r="M3595">
        <f t="shared" ca="1" si="911"/>
        <v>-1</v>
      </c>
      <c r="N3595">
        <f t="shared" ca="1" si="905"/>
        <v>2</v>
      </c>
      <c r="O3595">
        <f>COUNTIF(結算日!$A$3:$A$249,A3595)</f>
        <v>0</v>
      </c>
      <c r="Q3595" s="7">
        <f t="shared" si="913"/>
        <v>-51</v>
      </c>
      <c r="R3595" s="8">
        <f t="shared" ca="1" si="917"/>
        <v>-9690</v>
      </c>
      <c r="S3595" s="8">
        <f t="shared" ca="1" si="918"/>
        <v>1454691</v>
      </c>
      <c r="T3595" s="8">
        <f t="shared" ca="1" si="914"/>
        <v>-190</v>
      </c>
      <c r="U3595" s="9">
        <f t="shared" ca="1" si="919"/>
        <v>380</v>
      </c>
      <c r="V3595">
        <f t="shared" si="915"/>
        <v>2012</v>
      </c>
      <c r="W3595">
        <f t="shared" si="916"/>
        <v>12</v>
      </c>
    </row>
    <row r="3596" spans="1:23" x14ac:dyDescent="0.25">
      <c r="A3596" s="1">
        <v>41261</v>
      </c>
      <c r="B3596" s="2">
        <v>7643.74</v>
      </c>
      <c r="C3596" s="2">
        <v>73683</v>
      </c>
      <c r="D3596" s="2">
        <v>7655</v>
      </c>
      <c r="E3596" s="2">
        <v>7653</v>
      </c>
      <c r="F3596" s="10">
        <f t="shared" si="906"/>
        <v>1.4731008642365762E-3</v>
      </c>
      <c r="G3596" s="2">
        <f t="shared" ca="1" si="907"/>
        <v>75796.75</v>
      </c>
      <c r="H3596">
        <f t="shared" ca="1" si="908"/>
        <v>-1</v>
      </c>
      <c r="I3596">
        <f t="shared" si="909"/>
        <v>-1</v>
      </c>
      <c r="J3596">
        <f t="shared" si="912"/>
        <v>12.460000000000036</v>
      </c>
      <c r="K3596">
        <f t="shared" si="910"/>
        <v>-1</v>
      </c>
      <c r="L3596" s="11">
        <f t="shared" ca="1" si="904"/>
        <v>11616.099999999969</v>
      </c>
      <c r="M3596">
        <f t="shared" ca="1" si="911"/>
        <v>-1</v>
      </c>
      <c r="N3596">
        <f t="shared" ca="1" si="905"/>
        <v>0</v>
      </c>
      <c r="O3596">
        <f>COUNTIF(結算日!$A$3:$A$249,A3596)</f>
        <v>0</v>
      </c>
      <c r="Q3596" s="7">
        <f t="shared" si="913"/>
        <v>3</v>
      </c>
      <c r="R3596" s="8">
        <f t="shared" ca="1" si="917"/>
        <v>-570</v>
      </c>
      <c r="S3596" s="8">
        <f t="shared" ca="1" si="918"/>
        <v>1453741</v>
      </c>
      <c r="T3596" s="8">
        <f t="shared" ca="1" si="914"/>
        <v>-189</v>
      </c>
      <c r="U3596" s="9">
        <f t="shared" ca="1" si="919"/>
        <v>1</v>
      </c>
      <c r="V3596">
        <f t="shared" si="915"/>
        <v>2012</v>
      </c>
      <c r="W3596">
        <f t="shared" si="916"/>
        <v>12</v>
      </c>
    </row>
    <row r="3597" spans="1:23" x14ac:dyDescent="0.25">
      <c r="A3597" s="1">
        <v>41262</v>
      </c>
      <c r="B3597" s="2">
        <v>7677.47</v>
      </c>
      <c r="C3597" s="2">
        <v>85393</v>
      </c>
      <c r="D3597" s="2">
        <v>7659</v>
      </c>
      <c r="E3597" s="2">
        <v>7664</v>
      </c>
      <c r="F3597" s="10">
        <f t="shared" si="906"/>
        <v>-1.7544842246208781E-3</v>
      </c>
      <c r="G3597" s="2">
        <f t="shared" ca="1" si="907"/>
        <v>76497.25</v>
      </c>
      <c r="H3597">
        <f t="shared" ca="1" si="908"/>
        <v>1</v>
      </c>
      <c r="I3597">
        <f t="shared" si="909"/>
        <v>1</v>
      </c>
      <c r="J3597">
        <f t="shared" si="912"/>
        <v>33.730000000000473</v>
      </c>
      <c r="K3597">
        <f t="shared" si="910"/>
        <v>1</v>
      </c>
      <c r="L3597" s="11">
        <f t="shared" ca="1" si="904"/>
        <v>11582.36999999997</v>
      </c>
      <c r="M3597">
        <f t="shared" ca="1" si="911"/>
        <v>1</v>
      </c>
      <c r="N3597">
        <f t="shared" ca="1" si="905"/>
        <v>2</v>
      </c>
      <c r="O3597">
        <f>COUNTIF(結算日!$A$3:$A$249,A3597)</f>
        <v>1</v>
      </c>
      <c r="Q3597" s="7">
        <f t="shared" si="913"/>
        <v>4</v>
      </c>
      <c r="R3597" s="8">
        <f t="shared" ca="1" si="917"/>
        <v>-756</v>
      </c>
      <c r="S3597" s="8">
        <f t="shared" ca="1" si="918"/>
        <v>1452984</v>
      </c>
      <c r="T3597" s="8">
        <f t="shared" ca="1" si="914"/>
        <v>189</v>
      </c>
      <c r="U3597" s="9">
        <f t="shared" ca="1" si="919"/>
        <v>378</v>
      </c>
      <c r="V3597">
        <f t="shared" si="915"/>
        <v>2012</v>
      </c>
      <c r="W3597">
        <f t="shared" si="916"/>
        <v>12</v>
      </c>
    </row>
    <row r="3598" spans="1:23" x14ac:dyDescent="0.25">
      <c r="A3598" s="1">
        <v>41263</v>
      </c>
      <c r="B3598" s="2">
        <v>7595.46</v>
      </c>
      <c r="C3598" s="2">
        <v>78231</v>
      </c>
      <c r="D3598" s="2">
        <v>7560</v>
      </c>
      <c r="E3598" s="2">
        <v>7546</v>
      </c>
      <c r="F3598" s="10">
        <f t="shared" si="906"/>
        <v>-4.668578334952711E-3</v>
      </c>
      <c r="G3598" s="2">
        <f t="shared" ca="1" si="907"/>
        <v>76926.625</v>
      </c>
      <c r="H3598">
        <f t="shared" ca="1" si="908"/>
        <v>1</v>
      </c>
      <c r="I3598">
        <f t="shared" si="909"/>
        <v>1</v>
      </c>
      <c r="J3598">
        <f t="shared" si="912"/>
        <v>-82.010000000000218</v>
      </c>
      <c r="K3598">
        <f t="shared" si="910"/>
        <v>1</v>
      </c>
      <c r="L3598" s="11">
        <f t="shared" ca="1" si="904"/>
        <v>11500.35999999997</v>
      </c>
      <c r="M3598">
        <f t="shared" ca="1" si="911"/>
        <v>1</v>
      </c>
      <c r="N3598">
        <f t="shared" ca="1" si="905"/>
        <v>0</v>
      </c>
      <c r="O3598">
        <f>COUNTIF(結算日!$A$3:$A$249,A3598)</f>
        <v>0</v>
      </c>
      <c r="Q3598" s="7">
        <f t="shared" si="913"/>
        <v>-104</v>
      </c>
      <c r="R3598" s="8">
        <f t="shared" ca="1" si="917"/>
        <v>-19656</v>
      </c>
      <c r="S3598" s="8">
        <f t="shared" ca="1" si="918"/>
        <v>1432950</v>
      </c>
      <c r="T3598" s="8">
        <f t="shared" ca="1" si="914"/>
        <v>189</v>
      </c>
      <c r="U3598" s="9">
        <f t="shared" ca="1" si="919"/>
        <v>0</v>
      </c>
      <c r="V3598">
        <f t="shared" si="915"/>
        <v>2012</v>
      </c>
      <c r="W3598">
        <f t="shared" si="916"/>
        <v>12</v>
      </c>
    </row>
    <row r="3599" spans="1:23" x14ac:dyDescent="0.25">
      <c r="A3599" s="1">
        <v>41264</v>
      </c>
      <c r="B3599" s="2">
        <v>7519.93</v>
      </c>
      <c r="C3599" s="2">
        <v>79260</v>
      </c>
      <c r="D3599" s="2">
        <v>7491</v>
      </c>
      <c r="E3599" s="2">
        <v>7479</v>
      </c>
      <c r="F3599" s="10">
        <f t="shared" si="906"/>
        <v>-3.8471102789521261E-3</v>
      </c>
      <c r="G3599" s="2">
        <f t="shared" ca="1" si="907"/>
        <v>76666.25</v>
      </c>
      <c r="H3599">
        <f t="shared" ca="1" si="908"/>
        <v>1</v>
      </c>
      <c r="I3599">
        <f t="shared" si="909"/>
        <v>1</v>
      </c>
      <c r="J3599">
        <f t="shared" si="912"/>
        <v>-75.529999999999745</v>
      </c>
      <c r="K3599">
        <f t="shared" si="910"/>
        <v>1</v>
      </c>
      <c r="L3599" s="11">
        <f t="shared" ca="1" si="904"/>
        <v>11424.829999999969</v>
      </c>
      <c r="M3599">
        <f t="shared" ca="1" si="911"/>
        <v>1</v>
      </c>
      <c r="N3599">
        <f t="shared" ca="1" si="905"/>
        <v>0</v>
      </c>
      <c r="O3599">
        <f>COUNTIF(結算日!$A$3:$A$249,A3599)</f>
        <v>0</v>
      </c>
      <c r="Q3599" s="7">
        <f t="shared" si="913"/>
        <v>-69</v>
      </c>
      <c r="R3599" s="8">
        <f t="shared" ca="1" si="917"/>
        <v>-13041</v>
      </c>
      <c r="S3599" s="8">
        <f t="shared" ca="1" si="918"/>
        <v>1419909</v>
      </c>
      <c r="T3599" s="8">
        <f t="shared" ca="1" si="914"/>
        <v>189</v>
      </c>
      <c r="U3599" s="9">
        <f t="shared" ca="1" si="919"/>
        <v>0</v>
      </c>
      <c r="V3599">
        <f t="shared" si="915"/>
        <v>2012</v>
      </c>
      <c r="W3599">
        <f t="shared" si="916"/>
        <v>12</v>
      </c>
    </row>
    <row r="3600" spans="1:23" x14ac:dyDescent="0.25">
      <c r="A3600" s="1">
        <v>41265</v>
      </c>
      <c r="B3600" s="2">
        <v>7540.14</v>
      </c>
      <c r="C3600" s="2">
        <v>40517</v>
      </c>
      <c r="D3600" s="2">
        <v>7525</v>
      </c>
      <c r="E3600" s="2">
        <v>7515</v>
      </c>
      <c r="F3600" s="10">
        <f t="shared" si="906"/>
        <v>-2.0079202773424232E-3</v>
      </c>
      <c r="G3600" s="2">
        <f t="shared" ca="1" si="907"/>
        <v>75917.074999999997</v>
      </c>
      <c r="H3600">
        <f t="shared" ca="1" si="908"/>
        <v>-1</v>
      </c>
      <c r="I3600">
        <f t="shared" si="909"/>
        <v>1</v>
      </c>
      <c r="J3600">
        <f t="shared" si="912"/>
        <v>20.210000000000036</v>
      </c>
      <c r="K3600">
        <f t="shared" si="910"/>
        <v>1</v>
      </c>
      <c r="L3600" s="11">
        <f t="shared" ca="1" si="904"/>
        <v>11445.039999999968</v>
      </c>
      <c r="M3600">
        <f t="shared" ca="1" si="911"/>
        <v>1</v>
      </c>
      <c r="N3600">
        <f t="shared" ca="1" si="905"/>
        <v>0</v>
      </c>
      <c r="O3600">
        <f>COUNTIF(結算日!$A$3:$A$249,A3600)</f>
        <v>0</v>
      </c>
      <c r="Q3600" s="7">
        <f t="shared" si="913"/>
        <v>34</v>
      </c>
      <c r="R3600" s="8">
        <f t="shared" ca="1" si="917"/>
        <v>6426</v>
      </c>
      <c r="S3600" s="8">
        <f t="shared" ca="1" si="918"/>
        <v>1426335</v>
      </c>
      <c r="T3600" s="8">
        <f t="shared" ca="1" si="914"/>
        <v>189</v>
      </c>
      <c r="U3600" s="9">
        <f t="shared" ca="1" si="919"/>
        <v>0</v>
      </c>
      <c r="V3600">
        <f t="shared" si="915"/>
        <v>2012</v>
      </c>
      <c r="W3600">
        <f t="shared" si="916"/>
        <v>12</v>
      </c>
    </row>
    <row r="3601" spans="1:23" x14ac:dyDescent="0.25">
      <c r="A3601" s="1">
        <v>41267</v>
      </c>
      <c r="B3601" s="2">
        <v>7535.52</v>
      </c>
      <c r="C3601" s="2">
        <v>48518</v>
      </c>
      <c r="D3601" s="2">
        <v>7518</v>
      </c>
      <c r="E3601" s="2">
        <v>7508</v>
      </c>
      <c r="F3601" s="10">
        <f t="shared" si="906"/>
        <v>-2.3249888527931972E-3</v>
      </c>
      <c r="G3601" s="2">
        <f t="shared" ca="1" si="907"/>
        <v>75428.074999999997</v>
      </c>
      <c r="H3601">
        <f t="shared" ca="1" si="908"/>
        <v>-1</v>
      </c>
      <c r="I3601">
        <f t="shared" si="909"/>
        <v>1</v>
      </c>
      <c r="J3601">
        <f t="shared" si="912"/>
        <v>-4.6199999999998909</v>
      </c>
      <c r="K3601">
        <f t="shared" si="910"/>
        <v>1</v>
      </c>
      <c r="L3601" s="11">
        <f t="shared" ca="1" si="904"/>
        <v>11440.419999999969</v>
      </c>
      <c r="M3601">
        <f t="shared" ca="1" si="911"/>
        <v>1</v>
      </c>
      <c r="N3601">
        <f t="shared" ca="1" si="905"/>
        <v>0</v>
      </c>
      <c r="O3601">
        <f>COUNTIF(結算日!$A$3:$A$249,A3601)</f>
        <v>0</v>
      </c>
      <c r="Q3601" s="7">
        <f t="shared" si="913"/>
        <v>-7</v>
      </c>
      <c r="R3601" s="8">
        <f t="shared" ca="1" si="917"/>
        <v>-1323</v>
      </c>
      <c r="S3601" s="8">
        <f t="shared" ca="1" si="918"/>
        <v>1425012</v>
      </c>
      <c r="T3601" s="8">
        <f t="shared" ca="1" si="914"/>
        <v>189</v>
      </c>
      <c r="U3601" s="9">
        <f t="shared" ca="1" si="919"/>
        <v>0</v>
      </c>
      <c r="V3601">
        <f t="shared" si="915"/>
        <v>2012</v>
      </c>
      <c r="W3601">
        <f t="shared" si="916"/>
        <v>12</v>
      </c>
    </row>
    <row r="3602" spans="1:23" x14ac:dyDescent="0.25">
      <c r="A3602" s="1">
        <v>41268</v>
      </c>
      <c r="B3602" s="2">
        <v>7636.57</v>
      </c>
      <c r="C3602" s="2">
        <v>56635</v>
      </c>
      <c r="D3602" s="2">
        <v>7674</v>
      </c>
      <c r="E3602" s="2">
        <v>7658</v>
      </c>
      <c r="F3602" s="10">
        <f t="shared" si="906"/>
        <v>4.901415164137779E-3</v>
      </c>
      <c r="G3602" s="2">
        <f t="shared" ca="1" si="907"/>
        <v>75050.05</v>
      </c>
      <c r="H3602">
        <f t="shared" ca="1" si="908"/>
        <v>-1</v>
      </c>
      <c r="I3602">
        <f t="shared" si="909"/>
        <v>-1</v>
      </c>
      <c r="J3602">
        <f t="shared" si="912"/>
        <v>101.04999999999927</v>
      </c>
      <c r="K3602">
        <f t="shared" si="910"/>
        <v>-1</v>
      </c>
      <c r="L3602" s="11">
        <f t="shared" ca="1" si="904"/>
        <v>11541.469999999968</v>
      </c>
      <c r="M3602">
        <f t="shared" ca="1" si="911"/>
        <v>-1</v>
      </c>
      <c r="N3602">
        <f t="shared" ca="1" si="905"/>
        <v>2</v>
      </c>
      <c r="O3602">
        <f>COUNTIF(結算日!$A$3:$A$249,A3602)</f>
        <v>0</v>
      </c>
      <c r="Q3602" s="7">
        <f t="shared" si="913"/>
        <v>156</v>
      </c>
      <c r="R3602" s="8">
        <f t="shared" ca="1" si="917"/>
        <v>29484</v>
      </c>
      <c r="S3602" s="8">
        <f t="shared" ca="1" si="918"/>
        <v>1454496</v>
      </c>
      <c r="T3602" s="8">
        <f t="shared" ca="1" si="914"/>
        <v>-189</v>
      </c>
      <c r="U3602" s="9">
        <f t="shared" ca="1" si="919"/>
        <v>378</v>
      </c>
      <c r="V3602">
        <f t="shared" si="915"/>
        <v>2012</v>
      </c>
      <c r="W3602">
        <f t="shared" si="916"/>
        <v>12</v>
      </c>
    </row>
    <row r="3603" spans="1:23" x14ac:dyDescent="0.25">
      <c r="A3603" s="1">
        <v>41269</v>
      </c>
      <c r="B3603" s="2">
        <v>7634.19</v>
      </c>
      <c r="C3603" s="2">
        <v>56988</v>
      </c>
      <c r="D3603" s="2">
        <v>7634</v>
      </c>
      <c r="E3603" s="2">
        <v>7620</v>
      </c>
      <c r="F3603" s="10">
        <f t="shared" si="906"/>
        <v>-2.4888036582737527E-5</v>
      </c>
      <c r="G3603" s="2">
        <f t="shared" ca="1" si="907"/>
        <v>74655.25</v>
      </c>
      <c r="H3603">
        <f t="shared" ca="1" si="908"/>
        <v>-1</v>
      </c>
      <c r="I3603">
        <f t="shared" si="909"/>
        <v>1</v>
      </c>
      <c r="J3603">
        <f t="shared" si="912"/>
        <v>-2.3800000000001091</v>
      </c>
      <c r="K3603">
        <f t="shared" ca="1" si="910"/>
        <v>-1</v>
      </c>
      <c r="L3603" s="11">
        <f t="shared" ca="1" si="904"/>
        <v>11543.849999999969</v>
      </c>
      <c r="M3603">
        <f t="shared" ca="1" si="911"/>
        <v>-1</v>
      </c>
      <c r="N3603">
        <f t="shared" ca="1" si="905"/>
        <v>0</v>
      </c>
      <c r="O3603">
        <f>COUNTIF(結算日!$A$3:$A$249,A3603)</f>
        <v>0</v>
      </c>
      <c r="Q3603" s="7">
        <f t="shared" si="913"/>
        <v>-40</v>
      </c>
      <c r="R3603" s="8">
        <f t="shared" ca="1" si="917"/>
        <v>7560</v>
      </c>
      <c r="S3603" s="8">
        <f t="shared" ca="1" si="918"/>
        <v>1461678</v>
      </c>
      <c r="T3603" s="8">
        <f t="shared" ca="1" si="914"/>
        <v>-191</v>
      </c>
      <c r="U3603" s="9">
        <f t="shared" ca="1" si="919"/>
        <v>2</v>
      </c>
      <c r="V3603">
        <f t="shared" si="915"/>
        <v>2012</v>
      </c>
      <c r="W3603">
        <f t="shared" si="916"/>
        <v>12</v>
      </c>
    </row>
    <row r="3604" spans="1:23" x14ac:dyDescent="0.25">
      <c r="A3604" s="1">
        <v>41270</v>
      </c>
      <c r="B3604" s="2">
        <v>7648.41</v>
      </c>
      <c r="C3604" s="2">
        <v>69893</v>
      </c>
      <c r="D3604" s="2">
        <v>7629</v>
      </c>
      <c r="E3604" s="2">
        <v>7613</v>
      </c>
      <c r="F3604" s="10">
        <f t="shared" si="906"/>
        <v>-2.5377823626087093E-3</v>
      </c>
      <c r="G3604" s="2">
        <f t="shared" ca="1" si="907"/>
        <v>74517.074999999997</v>
      </c>
      <c r="H3604">
        <f t="shared" ca="1" si="908"/>
        <v>-1</v>
      </c>
      <c r="I3604">
        <f t="shared" si="909"/>
        <v>1</v>
      </c>
      <c r="J3604">
        <f t="shared" si="912"/>
        <v>14.220000000000255</v>
      </c>
      <c r="K3604">
        <f t="shared" si="910"/>
        <v>1</v>
      </c>
      <c r="L3604" s="11">
        <f t="shared" ca="1" si="904"/>
        <v>11529.629999999968</v>
      </c>
      <c r="M3604">
        <f t="shared" ca="1" si="911"/>
        <v>1</v>
      </c>
      <c r="N3604">
        <f t="shared" ca="1" si="905"/>
        <v>2</v>
      </c>
      <c r="O3604">
        <f>COUNTIF(結算日!$A$3:$A$249,A3604)</f>
        <v>0</v>
      </c>
      <c r="Q3604" s="7">
        <f t="shared" si="913"/>
        <v>-5</v>
      </c>
      <c r="R3604" s="8">
        <f t="shared" ca="1" si="917"/>
        <v>955</v>
      </c>
      <c r="S3604" s="8">
        <f t="shared" ca="1" si="918"/>
        <v>1462631</v>
      </c>
      <c r="T3604" s="8">
        <f t="shared" ca="1" si="914"/>
        <v>191</v>
      </c>
      <c r="U3604" s="9">
        <f t="shared" ca="1" si="919"/>
        <v>382</v>
      </c>
      <c r="V3604">
        <f t="shared" si="915"/>
        <v>2012</v>
      </c>
      <c r="W3604">
        <f t="shared" si="916"/>
        <v>12</v>
      </c>
    </row>
    <row r="3605" spans="1:23" x14ac:dyDescent="0.25">
      <c r="A3605" s="1">
        <v>41271</v>
      </c>
      <c r="B3605" s="2">
        <v>7699.5</v>
      </c>
      <c r="C3605" s="2">
        <v>70557</v>
      </c>
      <c r="D3605" s="2">
        <v>7675</v>
      </c>
      <c r="E3605" s="2">
        <v>7665</v>
      </c>
      <c r="F3605" s="10">
        <f t="shared" si="906"/>
        <v>-3.1820248068056278E-3</v>
      </c>
      <c r="G3605" s="2">
        <f t="shared" ca="1" si="907"/>
        <v>74987.25</v>
      </c>
      <c r="H3605">
        <f t="shared" ca="1" si="908"/>
        <v>-1</v>
      </c>
      <c r="I3605">
        <f t="shared" si="909"/>
        <v>1</v>
      </c>
      <c r="J3605">
        <f t="shared" si="912"/>
        <v>51.090000000000146</v>
      </c>
      <c r="K3605">
        <f t="shared" si="910"/>
        <v>1</v>
      </c>
      <c r="L3605" s="11">
        <f t="shared" ca="1" si="904"/>
        <v>11580.719999999968</v>
      </c>
      <c r="M3605">
        <f t="shared" ca="1" si="911"/>
        <v>1</v>
      </c>
      <c r="N3605">
        <f t="shared" ca="1" si="905"/>
        <v>0</v>
      </c>
      <c r="O3605">
        <f>COUNTIF(結算日!$A$3:$A$249,A3605)</f>
        <v>0</v>
      </c>
      <c r="Q3605" s="7">
        <f t="shared" si="913"/>
        <v>46</v>
      </c>
      <c r="R3605" s="8">
        <f t="shared" ca="1" si="917"/>
        <v>8786</v>
      </c>
      <c r="S3605" s="8">
        <f t="shared" ca="1" si="918"/>
        <v>1471035</v>
      </c>
      <c r="T3605" s="8">
        <f t="shared" ca="1" si="914"/>
        <v>191</v>
      </c>
      <c r="U3605" s="9">
        <f t="shared" ca="1" si="919"/>
        <v>0</v>
      </c>
      <c r="V3605">
        <f t="shared" si="915"/>
        <v>2012</v>
      </c>
      <c r="W3605">
        <f t="shared" si="916"/>
        <v>12</v>
      </c>
    </row>
    <row r="3606" spans="1:23" x14ac:dyDescent="0.25">
      <c r="A3606" s="1">
        <v>41276</v>
      </c>
      <c r="B3606" s="2">
        <v>7779.22</v>
      </c>
      <c r="C3606" s="2">
        <v>78256</v>
      </c>
      <c r="D3606" s="2">
        <v>7772</v>
      </c>
      <c r="E3606" s="2">
        <v>7758</v>
      </c>
      <c r="F3606" s="10">
        <f t="shared" si="906"/>
        <v>-9.2811361550393379E-4</v>
      </c>
      <c r="G3606" s="2">
        <f t="shared" ca="1" si="907"/>
        <v>75522.475000000006</v>
      </c>
      <c r="H3606">
        <f t="shared" ca="1" si="908"/>
        <v>1</v>
      </c>
      <c r="I3606">
        <f t="shared" si="909"/>
        <v>1</v>
      </c>
      <c r="J3606">
        <f t="shared" si="912"/>
        <v>79.720000000000255</v>
      </c>
      <c r="K3606">
        <f t="shared" ca="1" si="910"/>
        <v>1</v>
      </c>
      <c r="L3606" s="11">
        <f t="shared" ca="1" si="904"/>
        <v>11660.43999999997</v>
      </c>
      <c r="M3606">
        <f t="shared" ca="1" si="911"/>
        <v>1</v>
      </c>
      <c r="N3606">
        <f t="shared" ca="1" si="905"/>
        <v>0</v>
      </c>
      <c r="O3606">
        <f>COUNTIF(結算日!$A$3:$A$249,A3606)</f>
        <v>0</v>
      </c>
      <c r="Q3606" s="7">
        <f t="shared" si="913"/>
        <v>97</v>
      </c>
      <c r="R3606" s="8">
        <f t="shared" ca="1" si="917"/>
        <v>18527</v>
      </c>
      <c r="S3606" s="8">
        <f t="shared" ca="1" si="918"/>
        <v>1489562</v>
      </c>
      <c r="T3606" s="8">
        <f t="shared" ca="1" si="914"/>
        <v>191</v>
      </c>
      <c r="U3606" s="9">
        <f t="shared" ca="1" si="919"/>
        <v>0</v>
      </c>
      <c r="V3606">
        <f t="shared" si="915"/>
        <v>2013</v>
      </c>
      <c r="W3606">
        <f t="shared" si="916"/>
        <v>1</v>
      </c>
    </row>
    <row r="3607" spans="1:23" x14ac:dyDescent="0.25">
      <c r="A3607" s="1">
        <v>41277</v>
      </c>
      <c r="B3607" s="2">
        <v>7836.84</v>
      </c>
      <c r="C3607" s="2">
        <v>104907</v>
      </c>
      <c r="D3607" s="2">
        <v>7823</v>
      </c>
      <c r="E3607" s="2">
        <v>7811</v>
      </c>
      <c r="F3607" s="10">
        <f t="shared" si="906"/>
        <v>-1.7660179358006678E-3</v>
      </c>
      <c r="G3607" s="2">
        <f t="shared" ca="1" si="907"/>
        <v>76361.75</v>
      </c>
      <c r="H3607">
        <f t="shared" ca="1" si="908"/>
        <v>1</v>
      </c>
      <c r="I3607">
        <f t="shared" si="909"/>
        <v>1</v>
      </c>
      <c r="J3607">
        <f t="shared" si="912"/>
        <v>57.619999999999891</v>
      </c>
      <c r="K3607">
        <f t="shared" si="910"/>
        <v>1</v>
      </c>
      <c r="L3607" s="11">
        <f t="shared" ca="1" si="904"/>
        <v>11718.059999999969</v>
      </c>
      <c r="M3607">
        <f t="shared" ca="1" si="911"/>
        <v>1</v>
      </c>
      <c r="N3607">
        <f t="shared" ca="1" si="905"/>
        <v>0</v>
      </c>
      <c r="O3607">
        <f>COUNTIF(結算日!$A$3:$A$249,A3607)</f>
        <v>0</v>
      </c>
      <c r="Q3607" s="7">
        <f t="shared" si="913"/>
        <v>51</v>
      </c>
      <c r="R3607" s="8">
        <f t="shared" ca="1" si="917"/>
        <v>9741</v>
      </c>
      <c r="S3607" s="8">
        <f t="shared" ca="1" si="918"/>
        <v>1499303</v>
      </c>
      <c r="T3607" s="8">
        <f t="shared" ca="1" si="914"/>
        <v>191</v>
      </c>
      <c r="U3607" s="9">
        <f t="shared" ca="1" si="919"/>
        <v>0</v>
      </c>
      <c r="V3607">
        <f t="shared" si="915"/>
        <v>2013</v>
      </c>
      <c r="W3607">
        <f t="shared" si="916"/>
        <v>1</v>
      </c>
    </row>
    <row r="3608" spans="1:23" x14ac:dyDescent="0.25">
      <c r="A3608" s="1">
        <v>41278</v>
      </c>
      <c r="B3608" s="2">
        <v>7805.99</v>
      </c>
      <c r="C3608" s="2">
        <v>99286</v>
      </c>
      <c r="D3608" s="2">
        <v>7774</v>
      </c>
      <c r="E3608" s="2">
        <v>7761</v>
      </c>
      <c r="F3608" s="10">
        <f t="shared" si="906"/>
        <v>-4.0981348938443629E-3</v>
      </c>
      <c r="G3608" s="2">
        <f t="shared" ca="1" si="907"/>
        <v>77116.55</v>
      </c>
      <c r="H3608">
        <f t="shared" ca="1" si="908"/>
        <v>1</v>
      </c>
      <c r="I3608">
        <f t="shared" si="909"/>
        <v>1</v>
      </c>
      <c r="J3608">
        <f t="shared" si="912"/>
        <v>-30.850000000000364</v>
      </c>
      <c r="K3608">
        <f t="shared" si="910"/>
        <v>1</v>
      </c>
      <c r="L3608" s="11">
        <f t="shared" ca="1" si="904"/>
        <v>11687.209999999968</v>
      </c>
      <c r="M3608">
        <f t="shared" ca="1" si="911"/>
        <v>1</v>
      </c>
      <c r="N3608">
        <f t="shared" ca="1" si="905"/>
        <v>0</v>
      </c>
      <c r="O3608">
        <f>COUNTIF(結算日!$A$3:$A$249,A3608)</f>
        <v>0</v>
      </c>
      <c r="Q3608" s="7">
        <f t="shared" si="913"/>
        <v>-49</v>
      </c>
      <c r="R3608" s="8">
        <f t="shared" ca="1" si="917"/>
        <v>-9359</v>
      </c>
      <c r="S3608" s="8">
        <f t="shared" ca="1" si="918"/>
        <v>1489944</v>
      </c>
      <c r="T3608" s="8">
        <f t="shared" ca="1" si="914"/>
        <v>191</v>
      </c>
      <c r="U3608" s="9">
        <f t="shared" ca="1" si="919"/>
        <v>0</v>
      </c>
      <c r="V3608">
        <f t="shared" si="915"/>
        <v>2013</v>
      </c>
      <c r="W3608">
        <f t="shared" si="916"/>
        <v>1</v>
      </c>
    </row>
    <row r="3609" spans="1:23" x14ac:dyDescent="0.25">
      <c r="A3609" s="1">
        <v>41281</v>
      </c>
      <c r="B3609" s="2">
        <v>7755.09</v>
      </c>
      <c r="C3609" s="2">
        <v>87441</v>
      </c>
      <c r="D3609" s="2">
        <v>7742</v>
      </c>
      <c r="E3609" s="2">
        <v>7728</v>
      </c>
      <c r="F3609" s="10">
        <f t="shared" si="906"/>
        <v>-1.6879236733552405E-3</v>
      </c>
      <c r="G3609" s="2">
        <f t="shared" ca="1" si="907"/>
        <v>77211.625</v>
      </c>
      <c r="H3609">
        <f t="shared" ca="1" si="908"/>
        <v>1</v>
      </c>
      <c r="I3609">
        <f t="shared" si="909"/>
        <v>1</v>
      </c>
      <c r="J3609">
        <f t="shared" si="912"/>
        <v>-50.899999999999636</v>
      </c>
      <c r="K3609">
        <f t="shared" si="910"/>
        <v>1</v>
      </c>
      <c r="L3609" s="11">
        <f t="shared" ca="1" si="904"/>
        <v>11636.309999999969</v>
      </c>
      <c r="M3609">
        <f t="shared" ca="1" si="911"/>
        <v>1</v>
      </c>
      <c r="N3609">
        <f t="shared" ca="1" si="905"/>
        <v>0</v>
      </c>
      <c r="O3609">
        <f>COUNTIF(結算日!$A$3:$A$249,A3609)</f>
        <v>0</v>
      </c>
      <c r="Q3609" s="7">
        <f t="shared" si="913"/>
        <v>-32</v>
      </c>
      <c r="R3609" s="8">
        <f t="shared" ca="1" si="917"/>
        <v>-6112</v>
      </c>
      <c r="S3609" s="8">
        <f t="shared" ca="1" si="918"/>
        <v>1483832</v>
      </c>
      <c r="T3609" s="8">
        <f t="shared" ca="1" si="914"/>
        <v>191</v>
      </c>
      <c r="U3609" s="9">
        <f t="shared" ca="1" si="919"/>
        <v>0</v>
      </c>
      <c r="V3609">
        <f t="shared" si="915"/>
        <v>2013</v>
      </c>
      <c r="W3609">
        <f t="shared" si="916"/>
        <v>1</v>
      </c>
    </row>
    <row r="3610" spans="1:23" x14ac:dyDescent="0.25">
      <c r="A3610" s="1">
        <v>41282</v>
      </c>
      <c r="B3610" s="2">
        <v>7721.66</v>
      </c>
      <c r="C3610" s="2">
        <v>87579</v>
      </c>
      <c r="D3610" s="2">
        <v>7705</v>
      </c>
      <c r="E3610" s="2">
        <v>7690</v>
      </c>
      <c r="F3610" s="10">
        <f t="shared" si="906"/>
        <v>-2.1575671552489517E-3</v>
      </c>
      <c r="G3610" s="2">
        <f t="shared" ca="1" si="907"/>
        <v>77911.975000000006</v>
      </c>
      <c r="H3610">
        <f t="shared" ca="1" si="908"/>
        <v>1</v>
      </c>
      <c r="I3610">
        <f t="shared" si="909"/>
        <v>1</v>
      </c>
      <c r="J3610">
        <f t="shared" si="912"/>
        <v>-33.430000000000291</v>
      </c>
      <c r="K3610">
        <f t="shared" si="910"/>
        <v>1</v>
      </c>
      <c r="L3610" s="11">
        <f t="shared" ca="1" si="904"/>
        <v>11602.879999999968</v>
      </c>
      <c r="M3610">
        <f t="shared" ca="1" si="911"/>
        <v>1</v>
      </c>
      <c r="N3610">
        <f t="shared" ca="1" si="905"/>
        <v>0</v>
      </c>
      <c r="O3610">
        <f>COUNTIF(結算日!$A$3:$A$249,A3610)</f>
        <v>0</v>
      </c>
      <c r="Q3610" s="7">
        <f t="shared" si="913"/>
        <v>-37</v>
      </c>
      <c r="R3610" s="8">
        <f t="shared" ca="1" si="917"/>
        <v>-7067</v>
      </c>
      <c r="S3610" s="8">
        <f t="shared" ca="1" si="918"/>
        <v>1476765</v>
      </c>
      <c r="T3610" s="8">
        <f t="shared" ca="1" si="914"/>
        <v>191</v>
      </c>
      <c r="U3610" s="9">
        <f t="shared" ca="1" si="919"/>
        <v>0</v>
      </c>
      <c r="V3610">
        <f t="shared" si="915"/>
        <v>2013</v>
      </c>
      <c r="W3610">
        <f t="shared" si="916"/>
        <v>1</v>
      </c>
    </row>
    <row r="3611" spans="1:23" x14ac:dyDescent="0.25">
      <c r="A3611" s="1">
        <v>41283</v>
      </c>
      <c r="B3611" s="2">
        <v>7738.64</v>
      </c>
      <c r="C3611" s="2">
        <v>83348</v>
      </c>
      <c r="D3611" s="2">
        <v>7740</v>
      </c>
      <c r="E3611" s="2">
        <v>7724</v>
      </c>
      <c r="F3611" s="10">
        <f t="shared" si="906"/>
        <v>1.7574147395404971E-4</v>
      </c>
      <c r="G3611" s="2">
        <f t="shared" ca="1" si="907"/>
        <v>78156.074999999997</v>
      </c>
      <c r="H3611">
        <f t="shared" ca="1" si="908"/>
        <v>1</v>
      </c>
      <c r="I3611">
        <f t="shared" si="909"/>
        <v>-1</v>
      </c>
      <c r="J3611">
        <f t="shared" si="912"/>
        <v>16.980000000000473</v>
      </c>
      <c r="K3611">
        <f t="shared" ca="1" si="910"/>
        <v>1</v>
      </c>
      <c r="L3611" s="11">
        <f t="shared" ca="1" si="904"/>
        <v>11619.859999999968</v>
      </c>
      <c r="M3611">
        <f t="shared" ca="1" si="911"/>
        <v>1</v>
      </c>
      <c r="N3611">
        <f t="shared" ca="1" si="905"/>
        <v>0</v>
      </c>
      <c r="O3611">
        <f>COUNTIF(結算日!$A$3:$A$249,A3611)</f>
        <v>0</v>
      </c>
      <c r="Q3611" s="7">
        <f t="shared" si="913"/>
        <v>35</v>
      </c>
      <c r="R3611" s="8">
        <f t="shared" ca="1" si="917"/>
        <v>6685</v>
      </c>
      <c r="S3611" s="8">
        <f t="shared" ca="1" si="918"/>
        <v>1483450</v>
      </c>
      <c r="T3611" s="8">
        <f t="shared" ca="1" si="914"/>
        <v>191</v>
      </c>
      <c r="U3611" s="9">
        <f t="shared" ca="1" si="919"/>
        <v>0</v>
      </c>
      <c r="V3611">
        <f t="shared" si="915"/>
        <v>2013</v>
      </c>
      <c r="W3611">
        <f t="shared" si="916"/>
        <v>1</v>
      </c>
    </row>
    <row r="3612" spans="1:23" x14ac:dyDescent="0.25">
      <c r="A3612" s="1">
        <v>41284</v>
      </c>
      <c r="B3612" s="2">
        <v>7811.64</v>
      </c>
      <c r="C3612" s="2">
        <v>111528</v>
      </c>
      <c r="D3612" s="2">
        <v>7836</v>
      </c>
      <c r="E3612" s="2">
        <v>7826</v>
      </c>
      <c r="F3612" s="10">
        <f t="shared" si="906"/>
        <v>3.1184232760341768E-3</v>
      </c>
      <c r="G3612" s="2">
        <f t="shared" ca="1" si="907"/>
        <v>79428.149999999994</v>
      </c>
      <c r="H3612">
        <f t="shared" ca="1" si="908"/>
        <v>1</v>
      </c>
      <c r="I3612">
        <f t="shared" si="909"/>
        <v>-1</v>
      </c>
      <c r="J3612">
        <f t="shared" si="912"/>
        <v>73</v>
      </c>
      <c r="K3612">
        <f t="shared" si="910"/>
        <v>-1</v>
      </c>
      <c r="L3612" s="11">
        <f t="shared" ca="1" si="904"/>
        <v>11692.859999999968</v>
      </c>
      <c r="M3612">
        <f t="shared" ca="1" si="911"/>
        <v>-1</v>
      </c>
      <c r="N3612">
        <f t="shared" ca="1" si="905"/>
        <v>2</v>
      </c>
      <c r="O3612">
        <f>COUNTIF(結算日!$A$3:$A$249,A3612)</f>
        <v>0</v>
      </c>
      <c r="Q3612" s="7">
        <f t="shared" si="913"/>
        <v>96</v>
      </c>
      <c r="R3612" s="8">
        <f t="shared" ca="1" si="917"/>
        <v>18336</v>
      </c>
      <c r="S3612" s="8">
        <f t="shared" ca="1" si="918"/>
        <v>1501786</v>
      </c>
      <c r="T3612" s="8">
        <f t="shared" ca="1" si="914"/>
        <v>-191</v>
      </c>
      <c r="U3612" s="9">
        <f t="shared" ca="1" si="919"/>
        <v>382</v>
      </c>
      <c r="V3612">
        <f t="shared" si="915"/>
        <v>2013</v>
      </c>
      <c r="W3612">
        <f t="shared" si="916"/>
        <v>1</v>
      </c>
    </row>
    <row r="3613" spans="1:23" x14ac:dyDescent="0.25">
      <c r="A3613" s="1">
        <v>41285</v>
      </c>
      <c r="B3613" s="2">
        <v>7819.15</v>
      </c>
      <c r="C3613" s="2">
        <v>76078</v>
      </c>
      <c r="D3613" s="2">
        <v>7799</v>
      </c>
      <c r="E3613" s="2">
        <v>7791</v>
      </c>
      <c r="F3613" s="10">
        <f t="shared" si="906"/>
        <v>-2.5770064521078995E-3</v>
      </c>
      <c r="G3613" s="2">
        <f t="shared" ca="1" si="907"/>
        <v>79885.975000000006</v>
      </c>
      <c r="H3613">
        <f t="shared" ca="1" si="908"/>
        <v>-1</v>
      </c>
      <c r="I3613">
        <f t="shared" si="909"/>
        <v>1</v>
      </c>
      <c r="J3613">
        <f t="shared" si="912"/>
        <v>7.5099999999993088</v>
      </c>
      <c r="K3613">
        <f t="shared" si="910"/>
        <v>1</v>
      </c>
      <c r="L3613" s="11">
        <f t="shared" ca="1" si="904"/>
        <v>11685.349999999969</v>
      </c>
      <c r="M3613">
        <f t="shared" ca="1" si="911"/>
        <v>1</v>
      </c>
      <c r="N3613">
        <f t="shared" ca="1" si="905"/>
        <v>2</v>
      </c>
      <c r="O3613">
        <f>COUNTIF(結算日!$A$3:$A$249,A3613)</f>
        <v>0</v>
      </c>
      <c r="Q3613" s="7">
        <f t="shared" si="913"/>
        <v>-37</v>
      </c>
      <c r="R3613" s="8">
        <f t="shared" ca="1" si="917"/>
        <v>7067</v>
      </c>
      <c r="S3613" s="8">
        <f t="shared" ca="1" si="918"/>
        <v>1508471</v>
      </c>
      <c r="T3613" s="8">
        <f t="shared" ca="1" si="914"/>
        <v>193</v>
      </c>
      <c r="U3613" s="9">
        <f t="shared" ca="1" si="919"/>
        <v>384</v>
      </c>
      <c r="V3613">
        <f t="shared" si="915"/>
        <v>2013</v>
      </c>
      <c r="W3613">
        <f t="shared" si="916"/>
        <v>1</v>
      </c>
    </row>
    <row r="3614" spans="1:23" x14ac:dyDescent="0.25">
      <c r="A3614" s="1">
        <v>41288</v>
      </c>
      <c r="B3614" s="2">
        <v>7823.97</v>
      </c>
      <c r="C3614" s="2">
        <v>73805</v>
      </c>
      <c r="D3614" s="2">
        <v>7827</v>
      </c>
      <c r="E3614" s="2">
        <v>7814</v>
      </c>
      <c r="F3614" s="10">
        <f t="shared" si="906"/>
        <v>3.8727142358663258E-4</v>
      </c>
      <c r="G3614" s="2">
        <f t="shared" ca="1" si="907"/>
        <v>80070.3</v>
      </c>
      <c r="H3614">
        <f t="shared" ca="1" si="908"/>
        <v>-1</v>
      </c>
      <c r="I3614">
        <f t="shared" si="909"/>
        <v>-1</v>
      </c>
      <c r="J3614">
        <f t="shared" si="912"/>
        <v>4.8200000000006185</v>
      </c>
      <c r="K3614">
        <f t="shared" ca="1" si="910"/>
        <v>-1</v>
      </c>
      <c r="L3614" s="11">
        <f t="shared" ca="1" si="904"/>
        <v>11690.169999999969</v>
      </c>
      <c r="M3614">
        <f t="shared" ca="1" si="911"/>
        <v>-1</v>
      </c>
      <c r="N3614">
        <f t="shared" ca="1" si="905"/>
        <v>2</v>
      </c>
      <c r="O3614">
        <f>COUNTIF(結算日!$A$3:$A$249,A3614)</f>
        <v>0</v>
      </c>
      <c r="Q3614" s="7">
        <f t="shared" si="913"/>
        <v>28</v>
      </c>
      <c r="R3614" s="8">
        <f t="shared" ca="1" si="917"/>
        <v>5404</v>
      </c>
      <c r="S3614" s="8">
        <f t="shared" ca="1" si="918"/>
        <v>1513491</v>
      </c>
      <c r="T3614" s="8">
        <f t="shared" ca="1" si="914"/>
        <v>-193</v>
      </c>
      <c r="U3614" s="9">
        <f t="shared" ca="1" si="919"/>
        <v>386</v>
      </c>
      <c r="V3614">
        <f t="shared" si="915"/>
        <v>2013</v>
      </c>
      <c r="W3614">
        <f t="shared" si="916"/>
        <v>1</v>
      </c>
    </row>
    <row r="3615" spans="1:23" x14ac:dyDescent="0.25">
      <c r="A3615" s="1">
        <v>41289</v>
      </c>
      <c r="B3615" s="2">
        <v>7765.02</v>
      </c>
      <c r="C3615" s="2">
        <v>91709</v>
      </c>
      <c r="D3615" s="2">
        <v>7741</v>
      </c>
      <c r="E3615" s="2">
        <v>7721</v>
      </c>
      <c r="F3615" s="10">
        <f t="shared" si="906"/>
        <v>-3.093359708023935E-3</v>
      </c>
      <c r="G3615" s="2">
        <f t="shared" ca="1" si="907"/>
        <v>81035.850000000006</v>
      </c>
      <c r="H3615">
        <f t="shared" ca="1" si="908"/>
        <v>1</v>
      </c>
      <c r="I3615">
        <f t="shared" si="909"/>
        <v>1</v>
      </c>
      <c r="J3615">
        <f t="shared" si="912"/>
        <v>-58.949999999999818</v>
      </c>
      <c r="K3615">
        <f t="shared" si="910"/>
        <v>1</v>
      </c>
      <c r="L3615" s="11">
        <f t="shared" ca="1" si="904"/>
        <v>11749.11999999997</v>
      </c>
      <c r="M3615">
        <f t="shared" ca="1" si="911"/>
        <v>1</v>
      </c>
      <c r="N3615">
        <f t="shared" ca="1" si="905"/>
        <v>2</v>
      </c>
      <c r="O3615">
        <f>COUNTIF(結算日!$A$3:$A$249,A3615)</f>
        <v>0</v>
      </c>
      <c r="Q3615" s="7">
        <f t="shared" si="913"/>
        <v>-86</v>
      </c>
      <c r="R3615" s="8">
        <f t="shared" ca="1" si="917"/>
        <v>16598</v>
      </c>
      <c r="S3615" s="8">
        <f t="shared" ca="1" si="918"/>
        <v>1529703</v>
      </c>
      <c r="T3615" s="8">
        <f t="shared" ca="1" si="914"/>
        <v>197</v>
      </c>
      <c r="U3615" s="9">
        <f t="shared" ca="1" si="919"/>
        <v>390</v>
      </c>
      <c r="V3615">
        <f t="shared" si="915"/>
        <v>2013</v>
      </c>
      <c r="W3615">
        <f t="shared" si="916"/>
        <v>1</v>
      </c>
    </row>
    <row r="3616" spans="1:23" x14ac:dyDescent="0.25">
      <c r="A3616" s="1">
        <v>41290</v>
      </c>
      <c r="B3616" s="2">
        <v>7700.43</v>
      </c>
      <c r="C3616" s="2">
        <v>83437</v>
      </c>
      <c r="D3616" s="2">
        <v>7717</v>
      </c>
      <c r="E3616" s="2">
        <v>7676</v>
      </c>
      <c r="F3616" s="10">
        <f t="shared" si="906"/>
        <v>-3.1725501043448068E-3</v>
      </c>
      <c r="G3616" s="2">
        <f t="shared" ca="1" si="907"/>
        <v>81847.75</v>
      </c>
      <c r="H3616">
        <f t="shared" ca="1" si="908"/>
        <v>1</v>
      </c>
      <c r="I3616">
        <f t="shared" si="909"/>
        <v>1</v>
      </c>
      <c r="J3616">
        <f t="shared" si="912"/>
        <v>-64.590000000000146</v>
      </c>
      <c r="K3616">
        <f t="shared" si="910"/>
        <v>1</v>
      </c>
      <c r="L3616" s="11">
        <f t="shared" ca="1" si="904"/>
        <v>11684.52999999997</v>
      </c>
      <c r="M3616">
        <f t="shared" ca="1" si="911"/>
        <v>1</v>
      </c>
      <c r="N3616">
        <f t="shared" ca="1" si="905"/>
        <v>0</v>
      </c>
      <c r="O3616">
        <f>COUNTIF(結算日!$A$3:$A$249,A3616)</f>
        <v>1</v>
      </c>
      <c r="Q3616" s="7">
        <f t="shared" si="913"/>
        <v>-24</v>
      </c>
      <c r="R3616" s="8">
        <f t="shared" ca="1" si="917"/>
        <v>-4728</v>
      </c>
      <c r="S3616" s="8">
        <f t="shared" ca="1" si="918"/>
        <v>1524585</v>
      </c>
      <c r="T3616" s="8">
        <f t="shared" ca="1" si="914"/>
        <v>198</v>
      </c>
      <c r="U3616" s="9">
        <f t="shared" ca="1" si="919"/>
        <v>395</v>
      </c>
      <c r="V3616">
        <f t="shared" si="915"/>
        <v>2013</v>
      </c>
      <c r="W3616">
        <f t="shared" si="916"/>
        <v>1</v>
      </c>
    </row>
    <row r="3617" spans="1:23" x14ac:dyDescent="0.25">
      <c r="A3617" s="1">
        <v>41291</v>
      </c>
      <c r="B3617" s="2">
        <v>7616.64</v>
      </c>
      <c r="C3617" s="2">
        <v>94307</v>
      </c>
      <c r="D3617" s="2">
        <v>7612</v>
      </c>
      <c r="E3617" s="2">
        <v>7600</v>
      </c>
      <c r="F3617" s="10">
        <f t="shared" si="906"/>
        <v>-6.0919250483160159E-4</v>
      </c>
      <c r="G3617" s="2">
        <f t="shared" ca="1" si="907"/>
        <v>82817.649999999994</v>
      </c>
      <c r="H3617">
        <f t="shared" ca="1" si="908"/>
        <v>1</v>
      </c>
      <c r="I3617">
        <f t="shared" si="909"/>
        <v>1</v>
      </c>
      <c r="J3617">
        <f t="shared" si="912"/>
        <v>-83.789999999999964</v>
      </c>
      <c r="K3617">
        <f t="shared" ca="1" si="910"/>
        <v>1</v>
      </c>
      <c r="L3617" s="11">
        <f t="shared" ca="1" si="904"/>
        <v>11600.739999999969</v>
      </c>
      <c r="M3617">
        <f t="shared" ca="1" si="911"/>
        <v>1</v>
      </c>
      <c r="N3617">
        <f t="shared" ca="1" si="905"/>
        <v>0</v>
      </c>
      <c r="O3617">
        <f>COUNTIF(結算日!$A$3:$A$249,A3617)</f>
        <v>0</v>
      </c>
      <c r="Q3617" s="7">
        <f t="shared" si="913"/>
        <v>-64</v>
      </c>
      <c r="R3617" s="8">
        <f t="shared" ca="1" si="917"/>
        <v>-12672</v>
      </c>
      <c r="S3617" s="8">
        <f t="shared" ca="1" si="918"/>
        <v>1511518</v>
      </c>
      <c r="T3617" s="8">
        <f t="shared" ca="1" si="914"/>
        <v>198</v>
      </c>
      <c r="U3617" s="9">
        <f t="shared" ca="1" si="919"/>
        <v>0</v>
      </c>
      <c r="V3617">
        <f t="shared" si="915"/>
        <v>2013</v>
      </c>
      <c r="W3617">
        <f t="shared" si="916"/>
        <v>1</v>
      </c>
    </row>
    <row r="3618" spans="1:23" x14ac:dyDescent="0.25">
      <c r="A3618" s="1">
        <v>41292</v>
      </c>
      <c r="B3618" s="2">
        <v>7732.87</v>
      </c>
      <c r="C3618" s="2">
        <v>70315</v>
      </c>
      <c r="D3618" s="2">
        <v>7711</v>
      </c>
      <c r="E3618" s="2">
        <v>7697</v>
      </c>
      <c r="F3618" s="10">
        <f t="shared" si="906"/>
        <v>-2.8281866887713836E-3</v>
      </c>
      <c r="G3618" s="2">
        <f t="shared" ca="1" si="907"/>
        <v>83429.899999999994</v>
      </c>
      <c r="H3618">
        <f t="shared" ca="1" si="908"/>
        <v>-1</v>
      </c>
      <c r="I3618">
        <f t="shared" si="909"/>
        <v>1</v>
      </c>
      <c r="J3618">
        <f t="shared" si="912"/>
        <v>116.22999999999956</v>
      </c>
      <c r="K3618">
        <f t="shared" si="910"/>
        <v>1</v>
      </c>
      <c r="L3618" s="11">
        <f t="shared" ca="1" si="904"/>
        <v>11716.969999999968</v>
      </c>
      <c r="M3618">
        <f t="shared" ca="1" si="911"/>
        <v>1</v>
      </c>
      <c r="N3618">
        <f t="shared" ca="1" si="905"/>
        <v>0</v>
      </c>
      <c r="O3618">
        <f>COUNTIF(結算日!$A$3:$A$249,A3618)</f>
        <v>0</v>
      </c>
      <c r="Q3618" s="7">
        <f t="shared" si="913"/>
        <v>99</v>
      </c>
      <c r="R3618" s="8">
        <f t="shared" ca="1" si="917"/>
        <v>19602</v>
      </c>
      <c r="S3618" s="8">
        <f t="shared" ca="1" si="918"/>
        <v>1531120</v>
      </c>
      <c r="T3618" s="8">
        <f t="shared" ca="1" si="914"/>
        <v>198</v>
      </c>
      <c r="U3618" s="9">
        <f t="shared" ca="1" si="919"/>
        <v>0</v>
      </c>
      <c r="V3618">
        <f t="shared" si="915"/>
        <v>2013</v>
      </c>
      <c r="W3618">
        <f t="shared" si="916"/>
        <v>1</v>
      </c>
    </row>
    <row r="3619" spans="1:23" x14ac:dyDescent="0.25">
      <c r="A3619" s="1">
        <v>41295</v>
      </c>
      <c r="B3619" s="2">
        <v>7724.92</v>
      </c>
      <c r="C3619" s="2">
        <v>53129</v>
      </c>
      <c r="D3619" s="2">
        <v>7703</v>
      </c>
      <c r="E3619" s="2">
        <v>7690</v>
      </c>
      <c r="F3619" s="10">
        <f t="shared" si="906"/>
        <v>-2.837569838910925E-3</v>
      </c>
      <c r="G3619" s="2">
        <f t="shared" ca="1" si="907"/>
        <v>82654.899999999994</v>
      </c>
      <c r="H3619">
        <f t="shared" ca="1" si="908"/>
        <v>-1</v>
      </c>
      <c r="I3619">
        <f t="shared" si="909"/>
        <v>1</v>
      </c>
      <c r="J3619">
        <f t="shared" si="912"/>
        <v>-7.9499999999998181</v>
      </c>
      <c r="K3619">
        <f t="shared" si="910"/>
        <v>1</v>
      </c>
      <c r="L3619" s="11">
        <f t="shared" ca="1" si="904"/>
        <v>11709.019999999968</v>
      </c>
      <c r="M3619">
        <f t="shared" ca="1" si="911"/>
        <v>1</v>
      </c>
      <c r="N3619">
        <f t="shared" ca="1" si="905"/>
        <v>0</v>
      </c>
      <c r="O3619">
        <f>COUNTIF(結算日!$A$3:$A$249,A3619)</f>
        <v>0</v>
      </c>
      <c r="Q3619" s="7">
        <f t="shared" si="913"/>
        <v>-8</v>
      </c>
      <c r="R3619" s="8">
        <f t="shared" ca="1" si="917"/>
        <v>-1584</v>
      </c>
      <c r="S3619" s="8">
        <f t="shared" ca="1" si="918"/>
        <v>1529536</v>
      </c>
      <c r="T3619" s="8">
        <f t="shared" ca="1" si="914"/>
        <v>198</v>
      </c>
      <c r="U3619" s="9">
        <f t="shared" ca="1" si="919"/>
        <v>0</v>
      </c>
      <c r="V3619">
        <f t="shared" si="915"/>
        <v>2013</v>
      </c>
      <c r="W3619">
        <f t="shared" si="916"/>
        <v>1</v>
      </c>
    </row>
    <row r="3620" spans="1:23" x14ac:dyDescent="0.25">
      <c r="A3620" s="1">
        <v>41296</v>
      </c>
      <c r="B3620" s="2">
        <v>7759.1</v>
      </c>
      <c r="C3620" s="2">
        <v>59256</v>
      </c>
      <c r="D3620" s="2">
        <v>7751</v>
      </c>
      <c r="E3620" s="2">
        <v>7736</v>
      </c>
      <c r="F3620" s="10">
        <f t="shared" si="906"/>
        <v>-1.0439355079842061E-3</v>
      </c>
      <c r="G3620" s="2">
        <f t="shared" ca="1" si="907"/>
        <v>82088.324999999997</v>
      </c>
      <c r="H3620">
        <f t="shared" ca="1" si="908"/>
        <v>-1</v>
      </c>
      <c r="I3620">
        <f t="shared" si="909"/>
        <v>1</v>
      </c>
      <c r="J3620">
        <f t="shared" si="912"/>
        <v>34.180000000000291</v>
      </c>
      <c r="K3620">
        <f t="shared" si="910"/>
        <v>1</v>
      </c>
      <c r="L3620" s="11">
        <f t="shared" ca="1" si="904"/>
        <v>11743.199999999968</v>
      </c>
      <c r="M3620">
        <f t="shared" ca="1" si="911"/>
        <v>1</v>
      </c>
      <c r="N3620">
        <f t="shared" ca="1" si="905"/>
        <v>0</v>
      </c>
      <c r="O3620">
        <f>COUNTIF(結算日!$A$3:$A$249,A3620)</f>
        <v>0</v>
      </c>
      <c r="Q3620" s="7">
        <f t="shared" si="913"/>
        <v>48</v>
      </c>
      <c r="R3620" s="8">
        <f t="shared" ca="1" si="917"/>
        <v>9504</v>
      </c>
      <c r="S3620" s="8">
        <f t="shared" ca="1" si="918"/>
        <v>1539040</v>
      </c>
      <c r="T3620" s="8">
        <f t="shared" ca="1" si="914"/>
        <v>198</v>
      </c>
      <c r="U3620" s="9">
        <f t="shared" ca="1" si="919"/>
        <v>0</v>
      </c>
      <c r="V3620">
        <f t="shared" si="915"/>
        <v>2013</v>
      </c>
      <c r="W3620">
        <f t="shared" si="916"/>
        <v>1</v>
      </c>
    </row>
    <row r="3621" spans="1:23" x14ac:dyDescent="0.25">
      <c r="A3621" s="1">
        <v>41297</v>
      </c>
      <c r="B3621" s="2">
        <v>7744.18</v>
      </c>
      <c r="C3621" s="2">
        <v>62683</v>
      </c>
      <c r="D3621" s="2">
        <v>7723</v>
      </c>
      <c r="E3621" s="2">
        <v>7709</v>
      </c>
      <c r="F3621" s="10">
        <f t="shared" si="906"/>
        <v>-2.734957090356871E-3</v>
      </c>
      <c r="G3621" s="2">
        <f t="shared" ca="1" si="907"/>
        <v>81864.649999999994</v>
      </c>
      <c r="H3621">
        <f t="shared" ca="1" si="908"/>
        <v>-1</v>
      </c>
      <c r="I3621">
        <f t="shared" si="909"/>
        <v>1</v>
      </c>
      <c r="J3621">
        <f t="shared" si="912"/>
        <v>-14.920000000000073</v>
      </c>
      <c r="K3621">
        <f t="shared" si="910"/>
        <v>1</v>
      </c>
      <c r="L3621" s="11">
        <f t="shared" ca="1" si="904"/>
        <v>11728.279999999968</v>
      </c>
      <c r="M3621">
        <f t="shared" ca="1" si="911"/>
        <v>1</v>
      </c>
      <c r="N3621">
        <f t="shared" ca="1" si="905"/>
        <v>0</v>
      </c>
      <c r="O3621">
        <f>COUNTIF(結算日!$A$3:$A$249,A3621)</f>
        <v>0</v>
      </c>
      <c r="Q3621" s="7">
        <f t="shared" si="913"/>
        <v>-28</v>
      </c>
      <c r="R3621" s="8">
        <f t="shared" ca="1" si="917"/>
        <v>-5544</v>
      </c>
      <c r="S3621" s="8">
        <f t="shared" ca="1" si="918"/>
        <v>1533496</v>
      </c>
      <c r="T3621" s="8">
        <f t="shared" ca="1" si="914"/>
        <v>198</v>
      </c>
      <c r="U3621" s="9">
        <f t="shared" ca="1" si="919"/>
        <v>0</v>
      </c>
      <c r="V3621">
        <f t="shared" si="915"/>
        <v>2013</v>
      </c>
      <c r="W3621">
        <f t="shared" si="916"/>
        <v>1</v>
      </c>
    </row>
    <row r="3622" spans="1:23" x14ac:dyDescent="0.25">
      <c r="A3622" s="1">
        <v>41298</v>
      </c>
      <c r="B3622" s="2">
        <v>7695.99</v>
      </c>
      <c r="C3622" s="2">
        <v>73188</v>
      </c>
      <c r="D3622" s="2">
        <v>7682</v>
      </c>
      <c r="E3622" s="2">
        <v>7667</v>
      </c>
      <c r="F3622" s="10">
        <f t="shared" si="906"/>
        <v>-1.8178298048723285E-3</v>
      </c>
      <c r="G3622" s="2">
        <f t="shared" ca="1" si="907"/>
        <v>81967.774999999994</v>
      </c>
      <c r="H3622">
        <f t="shared" ca="1" si="908"/>
        <v>-1</v>
      </c>
      <c r="I3622">
        <f t="shared" si="909"/>
        <v>1</v>
      </c>
      <c r="J3622">
        <f t="shared" si="912"/>
        <v>-48.190000000000509</v>
      </c>
      <c r="K3622">
        <f t="shared" si="910"/>
        <v>1</v>
      </c>
      <c r="L3622" s="11">
        <f t="shared" ca="1" si="904"/>
        <v>11680.089999999967</v>
      </c>
      <c r="M3622">
        <f t="shared" ca="1" si="911"/>
        <v>1</v>
      </c>
      <c r="N3622">
        <f t="shared" ca="1" si="905"/>
        <v>0</v>
      </c>
      <c r="O3622">
        <f>COUNTIF(結算日!$A$3:$A$249,A3622)</f>
        <v>0</v>
      </c>
      <c r="Q3622" s="7">
        <f t="shared" si="913"/>
        <v>-41</v>
      </c>
      <c r="R3622" s="8">
        <f t="shared" ca="1" si="917"/>
        <v>-8118</v>
      </c>
      <c r="S3622" s="8">
        <f t="shared" ca="1" si="918"/>
        <v>1525378</v>
      </c>
      <c r="T3622" s="8">
        <f t="shared" ca="1" si="914"/>
        <v>198</v>
      </c>
      <c r="U3622" s="9">
        <f t="shared" ca="1" si="919"/>
        <v>0</v>
      </c>
      <c r="V3622">
        <f t="shared" si="915"/>
        <v>2013</v>
      </c>
      <c r="W3622">
        <f t="shared" si="916"/>
        <v>1</v>
      </c>
    </row>
    <row r="3623" spans="1:23" x14ac:dyDescent="0.25">
      <c r="A3623" s="1">
        <v>41299</v>
      </c>
      <c r="B3623" s="2">
        <v>7672.58</v>
      </c>
      <c r="C3623" s="2">
        <v>67784</v>
      </c>
      <c r="D3623" s="2">
        <v>7649</v>
      </c>
      <c r="E3623" s="2">
        <v>7636</v>
      </c>
      <c r="F3623" s="10">
        <f t="shared" si="906"/>
        <v>-3.0732817383462008E-3</v>
      </c>
      <c r="G3623" s="2">
        <f t="shared" ca="1" si="907"/>
        <v>81169.75</v>
      </c>
      <c r="H3623">
        <f t="shared" ca="1" si="908"/>
        <v>-1</v>
      </c>
      <c r="I3623">
        <f t="shared" si="909"/>
        <v>1</v>
      </c>
      <c r="J3623">
        <f t="shared" si="912"/>
        <v>-23.409999999999854</v>
      </c>
      <c r="K3623">
        <f t="shared" si="910"/>
        <v>1</v>
      </c>
      <c r="L3623" s="11">
        <f t="shared" ca="1" si="904"/>
        <v>11656.679999999968</v>
      </c>
      <c r="M3623">
        <f t="shared" ca="1" si="911"/>
        <v>1</v>
      </c>
      <c r="N3623">
        <f t="shared" ca="1" si="905"/>
        <v>0</v>
      </c>
      <c r="O3623">
        <f>COUNTIF(結算日!$A$3:$A$249,A3623)</f>
        <v>0</v>
      </c>
      <c r="Q3623" s="7">
        <f t="shared" si="913"/>
        <v>-33</v>
      </c>
      <c r="R3623" s="8">
        <f t="shared" ca="1" si="917"/>
        <v>-6534</v>
      </c>
      <c r="S3623" s="8">
        <f t="shared" ca="1" si="918"/>
        <v>1518844</v>
      </c>
      <c r="T3623" s="8">
        <f t="shared" ca="1" si="914"/>
        <v>198</v>
      </c>
      <c r="U3623" s="9">
        <f t="shared" ca="1" si="919"/>
        <v>0</v>
      </c>
      <c r="V3623">
        <f t="shared" si="915"/>
        <v>2013</v>
      </c>
      <c r="W3623">
        <f t="shared" si="916"/>
        <v>1</v>
      </c>
    </row>
    <row r="3624" spans="1:23" x14ac:dyDescent="0.25">
      <c r="A3624" s="1">
        <v>41302</v>
      </c>
      <c r="B3624" s="2">
        <v>7714.67</v>
      </c>
      <c r="C3624" s="2">
        <v>55813</v>
      </c>
      <c r="D3624" s="2">
        <v>7730</v>
      </c>
      <c r="E3624" s="2">
        <v>7717</v>
      </c>
      <c r="F3624" s="10">
        <f t="shared" si="906"/>
        <v>1.9871232340462619E-3</v>
      </c>
      <c r="G3624" s="2">
        <f t="shared" ca="1" si="907"/>
        <v>79495.274999999994</v>
      </c>
      <c r="H3624">
        <f t="shared" ca="1" si="908"/>
        <v>-1</v>
      </c>
      <c r="I3624">
        <f t="shared" si="909"/>
        <v>-1</v>
      </c>
      <c r="J3624">
        <f t="shared" si="912"/>
        <v>42.090000000000146</v>
      </c>
      <c r="K3624">
        <f t="shared" si="910"/>
        <v>-1</v>
      </c>
      <c r="L3624" s="11">
        <f t="shared" ca="1" si="904"/>
        <v>11698.769999999968</v>
      </c>
      <c r="M3624">
        <f t="shared" ca="1" si="911"/>
        <v>-1</v>
      </c>
      <c r="N3624">
        <f t="shared" ca="1" si="905"/>
        <v>2</v>
      </c>
      <c r="O3624">
        <f>COUNTIF(結算日!$A$3:$A$249,A3624)</f>
        <v>0</v>
      </c>
      <c r="Q3624" s="7">
        <f t="shared" si="913"/>
        <v>81</v>
      </c>
      <c r="R3624" s="8">
        <f t="shared" ca="1" si="917"/>
        <v>16038</v>
      </c>
      <c r="S3624" s="8">
        <f t="shared" ca="1" si="918"/>
        <v>1534882</v>
      </c>
      <c r="T3624" s="8">
        <f t="shared" ca="1" si="914"/>
        <v>-198</v>
      </c>
      <c r="U3624" s="9">
        <f t="shared" ca="1" si="919"/>
        <v>396</v>
      </c>
      <c r="V3624">
        <f t="shared" si="915"/>
        <v>2013</v>
      </c>
      <c r="W3624">
        <f t="shared" si="916"/>
        <v>1</v>
      </c>
    </row>
    <row r="3625" spans="1:23" x14ac:dyDescent="0.25">
      <c r="A3625" s="1">
        <v>41303</v>
      </c>
      <c r="B3625" s="2">
        <v>7802</v>
      </c>
      <c r="C3625" s="2">
        <v>74734</v>
      </c>
      <c r="D3625" s="2">
        <v>7819</v>
      </c>
      <c r="E3625" s="2">
        <v>7807</v>
      </c>
      <c r="F3625" s="10">
        <f t="shared" si="906"/>
        <v>2.1789284798769959E-3</v>
      </c>
      <c r="G3625" s="2">
        <f t="shared" ca="1" si="907"/>
        <v>79320.024999999994</v>
      </c>
      <c r="H3625">
        <f t="shared" ca="1" si="908"/>
        <v>-1</v>
      </c>
      <c r="I3625">
        <f t="shared" si="909"/>
        <v>-1</v>
      </c>
      <c r="J3625">
        <f t="shared" si="912"/>
        <v>87.329999999999927</v>
      </c>
      <c r="K3625">
        <f t="shared" si="910"/>
        <v>-1</v>
      </c>
      <c r="L3625" s="11">
        <f t="shared" ca="1" si="904"/>
        <v>11611.439999999968</v>
      </c>
      <c r="M3625">
        <f t="shared" ca="1" si="911"/>
        <v>-1</v>
      </c>
      <c r="N3625">
        <f t="shared" ca="1" si="905"/>
        <v>0</v>
      </c>
      <c r="O3625">
        <f>COUNTIF(結算日!$A$3:$A$249,A3625)</f>
        <v>0</v>
      </c>
      <c r="Q3625" s="7">
        <f t="shared" si="913"/>
        <v>89</v>
      </c>
      <c r="R3625" s="8">
        <f t="shared" ca="1" si="917"/>
        <v>-17622</v>
      </c>
      <c r="S3625" s="8">
        <f t="shared" ca="1" si="918"/>
        <v>1516864</v>
      </c>
      <c r="T3625" s="8">
        <f t="shared" ca="1" si="914"/>
        <v>-193</v>
      </c>
      <c r="U3625" s="9">
        <f t="shared" ca="1" si="919"/>
        <v>5</v>
      </c>
      <c r="V3625">
        <f t="shared" si="915"/>
        <v>2013</v>
      </c>
      <c r="W3625">
        <f t="shared" si="916"/>
        <v>1</v>
      </c>
    </row>
    <row r="3626" spans="1:23" x14ac:dyDescent="0.25">
      <c r="A3626" s="1">
        <v>41304</v>
      </c>
      <c r="B3626" s="2">
        <v>7832.98</v>
      </c>
      <c r="C3626" s="2">
        <v>80589</v>
      </c>
      <c r="D3626" s="2">
        <v>7800</v>
      </c>
      <c r="E3626" s="2">
        <v>7787</v>
      </c>
      <c r="F3626" s="10">
        <f t="shared" si="906"/>
        <v>-4.2104026819932416E-3</v>
      </c>
      <c r="G3626" s="2">
        <f t="shared" ca="1" si="907"/>
        <v>79100.925000000003</v>
      </c>
      <c r="H3626">
        <f t="shared" ca="1" si="908"/>
        <v>1</v>
      </c>
      <c r="I3626">
        <f t="shared" si="909"/>
        <v>1</v>
      </c>
      <c r="J3626">
        <f t="shared" si="912"/>
        <v>30.979999999999563</v>
      </c>
      <c r="K3626">
        <f t="shared" si="910"/>
        <v>1</v>
      </c>
      <c r="L3626" s="11">
        <f t="shared" ca="1" si="904"/>
        <v>11580.459999999968</v>
      </c>
      <c r="M3626">
        <f t="shared" ca="1" si="911"/>
        <v>1</v>
      </c>
      <c r="N3626">
        <f t="shared" ca="1" si="905"/>
        <v>2</v>
      </c>
      <c r="O3626">
        <f>COUNTIF(結算日!$A$3:$A$249,A3626)</f>
        <v>0</v>
      </c>
      <c r="Q3626" s="7">
        <f t="shared" si="913"/>
        <v>-19</v>
      </c>
      <c r="R3626" s="8">
        <f t="shared" ca="1" si="917"/>
        <v>3667</v>
      </c>
      <c r="S3626" s="8">
        <f t="shared" ca="1" si="918"/>
        <v>1520526</v>
      </c>
      <c r="T3626" s="8">
        <f t="shared" ca="1" si="914"/>
        <v>194</v>
      </c>
      <c r="U3626" s="9">
        <f t="shared" ca="1" si="919"/>
        <v>387</v>
      </c>
      <c r="V3626">
        <f t="shared" si="915"/>
        <v>2013</v>
      </c>
      <c r="W3626">
        <f t="shared" si="916"/>
        <v>1</v>
      </c>
    </row>
    <row r="3627" spans="1:23" x14ac:dyDescent="0.25">
      <c r="A3627" s="1">
        <v>41305</v>
      </c>
      <c r="B3627" s="2">
        <v>7850.02</v>
      </c>
      <c r="C3627" s="2">
        <v>77129</v>
      </c>
      <c r="D3627" s="2">
        <v>7848</v>
      </c>
      <c r="E3627" s="2">
        <v>7836</v>
      </c>
      <c r="F3627" s="10">
        <f t="shared" si="906"/>
        <v>-2.5732418516133393E-4</v>
      </c>
      <c r="G3627" s="2">
        <f t="shared" ca="1" si="907"/>
        <v>78498.375</v>
      </c>
      <c r="H3627">
        <f t="shared" ca="1" si="908"/>
        <v>-1</v>
      </c>
      <c r="I3627">
        <f t="shared" si="909"/>
        <v>1</v>
      </c>
      <c r="J3627">
        <f t="shared" si="912"/>
        <v>17.040000000000873</v>
      </c>
      <c r="K3627">
        <f t="shared" ca="1" si="910"/>
        <v>-1</v>
      </c>
      <c r="L3627" s="11">
        <f t="shared" ca="1" si="904"/>
        <v>11597.499999999969</v>
      </c>
      <c r="M3627">
        <f t="shared" ca="1" si="911"/>
        <v>-1</v>
      </c>
      <c r="N3627">
        <f t="shared" ca="1" si="905"/>
        <v>2</v>
      </c>
      <c r="O3627">
        <f>COUNTIF(結算日!$A$3:$A$249,A3627)</f>
        <v>0</v>
      </c>
      <c r="Q3627" s="7">
        <f t="shared" si="913"/>
        <v>48</v>
      </c>
      <c r="R3627" s="8">
        <f t="shared" ca="1" si="917"/>
        <v>9312</v>
      </c>
      <c r="S3627" s="8">
        <f t="shared" ca="1" si="918"/>
        <v>1529451</v>
      </c>
      <c r="T3627" s="8">
        <f t="shared" ca="1" si="914"/>
        <v>-194</v>
      </c>
      <c r="U3627" s="9">
        <f t="shared" ca="1" si="919"/>
        <v>388</v>
      </c>
      <c r="V3627">
        <f t="shared" si="915"/>
        <v>2013</v>
      </c>
      <c r="W3627">
        <f t="shared" si="916"/>
        <v>1</v>
      </c>
    </row>
    <row r="3628" spans="1:23" x14ac:dyDescent="0.25">
      <c r="A3628" s="1">
        <v>41306</v>
      </c>
      <c r="B3628" s="2">
        <v>7855.97</v>
      </c>
      <c r="C3628" s="2">
        <v>69834</v>
      </c>
      <c r="D3628" s="2">
        <v>7858</v>
      </c>
      <c r="E3628" s="2">
        <v>7848</v>
      </c>
      <c r="F3628" s="10">
        <f t="shared" si="906"/>
        <v>2.5840220876593989E-4</v>
      </c>
      <c r="G3628" s="2">
        <f t="shared" ca="1" si="907"/>
        <v>77640.475000000006</v>
      </c>
      <c r="H3628">
        <f t="shared" ca="1" si="908"/>
        <v>-1</v>
      </c>
      <c r="I3628">
        <f t="shared" si="909"/>
        <v>-1</v>
      </c>
      <c r="J3628">
        <f t="shared" si="912"/>
        <v>5.9499999999998181</v>
      </c>
      <c r="K3628">
        <f t="shared" ca="1" si="910"/>
        <v>-1</v>
      </c>
      <c r="L3628" s="11">
        <f t="shared" ca="1" si="904"/>
        <v>11591.54999999997</v>
      </c>
      <c r="M3628">
        <f t="shared" ca="1" si="911"/>
        <v>-1</v>
      </c>
      <c r="N3628">
        <f t="shared" ca="1" si="905"/>
        <v>0</v>
      </c>
      <c r="O3628">
        <f>COUNTIF(結算日!$A$3:$A$249,A3628)</f>
        <v>0</v>
      </c>
      <c r="Q3628" s="7">
        <f t="shared" si="913"/>
        <v>10</v>
      </c>
      <c r="R3628" s="8">
        <f t="shared" ca="1" si="917"/>
        <v>-1940</v>
      </c>
      <c r="S3628" s="8">
        <f t="shared" ca="1" si="918"/>
        <v>1527123</v>
      </c>
      <c r="T3628" s="8">
        <f t="shared" ca="1" si="914"/>
        <v>-194</v>
      </c>
      <c r="U3628" s="9">
        <f t="shared" ca="1" si="919"/>
        <v>0</v>
      </c>
      <c r="V3628">
        <f t="shared" si="915"/>
        <v>2013</v>
      </c>
      <c r="W3628">
        <f t="shared" si="916"/>
        <v>2</v>
      </c>
    </row>
    <row r="3629" spans="1:23" x14ac:dyDescent="0.25">
      <c r="A3629" s="1">
        <v>41309</v>
      </c>
      <c r="B3629" s="2">
        <v>7923.16</v>
      </c>
      <c r="C3629" s="2">
        <v>89591</v>
      </c>
      <c r="D3629" s="2">
        <v>7940</v>
      </c>
      <c r="E3629" s="2">
        <v>7930</v>
      </c>
      <c r="F3629" s="10">
        <f t="shared" si="906"/>
        <v>2.1254146073030888E-3</v>
      </c>
      <c r="G3629" s="2">
        <f t="shared" ca="1" si="907"/>
        <v>77639.850000000006</v>
      </c>
      <c r="H3629">
        <f t="shared" ca="1" si="908"/>
        <v>1</v>
      </c>
      <c r="I3629">
        <f t="shared" si="909"/>
        <v>-1</v>
      </c>
      <c r="J3629">
        <f t="shared" si="912"/>
        <v>67.1899999999996</v>
      </c>
      <c r="K3629">
        <f t="shared" si="910"/>
        <v>-1</v>
      </c>
      <c r="L3629" s="11">
        <f t="shared" ca="1" si="904"/>
        <v>11524.359999999971</v>
      </c>
      <c r="M3629">
        <f t="shared" ca="1" si="911"/>
        <v>-1</v>
      </c>
      <c r="N3629">
        <f t="shared" ca="1" si="905"/>
        <v>0</v>
      </c>
      <c r="O3629">
        <f>COUNTIF(結算日!$A$3:$A$249,A3629)</f>
        <v>0</v>
      </c>
      <c r="Q3629" s="7">
        <f t="shared" si="913"/>
        <v>82</v>
      </c>
      <c r="R3629" s="8">
        <f t="shared" ca="1" si="917"/>
        <v>-15908</v>
      </c>
      <c r="S3629" s="8">
        <f t="shared" ca="1" si="918"/>
        <v>1511215</v>
      </c>
      <c r="T3629" s="8">
        <f t="shared" ca="1" si="914"/>
        <v>-190</v>
      </c>
      <c r="U3629" s="9">
        <f t="shared" ca="1" si="919"/>
        <v>4</v>
      </c>
      <c r="V3629">
        <f t="shared" si="915"/>
        <v>2013</v>
      </c>
      <c r="W3629">
        <f t="shared" si="916"/>
        <v>2</v>
      </c>
    </row>
    <row r="3630" spans="1:23" x14ac:dyDescent="0.25">
      <c r="A3630" s="1">
        <v>41310</v>
      </c>
      <c r="B3630" s="2">
        <v>7886.94</v>
      </c>
      <c r="C3630" s="2">
        <v>76142</v>
      </c>
      <c r="D3630" s="2">
        <v>7905</v>
      </c>
      <c r="E3630" s="2">
        <v>7892</v>
      </c>
      <c r="F3630" s="10">
        <f t="shared" si="906"/>
        <v>2.2898614671851281E-3</v>
      </c>
      <c r="G3630" s="2">
        <f t="shared" ca="1" si="907"/>
        <v>77737.475000000006</v>
      </c>
      <c r="H3630">
        <f t="shared" ca="1" si="908"/>
        <v>-1</v>
      </c>
      <c r="I3630">
        <f t="shared" si="909"/>
        <v>-1</v>
      </c>
      <c r="J3630">
        <f t="shared" si="912"/>
        <v>-36.220000000000255</v>
      </c>
      <c r="K3630">
        <f t="shared" si="910"/>
        <v>-1</v>
      </c>
      <c r="L3630" s="11">
        <f t="shared" ca="1" si="904"/>
        <v>11560.579999999973</v>
      </c>
      <c r="M3630">
        <f t="shared" ca="1" si="911"/>
        <v>-1</v>
      </c>
      <c r="N3630">
        <f t="shared" ca="1" si="905"/>
        <v>0</v>
      </c>
      <c r="O3630">
        <f>COUNTIF(結算日!$A$3:$A$249,A3630)</f>
        <v>0</v>
      </c>
      <c r="Q3630" s="7">
        <f t="shared" si="913"/>
        <v>-35</v>
      </c>
      <c r="R3630" s="8">
        <f t="shared" ca="1" si="917"/>
        <v>6650</v>
      </c>
      <c r="S3630" s="8">
        <f t="shared" ca="1" si="918"/>
        <v>1517861</v>
      </c>
      <c r="T3630" s="8">
        <f t="shared" ca="1" si="914"/>
        <v>-192</v>
      </c>
      <c r="U3630" s="9">
        <f t="shared" ca="1" si="919"/>
        <v>2</v>
      </c>
      <c r="V3630">
        <f t="shared" si="915"/>
        <v>2013</v>
      </c>
      <c r="W3630">
        <f t="shared" si="916"/>
        <v>2</v>
      </c>
    </row>
    <row r="3631" spans="1:23" x14ac:dyDescent="0.25">
      <c r="A3631" s="1">
        <v>41311</v>
      </c>
      <c r="B3631" s="2">
        <v>7906.65</v>
      </c>
      <c r="C3631" s="2">
        <v>93489</v>
      </c>
      <c r="D3631" s="2">
        <v>7900</v>
      </c>
      <c r="E3631" s="2">
        <v>7892</v>
      </c>
      <c r="F3631" s="10">
        <f t="shared" si="906"/>
        <v>-8.4106416750451274E-4</v>
      </c>
      <c r="G3631" s="2">
        <f t="shared" ca="1" si="907"/>
        <v>77954.399999999994</v>
      </c>
      <c r="H3631">
        <f t="shared" ca="1" si="908"/>
        <v>1</v>
      </c>
      <c r="I3631">
        <f t="shared" si="909"/>
        <v>1</v>
      </c>
      <c r="J3631">
        <f t="shared" si="912"/>
        <v>19.710000000000036</v>
      </c>
      <c r="K3631">
        <f t="shared" ca="1" si="910"/>
        <v>1</v>
      </c>
      <c r="L3631" s="11">
        <f t="shared" ca="1" si="904"/>
        <v>11540.869999999974</v>
      </c>
      <c r="M3631">
        <f t="shared" ca="1" si="911"/>
        <v>1</v>
      </c>
      <c r="N3631">
        <f t="shared" ca="1" si="905"/>
        <v>2</v>
      </c>
      <c r="O3631">
        <f>COUNTIF(結算日!$A$3:$A$249,A3631)</f>
        <v>0</v>
      </c>
      <c r="Q3631" s="7">
        <f t="shared" si="913"/>
        <v>-5</v>
      </c>
      <c r="R3631" s="8">
        <f t="shared" ca="1" si="917"/>
        <v>960</v>
      </c>
      <c r="S3631" s="8">
        <f t="shared" ca="1" si="918"/>
        <v>1518819</v>
      </c>
      <c r="T3631" s="8">
        <f t="shared" ca="1" si="914"/>
        <v>192</v>
      </c>
      <c r="U3631" s="9">
        <f t="shared" ca="1" si="919"/>
        <v>384</v>
      </c>
      <c r="V3631">
        <f t="shared" si="915"/>
        <v>2013</v>
      </c>
      <c r="W3631">
        <f t="shared" si="916"/>
        <v>2</v>
      </c>
    </row>
    <row r="3632" spans="1:23" x14ac:dyDescent="0.25">
      <c r="A3632" s="1">
        <v>41323</v>
      </c>
      <c r="B3632" s="2">
        <v>7943.53</v>
      </c>
      <c r="C3632" s="2">
        <v>97190</v>
      </c>
      <c r="D3632" s="2">
        <v>7935</v>
      </c>
      <c r="E3632" s="2">
        <v>7932</v>
      </c>
      <c r="F3632" s="10">
        <f t="shared" si="906"/>
        <v>-1.07382989678384E-3</v>
      </c>
      <c r="G3632" s="2">
        <f t="shared" ca="1" si="907"/>
        <v>78182.45</v>
      </c>
      <c r="H3632">
        <f t="shared" ca="1" si="908"/>
        <v>1</v>
      </c>
      <c r="I3632">
        <f t="shared" si="909"/>
        <v>1</v>
      </c>
      <c r="J3632">
        <f t="shared" si="912"/>
        <v>36.880000000000109</v>
      </c>
      <c r="K3632">
        <f t="shared" si="910"/>
        <v>1</v>
      </c>
      <c r="L3632" s="11">
        <f t="shared" ca="1" si="904"/>
        <v>11577.749999999975</v>
      </c>
      <c r="M3632">
        <f t="shared" ca="1" si="911"/>
        <v>1</v>
      </c>
      <c r="N3632">
        <f t="shared" ca="1" si="905"/>
        <v>0</v>
      </c>
      <c r="O3632">
        <f>COUNTIF(結算日!$A$3:$A$249,A3632)</f>
        <v>0</v>
      </c>
      <c r="Q3632" s="7">
        <f t="shared" si="913"/>
        <v>35</v>
      </c>
      <c r="R3632" s="8">
        <f t="shared" ca="1" si="917"/>
        <v>6720</v>
      </c>
      <c r="S3632" s="8">
        <f t="shared" ca="1" si="918"/>
        <v>1525155</v>
      </c>
      <c r="T3632" s="8">
        <f t="shared" ca="1" si="914"/>
        <v>192</v>
      </c>
      <c r="U3632" s="9">
        <f t="shared" ca="1" si="919"/>
        <v>0</v>
      </c>
      <c r="V3632">
        <f t="shared" si="915"/>
        <v>2013</v>
      </c>
      <c r="W3632">
        <f t="shared" si="916"/>
        <v>2</v>
      </c>
    </row>
    <row r="3633" spans="1:23" x14ac:dyDescent="0.25">
      <c r="A3633" s="1">
        <v>41324</v>
      </c>
      <c r="B3633" s="2">
        <v>7960.88</v>
      </c>
      <c r="C3633" s="2">
        <v>80086</v>
      </c>
      <c r="D3633" s="2">
        <v>7959</v>
      </c>
      <c r="E3633" s="2">
        <v>7952</v>
      </c>
      <c r="F3633" s="10">
        <f t="shared" si="906"/>
        <v>-2.3615479695715536E-4</v>
      </c>
      <c r="G3633" s="2">
        <f t="shared" ca="1" si="907"/>
        <v>77573.5</v>
      </c>
      <c r="H3633">
        <f t="shared" ca="1" si="908"/>
        <v>1</v>
      </c>
      <c r="I3633">
        <f t="shared" si="909"/>
        <v>1</v>
      </c>
      <c r="J3633">
        <f t="shared" si="912"/>
        <v>17.350000000000364</v>
      </c>
      <c r="K3633">
        <f t="shared" ca="1" si="910"/>
        <v>1</v>
      </c>
      <c r="L3633" s="11">
        <f t="shared" ca="1" si="904"/>
        <v>11595.099999999975</v>
      </c>
      <c r="M3633">
        <f t="shared" ca="1" si="911"/>
        <v>1</v>
      </c>
      <c r="N3633">
        <f t="shared" ca="1" si="905"/>
        <v>0</v>
      </c>
      <c r="O3633">
        <f>COUNTIF(結算日!$A$3:$A$249,A3633)</f>
        <v>0</v>
      </c>
      <c r="Q3633" s="7">
        <f t="shared" si="913"/>
        <v>24</v>
      </c>
      <c r="R3633" s="8">
        <f t="shared" ca="1" si="917"/>
        <v>4608</v>
      </c>
      <c r="S3633" s="8">
        <f t="shared" ca="1" si="918"/>
        <v>1529763</v>
      </c>
      <c r="T3633" s="8">
        <f t="shared" ca="1" si="914"/>
        <v>192</v>
      </c>
      <c r="U3633" s="9">
        <f t="shared" ca="1" si="919"/>
        <v>0</v>
      </c>
      <c r="V3633">
        <f t="shared" si="915"/>
        <v>2013</v>
      </c>
      <c r="W3633">
        <f t="shared" si="916"/>
        <v>2</v>
      </c>
    </row>
    <row r="3634" spans="1:23" x14ac:dyDescent="0.25">
      <c r="A3634" s="1">
        <v>41325</v>
      </c>
      <c r="B3634" s="2">
        <v>8029.1</v>
      </c>
      <c r="C3634" s="2">
        <v>98792</v>
      </c>
      <c r="D3634" s="2">
        <v>8023</v>
      </c>
      <c r="E3634" s="2">
        <v>8010</v>
      </c>
      <c r="F3634" s="10">
        <f t="shared" si="906"/>
        <v>-2.3788469442403981E-3</v>
      </c>
      <c r="G3634" s="2">
        <f t="shared" ca="1" si="907"/>
        <v>77609.3</v>
      </c>
      <c r="H3634">
        <f t="shared" ca="1" si="908"/>
        <v>1</v>
      </c>
      <c r="I3634">
        <f t="shared" si="909"/>
        <v>1</v>
      </c>
      <c r="J3634">
        <f t="shared" si="912"/>
        <v>68.220000000000255</v>
      </c>
      <c r="K3634">
        <f t="shared" si="910"/>
        <v>1</v>
      </c>
      <c r="L3634" s="11">
        <f t="shared" ca="1" si="904"/>
        <v>11663.319999999974</v>
      </c>
      <c r="M3634">
        <f t="shared" ca="1" si="911"/>
        <v>1</v>
      </c>
      <c r="N3634">
        <f t="shared" ca="1" si="905"/>
        <v>0</v>
      </c>
      <c r="O3634">
        <f>COUNTIF(結算日!$A$3:$A$249,A3634)</f>
        <v>1</v>
      </c>
      <c r="Q3634" s="7">
        <f t="shared" si="913"/>
        <v>64</v>
      </c>
      <c r="R3634" s="8">
        <f t="shared" ca="1" si="917"/>
        <v>12288</v>
      </c>
      <c r="S3634" s="8">
        <f t="shared" ca="1" si="918"/>
        <v>1542051</v>
      </c>
      <c r="T3634" s="8">
        <f t="shared" ca="1" si="914"/>
        <v>192</v>
      </c>
      <c r="U3634" s="9">
        <f t="shared" ca="1" si="919"/>
        <v>384</v>
      </c>
      <c r="V3634">
        <f t="shared" si="915"/>
        <v>2013</v>
      </c>
      <c r="W3634">
        <f t="shared" si="916"/>
        <v>2</v>
      </c>
    </row>
    <row r="3635" spans="1:23" x14ac:dyDescent="0.25">
      <c r="A3635" s="1">
        <v>41326</v>
      </c>
      <c r="B3635" s="2">
        <v>7957.46</v>
      </c>
      <c r="C3635" s="2">
        <v>77594</v>
      </c>
      <c r="D3635" s="2">
        <v>7949</v>
      </c>
      <c r="E3635" s="2">
        <v>7937</v>
      </c>
      <c r="F3635" s="10">
        <f t="shared" si="906"/>
        <v>-1.0631533177671848E-3</v>
      </c>
      <c r="G3635" s="2">
        <f t="shared" ca="1" si="907"/>
        <v>77217.350000000006</v>
      </c>
      <c r="H3635">
        <f t="shared" ca="1" si="908"/>
        <v>1</v>
      </c>
      <c r="I3635">
        <f t="shared" si="909"/>
        <v>1</v>
      </c>
      <c r="J3635">
        <f t="shared" si="912"/>
        <v>-71.640000000000327</v>
      </c>
      <c r="K3635">
        <f t="shared" si="910"/>
        <v>1</v>
      </c>
      <c r="L3635" s="11">
        <f t="shared" ca="1" si="904"/>
        <v>11591.679999999975</v>
      </c>
      <c r="M3635">
        <f t="shared" ca="1" si="911"/>
        <v>1</v>
      </c>
      <c r="N3635">
        <f t="shared" ca="1" si="905"/>
        <v>0</v>
      </c>
      <c r="O3635">
        <f>COUNTIF(結算日!$A$3:$A$249,A3635)</f>
        <v>0</v>
      </c>
      <c r="Q3635" s="7">
        <f t="shared" si="913"/>
        <v>-61</v>
      </c>
      <c r="R3635" s="8">
        <f t="shared" ca="1" si="917"/>
        <v>-11712</v>
      </c>
      <c r="S3635" s="8">
        <f t="shared" ca="1" si="918"/>
        <v>1529955</v>
      </c>
      <c r="T3635" s="8">
        <f t="shared" ca="1" si="914"/>
        <v>192</v>
      </c>
      <c r="U3635" s="9">
        <f t="shared" ca="1" si="919"/>
        <v>0</v>
      </c>
      <c r="V3635">
        <f t="shared" si="915"/>
        <v>2013</v>
      </c>
      <c r="W3635">
        <f t="shared" si="916"/>
        <v>2</v>
      </c>
    </row>
    <row r="3636" spans="1:23" x14ac:dyDescent="0.25">
      <c r="A3636" s="1">
        <v>41327</v>
      </c>
      <c r="B3636" s="2">
        <v>7947.72</v>
      </c>
      <c r="C3636" s="2">
        <v>75849</v>
      </c>
      <c r="D3636" s="2">
        <v>7951</v>
      </c>
      <c r="E3636" s="2">
        <v>7942</v>
      </c>
      <c r="F3636" s="10">
        <f t="shared" si="906"/>
        <v>4.1269697472978706E-4</v>
      </c>
      <c r="G3636" s="2">
        <f t="shared" ca="1" si="907"/>
        <v>77271.5</v>
      </c>
      <c r="H3636">
        <f t="shared" ca="1" si="908"/>
        <v>-1</v>
      </c>
      <c r="I3636">
        <f t="shared" si="909"/>
        <v>-1</v>
      </c>
      <c r="J3636">
        <f t="shared" si="912"/>
        <v>-9.7399999999997817</v>
      </c>
      <c r="K3636">
        <f t="shared" ca="1" si="910"/>
        <v>-1</v>
      </c>
      <c r="L3636" s="11">
        <f t="shared" ca="1" si="904"/>
        <v>11581.939999999975</v>
      </c>
      <c r="M3636">
        <f t="shared" ca="1" si="911"/>
        <v>-1</v>
      </c>
      <c r="N3636">
        <f t="shared" ca="1" si="905"/>
        <v>2</v>
      </c>
      <c r="O3636">
        <f>COUNTIF(結算日!$A$3:$A$249,A3636)</f>
        <v>0</v>
      </c>
      <c r="Q3636" s="7">
        <f t="shared" si="913"/>
        <v>2</v>
      </c>
      <c r="R3636" s="8">
        <f t="shared" ca="1" si="917"/>
        <v>384</v>
      </c>
      <c r="S3636" s="8">
        <f t="shared" ca="1" si="918"/>
        <v>1530339</v>
      </c>
      <c r="T3636" s="8">
        <f t="shared" ca="1" si="914"/>
        <v>-192</v>
      </c>
      <c r="U3636" s="9">
        <f t="shared" ca="1" si="919"/>
        <v>384</v>
      </c>
      <c r="V3636">
        <f t="shared" si="915"/>
        <v>2013</v>
      </c>
      <c r="W3636">
        <f t="shared" si="916"/>
        <v>2</v>
      </c>
    </row>
    <row r="3637" spans="1:23" x14ac:dyDescent="0.25">
      <c r="A3637" s="1">
        <v>41328</v>
      </c>
      <c r="B3637" s="2">
        <v>7986.89</v>
      </c>
      <c r="C3637" s="2">
        <v>53727</v>
      </c>
      <c r="D3637" s="2">
        <v>7993</v>
      </c>
      <c r="E3637" s="2">
        <v>7984</v>
      </c>
      <c r="F3637" s="10">
        <f t="shared" si="906"/>
        <v>7.6500364973086654E-4</v>
      </c>
      <c r="G3637" s="2">
        <f t="shared" ca="1" si="907"/>
        <v>76479.850000000006</v>
      </c>
      <c r="H3637">
        <f t="shared" ca="1" si="908"/>
        <v>-1</v>
      </c>
      <c r="I3637">
        <f t="shared" si="909"/>
        <v>-1</v>
      </c>
      <c r="J3637">
        <f t="shared" si="912"/>
        <v>39.170000000000073</v>
      </c>
      <c r="K3637">
        <f t="shared" ca="1" si="910"/>
        <v>-1</v>
      </c>
      <c r="L3637" s="11">
        <f t="shared" ca="1" si="904"/>
        <v>11542.769999999975</v>
      </c>
      <c r="M3637">
        <f t="shared" ca="1" si="911"/>
        <v>-1</v>
      </c>
      <c r="N3637">
        <f t="shared" ca="1" si="905"/>
        <v>0</v>
      </c>
      <c r="O3637">
        <f>COUNTIF(結算日!$A$3:$A$249,A3637)</f>
        <v>0</v>
      </c>
      <c r="Q3637" s="7">
        <f t="shared" si="913"/>
        <v>42</v>
      </c>
      <c r="R3637" s="8">
        <f t="shared" ca="1" si="917"/>
        <v>-8064</v>
      </c>
      <c r="S3637" s="8">
        <f t="shared" ca="1" si="918"/>
        <v>1521891</v>
      </c>
      <c r="T3637" s="8">
        <f t="shared" ca="1" si="914"/>
        <v>-190</v>
      </c>
      <c r="U3637" s="9">
        <f t="shared" ca="1" si="919"/>
        <v>2</v>
      </c>
      <c r="V3637">
        <f t="shared" si="915"/>
        <v>2013</v>
      </c>
      <c r="W3637">
        <f t="shared" si="916"/>
        <v>2</v>
      </c>
    </row>
    <row r="3638" spans="1:23" x14ac:dyDescent="0.25">
      <c r="A3638" s="1">
        <v>41330</v>
      </c>
      <c r="B3638" s="2">
        <v>7947.68</v>
      </c>
      <c r="C3638" s="2">
        <v>72378</v>
      </c>
      <c r="D3638" s="2">
        <v>7941</v>
      </c>
      <c r="E3638" s="2">
        <v>7933</v>
      </c>
      <c r="F3638" s="10">
        <f t="shared" si="906"/>
        <v>-8.4049684939513369E-4</v>
      </c>
      <c r="G3638" s="2">
        <f t="shared" ca="1" si="907"/>
        <v>76333.524999999994</v>
      </c>
      <c r="H3638">
        <f t="shared" ca="1" si="908"/>
        <v>-1</v>
      </c>
      <c r="I3638">
        <f t="shared" si="909"/>
        <v>1</v>
      </c>
      <c r="J3638">
        <f t="shared" si="912"/>
        <v>-39.210000000000036</v>
      </c>
      <c r="K3638">
        <f t="shared" ca="1" si="910"/>
        <v>-1</v>
      </c>
      <c r="L3638" s="11">
        <f t="shared" ca="1" si="904"/>
        <v>11581.979999999974</v>
      </c>
      <c r="M3638">
        <f t="shared" ca="1" si="911"/>
        <v>-1</v>
      </c>
      <c r="N3638">
        <f t="shared" ca="1" si="905"/>
        <v>0</v>
      </c>
      <c r="O3638">
        <f>COUNTIF(結算日!$A$3:$A$249,A3638)</f>
        <v>0</v>
      </c>
      <c r="Q3638" s="7">
        <f t="shared" si="913"/>
        <v>-52</v>
      </c>
      <c r="R3638" s="8">
        <f t="shared" ca="1" si="917"/>
        <v>9880</v>
      </c>
      <c r="S3638" s="8">
        <f t="shared" ca="1" si="918"/>
        <v>1531769</v>
      </c>
      <c r="T3638" s="8">
        <f t="shared" ca="1" si="914"/>
        <v>-192</v>
      </c>
      <c r="U3638" s="9">
        <f t="shared" ca="1" si="919"/>
        <v>2</v>
      </c>
      <c r="V3638">
        <f t="shared" si="915"/>
        <v>2013</v>
      </c>
      <c r="W3638">
        <f t="shared" si="916"/>
        <v>2</v>
      </c>
    </row>
    <row r="3639" spans="1:23" x14ac:dyDescent="0.25">
      <c r="A3639" s="1">
        <v>41331</v>
      </c>
      <c r="B3639" s="2">
        <v>7880.9</v>
      </c>
      <c r="C3639" s="2">
        <v>69042</v>
      </c>
      <c r="D3639" s="2">
        <v>7885</v>
      </c>
      <c r="E3639" s="2">
        <v>7876</v>
      </c>
      <c r="F3639" s="10">
        <f t="shared" si="906"/>
        <v>5.2024514966575452E-4</v>
      </c>
      <c r="G3639" s="2">
        <f t="shared" ca="1" si="907"/>
        <v>76078.074999999997</v>
      </c>
      <c r="H3639">
        <f t="shared" ca="1" si="908"/>
        <v>-1</v>
      </c>
      <c r="I3639">
        <f t="shared" si="909"/>
        <v>-1</v>
      </c>
      <c r="J3639">
        <f t="shared" si="912"/>
        <v>-66.780000000000655</v>
      </c>
      <c r="K3639">
        <f t="shared" ca="1" si="910"/>
        <v>-1</v>
      </c>
      <c r="L3639" s="11">
        <f t="shared" ca="1" si="904"/>
        <v>11648.759999999975</v>
      </c>
      <c r="M3639">
        <f t="shared" ca="1" si="911"/>
        <v>-1</v>
      </c>
      <c r="N3639">
        <f t="shared" ca="1" si="905"/>
        <v>0</v>
      </c>
      <c r="O3639">
        <f>COUNTIF(結算日!$A$3:$A$249,A3639)</f>
        <v>0</v>
      </c>
      <c r="Q3639" s="7">
        <f t="shared" si="913"/>
        <v>-56</v>
      </c>
      <c r="R3639" s="8">
        <f t="shared" ca="1" si="917"/>
        <v>10752</v>
      </c>
      <c r="S3639" s="8">
        <f t="shared" ca="1" si="918"/>
        <v>1542519</v>
      </c>
      <c r="T3639" s="8">
        <f t="shared" ca="1" si="914"/>
        <v>-195</v>
      </c>
      <c r="U3639" s="9">
        <f t="shared" ca="1" si="919"/>
        <v>3</v>
      </c>
      <c r="V3639">
        <f t="shared" si="915"/>
        <v>2013</v>
      </c>
      <c r="W3639">
        <f t="shared" si="916"/>
        <v>2</v>
      </c>
    </row>
    <row r="3640" spans="1:23" x14ac:dyDescent="0.25">
      <c r="A3640" s="1">
        <v>41332</v>
      </c>
      <c r="B3640" s="2">
        <v>7897.98</v>
      </c>
      <c r="C3640" s="2">
        <v>75016</v>
      </c>
      <c r="D3640" s="2">
        <v>7879</v>
      </c>
      <c r="E3640" s="2">
        <v>7868</v>
      </c>
      <c r="F3640" s="10">
        <f t="shared" si="906"/>
        <v>-2.4031461209068627E-3</v>
      </c>
      <c r="G3640" s="2">
        <f t="shared" ca="1" si="907"/>
        <v>76940.55</v>
      </c>
      <c r="H3640">
        <f t="shared" ca="1" si="908"/>
        <v>-1</v>
      </c>
      <c r="I3640">
        <f t="shared" si="909"/>
        <v>1</v>
      </c>
      <c r="J3640">
        <f t="shared" si="912"/>
        <v>17.079999999999927</v>
      </c>
      <c r="K3640">
        <f t="shared" si="910"/>
        <v>1</v>
      </c>
      <c r="L3640" s="11">
        <f t="shared" ca="1" si="904"/>
        <v>11631.679999999975</v>
      </c>
      <c r="M3640">
        <f t="shared" ca="1" si="911"/>
        <v>1</v>
      </c>
      <c r="N3640">
        <f t="shared" ca="1" si="905"/>
        <v>2</v>
      </c>
      <c r="O3640">
        <f>COUNTIF(結算日!$A$3:$A$249,A3640)</f>
        <v>0</v>
      </c>
      <c r="Q3640" s="7">
        <f t="shared" si="913"/>
        <v>-6</v>
      </c>
      <c r="R3640" s="8">
        <f t="shared" ca="1" si="917"/>
        <v>1170</v>
      </c>
      <c r="S3640" s="8">
        <f t="shared" ca="1" si="918"/>
        <v>1543686</v>
      </c>
      <c r="T3640" s="8">
        <f t="shared" ca="1" si="914"/>
        <v>195</v>
      </c>
      <c r="U3640" s="9">
        <f t="shared" ca="1" si="919"/>
        <v>390</v>
      </c>
      <c r="V3640">
        <f t="shared" si="915"/>
        <v>2013</v>
      </c>
      <c r="W3640">
        <f t="shared" si="916"/>
        <v>2</v>
      </c>
    </row>
    <row r="3641" spans="1:23" x14ac:dyDescent="0.25">
      <c r="A3641" s="1">
        <v>41334</v>
      </c>
      <c r="B3641" s="2">
        <v>7964.63</v>
      </c>
      <c r="C3641" s="2">
        <v>80595</v>
      </c>
      <c r="D3641" s="2">
        <v>7936</v>
      </c>
      <c r="E3641" s="2">
        <v>7925</v>
      </c>
      <c r="F3641" s="10">
        <f t="shared" si="906"/>
        <v>-3.5946428145438025E-3</v>
      </c>
      <c r="G3641" s="2">
        <f t="shared" ca="1" si="907"/>
        <v>77742.475000000006</v>
      </c>
      <c r="H3641">
        <f t="shared" ca="1" si="908"/>
        <v>1</v>
      </c>
      <c r="I3641">
        <f t="shared" si="909"/>
        <v>1</v>
      </c>
      <c r="J3641">
        <f t="shared" si="912"/>
        <v>66.650000000000546</v>
      </c>
      <c r="K3641">
        <f t="shared" si="910"/>
        <v>1</v>
      </c>
      <c r="L3641" s="11">
        <f t="shared" ca="1" si="904"/>
        <v>11698.329999999976</v>
      </c>
      <c r="M3641">
        <f t="shared" ca="1" si="911"/>
        <v>1</v>
      </c>
      <c r="N3641">
        <f t="shared" ca="1" si="905"/>
        <v>0</v>
      </c>
      <c r="O3641">
        <f>COUNTIF(結算日!$A$3:$A$249,A3641)</f>
        <v>0</v>
      </c>
      <c r="Q3641" s="7">
        <f t="shared" si="913"/>
        <v>57</v>
      </c>
      <c r="R3641" s="8">
        <f t="shared" ca="1" si="917"/>
        <v>11115</v>
      </c>
      <c r="S3641" s="8">
        <f t="shared" ca="1" si="918"/>
        <v>1554411</v>
      </c>
      <c r="T3641" s="8">
        <f t="shared" ca="1" si="914"/>
        <v>195</v>
      </c>
      <c r="U3641" s="9">
        <f t="shared" ca="1" si="919"/>
        <v>0</v>
      </c>
      <c r="V3641">
        <f t="shared" si="915"/>
        <v>2013</v>
      </c>
      <c r="W3641">
        <f t="shared" si="916"/>
        <v>3</v>
      </c>
    </row>
    <row r="3642" spans="1:23" x14ac:dyDescent="0.25">
      <c r="A3642" s="1">
        <v>41337</v>
      </c>
      <c r="B3642" s="2">
        <v>7867.34</v>
      </c>
      <c r="C3642" s="2">
        <v>84022</v>
      </c>
      <c r="D3642" s="2">
        <v>7845</v>
      </c>
      <c r="E3642" s="2">
        <v>7835</v>
      </c>
      <c r="F3642" s="10">
        <f t="shared" si="906"/>
        <v>-2.8395874590395609E-3</v>
      </c>
      <c r="G3642" s="2">
        <f t="shared" ca="1" si="907"/>
        <v>78427.149999999994</v>
      </c>
      <c r="H3642">
        <f t="shared" ca="1" si="908"/>
        <v>1</v>
      </c>
      <c r="I3642">
        <f t="shared" si="909"/>
        <v>1</v>
      </c>
      <c r="J3642">
        <f t="shared" si="912"/>
        <v>-97.289999999999964</v>
      </c>
      <c r="K3642">
        <f t="shared" si="910"/>
        <v>1</v>
      </c>
      <c r="L3642" s="11">
        <f t="shared" ca="1" si="904"/>
        <v>11601.039999999975</v>
      </c>
      <c r="M3642">
        <f t="shared" ca="1" si="911"/>
        <v>1</v>
      </c>
      <c r="N3642">
        <f t="shared" ca="1" si="905"/>
        <v>0</v>
      </c>
      <c r="O3642">
        <f>COUNTIF(結算日!$A$3:$A$249,A3642)</f>
        <v>0</v>
      </c>
      <c r="Q3642" s="7">
        <f t="shared" si="913"/>
        <v>-91</v>
      </c>
      <c r="R3642" s="8">
        <f t="shared" ca="1" si="917"/>
        <v>-17745</v>
      </c>
      <c r="S3642" s="8">
        <f t="shared" ca="1" si="918"/>
        <v>1536666</v>
      </c>
      <c r="T3642" s="8">
        <f t="shared" ca="1" si="914"/>
        <v>195</v>
      </c>
      <c r="U3642" s="9">
        <f t="shared" ca="1" si="919"/>
        <v>0</v>
      </c>
      <c r="V3642">
        <f t="shared" si="915"/>
        <v>2013</v>
      </c>
      <c r="W3642">
        <f t="shared" si="916"/>
        <v>3</v>
      </c>
    </row>
    <row r="3643" spans="1:23" x14ac:dyDescent="0.25">
      <c r="A3643" s="1">
        <v>41338</v>
      </c>
      <c r="B3643" s="2">
        <v>7932.71</v>
      </c>
      <c r="C3643" s="2">
        <v>91877</v>
      </c>
      <c r="D3643" s="2">
        <v>7913</v>
      </c>
      <c r="E3643" s="2">
        <v>7901</v>
      </c>
      <c r="F3643" s="10">
        <f t="shared" si="906"/>
        <v>-2.4846490039343028E-3</v>
      </c>
      <c r="G3643" s="2">
        <f t="shared" ca="1" si="907"/>
        <v>79299.375</v>
      </c>
      <c r="H3643">
        <f t="shared" ca="1" si="908"/>
        <v>1</v>
      </c>
      <c r="I3643">
        <f t="shared" si="909"/>
        <v>1</v>
      </c>
      <c r="J3643">
        <f t="shared" si="912"/>
        <v>65.369999999999891</v>
      </c>
      <c r="K3643">
        <f t="shared" si="910"/>
        <v>1</v>
      </c>
      <c r="L3643" s="11">
        <f t="shared" ca="1" si="904"/>
        <v>11666.409999999974</v>
      </c>
      <c r="M3643">
        <f t="shared" ca="1" si="911"/>
        <v>1</v>
      </c>
      <c r="N3643">
        <f t="shared" ca="1" si="905"/>
        <v>0</v>
      </c>
      <c r="O3643">
        <f>COUNTIF(結算日!$A$3:$A$249,A3643)</f>
        <v>0</v>
      </c>
      <c r="Q3643" s="7">
        <f t="shared" si="913"/>
        <v>68</v>
      </c>
      <c r="R3643" s="8">
        <f t="shared" ca="1" si="917"/>
        <v>13260</v>
      </c>
      <c r="S3643" s="8">
        <f t="shared" ca="1" si="918"/>
        <v>1549926</v>
      </c>
      <c r="T3643" s="8">
        <f t="shared" ca="1" si="914"/>
        <v>195</v>
      </c>
      <c r="U3643" s="9">
        <f t="shared" ca="1" si="919"/>
        <v>0</v>
      </c>
      <c r="V3643">
        <f t="shared" si="915"/>
        <v>2013</v>
      </c>
      <c r="W3643">
        <f t="shared" si="916"/>
        <v>3</v>
      </c>
    </row>
    <row r="3644" spans="1:23" x14ac:dyDescent="0.25">
      <c r="A3644" s="1">
        <v>41339</v>
      </c>
      <c r="B3644" s="2">
        <v>7950.3</v>
      </c>
      <c r="C3644" s="2">
        <v>94487</v>
      </c>
      <c r="D3644" s="2">
        <v>7947</v>
      </c>
      <c r="E3644" s="2">
        <v>7938</v>
      </c>
      <c r="F3644" s="10">
        <f t="shared" si="906"/>
        <v>-4.1507867627643691E-4</v>
      </c>
      <c r="G3644" s="2">
        <f t="shared" ca="1" si="907"/>
        <v>79914.225000000006</v>
      </c>
      <c r="H3644">
        <f t="shared" ca="1" si="908"/>
        <v>1</v>
      </c>
      <c r="I3644">
        <f t="shared" si="909"/>
        <v>1</v>
      </c>
      <c r="J3644">
        <f t="shared" si="912"/>
        <v>17.590000000000146</v>
      </c>
      <c r="K3644">
        <f t="shared" ca="1" si="910"/>
        <v>1</v>
      </c>
      <c r="L3644" s="11">
        <f t="shared" ca="1" si="904"/>
        <v>11683.999999999975</v>
      </c>
      <c r="M3644">
        <f t="shared" ca="1" si="911"/>
        <v>1</v>
      </c>
      <c r="N3644">
        <f t="shared" ca="1" si="905"/>
        <v>0</v>
      </c>
      <c r="O3644">
        <f>COUNTIF(結算日!$A$3:$A$249,A3644)</f>
        <v>0</v>
      </c>
      <c r="Q3644" s="7">
        <f t="shared" si="913"/>
        <v>34</v>
      </c>
      <c r="R3644" s="8">
        <f t="shared" ca="1" si="917"/>
        <v>6630</v>
      </c>
      <c r="S3644" s="8">
        <f t="shared" ca="1" si="918"/>
        <v>1556556</v>
      </c>
      <c r="T3644" s="8">
        <f t="shared" ca="1" si="914"/>
        <v>195</v>
      </c>
      <c r="U3644" s="9">
        <f t="shared" ca="1" si="919"/>
        <v>0</v>
      </c>
      <c r="V3644">
        <f t="shared" si="915"/>
        <v>2013</v>
      </c>
      <c r="W3644">
        <f t="shared" si="916"/>
        <v>3</v>
      </c>
    </row>
    <row r="3645" spans="1:23" x14ac:dyDescent="0.25">
      <c r="A3645" s="1">
        <v>41340</v>
      </c>
      <c r="B3645" s="2">
        <v>7960.51</v>
      </c>
      <c r="C3645" s="2">
        <v>82033</v>
      </c>
      <c r="D3645" s="2">
        <v>7938</v>
      </c>
      <c r="E3645" s="2">
        <v>7929</v>
      </c>
      <c r="F3645" s="10">
        <f t="shared" si="906"/>
        <v>-2.8277082749723625E-3</v>
      </c>
      <c r="G3645" s="2">
        <f t="shared" ca="1" si="907"/>
        <v>80201.125</v>
      </c>
      <c r="H3645">
        <f t="shared" ca="1" si="908"/>
        <v>1</v>
      </c>
      <c r="I3645">
        <f t="shared" si="909"/>
        <v>1</v>
      </c>
      <c r="J3645">
        <f t="shared" si="912"/>
        <v>10.210000000000036</v>
      </c>
      <c r="K3645">
        <f t="shared" si="910"/>
        <v>1</v>
      </c>
      <c r="L3645" s="11">
        <f t="shared" ca="1" si="904"/>
        <v>11694.209999999974</v>
      </c>
      <c r="M3645">
        <f t="shared" ca="1" si="911"/>
        <v>1</v>
      </c>
      <c r="N3645">
        <f t="shared" ca="1" si="905"/>
        <v>0</v>
      </c>
      <c r="O3645">
        <f>COUNTIF(結算日!$A$3:$A$249,A3645)</f>
        <v>0</v>
      </c>
      <c r="Q3645" s="7">
        <f t="shared" si="913"/>
        <v>-9</v>
      </c>
      <c r="R3645" s="8">
        <f t="shared" ca="1" si="917"/>
        <v>-1755</v>
      </c>
      <c r="S3645" s="8">
        <f t="shared" ca="1" si="918"/>
        <v>1554801</v>
      </c>
      <c r="T3645" s="8">
        <f t="shared" ca="1" si="914"/>
        <v>195</v>
      </c>
      <c r="U3645" s="9">
        <f t="shared" ca="1" si="919"/>
        <v>0</v>
      </c>
      <c r="V3645">
        <f t="shared" si="915"/>
        <v>2013</v>
      </c>
      <c r="W3645">
        <f t="shared" si="916"/>
        <v>3</v>
      </c>
    </row>
    <row r="3646" spans="1:23" x14ac:dyDescent="0.25">
      <c r="A3646" s="1">
        <v>41341</v>
      </c>
      <c r="B3646" s="2">
        <v>8015.14</v>
      </c>
      <c r="C3646" s="2">
        <v>91968</v>
      </c>
      <c r="D3646" s="2">
        <v>8008</v>
      </c>
      <c r="E3646" s="2">
        <v>7999</v>
      </c>
      <c r="F3646" s="10">
        <f t="shared" si="906"/>
        <v>-8.9081413425096123E-4</v>
      </c>
      <c r="G3646" s="2">
        <f t="shared" ca="1" si="907"/>
        <v>80543.925000000003</v>
      </c>
      <c r="H3646">
        <f t="shared" ca="1" si="908"/>
        <v>1</v>
      </c>
      <c r="I3646">
        <f t="shared" si="909"/>
        <v>1</v>
      </c>
      <c r="J3646">
        <f t="shared" si="912"/>
        <v>54.630000000000109</v>
      </c>
      <c r="K3646">
        <f t="shared" ca="1" si="910"/>
        <v>1</v>
      </c>
      <c r="L3646" s="11">
        <f t="shared" ref="L3646:L3709" ca="1" si="920">L3645+J3646*M3645</f>
        <v>11748.839999999975</v>
      </c>
      <c r="M3646">
        <f t="shared" ca="1" si="911"/>
        <v>1</v>
      </c>
      <c r="N3646">
        <f t="shared" ref="N3646:N3709" ca="1" si="921">ABS(M3646-M3645)</f>
        <v>0</v>
      </c>
      <c r="O3646">
        <f>COUNTIF(結算日!$A$3:$A$249,A3646)</f>
        <v>0</v>
      </c>
      <c r="Q3646" s="7">
        <f t="shared" si="913"/>
        <v>70</v>
      </c>
      <c r="R3646" s="8">
        <f t="shared" ca="1" si="917"/>
        <v>13650</v>
      </c>
      <c r="S3646" s="8">
        <f t="shared" ca="1" si="918"/>
        <v>1568451</v>
      </c>
      <c r="T3646" s="8">
        <f t="shared" ca="1" si="914"/>
        <v>195</v>
      </c>
      <c r="U3646" s="9">
        <f t="shared" ca="1" si="919"/>
        <v>0</v>
      </c>
      <c r="V3646">
        <f t="shared" si="915"/>
        <v>2013</v>
      </c>
      <c r="W3646">
        <f t="shared" si="916"/>
        <v>3</v>
      </c>
    </row>
    <row r="3647" spans="1:23" x14ac:dyDescent="0.25">
      <c r="A3647" s="1">
        <v>41344</v>
      </c>
      <c r="B3647" s="2">
        <v>8038.72</v>
      </c>
      <c r="C3647" s="2">
        <v>94025</v>
      </c>
      <c r="D3647" s="2">
        <v>8043</v>
      </c>
      <c r="E3647" s="2">
        <v>8033</v>
      </c>
      <c r="F3647" s="10">
        <f t="shared" si="906"/>
        <v>5.324230723298129E-4</v>
      </c>
      <c r="G3647" s="2">
        <f t="shared" ca="1" si="907"/>
        <v>80271.875</v>
      </c>
      <c r="H3647">
        <f t="shared" ca="1" si="908"/>
        <v>1</v>
      </c>
      <c r="I3647">
        <f t="shared" si="909"/>
        <v>-1</v>
      </c>
      <c r="J3647">
        <f t="shared" si="912"/>
        <v>23.579999999999927</v>
      </c>
      <c r="K3647">
        <f t="shared" ca="1" si="910"/>
        <v>1</v>
      </c>
      <c r="L3647" s="11">
        <f t="shared" ca="1" si="920"/>
        <v>11772.419999999975</v>
      </c>
      <c r="M3647">
        <f t="shared" ca="1" si="911"/>
        <v>1</v>
      </c>
      <c r="N3647">
        <f t="shared" ca="1" si="921"/>
        <v>0</v>
      </c>
      <c r="O3647">
        <f>COUNTIF(結算日!$A$3:$A$249,A3647)</f>
        <v>0</v>
      </c>
      <c r="Q3647" s="7">
        <f t="shared" si="913"/>
        <v>35</v>
      </c>
      <c r="R3647" s="8">
        <f t="shared" ca="1" si="917"/>
        <v>6825</v>
      </c>
      <c r="S3647" s="8">
        <f t="shared" ca="1" si="918"/>
        <v>1575276</v>
      </c>
      <c r="T3647" s="8">
        <f t="shared" ca="1" si="914"/>
        <v>195</v>
      </c>
      <c r="U3647" s="9">
        <f t="shared" ca="1" si="919"/>
        <v>0</v>
      </c>
      <c r="V3647">
        <f t="shared" si="915"/>
        <v>2013</v>
      </c>
      <c r="W3647">
        <f t="shared" si="916"/>
        <v>3</v>
      </c>
    </row>
    <row r="3648" spans="1:23" x14ac:dyDescent="0.25">
      <c r="A3648" s="1">
        <v>41345</v>
      </c>
      <c r="B3648" s="2">
        <v>7994.71</v>
      </c>
      <c r="C3648" s="2">
        <v>90324</v>
      </c>
      <c r="D3648" s="2">
        <v>7999</v>
      </c>
      <c r="E3648" s="2">
        <v>7992</v>
      </c>
      <c r="F3648" s="10">
        <f t="shared" si="906"/>
        <v>5.3660482994377645E-4</v>
      </c>
      <c r="G3648" s="2">
        <f t="shared" ca="1" si="907"/>
        <v>80047.824999999997</v>
      </c>
      <c r="H3648">
        <f t="shared" ca="1" si="908"/>
        <v>1</v>
      </c>
      <c r="I3648">
        <f t="shared" si="909"/>
        <v>-1</v>
      </c>
      <c r="J3648">
        <f t="shared" si="912"/>
        <v>-44.010000000000218</v>
      </c>
      <c r="K3648">
        <f t="shared" ca="1" si="910"/>
        <v>1</v>
      </c>
      <c r="L3648" s="11">
        <f t="shared" ca="1" si="920"/>
        <v>11728.409999999974</v>
      </c>
      <c r="M3648">
        <f t="shared" ca="1" si="911"/>
        <v>1</v>
      </c>
      <c r="N3648">
        <f t="shared" ca="1" si="921"/>
        <v>0</v>
      </c>
      <c r="O3648">
        <f>COUNTIF(結算日!$A$3:$A$249,A3648)</f>
        <v>0</v>
      </c>
      <c r="Q3648" s="7">
        <f t="shared" si="913"/>
        <v>-44</v>
      </c>
      <c r="R3648" s="8">
        <f t="shared" ca="1" si="917"/>
        <v>-8580</v>
      </c>
      <c r="S3648" s="8">
        <f t="shared" ca="1" si="918"/>
        <v>1566696</v>
      </c>
      <c r="T3648" s="8">
        <f t="shared" ca="1" si="914"/>
        <v>195</v>
      </c>
      <c r="U3648" s="9">
        <f t="shared" ca="1" si="919"/>
        <v>0</v>
      </c>
      <c r="V3648">
        <f t="shared" si="915"/>
        <v>2013</v>
      </c>
      <c r="W3648">
        <f t="shared" si="916"/>
        <v>3</v>
      </c>
    </row>
    <row r="3649" spans="1:23" x14ac:dyDescent="0.25">
      <c r="A3649" s="1">
        <v>41346</v>
      </c>
      <c r="B3649" s="2">
        <v>7995.51</v>
      </c>
      <c r="C3649" s="2">
        <v>81232</v>
      </c>
      <c r="D3649" s="2">
        <v>7990</v>
      </c>
      <c r="E3649" s="2">
        <v>7984</v>
      </c>
      <c r="F3649" s="10">
        <f t="shared" si="906"/>
        <v>-6.8913677801674122E-4</v>
      </c>
      <c r="G3649" s="2">
        <f t="shared" ca="1" si="907"/>
        <v>79892.600000000006</v>
      </c>
      <c r="H3649">
        <f t="shared" ca="1" si="908"/>
        <v>1</v>
      </c>
      <c r="I3649">
        <f t="shared" si="909"/>
        <v>1</v>
      </c>
      <c r="J3649">
        <f t="shared" si="912"/>
        <v>0.8000000000001819</v>
      </c>
      <c r="K3649">
        <f t="shared" ca="1" si="910"/>
        <v>1</v>
      </c>
      <c r="L3649" s="11">
        <f t="shared" ca="1" si="920"/>
        <v>11729.209999999974</v>
      </c>
      <c r="M3649">
        <f t="shared" ca="1" si="911"/>
        <v>1</v>
      </c>
      <c r="N3649">
        <f t="shared" ca="1" si="921"/>
        <v>0</v>
      </c>
      <c r="O3649">
        <f>COUNTIF(結算日!$A$3:$A$249,A3649)</f>
        <v>0</v>
      </c>
      <c r="Q3649" s="7">
        <f t="shared" si="913"/>
        <v>-9</v>
      </c>
      <c r="R3649" s="8">
        <f t="shared" ca="1" si="917"/>
        <v>-1755</v>
      </c>
      <c r="S3649" s="8">
        <f t="shared" ca="1" si="918"/>
        <v>1564941</v>
      </c>
      <c r="T3649" s="8">
        <f t="shared" ca="1" si="914"/>
        <v>195</v>
      </c>
      <c r="U3649" s="9">
        <f t="shared" ca="1" si="919"/>
        <v>0</v>
      </c>
      <c r="V3649">
        <f t="shared" si="915"/>
        <v>2013</v>
      </c>
      <c r="W3649">
        <f t="shared" si="916"/>
        <v>3</v>
      </c>
    </row>
    <row r="3650" spans="1:23" x14ac:dyDescent="0.25">
      <c r="A3650" s="1">
        <v>41347</v>
      </c>
      <c r="B3650" s="2">
        <v>7951.76</v>
      </c>
      <c r="C3650" s="2">
        <v>75604</v>
      </c>
      <c r="D3650" s="2">
        <v>7953</v>
      </c>
      <c r="E3650" s="2">
        <v>7943</v>
      </c>
      <c r="F3650" s="10">
        <f t="shared" ref="F3650:F3713" si="922">IF(O3650=1,E3650,D3650)/B3650-1</f>
        <v>1.5594032013033221E-4</v>
      </c>
      <c r="G3650" s="2">
        <f t="shared" ref="G3650:G3713" ca="1" si="923">IF(ROW()&gt;$G$1,AVERAGE(OFFSET(C3650,-$G$1+1,,$G$1)),"")</f>
        <v>79593.225000000006</v>
      </c>
      <c r="H3650">
        <f t="shared" ref="H3650:H3713" ca="1" si="924">IF(G3650="",0,SIGN(C3650-G3650))</f>
        <v>-1</v>
      </c>
      <c r="I3650">
        <f t="shared" ref="I3650:I3713" si="925">-SIGN(F3650)</f>
        <v>-1</v>
      </c>
      <c r="J3650">
        <f t="shared" si="912"/>
        <v>-43.75</v>
      </c>
      <c r="K3650">
        <f t="shared" ref="K3650:K3713" ca="1" si="926">CHOOSE($K$1,H3650*(2-$K$1)+I3650*($K$1-1),IF(ABS(F3650)&gt;($K$1-2)/100,I3650,H3650))</f>
        <v>-1</v>
      </c>
      <c r="L3650" s="11">
        <f t="shared" ca="1" si="920"/>
        <v>11685.459999999974</v>
      </c>
      <c r="M3650">
        <f t="shared" ref="M3650:M3713" ca="1" si="927">INT(L3650*$P$1/B3650)*K3650</f>
        <v>-1</v>
      </c>
      <c r="N3650">
        <f t="shared" ca="1" si="921"/>
        <v>2</v>
      </c>
      <c r="O3650">
        <f>COUNTIF(結算日!$A$3:$A$249,A3650)</f>
        <v>0</v>
      </c>
      <c r="Q3650" s="7">
        <f t="shared" si="913"/>
        <v>-37</v>
      </c>
      <c r="R3650" s="8">
        <f t="shared" ca="1" si="917"/>
        <v>-7215</v>
      </c>
      <c r="S3650" s="8">
        <f t="shared" ca="1" si="918"/>
        <v>1557726</v>
      </c>
      <c r="T3650" s="8">
        <f t="shared" ca="1" si="914"/>
        <v>-195</v>
      </c>
      <c r="U3650" s="9">
        <f t="shared" ca="1" si="919"/>
        <v>390</v>
      </c>
      <c r="V3650">
        <f t="shared" si="915"/>
        <v>2013</v>
      </c>
      <c r="W3650">
        <f t="shared" si="916"/>
        <v>3</v>
      </c>
    </row>
    <row r="3651" spans="1:23" x14ac:dyDescent="0.25">
      <c r="A3651" s="1">
        <v>41348</v>
      </c>
      <c r="B3651" s="2">
        <v>7927.49</v>
      </c>
      <c r="C3651" s="2">
        <v>92118</v>
      </c>
      <c r="D3651" s="2">
        <v>7910</v>
      </c>
      <c r="E3651" s="2">
        <v>7901</v>
      </c>
      <c r="F3651" s="10">
        <f t="shared" si="922"/>
        <v>-2.20624687006854E-3</v>
      </c>
      <c r="G3651" s="2">
        <f t="shared" ca="1" si="923"/>
        <v>79812.475000000006</v>
      </c>
      <c r="H3651">
        <f t="shared" ca="1" si="924"/>
        <v>1</v>
      </c>
      <c r="I3651">
        <f t="shared" si="925"/>
        <v>1</v>
      </c>
      <c r="J3651">
        <f t="shared" ref="J3651:J3714" si="928">B3651-B3650</f>
        <v>-24.270000000000437</v>
      </c>
      <c r="K3651">
        <f t="shared" si="926"/>
        <v>1</v>
      </c>
      <c r="L3651" s="11">
        <f t="shared" ca="1" si="920"/>
        <v>11709.729999999974</v>
      </c>
      <c r="M3651">
        <f t="shared" ca="1" si="927"/>
        <v>1</v>
      </c>
      <c r="N3651">
        <f t="shared" ca="1" si="921"/>
        <v>2</v>
      </c>
      <c r="O3651">
        <f>COUNTIF(結算日!$A$3:$A$249,A3651)</f>
        <v>0</v>
      </c>
      <c r="Q3651" s="7">
        <f t="shared" ref="Q3651:Q3714" si="929">D3651-IF(O3650=1,E3650,D3650)</f>
        <v>-43</v>
      </c>
      <c r="R3651" s="8">
        <f t="shared" ca="1" si="917"/>
        <v>8385</v>
      </c>
      <c r="S3651" s="8">
        <f t="shared" ca="1" si="918"/>
        <v>1565721</v>
      </c>
      <c r="T3651" s="8">
        <f t="shared" ref="T3651:T3714" ca="1" si="930">INT(S3651*$P$1/IF(O3651=1,E3651,D3651))*K3651</f>
        <v>197</v>
      </c>
      <c r="U3651" s="9">
        <f t="shared" ca="1" si="919"/>
        <v>392</v>
      </c>
      <c r="V3651">
        <f t="shared" ref="V3651:V3714" si="931">YEAR(A3651)</f>
        <v>2013</v>
      </c>
      <c r="W3651">
        <f t="shared" ref="W3651:W3714" si="932">MONTH(A3651)</f>
        <v>3</v>
      </c>
    </row>
    <row r="3652" spans="1:23" x14ac:dyDescent="0.25">
      <c r="A3652" s="1">
        <v>41351</v>
      </c>
      <c r="B3652" s="2">
        <v>7811.34</v>
      </c>
      <c r="C3652" s="2">
        <v>70152</v>
      </c>
      <c r="D3652" s="2">
        <v>7792</v>
      </c>
      <c r="E3652" s="2">
        <v>7776</v>
      </c>
      <c r="F3652" s="10">
        <f t="shared" si="922"/>
        <v>-2.4758876197937818E-3</v>
      </c>
      <c r="G3652" s="2">
        <f t="shared" ca="1" si="923"/>
        <v>78778.074999999997</v>
      </c>
      <c r="H3652">
        <f t="shared" ca="1" si="924"/>
        <v>-1</v>
      </c>
      <c r="I3652">
        <f t="shared" si="925"/>
        <v>1</v>
      </c>
      <c r="J3652">
        <f t="shared" si="928"/>
        <v>-116.14999999999964</v>
      </c>
      <c r="K3652">
        <f t="shared" si="926"/>
        <v>1</v>
      </c>
      <c r="L3652" s="11">
        <f t="shared" ca="1" si="920"/>
        <v>11593.579999999974</v>
      </c>
      <c r="M3652">
        <f t="shared" ca="1" si="927"/>
        <v>1</v>
      </c>
      <c r="N3652">
        <f t="shared" ca="1" si="921"/>
        <v>0</v>
      </c>
      <c r="O3652">
        <f>COUNTIF(結算日!$A$3:$A$249,A3652)</f>
        <v>0</v>
      </c>
      <c r="Q3652" s="7">
        <f t="shared" si="929"/>
        <v>-118</v>
      </c>
      <c r="R3652" s="8">
        <f t="shared" ref="R3652:R3715" ca="1" si="933">Q3652*T3651</f>
        <v>-23246</v>
      </c>
      <c r="S3652" s="8">
        <f t="shared" ref="S3652:S3715" ca="1" si="934">S3651+Q3652*T3651-U3651*$U$1</f>
        <v>1542083</v>
      </c>
      <c r="T3652" s="8">
        <f t="shared" ca="1" si="930"/>
        <v>197</v>
      </c>
      <c r="U3652" s="9">
        <f t="shared" ref="U3652:U3715" ca="1" si="935">IF(O3652=1,ABS(T3652)+ABS(T3651),ABS(T3652-T3651))</f>
        <v>0</v>
      </c>
      <c r="V3652">
        <f t="shared" si="931"/>
        <v>2013</v>
      </c>
      <c r="W3652">
        <f t="shared" si="932"/>
        <v>3</v>
      </c>
    </row>
    <row r="3653" spans="1:23" x14ac:dyDescent="0.25">
      <c r="A3653" s="1">
        <v>41352</v>
      </c>
      <c r="B3653" s="2">
        <v>7838.47</v>
      </c>
      <c r="C3653" s="2">
        <v>72110</v>
      </c>
      <c r="D3653" s="2">
        <v>7833</v>
      </c>
      <c r="E3653" s="2">
        <v>7815</v>
      </c>
      <c r="F3653" s="10">
        <f t="shared" si="922"/>
        <v>-6.97840267297134E-4</v>
      </c>
      <c r="G3653" s="2">
        <f t="shared" ca="1" si="923"/>
        <v>78678.875</v>
      </c>
      <c r="H3653">
        <f t="shared" ca="1" si="924"/>
        <v>-1</v>
      </c>
      <c r="I3653">
        <f t="shared" si="925"/>
        <v>1</v>
      </c>
      <c r="J3653">
        <f t="shared" si="928"/>
        <v>27.130000000000109</v>
      </c>
      <c r="K3653">
        <f t="shared" ca="1" si="926"/>
        <v>-1</v>
      </c>
      <c r="L3653" s="11">
        <f t="shared" ca="1" si="920"/>
        <v>11620.709999999974</v>
      </c>
      <c r="M3653">
        <f t="shared" ca="1" si="927"/>
        <v>-1</v>
      </c>
      <c r="N3653">
        <f t="shared" ca="1" si="921"/>
        <v>2</v>
      </c>
      <c r="O3653">
        <f>COUNTIF(結算日!$A$3:$A$249,A3653)</f>
        <v>0</v>
      </c>
      <c r="Q3653" s="7">
        <f t="shared" si="929"/>
        <v>41</v>
      </c>
      <c r="R3653" s="8">
        <f t="shared" ca="1" si="933"/>
        <v>8077</v>
      </c>
      <c r="S3653" s="8">
        <f t="shared" ca="1" si="934"/>
        <v>1550160</v>
      </c>
      <c r="T3653" s="8">
        <f t="shared" ca="1" si="930"/>
        <v>-197</v>
      </c>
      <c r="U3653" s="9">
        <f t="shared" ca="1" si="935"/>
        <v>394</v>
      </c>
      <c r="V3653">
        <f t="shared" si="931"/>
        <v>2013</v>
      </c>
      <c r="W3653">
        <f t="shared" si="932"/>
        <v>3</v>
      </c>
    </row>
    <row r="3654" spans="1:23" x14ac:dyDescent="0.25">
      <c r="A3654" s="1">
        <v>41353</v>
      </c>
      <c r="B3654" s="2">
        <v>7798.03</v>
      </c>
      <c r="C3654" s="2">
        <v>73678</v>
      </c>
      <c r="D3654" s="2">
        <v>7796</v>
      </c>
      <c r="E3654" s="2">
        <v>7776</v>
      </c>
      <c r="F3654" s="10">
        <f t="shared" si="922"/>
        <v>-2.825072486256075E-3</v>
      </c>
      <c r="G3654" s="2">
        <f t="shared" ca="1" si="923"/>
        <v>78675.7</v>
      </c>
      <c r="H3654">
        <f t="shared" ca="1" si="924"/>
        <v>-1</v>
      </c>
      <c r="I3654">
        <f t="shared" si="925"/>
        <v>1</v>
      </c>
      <c r="J3654">
        <f t="shared" si="928"/>
        <v>-40.440000000000509</v>
      </c>
      <c r="K3654">
        <f t="shared" si="926"/>
        <v>1</v>
      </c>
      <c r="L3654" s="11">
        <f t="shared" ca="1" si="920"/>
        <v>11661.149999999974</v>
      </c>
      <c r="M3654">
        <f t="shared" ca="1" si="927"/>
        <v>1</v>
      </c>
      <c r="N3654">
        <f t="shared" ca="1" si="921"/>
        <v>2</v>
      </c>
      <c r="O3654">
        <f>COUNTIF(結算日!$A$3:$A$249,A3654)</f>
        <v>1</v>
      </c>
      <c r="Q3654" s="7">
        <f t="shared" si="929"/>
        <v>-37</v>
      </c>
      <c r="R3654" s="8">
        <f t="shared" ca="1" si="933"/>
        <v>7289</v>
      </c>
      <c r="S3654" s="8">
        <f t="shared" ca="1" si="934"/>
        <v>1557055</v>
      </c>
      <c r="T3654" s="8">
        <f t="shared" ca="1" si="930"/>
        <v>200</v>
      </c>
      <c r="U3654" s="9">
        <f t="shared" ca="1" si="935"/>
        <v>397</v>
      </c>
      <c r="V3654">
        <f t="shared" si="931"/>
        <v>2013</v>
      </c>
      <c r="W3654">
        <f t="shared" si="932"/>
        <v>3</v>
      </c>
    </row>
    <row r="3655" spans="1:23" x14ac:dyDescent="0.25">
      <c r="A3655" s="1">
        <v>41354</v>
      </c>
      <c r="B3655" s="2">
        <v>7811.84</v>
      </c>
      <c r="C3655" s="2">
        <v>68205</v>
      </c>
      <c r="D3655" s="2">
        <v>7797</v>
      </c>
      <c r="E3655" s="2">
        <v>7783</v>
      </c>
      <c r="F3655" s="10">
        <f t="shared" si="922"/>
        <v>-1.8996804850074378E-3</v>
      </c>
      <c r="G3655" s="2">
        <f t="shared" ca="1" si="923"/>
        <v>78088.100000000006</v>
      </c>
      <c r="H3655">
        <f t="shared" ca="1" si="924"/>
        <v>-1</v>
      </c>
      <c r="I3655">
        <f t="shared" si="925"/>
        <v>1</v>
      </c>
      <c r="J3655">
        <f t="shared" si="928"/>
        <v>13.8100000000004</v>
      </c>
      <c r="K3655">
        <f t="shared" si="926"/>
        <v>1</v>
      </c>
      <c r="L3655" s="11">
        <f t="shared" ca="1" si="920"/>
        <v>11674.959999999974</v>
      </c>
      <c r="M3655">
        <f t="shared" ca="1" si="927"/>
        <v>1</v>
      </c>
      <c r="N3655">
        <f t="shared" ca="1" si="921"/>
        <v>0</v>
      </c>
      <c r="O3655">
        <f>COUNTIF(結算日!$A$3:$A$249,A3655)</f>
        <v>0</v>
      </c>
      <c r="Q3655" s="7">
        <f t="shared" si="929"/>
        <v>21</v>
      </c>
      <c r="R3655" s="8">
        <f t="shared" ca="1" si="933"/>
        <v>4200</v>
      </c>
      <c r="S3655" s="8">
        <f t="shared" ca="1" si="934"/>
        <v>1560858</v>
      </c>
      <c r="T3655" s="8">
        <f t="shared" ca="1" si="930"/>
        <v>200</v>
      </c>
      <c r="U3655" s="9">
        <f t="shared" ca="1" si="935"/>
        <v>0</v>
      </c>
      <c r="V3655">
        <f t="shared" si="931"/>
        <v>2013</v>
      </c>
      <c r="W3655">
        <f t="shared" si="932"/>
        <v>3</v>
      </c>
    </row>
    <row r="3656" spans="1:23" x14ac:dyDescent="0.25">
      <c r="A3656" s="1">
        <v>41355</v>
      </c>
      <c r="B3656" s="2">
        <v>7796.22</v>
      </c>
      <c r="C3656" s="2">
        <v>64709</v>
      </c>
      <c r="D3656" s="2">
        <v>7776</v>
      </c>
      <c r="E3656" s="2">
        <v>7760</v>
      </c>
      <c r="F3656" s="10">
        <f t="shared" si="922"/>
        <v>-2.5935645736010482E-3</v>
      </c>
      <c r="G3656" s="2">
        <f t="shared" ca="1" si="923"/>
        <v>77619.899999999994</v>
      </c>
      <c r="H3656">
        <f t="shared" ca="1" si="924"/>
        <v>-1</v>
      </c>
      <c r="I3656">
        <f t="shared" si="925"/>
        <v>1</v>
      </c>
      <c r="J3656">
        <f t="shared" si="928"/>
        <v>-15.619999999999891</v>
      </c>
      <c r="K3656">
        <f t="shared" si="926"/>
        <v>1</v>
      </c>
      <c r="L3656" s="11">
        <f t="shared" ca="1" si="920"/>
        <v>11659.339999999975</v>
      </c>
      <c r="M3656">
        <f t="shared" ca="1" si="927"/>
        <v>1</v>
      </c>
      <c r="N3656">
        <f t="shared" ca="1" si="921"/>
        <v>0</v>
      </c>
      <c r="O3656">
        <f>COUNTIF(結算日!$A$3:$A$249,A3656)</f>
        <v>0</v>
      </c>
      <c r="Q3656" s="7">
        <f t="shared" si="929"/>
        <v>-21</v>
      </c>
      <c r="R3656" s="8">
        <f t="shared" ca="1" si="933"/>
        <v>-4200</v>
      </c>
      <c r="S3656" s="8">
        <f t="shared" ca="1" si="934"/>
        <v>1556658</v>
      </c>
      <c r="T3656" s="8">
        <f t="shared" ca="1" si="930"/>
        <v>200</v>
      </c>
      <c r="U3656" s="9">
        <f t="shared" ca="1" si="935"/>
        <v>0</v>
      </c>
      <c r="V3656">
        <f t="shared" si="931"/>
        <v>2013</v>
      </c>
      <c r="W3656">
        <f t="shared" si="932"/>
        <v>3</v>
      </c>
    </row>
    <row r="3657" spans="1:23" x14ac:dyDescent="0.25">
      <c r="A3657" s="1">
        <v>41358</v>
      </c>
      <c r="B3657" s="2">
        <v>7856.12</v>
      </c>
      <c r="C3657" s="2">
        <v>59081</v>
      </c>
      <c r="D3657" s="2">
        <v>7851</v>
      </c>
      <c r="E3657" s="2">
        <v>7838</v>
      </c>
      <c r="F3657" s="10">
        <f t="shared" si="922"/>
        <v>-6.5172120588785631E-4</v>
      </c>
      <c r="G3657" s="2">
        <f t="shared" ca="1" si="923"/>
        <v>76739.25</v>
      </c>
      <c r="H3657">
        <f t="shared" ca="1" si="924"/>
        <v>-1</v>
      </c>
      <c r="I3657">
        <f t="shared" si="925"/>
        <v>1</v>
      </c>
      <c r="J3657">
        <f t="shared" si="928"/>
        <v>59.899999999999636</v>
      </c>
      <c r="K3657">
        <f t="shared" ca="1" si="926"/>
        <v>-1</v>
      </c>
      <c r="L3657" s="11">
        <f t="shared" ca="1" si="920"/>
        <v>11719.239999999974</v>
      </c>
      <c r="M3657">
        <f t="shared" ca="1" si="927"/>
        <v>-1</v>
      </c>
      <c r="N3657">
        <f t="shared" ca="1" si="921"/>
        <v>2</v>
      </c>
      <c r="O3657">
        <f>COUNTIF(結算日!$A$3:$A$249,A3657)</f>
        <v>0</v>
      </c>
      <c r="Q3657" s="7">
        <f t="shared" si="929"/>
        <v>75</v>
      </c>
      <c r="R3657" s="8">
        <f t="shared" ca="1" si="933"/>
        <v>15000</v>
      </c>
      <c r="S3657" s="8">
        <f t="shared" ca="1" si="934"/>
        <v>1571658</v>
      </c>
      <c r="T3657" s="8">
        <f t="shared" ca="1" si="930"/>
        <v>-200</v>
      </c>
      <c r="U3657" s="9">
        <f t="shared" ca="1" si="935"/>
        <v>400</v>
      </c>
      <c r="V3657">
        <f t="shared" si="931"/>
        <v>2013</v>
      </c>
      <c r="W3657">
        <f t="shared" si="932"/>
        <v>3</v>
      </c>
    </row>
    <row r="3658" spans="1:23" x14ac:dyDescent="0.25">
      <c r="A3658" s="1">
        <v>41359</v>
      </c>
      <c r="B3658" s="2">
        <v>7856.36</v>
      </c>
      <c r="C3658" s="2">
        <v>68230</v>
      </c>
      <c r="D3658" s="2">
        <v>7836</v>
      </c>
      <c r="E3658" s="2">
        <v>7822</v>
      </c>
      <c r="F3658" s="10">
        <f t="shared" si="922"/>
        <v>-2.5915309379915819E-3</v>
      </c>
      <c r="G3658" s="2">
        <f t="shared" ca="1" si="923"/>
        <v>76687.125</v>
      </c>
      <c r="H3658">
        <f t="shared" ca="1" si="924"/>
        <v>-1</v>
      </c>
      <c r="I3658">
        <f t="shared" si="925"/>
        <v>1</v>
      </c>
      <c r="J3658">
        <f t="shared" si="928"/>
        <v>0.23999999999978172</v>
      </c>
      <c r="K3658">
        <f t="shared" si="926"/>
        <v>1</v>
      </c>
      <c r="L3658" s="11">
        <f t="shared" ca="1" si="920"/>
        <v>11718.999999999975</v>
      </c>
      <c r="M3658">
        <f t="shared" ca="1" si="927"/>
        <v>1</v>
      </c>
      <c r="N3658">
        <f t="shared" ca="1" si="921"/>
        <v>2</v>
      </c>
      <c r="O3658">
        <f>COUNTIF(結算日!$A$3:$A$249,A3658)</f>
        <v>0</v>
      </c>
      <c r="Q3658" s="7">
        <f t="shared" si="929"/>
        <v>-15</v>
      </c>
      <c r="R3658" s="8">
        <f t="shared" ca="1" si="933"/>
        <v>3000</v>
      </c>
      <c r="S3658" s="8">
        <f t="shared" ca="1" si="934"/>
        <v>1574258</v>
      </c>
      <c r="T3658" s="8">
        <f t="shared" ca="1" si="930"/>
        <v>200</v>
      </c>
      <c r="U3658" s="9">
        <f t="shared" ca="1" si="935"/>
        <v>400</v>
      </c>
      <c r="V3658">
        <f t="shared" si="931"/>
        <v>2013</v>
      </c>
      <c r="W3658">
        <f t="shared" si="932"/>
        <v>3</v>
      </c>
    </row>
    <row r="3659" spans="1:23" x14ac:dyDescent="0.25">
      <c r="A3659" s="1">
        <v>41360</v>
      </c>
      <c r="B3659" s="2">
        <v>7894.12</v>
      </c>
      <c r="C3659" s="2">
        <v>66713</v>
      </c>
      <c r="D3659" s="2">
        <v>7860</v>
      </c>
      <c r="E3659" s="2">
        <v>7845</v>
      </c>
      <c r="F3659" s="10">
        <f t="shared" si="922"/>
        <v>-4.322204374901828E-3</v>
      </c>
      <c r="G3659" s="2">
        <f t="shared" ca="1" si="923"/>
        <v>77026.725000000006</v>
      </c>
      <c r="H3659">
        <f t="shared" ca="1" si="924"/>
        <v>-1</v>
      </c>
      <c r="I3659">
        <f t="shared" si="925"/>
        <v>1</v>
      </c>
      <c r="J3659">
        <f t="shared" si="928"/>
        <v>37.760000000000218</v>
      </c>
      <c r="K3659">
        <f t="shared" si="926"/>
        <v>1</v>
      </c>
      <c r="L3659" s="11">
        <f t="shared" ca="1" si="920"/>
        <v>11756.759999999975</v>
      </c>
      <c r="M3659">
        <f t="shared" ca="1" si="927"/>
        <v>1</v>
      </c>
      <c r="N3659">
        <f t="shared" ca="1" si="921"/>
        <v>0</v>
      </c>
      <c r="O3659">
        <f>COUNTIF(結算日!$A$3:$A$249,A3659)</f>
        <v>0</v>
      </c>
      <c r="Q3659" s="7">
        <f t="shared" si="929"/>
        <v>24</v>
      </c>
      <c r="R3659" s="8">
        <f t="shared" ca="1" si="933"/>
        <v>4800</v>
      </c>
      <c r="S3659" s="8">
        <f t="shared" ca="1" si="934"/>
        <v>1578658</v>
      </c>
      <c r="T3659" s="8">
        <f t="shared" ca="1" si="930"/>
        <v>200</v>
      </c>
      <c r="U3659" s="9">
        <f t="shared" ca="1" si="935"/>
        <v>0</v>
      </c>
      <c r="V3659">
        <f t="shared" si="931"/>
        <v>2013</v>
      </c>
      <c r="W3659">
        <f t="shared" si="932"/>
        <v>3</v>
      </c>
    </row>
    <row r="3660" spans="1:23" x14ac:dyDescent="0.25">
      <c r="A3660" s="1">
        <v>41361</v>
      </c>
      <c r="B3660" s="2">
        <v>7866.88</v>
      </c>
      <c r="C3660" s="2">
        <v>64947</v>
      </c>
      <c r="D3660" s="2">
        <v>7842</v>
      </c>
      <c r="E3660" s="2">
        <v>7826</v>
      </c>
      <c r="F3660" s="10">
        <f t="shared" si="922"/>
        <v>-3.162626098275334E-3</v>
      </c>
      <c r="G3660" s="2">
        <f t="shared" ca="1" si="923"/>
        <v>77169</v>
      </c>
      <c r="H3660">
        <f t="shared" ca="1" si="924"/>
        <v>-1</v>
      </c>
      <c r="I3660">
        <f t="shared" si="925"/>
        <v>1</v>
      </c>
      <c r="J3660">
        <f t="shared" si="928"/>
        <v>-27.239999999999782</v>
      </c>
      <c r="K3660">
        <f t="shared" si="926"/>
        <v>1</v>
      </c>
      <c r="L3660" s="11">
        <f t="shared" ca="1" si="920"/>
        <v>11729.519999999975</v>
      </c>
      <c r="M3660">
        <f t="shared" ca="1" si="927"/>
        <v>1</v>
      </c>
      <c r="N3660">
        <f t="shared" ca="1" si="921"/>
        <v>0</v>
      </c>
      <c r="O3660">
        <f>COUNTIF(結算日!$A$3:$A$249,A3660)</f>
        <v>0</v>
      </c>
      <c r="Q3660" s="7">
        <f t="shared" si="929"/>
        <v>-18</v>
      </c>
      <c r="R3660" s="8">
        <f t="shared" ca="1" si="933"/>
        <v>-3600</v>
      </c>
      <c r="S3660" s="8">
        <f t="shared" ca="1" si="934"/>
        <v>1575058</v>
      </c>
      <c r="T3660" s="8">
        <f t="shared" ca="1" si="930"/>
        <v>200</v>
      </c>
      <c r="U3660" s="9">
        <f t="shared" ca="1" si="935"/>
        <v>0</v>
      </c>
      <c r="V3660">
        <f t="shared" si="931"/>
        <v>2013</v>
      </c>
      <c r="W3660">
        <f t="shared" si="932"/>
        <v>3</v>
      </c>
    </row>
    <row r="3661" spans="1:23" x14ac:dyDescent="0.25">
      <c r="A3661" s="1">
        <v>41362</v>
      </c>
      <c r="B3661" s="2">
        <v>7918.61</v>
      </c>
      <c r="C3661" s="2">
        <v>56941</v>
      </c>
      <c r="D3661" s="2">
        <v>7923</v>
      </c>
      <c r="E3661" s="2">
        <v>7907</v>
      </c>
      <c r="F3661" s="10">
        <f t="shared" si="922"/>
        <v>5.5439022757797218E-4</v>
      </c>
      <c r="G3661" s="2">
        <f t="shared" ca="1" si="923"/>
        <v>77025.45</v>
      </c>
      <c r="H3661">
        <f t="shared" ca="1" si="924"/>
        <v>-1</v>
      </c>
      <c r="I3661">
        <f t="shared" si="925"/>
        <v>-1</v>
      </c>
      <c r="J3661">
        <f t="shared" si="928"/>
        <v>51.729999999999563</v>
      </c>
      <c r="K3661">
        <f t="shared" ca="1" si="926"/>
        <v>-1</v>
      </c>
      <c r="L3661" s="11">
        <f t="shared" ca="1" si="920"/>
        <v>11781.249999999975</v>
      </c>
      <c r="M3661">
        <f t="shared" ca="1" si="927"/>
        <v>-1</v>
      </c>
      <c r="N3661">
        <f t="shared" ca="1" si="921"/>
        <v>2</v>
      </c>
      <c r="O3661">
        <f>COUNTIF(結算日!$A$3:$A$249,A3661)</f>
        <v>0</v>
      </c>
      <c r="Q3661" s="7">
        <f t="shared" si="929"/>
        <v>81</v>
      </c>
      <c r="R3661" s="8">
        <f t="shared" ca="1" si="933"/>
        <v>16200</v>
      </c>
      <c r="S3661" s="8">
        <f t="shared" ca="1" si="934"/>
        <v>1591258</v>
      </c>
      <c r="T3661" s="8">
        <f t="shared" ca="1" si="930"/>
        <v>-200</v>
      </c>
      <c r="U3661" s="9">
        <f t="shared" ca="1" si="935"/>
        <v>400</v>
      </c>
      <c r="V3661">
        <f t="shared" si="931"/>
        <v>2013</v>
      </c>
      <c r="W3661">
        <f t="shared" si="932"/>
        <v>3</v>
      </c>
    </row>
    <row r="3662" spans="1:23" x14ac:dyDescent="0.25">
      <c r="A3662" s="1">
        <v>41365</v>
      </c>
      <c r="B3662" s="2">
        <v>7899.24</v>
      </c>
      <c r="C3662" s="2">
        <v>53367</v>
      </c>
      <c r="D3662" s="2">
        <v>7920</v>
      </c>
      <c r="E3662" s="2">
        <v>7902</v>
      </c>
      <c r="F3662" s="10">
        <f t="shared" si="922"/>
        <v>2.6281009312287829E-3</v>
      </c>
      <c r="G3662" s="2">
        <f t="shared" ca="1" si="923"/>
        <v>76529.925000000003</v>
      </c>
      <c r="H3662">
        <f t="shared" ca="1" si="924"/>
        <v>-1</v>
      </c>
      <c r="I3662">
        <f t="shared" si="925"/>
        <v>-1</v>
      </c>
      <c r="J3662">
        <f t="shared" si="928"/>
        <v>-19.369999999999891</v>
      </c>
      <c r="K3662">
        <f t="shared" si="926"/>
        <v>-1</v>
      </c>
      <c r="L3662" s="11">
        <f t="shared" ca="1" si="920"/>
        <v>11800.619999999974</v>
      </c>
      <c r="M3662">
        <f t="shared" ca="1" si="927"/>
        <v>-1</v>
      </c>
      <c r="N3662">
        <f t="shared" ca="1" si="921"/>
        <v>0</v>
      </c>
      <c r="O3662">
        <f>COUNTIF(結算日!$A$3:$A$249,A3662)</f>
        <v>0</v>
      </c>
      <c r="Q3662" s="7">
        <f t="shared" si="929"/>
        <v>-3</v>
      </c>
      <c r="R3662" s="8">
        <f t="shared" ca="1" si="933"/>
        <v>600</v>
      </c>
      <c r="S3662" s="8">
        <f t="shared" ca="1" si="934"/>
        <v>1591458</v>
      </c>
      <c r="T3662" s="8">
        <f t="shared" ca="1" si="930"/>
        <v>-200</v>
      </c>
      <c r="U3662" s="9">
        <f t="shared" ca="1" si="935"/>
        <v>0</v>
      </c>
      <c r="V3662">
        <f t="shared" si="931"/>
        <v>2013</v>
      </c>
      <c r="W3662">
        <f t="shared" si="932"/>
        <v>4</v>
      </c>
    </row>
    <row r="3663" spans="1:23" x14ac:dyDescent="0.25">
      <c r="A3663" s="1">
        <v>41366</v>
      </c>
      <c r="B3663" s="2">
        <v>7913.18</v>
      </c>
      <c r="C3663" s="2">
        <v>57460</v>
      </c>
      <c r="D3663" s="2">
        <v>7905</v>
      </c>
      <c r="E3663" s="2">
        <v>7887</v>
      </c>
      <c r="F3663" s="10">
        <f t="shared" si="922"/>
        <v>-1.0337184292534829E-3</v>
      </c>
      <c r="G3663" s="2">
        <f t="shared" ca="1" si="923"/>
        <v>76271.824999999997</v>
      </c>
      <c r="H3663">
        <f t="shared" ca="1" si="924"/>
        <v>-1</v>
      </c>
      <c r="I3663">
        <f t="shared" si="925"/>
        <v>1</v>
      </c>
      <c r="J3663">
        <f t="shared" si="928"/>
        <v>13.940000000000509</v>
      </c>
      <c r="K3663">
        <f t="shared" si="926"/>
        <v>1</v>
      </c>
      <c r="L3663" s="11">
        <f t="shared" ca="1" si="920"/>
        <v>11786.679999999973</v>
      </c>
      <c r="M3663">
        <f t="shared" ca="1" si="927"/>
        <v>1</v>
      </c>
      <c r="N3663">
        <f t="shared" ca="1" si="921"/>
        <v>2</v>
      </c>
      <c r="O3663">
        <f>COUNTIF(結算日!$A$3:$A$249,A3663)</f>
        <v>0</v>
      </c>
      <c r="Q3663" s="7">
        <f t="shared" si="929"/>
        <v>-15</v>
      </c>
      <c r="R3663" s="8">
        <f t="shared" ca="1" si="933"/>
        <v>3000</v>
      </c>
      <c r="S3663" s="8">
        <f t="shared" ca="1" si="934"/>
        <v>1594458</v>
      </c>
      <c r="T3663" s="8">
        <f t="shared" ca="1" si="930"/>
        <v>201</v>
      </c>
      <c r="U3663" s="9">
        <f t="shared" ca="1" si="935"/>
        <v>401</v>
      </c>
      <c r="V3663">
        <f t="shared" si="931"/>
        <v>2013</v>
      </c>
      <c r="W3663">
        <f t="shared" si="932"/>
        <v>4</v>
      </c>
    </row>
    <row r="3664" spans="1:23" x14ac:dyDescent="0.25">
      <c r="A3664" s="1">
        <v>41367</v>
      </c>
      <c r="B3664" s="2">
        <v>7942.35</v>
      </c>
      <c r="C3664" s="2">
        <v>68024</v>
      </c>
      <c r="D3664" s="2">
        <v>7934</v>
      </c>
      <c r="E3664" s="2">
        <v>7919</v>
      </c>
      <c r="F3664" s="10">
        <f t="shared" si="922"/>
        <v>-1.0513261188439538E-3</v>
      </c>
      <c r="G3664" s="2">
        <f t="shared" ca="1" si="923"/>
        <v>76577.100000000006</v>
      </c>
      <c r="H3664">
        <f t="shared" ca="1" si="924"/>
        <v>-1</v>
      </c>
      <c r="I3664">
        <f t="shared" si="925"/>
        <v>1</v>
      </c>
      <c r="J3664">
        <f t="shared" si="928"/>
        <v>29.170000000000073</v>
      </c>
      <c r="K3664">
        <f t="shared" si="926"/>
        <v>1</v>
      </c>
      <c r="L3664" s="11">
        <f t="shared" ca="1" si="920"/>
        <v>11815.849999999973</v>
      </c>
      <c r="M3664">
        <f t="shared" ca="1" si="927"/>
        <v>1</v>
      </c>
      <c r="N3664">
        <f t="shared" ca="1" si="921"/>
        <v>0</v>
      </c>
      <c r="O3664">
        <f>COUNTIF(結算日!$A$3:$A$249,A3664)</f>
        <v>0</v>
      </c>
      <c r="Q3664" s="7">
        <f t="shared" si="929"/>
        <v>29</v>
      </c>
      <c r="R3664" s="8">
        <f t="shared" ca="1" si="933"/>
        <v>5829</v>
      </c>
      <c r="S3664" s="8">
        <f t="shared" ca="1" si="934"/>
        <v>1599886</v>
      </c>
      <c r="T3664" s="8">
        <f t="shared" ca="1" si="930"/>
        <v>201</v>
      </c>
      <c r="U3664" s="9">
        <f t="shared" ca="1" si="935"/>
        <v>0</v>
      </c>
      <c r="V3664">
        <f t="shared" si="931"/>
        <v>2013</v>
      </c>
      <c r="W3664">
        <f t="shared" si="932"/>
        <v>4</v>
      </c>
    </row>
    <row r="3665" spans="1:23" x14ac:dyDescent="0.25">
      <c r="A3665" s="1">
        <v>41372</v>
      </c>
      <c r="B3665" s="2">
        <v>7752.79</v>
      </c>
      <c r="C3665" s="2">
        <v>88940</v>
      </c>
      <c r="D3665" s="2">
        <v>7739</v>
      </c>
      <c r="E3665" s="2">
        <v>7721</v>
      </c>
      <c r="F3665" s="10">
        <f t="shared" si="922"/>
        <v>-1.7787145014891426E-3</v>
      </c>
      <c r="G3665" s="2">
        <f t="shared" ca="1" si="923"/>
        <v>76932.25</v>
      </c>
      <c r="H3665">
        <f t="shared" ca="1" si="924"/>
        <v>1</v>
      </c>
      <c r="I3665">
        <f t="shared" si="925"/>
        <v>1</v>
      </c>
      <c r="J3665">
        <f t="shared" si="928"/>
        <v>-189.5600000000004</v>
      </c>
      <c r="K3665">
        <f t="shared" si="926"/>
        <v>1</v>
      </c>
      <c r="L3665" s="11">
        <f t="shared" ca="1" si="920"/>
        <v>11626.289999999972</v>
      </c>
      <c r="M3665">
        <f t="shared" ca="1" si="927"/>
        <v>1</v>
      </c>
      <c r="N3665">
        <f t="shared" ca="1" si="921"/>
        <v>0</v>
      </c>
      <c r="O3665">
        <f>COUNTIF(結算日!$A$3:$A$249,A3665)</f>
        <v>0</v>
      </c>
      <c r="Q3665" s="7">
        <f t="shared" si="929"/>
        <v>-195</v>
      </c>
      <c r="R3665" s="8">
        <f t="shared" ca="1" si="933"/>
        <v>-39195</v>
      </c>
      <c r="S3665" s="8">
        <f t="shared" ca="1" si="934"/>
        <v>1560691</v>
      </c>
      <c r="T3665" s="8">
        <f t="shared" ca="1" si="930"/>
        <v>201</v>
      </c>
      <c r="U3665" s="9">
        <f t="shared" ca="1" si="935"/>
        <v>0</v>
      </c>
      <c r="V3665">
        <f t="shared" si="931"/>
        <v>2013</v>
      </c>
      <c r="W3665">
        <f t="shared" si="932"/>
        <v>4</v>
      </c>
    </row>
    <row r="3666" spans="1:23" x14ac:dyDescent="0.25">
      <c r="A3666" s="1">
        <v>41373</v>
      </c>
      <c r="B3666" s="2">
        <v>7728.54</v>
      </c>
      <c r="C3666" s="2">
        <v>68989</v>
      </c>
      <c r="D3666" s="2">
        <v>7709</v>
      </c>
      <c r="E3666" s="2">
        <v>7694</v>
      </c>
      <c r="F3666" s="10">
        <f t="shared" si="922"/>
        <v>-2.5282912425891313E-3</v>
      </c>
      <c r="G3666" s="2">
        <f t="shared" ca="1" si="923"/>
        <v>76642.25</v>
      </c>
      <c r="H3666">
        <f t="shared" ca="1" si="924"/>
        <v>-1</v>
      </c>
      <c r="I3666">
        <f t="shared" si="925"/>
        <v>1</v>
      </c>
      <c r="J3666">
        <f t="shared" si="928"/>
        <v>-24.25</v>
      </c>
      <c r="K3666">
        <f t="shared" si="926"/>
        <v>1</v>
      </c>
      <c r="L3666" s="11">
        <f t="shared" ca="1" si="920"/>
        <v>11602.039999999972</v>
      </c>
      <c r="M3666">
        <f t="shared" ca="1" si="927"/>
        <v>1</v>
      </c>
      <c r="N3666">
        <f t="shared" ca="1" si="921"/>
        <v>0</v>
      </c>
      <c r="O3666">
        <f>COUNTIF(結算日!$A$3:$A$249,A3666)</f>
        <v>0</v>
      </c>
      <c r="Q3666" s="7">
        <f t="shared" si="929"/>
        <v>-30</v>
      </c>
      <c r="R3666" s="8">
        <f t="shared" ca="1" si="933"/>
        <v>-6030</v>
      </c>
      <c r="S3666" s="8">
        <f t="shared" ca="1" si="934"/>
        <v>1554661</v>
      </c>
      <c r="T3666" s="8">
        <f t="shared" ca="1" si="930"/>
        <v>201</v>
      </c>
      <c r="U3666" s="9">
        <f t="shared" ca="1" si="935"/>
        <v>0</v>
      </c>
      <c r="V3666">
        <f t="shared" si="931"/>
        <v>2013</v>
      </c>
      <c r="W3666">
        <f t="shared" si="932"/>
        <v>4</v>
      </c>
    </row>
    <row r="3667" spans="1:23" x14ac:dyDescent="0.25">
      <c r="A3667" s="1">
        <v>41374</v>
      </c>
      <c r="B3667" s="2">
        <v>7752.8</v>
      </c>
      <c r="C3667" s="2">
        <v>64707</v>
      </c>
      <c r="D3667" s="2">
        <v>7728</v>
      </c>
      <c r="E3667" s="2">
        <v>7710</v>
      </c>
      <c r="F3667" s="10">
        <f t="shared" si="922"/>
        <v>-3.1988442885151347E-3</v>
      </c>
      <c r="G3667" s="2">
        <f t="shared" ca="1" si="923"/>
        <v>76331.7</v>
      </c>
      <c r="H3667">
        <f t="shared" ca="1" si="924"/>
        <v>-1</v>
      </c>
      <c r="I3667">
        <f t="shared" si="925"/>
        <v>1</v>
      </c>
      <c r="J3667">
        <f t="shared" si="928"/>
        <v>24.260000000000218</v>
      </c>
      <c r="K3667">
        <f t="shared" si="926"/>
        <v>1</v>
      </c>
      <c r="L3667" s="11">
        <f t="shared" ca="1" si="920"/>
        <v>11626.299999999972</v>
      </c>
      <c r="M3667">
        <f t="shared" ca="1" si="927"/>
        <v>1</v>
      </c>
      <c r="N3667">
        <f t="shared" ca="1" si="921"/>
        <v>0</v>
      </c>
      <c r="O3667">
        <f>COUNTIF(結算日!$A$3:$A$249,A3667)</f>
        <v>0</v>
      </c>
      <c r="Q3667" s="7">
        <f t="shared" si="929"/>
        <v>19</v>
      </c>
      <c r="R3667" s="8">
        <f t="shared" ca="1" si="933"/>
        <v>3819</v>
      </c>
      <c r="S3667" s="8">
        <f t="shared" ca="1" si="934"/>
        <v>1558480</v>
      </c>
      <c r="T3667" s="8">
        <f t="shared" ca="1" si="930"/>
        <v>201</v>
      </c>
      <c r="U3667" s="9">
        <f t="shared" ca="1" si="935"/>
        <v>0</v>
      </c>
      <c r="V3667">
        <f t="shared" si="931"/>
        <v>2013</v>
      </c>
      <c r="W3667">
        <f t="shared" si="932"/>
        <v>4</v>
      </c>
    </row>
    <row r="3668" spans="1:23" x14ac:dyDescent="0.25">
      <c r="A3668" s="1">
        <v>41375</v>
      </c>
      <c r="B3668" s="2">
        <v>7857.98</v>
      </c>
      <c r="C3668" s="2">
        <v>74066</v>
      </c>
      <c r="D3668" s="2">
        <v>7818</v>
      </c>
      <c r="E3668" s="2">
        <v>7794</v>
      </c>
      <c r="F3668" s="10">
        <f t="shared" si="922"/>
        <v>-5.087821552103633E-3</v>
      </c>
      <c r="G3668" s="2">
        <f t="shared" ca="1" si="923"/>
        <v>76437.5</v>
      </c>
      <c r="H3668">
        <f t="shared" ca="1" si="924"/>
        <v>-1</v>
      </c>
      <c r="I3668">
        <f t="shared" si="925"/>
        <v>1</v>
      </c>
      <c r="J3668">
        <f t="shared" si="928"/>
        <v>105.17999999999938</v>
      </c>
      <c r="K3668">
        <f t="shared" si="926"/>
        <v>1</v>
      </c>
      <c r="L3668" s="11">
        <f t="shared" ca="1" si="920"/>
        <v>11731.47999999997</v>
      </c>
      <c r="M3668">
        <f t="shared" ca="1" si="927"/>
        <v>1</v>
      </c>
      <c r="N3668">
        <f t="shared" ca="1" si="921"/>
        <v>0</v>
      </c>
      <c r="O3668">
        <f>COUNTIF(結算日!$A$3:$A$249,A3668)</f>
        <v>0</v>
      </c>
      <c r="Q3668" s="7">
        <f t="shared" si="929"/>
        <v>90</v>
      </c>
      <c r="R3668" s="8">
        <f t="shared" ca="1" si="933"/>
        <v>18090</v>
      </c>
      <c r="S3668" s="8">
        <f t="shared" ca="1" si="934"/>
        <v>1576570</v>
      </c>
      <c r="T3668" s="8">
        <f t="shared" ca="1" si="930"/>
        <v>201</v>
      </c>
      <c r="U3668" s="9">
        <f t="shared" ca="1" si="935"/>
        <v>0</v>
      </c>
      <c r="V3668">
        <f t="shared" si="931"/>
        <v>2013</v>
      </c>
      <c r="W3668">
        <f t="shared" si="932"/>
        <v>4</v>
      </c>
    </row>
    <row r="3669" spans="1:23" x14ac:dyDescent="0.25">
      <c r="A3669" s="1">
        <v>41376</v>
      </c>
      <c r="B3669" s="2">
        <v>7821.63</v>
      </c>
      <c r="C3669" s="2">
        <v>69730</v>
      </c>
      <c r="D3669" s="2">
        <v>7784</v>
      </c>
      <c r="E3669" s="2">
        <v>7765</v>
      </c>
      <c r="F3669" s="10">
        <f t="shared" si="922"/>
        <v>-4.811017652330829E-3</v>
      </c>
      <c r="G3669" s="2">
        <f t="shared" ca="1" si="923"/>
        <v>75940.975000000006</v>
      </c>
      <c r="H3669">
        <f t="shared" ca="1" si="924"/>
        <v>-1</v>
      </c>
      <c r="I3669">
        <f t="shared" si="925"/>
        <v>1</v>
      </c>
      <c r="J3669">
        <f t="shared" si="928"/>
        <v>-36.349999999999454</v>
      </c>
      <c r="K3669">
        <f t="shared" si="926"/>
        <v>1</v>
      </c>
      <c r="L3669" s="11">
        <f t="shared" ca="1" si="920"/>
        <v>11695.129999999972</v>
      </c>
      <c r="M3669">
        <f t="shared" ca="1" si="927"/>
        <v>1</v>
      </c>
      <c r="N3669">
        <f t="shared" ca="1" si="921"/>
        <v>0</v>
      </c>
      <c r="O3669">
        <f>COUNTIF(結算日!$A$3:$A$249,A3669)</f>
        <v>0</v>
      </c>
      <c r="Q3669" s="7">
        <f t="shared" si="929"/>
        <v>-34</v>
      </c>
      <c r="R3669" s="8">
        <f t="shared" ca="1" si="933"/>
        <v>-6834</v>
      </c>
      <c r="S3669" s="8">
        <f t="shared" ca="1" si="934"/>
        <v>1569736</v>
      </c>
      <c r="T3669" s="8">
        <f t="shared" ca="1" si="930"/>
        <v>201</v>
      </c>
      <c r="U3669" s="9">
        <f t="shared" ca="1" si="935"/>
        <v>0</v>
      </c>
      <c r="V3669">
        <f t="shared" si="931"/>
        <v>2013</v>
      </c>
      <c r="W3669">
        <f t="shared" si="932"/>
        <v>4</v>
      </c>
    </row>
    <row r="3670" spans="1:23" x14ac:dyDescent="0.25">
      <c r="A3670" s="1">
        <v>41379</v>
      </c>
      <c r="B3670" s="2">
        <v>7763.53</v>
      </c>
      <c r="C3670" s="2">
        <v>65141</v>
      </c>
      <c r="D3670" s="2">
        <v>7763</v>
      </c>
      <c r="E3670" s="2">
        <v>7739</v>
      </c>
      <c r="F3670" s="10">
        <f t="shared" si="922"/>
        <v>-6.8267914209108049E-5</v>
      </c>
      <c r="G3670" s="2">
        <f t="shared" ca="1" si="923"/>
        <v>75665.95</v>
      </c>
      <c r="H3670">
        <f t="shared" ca="1" si="924"/>
        <v>-1</v>
      </c>
      <c r="I3670">
        <f t="shared" si="925"/>
        <v>1</v>
      </c>
      <c r="J3670">
        <f t="shared" si="928"/>
        <v>-58.100000000000364</v>
      </c>
      <c r="K3670">
        <f t="shared" ca="1" si="926"/>
        <v>-1</v>
      </c>
      <c r="L3670" s="11">
        <f t="shared" ca="1" si="920"/>
        <v>11637.029999999972</v>
      </c>
      <c r="M3670">
        <f t="shared" ca="1" si="927"/>
        <v>-1</v>
      </c>
      <c r="N3670">
        <f t="shared" ca="1" si="921"/>
        <v>2</v>
      </c>
      <c r="O3670">
        <f>COUNTIF(結算日!$A$3:$A$249,A3670)</f>
        <v>0</v>
      </c>
      <c r="Q3670" s="7">
        <f t="shared" si="929"/>
        <v>-21</v>
      </c>
      <c r="R3670" s="8">
        <f t="shared" ca="1" si="933"/>
        <v>-4221</v>
      </c>
      <c r="S3670" s="8">
        <f t="shared" ca="1" si="934"/>
        <v>1565515</v>
      </c>
      <c r="T3670" s="8">
        <f t="shared" ca="1" si="930"/>
        <v>-201</v>
      </c>
      <c r="U3670" s="9">
        <f t="shared" ca="1" si="935"/>
        <v>402</v>
      </c>
      <c r="V3670">
        <f t="shared" si="931"/>
        <v>2013</v>
      </c>
      <c r="W3670">
        <f t="shared" si="932"/>
        <v>4</v>
      </c>
    </row>
    <row r="3671" spans="1:23" x14ac:dyDescent="0.25">
      <c r="A3671" s="1">
        <v>41380</v>
      </c>
      <c r="B3671" s="2">
        <v>7801.05</v>
      </c>
      <c r="C3671" s="2">
        <v>63374</v>
      </c>
      <c r="D3671" s="2">
        <v>7780</v>
      </c>
      <c r="E3671" s="2">
        <v>7753</v>
      </c>
      <c r="F3671" s="10">
        <f t="shared" si="922"/>
        <v>-2.6983547086610882E-3</v>
      </c>
      <c r="G3671" s="2">
        <f t="shared" ca="1" si="923"/>
        <v>74913.074999999997</v>
      </c>
      <c r="H3671">
        <f t="shared" ca="1" si="924"/>
        <v>-1</v>
      </c>
      <c r="I3671">
        <f t="shared" si="925"/>
        <v>1</v>
      </c>
      <c r="J3671">
        <f t="shared" si="928"/>
        <v>37.520000000000437</v>
      </c>
      <c r="K3671">
        <f t="shared" si="926"/>
        <v>1</v>
      </c>
      <c r="L3671" s="11">
        <f t="shared" ca="1" si="920"/>
        <v>11599.509999999971</v>
      </c>
      <c r="M3671">
        <f t="shared" ca="1" si="927"/>
        <v>1</v>
      </c>
      <c r="N3671">
        <f t="shared" ca="1" si="921"/>
        <v>2</v>
      </c>
      <c r="O3671">
        <f>COUNTIF(結算日!$A$3:$A$249,A3671)</f>
        <v>0</v>
      </c>
      <c r="Q3671" s="7">
        <f t="shared" si="929"/>
        <v>17</v>
      </c>
      <c r="R3671" s="8">
        <f t="shared" ca="1" si="933"/>
        <v>-3417</v>
      </c>
      <c r="S3671" s="8">
        <f t="shared" ca="1" si="934"/>
        <v>1561696</v>
      </c>
      <c r="T3671" s="8">
        <f t="shared" ca="1" si="930"/>
        <v>200</v>
      </c>
      <c r="U3671" s="9">
        <f t="shared" ca="1" si="935"/>
        <v>401</v>
      </c>
      <c r="V3671">
        <f t="shared" si="931"/>
        <v>2013</v>
      </c>
      <c r="W3671">
        <f t="shared" si="932"/>
        <v>4</v>
      </c>
    </row>
    <row r="3672" spans="1:23" x14ac:dyDescent="0.25">
      <c r="A3672" s="1">
        <v>41381</v>
      </c>
      <c r="B3672" s="2">
        <v>7809.07</v>
      </c>
      <c r="C3672" s="2">
        <v>72724</v>
      </c>
      <c r="D3672" s="2">
        <v>7809</v>
      </c>
      <c r="E3672" s="2">
        <v>7755</v>
      </c>
      <c r="F3672" s="10">
        <f t="shared" si="922"/>
        <v>-6.9239999129216967E-3</v>
      </c>
      <c r="G3672" s="2">
        <f t="shared" ca="1" si="923"/>
        <v>74301.425000000003</v>
      </c>
      <c r="H3672">
        <f t="shared" ca="1" si="924"/>
        <v>-1</v>
      </c>
      <c r="I3672">
        <f t="shared" si="925"/>
        <v>1</v>
      </c>
      <c r="J3672">
        <f t="shared" si="928"/>
        <v>8.0199999999995271</v>
      </c>
      <c r="K3672">
        <f t="shared" si="926"/>
        <v>1</v>
      </c>
      <c r="L3672" s="11">
        <f t="shared" ca="1" si="920"/>
        <v>11607.52999999997</v>
      </c>
      <c r="M3672">
        <f t="shared" ca="1" si="927"/>
        <v>1</v>
      </c>
      <c r="N3672">
        <f t="shared" ca="1" si="921"/>
        <v>0</v>
      </c>
      <c r="O3672">
        <f>COUNTIF(結算日!$A$3:$A$249,A3672)</f>
        <v>1</v>
      </c>
      <c r="Q3672" s="7">
        <f t="shared" si="929"/>
        <v>29</v>
      </c>
      <c r="R3672" s="8">
        <f t="shared" ca="1" si="933"/>
        <v>5800</v>
      </c>
      <c r="S3672" s="8">
        <f t="shared" ca="1" si="934"/>
        <v>1567095</v>
      </c>
      <c r="T3672" s="8">
        <f t="shared" ca="1" si="930"/>
        <v>202</v>
      </c>
      <c r="U3672" s="9">
        <f t="shared" ca="1" si="935"/>
        <v>402</v>
      </c>
      <c r="V3672">
        <f t="shared" si="931"/>
        <v>2013</v>
      </c>
      <c r="W3672">
        <f t="shared" si="932"/>
        <v>4</v>
      </c>
    </row>
    <row r="3673" spans="1:23" x14ac:dyDescent="0.25">
      <c r="A3673" s="1">
        <v>41382</v>
      </c>
      <c r="B3673" s="2">
        <v>7791.35</v>
      </c>
      <c r="C3673" s="2">
        <v>73067</v>
      </c>
      <c r="D3673" s="2">
        <v>7751</v>
      </c>
      <c r="E3673" s="2">
        <v>7717</v>
      </c>
      <c r="F3673" s="10">
        <f t="shared" si="922"/>
        <v>-5.1788201017796132E-3</v>
      </c>
      <c r="G3673" s="2">
        <f t="shared" ca="1" si="923"/>
        <v>74125.95</v>
      </c>
      <c r="H3673">
        <f t="shared" ca="1" si="924"/>
        <v>-1</v>
      </c>
      <c r="I3673">
        <f t="shared" si="925"/>
        <v>1</v>
      </c>
      <c r="J3673">
        <f t="shared" si="928"/>
        <v>-17.719999999999345</v>
      </c>
      <c r="K3673">
        <f t="shared" si="926"/>
        <v>1</v>
      </c>
      <c r="L3673" s="11">
        <f t="shared" ca="1" si="920"/>
        <v>11589.80999999997</v>
      </c>
      <c r="M3673">
        <f t="shared" ca="1" si="927"/>
        <v>1</v>
      </c>
      <c r="N3673">
        <f t="shared" ca="1" si="921"/>
        <v>0</v>
      </c>
      <c r="O3673">
        <f>COUNTIF(結算日!$A$3:$A$249,A3673)</f>
        <v>0</v>
      </c>
      <c r="Q3673" s="7">
        <f t="shared" si="929"/>
        <v>-4</v>
      </c>
      <c r="R3673" s="8">
        <f t="shared" ca="1" si="933"/>
        <v>-808</v>
      </c>
      <c r="S3673" s="8">
        <f t="shared" ca="1" si="934"/>
        <v>1565885</v>
      </c>
      <c r="T3673" s="8">
        <f t="shared" ca="1" si="930"/>
        <v>202</v>
      </c>
      <c r="U3673" s="9">
        <f t="shared" ca="1" si="935"/>
        <v>0</v>
      </c>
      <c r="V3673">
        <f t="shared" si="931"/>
        <v>2013</v>
      </c>
      <c r="W3673">
        <f t="shared" si="932"/>
        <v>4</v>
      </c>
    </row>
    <row r="3674" spans="1:23" x14ac:dyDescent="0.25">
      <c r="A3674" s="1">
        <v>41383</v>
      </c>
      <c r="B3674" s="2">
        <v>7930.8</v>
      </c>
      <c r="C3674" s="2">
        <v>86452</v>
      </c>
      <c r="D3674" s="2">
        <v>7944</v>
      </c>
      <c r="E3674" s="2">
        <v>7910</v>
      </c>
      <c r="F3674" s="10">
        <f t="shared" si="922"/>
        <v>1.6643970343470649E-3</v>
      </c>
      <c r="G3674" s="2">
        <f t="shared" ca="1" si="923"/>
        <v>73817.45</v>
      </c>
      <c r="H3674">
        <f t="shared" ca="1" si="924"/>
        <v>1</v>
      </c>
      <c r="I3674">
        <f t="shared" si="925"/>
        <v>-1</v>
      </c>
      <c r="J3674">
        <f t="shared" si="928"/>
        <v>139.44999999999982</v>
      </c>
      <c r="K3674">
        <f t="shared" si="926"/>
        <v>-1</v>
      </c>
      <c r="L3674" s="11">
        <f t="shared" ca="1" si="920"/>
        <v>11729.259999999969</v>
      </c>
      <c r="M3674">
        <f t="shared" ca="1" si="927"/>
        <v>-1</v>
      </c>
      <c r="N3674">
        <f t="shared" ca="1" si="921"/>
        <v>2</v>
      </c>
      <c r="O3674">
        <f>COUNTIF(結算日!$A$3:$A$249,A3674)</f>
        <v>0</v>
      </c>
      <c r="Q3674" s="7">
        <f t="shared" si="929"/>
        <v>193</v>
      </c>
      <c r="R3674" s="8">
        <f t="shared" ca="1" si="933"/>
        <v>38986</v>
      </c>
      <c r="S3674" s="8">
        <f t="shared" ca="1" si="934"/>
        <v>1604871</v>
      </c>
      <c r="T3674" s="8">
        <f t="shared" ca="1" si="930"/>
        <v>-202</v>
      </c>
      <c r="U3674" s="9">
        <f t="shared" ca="1" si="935"/>
        <v>404</v>
      </c>
      <c r="V3674">
        <f t="shared" si="931"/>
        <v>2013</v>
      </c>
      <c r="W3674">
        <f t="shared" si="932"/>
        <v>4</v>
      </c>
    </row>
    <row r="3675" spans="1:23" x14ac:dyDescent="0.25">
      <c r="A3675" s="1">
        <v>41386</v>
      </c>
      <c r="B3675" s="2">
        <v>7970.38</v>
      </c>
      <c r="C3675" s="2">
        <v>75903</v>
      </c>
      <c r="D3675" s="2">
        <v>7953</v>
      </c>
      <c r="E3675" s="2">
        <v>7926</v>
      </c>
      <c r="F3675" s="10">
        <f t="shared" si="922"/>
        <v>-2.1805735736565302E-3</v>
      </c>
      <c r="G3675" s="2">
        <f t="shared" ca="1" si="923"/>
        <v>73775.175000000003</v>
      </c>
      <c r="H3675">
        <f t="shared" ca="1" si="924"/>
        <v>1</v>
      </c>
      <c r="I3675">
        <f t="shared" si="925"/>
        <v>1</v>
      </c>
      <c r="J3675">
        <f t="shared" si="928"/>
        <v>39.579999999999927</v>
      </c>
      <c r="K3675">
        <f t="shared" si="926"/>
        <v>1</v>
      </c>
      <c r="L3675" s="11">
        <f t="shared" ca="1" si="920"/>
        <v>11689.679999999969</v>
      </c>
      <c r="M3675">
        <f t="shared" ca="1" si="927"/>
        <v>1</v>
      </c>
      <c r="N3675">
        <f t="shared" ca="1" si="921"/>
        <v>2</v>
      </c>
      <c r="O3675">
        <f>COUNTIF(結算日!$A$3:$A$249,A3675)</f>
        <v>0</v>
      </c>
      <c r="Q3675" s="7">
        <f t="shared" si="929"/>
        <v>9</v>
      </c>
      <c r="R3675" s="8">
        <f t="shared" ca="1" si="933"/>
        <v>-1818</v>
      </c>
      <c r="S3675" s="8">
        <f t="shared" ca="1" si="934"/>
        <v>1602649</v>
      </c>
      <c r="T3675" s="8">
        <f t="shared" ca="1" si="930"/>
        <v>201</v>
      </c>
      <c r="U3675" s="9">
        <f t="shared" ca="1" si="935"/>
        <v>403</v>
      </c>
      <c r="V3675">
        <f t="shared" si="931"/>
        <v>2013</v>
      </c>
      <c r="W3675">
        <f t="shared" si="932"/>
        <v>4</v>
      </c>
    </row>
    <row r="3676" spans="1:23" x14ac:dyDescent="0.25">
      <c r="A3676" s="1">
        <v>41387</v>
      </c>
      <c r="B3676" s="2">
        <v>7942.77</v>
      </c>
      <c r="C3676" s="2">
        <v>73548</v>
      </c>
      <c r="D3676" s="2">
        <v>7928</v>
      </c>
      <c r="E3676" s="2">
        <v>7900</v>
      </c>
      <c r="F3676" s="10">
        <f t="shared" si="922"/>
        <v>-1.85955277566896E-3</v>
      </c>
      <c r="G3676" s="2">
        <f t="shared" ca="1" si="923"/>
        <v>73717.649999999994</v>
      </c>
      <c r="H3676">
        <f t="shared" ca="1" si="924"/>
        <v>-1</v>
      </c>
      <c r="I3676">
        <f t="shared" si="925"/>
        <v>1</v>
      </c>
      <c r="J3676">
        <f t="shared" si="928"/>
        <v>-27.609999999999673</v>
      </c>
      <c r="K3676">
        <f t="shared" si="926"/>
        <v>1</v>
      </c>
      <c r="L3676" s="11">
        <f t="shared" ca="1" si="920"/>
        <v>11662.069999999971</v>
      </c>
      <c r="M3676">
        <f t="shared" ca="1" si="927"/>
        <v>1</v>
      </c>
      <c r="N3676">
        <f t="shared" ca="1" si="921"/>
        <v>0</v>
      </c>
      <c r="O3676">
        <f>COUNTIF(結算日!$A$3:$A$249,A3676)</f>
        <v>0</v>
      </c>
      <c r="Q3676" s="7">
        <f t="shared" si="929"/>
        <v>-25</v>
      </c>
      <c r="R3676" s="8">
        <f t="shared" ca="1" si="933"/>
        <v>-5025</v>
      </c>
      <c r="S3676" s="8">
        <f t="shared" ca="1" si="934"/>
        <v>1597221</v>
      </c>
      <c r="T3676" s="8">
        <f t="shared" ca="1" si="930"/>
        <v>201</v>
      </c>
      <c r="U3676" s="9">
        <f t="shared" ca="1" si="935"/>
        <v>0</v>
      </c>
      <c r="V3676">
        <f t="shared" si="931"/>
        <v>2013</v>
      </c>
      <c r="W3676">
        <f t="shared" si="932"/>
        <v>4</v>
      </c>
    </row>
    <row r="3677" spans="1:23" x14ac:dyDescent="0.25">
      <c r="A3677" s="1">
        <v>41388</v>
      </c>
      <c r="B3677" s="2">
        <v>8023.71</v>
      </c>
      <c r="C3677" s="2">
        <v>82592</v>
      </c>
      <c r="D3677" s="2">
        <v>7991</v>
      </c>
      <c r="E3677" s="2">
        <v>7966</v>
      </c>
      <c r="F3677" s="10">
        <f t="shared" si="922"/>
        <v>-4.076667775879228E-3</v>
      </c>
      <c r="G3677" s="2">
        <f t="shared" ca="1" si="923"/>
        <v>74439.274999999994</v>
      </c>
      <c r="H3677">
        <f t="shared" ca="1" si="924"/>
        <v>1</v>
      </c>
      <c r="I3677">
        <f t="shared" si="925"/>
        <v>1</v>
      </c>
      <c r="J3677">
        <f t="shared" si="928"/>
        <v>80.9399999999996</v>
      </c>
      <c r="K3677">
        <f t="shared" si="926"/>
        <v>1</v>
      </c>
      <c r="L3677" s="11">
        <f t="shared" ca="1" si="920"/>
        <v>11743.009999999969</v>
      </c>
      <c r="M3677">
        <f t="shared" ca="1" si="927"/>
        <v>1</v>
      </c>
      <c r="N3677">
        <f t="shared" ca="1" si="921"/>
        <v>0</v>
      </c>
      <c r="O3677">
        <f>COUNTIF(結算日!$A$3:$A$249,A3677)</f>
        <v>0</v>
      </c>
      <c r="Q3677" s="7">
        <f t="shared" si="929"/>
        <v>63</v>
      </c>
      <c r="R3677" s="8">
        <f t="shared" ca="1" si="933"/>
        <v>12663</v>
      </c>
      <c r="S3677" s="8">
        <f t="shared" ca="1" si="934"/>
        <v>1609884</v>
      </c>
      <c r="T3677" s="8">
        <f t="shared" ca="1" si="930"/>
        <v>201</v>
      </c>
      <c r="U3677" s="9">
        <f t="shared" ca="1" si="935"/>
        <v>0</v>
      </c>
      <c r="V3677">
        <f t="shared" si="931"/>
        <v>2013</v>
      </c>
      <c r="W3677">
        <f t="shared" si="932"/>
        <v>4</v>
      </c>
    </row>
    <row r="3678" spans="1:23" x14ac:dyDescent="0.25">
      <c r="A3678" s="1">
        <v>41389</v>
      </c>
      <c r="B3678" s="2">
        <v>8021.75</v>
      </c>
      <c r="C3678" s="2">
        <v>74743</v>
      </c>
      <c r="D3678" s="2">
        <v>8004</v>
      </c>
      <c r="E3678" s="2">
        <v>7980</v>
      </c>
      <c r="F3678" s="10">
        <f t="shared" si="922"/>
        <v>-2.2127341290865132E-3</v>
      </c>
      <c r="G3678" s="2">
        <f t="shared" ca="1" si="923"/>
        <v>74498.399999999994</v>
      </c>
      <c r="H3678">
        <f t="shared" ca="1" si="924"/>
        <v>1</v>
      </c>
      <c r="I3678">
        <f t="shared" si="925"/>
        <v>1</v>
      </c>
      <c r="J3678">
        <f t="shared" si="928"/>
        <v>-1.9600000000000364</v>
      </c>
      <c r="K3678">
        <f t="shared" si="926"/>
        <v>1</v>
      </c>
      <c r="L3678" s="11">
        <f t="shared" ca="1" si="920"/>
        <v>11741.04999999997</v>
      </c>
      <c r="M3678">
        <f t="shared" ca="1" si="927"/>
        <v>1</v>
      </c>
      <c r="N3678">
        <f t="shared" ca="1" si="921"/>
        <v>0</v>
      </c>
      <c r="O3678">
        <f>COUNTIF(結算日!$A$3:$A$249,A3678)</f>
        <v>0</v>
      </c>
      <c r="Q3678" s="7">
        <f t="shared" si="929"/>
        <v>13</v>
      </c>
      <c r="R3678" s="8">
        <f t="shared" ca="1" si="933"/>
        <v>2613</v>
      </c>
      <c r="S3678" s="8">
        <f t="shared" ca="1" si="934"/>
        <v>1612497</v>
      </c>
      <c r="T3678" s="8">
        <f t="shared" ca="1" si="930"/>
        <v>201</v>
      </c>
      <c r="U3678" s="9">
        <f t="shared" ca="1" si="935"/>
        <v>0</v>
      </c>
      <c r="V3678">
        <f t="shared" si="931"/>
        <v>2013</v>
      </c>
      <c r="W3678">
        <f t="shared" si="932"/>
        <v>4</v>
      </c>
    </row>
    <row r="3679" spans="1:23" x14ac:dyDescent="0.25">
      <c r="A3679" s="1">
        <v>41390</v>
      </c>
      <c r="B3679" s="2">
        <v>8022.06</v>
      </c>
      <c r="C3679" s="2">
        <v>90564</v>
      </c>
      <c r="D3679" s="2">
        <v>7998</v>
      </c>
      <c r="E3679" s="2">
        <v>7974</v>
      </c>
      <c r="F3679" s="10">
        <f t="shared" si="922"/>
        <v>-2.9992296243109839E-3</v>
      </c>
      <c r="G3679" s="2">
        <f t="shared" ca="1" si="923"/>
        <v>75036.45</v>
      </c>
      <c r="H3679">
        <f t="shared" ca="1" si="924"/>
        <v>1</v>
      </c>
      <c r="I3679">
        <f t="shared" si="925"/>
        <v>1</v>
      </c>
      <c r="J3679">
        <f t="shared" si="928"/>
        <v>0.31000000000040018</v>
      </c>
      <c r="K3679">
        <f t="shared" si="926"/>
        <v>1</v>
      </c>
      <c r="L3679" s="11">
        <f t="shared" ca="1" si="920"/>
        <v>11741.359999999971</v>
      </c>
      <c r="M3679">
        <f t="shared" ca="1" si="927"/>
        <v>1</v>
      </c>
      <c r="N3679">
        <f t="shared" ca="1" si="921"/>
        <v>0</v>
      </c>
      <c r="O3679">
        <f>COUNTIF(結算日!$A$3:$A$249,A3679)</f>
        <v>0</v>
      </c>
      <c r="Q3679" s="7">
        <f t="shared" si="929"/>
        <v>-6</v>
      </c>
      <c r="R3679" s="8">
        <f t="shared" ca="1" si="933"/>
        <v>-1206</v>
      </c>
      <c r="S3679" s="8">
        <f t="shared" ca="1" si="934"/>
        <v>1611291</v>
      </c>
      <c r="T3679" s="8">
        <f t="shared" ca="1" si="930"/>
        <v>201</v>
      </c>
      <c r="U3679" s="9">
        <f t="shared" ca="1" si="935"/>
        <v>0</v>
      </c>
      <c r="V3679">
        <f t="shared" si="931"/>
        <v>2013</v>
      </c>
      <c r="W3679">
        <f t="shared" si="932"/>
        <v>4</v>
      </c>
    </row>
    <row r="3680" spans="1:23" x14ac:dyDescent="0.25">
      <c r="A3680" s="1">
        <v>41393</v>
      </c>
      <c r="B3680" s="2">
        <v>8029.74</v>
      </c>
      <c r="C3680" s="2">
        <v>70948</v>
      </c>
      <c r="D3680" s="2">
        <v>8023</v>
      </c>
      <c r="E3680" s="2">
        <v>7998</v>
      </c>
      <c r="F3680" s="10">
        <f t="shared" si="922"/>
        <v>-8.3937960631352837E-4</v>
      </c>
      <c r="G3680" s="2">
        <f t="shared" ca="1" si="923"/>
        <v>74934.75</v>
      </c>
      <c r="H3680">
        <f t="shared" ca="1" si="924"/>
        <v>-1</v>
      </c>
      <c r="I3680">
        <f t="shared" si="925"/>
        <v>1</v>
      </c>
      <c r="J3680">
        <f t="shared" si="928"/>
        <v>7.6799999999993815</v>
      </c>
      <c r="K3680">
        <f t="shared" ca="1" si="926"/>
        <v>-1</v>
      </c>
      <c r="L3680" s="11">
        <f t="shared" ca="1" si="920"/>
        <v>11749.039999999972</v>
      </c>
      <c r="M3680">
        <f t="shared" ca="1" si="927"/>
        <v>-1</v>
      </c>
      <c r="N3680">
        <f t="shared" ca="1" si="921"/>
        <v>2</v>
      </c>
      <c r="O3680">
        <f>COUNTIF(結算日!$A$3:$A$249,A3680)</f>
        <v>0</v>
      </c>
      <c r="Q3680" s="7">
        <f t="shared" si="929"/>
        <v>25</v>
      </c>
      <c r="R3680" s="8">
        <f t="shared" ca="1" si="933"/>
        <v>5025</v>
      </c>
      <c r="S3680" s="8">
        <f t="shared" ca="1" si="934"/>
        <v>1616316</v>
      </c>
      <c r="T3680" s="8">
        <f t="shared" ca="1" si="930"/>
        <v>-201</v>
      </c>
      <c r="U3680" s="9">
        <f t="shared" ca="1" si="935"/>
        <v>402</v>
      </c>
      <c r="V3680">
        <f t="shared" si="931"/>
        <v>2013</v>
      </c>
      <c r="W3680">
        <f t="shared" si="932"/>
        <v>4</v>
      </c>
    </row>
    <row r="3681" spans="1:23" x14ac:dyDescent="0.25">
      <c r="A3681" s="1">
        <v>41394</v>
      </c>
      <c r="B3681" s="2">
        <v>8093.66</v>
      </c>
      <c r="C3681" s="2">
        <v>97188</v>
      </c>
      <c r="D3681" s="2">
        <v>8098</v>
      </c>
      <c r="E3681" s="2">
        <v>8076</v>
      </c>
      <c r="F3681" s="10">
        <f t="shared" si="922"/>
        <v>5.3622217884119472E-4</v>
      </c>
      <c r="G3681" s="2">
        <f t="shared" ca="1" si="923"/>
        <v>75349.574999999997</v>
      </c>
      <c r="H3681">
        <f t="shared" ca="1" si="924"/>
        <v>1</v>
      </c>
      <c r="I3681">
        <f t="shared" si="925"/>
        <v>-1</v>
      </c>
      <c r="J3681">
        <f t="shared" si="928"/>
        <v>63.920000000000073</v>
      </c>
      <c r="K3681">
        <f t="shared" ca="1" si="926"/>
        <v>1</v>
      </c>
      <c r="L3681" s="11">
        <f t="shared" ca="1" si="920"/>
        <v>11685.119999999972</v>
      </c>
      <c r="M3681">
        <f t="shared" ca="1" si="927"/>
        <v>1</v>
      </c>
      <c r="N3681">
        <f t="shared" ca="1" si="921"/>
        <v>2</v>
      </c>
      <c r="O3681">
        <f>COUNTIF(結算日!$A$3:$A$249,A3681)</f>
        <v>0</v>
      </c>
      <c r="Q3681" s="7">
        <f t="shared" si="929"/>
        <v>75</v>
      </c>
      <c r="R3681" s="8">
        <f t="shared" ca="1" si="933"/>
        <v>-15075</v>
      </c>
      <c r="S3681" s="8">
        <f t="shared" ca="1" si="934"/>
        <v>1600839</v>
      </c>
      <c r="T3681" s="8">
        <f t="shared" ca="1" si="930"/>
        <v>197</v>
      </c>
      <c r="U3681" s="9">
        <f t="shared" ca="1" si="935"/>
        <v>398</v>
      </c>
      <c r="V3681">
        <f t="shared" si="931"/>
        <v>2013</v>
      </c>
      <c r="W3681">
        <f t="shared" si="932"/>
        <v>4</v>
      </c>
    </row>
    <row r="3682" spans="1:23" x14ac:dyDescent="0.25">
      <c r="A3682" s="1">
        <v>41396</v>
      </c>
      <c r="B3682" s="2">
        <v>8128.51</v>
      </c>
      <c r="C3682" s="2">
        <v>86766</v>
      </c>
      <c r="D3682" s="2">
        <v>8120</v>
      </c>
      <c r="E3682" s="2">
        <v>8099</v>
      </c>
      <c r="F3682" s="10">
        <f t="shared" si="922"/>
        <v>-1.0469323406134823E-3</v>
      </c>
      <c r="G3682" s="2">
        <f t="shared" ca="1" si="923"/>
        <v>75418.175000000003</v>
      </c>
      <c r="H3682">
        <f t="shared" ca="1" si="924"/>
        <v>1</v>
      </c>
      <c r="I3682">
        <f t="shared" si="925"/>
        <v>1</v>
      </c>
      <c r="J3682">
        <f t="shared" si="928"/>
        <v>34.850000000000364</v>
      </c>
      <c r="K3682">
        <f t="shared" si="926"/>
        <v>1</v>
      </c>
      <c r="L3682" s="11">
        <f t="shared" ca="1" si="920"/>
        <v>11719.969999999972</v>
      </c>
      <c r="M3682">
        <f t="shared" ca="1" si="927"/>
        <v>1</v>
      </c>
      <c r="N3682">
        <f t="shared" ca="1" si="921"/>
        <v>0</v>
      </c>
      <c r="O3682">
        <f>COUNTIF(結算日!$A$3:$A$249,A3682)</f>
        <v>0</v>
      </c>
      <c r="Q3682" s="7">
        <f t="shared" si="929"/>
        <v>22</v>
      </c>
      <c r="R3682" s="8">
        <f t="shared" ca="1" si="933"/>
        <v>4334</v>
      </c>
      <c r="S3682" s="8">
        <f t="shared" ca="1" si="934"/>
        <v>1604775</v>
      </c>
      <c r="T3682" s="8">
        <f t="shared" ca="1" si="930"/>
        <v>197</v>
      </c>
      <c r="U3682" s="9">
        <f t="shared" ca="1" si="935"/>
        <v>0</v>
      </c>
      <c r="V3682">
        <f t="shared" si="931"/>
        <v>2013</v>
      </c>
      <c r="W3682">
        <f t="shared" si="932"/>
        <v>5</v>
      </c>
    </row>
    <row r="3683" spans="1:23" x14ac:dyDescent="0.25">
      <c r="A3683" s="1">
        <v>41397</v>
      </c>
      <c r="B3683" s="2">
        <v>8135.03</v>
      </c>
      <c r="C3683" s="2">
        <v>85431</v>
      </c>
      <c r="D3683" s="2">
        <v>8140</v>
      </c>
      <c r="E3683" s="2">
        <v>8122</v>
      </c>
      <c r="F3683" s="10">
        <f t="shared" si="922"/>
        <v>6.1093812807078152E-4</v>
      </c>
      <c r="G3683" s="2">
        <f t="shared" ca="1" si="923"/>
        <v>75257.024999999994</v>
      </c>
      <c r="H3683">
        <f t="shared" ca="1" si="924"/>
        <v>1</v>
      </c>
      <c r="I3683">
        <f t="shared" si="925"/>
        <v>-1</v>
      </c>
      <c r="J3683">
        <f t="shared" si="928"/>
        <v>6.5199999999995271</v>
      </c>
      <c r="K3683">
        <f t="shared" ca="1" si="926"/>
        <v>1</v>
      </c>
      <c r="L3683" s="11">
        <f t="shared" ca="1" si="920"/>
        <v>11726.489999999972</v>
      </c>
      <c r="M3683">
        <f t="shared" ca="1" si="927"/>
        <v>1</v>
      </c>
      <c r="N3683">
        <f t="shared" ca="1" si="921"/>
        <v>0</v>
      </c>
      <c r="O3683">
        <f>COUNTIF(結算日!$A$3:$A$249,A3683)</f>
        <v>0</v>
      </c>
      <c r="Q3683" s="7">
        <f t="shared" si="929"/>
        <v>20</v>
      </c>
      <c r="R3683" s="8">
        <f t="shared" ca="1" si="933"/>
        <v>3940</v>
      </c>
      <c r="S3683" s="8">
        <f t="shared" ca="1" si="934"/>
        <v>1608715</v>
      </c>
      <c r="T3683" s="8">
        <f t="shared" ca="1" si="930"/>
        <v>197</v>
      </c>
      <c r="U3683" s="9">
        <f t="shared" ca="1" si="935"/>
        <v>0</v>
      </c>
      <c r="V3683">
        <f t="shared" si="931"/>
        <v>2013</v>
      </c>
      <c r="W3683">
        <f t="shared" si="932"/>
        <v>5</v>
      </c>
    </row>
    <row r="3684" spans="1:23" x14ac:dyDescent="0.25">
      <c r="A3684" s="1">
        <v>41400</v>
      </c>
      <c r="B3684" s="2">
        <v>8169.05</v>
      </c>
      <c r="C3684" s="2">
        <v>77442</v>
      </c>
      <c r="D3684" s="2">
        <v>8169</v>
      </c>
      <c r="E3684" s="2">
        <v>8152</v>
      </c>
      <c r="F3684" s="10">
        <f t="shared" si="922"/>
        <v>-6.1206627454124529E-6</v>
      </c>
      <c r="G3684" s="2">
        <f t="shared" ca="1" si="923"/>
        <v>74830.899999999994</v>
      </c>
      <c r="H3684">
        <f t="shared" ca="1" si="924"/>
        <v>1</v>
      </c>
      <c r="I3684">
        <f t="shared" si="925"/>
        <v>1</v>
      </c>
      <c r="J3684">
        <f t="shared" si="928"/>
        <v>34.020000000000437</v>
      </c>
      <c r="K3684">
        <f t="shared" ca="1" si="926"/>
        <v>1</v>
      </c>
      <c r="L3684" s="11">
        <f t="shared" ca="1" si="920"/>
        <v>11760.509999999973</v>
      </c>
      <c r="M3684">
        <f t="shared" ca="1" si="927"/>
        <v>1</v>
      </c>
      <c r="N3684">
        <f t="shared" ca="1" si="921"/>
        <v>0</v>
      </c>
      <c r="O3684">
        <f>COUNTIF(結算日!$A$3:$A$249,A3684)</f>
        <v>0</v>
      </c>
      <c r="Q3684" s="7">
        <f t="shared" si="929"/>
        <v>29</v>
      </c>
      <c r="R3684" s="8">
        <f t="shared" ca="1" si="933"/>
        <v>5713</v>
      </c>
      <c r="S3684" s="8">
        <f t="shared" ca="1" si="934"/>
        <v>1614428</v>
      </c>
      <c r="T3684" s="8">
        <f t="shared" ca="1" si="930"/>
        <v>197</v>
      </c>
      <c r="U3684" s="9">
        <f t="shared" ca="1" si="935"/>
        <v>0</v>
      </c>
      <c r="V3684">
        <f t="shared" si="931"/>
        <v>2013</v>
      </c>
      <c r="W3684">
        <f t="shared" si="932"/>
        <v>5</v>
      </c>
    </row>
    <row r="3685" spans="1:23" x14ac:dyDescent="0.25">
      <c r="A3685" s="1">
        <v>41401</v>
      </c>
      <c r="B3685" s="2">
        <v>8163.06</v>
      </c>
      <c r="C3685" s="2">
        <v>77211</v>
      </c>
      <c r="D3685" s="2">
        <v>8173</v>
      </c>
      <c r="E3685" s="2">
        <v>8160</v>
      </c>
      <c r="F3685" s="10">
        <f t="shared" si="922"/>
        <v>1.2176806246677607E-3</v>
      </c>
      <c r="G3685" s="2">
        <f t="shared" ca="1" si="923"/>
        <v>74710.350000000006</v>
      </c>
      <c r="H3685">
        <f t="shared" ca="1" si="924"/>
        <v>1</v>
      </c>
      <c r="I3685">
        <f t="shared" si="925"/>
        <v>-1</v>
      </c>
      <c r="J3685">
        <f t="shared" si="928"/>
        <v>-5.9899999999997817</v>
      </c>
      <c r="K3685">
        <f t="shared" si="926"/>
        <v>-1</v>
      </c>
      <c r="L3685" s="11">
        <f t="shared" ca="1" si="920"/>
        <v>11754.519999999973</v>
      </c>
      <c r="M3685">
        <f t="shared" ca="1" si="927"/>
        <v>-1</v>
      </c>
      <c r="N3685">
        <f t="shared" ca="1" si="921"/>
        <v>2</v>
      </c>
      <c r="O3685">
        <f>COUNTIF(結算日!$A$3:$A$249,A3685)</f>
        <v>0</v>
      </c>
      <c r="Q3685" s="7">
        <f t="shared" si="929"/>
        <v>4</v>
      </c>
      <c r="R3685" s="8">
        <f t="shared" ca="1" si="933"/>
        <v>788</v>
      </c>
      <c r="S3685" s="8">
        <f t="shared" ca="1" si="934"/>
        <v>1615216</v>
      </c>
      <c r="T3685" s="8">
        <f t="shared" ca="1" si="930"/>
        <v>-197</v>
      </c>
      <c r="U3685" s="9">
        <f t="shared" ca="1" si="935"/>
        <v>394</v>
      </c>
      <c r="V3685">
        <f t="shared" si="931"/>
        <v>2013</v>
      </c>
      <c r="W3685">
        <f t="shared" si="932"/>
        <v>5</v>
      </c>
    </row>
    <row r="3686" spans="1:23" x14ac:dyDescent="0.25">
      <c r="A3686" s="1">
        <v>41402</v>
      </c>
      <c r="B3686" s="2">
        <v>8267.09</v>
      </c>
      <c r="C3686" s="2">
        <v>93967</v>
      </c>
      <c r="D3686" s="2">
        <v>8268</v>
      </c>
      <c r="E3686" s="2">
        <v>8258</v>
      </c>
      <c r="F3686" s="10">
        <f t="shared" si="922"/>
        <v>1.1007500825566119E-4</v>
      </c>
      <c r="G3686" s="2">
        <f t="shared" ca="1" si="923"/>
        <v>74760.324999999997</v>
      </c>
      <c r="H3686">
        <f t="shared" ca="1" si="924"/>
        <v>1</v>
      </c>
      <c r="I3686">
        <f t="shared" si="925"/>
        <v>-1</v>
      </c>
      <c r="J3686">
        <f t="shared" si="928"/>
        <v>104.02999999999975</v>
      </c>
      <c r="K3686">
        <f t="shared" ca="1" si="926"/>
        <v>1</v>
      </c>
      <c r="L3686" s="11">
        <f t="shared" ca="1" si="920"/>
        <v>11650.489999999972</v>
      </c>
      <c r="M3686">
        <f t="shared" ca="1" si="927"/>
        <v>1</v>
      </c>
      <c r="N3686">
        <f t="shared" ca="1" si="921"/>
        <v>2</v>
      </c>
      <c r="O3686">
        <f>COUNTIF(結算日!$A$3:$A$249,A3686)</f>
        <v>0</v>
      </c>
      <c r="Q3686" s="7">
        <f t="shared" si="929"/>
        <v>95</v>
      </c>
      <c r="R3686" s="8">
        <f t="shared" ca="1" si="933"/>
        <v>-18715</v>
      </c>
      <c r="S3686" s="8">
        <f t="shared" ca="1" si="934"/>
        <v>1596107</v>
      </c>
      <c r="T3686" s="8">
        <f t="shared" ca="1" si="930"/>
        <v>193</v>
      </c>
      <c r="U3686" s="9">
        <f t="shared" ca="1" si="935"/>
        <v>390</v>
      </c>
      <c r="V3686">
        <f t="shared" si="931"/>
        <v>2013</v>
      </c>
      <c r="W3686">
        <f t="shared" si="932"/>
        <v>5</v>
      </c>
    </row>
    <row r="3687" spans="1:23" x14ac:dyDescent="0.25">
      <c r="A3687" s="1">
        <v>41403</v>
      </c>
      <c r="B3687" s="2">
        <v>8285.89</v>
      </c>
      <c r="C3687" s="2">
        <v>88709</v>
      </c>
      <c r="D3687" s="2">
        <v>8313</v>
      </c>
      <c r="E3687" s="2">
        <v>8303</v>
      </c>
      <c r="F3687" s="10">
        <f t="shared" si="922"/>
        <v>3.2718271664240461E-3</v>
      </c>
      <c r="G3687" s="2">
        <f t="shared" ca="1" si="923"/>
        <v>74627.425000000003</v>
      </c>
      <c r="H3687">
        <f t="shared" ca="1" si="924"/>
        <v>1</v>
      </c>
      <c r="I3687">
        <f t="shared" si="925"/>
        <v>-1</v>
      </c>
      <c r="J3687">
        <f t="shared" si="928"/>
        <v>18.799999999999272</v>
      </c>
      <c r="K3687">
        <f t="shared" si="926"/>
        <v>-1</v>
      </c>
      <c r="L3687" s="11">
        <f t="shared" ca="1" si="920"/>
        <v>11669.289999999972</v>
      </c>
      <c r="M3687">
        <f t="shared" ca="1" si="927"/>
        <v>-1</v>
      </c>
      <c r="N3687">
        <f t="shared" ca="1" si="921"/>
        <v>2</v>
      </c>
      <c r="O3687">
        <f>COUNTIF(結算日!$A$3:$A$249,A3687)</f>
        <v>0</v>
      </c>
      <c r="Q3687" s="7">
        <f t="shared" si="929"/>
        <v>45</v>
      </c>
      <c r="R3687" s="8">
        <f t="shared" ca="1" si="933"/>
        <v>8685</v>
      </c>
      <c r="S3687" s="8">
        <f t="shared" ca="1" si="934"/>
        <v>1604402</v>
      </c>
      <c r="T3687" s="8">
        <f t="shared" ca="1" si="930"/>
        <v>-192</v>
      </c>
      <c r="U3687" s="9">
        <f t="shared" ca="1" si="935"/>
        <v>385</v>
      </c>
      <c r="V3687">
        <f t="shared" si="931"/>
        <v>2013</v>
      </c>
      <c r="W3687">
        <f t="shared" si="932"/>
        <v>5</v>
      </c>
    </row>
    <row r="3688" spans="1:23" x14ac:dyDescent="0.25">
      <c r="A3688" s="1">
        <v>41404</v>
      </c>
      <c r="B3688" s="2">
        <v>8280.26</v>
      </c>
      <c r="C3688" s="2">
        <v>80894</v>
      </c>
      <c r="D3688" s="2">
        <v>8312</v>
      </c>
      <c r="E3688" s="2">
        <v>8306</v>
      </c>
      <c r="F3688" s="10">
        <f t="shared" si="922"/>
        <v>3.8332129667426607E-3</v>
      </c>
      <c r="G3688" s="2">
        <f t="shared" ca="1" si="923"/>
        <v>74391.675000000003</v>
      </c>
      <c r="H3688">
        <f t="shared" ca="1" si="924"/>
        <v>1</v>
      </c>
      <c r="I3688">
        <f t="shared" si="925"/>
        <v>-1</v>
      </c>
      <c r="J3688">
        <f t="shared" si="928"/>
        <v>-5.6299999999991996</v>
      </c>
      <c r="K3688">
        <f t="shared" si="926"/>
        <v>-1</v>
      </c>
      <c r="L3688" s="11">
        <f t="shared" ca="1" si="920"/>
        <v>11674.919999999971</v>
      </c>
      <c r="M3688">
        <f t="shared" ca="1" si="927"/>
        <v>-1</v>
      </c>
      <c r="N3688">
        <f t="shared" ca="1" si="921"/>
        <v>0</v>
      </c>
      <c r="O3688">
        <f>COUNTIF(結算日!$A$3:$A$249,A3688)</f>
        <v>0</v>
      </c>
      <c r="Q3688" s="7">
        <f t="shared" si="929"/>
        <v>-1</v>
      </c>
      <c r="R3688" s="8">
        <f t="shared" ca="1" si="933"/>
        <v>192</v>
      </c>
      <c r="S3688" s="8">
        <f t="shared" ca="1" si="934"/>
        <v>1604209</v>
      </c>
      <c r="T3688" s="8">
        <f t="shared" ca="1" si="930"/>
        <v>-192</v>
      </c>
      <c r="U3688" s="9">
        <f t="shared" ca="1" si="935"/>
        <v>0</v>
      </c>
      <c r="V3688">
        <f t="shared" si="931"/>
        <v>2013</v>
      </c>
      <c r="W3688">
        <f t="shared" si="932"/>
        <v>5</v>
      </c>
    </row>
    <row r="3689" spans="1:23" x14ac:dyDescent="0.25">
      <c r="A3689" s="1">
        <v>41407</v>
      </c>
      <c r="B3689" s="2">
        <v>8248.32</v>
      </c>
      <c r="C3689" s="2">
        <v>66606</v>
      </c>
      <c r="D3689" s="2">
        <v>8260</v>
      </c>
      <c r="E3689" s="2">
        <v>8252</v>
      </c>
      <c r="F3689" s="10">
        <f t="shared" si="922"/>
        <v>1.4160459342023035E-3</v>
      </c>
      <c r="G3689" s="2">
        <f t="shared" ca="1" si="923"/>
        <v>74026.024999999994</v>
      </c>
      <c r="H3689">
        <f t="shared" ca="1" si="924"/>
        <v>-1</v>
      </c>
      <c r="I3689">
        <f t="shared" si="925"/>
        <v>-1</v>
      </c>
      <c r="J3689">
        <f t="shared" si="928"/>
        <v>-31.940000000000509</v>
      </c>
      <c r="K3689">
        <f t="shared" si="926"/>
        <v>-1</v>
      </c>
      <c r="L3689" s="11">
        <f t="shared" ca="1" si="920"/>
        <v>11706.859999999971</v>
      </c>
      <c r="M3689">
        <f t="shared" ca="1" si="927"/>
        <v>-1</v>
      </c>
      <c r="N3689">
        <f t="shared" ca="1" si="921"/>
        <v>0</v>
      </c>
      <c r="O3689">
        <f>COUNTIF(結算日!$A$3:$A$249,A3689)</f>
        <v>0</v>
      </c>
      <c r="Q3689" s="7">
        <f t="shared" si="929"/>
        <v>-52</v>
      </c>
      <c r="R3689" s="8">
        <f t="shared" ca="1" si="933"/>
        <v>9984</v>
      </c>
      <c r="S3689" s="8">
        <f t="shared" ca="1" si="934"/>
        <v>1614193</v>
      </c>
      <c r="T3689" s="8">
        <f t="shared" ca="1" si="930"/>
        <v>-195</v>
      </c>
      <c r="U3689" s="9">
        <f t="shared" ca="1" si="935"/>
        <v>3</v>
      </c>
      <c r="V3689">
        <f t="shared" si="931"/>
        <v>2013</v>
      </c>
      <c r="W3689">
        <f t="shared" si="932"/>
        <v>5</v>
      </c>
    </row>
    <row r="3690" spans="1:23" x14ac:dyDescent="0.25">
      <c r="A3690" s="1">
        <v>41408</v>
      </c>
      <c r="B3690" s="2">
        <v>8251.82</v>
      </c>
      <c r="C3690" s="2">
        <v>71130</v>
      </c>
      <c r="D3690" s="2">
        <v>8274</v>
      </c>
      <c r="E3690" s="2">
        <v>8278</v>
      </c>
      <c r="F3690" s="10">
        <f t="shared" si="922"/>
        <v>2.6878918832451415E-3</v>
      </c>
      <c r="G3690" s="2">
        <f t="shared" ca="1" si="923"/>
        <v>73914.175000000003</v>
      </c>
      <c r="H3690">
        <f t="shared" ca="1" si="924"/>
        <v>-1</v>
      </c>
      <c r="I3690">
        <f t="shared" si="925"/>
        <v>-1</v>
      </c>
      <c r="J3690">
        <f t="shared" si="928"/>
        <v>3.5</v>
      </c>
      <c r="K3690">
        <f t="shared" si="926"/>
        <v>-1</v>
      </c>
      <c r="L3690" s="11">
        <f t="shared" ca="1" si="920"/>
        <v>11703.359999999971</v>
      </c>
      <c r="M3690">
        <f t="shared" ca="1" si="927"/>
        <v>-1</v>
      </c>
      <c r="N3690">
        <f t="shared" ca="1" si="921"/>
        <v>0</v>
      </c>
      <c r="O3690">
        <f>COUNTIF(結算日!$A$3:$A$249,A3690)</f>
        <v>0</v>
      </c>
      <c r="Q3690" s="7">
        <f t="shared" si="929"/>
        <v>14</v>
      </c>
      <c r="R3690" s="8">
        <f t="shared" ca="1" si="933"/>
        <v>-2730</v>
      </c>
      <c r="S3690" s="8">
        <f t="shared" ca="1" si="934"/>
        <v>1611460</v>
      </c>
      <c r="T3690" s="8">
        <f t="shared" ca="1" si="930"/>
        <v>-194</v>
      </c>
      <c r="U3690" s="9">
        <f t="shared" ca="1" si="935"/>
        <v>1</v>
      </c>
      <c r="V3690">
        <f t="shared" si="931"/>
        <v>2013</v>
      </c>
      <c r="W3690">
        <f t="shared" si="932"/>
        <v>5</v>
      </c>
    </row>
    <row r="3691" spans="1:23" x14ac:dyDescent="0.25">
      <c r="A3691" s="1">
        <v>41409</v>
      </c>
      <c r="B3691" s="2">
        <v>8318.59</v>
      </c>
      <c r="C3691" s="2">
        <v>88414</v>
      </c>
      <c r="D3691" s="2">
        <v>8304</v>
      </c>
      <c r="E3691" s="2">
        <v>8308</v>
      </c>
      <c r="F3691" s="10">
        <f t="shared" si="922"/>
        <v>-1.2730522841010172E-3</v>
      </c>
      <c r="G3691" s="2">
        <f t="shared" ca="1" si="923"/>
        <v>73821.574999999997</v>
      </c>
      <c r="H3691">
        <f t="shared" ca="1" si="924"/>
        <v>1</v>
      </c>
      <c r="I3691">
        <f t="shared" si="925"/>
        <v>1</v>
      </c>
      <c r="J3691">
        <f t="shared" si="928"/>
        <v>66.770000000000437</v>
      </c>
      <c r="K3691">
        <f t="shared" si="926"/>
        <v>1</v>
      </c>
      <c r="L3691" s="11">
        <f t="shared" ca="1" si="920"/>
        <v>11636.589999999971</v>
      </c>
      <c r="M3691">
        <f t="shared" ca="1" si="927"/>
        <v>1</v>
      </c>
      <c r="N3691">
        <f t="shared" ca="1" si="921"/>
        <v>2</v>
      </c>
      <c r="O3691">
        <f>COUNTIF(結算日!$A$3:$A$249,A3691)</f>
        <v>1</v>
      </c>
      <c r="Q3691" s="7">
        <f t="shared" si="929"/>
        <v>30</v>
      </c>
      <c r="R3691" s="8">
        <f t="shared" ca="1" si="933"/>
        <v>-5820</v>
      </c>
      <c r="S3691" s="8">
        <f t="shared" ca="1" si="934"/>
        <v>1605639</v>
      </c>
      <c r="T3691" s="8">
        <f t="shared" ca="1" si="930"/>
        <v>193</v>
      </c>
      <c r="U3691" s="9">
        <f t="shared" ca="1" si="935"/>
        <v>387</v>
      </c>
      <c r="V3691">
        <f t="shared" si="931"/>
        <v>2013</v>
      </c>
      <c r="W3691">
        <f t="shared" si="932"/>
        <v>5</v>
      </c>
    </row>
    <row r="3692" spans="1:23" x14ac:dyDescent="0.25">
      <c r="A3692" s="1">
        <v>41410</v>
      </c>
      <c r="B3692" s="2">
        <v>8390.0499999999993</v>
      </c>
      <c r="C3692" s="2">
        <v>121491</v>
      </c>
      <c r="D3692" s="2">
        <v>8423</v>
      </c>
      <c r="E3692" s="2">
        <v>8339</v>
      </c>
      <c r="F3692" s="10">
        <f t="shared" si="922"/>
        <v>3.9272709936175598E-3</v>
      </c>
      <c r="G3692" s="2">
        <f t="shared" ca="1" si="923"/>
        <v>75105.05</v>
      </c>
      <c r="H3692">
        <f t="shared" ca="1" si="924"/>
        <v>1</v>
      </c>
      <c r="I3692">
        <f t="shared" si="925"/>
        <v>-1</v>
      </c>
      <c r="J3692">
        <f t="shared" si="928"/>
        <v>71.459999999999127</v>
      </c>
      <c r="K3692">
        <f t="shared" si="926"/>
        <v>-1</v>
      </c>
      <c r="L3692" s="11">
        <f t="shared" ca="1" si="920"/>
        <v>11708.04999999997</v>
      </c>
      <c r="M3692">
        <f t="shared" ca="1" si="927"/>
        <v>-1</v>
      </c>
      <c r="N3692">
        <f t="shared" ca="1" si="921"/>
        <v>2</v>
      </c>
      <c r="O3692">
        <f>COUNTIF(結算日!$A$3:$A$249,A3692)</f>
        <v>0</v>
      </c>
      <c r="Q3692" s="7">
        <f t="shared" si="929"/>
        <v>115</v>
      </c>
      <c r="R3692" s="8">
        <f t="shared" ca="1" si="933"/>
        <v>22195</v>
      </c>
      <c r="S3692" s="8">
        <f t="shared" ca="1" si="934"/>
        <v>1627447</v>
      </c>
      <c r="T3692" s="8">
        <f t="shared" ca="1" si="930"/>
        <v>-193</v>
      </c>
      <c r="U3692" s="9">
        <f t="shared" ca="1" si="935"/>
        <v>386</v>
      </c>
      <c r="V3692">
        <f t="shared" si="931"/>
        <v>2013</v>
      </c>
      <c r="W3692">
        <f t="shared" si="932"/>
        <v>5</v>
      </c>
    </row>
    <row r="3693" spans="1:23" x14ac:dyDescent="0.25">
      <c r="A3693" s="1">
        <v>41411</v>
      </c>
      <c r="B3693" s="2">
        <v>8368.19</v>
      </c>
      <c r="C3693" s="2">
        <v>90874</v>
      </c>
      <c r="D3693" s="2">
        <v>8403</v>
      </c>
      <c r="E3693" s="2">
        <v>8319</v>
      </c>
      <c r="F3693" s="10">
        <f t="shared" si="922"/>
        <v>4.1598003869414146E-3</v>
      </c>
      <c r="G3693" s="2">
        <f t="shared" ca="1" si="923"/>
        <v>75574.149999999994</v>
      </c>
      <c r="H3693">
        <f t="shared" ca="1" si="924"/>
        <v>1</v>
      </c>
      <c r="I3693">
        <f t="shared" si="925"/>
        <v>-1</v>
      </c>
      <c r="J3693">
        <f t="shared" si="928"/>
        <v>-21.859999999998763</v>
      </c>
      <c r="K3693">
        <f t="shared" si="926"/>
        <v>-1</v>
      </c>
      <c r="L3693" s="11">
        <f t="shared" ca="1" si="920"/>
        <v>11729.909999999969</v>
      </c>
      <c r="M3693">
        <f t="shared" ca="1" si="927"/>
        <v>-1</v>
      </c>
      <c r="N3693">
        <f t="shared" ca="1" si="921"/>
        <v>0</v>
      </c>
      <c r="O3693">
        <f>COUNTIF(結算日!$A$3:$A$249,A3693)</f>
        <v>0</v>
      </c>
      <c r="Q3693" s="7">
        <f t="shared" si="929"/>
        <v>-20</v>
      </c>
      <c r="R3693" s="8">
        <f t="shared" ca="1" si="933"/>
        <v>3860</v>
      </c>
      <c r="S3693" s="8">
        <f t="shared" ca="1" si="934"/>
        <v>1630921</v>
      </c>
      <c r="T3693" s="8">
        <f t="shared" ca="1" si="930"/>
        <v>-194</v>
      </c>
      <c r="U3693" s="9">
        <f t="shared" ca="1" si="935"/>
        <v>1</v>
      </c>
      <c r="V3693">
        <f t="shared" si="931"/>
        <v>2013</v>
      </c>
      <c r="W3693">
        <f t="shared" si="932"/>
        <v>5</v>
      </c>
    </row>
    <row r="3694" spans="1:23" x14ac:dyDescent="0.25">
      <c r="A3694" s="1">
        <v>41414</v>
      </c>
      <c r="B3694" s="2">
        <v>8377.0499999999993</v>
      </c>
      <c r="C3694" s="2">
        <v>70794</v>
      </c>
      <c r="D3694" s="2">
        <v>8386</v>
      </c>
      <c r="E3694" s="2">
        <v>8301</v>
      </c>
      <c r="F3694" s="10">
        <f t="shared" si="922"/>
        <v>1.0683951987873197E-3</v>
      </c>
      <c r="G3694" s="2">
        <f t="shared" ca="1" si="923"/>
        <v>75502.05</v>
      </c>
      <c r="H3694">
        <f t="shared" ca="1" si="924"/>
        <v>-1</v>
      </c>
      <c r="I3694">
        <f t="shared" si="925"/>
        <v>-1</v>
      </c>
      <c r="J3694">
        <f t="shared" si="928"/>
        <v>8.8599999999987631</v>
      </c>
      <c r="K3694">
        <f t="shared" si="926"/>
        <v>-1</v>
      </c>
      <c r="L3694" s="11">
        <f t="shared" ca="1" si="920"/>
        <v>11721.04999999997</v>
      </c>
      <c r="M3694">
        <f t="shared" ca="1" si="927"/>
        <v>-1</v>
      </c>
      <c r="N3694">
        <f t="shared" ca="1" si="921"/>
        <v>0</v>
      </c>
      <c r="O3694">
        <f>COUNTIF(結算日!$A$3:$A$249,A3694)</f>
        <v>0</v>
      </c>
      <c r="Q3694" s="7">
        <f t="shared" si="929"/>
        <v>-17</v>
      </c>
      <c r="R3694" s="8">
        <f t="shared" ca="1" si="933"/>
        <v>3298</v>
      </c>
      <c r="S3694" s="8">
        <f t="shared" ca="1" si="934"/>
        <v>1634218</v>
      </c>
      <c r="T3694" s="8">
        <f t="shared" ca="1" si="930"/>
        <v>-194</v>
      </c>
      <c r="U3694" s="9">
        <f t="shared" ca="1" si="935"/>
        <v>0</v>
      </c>
      <c r="V3694">
        <f t="shared" si="931"/>
        <v>2013</v>
      </c>
      <c r="W3694">
        <f t="shared" si="932"/>
        <v>5</v>
      </c>
    </row>
    <row r="3695" spans="1:23" x14ac:dyDescent="0.25">
      <c r="A3695" s="1">
        <v>41415</v>
      </c>
      <c r="B3695" s="2">
        <v>8383.0499999999993</v>
      </c>
      <c r="C3695" s="2">
        <v>84041</v>
      </c>
      <c r="D3695" s="2">
        <v>8390</v>
      </c>
      <c r="E3695" s="2">
        <v>8300</v>
      </c>
      <c r="F3695" s="10">
        <f t="shared" si="922"/>
        <v>8.2905386464360298E-4</v>
      </c>
      <c r="G3695" s="2">
        <f t="shared" ca="1" si="923"/>
        <v>75897.95</v>
      </c>
      <c r="H3695">
        <f t="shared" ca="1" si="924"/>
        <v>1</v>
      </c>
      <c r="I3695">
        <f t="shared" si="925"/>
        <v>-1</v>
      </c>
      <c r="J3695">
        <f t="shared" si="928"/>
        <v>6</v>
      </c>
      <c r="K3695">
        <f t="shared" ca="1" si="926"/>
        <v>1</v>
      </c>
      <c r="L3695" s="11">
        <f t="shared" ca="1" si="920"/>
        <v>11715.04999999997</v>
      </c>
      <c r="M3695">
        <f t="shared" ca="1" si="927"/>
        <v>1</v>
      </c>
      <c r="N3695">
        <f t="shared" ca="1" si="921"/>
        <v>2</v>
      </c>
      <c r="O3695">
        <f>COUNTIF(結算日!$A$3:$A$249,A3695)</f>
        <v>0</v>
      </c>
      <c r="Q3695" s="7">
        <f t="shared" si="929"/>
        <v>4</v>
      </c>
      <c r="R3695" s="8">
        <f t="shared" ca="1" si="933"/>
        <v>-776</v>
      </c>
      <c r="S3695" s="8">
        <f t="shared" ca="1" si="934"/>
        <v>1633442</v>
      </c>
      <c r="T3695" s="8">
        <f t="shared" ca="1" si="930"/>
        <v>194</v>
      </c>
      <c r="U3695" s="9">
        <f t="shared" ca="1" si="935"/>
        <v>388</v>
      </c>
      <c r="V3695">
        <f t="shared" si="931"/>
        <v>2013</v>
      </c>
      <c r="W3695">
        <f t="shared" si="932"/>
        <v>5</v>
      </c>
    </row>
    <row r="3696" spans="1:23" x14ac:dyDescent="0.25">
      <c r="A3696" s="1">
        <v>41416</v>
      </c>
      <c r="B3696" s="2">
        <v>8398.84</v>
      </c>
      <c r="C3696" s="2">
        <v>86819</v>
      </c>
      <c r="D3696" s="2">
        <v>8394</v>
      </c>
      <c r="E3696" s="2">
        <v>8308</v>
      </c>
      <c r="F3696" s="10">
        <f t="shared" si="922"/>
        <v>-5.762700563410883E-4</v>
      </c>
      <c r="G3696" s="2">
        <f t="shared" ca="1" si="923"/>
        <v>76450.7</v>
      </c>
      <c r="H3696">
        <f t="shared" ca="1" si="924"/>
        <v>1</v>
      </c>
      <c r="I3696">
        <f t="shared" si="925"/>
        <v>1</v>
      </c>
      <c r="J3696">
        <f t="shared" si="928"/>
        <v>15.790000000000873</v>
      </c>
      <c r="K3696">
        <f t="shared" ca="1" si="926"/>
        <v>1</v>
      </c>
      <c r="L3696" s="11">
        <f t="shared" ca="1" si="920"/>
        <v>11730.839999999971</v>
      </c>
      <c r="M3696">
        <f t="shared" ca="1" si="927"/>
        <v>1</v>
      </c>
      <c r="N3696">
        <f t="shared" ca="1" si="921"/>
        <v>0</v>
      </c>
      <c r="O3696">
        <f>COUNTIF(結算日!$A$3:$A$249,A3696)</f>
        <v>0</v>
      </c>
      <c r="Q3696" s="7">
        <f t="shared" si="929"/>
        <v>4</v>
      </c>
      <c r="R3696" s="8">
        <f t="shared" ca="1" si="933"/>
        <v>776</v>
      </c>
      <c r="S3696" s="8">
        <f t="shared" ca="1" si="934"/>
        <v>1633830</v>
      </c>
      <c r="T3696" s="8">
        <f t="shared" ca="1" si="930"/>
        <v>194</v>
      </c>
      <c r="U3696" s="9">
        <f t="shared" ca="1" si="935"/>
        <v>0</v>
      </c>
      <c r="V3696">
        <f t="shared" si="931"/>
        <v>2013</v>
      </c>
      <c r="W3696">
        <f t="shared" si="932"/>
        <v>5</v>
      </c>
    </row>
    <row r="3697" spans="1:23" x14ac:dyDescent="0.25">
      <c r="A3697" s="1">
        <v>41417</v>
      </c>
      <c r="B3697" s="2">
        <v>8237.83</v>
      </c>
      <c r="C3697" s="2">
        <v>104574</v>
      </c>
      <c r="D3697" s="2">
        <v>8213</v>
      </c>
      <c r="E3697" s="2">
        <v>8122</v>
      </c>
      <c r="F3697" s="10">
        <f t="shared" si="922"/>
        <v>-3.0141432877347496E-3</v>
      </c>
      <c r="G3697" s="2">
        <f t="shared" ca="1" si="923"/>
        <v>77588.024999999994</v>
      </c>
      <c r="H3697">
        <f t="shared" ca="1" si="924"/>
        <v>1</v>
      </c>
      <c r="I3697">
        <f t="shared" si="925"/>
        <v>1</v>
      </c>
      <c r="J3697">
        <f t="shared" si="928"/>
        <v>-161.01000000000022</v>
      </c>
      <c r="K3697">
        <f t="shared" si="926"/>
        <v>1</v>
      </c>
      <c r="L3697" s="11">
        <f t="shared" ca="1" si="920"/>
        <v>11569.829999999971</v>
      </c>
      <c r="M3697">
        <f t="shared" ca="1" si="927"/>
        <v>1</v>
      </c>
      <c r="N3697">
        <f t="shared" ca="1" si="921"/>
        <v>0</v>
      </c>
      <c r="O3697">
        <f>COUNTIF(結算日!$A$3:$A$249,A3697)</f>
        <v>0</v>
      </c>
      <c r="Q3697" s="7">
        <f t="shared" si="929"/>
        <v>-181</v>
      </c>
      <c r="R3697" s="8">
        <f t="shared" ca="1" si="933"/>
        <v>-35114</v>
      </c>
      <c r="S3697" s="8">
        <f t="shared" ca="1" si="934"/>
        <v>1598716</v>
      </c>
      <c r="T3697" s="8">
        <f t="shared" ca="1" si="930"/>
        <v>194</v>
      </c>
      <c r="U3697" s="9">
        <f t="shared" ca="1" si="935"/>
        <v>0</v>
      </c>
      <c r="V3697">
        <f t="shared" si="931"/>
        <v>2013</v>
      </c>
      <c r="W3697">
        <f t="shared" si="932"/>
        <v>5</v>
      </c>
    </row>
    <row r="3698" spans="1:23" x14ac:dyDescent="0.25">
      <c r="A3698" s="1">
        <v>41418</v>
      </c>
      <c r="B3698" s="2">
        <v>8209.7800000000007</v>
      </c>
      <c r="C3698" s="2">
        <v>82956</v>
      </c>
      <c r="D3698" s="2">
        <v>8222</v>
      </c>
      <c r="E3698" s="2">
        <v>8126</v>
      </c>
      <c r="F3698" s="10">
        <f t="shared" si="922"/>
        <v>1.4884686313152429E-3</v>
      </c>
      <c r="G3698" s="2">
        <f t="shared" ca="1" si="923"/>
        <v>77956.175000000003</v>
      </c>
      <c r="H3698">
        <f t="shared" ca="1" si="924"/>
        <v>1</v>
      </c>
      <c r="I3698">
        <f t="shared" si="925"/>
        <v>-1</v>
      </c>
      <c r="J3698">
        <f t="shared" si="928"/>
        <v>-28.049999999999272</v>
      </c>
      <c r="K3698">
        <f t="shared" si="926"/>
        <v>-1</v>
      </c>
      <c r="L3698" s="11">
        <f t="shared" ca="1" si="920"/>
        <v>11541.779999999972</v>
      </c>
      <c r="M3698">
        <f t="shared" ca="1" si="927"/>
        <v>-1</v>
      </c>
      <c r="N3698">
        <f t="shared" ca="1" si="921"/>
        <v>2</v>
      </c>
      <c r="O3698">
        <f>COUNTIF(結算日!$A$3:$A$249,A3698)</f>
        <v>0</v>
      </c>
      <c r="Q3698" s="7">
        <f t="shared" si="929"/>
        <v>9</v>
      </c>
      <c r="R3698" s="8">
        <f t="shared" ca="1" si="933"/>
        <v>1746</v>
      </c>
      <c r="S3698" s="8">
        <f t="shared" ca="1" si="934"/>
        <v>1600462</v>
      </c>
      <c r="T3698" s="8">
        <f t="shared" ca="1" si="930"/>
        <v>-194</v>
      </c>
      <c r="U3698" s="9">
        <f t="shared" ca="1" si="935"/>
        <v>388</v>
      </c>
      <c r="V3698">
        <f t="shared" si="931"/>
        <v>2013</v>
      </c>
      <c r="W3698">
        <f t="shared" si="932"/>
        <v>5</v>
      </c>
    </row>
    <row r="3699" spans="1:23" x14ac:dyDescent="0.25">
      <c r="A3699" s="1">
        <v>41421</v>
      </c>
      <c r="B3699" s="2">
        <v>8280.1</v>
      </c>
      <c r="C3699" s="2">
        <v>57290</v>
      </c>
      <c r="D3699" s="2">
        <v>8256</v>
      </c>
      <c r="E3699" s="2">
        <v>8160</v>
      </c>
      <c r="F3699" s="10">
        <f t="shared" si="922"/>
        <v>-2.9105928672359394E-3</v>
      </c>
      <c r="G3699" s="2">
        <f t="shared" ca="1" si="923"/>
        <v>77720.600000000006</v>
      </c>
      <c r="H3699">
        <f t="shared" ca="1" si="924"/>
        <v>-1</v>
      </c>
      <c r="I3699">
        <f t="shared" si="925"/>
        <v>1</v>
      </c>
      <c r="J3699">
        <f t="shared" si="928"/>
        <v>70.319999999999709</v>
      </c>
      <c r="K3699">
        <f t="shared" si="926"/>
        <v>1</v>
      </c>
      <c r="L3699" s="11">
        <f t="shared" ca="1" si="920"/>
        <v>11471.459999999972</v>
      </c>
      <c r="M3699">
        <f t="shared" ca="1" si="927"/>
        <v>1</v>
      </c>
      <c r="N3699">
        <f t="shared" ca="1" si="921"/>
        <v>2</v>
      </c>
      <c r="O3699">
        <f>COUNTIF(結算日!$A$3:$A$249,A3699)</f>
        <v>0</v>
      </c>
      <c r="Q3699" s="7">
        <f t="shared" si="929"/>
        <v>34</v>
      </c>
      <c r="R3699" s="8">
        <f t="shared" ca="1" si="933"/>
        <v>-6596</v>
      </c>
      <c r="S3699" s="8">
        <f t="shared" ca="1" si="934"/>
        <v>1593478</v>
      </c>
      <c r="T3699" s="8">
        <f t="shared" ca="1" si="930"/>
        <v>193</v>
      </c>
      <c r="U3699" s="9">
        <f t="shared" ca="1" si="935"/>
        <v>387</v>
      </c>
      <c r="V3699">
        <f t="shared" si="931"/>
        <v>2013</v>
      </c>
      <c r="W3699">
        <f t="shared" si="932"/>
        <v>5</v>
      </c>
    </row>
    <row r="3700" spans="1:23" x14ac:dyDescent="0.25">
      <c r="A3700" s="1">
        <v>41422</v>
      </c>
      <c r="B3700" s="2">
        <v>8263.0499999999993</v>
      </c>
      <c r="C3700" s="2">
        <v>63872</v>
      </c>
      <c r="D3700" s="2">
        <v>8258</v>
      </c>
      <c r="E3700" s="2">
        <v>8159</v>
      </c>
      <c r="F3700" s="10">
        <f t="shared" si="922"/>
        <v>-6.1115447685777813E-4</v>
      </c>
      <c r="G3700" s="2">
        <f t="shared" ca="1" si="923"/>
        <v>77693.725000000006</v>
      </c>
      <c r="H3700">
        <f t="shared" ca="1" si="924"/>
        <v>-1</v>
      </c>
      <c r="I3700">
        <f t="shared" si="925"/>
        <v>1</v>
      </c>
      <c r="J3700">
        <f t="shared" si="928"/>
        <v>-17.050000000001091</v>
      </c>
      <c r="K3700">
        <f t="shared" ca="1" si="926"/>
        <v>-1</v>
      </c>
      <c r="L3700" s="11">
        <f t="shared" ca="1" si="920"/>
        <v>11454.409999999971</v>
      </c>
      <c r="M3700">
        <f t="shared" ca="1" si="927"/>
        <v>-1</v>
      </c>
      <c r="N3700">
        <f t="shared" ca="1" si="921"/>
        <v>2</v>
      </c>
      <c r="O3700">
        <f>COUNTIF(結算日!$A$3:$A$249,A3700)</f>
        <v>0</v>
      </c>
      <c r="Q3700" s="7">
        <f t="shared" si="929"/>
        <v>2</v>
      </c>
      <c r="R3700" s="8">
        <f t="shared" ca="1" si="933"/>
        <v>386</v>
      </c>
      <c r="S3700" s="8">
        <f t="shared" ca="1" si="934"/>
        <v>1593477</v>
      </c>
      <c r="T3700" s="8">
        <f t="shared" ca="1" si="930"/>
        <v>-192</v>
      </c>
      <c r="U3700" s="9">
        <f t="shared" ca="1" si="935"/>
        <v>385</v>
      </c>
      <c r="V3700">
        <f t="shared" si="931"/>
        <v>2013</v>
      </c>
      <c r="W3700">
        <f t="shared" si="932"/>
        <v>5</v>
      </c>
    </row>
    <row r="3701" spans="1:23" x14ac:dyDescent="0.25">
      <c r="A3701" s="1">
        <v>41423</v>
      </c>
      <c r="B3701" s="2">
        <v>8337.9</v>
      </c>
      <c r="C3701" s="2">
        <v>79841</v>
      </c>
      <c r="D3701" s="2">
        <v>8312</v>
      </c>
      <c r="E3701" s="2">
        <v>8216</v>
      </c>
      <c r="F3701" s="10">
        <f t="shared" si="922"/>
        <v>-3.1062977488336418E-3</v>
      </c>
      <c r="G3701" s="2">
        <f t="shared" ca="1" si="923"/>
        <v>78266.225000000006</v>
      </c>
      <c r="H3701">
        <f t="shared" ca="1" si="924"/>
        <v>1</v>
      </c>
      <c r="I3701">
        <f t="shared" si="925"/>
        <v>1</v>
      </c>
      <c r="J3701">
        <f t="shared" si="928"/>
        <v>74.850000000000364</v>
      </c>
      <c r="K3701">
        <f t="shared" si="926"/>
        <v>1</v>
      </c>
      <c r="L3701" s="11">
        <f t="shared" ca="1" si="920"/>
        <v>11379.55999999997</v>
      </c>
      <c r="M3701">
        <f t="shared" ca="1" si="927"/>
        <v>1</v>
      </c>
      <c r="N3701">
        <f t="shared" ca="1" si="921"/>
        <v>2</v>
      </c>
      <c r="O3701">
        <f>COUNTIF(結算日!$A$3:$A$249,A3701)</f>
        <v>0</v>
      </c>
      <c r="Q3701" s="7">
        <f t="shared" si="929"/>
        <v>54</v>
      </c>
      <c r="R3701" s="8">
        <f t="shared" ca="1" si="933"/>
        <v>-10368</v>
      </c>
      <c r="S3701" s="8">
        <f t="shared" ca="1" si="934"/>
        <v>1582724</v>
      </c>
      <c r="T3701" s="8">
        <f t="shared" ca="1" si="930"/>
        <v>190</v>
      </c>
      <c r="U3701" s="9">
        <f t="shared" ca="1" si="935"/>
        <v>382</v>
      </c>
      <c r="V3701">
        <f t="shared" si="931"/>
        <v>2013</v>
      </c>
      <c r="W3701">
        <f t="shared" si="932"/>
        <v>5</v>
      </c>
    </row>
    <row r="3702" spans="1:23" x14ac:dyDescent="0.25">
      <c r="A3702" s="1">
        <v>41424</v>
      </c>
      <c r="B3702" s="2">
        <v>8243.2900000000009</v>
      </c>
      <c r="C3702" s="2">
        <v>82138</v>
      </c>
      <c r="D3702" s="2">
        <v>8231</v>
      </c>
      <c r="E3702" s="2">
        <v>8132</v>
      </c>
      <c r="F3702" s="10">
        <f t="shared" si="922"/>
        <v>-1.4909095761523883E-3</v>
      </c>
      <c r="G3702" s="2">
        <f t="shared" ca="1" si="923"/>
        <v>78985.5</v>
      </c>
      <c r="H3702">
        <f t="shared" ca="1" si="924"/>
        <v>1</v>
      </c>
      <c r="I3702">
        <f t="shared" si="925"/>
        <v>1</v>
      </c>
      <c r="J3702">
        <f t="shared" si="928"/>
        <v>-94.609999999998763</v>
      </c>
      <c r="K3702">
        <f t="shared" si="926"/>
        <v>1</v>
      </c>
      <c r="L3702" s="11">
        <f t="shared" ca="1" si="920"/>
        <v>11284.949999999972</v>
      </c>
      <c r="M3702">
        <f t="shared" ca="1" si="927"/>
        <v>1</v>
      </c>
      <c r="N3702">
        <f t="shared" ca="1" si="921"/>
        <v>0</v>
      </c>
      <c r="O3702">
        <f>COUNTIF(結算日!$A$3:$A$249,A3702)</f>
        <v>0</v>
      </c>
      <c r="Q3702" s="7">
        <f t="shared" si="929"/>
        <v>-81</v>
      </c>
      <c r="R3702" s="8">
        <f t="shared" ca="1" si="933"/>
        <v>-15390</v>
      </c>
      <c r="S3702" s="8">
        <f t="shared" ca="1" si="934"/>
        <v>1566952</v>
      </c>
      <c r="T3702" s="8">
        <f t="shared" ca="1" si="930"/>
        <v>190</v>
      </c>
      <c r="U3702" s="9">
        <f t="shared" ca="1" si="935"/>
        <v>0</v>
      </c>
      <c r="V3702">
        <f t="shared" si="931"/>
        <v>2013</v>
      </c>
      <c r="W3702">
        <f t="shared" si="932"/>
        <v>5</v>
      </c>
    </row>
    <row r="3703" spans="1:23" x14ac:dyDescent="0.25">
      <c r="A3703" s="1">
        <v>41425</v>
      </c>
      <c r="B3703" s="2">
        <v>8254.7999999999993</v>
      </c>
      <c r="C3703" s="2">
        <v>112332</v>
      </c>
      <c r="D3703" s="2">
        <v>8242</v>
      </c>
      <c r="E3703" s="2">
        <v>8144</v>
      </c>
      <c r="F3703" s="10">
        <f t="shared" si="922"/>
        <v>-1.5506129766922339E-3</v>
      </c>
      <c r="G3703" s="2">
        <f t="shared" ca="1" si="923"/>
        <v>80357.3</v>
      </c>
      <c r="H3703">
        <f t="shared" ca="1" si="924"/>
        <v>1</v>
      </c>
      <c r="I3703">
        <f t="shared" si="925"/>
        <v>1</v>
      </c>
      <c r="J3703">
        <f t="shared" si="928"/>
        <v>11.509999999998399</v>
      </c>
      <c r="K3703">
        <f t="shared" si="926"/>
        <v>1</v>
      </c>
      <c r="L3703" s="11">
        <f t="shared" ca="1" si="920"/>
        <v>11296.45999999997</v>
      </c>
      <c r="M3703">
        <f t="shared" ca="1" si="927"/>
        <v>1</v>
      </c>
      <c r="N3703">
        <f t="shared" ca="1" si="921"/>
        <v>0</v>
      </c>
      <c r="O3703">
        <f>COUNTIF(結算日!$A$3:$A$249,A3703)</f>
        <v>0</v>
      </c>
      <c r="Q3703" s="7">
        <f t="shared" si="929"/>
        <v>11</v>
      </c>
      <c r="R3703" s="8">
        <f t="shared" ca="1" si="933"/>
        <v>2090</v>
      </c>
      <c r="S3703" s="8">
        <f t="shared" ca="1" si="934"/>
        <v>1569042</v>
      </c>
      <c r="T3703" s="8">
        <f t="shared" ca="1" si="930"/>
        <v>190</v>
      </c>
      <c r="U3703" s="9">
        <f t="shared" ca="1" si="935"/>
        <v>0</v>
      </c>
      <c r="V3703">
        <f t="shared" si="931"/>
        <v>2013</v>
      </c>
      <c r="W3703">
        <f t="shared" si="932"/>
        <v>5</v>
      </c>
    </row>
    <row r="3704" spans="1:23" x14ac:dyDescent="0.25">
      <c r="A3704" s="1">
        <v>41428</v>
      </c>
      <c r="B3704" s="2">
        <v>8201.02</v>
      </c>
      <c r="C3704" s="2">
        <v>74844</v>
      </c>
      <c r="D3704" s="2">
        <v>8193</v>
      </c>
      <c r="E3704" s="2">
        <v>8090</v>
      </c>
      <c r="F3704" s="10">
        <f t="shared" si="922"/>
        <v>-9.779271358929531E-4</v>
      </c>
      <c r="G3704" s="2">
        <f t="shared" ca="1" si="923"/>
        <v>80527.8</v>
      </c>
      <c r="H3704">
        <f t="shared" ca="1" si="924"/>
        <v>-1</v>
      </c>
      <c r="I3704">
        <f t="shared" si="925"/>
        <v>1</v>
      </c>
      <c r="J3704">
        <f t="shared" si="928"/>
        <v>-53.779999999998836</v>
      </c>
      <c r="K3704">
        <f t="shared" ca="1" si="926"/>
        <v>-1</v>
      </c>
      <c r="L3704" s="11">
        <f t="shared" ca="1" si="920"/>
        <v>11242.679999999971</v>
      </c>
      <c r="M3704">
        <f t="shared" ca="1" si="927"/>
        <v>-1</v>
      </c>
      <c r="N3704">
        <f t="shared" ca="1" si="921"/>
        <v>2</v>
      </c>
      <c r="O3704">
        <f>COUNTIF(結算日!$A$3:$A$249,A3704)</f>
        <v>0</v>
      </c>
      <c r="Q3704" s="7">
        <f t="shared" si="929"/>
        <v>-49</v>
      </c>
      <c r="R3704" s="8">
        <f t="shared" ca="1" si="933"/>
        <v>-9310</v>
      </c>
      <c r="S3704" s="8">
        <f t="shared" ca="1" si="934"/>
        <v>1559732</v>
      </c>
      <c r="T3704" s="8">
        <f t="shared" ca="1" si="930"/>
        <v>-190</v>
      </c>
      <c r="U3704" s="9">
        <f t="shared" ca="1" si="935"/>
        <v>380</v>
      </c>
      <c r="V3704">
        <f t="shared" si="931"/>
        <v>2013</v>
      </c>
      <c r="W3704">
        <f t="shared" si="932"/>
        <v>6</v>
      </c>
    </row>
    <row r="3705" spans="1:23" x14ac:dyDescent="0.25">
      <c r="A3705" s="1">
        <v>41429</v>
      </c>
      <c r="B3705" s="2">
        <v>8191.22</v>
      </c>
      <c r="C3705" s="2">
        <v>72900</v>
      </c>
      <c r="D3705" s="2">
        <v>8162</v>
      </c>
      <c r="E3705" s="2">
        <v>8060</v>
      </c>
      <c r="F3705" s="10">
        <f t="shared" si="922"/>
        <v>-3.5672341848955735E-3</v>
      </c>
      <c r="G3705" s="2">
        <f t="shared" ca="1" si="923"/>
        <v>80126.8</v>
      </c>
      <c r="H3705">
        <f t="shared" ca="1" si="924"/>
        <v>-1</v>
      </c>
      <c r="I3705">
        <f t="shared" si="925"/>
        <v>1</v>
      </c>
      <c r="J3705">
        <f t="shared" si="928"/>
        <v>-9.8000000000001819</v>
      </c>
      <c r="K3705">
        <f t="shared" si="926"/>
        <v>1</v>
      </c>
      <c r="L3705" s="11">
        <f t="shared" ca="1" si="920"/>
        <v>11252.47999999997</v>
      </c>
      <c r="M3705">
        <f t="shared" ca="1" si="927"/>
        <v>1</v>
      </c>
      <c r="N3705">
        <f t="shared" ca="1" si="921"/>
        <v>2</v>
      </c>
      <c r="O3705">
        <f>COUNTIF(結算日!$A$3:$A$249,A3705)</f>
        <v>0</v>
      </c>
      <c r="Q3705" s="7">
        <f t="shared" si="929"/>
        <v>-31</v>
      </c>
      <c r="R3705" s="8">
        <f t="shared" ca="1" si="933"/>
        <v>5890</v>
      </c>
      <c r="S3705" s="8">
        <f t="shared" ca="1" si="934"/>
        <v>1565242</v>
      </c>
      <c r="T3705" s="8">
        <f t="shared" ca="1" si="930"/>
        <v>191</v>
      </c>
      <c r="U3705" s="9">
        <f t="shared" ca="1" si="935"/>
        <v>381</v>
      </c>
      <c r="V3705">
        <f t="shared" si="931"/>
        <v>2013</v>
      </c>
      <c r="W3705">
        <f t="shared" si="932"/>
        <v>6</v>
      </c>
    </row>
    <row r="3706" spans="1:23" x14ac:dyDescent="0.25">
      <c r="A3706" s="1">
        <v>41430</v>
      </c>
      <c r="B3706" s="2">
        <v>8181.91</v>
      </c>
      <c r="C3706" s="2">
        <v>77120</v>
      </c>
      <c r="D3706" s="2">
        <v>8145</v>
      </c>
      <c r="E3706" s="2">
        <v>8040</v>
      </c>
      <c r="F3706" s="10">
        <f t="shared" si="922"/>
        <v>-4.5111715968521038E-3</v>
      </c>
      <c r="G3706" s="2">
        <f t="shared" ca="1" si="923"/>
        <v>80330.074999999997</v>
      </c>
      <c r="H3706">
        <f t="shared" ca="1" si="924"/>
        <v>-1</v>
      </c>
      <c r="I3706">
        <f t="shared" si="925"/>
        <v>1</v>
      </c>
      <c r="J3706">
        <f t="shared" si="928"/>
        <v>-9.3100000000004002</v>
      </c>
      <c r="K3706">
        <f t="shared" si="926"/>
        <v>1</v>
      </c>
      <c r="L3706" s="11">
        <f t="shared" ca="1" si="920"/>
        <v>11243.169999999969</v>
      </c>
      <c r="M3706">
        <f t="shared" ca="1" si="927"/>
        <v>1</v>
      </c>
      <c r="N3706">
        <f t="shared" ca="1" si="921"/>
        <v>0</v>
      </c>
      <c r="O3706">
        <f>COUNTIF(結算日!$A$3:$A$249,A3706)</f>
        <v>0</v>
      </c>
      <c r="Q3706" s="7">
        <f t="shared" si="929"/>
        <v>-17</v>
      </c>
      <c r="R3706" s="8">
        <f t="shared" ca="1" si="933"/>
        <v>-3247</v>
      </c>
      <c r="S3706" s="8">
        <f t="shared" ca="1" si="934"/>
        <v>1561614</v>
      </c>
      <c r="T3706" s="8">
        <f t="shared" ca="1" si="930"/>
        <v>191</v>
      </c>
      <c r="U3706" s="9">
        <f t="shared" ca="1" si="935"/>
        <v>0</v>
      </c>
      <c r="V3706">
        <f t="shared" si="931"/>
        <v>2013</v>
      </c>
      <c r="W3706">
        <f t="shared" si="932"/>
        <v>6</v>
      </c>
    </row>
    <row r="3707" spans="1:23" x14ac:dyDescent="0.25">
      <c r="A3707" s="1">
        <v>41431</v>
      </c>
      <c r="B3707" s="2">
        <v>8096.14</v>
      </c>
      <c r="C3707" s="2">
        <v>77308</v>
      </c>
      <c r="D3707" s="2">
        <v>8103</v>
      </c>
      <c r="E3707" s="2">
        <v>7998</v>
      </c>
      <c r="F3707" s="10">
        <f t="shared" si="922"/>
        <v>8.4731736358301113E-4</v>
      </c>
      <c r="G3707" s="2">
        <f t="shared" ca="1" si="923"/>
        <v>80645.100000000006</v>
      </c>
      <c r="H3707">
        <f t="shared" ca="1" si="924"/>
        <v>-1</v>
      </c>
      <c r="I3707">
        <f t="shared" si="925"/>
        <v>-1</v>
      </c>
      <c r="J3707">
        <f t="shared" si="928"/>
        <v>-85.769999999999527</v>
      </c>
      <c r="K3707">
        <f t="shared" ca="1" si="926"/>
        <v>-1</v>
      </c>
      <c r="L3707" s="11">
        <f t="shared" ca="1" si="920"/>
        <v>11157.399999999969</v>
      </c>
      <c r="M3707">
        <f t="shared" ca="1" si="927"/>
        <v>-1</v>
      </c>
      <c r="N3707">
        <f t="shared" ca="1" si="921"/>
        <v>2</v>
      </c>
      <c r="O3707">
        <f>COUNTIF(結算日!$A$3:$A$249,A3707)</f>
        <v>0</v>
      </c>
      <c r="Q3707" s="7">
        <f t="shared" si="929"/>
        <v>-42</v>
      </c>
      <c r="R3707" s="8">
        <f t="shared" ca="1" si="933"/>
        <v>-8022</v>
      </c>
      <c r="S3707" s="8">
        <f t="shared" ca="1" si="934"/>
        <v>1553592</v>
      </c>
      <c r="T3707" s="8">
        <f t="shared" ca="1" si="930"/>
        <v>-191</v>
      </c>
      <c r="U3707" s="9">
        <f t="shared" ca="1" si="935"/>
        <v>382</v>
      </c>
      <c r="V3707">
        <f t="shared" si="931"/>
        <v>2013</v>
      </c>
      <c r="W3707">
        <f t="shared" si="932"/>
        <v>6</v>
      </c>
    </row>
    <row r="3708" spans="1:23" x14ac:dyDescent="0.25">
      <c r="A3708" s="1">
        <v>41432</v>
      </c>
      <c r="B3708" s="2">
        <v>8095.2</v>
      </c>
      <c r="C3708" s="2">
        <v>86675</v>
      </c>
      <c r="D3708" s="2">
        <v>8087</v>
      </c>
      <c r="E3708" s="2">
        <v>7979</v>
      </c>
      <c r="F3708" s="10">
        <f t="shared" si="922"/>
        <v>-1.0129459432750565E-3</v>
      </c>
      <c r="G3708" s="2">
        <f t="shared" ca="1" si="923"/>
        <v>80960.324999999997</v>
      </c>
      <c r="H3708">
        <f t="shared" ca="1" si="924"/>
        <v>1</v>
      </c>
      <c r="I3708">
        <f t="shared" si="925"/>
        <v>1</v>
      </c>
      <c r="J3708">
        <f t="shared" si="928"/>
        <v>-0.94000000000050932</v>
      </c>
      <c r="K3708">
        <f t="shared" si="926"/>
        <v>1</v>
      </c>
      <c r="L3708" s="11">
        <f t="shared" ca="1" si="920"/>
        <v>11158.339999999969</v>
      </c>
      <c r="M3708">
        <f t="shared" ca="1" si="927"/>
        <v>1</v>
      </c>
      <c r="N3708">
        <f t="shared" ca="1" si="921"/>
        <v>2</v>
      </c>
      <c r="O3708">
        <f>COUNTIF(結算日!$A$3:$A$249,A3708)</f>
        <v>0</v>
      </c>
      <c r="Q3708" s="7">
        <f t="shared" si="929"/>
        <v>-16</v>
      </c>
      <c r="R3708" s="8">
        <f t="shared" ca="1" si="933"/>
        <v>3056</v>
      </c>
      <c r="S3708" s="8">
        <f t="shared" ca="1" si="934"/>
        <v>1556266</v>
      </c>
      <c r="T3708" s="8">
        <f t="shared" ca="1" si="930"/>
        <v>192</v>
      </c>
      <c r="U3708" s="9">
        <f t="shared" ca="1" si="935"/>
        <v>383</v>
      </c>
      <c r="V3708">
        <f t="shared" si="931"/>
        <v>2013</v>
      </c>
      <c r="W3708">
        <f t="shared" si="932"/>
        <v>6</v>
      </c>
    </row>
    <row r="3709" spans="1:23" x14ac:dyDescent="0.25">
      <c r="A3709" s="1">
        <v>41435</v>
      </c>
      <c r="B3709" s="2">
        <v>8160.55</v>
      </c>
      <c r="C3709" s="2">
        <v>64397</v>
      </c>
      <c r="D3709" s="2">
        <v>8147</v>
      </c>
      <c r="E3709" s="2">
        <v>8039</v>
      </c>
      <c r="F3709" s="10">
        <f t="shared" si="922"/>
        <v>-1.6604272996305625E-3</v>
      </c>
      <c r="G3709" s="2">
        <f t="shared" ca="1" si="923"/>
        <v>80827</v>
      </c>
      <c r="H3709">
        <f t="shared" ca="1" si="924"/>
        <v>-1</v>
      </c>
      <c r="I3709">
        <f t="shared" si="925"/>
        <v>1</v>
      </c>
      <c r="J3709">
        <f t="shared" si="928"/>
        <v>65.350000000000364</v>
      </c>
      <c r="K3709">
        <f t="shared" si="926"/>
        <v>1</v>
      </c>
      <c r="L3709" s="11">
        <f t="shared" ca="1" si="920"/>
        <v>11223.68999999997</v>
      </c>
      <c r="M3709">
        <f t="shared" ca="1" si="927"/>
        <v>1</v>
      </c>
      <c r="N3709">
        <f t="shared" ca="1" si="921"/>
        <v>0</v>
      </c>
      <c r="O3709">
        <f>COUNTIF(結算日!$A$3:$A$249,A3709)</f>
        <v>0</v>
      </c>
      <c r="Q3709" s="7">
        <f t="shared" si="929"/>
        <v>60</v>
      </c>
      <c r="R3709" s="8">
        <f t="shared" ca="1" si="933"/>
        <v>11520</v>
      </c>
      <c r="S3709" s="8">
        <f t="shared" ca="1" si="934"/>
        <v>1567403</v>
      </c>
      <c r="T3709" s="8">
        <f t="shared" ca="1" si="930"/>
        <v>192</v>
      </c>
      <c r="U3709" s="9">
        <f t="shared" ca="1" si="935"/>
        <v>0</v>
      </c>
      <c r="V3709">
        <f t="shared" si="931"/>
        <v>2013</v>
      </c>
      <c r="W3709">
        <f t="shared" si="932"/>
        <v>6</v>
      </c>
    </row>
    <row r="3710" spans="1:23" x14ac:dyDescent="0.25">
      <c r="A3710" s="1">
        <v>41436</v>
      </c>
      <c r="B3710" s="2">
        <v>8116.15</v>
      </c>
      <c r="C3710" s="2">
        <v>67416</v>
      </c>
      <c r="D3710" s="2">
        <v>8128</v>
      </c>
      <c r="E3710" s="2">
        <v>8018</v>
      </c>
      <c r="F3710" s="10">
        <f t="shared" si="922"/>
        <v>1.4600518718850264E-3</v>
      </c>
      <c r="G3710" s="2">
        <f t="shared" ca="1" si="923"/>
        <v>80883.875</v>
      </c>
      <c r="H3710">
        <f t="shared" ca="1" si="924"/>
        <v>-1</v>
      </c>
      <c r="I3710">
        <f t="shared" si="925"/>
        <v>-1</v>
      </c>
      <c r="J3710">
        <f t="shared" si="928"/>
        <v>-44.400000000000546</v>
      </c>
      <c r="K3710">
        <f t="shared" si="926"/>
        <v>-1</v>
      </c>
      <c r="L3710" s="11">
        <f t="shared" ref="L3710:L3773" ca="1" si="936">L3709+J3710*M3709</f>
        <v>11179.289999999968</v>
      </c>
      <c r="M3710">
        <f t="shared" ca="1" si="927"/>
        <v>-1</v>
      </c>
      <c r="N3710">
        <f t="shared" ref="N3710:N3773" ca="1" si="937">ABS(M3710-M3709)</f>
        <v>2</v>
      </c>
      <c r="O3710">
        <f>COUNTIF(結算日!$A$3:$A$249,A3710)</f>
        <v>0</v>
      </c>
      <c r="Q3710" s="7">
        <f t="shared" si="929"/>
        <v>-19</v>
      </c>
      <c r="R3710" s="8">
        <f t="shared" ca="1" si="933"/>
        <v>-3648</v>
      </c>
      <c r="S3710" s="8">
        <f t="shared" ca="1" si="934"/>
        <v>1563755</v>
      </c>
      <c r="T3710" s="8">
        <f t="shared" ca="1" si="930"/>
        <v>-192</v>
      </c>
      <c r="U3710" s="9">
        <f t="shared" ca="1" si="935"/>
        <v>384</v>
      </c>
      <c r="V3710">
        <f t="shared" si="931"/>
        <v>2013</v>
      </c>
      <c r="W3710">
        <f t="shared" si="932"/>
        <v>6</v>
      </c>
    </row>
    <row r="3711" spans="1:23" x14ac:dyDescent="0.25">
      <c r="A3711" s="1">
        <v>41438</v>
      </c>
      <c r="B3711" s="2">
        <v>7951.66</v>
      </c>
      <c r="C3711" s="2">
        <v>89411</v>
      </c>
      <c r="D3711" s="2">
        <v>7933</v>
      </c>
      <c r="E3711" s="2">
        <v>7824</v>
      </c>
      <c r="F3711" s="10">
        <f t="shared" si="922"/>
        <v>-2.3466798127685928E-3</v>
      </c>
      <c r="G3711" s="2">
        <f t="shared" ca="1" si="923"/>
        <v>81534.8</v>
      </c>
      <c r="H3711">
        <f t="shared" ca="1" si="924"/>
        <v>1</v>
      </c>
      <c r="I3711">
        <f t="shared" si="925"/>
        <v>1</v>
      </c>
      <c r="J3711">
        <f t="shared" si="928"/>
        <v>-164.48999999999978</v>
      </c>
      <c r="K3711">
        <f t="shared" si="926"/>
        <v>1</v>
      </c>
      <c r="L3711" s="11">
        <f t="shared" ca="1" si="936"/>
        <v>11343.779999999968</v>
      </c>
      <c r="M3711">
        <f t="shared" ca="1" si="927"/>
        <v>1</v>
      </c>
      <c r="N3711">
        <f t="shared" ca="1" si="937"/>
        <v>2</v>
      </c>
      <c r="O3711">
        <f>COUNTIF(結算日!$A$3:$A$249,A3711)</f>
        <v>0</v>
      </c>
      <c r="Q3711" s="7">
        <f t="shared" si="929"/>
        <v>-195</v>
      </c>
      <c r="R3711" s="8">
        <f t="shared" ca="1" si="933"/>
        <v>37440</v>
      </c>
      <c r="S3711" s="8">
        <f t="shared" ca="1" si="934"/>
        <v>1600811</v>
      </c>
      <c r="T3711" s="8">
        <f t="shared" ca="1" si="930"/>
        <v>201</v>
      </c>
      <c r="U3711" s="9">
        <f t="shared" ca="1" si="935"/>
        <v>393</v>
      </c>
      <c r="V3711">
        <f t="shared" si="931"/>
        <v>2013</v>
      </c>
      <c r="W3711">
        <f t="shared" si="932"/>
        <v>6</v>
      </c>
    </row>
    <row r="3712" spans="1:23" x14ac:dyDescent="0.25">
      <c r="A3712" s="1">
        <v>41439</v>
      </c>
      <c r="B3712" s="2">
        <v>7937.74</v>
      </c>
      <c r="C3712" s="2">
        <v>75546</v>
      </c>
      <c r="D3712" s="2">
        <v>7920</v>
      </c>
      <c r="E3712" s="2">
        <v>7809</v>
      </c>
      <c r="F3712" s="10">
        <f t="shared" si="922"/>
        <v>-2.2348930552020807E-3</v>
      </c>
      <c r="G3712" s="2">
        <f t="shared" ca="1" si="923"/>
        <v>81605.350000000006</v>
      </c>
      <c r="H3712">
        <f t="shared" ca="1" si="924"/>
        <v>-1</v>
      </c>
      <c r="I3712">
        <f t="shared" si="925"/>
        <v>1</v>
      </c>
      <c r="J3712">
        <f t="shared" si="928"/>
        <v>-13.920000000000073</v>
      </c>
      <c r="K3712">
        <f t="shared" si="926"/>
        <v>1</v>
      </c>
      <c r="L3712" s="11">
        <f t="shared" ca="1" si="936"/>
        <v>11329.859999999968</v>
      </c>
      <c r="M3712">
        <f t="shared" ca="1" si="927"/>
        <v>1</v>
      </c>
      <c r="N3712">
        <f t="shared" ca="1" si="937"/>
        <v>0</v>
      </c>
      <c r="O3712">
        <f>COUNTIF(結算日!$A$3:$A$249,A3712)</f>
        <v>0</v>
      </c>
      <c r="Q3712" s="7">
        <f t="shared" si="929"/>
        <v>-13</v>
      </c>
      <c r="R3712" s="8">
        <f t="shared" ca="1" si="933"/>
        <v>-2613</v>
      </c>
      <c r="S3712" s="8">
        <f t="shared" ca="1" si="934"/>
        <v>1597805</v>
      </c>
      <c r="T3712" s="8">
        <f t="shared" ca="1" si="930"/>
        <v>201</v>
      </c>
      <c r="U3712" s="9">
        <f t="shared" ca="1" si="935"/>
        <v>0</v>
      </c>
      <c r="V3712">
        <f t="shared" si="931"/>
        <v>2013</v>
      </c>
      <c r="W3712">
        <f t="shared" si="932"/>
        <v>6</v>
      </c>
    </row>
    <row r="3713" spans="1:23" x14ac:dyDescent="0.25">
      <c r="A3713" s="1">
        <v>41442</v>
      </c>
      <c r="B3713" s="2">
        <v>7992.89</v>
      </c>
      <c r="C3713" s="2">
        <v>56182</v>
      </c>
      <c r="D3713" s="2">
        <v>7973</v>
      </c>
      <c r="E3713" s="2">
        <v>7851</v>
      </c>
      <c r="F3713" s="10">
        <f t="shared" si="922"/>
        <v>-2.4884616202650589E-3</v>
      </c>
      <c r="G3713" s="2">
        <f t="shared" ca="1" si="923"/>
        <v>81183.225000000006</v>
      </c>
      <c r="H3713">
        <f t="shared" ca="1" si="924"/>
        <v>-1</v>
      </c>
      <c r="I3713">
        <f t="shared" si="925"/>
        <v>1</v>
      </c>
      <c r="J3713">
        <f t="shared" si="928"/>
        <v>55.150000000000546</v>
      </c>
      <c r="K3713">
        <f t="shared" si="926"/>
        <v>1</v>
      </c>
      <c r="L3713" s="11">
        <f t="shared" ca="1" si="936"/>
        <v>11385.009999999969</v>
      </c>
      <c r="M3713">
        <f t="shared" ca="1" si="927"/>
        <v>1</v>
      </c>
      <c r="N3713">
        <f t="shared" ca="1" si="937"/>
        <v>0</v>
      </c>
      <c r="O3713">
        <f>COUNTIF(結算日!$A$3:$A$249,A3713)</f>
        <v>0</v>
      </c>
      <c r="Q3713" s="7">
        <f t="shared" si="929"/>
        <v>53</v>
      </c>
      <c r="R3713" s="8">
        <f t="shared" ca="1" si="933"/>
        <v>10653</v>
      </c>
      <c r="S3713" s="8">
        <f t="shared" ca="1" si="934"/>
        <v>1608458</v>
      </c>
      <c r="T3713" s="8">
        <f t="shared" ca="1" si="930"/>
        <v>201</v>
      </c>
      <c r="U3713" s="9">
        <f t="shared" ca="1" si="935"/>
        <v>0</v>
      </c>
      <c r="V3713">
        <f t="shared" si="931"/>
        <v>2013</v>
      </c>
      <c r="W3713">
        <f t="shared" si="932"/>
        <v>6</v>
      </c>
    </row>
    <row r="3714" spans="1:23" x14ac:dyDescent="0.25">
      <c r="A3714" s="1">
        <v>41443</v>
      </c>
      <c r="B3714" s="2">
        <v>8011.02</v>
      </c>
      <c r="C3714" s="2">
        <v>61691</v>
      </c>
      <c r="D3714" s="2">
        <v>7994</v>
      </c>
      <c r="E3714" s="2">
        <v>7865</v>
      </c>
      <c r="F3714" s="10">
        <f t="shared" ref="F3714:F3777" si="938">IF(O3714=1,E3714,D3714)/B3714-1</f>
        <v>-2.124573400141383E-3</v>
      </c>
      <c r="G3714" s="2">
        <f t="shared" ref="G3714:G3777" ca="1" si="939">IF(ROW()&gt;$G$1,AVERAGE(OFFSET(C3714,-$G$1+1,,$G$1)),"")</f>
        <v>80564.2</v>
      </c>
      <c r="H3714">
        <f t="shared" ref="H3714:H3777" ca="1" si="940">IF(G3714="",0,SIGN(C3714-G3714))</f>
        <v>-1</v>
      </c>
      <c r="I3714">
        <f t="shared" ref="I3714:I3777" si="941">-SIGN(F3714)</f>
        <v>1</v>
      </c>
      <c r="J3714">
        <f t="shared" si="928"/>
        <v>18.130000000000109</v>
      </c>
      <c r="K3714">
        <f t="shared" ref="K3714:K3777" si="942">CHOOSE($K$1,H3714*(2-$K$1)+I3714*($K$1-1),IF(ABS(F3714)&gt;($K$1-2)/100,I3714,H3714))</f>
        <v>1</v>
      </c>
      <c r="L3714" s="11">
        <f t="shared" ca="1" si="936"/>
        <v>11403.13999999997</v>
      </c>
      <c r="M3714">
        <f t="shared" ref="M3714:M3777" ca="1" si="943">INT(L3714*$P$1/B3714)*K3714</f>
        <v>1</v>
      </c>
      <c r="N3714">
        <f t="shared" ca="1" si="937"/>
        <v>0</v>
      </c>
      <c r="O3714">
        <f>COUNTIF(結算日!$A$3:$A$249,A3714)</f>
        <v>0</v>
      </c>
      <c r="Q3714" s="7">
        <f t="shared" si="929"/>
        <v>21</v>
      </c>
      <c r="R3714" s="8">
        <f t="shared" ca="1" si="933"/>
        <v>4221</v>
      </c>
      <c r="S3714" s="8">
        <f t="shared" ca="1" si="934"/>
        <v>1612679</v>
      </c>
      <c r="T3714" s="8">
        <f t="shared" ca="1" si="930"/>
        <v>201</v>
      </c>
      <c r="U3714" s="9">
        <f t="shared" ca="1" si="935"/>
        <v>0</v>
      </c>
      <c r="V3714">
        <f t="shared" si="931"/>
        <v>2013</v>
      </c>
      <c r="W3714">
        <f t="shared" si="932"/>
        <v>6</v>
      </c>
    </row>
    <row r="3715" spans="1:23" x14ac:dyDescent="0.25">
      <c r="A3715" s="1">
        <v>41444</v>
      </c>
      <c r="B3715" s="2">
        <v>8007.39</v>
      </c>
      <c r="C3715" s="2">
        <v>65187</v>
      </c>
      <c r="D3715" s="2">
        <v>8019</v>
      </c>
      <c r="E3715" s="2">
        <v>7886</v>
      </c>
      <c r="F3715" s="10">
        <f t="shared" si="938"/>
        <v>-1.5159746184462142E-2</v>
      </c>
      <c r="G3715" s="2">
        <f t="shared" ca="1" si="939"/>
        <v>80296.3</v>
      </c>
      <c r="H3715">
        <f t="shared" ca="1" si="940"/>
        <v>-1</v>
      </c>
      <c r="I3715">
        <f t="shared" si="941"/>
        <v>1</v>
      </c>
      <c r="J3715">
        <f t="shared" ref="J3715:J3778" si="944">B3715-B3714</f>
        <v>-3.6300000000001091</v>
      </c>
      <c r="K3715">
        <f t="shared" si="942"/>
        <v>1</v>
      </c>
      <c r="L3715" s="11">
        <f t="shared" ca="1" si="936"/>
        <v>11399.509999999969</v>
      </c>
      <c r="M3715">
        <f t="shared" ca="1" si="943"/>
        <v>1</v>
      </c>
      <c r="N3715">
        <f t="shared" ca="1" si="937"/>
        <v>0</v>
      </c>
      <c r="O3715">
        <f>COUNTIF(結算日!$A$3:$A$249,A3715)</f>
        <v>1</v>
      </c>
      <c r="Q3715" s="7">
        <f t="shared" ref="Q3715:Q3778" si="945">D3715-IF(O3714=1,E3714,D3714)</f>
        <v>25</v>
      </c>
      <c r="R3715" s="8">
        <f t="shared" ca="1" si="933"/>
        <v>5025</v>
      </c>
      <c r="S3715" s="8">
        <f t="shared" ca="1" si="934"/>
        <v>1617704</v>
      </c>
      <c r="T3715" s="8">
        <f t="shared" ref="T3715:T3778" ca="1" si="946">INT(S3715*$P$1/IF(O3715=1,E3715,D3715))*K3715</f>
        <v>205</v>
      </c>
      <c r="U3715" s="9">
        <f t="shared" ca="1" si="935"/>
        <v>406</v>
      </c>
      <c r="V3715">
        <f t="shared" ref="V3715:V3778" si="947">YEAR(A3715)</f>
        <v>2013</v>
      </c>
      <c r="W3715">
        <f t="shared" ref="W3715:W3778" si="948">MONTH(A3715)</f>
        <v>6</v>
      </c>
    </row>
    <row r="3716" spans="1:23" x14ac:dyDescent="0.25">
      <c r="A3716" s="1">
        <v>41445</v>
      </c>
      <c r="B3716" s="2">
        <v>7898.91</v>
      </c>
      <c r="C3716" s="2">
        <v>79509</v>
      </c>
      <c r="D3716" s="2">
        <v>7748</v>
      </c>
      <c r="E3716" s="2">
        <v>7634</v>
      </c>
      <c r="F3716" s="10">
        <f t="shared" si="938"/>
        <v>-1.9105167675033674E-2</v>
      </c>
      <c r="G3716" s="2">
        <f t="shared" ca="1" si="939"/>
        <v>80445.324999999997</v>
      </c>
      <c r="H3716">
        <f t="shared" ca="1" si="940"/>
        <v>-1</v>
      </c>
      <c r="I3716">
        <f t="shared" si="941"/>
        <v>1</v>
      </c>
      <c r="J3716">
        <f t="shared" si="944"/>
        <v>-108.48000000000047</v>
      </c>
      <c r="K3716">
        <f t="shared" si="942"/>
        <v>1</v>
      </c>
      <c r="L3716" s="11">
        <f t="shared" ca="1" si="936"/>
        <v>11291.02999999997</v>
      </c>
      <c r="M3716">
        <f t="shared" ca="1" si="943"/>
        <v>1</v>
      </c>
      <c r="N3716">
        <f t="shared" ca="1" si="937"/>
        <v>0</v>
      </c>
      <c r="O3716">
        <f>COUNTIF(結算日!$A$3:$A$249,A3716)</f>
        <v>0</v>
      </c>
      <c r="Q3716" s="7">
        <f t="shared" si="945"/>
        <v>-138</v>
      </c>
      <c r="R3716" s="8">
        <f t="shared" ref="R3716:R3779" ca="1" si="949">Q3716*T3715</f>
        <v>-28290</v>
      </c>
      <c r="S3716" s="8">
        <f t="shared" ref="S3716:S3779" ca="1" si="950">S3715+Q3716*T3715-U3715*$U$1</f>
        <v>1589008</v>
      </c>
      <c r="T3716" s="8">
        <f t="shared" ca="1" si="946"/>
        <v>205</v>
      </c>
      <c r="U3716" s="9">
        <f t="shared" ref="U3716:U3779" ca="1" si="951">IF(O3716=1,ABS(T3716)+ABS(T3715),ABS(T3716-T3715))</f>
        <v>0</v>
      </c>
      <c r="V3716">
        <f t="shared" si="947"/>
        <v>2013</v>
      </c>
      <c r="W3716">
        <f t="shared" si="948"/>
        <v>6</v>
      </c>
    </row>
    <row r="3717" spans="1:23" x14ac:dyDescent="0.25">
      <c r="A3717" s="1">
        <v>41446</v>
      </c>
      <c r="B3717" s="2">
        <v>7793.31</v>
      </c>
      <c r="C3717" s="2">
        <v>119109</v>
      </c>
      <c r="D3717" s="2">
        <v>7658</v>
      </c>
      <c r="E3717" s="2">
        <v>7544</v>
      </c>
      <c r="F3717" s="10">
        <f t="shared" si="938"/>
        <v>-1.7362327432118074E-2</v>
      </c>
      <c r="G3717" s="2">
        <f t="shared" ca="1" si="939"/>
        <v>81358.25</v>
      </c>
      <c r="H3717">
        <f t="shared" ca="1" si="940"/>
        <v>1</v>
      </c>
      <c r="I3717">
        <f t="shared" si="941"/>
        <v>1</v>
      </c>
      <c r="J3717">
        <f t="shared" si="944"/>
        <v>-105.59999999999945</v>
      </c>
      <c r="K3717">
        <f t="shared" si="942"/>
        <v>1</v>
      </c>
      <c r="L3717" s="11">
        <f t="shared" ca="1" si="936"/>
        <v>11185.429999999971</v>
      </c>
      <c r="M3717">
        <f t="shared" ca="1" si="943"/>
        <v>1</v>
      </c>
      <c r="N3717">
        <f t="shared" ca="1" si="937"/>
        <v>0</v>
      </c>
      <c r="O3717">
        <f>COUNTIF(結算日!$A$3:$A$249,A3717)</f>
        <v>0</v>
      </c>
      <c r="Q3717" s="7">
        <f t="shared" si="945"/>
        <v>-90</v>
      </c>
      <c r="R3717" s="8">
        <f t="shared" ca="1" si="949"/>
        <v>-18450</v>
      </c>
      <c r="S3717" s="8">
        <f t="shared" ca="1" si="950"/>
        <v>1570558</v>
      </c>
      <c r="T3717" s="8">
        <f t="shared" ca="1" si="946"/>
        <v>205</v>
      </c>
      <c r="U3717" s="9">
        <f t="shared" ca="1" si="951"/>
        <v>0</v>
      </c>
      <c r="V3717">
        <f t="shared" si="947"/>
        <v>2013</v>
      </c>
      <c r="W3717">
        <f t="shared" si="948"/>
        <v>6</v>
      </c>
    </row>
    <row r="3718" spans="1:23" x14ac:dyDescent="0.25">
      <c r="A3718" s="1">
        <v>41449</v>
      </c>
      <c r="B3718" s="2">
        <v>7758.03</v>
      </c>
      <c r="C3718" s="2">
        <v>82178</v>
      </c>
      <c r="D3718" s="2">
        <v>7630</v>
      </c>
      <c r="E3718" s="2">
        <v>7515</v>
      </c>
      <c r="F3718" s="10">
        <f t="shared" si="938"/>
        <v>-1.6502900865296932E-2</v>
      </c>
      <c r="G3718" s="2">
        <f t="shared" ca="1" si="939"/>
        <v>81544.125</v>
      </c>
      <c r="H3718">
        <f t="shared" ca="1" si="940"/>
        <v>1</v>
      </c>
      <c r="I3718">
        <f t="shared" si="941"/>
        <v>1</v>
      </c>
      <c r="J3718">
        <f t="shared" si="944"/>
        <v>-35.280000000000655</v>
      </c>
      <c r="K3718">
        <f t="shared" si="942"/>
        <v>1</v>
      </c>
      <c r="L3718" s="11">
        <f t="shared" ca="1" si="936"/>
        <v>11150.149999999971</v>
      </c>
      <c r="M3718">
        <f t="shared" ca="1" si="943"/>
        <v>1</v>
      </c>
      <c r="N3718">
        <f t="shared" ca="1" si="937"/>
        <v>0</v>
      </c>
      <c r="O3718">
        <f>COUNTIF(結算日!$A$3:$A$249,A3718)</f>
        <v>0</v>
      </c>
      <c r="Q3718" s="7">
        <f t="shared" si="945"/>
        <v>-28</v>
      </c>
      <c r="R3718" s="8">
        <f t="shared" ca="1" si="949"/>
        <v>-5740</v>
      </c>
      <c r="S3718" s="8">
        <f t="shared" ca="1" si="950"/>
        <v>1564818</v>
      </c>
      <c r="T3718" s="8">
        <f t="shared" ca="1" si="946"/>
        <v>205</v>
      </c>
      <c r="U3718" s="9">
        <f t="shared" ca="1" si="951"/>
        <v>0</v>
      </c>
      <c r="V3718">
        <f t="shared" si="947"/>
        <v>2013</v>
      </c>
      <c r="W3718">
        <f t="shared" si="948"/>
        <v>6</v>
      </c>
    </row>
    <row r="3719" spans="1:23" x14ac:dyDescent="0.25">
      <c r="A3719" s="1">
        <v>41450</v>
      </c>
      <c r="B3719" s="2">
        <v>7663.23</v>
      </c>
      <c r="C3719" s="2">
        <v>92884</v>
      </c>
      <c r="D3719" s="2">
        <v>7606</v>
      </c>
      <c r="E3719" s="2">
        <v>7492</v>
      </c>
      <c r="F3719" s="10">
        <f t="shared" si="938"/>
        <v>-7.4681302792686255E-3</v>
      </c>
      <c r="G3719" s="2">
        <f t="shared" ca="1" si="939"/>
        <v>81602.125</v>
      </c>
      <c r="H3719">
        <f t="shared" ca="1" si="940"/>
        <v>1</v>
      </c>
      <c r="I3719">
        <f t="shared" si="941"/>
        <v>1</v>
      </c>
      <c r="J3719">
        <f t="shared" si="944"/>
        <v>-94.800000000000182</v>
      </c>
      <c r="K3719">
        <f t="shared" si="942"/>
        <v>1</v>
      </c>
      <c r="L3719" s="11">
        <f t="shared" ca="1" si="936"/>
        <v>11055.349999999969</v>
      </c>
      <c r="M3719">
        <f t="shared" ca="1" si="943"/>
        <v>1</v>
      </c>
      <c r="N3719">
        <f t="shared" ca="1" si="937"/>
        <v>0</v>
      </c>
      <c r="O3719">
        <f>COUNTIF(結算日!$A$3:$A$249,A3719)</f>
        <v>0</v>
      </c>
      <c r="Q3719" s="7">
        <f t="shared" si="945"/>
        <v>-24</v>
      </c>
      <c r="R3719" s="8">
        <f t="shared" ca="1" si="949"/>
        <v>-4920</v>
      </c>
      <c r="S3719" s="8">
        <f t="shared" ca="1" si="950"/>
        <v>1559898</v>
      </c>
      <c r="T3719" s="8">
        <f t="shared" ca="1" si="946"/>
        <v>205</v>
      </c>
      <c r="U3719" s="9">
        <f t="shared" ca="1" si="951"/>
        <v>0</v>
      </c>
      <c r="V3719">
        <f t="shared" si="947"/>
        <v>2013</v>
      </c>
      <c r="W3719">
        <f t="shared" si="948"/>
        <v>6</v>
      </c>
    </row>
    <row r="3720" spans="1:23" x14ac:dyDescent="0.25">
      <c r="A3720" s="1">
        <v>41451</v>
      </c>
      <c r="B3720" s="2">
        <v>7784.8</v>
      </c>
      <c r="C3720" s="2">
        <v>90432</v>
      </c>
      <c r="D3720" s="2">
        <v>7637</v>
      </c>
      <c r="E3720" s="2">
        <v>7528</v>
      </c>
      <c r="F3720" s="10">
        <f t="shared" si="938"/>
        <v>-1.8985715753776611E-2</v>
      </c>
      <c r="G3720" s="2">
        <f t="shared" ca="1" si="939"/>
        <v>82089.225000000006</v>
      </c>
      <c r="H3720">
        <f t="shared" ca="1" si="940"/>
        <v>1</v>
      </c>
      <c r="I3720">
        <f t="shared" si="941"/>
        <v>1</v>
      </c>
      <c r="J3720">
        <f t="shared" si="944"/>
        <v>121.57000000000062</v>
      </c>
      <c r="K3720">
        <f t="shared" si="942"/>
        <v>1</v>
      </c>
      <c r="L3720" s="11">
        <f t="shared" ca="1" si="936"/>
        <v>11176.919999999969</v>
      </c>
      <c r="M3720">
        <f t="shared" ca="1" si="943"/>
        <v>1</v>
      </c>
      <c r="N3720">
        <f t="shared" ca="1" si="937"/>
        <v>0</v>
      </c>
      <c r="O3720">
        <f>COUNTIF(結算日!$A$3:$A$249,A3720)</f>
        <v>0</v>
      </c>
      <c r="Q3720" s="7">
        <f t="shared" si="945"/>
        <v>31</v>
      </c>
      <c r="R3720" s="8">
        <f t="shared" ca="1" si="949"/>
        <v>6355</v>
      </c>
      <c r="S3720" s="8">
        <f t="shared" ca="1" si="950"/>
        <v>1566253</v>
      </c>
      <c r="T3720" s="8">
        <f t="shared" ca="1" si="946"/>
        <v>205</v>
      </c>
      <c r="U3720" s="9">
        <f t="shared" ca="1" si="951"/>
        <v>0</v>
      </c>
      <c r="V3720">
        <f t="shared" si="947"/>
        <v>2013</v>
      </c>
      <c r="W3720">
        <f t="shared" si="948"/>
        <v>6</v>
      </c>
    </row>
    <row r="3721" spans="1:23" x14ac:dyDescent="0.25">
      <c r="A3721" s="1">
        <v>41452</v>
      </c>
      <c r="B3721" s="2">
        <v>7883.9</v>
      </c>
      <c r="C3721" s="2">
        <v>86980</v>
      </c>
      <c r="D3721" s="2">
        <v>7713</v>
      </c>
      <c r="E3721" s="2">
        <v>7601</v>
      </c>
      <c r="F3721" s="10">
        <f t="shared" si="938"/>
        <v>-2.1677088750491458E-2</v>
      </c>
      <c r="G3721" s="2">
        <f t="shared" ca="1" si="939"/>
        <v>81834.024999999994</v>
      </c>
      <c r="H3721">
        <f t="shared" ca="1" si="940"/>
        <v>1</v>
      </c>
      <c r="I3721">
        <f t="shared" si="941"/>
        <v>1</v>
      </c>
      <c r="J3721">
        <f t="shared" si="944"/>
        <v>99.099999999999454</v>
      </c>
      <c r="K3721">
        <f t="shared" si="942"/>
        <v>1</v>
      </c>
      <c r="L3721" s="11">
        <f t="shared" ca="1" si="936"/>
        <v>11276.019999999968</v>
      </c>
      <c r="M3721">
        <f t="shared" ca="1" si="943"/>
        <v>1</v>
      </c>
      <c r="N3721">
        <f t="shared" ca="1" si="937"/>
        <v>0</v>
      </c>
      <c r="O3721">
        <f>COUNTIF(結算日!$A$3:$A$249,A3721)</f>
        <v>0</v>
      </c>
      <c r="Q3721" s="7">
        <f t="shared" si="945"/>
        <v>76</v>
      </c>
      <c r="R3721" s="8">
        <f t="shared" ca="1" si="949"/>
        <v>15580</v>
      </c>
      <c r="S3721" s="8">
        <f t="shared" ca="1" si="950"/>
        <v>1581833</v>
      </c>
      <c r="T3721" s="8">
        <f t="shared" ca="1" si="946"/>
        <v>205</v>
      </c>
      <c r="U3721" s="9">
        <f t="shared" ca="1" si="951"/>
        <v>0</v>
      </c>
      <c r="V3721">
        <f t="shared" si="947"/>
        <v>2013</v>
      </c>
      <c r="W3721">
        <f t="shared" si="948"/>
        <v>6</v>
      </c>
    </row>
    <row r="3722" spans="1:23" x14ac:dyDescent="0.25">
      <c r="A3722" s="1">
        <v>41453</v>
      </c>
      <c r="B3722" s="2">
        <v>8062.21</v>
      </c>
      <c r="C3722" s="2">
        <v>91470</v>
      </c>
      <c r="D3722" s="2">
        <v>7828</v>
      </c>
      <c r="E3722" s="2">
        <v>7701</v>
      </c>
      <c r="F3722" s="10">
        <f t="shared" si="938"/>
        <v>-2.9050347237295937E-2</v>
      </c>
      <c r="G3722" s="2">
        <f t="shared" ca="1" si="939"/>
        <v>81951.625</v>
      </c>
      <c r="H3722">
        <f t="shared" ca="1" si="940"/>
        <v>1</v>
      </c>
      <c r="I3722">
        <f t="shared" si="941"/>
        <v>1</v>
      </c>
      <c r="J3722">
        <f t="shared" si="944"/>
        <v>178.3100000000004</v>
      </c>
      <c r="K3722">
        <f t="shared" si="942"/>
        <v>1</v>
      </c>
      <c r="L3722" s="11">
        <f t="shared" ca="1" si="936"/>
        <v>11454.329999999969</v>
      </c>
      <c r="M3722">
        <f t="shared" ca="1" si="943"/>
        <v>1</v>
      </c>
      <c r="N3722">
        <f t="shared" ca="1" si="937"/>
        <v>0</v>
      </c>
      <c r="O3722">
        <f>COUNTIF(結算日!$A$3:$A$249,A3722)</f>
        <v>0</v>
      </c>
      <c r="Q3722" s="7">
        <f t="shared" si="945"/>
        <v>115</v>
      </c>
      <c r="R3722" s="8">
        <f t="shared" ca="1" si="949"/>
        <v>23575</v>
      </c>
      <c r="S3722" s="8">
        <f t="shared" ca="1" si="950"/>
        <v>1605408</v>
      </c>
      <c r="T3722" s="8">
        <f t="shared" ca="1" si="946"/>
        <v>205</v>
      </c>
      <c r="U3722" s="9">
        <f t="shared" ca="1" si="951"/>
        <v>0</v>
      </c>
      <c r="V3722">
        <f t="shared" si="947"/>
        <v>2013</v>
      </c>
      <c r="W3722">
        <f t="shared" si="948"/>
        <v>6</v>
      </c>
    </row>
    <row r="3723" spans="1:23" x14ac:dyDescent="0.25">
      <c r="A3723" s="1">
        <v>41456</v>
      </c>
      <c r="B3723" s="2">
        <v>8036</v>
      </c>
      <c r="C3723" s="2">
        <v>77934</v>
      </c>
      <c r="D3723" s="2">
        <v>7903</v>
      </c>
      <c r="E3723" s="2">
        <v>7783</v>
      </c>
      <c r="F3723" s="10">
        <f t="shared" si="938"/>
        <v>-1.6550522648083654E-2</v>
      </c>
      <c r="G3723" s="2">
        <f t="shared" ca="1" si="939"/>
        <v>81764.2</v>
      </c>
      <c r="H3723">
        <f t="shared" ca="1" si="940"/>
        <v>-1</v>
      </c>
      <c r="I3723">
        <f t="shared" si="941"/>
        <v>1</v>
      </c>
      <c r="J3723">
        <f t="shared" si="944"/>
        <v>-26.210000000000036</v>
      </c>
      <c r="K3723">
        <f t="shared" si="942"/>
        <v>1</v>
      </c>
      <c r="L3723" s="11">
        <f t="shared" ca="1" si="936"/>
        <v>11428.11999999997</v>
      </c>
      <c r="M3723">
        <f t="shared" ca="1" si="943"/>
        <v>1</v>
      </c>
      <c r="N3723">
        <f t="shared" ca="1" si="937"/>
        <v>0</v>
      </c>
      <c r="O3723">
        <f>COUNTIF(結算日!$A$3:$A$249,A3723)</f>
        <v>0</v>
      </c>
      <c r="Q3723" s="7">
        <f t="shared" si="945"/>
        <v>75</v>
      </c>
      <c r="R3723" s="8">
        <f t="shared" ca="1" si="949"/>
        <v>15375</v>
      </c>
      <c r="S3723" s="8">
        <f t="shared" ca="1" si="950"/>
        <v>1620783</v>
      </c>
      <c r="T3723" s="8">
        <f t="shared" ca="1" si="946"/>
        <v>205</v>
      </c>
      <c r="U3723" s="9">
        <f t="shared" ca="1" si="951"/>
        <v>0</v>
      </c>
      <c r="V3723">
        <f t="shared" si="947"/>
        <v>2013</v>
      </c>
      <c r="W3723">
        <f t="shared" si="948"/>
        <v>7</v>
      </c>
    </row>
    <row r="3724" spans="1:23" x14ac:dyDescent="0.25">
      <c r="A3724" s="1">
        <v>41457</v>
      </c>
      <c r="B3724" s="2">
        <v>8015.86</v>
      </c>
      <c r="C3724" s="2">
        <v>73293</v>
      </c>
      <c r="D3724" s="2">
        <v>7906</v>
      </c>
      <c r="E3724" s="2">
        <v>7785</v>
      </c>
      <c r="F3724" s="10">
        <f t="shared" si="938"/>
        <v>-1.3705329184890869E-2</v>
      </c>
      <c r="G3724" s="2">
        <f t="shared" ca="1" si="939"/>
        <v>81660.475000000006</v>
      </c>
      <c r="H3724">
        <f t="shared" ca="1" si="940"/>
        <v>-1</v>
      </c>
      <c r="I3724">
        <f t="shared" si="941"/>
        <v>1</v>
      </c>
      <c r="J3724">
        <f t="shared" si="944"/>
        <v>-20.140000000000327</v>
      </c>
      <c r="K3724">
        <f t="shared" si="942"/>
        <v>1</v>
      </c>
      <c r="L3724" s="11">
        <f t="shared" ca="1" si="936"/>
        <v>11407.97999999997</v>
      </c>
      <c r="M3724">
        <f t="shared" ca="1" si="943"/>
        <v>1</v>
      </c>
      <c r="N3724">
        <f t="shared" ca="1" si="937"/>
        <v>0</v>
      </c>
      <c r="O3724">
        <f>COUNTIF(結算日!$A$3:$A$249,A3724)</f>
        <v>0</v>
      </c>
      <c r="Q3724" s="7">
        <f t="shared" si="945"/>
        <v>3</v>
      </c>
      <c r="R3724" s="8">
        <f t="shared" ca="1" si="949"/>
        <v>615</v>
      </c>
      <c r="S3724" s="8">
        <f t="shared" ca="1" si="950"/>
        <v>1621398</v>
      </c>
      <c r="T3724" s="8">
        <f t="shared" ca="1" si="946"/>
        <v>205</v>
      </c>
      <c r="U3724" s="9">
        <f t="shared" ca="1" si="951"/>
        <v>0</v>
      </c>
      <c r="V3724">
        <f t="shared" si="947"/>
        <v>2013</v>
      </c>
      <c r="W3724">
        <f t="shared" si="948"/>
        <v>7</v>
      </c>
    </row>
    <row r="3725" spans="1:23" x14ac:dyDescent="0.25">
      <c r="A3725" s="1">
        <v>41458</v>
      </c>
      <c r="B3725" s="2">
        <v>7911.42</v>
      </c>
      <c r="C3725" s="2">
        <v>84461</v>
      </c>
      <c r="D3725" s="2">
        <v>7811</v>
      </c>
      <c r="E3725" s="2">
        <v>7690</v>
      </c>
      <c r="F3725" s="10">
        <f t="shared" si="938"/>
        <v>-1.2693043726663467E-2</v>
      </c>
      <c r="G3725" s="2">
        <f t="shared" ca="1" si="939"/>
        <v>81841.725000000006</v>
      </c>
      <c r="H3725">
        <f t="shared" ca="1" si="940"/>
        <v>1</v>
      </c>
      <c r="I3725">
        <f t="shared" si="941"/>
        <v>1</v>
      </c>
      <c r="J3725">
        <f t="shared" si="944"/>
        <v>-104.4399999999996</v>
      </c>
      <c r="K3725">
        <f t="shared" si="942"/>
        <v>1</v>
      </c>
      <c r="L3725" s="11">
        <f t="shared" ca="1" si="936"/>
        <v>11303.539999999972</v>
      </c>
      <c r="M3725">
        <f t="shared" ca="1" si="943"/>
        <v>1</v>
      </c>
      <c r="N3725">
        <f t="shared" ca="1" si="937"/>
        <v>0</v>
      </c>
      <c r="O3725">
        <f>COUNTIF(結算日!$A$3:$A$249,A3725)</f>
        <v>0</v>
      </c>
      <c r="Q3725" s="7">
        <f t="shared" si="945"/>
        <v>-95</v>
      </c>
      <c r="R3725" s="8">
        <f t="shared" ca="1" si="949"/>
        <v>-19475</v>
      </c>
      <c r="S3725" s="8">
        <f t="shared" ca="1" si="950"/>
        <v>1601923</v>
      </c>
      <c r="T3725" s="8">
        <f t="shared" ca="1" si="946"/>
        <v>205</v>
      </c>
      <c r="U3725" s="9">
        <f t="shared" ca="1" si="951"/>
        <v>0</v>
      </c>
      <c r="V3725">
        <f t="shared" si="947"/>
        <v>2013</v>
      </c>
      <c r="W3725">
        <f t="shared" si="948"/>
        <v>7</v>
      </c>
    </row>
    <row r="3726" spans="1:23" x14ac:dyDescent="0.25">
      <c r="A3726" s="1">
        <v>41459</v>
      </c>
      <c r="B3726" s="2">
        <v>7893.72</v>
      </c>
      <c r="C3726" s="2">
        <v>70226</v>
      </c>
      <c r="D3726" s="2">
        <v>7844</v>
      </c>
      <c r="E3726" s="2">
        <v>7724</v>
      </c>
      <c r="F3726" s="10">
        <f t="shared" si="938"/>
        <v>-6.2986779363849443E-3</v>
      </c>
      <c r="G3726" s="2">
        <f t="shared" ca="1" si="939"/>
        <v>81248.2</v>
      </c>
      <c r="H3726">
        <f t="shared" ca="1" si="940"/>
        <v>-1</v>
      </c>
      <c r="I3726">
        <f t="shared" si="941"/>
        <v>1</v>
      </c>
      <c r="J3726">
        <f t="shared" si="944"/>
        <v>-17.699999999999818</v>
      </c>
      <c r="K3726">
        <f t="shared" si="942"/>
        <v>1</v>
      </c>
      <c r="L3726" s="11">
        <f t="shared" ca="1" si="936"/>
        <v>11285.839999999971</v>
      </c>
      <c r="M3726">
        <f t="shared" ca="1" si="943"/>
        <v>1</v>
      </c>
      <c r="N3726">
        <f t="shared" ca="1" si="937"/>
        <v>0</v>
      </c>
      <c r="O3726">
        <f>COUNTIF(結算日!$A$3:$A$249,A3726)</f>
        <v>0</v>
      </c>
      <c r="Q3726" s="7">
        <f t="shared" si="945"/>
        <v>33</v>
      </c>
      <c r="R3726" s="8">
        <f t="shared" ca="1" si="949"/>
        <v>6765</v>
      </c>
      <c r="S3726" s="8">
        <f t="shared" ca="1" si="950"/>
        <v>1608688</v>
      </c>
      <c r="T3726" s="8">
        <f t="shared" ca="1" si="946"/>
        <v>205</v>
      </c>
      <c r="U3726" s="9">
        <f t="shared" ca="1" si="951"/>
        <v>0</v>
      </c>
      <c r="V3726">
        <f t="shared" si="947"/>
        <v>2013</v>
      </c>
      <c r="W3726">
        <f t="shared" si="948"/>
        <v>7</v>
      </c>
    </row>
    <row r="3727" spans="1:23" x14ac:dyDescent="0.25">
      <c r="A3727" s="1">
        <v>41460</v>
      </c>
      <c r="B3727" s="2">
        <v>8001.82</v>
      </c>
      <c r="C3727" s="2">
        <v>77336</v>
      </c>
      <c r="D3727" s="2">
        <v>7965</v>
      </c>
      <c r="E3727" s="2">
        <v>7861</v>
      </c>
      <c r="F3727" s="10">
        <f t="shared" si="938"/>
        <v>-4.6014531694039684E-3</v>
      </c>
      <c r="G3727" s="2">
        <f t="shared" ca="1" si="939"/>
        <v>80963.875</v>
      </c>
      <c r="H3727">
        <f t="shared" ca="1" si="940"/>
        <v>-1</v>
      </c>
      <c r="I3727">
        <f t="shared" si="941"/>
        <v>1</v>
      </c>
      <c r="J3727">
        <f t="shared" si="944"/>
        <v>108.09999999999945</v>
      </c>
      <c r="K3727">
        <f t="shared" si="942"/>
        <v>1</v>
      </c>
      <c r="L3727" s="11">
        <f t="shared" ca="1" si="936"/>
        <v>11393.93999999997</v>
      </c>
      <c r="M3727">
        <f t="shared" ca="1" si="943"/>
        <v>1</v>
      </c>
      <c r="N3727">
        <f t="shared" ca="1" si="937"/>
        <v>0</v>
      </c>
      <c r="O3727">
        <f>COUNTIF(結算日!$A$3:$A$249,A3727)</f>
        <v>0</v>
      </c>
      <c r="Q3727" s="7">
        <f t="shared" si="945"/>
        <v>121</v>
      </c>
      <c r="R3727" s="8">
        <f t="shared" ca="1" si="949"/>
        <v>24805</v>
      </c>
      <c r="S3727" s="8">
        <f t="shared" ca="1" si="950"/>
        <v>1633493</v>
      </c>
      <c r="T3727" s="8">
        <f t="shared" ca="1" si="946"/>
        <v>205</v>
      </c>
      <c r="U3727" s="9">
        <f t="shared" ca="1" si="951"/>
        <v>0</v>
      </c>
      <c r="V3727">
        <f t="shared" si="947"/>
        <v>2013</v>
      </c>
      <c r="W3727">
        <f t="shared" si="948"/>
        <v>7</v>
      </c>
    </row>
    <row r="3728" spans="1:23" x14ac:dyDescent="0.25">
      <c r="A3728" s="1">
        <v>41463</v>
      </c>
      <c r="B3728" s="2">
        <v>7886.34</v>
      </c>
      <c r="C3728" s="2">
        <v>72183</v>
      </c>
      <c r="D3728" s="2">
        <v>7830</v>
      </c>
      <c r="E3728" s="2">
        <v>7728</v>
      </c>
      <c r="F3728" s="10">
        <f t="shared" si="938"/>
        <v>-7.143998356652137E-3</v>
      </c>
      <c r="G3728" s="2">
        <f t="shared" ca="1" si="939"/>
        <v>80746.100000000006</v>
      </c>
      <c r="H3728">
        <f t="shared" ca="1" si="940"/>
        <v>-1</v>
      </c>
      <c r="I3728">
        <f t="shared" si="941"/>
        <v>1</v>
      </c>
      <c r="J3728">
        <f t="shared" si="944"/>
        <v>-115.47999999999956</v>
      </c>
      <c r="K3728">
        <f t="shared" si="942"/>
        <v>1</v>
      </c>
      <c r="L3728" s="11">
        <f t="shared" ca="1" si="936"/>
        <v>11278.45999999997</v>
      </c>
      <c r="M3728">
        <f t="shared" ca="1" si="943"/>
        <v>1</v>
      </c>
      <c r="N3728">
        <f t="shared" ca="1" si="937"/>
        <v>0</v>
      </c>
      <c r="O3728">
        <f>COUNTIF(結算日!$A$3:$A$249,A3728)</f>
        <v>0</v>
      </c>
      <c r="Q3728" s="7">
        <f t="shared" si="945"/>
        <v>-135</v>
      </c>
      <c r="R3728" s="8">
        <f t="shared" ca="1" si="949"/>
        <v>-27675</v>
      </c>
      <c r="S3728" s="8">
        <f t="shared" ca="1" si="950"/>
        <v>1605818</v>
      </c>
      <c r="T3728" s="8">
        <f t="shared" ca="1" si="946"/>
        <v>205</v>
      </c>
      <c r="U3728" s="9">
        <f t="shared" ca="1" si="951"/>
        <v>0</v>
      </c>
      <c r="V3728">
        <f t="shared" si="947"/>
        <v>2013</v>
      </c>
      <c r="W3728">
        <f t="shared" si="948"/>
        <v>7</v>
      </c>
    </row>
    <row r="3729" spans="1:23" x14ac:dyDescent="0.25">
      <c r="A3729" s="1">
        <v>41464</v>
      </c>
      <c r="B3729" s="2">
        <v>7971.18</v>
      </c>
      <c r="C3729" s="2">
        <v>72643</v>
      </c>
      <c r="D3729" s="2">
        <v>7924</v>
      </c>
      <c r="E3729" s="2">
        <v>7818</v>
      </c>
      <c r="F3729" s="10">
        <f t="shared" si="938"/>
        <v>-5.9188225582661458E-3</v>
      </c>
      <c r="G3729" s="2">
        <f t="shared" ca="1" si="939"/>
        <v>80897.024999999994</v>
      </c>
      <c r="H3729">
        <f t="shared" ca="1" si="940"/>
        <v>-1</v>
      </c>
      <c r="I3729">
        <f t="shared" si="941"/>
        <v>1</v>
      </c>
      <c r="J3729">
        <f t="shared" si="944"/>
        <v>84.840000000000146</v>
      </c>
      <c r="K3729">
        <f t="shared" si="942"/>
        <v>1</v>
      </c>
      <c r="L3729" s="11">
        <f t="shared" ca="1" si="936"/>
        <v>11363.29999999997</v>
      </c>
      <c r="M3729">
        <f t="shared" ca="1" si="943"/>
        <v>1</v>
      </c>
      <c r="N3729">
        <f t="shared" ca="1" si="937"/>
        <v>0</v>
      </c>
      <c r="O3729">
        <f>COUNTIF(結算日!$A$3:$A$249,A3729)</f>
        <v>0</v>
      </c>
      <c r="Q3729" s="7">
        <f t="shared" si="945"/>
        <v>94</v>
      </c>
      <c r="R3729" s="8">
        <f t="shared" ca="1" si="949"/>
        <v>19270</v>
      </c>
      <c r="S3729" s="8">
        <f t="shared" ca="1" si="950"/>
        <v>1625088</v>
      </c>
      <c r="T3729" s="8">
        <f t="shared" ca="1" si="946"/>
        <v>205</v>
      </c>
      <c r="U3729" s="9">
        <f t="shared" ca="1" si="951"/>
        <v>0</v>
      </c>
      <c r="V3729">
        <f t="shared" si="947"/>
        <v>2013</v>
      </c>
      <c r="W3729">
        <f t="shared" si="948"/>
        <v>7</v>
      </c>
    </row>
    <row r="3730" spans="1:23" x14ac:dyDescent="0.25">
      <c r="A3730" s="1">
        <v>41465</v>
      </c>
      <c r="B3730" s="2">
        <v>8011.69</v>
      </c>
      <c r="C3730" s="2">
        <v>85289</v>
      </c>
      <c r="D3730" s="2">
        <v>7961</v>
      </c>
      <c r="E3730" s="2">
        <v>7853</v>
      </c>
      <c r="F3730" s="10">
        <f t="shared" si="938"/>
        <v>-6.3270046644340328E-3</v>
      </c>
      <c r="G3730" s="2">
        <f t="shared" ca="1" si="939"/>
        <v>81251</v>
      </c>
      <c r="H3730">
        <f t="shared" ca="1" si="940"/>
        <v>1</v>
      </c>
      <c r="I3730">
        <f t="shared" si="941"/>
        <v>1</v>
      </c>
      <c r="J3730">
        <f t="shared" si="944"/>
        <v>40.509999999999309</v>
      </c>
      <c r="K3730">
        <f t="shared" si="942"/>
        <v>1</v>
      </c>
      <c r="L3730" s="11">
        <f t="shared" ca="1" si="936"/>
        <v>11403.809999999969</v>
      </c>
      <c r="M3730">
        <f t="shared" ca="1" si="943"/>
        <v>1</v>
      </c>
      <c r="N3730">
        <f t="shared" ca="1" si="937"/>
        <v>0</v>
      </c>
      <c r="O3730">
        <f>COUNTIF(結算日!$A$3:$A$249,A3730)</f>
        <v>0</v>
      </c>
      <c r="Q3730" s="7">
        <f t="shared" si="945"/>
        <v>37</v>
      </c>
      <c r="R3730" s="8">
        <f t="shared" ca="1" si="949"/>
        <v>7585</v>
      </c>
      <c r="S3730" s="8">
        <f t="shared" ca="1" si="950"/>
        <v>1632673</v>
      </c>
      <c r="T3730" s="8">
        <f t="shared" ca="1" si="946"/>
        <v>205</v>
      </c>
      <c r="U3730" s="9">
        <f t="shared" ca="1" si="951"/>
        <v>0</v>
      </c>
      <c r="V3730">
        <f t="shared" si="947"/>
        <v>2013</v>
      </c>
      <c r="W3730">
        <f t="shared" si="948"/>
        <v>7</v>
      </c>
    </row>
    <row r="3731" spans="1:23" x14ac:dyDescent="0.25">
      <c r="A3731" s="1">
        <v>41466</v>
      </c>
      <c r="B3731" s="2">
        <v>8179.54</v>
      </c>
      <c r="C3731" s="2">
        <v>108303</v>
      </c>
      <c r="D3731" s="2">
        <v>8163</v>
      </c>
      <c r="E3731" s="2">
        <v>8064</v>
      </c>
      <c r="F3731" s="10">
        <f t="shared" si="938"/>
        <v>-2.0221186032466365E-3</v>
      </c>
      <c r="G3731" s="2">
        <f t="shared" ca="1" si="939"/>
        <v>81748.225000000006</v>
      </c>
      <c r="H3731">
        <f t="shared" ca="1" si="940"/>
        <v>1</v>
      </c>
      <c r="I3731">
        <f t="shared" si="941"/>
        <v>1</v>
      </c>
      <c r="J3731">
        <f t="shared" si="944"/>
        <v>167.85000000000036</v>
      </c>
      <c r="K3731">
        <f t="shared" si="942"/>
        <v>1</v>
      </c>
      <c r="L3731" s="11">
        <f t="shared" ca="1" si="936"/>
        <v>11571.659999999969</v>
      </c>
      <c r="M3731">
        <f t="shared" ca="1" si="943"/>
        <v>1</v>
      </c>
      <c r="N3731">
        <f t="shared" ca="1" si="937"/>
        <v>0</v>
      </c>
      <c r="O3731">
        <f>COUNTIF(結算日!$A$3:$A$249,A3731)</f>
        <v>0</v>
      </c>
      <c r="Q3731" s="7">
        <f t="shared" si="945"/>
        <v>202</v>
      </c>
      <c r="R3731" s="8">
        <f t="shared" ca="1" si="949"/>
        <v>41410</v>
      </c>
      <c r="S3731" s="8">
        <f t="shared" ca="1" si="950"/>
        <v>1674083</v>
      </c>
      <c r="T3731" s="8">
        <f t="shared" ca="1" si="946"/>
        <v>205</v>
      </c>
      <c r="U3731" s="9">
        <f t="shared" ca="1" si="951"/>
        <v>0</v>
      </c>
      <c r="V3731">
        <f t="shared" si="947"/>
        <v>2013</v>
      </c>
      <c r="W3731">
        <f t="shared" si="948"/>
        <v>7</v>
      </c>
    </row>
    <row r="3732" spans="1:23" x14ac:dyDescent="0.25">
      <c r="A3732" s="1">
        <v>41467</v>
      </c>
      <c r="B3732" s="2">
        <v>8220.49</v>
      </c>
      <c r="C3732" s="2">
        <v>86738</v>
      </c>
      <c r="D3732" s="2">
        <v>8176</v>
      </c>
      <c r="E3732" s="2">
        <v>8071</v>
      </c>
      <c r="F3732" s="10">
        <f t="shared" si="938"/>
        <v>-5.4120861408504251E-3</v>
      </c>
      <c r="G3732" s="2">
        <f t="shared" ca="1" si="939"/>
        <v>80879.399999999994</v>
      </c>
      <c r="H3732">
        <f t="shared" ca="1" si="940"/>
        <v>1</v>
      </c>
      <c r="I3732">
        <f t="shared" si="941"/>
        <v>1</v>
      </c>
      <c r="J3732">
        <f t="shared" si="944"/>
        <v>40.949999999999818</v>
      </c>
      <c r="K3732">
        <f t="shared" si="942"/>
        <v>1</v>
      </c>
      <c r="L3732" s="11">
        <f t="shared" ca="1" si="936"/>
        <v>11612.609999999968</v>
      </c>
      <c r="M3732">
        <f t="shared" ca="1" si="943"/>
        <v>1</v>
      </c>
      <c r="N3732">
        <f t="shared" ca="1" si="937"/>
        <v>0</v>
      </c>
      <c r="O3732">
        <f>COUNTIF(結算日!$A$3:$A$249,A3732)</f>
        <v>0</v>
      </c>
      <c r="Q3732" s="7">
        <f t="shared" si="945"/>
        <v>13</v>
      </c>
      <c r="R3732" s="8">
        <f t="shared" ca="1" si="949"/>
        <v>2665</v>
      </c>
      <c r="S3732" s="8">
        <f t="shared" ca="1" si="950"/>
        <v>1676748</v>
      </c>
      <c r="T3732" s="8">
        <f t="shared" ca="1" si="946"/>
        <v>205</v>
      </c>
      <c r="U3732" s="9">
        <f t="shared" ca="1" si="951"/>
        <v>0</v>
      </c>
      <c r="V3732">
        <f t="shared" si="947"/>
        <v>2013</v>
      </c>
      <c r="W3732">
        <f t="shared" si="948"/>
        <v>7</v>
      </c>
    </row>
    <row r="3733" spans="1:23" x14ac:dyDescent="0.25">
      <c r="A3733" s="1">
        <v>41470</v>
      </c>
      <c r="B3733" s="2">
        <v>8254.68</v>
      </c>
      <c r="C3733" s="2">
        <v>81700</v>
      </c>
      <c r="D3733" s="2">
        <v>8216</v>
      </c>
      <c r="E3733" s="2">
        <v>8127</v>
      </c>
      <c r="F3733" s="10">
        <f t="shared" si="938"/>
        <v>-4.6858267067894088E-3</v>
      </c>
      <c r="G3733" s="2">
        <f t="shared" ca="1" si="939"/>
        <v>80650.05</v>
      </c>
      <c r="H3733">
        <f t="shared" ca="1" si="940"/>
        <v>1</v>
      </c>
      <c r="I3733">
        <f t="shared" si="941"/>
        <v>1</v>
      </c>
      <c r="J3733">
        <f t="shared" si="944"/>
        <v>34.190000000000509</v>
      </c>
      <c r="K3733">
        <f t="shared" si="942"/>
        <v>1</v>
      </c>
      <c r="L3733" s="11">
        <f t="shared" ca="1" si="936"/>
        <v>11646.799999999968</v>
      </c>
      <c r="M3733">
        <f t="shared" ca="1" si="943"/>
        <v>1</v>
      </c>
      <c r="N3733">
        <f t="shared" ca="1" si="937"/>
        <v>0</v>
      </c>
      <c r="O3733">
        <f>COUNTIF(結算日!$A$3:$A$249,A3733)</f>
        <v>0</v>
      </c>
      <c r="Q3733" s="7">
        <f t="shared" si="945"/>
        <v>40</v>
      </c>
      <c r="R3733" s="8">
        <f t="shared" ca="1" si="949"/>
        <v>8200</v>
      </c>
      <c r="S3733" s="8">
        <f t="shared" ca="1" si="950"/>
        <v>1684948</v>
      </c>
      <c r="T3733" s="8">
        <f t="shared" ca="1" si="946"/>
        <v>205</v>
      </c>
      <c r="U3733" s="9">
        <f t="shared" ca="1" si="951"/>
        <v>0</v>
      </c>
      <c r="V3733">
        <f t="shared" si="947"/>
        <v>2013</v>
      </c>
      <c r="W3733">
        <f t="shared" si="948"/>
        <v>7</v>
      </c>
    </row>
    <row r="3734" spans="1:23" x14ac:dyDescent="0.25">
      <c r="A3734" s="1">
        <v>41471</v>
      </c>
      <c r="B3734" s="2">
        <v>8260.11</v>
      </c>
      <c r="C3734" s="2">
        <v>87756</v>
      </c>
      <c r="D3734" s="2">
        <v>8230</v>
      </c>
      <c r="E3734" s="2">
        <v>8134</v>
      </c>
      <c r="F3734" s="10">
        <f t="shared" si="938"/>
        <v>-3.6452299061393578E-3</v>
      </c>
      <c r="G3734" s="2">
        <f t="shared" ca="1" si="939"/>
        <v>81074.100000000006</v>
      </c>
      <c r="H3734">
        <f t="shared" ca="1" si="940"/>
        <v>1</v>
      </c>
      <c r="I3734">
        <f t="shared" si="941"/>
        <v>1</v>
      </c>
      <c r="J3734">
        <f t="shared" si="944"/>
        <v>5.430000000000291</v>
      </c>
      <c r="K3734">
        <f t="shared" si="942"/>
        <v>1</v>
      </c>
      <c r="L3734" s="11">
        <f t="shared" ca="1" si="936"/>
        <v>11652.229999999969</v>
      </c>
      <c r="M3734">
        <f t="shared" ca="1" si="943"/>
        <v>1</v>
      </c>
      <c r="N3734">
        <f t="shared" ca="1" si="937"/>
        <v>0</v>
      </c>
      <c r="O3734">
        <f>COUNTIF(結算日!$A$3:$A$249,A3734)</f>
        <v>0</v>
      </c>
      <c r="Q3734" s="7">
        <f t="shared" si="945"/>
        <v>14</v>
      </c>
      <c r="R3734" s="8">
        <f t="shared" ca="1" si="949"/>
        <v>2870</v>
      </c>
      <c r="S3734" s="8">
        <f t="shared" ca="1" si="950"/>
        <v>1687818</v>
      </c>
      <c r="T3734" s="8">
        <f t="shared" ca="1" si="946"/>
        <v>205</v>
      </c>
      <c r="U3734" s="9">
        <f t="shared" ca="1" si="951"/>
        <v>0</v>
      </c>
      <c r="V3734">
        <f t="shared" si="947"/>
        <v>2013</v>
      </c>
      <c r="W3734">
        <f t="shared" si="948"/>
        <v>7</v>
      </c>
    </row>
    <row r="3735" spans="1:23" x14ac:dyDescent="0.25">
      <c r="A3735" s="1">
        <v>41472</v>
      </c>
      <c r="B3735" s="2">
        <v>8258.9500000000007</v>
      </c>
      <c r="C3735" s="2">
        <v>92686</v>
      </c>
      <c r="D3735" s="2">
        <v>8242</v>
      </c>
      <c r="E3735" s="2">
        <v>8141</v>
      </c>
      <c r="F3735" s="10">
        <f t="shared" si="938"/>
        <v>-1.4281476458872011E-2</v>
      </c>
      <c r="G3735" s="2">
        <f t="shared" ca="1" si="939"/>
        <v>81290.225000000006</v>
      </c>
      <c r="H3735">
        <f t="shared" ca="1" si="940"/>
        <v>1</v>
      </c>
      <c r="I3735">
        <f t="shared" si="941"/>
        <v>1</v>
      </c>
      <c r="J3735">
        <f t="shared" si="944"/>
        <v>-1.1599999999998545</v>
      </c>
      <c r="K3735">
        <f t="shared" si="942"/>
        <v>1</v>
      </c>
      <c r="L3735" s="11">
        <f t="shared" ca="1" si="936"/>
        <v>11651.069999999969</v>
      </c>
      <c r="M3735">
        <f t="shared" ca="1" si="943"/>
        <v>1</v>
      </c>
      <c r="N3735">
        <f t="shared" ca="1" si="937"/>
        <v>0</v>
      </c>
      <c r="O3735">
        <f>COUNTIF(結算日!$A$3:$A$249,A3735)</f>
        <v>1</v>
      </c>
      <c r="Q3735" s="7">
        <f t="shared" si="945"/>
        <v>12</v>
      </c>
      <c r="R3735" s="8">
        <f t="shared" ca="1" si="949"/>
        <v>2460</v>
      </c>
      <c r="S3735" s="8">
        <f t="shared" ca="1" si="950"/>
        <v>1690278</v>
      </c>
      <c r="T3735" s="8">
        <f t="shared" ca="1" si="946"/>
        <v>207</v>
      </c>
      <c r="U3735" s="9">
        <f t="shared" ca="1" si="951"/>
        <v>412</v>
      </c>
      <c r="V3735">
        <f t="shared" si="947"/>
        <v>2013</v>
      </c>
      <c r="W3735">
        <f t="shared" si="948"/>
        <v>7</v>
      </c>
    </row>
    <row r="3736" spans="1:23" x14ac:dyDescent="0.25">
      <c r="A3736" s="1">
        <v>41473</v>
      </c>
      <c r="B3736" s="2">
        <v>8196.98</v>
      </c>
      <c r="C3736" s="2">
        <v>86222</v>
      </c>
      <c r="D3736" s="2">
        <v>8096</v>
      </c>
      <c r="E3736" s="2">
        <v>8074</v>
      </c>
      <c r="F3736" s="10">
        <f t="shared" si="938"/>
        <v>-1.2319171206956692E-2</v>
      </c>
      <c r="G3736" s="2">
        <f t="shared" ca="1" si="939"/>
        <v>81275.3</v>
      </c>
      <c r="H3736">
        <f t="shared" ca="1" si="940"/>
        <v>1</v>
      </c>
      <c r="I3736">
        <f t="shared" si="941"/>
        <v>1</v>
      </c>
      <c r="J3736">
        <f t="shared" si="944"/>
        <v>-61.970000000001164</v>
      </c>
      <c r="K3736">
        <f t="shared" si="942"/>
        <v>1</v>
      </c>
      <c r="L3736" s="11">
        <f t="shared" ca="1" si="936"/>
        <v>11589.099999999968</v>
      </c>
      <c r="M3736">
        <f t="shared" ca="1" si="943"/>
        <v>1</v>
      </c>
      <c r="N3736">
        <f t="shared" ca="1" si="937"/>
        <v>0</v>
      </c>
      <c r="O3736">
        <f>COUNTIF(結算日!$A$3:$A$249,A3736)</f>
        <v>0</v>
      </c>
      <c r="Q3736" s="7">
        <f t="shared" si="945"/>
        <v>-45</v>
      </c>
      <c r="R3736" s="8">
        <f t="shared" ca="1" si="949"/>
        <v>-9315</v>
      </c>
      <c r="S3736" s="8">
        <f t="shared" ca="1" si="950"/>
        <v>1680551</v>
      </c>
      <c r="T3736" s="8">
        <f t="shared" ca="1" si="946"/>
        <v>207</v>
      </c>
      <c r="U3736" s="9">
        <f t="shared" ca="1" si="951"/>
        <v>0</v>
      </c>
      <c r="V3736">
        <f t="shared" si="947"/>
        <v>2013</v>
      </c>
      <c r="W3736">
        <f t="shared" si="948"/>
        <v>7</v>
      </c>
    </row>
    <row r="3737" spans="1:23" x14ac:dyDescent="0.25">
      <c r="A3737" s="1">
        <v>41474</v>
      </c>
      <c r="B3737" s="2">
        <v>8062.03</v>
      </c>
      <c r="C3737" s="2">
        <v>100648</v>
      </c>
      <c r="D3737" s="2">
        <v>7955</v>
      </c>
      <c r="E3737" s="2">
        <v>7933</v>
      </c>
      <c r="F3737" s="10">
        <f t="shared" si="938"/>
        <v>-1.3275812667529086E-2</v>
      </c>
      <c r="G3737" s="2">
        <f t="shared" ca="1" si="939"/>
        <v>81177.149999999994</v>
      </c>
      <c r="H3737">
        <f t="shared" ca="1" si="940"/>
        <v>1</v>
      </c>
      <c r="I3737">
        <f t="shared" si="941"/>
        <v>1</v>
      </c>
      <c r="J3737">
        <f t="shared" si="944"/>
        <v>-134.94999999999982</v>
      </c>
      <c r="K3737">
        <f t="shared" si="942"/>
        <v>1</v>
      </c>
      <c r="L3737" s="11">
        <f t="shared" ca="1" si="936"/>
        <v>11454.149999999969</v>
      </c>
      <c r="M3737">
        <f t="shared" ca="1" si="943"/>
        <v>1</v>
      </c>
      <c r="N3737">
        <f t="shared" ca="1" si="937"/>
        <v>0</v>
      </c>
      <c r="O3737">
        <f>COUNTIF(結算日!$A$3:$A$249,A3737)</f>
        <v>0</v>
      </c>
      <c r="Q3737" s="7">
        <f t="shared" si="945"/>
        <v>-141</v>
      </c>
      <c r="R3737" s="8">
        <f t="shared" ca="1" si="949"/>
        <v>-29187</v>
      </c>
      <c r="S3737" s="8">
        <f t="shared" ca="1" si="950"/>
        <v>1651364</v>
      </c>
      <c r="T3737" s="8">
        <f t="shared" ca="1" si="946"/>
        <v>207</v>
      </c>
      <c r="U3737" s="9">
        <f t="shared" ca="1" si="951"/>
        <v>0</v>
      </c>
      <c r="V3737">
        <f t="shared" si="947"/>
        <v>2013</v>
      </c>
      <c r="W3737">
        <f t="shared" si="948"/>
        <v>7</v>
      </c>
    </row>
    <row r="3738" spans="1:23" x14ac:dyDescent="0.25">
      <c r="A3738" s="1">
        <v>41477</v>
      </c>
      <c r="B3738" s="2">
        <v>8105.45</v>
      </c>
      <c r="C3738" s="2">
        <v>76714</v>
      </c>
      <c r="D3738" s="2">
        <v>8022</v>
      </c>
      <c r="E3738" s="2">
        <v>7996</v>
      </c>
      <c r="F3738" s="10">
        <f t="shared" si="938"/>
        <v>-1.0295541888482473E-2</v>
      </c>
      <c r="G3738" s="2">
        <f t="shared" ca="1" si="939"/>
        <v>81021.100000000006</v>
      </c>
      <c r="H3738">
        <f t="shared" ca="1" si="940"/>
        <v>-1</v>
      </c>
      <c r="I3738">
        <f t="shared" si="941"/>
        <v>1</v>
      </c>
      <c r="J3738">
        <f t="shared" si="944"/>
        <v>43.420000000000073</v>
      </c>
      <c r="K3738">
        <f t="shared" si="942"/>
        <v>1</v>
      </c>
      <c r="L3738" s="11">
        <f t="shared" ca="1" si="936"/>
        <v>11497.569999999969</v>
      </c>
      <c r="M3738">
        <f t="shared" ca="1" si="943"/>
        <v>1</v>
      </c>
      <c r="N3738">
        <f t="shared" ca="1" si="937"/>
        <v>0</v>
      </c>
      <c r="O3738">
        <f>COUNTIF(結算日!$A$3:$A$249,A3738)</f>
        <v>0</v>
      </c>
      <c r="Q3738" s="7">
        <f t="shared" si="945"/>
        <v>67</v>
      </c>
      <c r="R3738" s="8">
        <f t="shared" ca="1" si="949"/>
        <v>13869</v>
      </c>
      <c r="S3738" s="8">
        <f t="shared" ca="1" si="950"/>
        <v>1665233</v>
      </c>
      <c r="T3738" s="8">
        <f t="shared" ca="1" si="946"/>
        <v>207</v>
      </c>
      <c r="U3738" s="9">
        <f t="shared" ca="1" si="951"/>
        <v>0</v>
      </c>
      <c r="V3738">
        <f t="shared" si="947"/>
        <v>2013</v>
      </c>
      <c r="W3738">
        <f t="shared" si="948"/>
        <v>7</v>
      </c>
    </row>
    <row r="3739" spans="1:23" x14ac:dyDescent="0.25">
      <c r="A3739" s="1">
        <v>41478</v>
      </c>
      <c r="B3739" s="2">
        <v>8214.65</v>
      </c>
      <c r="C3739" s="2">
        <v>99640</v>
      </c>
      <c r="D3739" s="2">
        <v>8134</v>
      </c>
      <c r="E3739" s="2">
        <v>8110</v>
      </c>
      <c r="F3739" s="10">
        <f t="shared" si="938"/>
        <v>-9.8178254703487067E-3</v>
      </c>
      <c r="G3739" s="2">
        <f t="shared" ca="1" si="939"/>
        <v>82079.850000000006</v>
      </c>
      <c r="H3739">
        <f t="shared" ca="1" si="940"/>
        <v>1</v>
      </c>
      <c r="I3739">
        <f t="shared" si="941"/>
        <v>1</v>
      </c>
      <c r="J3739">
        <f t="shared" si="944"/>
        <v>109.19999999999982</v>
      </c>
      <c r="K3739">
        <f t="shared" si="942"/>
        <v>1</v>
      </c>
      <c r="L3739" s="11">
        <f t="shared" ca="1" si="936"/>
        <v>11606.769999999968</v>
      </c>
      <c r="M3739">
        <f t="shared" ca="1" si="943"/>
        <v>1</v>
      </c>
      <c r="N3739">
        <f t="shared" ca="1" si="937"/>
        <v>0</v>
      </c>
      <c r="O3739">
        <f>COUNTIF(結算日!$A$3:$A$249,A3739)</f>
        <v>0</v>
      </c>
      <c r="Q3739" s="7">
        <f t="shared" si="945"/>
        <v>112</v>
      </c>
      <c r="R3739" s="8">
        <f t="shared" ca="1" si="949"/>
        <v>23184</v>
      </c>
      <c r="S3739" s="8">
        <f t="shared" ca="1" si="950"/>
        <v>1688417</v>
      </c>
      <c r="T3739" s="8">
        <f t="shared" ca="1" si="946"/>
        <v>207</v>
      </c>
      <c r="U3739" s="9">
        <f t="shared" ca="1" si="951"/>
        <v>0</v>
      </c>
      <c r="V3739">
        <f t="shared" si="947"/>
        <v>2013</v>
      </c>
      <c r="W3739">
        <f t="shared" si="948"/>
        <v>7</v>
      </c>
    </row>
    <row r="3740" spans="1:23" x14ac:dyDescent="0.25">
      <c r="A3740" s="1">
        <v>41479</v>
      </c>
      <c r="B3740" s="2">
        <v>8196.19</v>
      </c>
      <c r="C3740" s="2">
        <v>84398</v>
      </c>
      <c r="D3740" s="2">
        <v>8126</v>
      </c>
      <c r="E3740" s="2">
        <v>8101</v>
      </c>
      <c r="F3740" s="10">
        <f t="shared" si="938"/>
        <v>-8.5637351013093665E-3</v>
      </c>
      <c r="G3740" s="2">
        <f t="shared" ca="1" si="939"/>
        <v>82593</v>
      </c>
      <c r="H3740">
        <f t="shared" ca="1" si="940"/>
        <v>1</v>
      </c>
      <c r="I3740">
        <f t="shared" si="941"/>
        <v>1</v>
      </c>
      <c r="J3740">
        <f t="shared" si="944"/>
        <v>-18.459999999999127</v>
      </c>
      <c r="K3740">
        <f t="shared" si="942"/>
        <v>1</v>
      </c>
      <c r="L3740" s="11">
        <f t="shared" ca="1" si="936"/>
        <v>11588.309999999969</v>
      </c>
      <c r="M3740">
        <f t="shared" ca="1" si="943"/>
        <v>1</v>
      </c>
      <c r="N3740">
        <f t="shared" ca="1" si="937"/>
        <v>0</v>
      </c>
      <c r="O3740">
        <f>COUNTIF(結算日!$A$3:$A$249,A3740)</f>
        <v>0</v>
      </c>
      <c r="Q3740" s="7">
        <f t="shared" si="945"/>
        <v>-8</v>
      </c>
      <c r="R3740" s="8">
        <f t="shared" ca="1" si="949"/>
        <v>-1656</v>
      </c>
      <c r="S3740" s="8">
        <f t="shared" ca="1" si="950"/>
        <v>1686761</v>
      </c>
      <c r="T3740" s="8">
        <f t="shared" ca="1" si="946"/>
        <v>207</v>
      </c>
      <c r="U3740" s="9">
        <f t="shared" ca="1" si="951"/>
        <v>0</v>
      </c>
      <c r="V3740">
        <f t="shared" si="947"/>
        <v>2013</v>
      </c>
      <c r="W3740">
        <f t="shared" si="948"/>
        <v>7</v>
      </c>
    </row>
    <row r="3741" spans="1:23" x14ac:dyDescent="0.25">
      <c r="A3741" s="1">
        <v>41480</v>
      </c>
      <c r="B3741" s="2">
        <v>8163.58</v>
      </c>
      <c r="C3741" s="2">
        <v>80741</v>
      </c>
      <c r="D3741" s="2">
        <v>8107</v>
      </c>
      <c r="E3741" s="2">
        <v>8086</v>
      </c>
      <c r="F3741" s="10">
        <f t="shared" si="938"/>
        <v>-6.9307828183223785E-3</v>
      </c>
      <c r="G3741" s="2">
        <f t="shared" ca="1" si="939"/>
        <v>82615.5</v>
      </c>
      <c r="H3741">
        <f t="shared" ca="1" si="940"/>
        <v>-1</v>
      </c>
      <c r="I3741">
        <f t="shared" si="941"/>
        <v>1</v>
      </c>
      <c r="J3741">
        <f t="shared" si="944"/>
        <v>-32.610000000000582</v>
      </c>
      <c r="K3741">
        <f t="shared" si="942"/>
        <v>1</v>
      </c>
      <c r="L3741" s="11">
        <f t="shared" ca="1" si="936"/>
        <v>11555.699999999968</v>
      </c>
      <c r="M3741">
        <f t="shared" ca="1" si="943"/>
        <v>1</v>
      </c>
      <c r="N3741">
        <f t="shared" ca="1" si="937"/>
        <v>0</v>
      </c>
      <c r="O3741">
        <f>COUNTIF(結算日!$A$3:$A$249,A3741)</f>
        <v>0</v>
      </c>
      <c r="Q3741" s="7">
        <f t="shared" si="945"/>
        <v>-19</v>
      </c>
      <c r="R3741" s="8">
        <f t="shared" ca="1" si="949"/>
        <v>-3933</v>
      </c>
      <c r="S3741" s="8">
        <f t="shared" ca="1" si="950"/>
        <v>1682828</v>
      </c>
      <c r="T3741" s="8">
        <f t="shared" ca="1" si="946"/>
        <v>207</v>
      </c>
      <c r="U3741" s="9">
        <f t="shared" ca="1" si="951"/>
        <v>0</v>
      </c>
      <c r="V3741">
        <f t="shared" si="947"/>
        <v>2013</v>
      </c>
      <c r="W3741">
        <f t="shared" si="948"/>
        <v>7</v>
      </c>
    </row>
    <row r="3742" spans="1:23" x14ac:dyDescent="0.25">
      <c r="A3742" s="1">
        <v>41481</v>
      </c>
      <c r="B3742" s="2">
        <v>8149.4</v>
      </c>
      <c r="C3742" s="2">
        <v>71178</v>
      </c>
      <c r="D3742" s="2">
        <v>8100</v>
      </c>
      <c r="E3742" s="2">
        <v>8077</v>
      </c>
      <c r="F3742" s="10">
        <f t="shared" si="938"/>
        <v>-6.061795960438765E-3</v>
      </c>
      <c r="G3742" s="2">
        <f t="shared" ca="1" si="939"/>
        <v>82341.5</v>
      </c>
      <c r="H3742">
        <f t="shared" ca="1" si="940"/>
        <v>-1</v>
      </c>
      <c r="I3742">
        <f t="shared" si="941"/>
        <v>1</v>
      </c>
      <c r="J3742">
        <f t="shared" si="944"/>
        <v>-14.180000000000291</v>
      </c>
      <c r="K3742">
        <f t="shared" si="942"/>
        <v>1</v>
      </c>
      <c r="L3742" s="11">
        <f t="shared" ca="1" si="936"/>
        <v>11541.519999999968</v>
      </c>
      <c r="M3742">
        <f t="shared" ca="1" si="943"/>
        <v>1</v>
      </c>
      <c r="N3742">
        <f t="shared" ca="1" si="937"/>
        <v>0</v>
      </c>
      <c r="O3742">
        <f>COUNTIF(結算日!$A$3:$A$249,A3742)</f>
        <v>0</v>
      </c>
      <c r="Q3742" s="7">
        <f t="shared" si="945"/>
        <v>-7</v>
      </c>
      <c r="R3742" s="8">
        <f t="shared" ca="1" si="949"/>
        <v>-1449</v>
      </c>
      <c r="S3742" s="8">
        <f t="shared" ca="1" si="950"/>
        <v>1681379</v>
      </c>
      <c r="T3742" s="8">
        <f t="shared" ca="1" si="946"/>
        <v>207</v>
      </c>
      <c r="U3742" s="9">
        <f t="shared" ca="1" si="951"/>
        <v>0</v>
      </c>
      <c r="V3742">
        <f t="shared" si="947"/>
        <v>2013</v>
      </c>
      <c r="W3742">
        <f t="shared" si="948"/>
        <v>7</v>
      </c>
    </row>
    <row r="3743" spans="1:23" x14ac:dyDescent="0.25">
      <c r="A3743" s="1">
        <v>41484</v>
      </c>
      <c r="B3743" s="2">
        <v>8084.5</v>
      </c>
      <c r="C3743" s="2">
        <v>65541</v>
      </c>
      <c r="D3743" s="2">
        <v>8035</v>
      </c>
      <c r="E3743" s="2">
        <v>8011</v>
      </c>
      <c r="F3743" s="10">
        <f t="shared" si="938"/>
        <v>-6.1228276331251053E-3</v>
      </c>
      <c r="G3743" s="2">
        <f t="shared" ca="1" si="939"/>
        <v>81171.725000000006</v>
      </c>
      <c r="H3743">
        <f t="shared" ca="1" si="940"/>
        <v>-1</v>
      </c>
      <c r="I3743">
        <f t="shared" si="941"/>
        <v>1</v>
      </c>
      <c r="J3743">
        <f t="shared" si="944"/>
        <v>-64.899999999999636</v>
      </c>
      <c r="K3743">
        <f t="shared" si="942"/>
        <v>1</v>
      </c>
      <c r="L3743" s="11">
        <f t="shared" ca="1" si="936"/>
        <v>11476.619999999968</v>
      </c>
      <c r="M3743">
        <f t="shared" ca="1" si="943"/>
        <v>1</v>
      </c>
      <c r="N3743">
        <f t="shared" ca="1" si="937"/>
        <v>0</v>
      </c>
      <c r="O3743">
        <f>COUNTIF(結算日!$A$3:$A$249,A3743)</f>
        <v>0</v>
      </c>
      <c r="Q3743" s="7">
        <f t="shared" si="945"/>
        <v>-65</v>
      </c>
      <c r="R3743" s="8">
        <f t="shared" ca="1" si="949"/>
        <v>-13455</v>
      </c>
      <c r="S3743" s="8">
        <f t="shared" ca="1" si="950"/>
        <v>1667924</v>
      </c>
      <c r="T3743" s="8">
        <f t="shared" ca="1" si="946"/>
        <v>207</v>
      </c>
      <c r="U3743" s="9">
        <f t="shared" ca="1" si="951"/>
        <v>0</v>
      </c>
      <c r="V3743">
        <f t="shared" si="947"/>
        <v>2013</v>
      </c>
      <c r="W3743">
        <f t="shared" si="948"/>
        <v>7</v>
      </c>
    </row>
    <row r="3744" spans="1:23" x14ac:dyDescent="0.25">
      <c r="A3744" s="1">
        <v>41485</v>
      </c>
      <c r="B3744" s="2">
        <v>8163.55</v>
      </c>
      <c r="C3744" s="2">
        <v>70487</v>
      </c>
      <c r="D3744" s="2">
        <v>8130</v>
      </c>
      <c r="E3744" s="2">
        <v>8106</v>
      </c>
      <c r="F3744" s="10">
        <f t="shared" si="938"/>
        <v>-4.1097316731079081E-3</v>
      </c>
      <c r="G3744" s="2">
        <f t="shared" ca="1" si="939"/>
        <v>81062.8</v>
      </c>
      <c r="H3744">
        <f t="shared" ca="1" si="940"/>
        <v>-1</v>
      </c>
      <c r="I3744">
        <f t="shared" si="941"/>
        <v>1</v>
      </c>
      <c r="J3744">
        <f t="shared" si="944"/>
        <v>79.050000000000182</v>
      </c>
      <c r="K3744">
        <f t="shared" si="942"/>
        <v>1</v>
      </c>
      <c r="L3744" s="11">
        <f t="shared" ca="1" si="936"/>
        <v>11555.669999999969</v>
      </c>
      <c r="M3744">
        <f t="shared" ca="1" si="943"/>
        <v>1</v>
      </c>
      <c r="N3744">
        <f t="shared" ca="1" si="937"/>
        <v>0</v>
      </c>
      <c r="O3744">
        <f>COUNTIF(結算日!$A$3:$A$249,A3744)</f>
        <v>0</v>
      </c>
      <c r="Q3744" s="7">
        <f t="shared" si="945"/>
        <v>95</v>
      </c>
      <c r="R3744" s="8">
        <f t="shared" ca="1" si="949"/>
        <v>19665</v>
      </c>
      <c r="S3744" s="8">
        <f t="shared" ca="1" si="950"/>
        <v>1687589</v>
      </c>
      <c r="T3744" s="8">
        <f t="shared" ca="1" si="946"/>
        <v>207</v>
      </c>
      <c r="U3744" s="9">
        <f t="shared" ca="1" si="951"/>
        <v>0</v>
      </c>
      <c r="V3744">
        <f t="shared" si="947"/>
        <v>2013</v>
      </c>
      <c r="W3744">
        <f t="shared" si="948"/>
        <v>7</v>
      </c>
    </row>
    <row r="3745" spans="1:23" x14ac:dyDescent="0.25">
      <c r="A3745" s="1">
        <v>41486</v>
      </c>
      <c r="B3745" s="2">
        <v>8107.94</v>
      </c>
      <c r="C3745" s="2">
        <v>80460</v>
      </c>
      <c r="D3745" s="2">
        <v>8049</v>
      </c>
      <c r="E3745" s="2">
        <v>8030</v>
      </c>
      <c r="F3745" s="10">
        <f t="shared" si="938"/>
        <v>-7.2694173859204625E-3</v>
      </c>
      <c r="G3745" s="2">
        <f t="shared" ca="1" si="939"/>
        <v>81251.8</v>
      </c>
      <c r="H3745">
        <f t="shared" ca="1" si="940"/>
        <v>-1</v>
      </c>
      <c r="I3745">
        <f t="shared" si="941"/>
        <v>1</v>
      </c>
      <c r="J3745">
        <f t="shared" si="944"/>
        <v>-55.610000000000582</v>
      </c>
      <c r="K3745">
        <f t="shared" si="942"/>
        <v>1</v>
      </c>
      <c r="L3745" s="11">
        <f t="shared" ca="1" si="936"/>
        <v>11500.059999999969</v>
      </c>
      <c r="M3745">
        <f t="shared" ca="1" si="943"/>
        <v>1</v>
      </c>
      <c r="N3745">
        <f t="shared" ca="1" si="937"/>
        <v>0</v>
      </c>
      <c r="O3745">
        <f>COUNTIF(結算日!$A$3:$A$249,A3745)</f>
        <v>0</v>
      </c>
      <c r="Q3745" s="7">
        <f t="shared" si="945"/>
        <v>-81</v>
      </c>
      <c r="R3745" s="8">
        <f t="shared" ca="1" si="949"/>
        <v>-16767</v>
      </c>
      <c r="S3745" s="8">
        <f t="shared" ca="1" si="950"/>
        <v>1670822</v>
      </c>
      <c r="T3745" s="8">
        <f t="shared" ca="1" si="946"/>
        <v>207</v>
      </c>
      <c r="U3745" s="9">
        <f t="shared" ca="1" si="951"/>
        <v>0</v>
      </c>
      <c r="V3745">
        <f t="shared" si="947"/>
        <v>2013</v>
      </c>
      <c r="W3745">
        <f t="shared" si="948"/>
        <v>7</v>
      </c>
    </row>
    <row r="3746" spans="1:23" x14ac:dyDescent="0.25">
      <c r="A3746" s="1">
        <v>41487</v>
      </c>
      <c r="B3746" s="2">
        <v>8056.22</v>
      </c>
      <c r="C3746" s="2">
        <v>73094</v>
      </c>
      <c r="D3746" s="2">
        <v>8045</v>
      </c>
      <c r="E3746" s="2">
        <v>8025</v>
      </c>
      <c r="F3746" s="10">
        <f t="shared" si="938"/>
        <v>-1.3927127114204962E-3</v>
      </c>
      <c r="G3746" s="2">
        <f t="shared" ca="1" si="939"/>
        <v>81151.149999999994</v>
      </c>
      <c r="H3746">
        <f t="shared" ca="1" si="940"/>
        <v>-1</v>
      </c>
      <c r="I3746">
        <f t="shared" si="941"/>
        <v>1</v>
      </c>
      <c r="J3746">
        <f t="shared" si="944"/>
        <v>-51.719999999999345</v>
      </c>
      <c r="K3746">
        <f t="shared" si="942"/>
        <v>1</v>
      </c>
      <c r="L3746" s="11">
        <f t="shared" ca="1" si="936"/>
        <v>11448.339999999969</v>
      </c>
      <c r="M3746">
        <f t="shared" ca="1" si="943"/>
        <v>1</v>
      </c>
      <c r="N3746">
        <f t="shared" ca="1" si="937"/>
        <v>0</v>
      </c>
      <c r="O3746">
        <f>COUNTIF(結算日!$A$3:$A$249,A3746)</f>
        <v>0</v>
      </c>
      <c r="Q3746" s="7">
        <f t="shared" si="945"/>
        <v>-4</v>
      </c>
      <c r="R3746" s="8">
        <f t="shared" ca="1" si="949"/>
        <v>-828</v>
      </c>
      <c r="S3746" s="8">
        <f t="shared" ca="1" si="950"/>
        <v>1669994</v>
      </c>
      <c r="T3746" s="8">
        <f t="shared" ca="1" si="946"/>
        <v>207</v>
      </c>
      <c r="U3746" s="9">
        <f t="shared" ca="1" si="951"/>
        <v>0</v>
      </c>
      <c r="V3746">
        <f t="shared" si="947"/>
        <v>2013</v>
      </c>
      <c r="W3746">
        <f t="shared" si="948"/>
        <v>8</v>
      </c>
    </row>
    <row r="3747" spans="1:23" x14ac:dyDescent="0.25">
      <c r="A3747" s="1">
        <v>41488</v>
      </c>
      <c r="B3747" s="2">
        <v>8099.88</v>
      </c>
      <c r="C3747" s="2">
        <v>82417</v>
      </c>
      <c r="D3747" s="2">
        <v>8060</v>
      </c>
      <c r="E3747" s="2">
        <v>8040</v>
      </c>
      <c r="F3747" s="10">
        <f t="shared" si="938"/>
        <v>-4.923529731304721E-3</v>
      </c>
      <c r="G3747" s="2">
        <f t="shared" ca="1" si="939"/>
        <v>81278.875</v>
      </c>
      <c r="H3747">
        <f t="shared" ca="1" si="940"/>
        <v>1</v>
      </c>
      <c r="I3747">
        <f t="shared" si="941"/>
        <v>1</v>
      </c>
      <c r="J3747">
        <f t="shared" si="944"/>
        <v>43.659999999999854</v>
      </c>
      <c r="K3747">
        <f t="shared" si="942"/>
        <v>1</v>
      </c>
      <c r="L3747" s="11">
        <f t="shared" ca="1" si="936"/>
        <v>11491.999999999969</v>
      </c>
      <c r="M3747">
        <f t="shared" ca="1" si="943"/>
        <v>1</v>
      </c>
      <c r="N3747">
        <f t="shared" ca="1" si="937"/>
        <v>0</v>
      </c>
      <c r="O3747">
        <f>COUNTIF(結算日!$A$3:$A$249,A3747)</f>
        <v>0</v>
      </c>
      <c r="Q3747" s="7">
        <f t="shared" si="945"/>
        <v>15</v>
      </c>
      <c r="R3747" s="8">
        <f t="shared" ca="1" si="949"/>
        <v>3105</v>
      </c>
      <c r="S3747" s="8">
        <f t="shared" ca="1" si="950"/>
        <v>1673099</v>
      </c>
      <c r="T3747" s="8">
        <f t="shared" ca="1" si="946"/>
        <v>207</v>
      </c>
      <c r="U3747" s="9">
        <f t="shared" ca="1" si="951"/>
        <v>0</v>
      </c>
      <c r="V3747">
        <f t="shared" si="947"/>
        <v>2013</v>
      </c>
      <c r="W3747">
        <f t="shared" si="948"/>
        <v>8</v>
      </c>
    </row>
    <row r="3748" spans="1:23" x14ac:dyDescent="0.25">
      <c r="A3748" s="1">
        <v>41491</v>
      </c>
      <c r="B3748" s="2">
        <v>8138.63</v>
      </c>
      <c r="C3748" s="2">
        <v>71599</v>
      </c>
      <c r="D3748" s="2">
        <v>8098</v>
      </c>
      <c r="E3748" s="2">
        <v>8078</v>
      </c>
      <c r="F3748" s="10">
        <f t="shared" si="938"/>
        <v>-4.9922407088170973E-3</v>
      </c>
      <c r="G3748" s="2">
        <f t="shared" ca="1" si="939"/>
        <v>80901.975000000006</v>
      </c>
      <c r="H3748">
        <f t="shared" ca="1" si="940"/>
        <v>-1</v>
      </c>
      <c r="I3748">
        <f t="shared" si="941"/>
        <v>1</v>
      </c>
      <c r="J3748">
        <f t="shared" si="944"/>
        <v>38.75</v>
      </c>
      <c r="K3748">
        <f t="shared" si="942"/>
        <v>1</v>
      </c>
      <c r="L3748" s="11">
        <f t="shared" ca="1" si="936"/>
        <v>11530.749999999969</v>
      </c>
      <c r="M3748">
        <f t="shared" ca="1" si="943"/>
        <v>1</v>
      </c>
      <c r="N3748">
        <f t="shared" ca="1" si="937"/>
        <v>0</v>
      </c>
      <c r="O3748">
        <f>COUNTIF(結算日!$A$3:$A$249,A3748)</f>
        <v>0</v>
      </c>
      <c r="Q3748" s="7">
        <f t="shared" si="945"/>
        <v>38</v>
      </c>
      <c r="R3748" s="8">
        <f t="shared" ca="1" si="949"/>
        <v>7866</v>
      </c>
      <c r="S3748" s="8">
        <f t="shared" ca="1" si="950"/>
        <v>1680965</v>
      </c>
      <c r="T3748" s="8">
        <f t="shared" ca="1" si="946"/>
        <v>207</v>
      </c>
      <c r="U3748" s="9">
        <f t="shared" ca="1" si="951"/>
        <v>0</v>
      </c>
      <c r="V3748">
        <f t="shared" si="947"/>
        <v>2013</v>
      </c>
      <c r="W3748">
        <f t="shared" si="948"/>
        <v>8</v>
      </c>
    </row>
    <row r="3749" spans="1:23" x14ac:dyDescent="0.25">
      <c r="A3749" s="1">
        <v>41492</v>
      </c>
      <c r="B3749" s="2">
        <v>8038.91</v>
      </c>
      <c r="C3749" s="2">
        <v>81690</v>
      </c>
      <c r="D3749" s="2">
        <v>7991</v>
      </c>
      <c r="E3749" s="2">
        <v>7971</v>
      </c>
      <c r="F3749" s="10">
        <f t="shared" si="938"/>
        <v>-5.9597632017275304E-3</v>
      </c>
      <c r="G3749" s="2">
        <f t="shared" ca="1" si="939"/>
        <v>81334.3</v>
      </c>
      <c r="H3749">
        <f t="shared" ca="1" si="940"/>
        <v>1</v>
      </c>
      <c r="I3749">
        <f t="shared" si="941"/>
        <v>1</v>
      </c>
      <c r="J3749">
        <f t="shared" si="944"/>
        <v>-99.720000000000255</v>
      </c>
      <c r="K3749">
        <f t="shared" si="942"/>
        <v>1</v>
      </c>
      <c r="L3749" s="11">
        <f t="shared" ca="1" si="936"/>
        <v>11431.02999999997</v>
      </c>
      <c r="M3749">
        <f t="shared" ca="1" si="943"/>
        <v>1</v>
      </c>
      <c r="N3749">
        <f t="shared" ca="1" si="937"/>
        <v>0</v>
      </c>
      <c r="O3749">
        <f>COUNTIF(結算日!$A$3:$A$249,A3749)</f>
        <v>0</v>
      </c>
      <c r="Q3749" s="7">
        <f t="shared" si="945"/>
        <v>-107</v>
      </c>
      <c r="R3749" s="8">
        <f t="shared" ca="1" si="949"/>
        <v>-22149</v>
      </c>
      <c r="S3749" s="8">
        <f t="shared" ca="1" si="950"/>
        <v>1658816</v>
      </c>
      <c r="T3749" s="8">
        <f t="shared" ca="1" si="946"/>
        <v>207</v>
      </c>
      <c r="U3749" s="9">
        <f t="shared" ca="1" si="951"/>
        <v>0</v>
      </c>
      <c r="V3749">
        <f t="shared" si="947"/>
        <v>2013</v>
      </c>
      <c r="W3749">
        <f t="shared" si="948"/>
        <v>8</v>
      </c>
    </row>
    <row r="3750" spans="1:23" x14ac:dyDescent="0.25">
      <c r="A3750" s="1">
        <v>41493</v>
      </c>
      <c r="B3750" s="2">
        <v>7921.29</v>
      </c>
      <c r="C3750" s="2">
        <v>76279</v>
      </c>
      <c r="D3750" s="2">
        <v>7845</v>
      </c>
      <c r="E3750" s="2">
        <v>7822</v>
      </c>
      <c r="F3750" s="10">
        <f t="shared" si="938"/>
        <v>-9.6310070708179873E-3</v>
      </c>
      <c r="G3750" s="2">
        <f t="shared" ca="1" si="939"/>
        <v>81555.875</v>
      </c>
      <c r="H3750">
        <f t="shared" ca="1" si="940"/>
        <v>-1</v>
      </c>
      <c r="I3750">
        <f t="shared" si="941"/>
        <v>1</v>
      </c>
      <c r="J3750">
        <f t="shared" si="944"/>
        <v>-117.61999999999989</v>
      </c>
      <c r="K3750">
        <f t="shared" si="942"/>
        <v>1</v>
      </c>
      <c r="L3750" s="11">
        <f t="shared" ca="1" si="936"/>
        <v>11313.409999999971</v>
      </c>
      <c r="M3750">
        <f t="shared" ca="1" si="943"/>
        <v>1</v>
      </c>
      <c r="N3750">
        <f t="shared" ca="1" si="937"/>
        <v>0</v>
      </c>
      <c r="O3750">
        <f>COUNTIF(結算日!$A$3:$A$249,A3750)</f>
        <v>0</v>
      </c>
      <c r="Q3750" s="7">
        <f t="shared" si="945"/>
        <v>-146</v>
      </c>
      <c r="R3750" s="8">
        <f t="shared" ca="1" si="949"/>
        <v>-30222</v>
      </c>
      <c r="S3750" s="8">
        <f t="shared" ca="1" si="950"/>
        <v>1628594</v>
      </c>
      <c r="T3750" s="8">
        <f t="shared" ca="1" si="946"/>
        <v>207</v>
      </c>
      <c r="U3750" s="9">
        <f t="shared" ca="1" si="951"/>
        <v>0</v>
      </c>
      <c r="V3750">
        <f t="shared" si="947"/>
        <v>2013</v>
      </c>
      <c r="W3750">
        <f t="shared" si="948"/>
        <v>8</v>
      </c>
    </row>
    <row r="3751" spans="1:23" x14ac:dyDescent="0.25">
      <c r="A3751" s="1">
        <v>41494</v>
      </c>
      <c r="B3751" s="2">
        <v>7907.67</v>
      </c>
      <c r="C3751" s="2">
        <v>78539</v>
      </c>
      <c r="D3751" s="2">
        <v>7846</v>
      </c>
      <c r="E3751" s="2">
        <v>7821</v>
      </c>
      <c r="F3751" s="10">
        <f t="shared" si="938"/>
        <v>-7.7987574089459777E-3</v>
      </c>
      <c r="G3751" s="2">
        <f t="shared" ca="1" si="939"/>
        <v>81284.074999999997</v>
      </c>
      <c r="H3751">
        <f t="shared" ca="1" si="940"/>
        <v>-1</v>
      </c>
      <c r="I3751">
        <f t="shared" si="941"/>
        <v>1</v>
      </c>
      <c r="J3751">
        <f t="shared" si="944"/>
        <v>-13.619999999999891</v>
      </c>
      <c r="K3751">
        <f t="shared" si="942"/>
        <v>1</v>
      </c>
      <c r="L3751" s="11">
        <f t="shared" ca="1" si="936"/>
        <v>11299.789999999972</v>
      </c>
      <c r="M3751">
        <f t="shared" ca="1" si="943"/>
        <v>1</v>
      </c>
      <c r="N3751">
        <f t="shared" ca="1" si="937"/>
        <v>0</v>
      </c>
      <c r="O3751">
        <f>COUNTIF(結算日!$A$3:$A$249,A3751)</f>
        <v>0</v>
      </c>
      <c r="Q3751" s="7">
        <f t="shared" si="945"/>
        <v>1</v>
      </c>
      <c r="R3751" s="8">
        <f t="shared" ca="1" si="949"/>
        <v>207</v>
      </c>
      <c r="S3751" s="8">
        <f t="shared" ca="1" si="950"/>
        <v>1628801</v>
      </c>
      <c r="T3751" s="8">
        <f t="shared" ca="1" si="946"/>
        <v>207</v>
      </c>
      <c r="U3751" s="9">
        <f t="shared" ca="1" si="951"/>
        <v>0</v>
      </c>
      <c r="V3751">
        <f t="shared" si="947"/>
        <v>2013</v>
      </c>
      <c r="W3751">
        <f t="shared" si="948"/>
        <v>8</v>
      </c>
    </row>
    <row r="3752" spans="1:23" x14ac:dyDescent="0.25">
      <c r="A3752" s="1">
        <v>41495</v>
      </c>
      <c r="B3752" s="2">
        <v>7856.14</v>
      </c>
      <c r="C3752" s="2">
        <v>76961</v>
      </c>
      <c r="D3752" s="2">
        <v>7825</v>
      </c>
      <c r="E3752" s="2">
        <v>7795</v>
      </c>
      <c r="F3752" s="10">
        <f t="shared" si="938"/>
        <v>-3.9637786495658744E-3</v>
      </c>
      <c r="G3752" s="2">
        <f t="shared" ca="1" si="939"/>
        <v>81319.45</v>
      </c>
      <c r="H3752">
        <f t="shared" ca="1" si="940"/>
        <v>-1</v>
      </c>
      <c r="I3752">
        <f t="shared" si="941"/>
        <v>1</v>
      </c>
      <c r="J3752">
        <f t="shared" si="944"/>
        <v>-51.529999999999745</v>
      </c>
      <c r="K3752">
        <f t="shared" si="942"/>
        <v>1</v>
      </c>
      <c r="L3752" s="11">
        <f t="shared" ca="1" si="936"/>
        <v>11248.259999999973</v>
      </c>
      <c r="M3752">
        <f t="shared" ca="1" si="943"/>
        <v>1</v>
      </c>
      <c r="N3752">
        <f t="shared" ca="1" si="937"/>
        <v>0</v>
      </c>
      <c r="O3752">
        <f>COUNTIF(結算日!$A$3:$A$249,A3752)</f>
        <v>0</v>
      </c>
      <c r="Q3752" s="7">
        <f t="shared" si="945"/>
        <v>-21</v>
      </c>
      <c r="R3752" s="8">
        <f t="shared" ca="1" si="949"/>
        <v>-4347</v>
      </c>
      <c r="S3752" s="8">
        <f t="shared" ca="1" si="950"/>
        <v>1624454</v>
      </c>
      <c r="T3752" s="8">
        <f t="shared" ca="1" si="946"/>
        <v>207</v>
      </c>
      <c r="U3752" s="9">
        <f t="shared" ca="1" si="951"/>
        <v>0</v>
      </c>
      <c r="V3752">
        <f t="shared" si="947"/>
        <v>2013</v>
      </c>
      <c r="W3752">
        <f t="shared" si="948"/>
        <v>8</v>
      </c>
    </row>
    <row r="3753" spans="1:23" x14ac:dyDescent="0.25">
      <c r="A3753" s="1">
        <v>41498</v>
      </c>
      <c r="B3753" s="2">
        <v>7903.38</v>
      </c>
      <c r="C3753" s="2">
        <v>62715</v>
      </c>
      <c r="D3753" s="2">
        <v>7860</v>
      </c>
      <c r="E3753" s="2">
        <v>7828</v>
      </c>
      <c r="F3753" s="10">
        <f t="shared" si="938"/>
        <v>-5.4887908717535794E-3</v>
      </c>
      <c r="G3753" s="2">
        <f t="shared" ca="1" si="939"/>
        <v>81482.774999999994</v>
      </c>
      <c r="H3753">
        <f t="shared" ca="1" si="940"/>
        <v>-1</v>
      </c>
      <c r="I3753">
        <f t="shared" si="941"/>
        <v>1</v>
      </c>
      <c r="J3753">
        <f t="shared" si="944"/>
        <v>47.239999999999782</v>
      </c>
      <c r="K3753">
        <f t="shared" si="942"/>
        <v>1</v>
      </c>
      <c r="L3753" s="11">
        <f t="shared" ca="1" si="936"/>
        <v>11295.499999999973</v>
      </c>
      <c r="M3753">
        <f t="shared" ca="1" si="943"/>
        <v>1</v>
      </c>
      <c r="N3753">
        <f t="shared" ca="1" si="937"/>
        <v>0</v>
      </c>
      <c r="O3753">
        <f>COUNTIF(結算日!$A$3:$A$249,A3753)</f>
        <v>0</v>
      </c>
      <c r="Q3753" s="7">
        <f t="shared" si="945"/>
        <v>35</v>
      </c>
      <c r="R3753" s="8">
        <f t="shared" ca="1" si="949"/>
        <v>7245</v>
      </c>
      <c r="S3753" s="8">
        <f t="shared" ca="1" si="950"/>
        <v>1631699</v>
      </c>
      <c r="T3753" s="8">
        <f t="shared" ca="1" si="946"/>
        <v>207</v>
      </c>
      <c r="U3753" s="9">
        <f t="shared" ca="1" si="951"/>
        <v>0</v>
      </c>
      <c r="V3753">
        <f t="shared" si="947"/>
        <v>2013</v>
      </c>
      <c r="W3753">
        <f t="shared" si="948"/>
        <v>8</v>
      </c>
    </row>
    <row r="3754" spans="1:23" x14ac:dyDescent="0.25">
      <c r="A3754" s="1">
        <v>41499</v>
      </c>
      <c r="B3754" s="2">
        <v>7986.27</v>
      </c>
      <c r="C3754" s="2">
        <v>78182</v>
      </c>
      <c r="D3754" s="2">
        <v>7954</v>
      </c>
      <c r="E3754" s="2">
        <v>7927</v>
      </c>
      <c r="F3754" s="10">
        <f t="shared" si="938"/>
        <v>-4.0406848253314864E-3</v>
      </c>
      <c r="G3754" s="2">
        <f t="shared" ca="1" si="939"/>
        <v>81895.05</v>
      </c>
      <c r="H3754">
        <f t="shared" ca="1" si="940"/>
        <v>-1</v>
      </c>
      <c r="I3754">
        <f t="shared" si="941"/>
        <v>1</v>
      </c>
      <c r="J3754">
        <f t="shared" si="944"/>
        <v>82.890000000000327</v>
      </c>
      <c r="K3754">
        <f t="shared" si="942"/>
        <v>1</v>
      </c>
      <c r="L3754" s="11">
        <f t="shared" ca="1" si="936"/>
        <v>11378.389999999974</v>
      </c>
      <c r="M3754">
        <f t="shared" ca="1" si="943"/>
        <v>1</v>
      </c>
      <c r="N3754">
        <f t="shared" ca="1" si="937"/>
        <v>0</v>
      </c>
      <c r="O3754">
        <f>COUNTIF(結算日!$A$3:$A$249,A3754)</f>
        <v>0</v>
      </c>
      <c r="Q3754" s="7">
        <f t="shared" si="945"/>
        <v>94</v>
      </c>
      <c r="R3754" s="8">
        <f t="shared" ca="1" si="949"/>
        <v>19458</v>
      </c>
      <c r="S3754" s="8">
        <f t="shared" ca="1" si="950"/>
        <v>1651157</v>
      </c>
      <c r="T3754" s="8">
        <f t="shared" ca="1" si="946"/>
        <v>207</v>
      </c>
      <c r="U3754" s="9">
        <f t="shared" ca="1" si="951"/>
        <v>0</v>
      </c>
      <c r="V3754">
        <f t="shared" si="947"/>
        <v>2013</v>
      </c>
      <c r="W3754">
        <f t="shared" si="948"/>
        <v>8</v>
      </c>
    </row>
    <row r="3755" spans="1:23" x14ac:dyDescent="0.25">
      <c r="A3755" s="1">
        <v>41500</v>
      </c>
      <c r="B3755" s="2">
        <v>7951.33</v>
      </c>
      <c r="C3755" s="2">
        <v>77166</v>
      </c>
      <c r="D3755" s="2">
        <v>7928</v>
      </c>
      <c r="E3755" s="2">
        <v>7894</v>
      </c>
      <c r="F3755" s="10">
        <f t="shared" si="938"/>
        <v>-2.9341003329003135E-3</v>
      </c>
      <c r="G3755" s="2">
        <f t="shared" ca="1" si="939"/>
        <v>82194.524999999994</v>
      </c>
      <c r="H3755">
        <f t="shared" ca="1" si="940"/>
        <v>-1</v>
      </c>
      <c r="I3755">
        <f t="shared" si="941"/>
        <v>1</v>
      </c>
      <c r="J3755">
        <f t="shared" si="944"/>
        <v>-34.940000000000509</v>
      </c>
      <c r="K3755">
        <f t="shared" si="942"/>
        <v>1</v>
      </c>
      <c r="L3755" s="11">
        <f t="shared" ca="1" si="936"/>
        <v>11343.449999999973</v>
      </c>
      <c r="M3755">
        <f t="shared" ca="1" si="943"/>
        <v>1</v>
      </c>
      <c r="N3755">
        <f t="shared" ca="1" si="937"/>
        <v>0</v>
      </c>
      <c r="O3755">
        <f>COUNTIF(結算日!$A$3:$A$249,A3755)</f>
        <v>0</v>
      </c>
      <c r="Q3755" s="7">
        <f t="shared" si="945"/>
        <v>-26</v>
      </c>
      <c r="R3755" s="8">
        <f t="shared" ca="1" si="949"/>
        <v>-5382</v>
      </c>
      <c r="S3755" s="8">
        <f t="shared" ca="1" si="950"/>
        <v>1645775</v>
      </c>
      <c r="T3755" s="8">
        <f t="shared" ca="1" si="946"/>
        <v>207</v>
      </c>
      <c r="U3755" s="9">
        <f t="shared" ca="1" si="951"/>
        <v>0</v>
      </c>
      <c r="V3755">
        <f t="shared" si="947"/>
        <v>2013</v>
      </c>
      <c r="W3755">
        <f t="shared" si="948"/>
        <v>8</v>
      </c>
    </row>
    <row r="3756" spans="1:23" x14ac:dyDescent="0.25">
      <c r="A3756" s="1">
        <v>41501</v>
      </c>
      <c r="B3756" s="2">
        <v>7887.26</v>
      </c>
      <c r="C3756" s="2">
        <v>77152</v>
      </c>
      <c r="D3756" s="2">
        <v>7861</v>
      </c>
      <c r="E3756" s="2">
        <v>7821</v>
      </c>
      <c r="F3756" s="10">
        <f t="shared" si="938"/>
        <v>-3.3294198492251903E-3</v>
      </c>
      <c r="G3756" s="2">
        <f t="shared" ca="1" si="939"/>
        <v>82135.600000000006</v>
      </c>
      <c r="H3756">
        <f t="shared" ca="1" si="940"/>
        <v>-1</v>
      </c>
      <c r="I3756">
        <f t="shared" si="941"/>
        <v>1</v>
      </c>
      <c r="J3756">
        <f t="shared" si="944"/>
        <v>-64.069999999999709</v>
      </c>
      <c r="K3756">
        <f t="shared" si="942"/>
        <v>1</v>
      </c>
      <c r="L3756" s="11">
        <f t="shared" ca="1" si="936"/>
        <v>11279.379999999974</v>
      </c>
      <c r="M3756">
        <f t="shared" ca="1" si="943"/>
        <v>1</v>
      </c>
      <c r="N3756">
        <f t="shared" ca="1" si="937"/>
        <v>0</v>
      </c>
      <c r="O3756">
        <f>COUNTIF(結算日!$A$3:$A$249,A3756)</f>
        <v>0</v>
      </c>
      <c r="Q3756" s="7">
        <f t="shared" si="945"/>
        <v>-67</v>
      </c>
      <c r="R3756" s="8">
        <f t="shared" ca="1" si="949"/>
        <v>-13869</v>
      </c>
      <c r="S3756" s="8">
        <f t="shared" ca="1" si="950"/>
        <v>1631906</v>
      </c>
      <c r="T3756" s="8">
        <f t="shared" ca="1" si="946"/>
        <v>207</v>
      </c>
      <c r="U3756" s="9">
        <f t="shared" ca="1" si="951"/>
        <v>0</v>
      </c>
      <c r="V3756">
        <f t="shared" si="947"/>
        <v>2013</v>
      </c>
      <c r="W3756">
        <f t="shared" si="948"/>
        <v>8</v>
      </c>
    </row>
    <row r="3757" spans="1:23" x14ac:dyDescent="0.25">
      <c r="A3757" s="1">
        <v>41502</v>
      </c>
      <c r="B3757" s="2">
        <v>7925</v>
      </c>
      <c r="C3757" s="2">
        <v>72805</v>
      </c>
      <c r="D3757" s="2">
        <v>7916</v>
      </c>
      <c r="E3757" s="2">
        <v>7877</v>
      </c>
      <c r="F3757" s="10">
        <f t="shared" si="938"/>
        <v>-1.1356466876971671E-3</v>
      </c>
      <c r="G3757" s="2">
        <f t="shared" ca="1" si="939"/>
        <v>80978</v>
      </c>
      <c r="H3757">
        <f t="shared" ca="1" si="940"/>
        <v>-1</v>
      </c>
      <c r="I3757">
        <f t="shared" si="941"/>
        <v>1</v>
      </c>
      <c r="J3757">
        <f t="shared" si="944"/>
        <v>37.739999999999782</v>
      </c>
      <c r="K3757">
        <f t="shared" si="942"/>
        <v>1</v>
      </c>
      <c r="L3757" s="11">
        <f t="shared" ca="1" si="936"/>
        <v>11317.119999999974</v>
      </c>
      <c r="M3757">
        <f t="shared" ca="1" si="943"/>
        <v>1</v>
      </c>
      <c r="N3757">
        <f t="shared" ca="1" si="937"/>
        <v>0</v>
      </c>
      <c r="O3757">
        <f>COUNTIF(結算日!$A$3:$A$249,A3757)</f>
        <v>0</v>
      </c>
      <c r="Q3757" s="7">
        <f t="shared" si="945"/>
        <v>55</v>
      </c>
      <c r="R3757" s="8">
        <f t="shared" ca="1" si="949"/>
        <v>11385</v>
      </c>
      <c r="S3757" s="8">
        <f t="shared" ca="1" si="950"/>
        <v>1643291</v>
      </c>
      <c r="T3757" s="8">
        <f t="shared" ca="1" si="946"/>
        <v>207</v>
      </c>
      <c r="U3757" s="9">
        <f t="shared" ca="1" si="951"/>
        <v>0</v>
      </c>
      <c r="V3757">
        <f t="shared" si="947"/>
        <v>2013</v>
      </c>
      <c r="W3757">
        <f t="shared" si="948"/>
        <v>8</v>
      </c>
    </row>
    <row r="3758" spans="1:23" x14ac:dyDescent="0.25">
      <c r="A3758" s="1">
        <v>41505</v>
      </c>
      <c r="B3758" s="2">
        <v>7900.21</v>
      </c>
      <c r="C3758" s="2">
        <v>71198</v>
      </c>
      <c r="D3758" s="2">
        <v>7887</v>
      </c>
      <c r="E3758" s="2">
        <v>7843</v>
      </c>
      <c r="F3758" s="10">
        <f t="shared" si="938"/>
        <v>-1.6721074503083244E-3</v>
      </c>
      <c r="G3758" s="2">
        <f t="shared" ca="1" si="939"/>
        <v>80703.5</v>
      </c>
      <c r="H3758">
        <f t="shared" ca="1" si="940"/>
        <v>-1</v>
      </c>
      <c r="I3758">
        <f t="shared" si="941"/>
        <v>1</v>
      </c>
      <c r="J3758">
        <f t="shared" si="944"/>
        <v>-24.789999999999964</v>
      </c>
      <c r="K3758">
        <f t="shared" si="942"/>
        <v>1</v>
      </c>
      <c r="L3758" s="11">
        <f t="shared" ca="1" si="936"/>
        <v>11292.329999999973</v>
      </c>
      <c r="M3758">
        <f t="shared" ca="1" si="943"/>
        <v>1</v>
      </c>
      <c r="N3758">
        <f t="shared" ca="1" si="937"/>
        <v>0</v>
      </c>
      <c r="O3758">
        <f>COUNTIF(結算日!$A$3:$A$249,A3758)</f>
        <v>0</v>
      </c>
      <c r="Q3758" s="7">
        <f t="shared" si="945"/>
        <v>-29</v>
      </c>
      <c r="R3758" s="8">
        <f t="shared" ca="1" si="949"/>
        <v>-6003</v>
      </c>
      <c r="S3758" s="8">
        <f t="shared" ca="1" si="950"/>
        <v>1637288</v>
      </c>
      <c r="T3758" s="8">
        <f t="shared" ca="1" si="946"/>
        <v>207</v>
      </c>
      <c r="U3758" s="9">
        <f t="shared" ca="1" si="951"/>
        <v>0</v>
      </c>
      <c r="V3758">
        <f t="shared" si="947"/>
        <v>2013</v>
      </c>
      <c r="W3758">
        <f t="shared" si="948"/>
        <v>8</v>
      </c>
    </row>
    <row r="3759" spans="1:23" x14ac:dyDescent="0.25">
      <c r="A3759" s="1">
        <v>41506</v>
      </c>
      <c r="B3759" s="2">
        <v>7832.65</v>
      </c>
      <c r="C3759" s="2">
        <v>83098</v>
      </c>
      <c r="D3759" s="2">
        <v>7805</v>
      </c>
      <c r="E3759" s="2">
        <v>7743</v>
      </c>
      <c r="F3759" s="10">
        <f t="shared" si="938"/>
        <v>-3.5300951785155466E-3</v>
      </c>
      <c r="G3759" s="2">
        <f t="shared" ca="1" si="939"/>
        <v>80458.850000000006</v>
      </c>
      <c r="H3759">
        <f t="shared" ca="1" si="940"/>
        <v>1</v>
      </c>
      <c r="I3759">
        <f t="shared" si="941"/>
        <v>1</v>
      </c>
      <c r="J3759">
        <f t="shared" si="944"/>
        <v>-67.5600000000004</v>
      </c>
      <c r="K3759">
        <f t="shared" si="942"/>
        <v>1</v>
      </c>
      <c r="L3759" s="11">
        <f t="shared" ca="1" si="936"/>
        <v>11224.769999999971</v>
      </c>
      <c r="M3759">
        <f t="shared" ca="1" si="943"/>
        <v>1</v>
      </c>
      <c r="N3759">
        <f t="shared" ca="1" si="937"/>
        <v>0</v>
      </c>
      <c r="O3759">
        <f>COUNTIF(結算日!$A$3:$A$249,A3759)</f>
        <v>0</v>
      </c>
      <c r="Q3759" s="7">
        <f t="shared" si="945"/>
        <v>-82</v>
      </c>
      <c r="R3759" s="8">
        <f t="shared" ca="1" si="949"/>
        <v>-16974</v>
      </c>
      <c r="S3759" s="8">
        <f t="shared" ca="1" si="950"/>
        <v>1620314</v>
      </c>
      <c r="T3759" s="8">
        <f t="shared" ca="1" si="946"/>
        <v>207</v>
      </c>
      <c r="U3759" s="9">
        <f t="shared" ca="1" si="951"/>
        <v>0</v>
      </c>
      <c r="V3759">
        <f t="shared" si="947"/>
        <v>2013</v>
      </c>
      <c r="W3759">
        <f t="shared" si="948"/>
        <v>8</v>
      </c>
    </row>
    <row r="3760" spans="1:23" x14ac:dyDescent="0.25">
      <c r="A3760" s="1">
        <v>41508</v>
      </c>
      <c r="B3760" s="2">
        <v>7814.38</v>
      </c>
      <c r="C3760" s="2">
        <v>90397</v>
      </c>
      <c r="D3760" s="2">
        <v>7700</v>
      </c>
      <c r="E3760" s="2">
        <v>7743</v>
      </c>
      <c r="F3760" s="10">
        <f t="shared" si="938"/>
        <v>-9.1344418879041323E-3</v>
      </c>
      <c r="G3760" s="2">
        <f t="shared" ca="1" si="939"/>
        <v>80457.975000000006</v>
      </c>
      <c r="H3760">
        <f t="shared" ca="1" si="940"/>
        <v>1</v>
      </c>
      <c r="I3760">
        <f t="shared" si="941"/>
        <v>1</v>
      </c>
      <c r="J3760">
        <f t="shared" si="944"/>
        <v>-18.269999999999527</v>
      </c>
      <c r="K3760">
        <f t="shared" si="942"/>
        <v>1</v>
      </c>
      <c r="L3760" s="11">
        <f t="shared" ca="1" si="936"/>
        <v>11206.499999999971</v>
      </c>
      <c r="M3760">
        <f t="shared" ca="1" si="943"/>
        <v>1</v>
      </c>
      <c r="N3760">
        <f t="shared" ca="1" si="937"/>
        <v>0</v>
      </c>
      <c r="O3760">
        <f>COUNTIF(結算日!$A$3:$A$249,A3760)</f>
        <v>1</v>
      </c>
      <c r="Q3760" s="7">
        <f t="shared" si="945"/>
        <v>-105</v>
      </c>
      <c r="R3760" s="8">
        <f t="shared" ca="1" si="949"/>
        <v>-21735</v>
      </c>
      <c r="S3760" s="8">
        <f t="shared" ca="1" si="950"/>
        <v>1598579</v>
      </c>
      <c r="T3760" s="8">
        <f t="shared" ca="1" si="946"/>
        <v>206</v>
      </c>
      <c r="U3760" s="9">
        <f t="shared" ca="1" si="951"/>
        <v>413</v>
      </c>
      <c r="V3760">
        <f t="shared" si="947"/>
        <v>2013</v>
      </c>
      <c r="W3760">
        <f t="shared" si="948"/>
        <v>8</v>
      </c>
    </row>
    <row r="3761" spans="1:23" x14ac:dyDescent="0.25">
      <c r="A3761" s="1">
        <v>41509</v>
      </c>
      <c r="B3761" s="2">
        <v>7873.31</v>
      </c>
      <c r="C3761" s="2">
        <v>72115</v>
      </c>
      <c r="D3761" s="2">
        <v>7786</v>
      </c>
      <c r="E3761" s="2">
        <v>7755</v>
      </c>
      <c r="F3761" s="10">
        <f t="shared" si="938"/>
        <v>-1.1089363939689956E-2</v>
      </c>
      <c r="G3761" s="2">
        <f t="shared" ca="1" si="939"/>
        <v>80086.350000000006</v>
      </c>
      <c r="H3761">
        <f t="shared" ca="1" si="940"/>
        <v>-1</v>
      </c>
      <c r="I3761">
        <f t="shared" si="941"/>
        <v>1</v>
      </c>
      <c r="J3761">
        <f t="shared" si="944"/>
        <v>58.930000000000291</v>
      </c>
      <c r="K3761">
        <f t="shared" si="942"/>
        <v>1</v>
      </c>
      <c r="L3761" s="11">
        <f t="shared" ca="1" si="936"/>
        <v>11265.429999999971</v>
      </c>
      <c r="M3761">
        <f t="shared" ca="1" si="943"/>
        <v>1</v>
      </c>
      <c r="N3761">
        <f t="shared" ca="1" si="937"/>
        <v>0</v>
      </c>
      <c r="O3761">
        <f>COUNTIF(結算日!$A$3:$A$249,A3761)</f>
        <v>0</v>
      </c>
      <c r="Q3761" s="7">
        <f t="shared" si="945"/>
        <v>43</v>
      </c>
      <c r="R3761" s="8">
        <f t="shared" ca="1" si="949"/>
        <v>8858</v>
      </c>
      <c r="S3761" s="8">
        <f t="shared" ca="1" si="950"/>
        <v>1607024</v>
      </c>
      <c r="T3761" s="8">
        <f t="shared" ca="1" si="946"/>
        <v>206</v>
      </c>
      <c r="U3761" s="9">
        <f t="shared" ca="1" si="951"/>
        <v>0</v>
      </c>
      <c r="V3761">
        <f t="shared" si="947"/>
        <v>2013</v>
      </c>
      <c r="W3761">
        <f t="shared" si="948"/>
        <v>8</v>
      </c>
    </row>
    <row r="3762" spans="1:23" x14ac:dyDescent="0.25">
      <c r="A3762" s="1">
        <v>41512</v>
      </c>
      <c r="B3762" s="2">
        <v>7894.97</v>
      </c>
      <c r="C3762" s="2">
        <v>58017</v>
      </c>
      <c r="D3762" s="2">
        <v>7824</v>
      </c>
      <c r="E3762" s="2">
        <v>7796</v>
      </c>
      <c r="F3762" s="10">
        <f t="shared" si="938"/>
        <v>-8.9892678502895285E-3</v>
      </c>
      <c r="G3762" s="2">
        <f t="shared" ca="1" si="939"/>
        <v>79250.024999999994</v>
      </c>
      <c r="H3762">
        <f t="shared" ca="1" si="940"/>
        <v>-1</v>
      </c>
      <c r="I3762">
        <f t="shared" si="941"/>
        <v>1</v>
      </c>
      <c r="J3762">
        <f t="shared" si="944"/>
        <v>21.659999999999854</v>
      </c>
      <c r="K3762">
        <f t="shared" si="942"/>
        <v>1</v>
      </c>
      <c r="L3762" s="11">
        <f t="shared" ca="1" si="936"/>
        <v>11287.089999999971</v>
      </c>
      <c r="M3762">
        <f t="shared" ca="1" si="943"/>
        <v>1</v>
      </c>
      <c r="N3762">
        <f t="shared" ca="1" si="937"/>
        <v>0</v>
      </c>
      <c r="O3762">
        <f>COUNTIF(結算日!$A$3:$A$249,A3762)</f>
        <v>0</v>
      </c>
      <c r="Q3762" s="7">
        <f t="shared" si="945"/>
        <v>38</v>
      </c>
      <c r="R3762" s="8">
        <f t="shared" ca="1" si="949"/>
        <v>7828</v>
      </c>
      <c r="S3762" s="8">
        <f t="shared" ca="1" si="950"/>
        <v>1614852</v>
      </c>
      <c r="T3762" s="8">
        <f t="shared" ca="1" si="946"/>
        <v>206</v>
      </c>
      <c r="U3762" s="9">
        <f t="shared" ca="1" si="951"/>
        <v>0</v>
      </c>
      <c r="V3762">
        <f t="shared" si="947"/>
        <v>2013</v>
      </c>
      <c r="W3762">
        <f t="shared" si="948"/>
        <v>8</v>
      </c>
    </row>
    <row r="3763" spans="1:23" x14ac:dyDescent="0.25">
      <c r="A3763" s="1">
        <v>41513</v>
      </c>
      <c r="B3763" s="2">
        <v>7820.84</v>
      </c>
      <c r="C3763" s="2">
        <v>68928</v>
      </c>
      <c r="D3763" s="2">
        <v>7757</v>
      </c>
      <c r="E3763" s="2">
        <v>7730</v>
      </c>
      <c r="F3763" s="10">
        <f t="shared" si="938"/>
        <v>-8.1628060412948233E-3</v>
      </c>
      <c r="G3763" s="2">
        <f t="shared" ca="1" si="939"/>
        <v>79024.875</v>
      </c>
      <c r="H3763">
        <f t="shared" ca="1" si="940"/>
        <v>-1</v>
      </c>
      <c r="I3763">
        <f t="shared" si="941"/>
        <v>1</v>
      </c>
      <c r="J3763">
        <f t="shared" si="944"/>
        <v>-74.130000000000109</v>
      </c>
      <c r="K3763">
        <f t="shared" si="942"/>
        <v>1</v>
      </c>
      <c r="L3763" s="11">
        <f t="shared" ca="1" si="936"/>
        <v>11212.95999999997</v>
      </c>
      <c r="M3763">
        <f t="shared" ca="1" si="943"/>
        <v>1</v>
      </c>
      <c r="N3763">
        <f t="shared" ca="1" si="937"/>
        <v>0</v>
      </c>
      <c r="O3763">
        <f>COUNTIF(結算日!$A$3:$A$249,A3763)</f>
        <v>0</v>
      </c>
      <c r="Q3763" s="7">
        <f t="shared" si="945"/>
        <v>-67</v>
      </c>
      <c r="R3763" s="8">
        <f t="shared" ca="1" si="949"/>
        <v>-13802</v>
      </c>
      <c r="S3763" s="8">
        <f t="shared" ca="1" si="950"/>
        <v>1601050</v>
      </c>
      <c r="T3763" s="8">
        <f t="shared" ca="1" si="946"/>
        <v>206</v>
      </c>
      <c r="U3763" s="9">
        <f t="shared" ca="1" si="951"/>
        <v>0</v>
      </c>
      <c r="V3763">
        <f t="shared" si="947"/>
        <v>2013</v>
      </c>
      <c r="W3763">
        <f t="shared" si="948"/>
        <v>8</v>
      </c>
    </row>
    <row r="3764" spans="1:23" x14ac:dyDescent="0.25">
      <c r="A3764" s="1">
        <v>41514</v>
      </c>
      <c r="B3764" s="2">
        <v>7824.54</v>
      </c>
      <c r="C3764" s="2">
        <v>62509</v>
      </c>
      <c r="D3764" s="2">
        <v>7780</v>
      </c>
      <c r="E3764" s="2">
        <v>7748</v>
      </c>
      <c r="F3764" s="10">
        <f t="shared" si="938"/>
        <v>-5.6923474095601501E-3</v>
      </c>
      <c r="G3764" s="2">
        <f t="shared" ca="1" si="939"/>
        <v>78755.274999999994</v>
      </c>
      <c r="H3764">
        <f t="shared" ca="1" si="940"/>
        <v>-1</v>
      </c>
      <c r="I3764">
        <f t="shared" si="941"/>
        <v>1</v>
      </c>
      <c r="J3764">
        <f t="shared" si="944"/>
        <v>3.6999999999998181</v>
      </c>
      <c r="K3764">
        <f t="shared" si="942"/>
        <v>1</v>
      </c>
      <c r="L3764" s="11">
        <f t="shared" ca="1" si="936"/>
        <v>11216.659999999971</v>
      </c>
      <c r="M3764">
        <f t="shared" ca="1" si="943"/>
        <v>1</v>
      </c>
      <c r="N3764">
        <f t="shared" ca="1" si="937"/>
        <v>0</v>
      </c>
      <c r="O3764">
        <f>COUNTIF(結算日!$A$3:$A$249,A3764)</f>
        <v>0</v>
      </c>
      <c r="Q3764" s="7">
        <f t="shared" si="945"/>
        <v>23</v>
      </c>
      <c r="R3764" s="8">
        <f t="shared" ca="1" si="949"/>
        <v>4738</v>
      </c>
      <c r="S3764" s="8">
        <f t="shared" ca="1" si="950"/>
        <v>1605788</v>
      </c>
      <c r="T3764" s="8">
        <f t="shared" ca="1" si="946"/>
        <v>206</v>
      </c>
      <c r="U3764" s="9">
        <f t="shared" ca="1" si="951"/>
        <v>0</v>
      </c>
      <c r="V3764">
        <f t="shared" si="947"/>
        <v>2013</v>
      </c>
      <c r="W3764">
        <f t="shared" si="948"/>
        <v>8</v>
      </c>
    </row>
    <row r="3765" spans="1:23" x14ac:dyDescent="0.25">
      <c r="A3765" s="1">
        <v>41515</v>
      </c>
      <c r="B3765" s="2">
        <v>7917.66</v>
      </c>
      <c r="C3765" s="2">
        <v>71582</v>
      </c>
      <c r="D3765" s="2">
        <v>7896</v>
      </c>
      <c r="E3765" s="2">
        <v>7863</v>
      </c>
      <c r="F3765" s="10">
        <f t="shared" si="938"/>
        <v>-2.735656747069215E-3</v>
      </c>
      <c r="G3765" s="2">
        <f t="shared" ca="1" si="939"/>
        <v>78433.3</v>
      </c>
      <c r="H3765">
        <f t="shared" ca="1" si="940"/>
        <v>-1</v>
      </c>
      <c r="I3765">
        <f t="shared" si="941"/>
        <v>1</v>
      </c>
      <c r="J3765">
        <f t="shared" si="944"/>
        <v>93.119999999999891</v>
      </c>
      <c r="K3765">
        <f t="shared" si="942"/>
        <v>1</v>
      </c>
      <c r="L3765" s="11">
        <f t="shared" ca="1" si="936"/>
        <v>11309.77999999997</v>
      </c>
      <c r="M3765">
        <f t="shared" ca="1" si="943"/>
        <v>1</v>
      </c>
      <c r="N3765">
        <f t="shared" ca="1" si="937"/>
        <v>0</v>
      </c>
      <c r="O3765">
        <f>COUNTIF(結算日!$A$3:$A$249,A3765)</f>
        <v>0</v>
      </c>
      <c r="Q3765" s="7">
        <f t="shared" si="945"/>
        <v>116</v>
      </c>
      <c r="R3765" s="8">
        <f t="shared" ca="1" si="949"/>
        <v>23896</v>
      </c>
      <c r="S3765" s="8">
        <f t="shared" ca="1" si="950"/>
        <v>1629684</v>
      </c>
      <c r="T3765" s="8">
        <f t="shared" ca="1" si="946"/>
        <v>206</v>
      </c>
      <c r="U3765" s="9">
        <f t="shared" ca="1" si="951"/>
        <v>0</v>
      </c>
      <c r="V3765">
        <f t="shared" si="947"/>
        <v>2013</v>
      </c>
      <c r="W3765">
        <f t="shared" si="948"/>
        <v>8</v>
      </c>
    </row>
    <row r="3766" spans="1:23" x14ac:dyDescent="0.25">
      <c r="A3766" s="1">
        <v>41516</v>
      </c>
      <c r="B3766" s="2">
        <v>8021.89</v>
      </c>
      <c r="C3766" s="2">
        <v>80947</v>
      </c>
      <c r="D3766" s="2">
        <v>7969</v>
      </c>
      <c r="E3766" s="2">
        <v>7939</v>
      </c>
      <c r="F3766" s="10">
        <f t="shared" si="938"/>
        <v>-6.5932093309681861E-3</v>
      </c>
      <c r="G3766" s="2">
        <f t="shared" ca="1" si="939"/>
        <v>78701.324999999997</v>
      </c>
      <c r="H3766">
        <f t="shared" ca="1" si="940"/>
        <v>1</v>
      </c>
      <c r="I3766">
        <f t="shared" si="941"/>
        <v>1</v>
      </c>
      <c r="J3766">
        <f t="shared" si="944"/>
        <v>104.23000000000047</v>
      </c>
      <c r="K3766">
        <f t="shared" si="942"/>
        <v>1</v>
      </c>
      <c r="L3766" s="11">
        <f t="shared" ca="1" si="936"/>
        <v>11414.009999999969</v>
      </c>
      <c r="M3766">
        <f t="shared" ca="1" si="943"/>
        <v>1</v>
      </c>
      <c r="N3766">
        <f t="shared" ca="1" si="937"/>
        <v>0</v>
      </c>
      <c r="O3766">
        <f>COUNTIF(結算日!$A$3:$A$249,A3766)</f>
        <v>0</v>
      </c>
      <c r="Q3766" s="7">
        <f t="shared" si="945"/>
        <v>73</v>
      </c>
      <c r="R3766" s="8">
        <f t="shared" ca="1" si="949"/>
        <v>15038</v>
      </c>
      <c r="S3766" s="8">
        <f t="shared" ca="1" si="950"/>
        <v>1644722</v>
      </c>
      <c r="T3766" s="8">
        <f t="shared" ca="1" si="946"/>
        <v>206</v>
      </c>
      <c r="U3766" s="9">
        <f t="shared" ca="1" si="951"/>
        <v>0</v>
      </c>
      <c r="V3766">
        <f t="shared" si="947"/>
        <v>2013</v>
      </c>
      <c r="W3766">
        <f t="shared" si="948"/>
        <v>8</v>
      </c>
    </row>
    <row r="3767" spans="1:23" x14ac:dyDescent="0.25">
      <c r="A3767" s="1">
        <v>41519</v>
      </c>
      <c r="B3767" s="2">
        <v>8038.86</v>
      </c>
      <c r="C3767" s="2">
        <v>71229</v>
      </c>
      <c r="D3767" s="2">
        <v>8018</v>
      </c>
      <c r="E3767" s="2">
        <v>7990</v>
      </c>
      <c r="F3767" s="10">
        <f t="shared" si="938"/>
        <v>-2.5948952960991312E-3</v>
      </c>
      <c r="G3767" s="2">
        <f t="shared" ca="1" si="939"/>
        <v>78548.649999999994</v>
      </c>
      <c r="H3767">
        <f t="shared" ca="1" si="940"/>
        <v>-1</v>
      </c>
      <c r="I3767">
        <f t="shared" si="941"/>
        <v>1</v>
      </c>
      <c r="J3767">
        <f t="shared" si="944"/>
        <v>16.969999999999345</v>
      </c>
      <c r="K3767">
        <f t="shared" si="942"/>
        <v>1</v>
      </c>
      <c r="L3767" s="11">
        <f t="shared" ca="1" si="936"/>
        <v>11430.979999999969</v>
      </c>
      <c r="M3767">
        <f t="shared" ca="1" si="943"/>
        <v>1</v>
      </c>
      <c r="N3767">
        <f t="shared" ca="1" si="937"/>
        <v>0</v>
      </c>
      <c r="O3767">
        <f>COUNTIF(結算日!$A$3:$A$249,A3767)</f>
        <v>0</v>
      </c>
      <c r="Q3767" s="7">
        <f t="shared" si="945"/>
        <v>49</v>
      </c>
      <c r="R3767" s="8">
        <f t="shared" ca="1" si="949"/>
        <v>10094</v>
      </c>
      <c r="S3767" s="8">
        <f t="shared" ca="1" si="950"/>
        <v>1654816</v>
      </c>
      <c r="T3767" s="8">
        <f t="shared" ca="1" si="946"/>
        <v>206</v>
      </c>
      <c r="U3767" s="9">
        <f t="shared" ca="1" si="951"/>
        <v>0</v>
      </c>
      <c r="V3767">
        <f t="shared" si="947"/>
        <v>2013</v>
      </c>
      <c r="W3767">
        <f t="shared" si="948"/>
        <v>9</v>
      </c>
    </row>
    <row r="3768" spans="1:23" x14ac:dyDescent="0.25">
      <c r="A3768" s="1">
        <v>41520</v>
      </c>
      <c r="B3768" s="2">
        <v>8088.37</v>
      </c>
      <c r="C3768" s="2">
        <v>80040</v>
      </c>
      <c r="D3768" s="2">
        <v>8052</v>
      </c>
      <c r="E3768" s="2">
        <v>8029</v>
      </c>
      <c r="F3768" s="10">
        <f t="shared" si="938"/>
        <v>-4.4965796569642613E-3</v>
      </c>
      <c r="G3768" s="2">
        <f t="shared" ca="1" si="939"/>
        <v>78745.074999999997</v>
      </c>
      <c r="H3768">
        <f t="shared" ca="1" si="940"/>
        <v>1</v>
      </c>
      <c r="I3768">
        <f t="shared" si="941"/>
        <v>1</v>
      </c>
      <c r="J3768">
        <f t="shared" si="944"/>
        <v>49.510000000000218</v>
      </c>
      <c r="K3768">
        <f t="shared" si="942"/>
        <v>1</v>
      </c>
      <c r="L3768" s="11">
        <f t="shared" ca="1" si="936"/>
        <v>11480.489999999969</v>
      </c>
      <c r="M3768">
        <f t="shared" ca="1" si="943"/>
        <v>1</v>
      </c>
      <c r="N3768">
        <f t="shared" ca="1" si="937"/>
        <v>0</v>
      </c>
      <c r="O3768">
        <f>COUNTIF(結算日!$A$3:$A$249,A3768)</f>
        <v>0</v>
      </c>
      <c r="Q3768" s="7">
        <f t="shared" si="945"/>
        <v>34</v>
      </c>
      <c r="R3768" s="8">
        <f t="shared" ca="1" si="949"/>
        <v>7004</v>
      </c>
      <c r="S3768" s="8">
        <f t="shared" ca="1" si="950"/>
        <v>1661820</v>
      </c>
      <c r="T3768" s="8">
        <f t="shared" ca="1" si="946"/>
        <v>206</v>
      </c>
      <c r="U3768" s="9">
        <f t="shared" ca="1" si="951"/>
        <v>0</v>
      </c>
      <c r="V3768">
        <f t="shared" si="947"/>
        <v>2013</v>
      </c>
      <c r="W3768">
        <f t="shared" si="948"/>
        <v>9</v>
      </c>
    </row>
    <row r="3769" spans="1:23" x14ac:dyDescent="0.25">
      <c r="A3769" s="1">
        <v>41521</v>
      </c>
      <c r="B3769" s="2">
        <v>8083.44</v>
      </c>
      <c r="C3769" s="2">
        <v>75666</v>
      </c>
      <c r="D3769" s="2">
        <v>8071</v>
      </c>
      <c r="E3769" s="2">
        <v>8049</v>
      </c>
      <c r="F3769" s="10">
        <f t="shared" si="938"/>
        <v>-1.5389487643874267E-3</v>
      </c>
      <c r="G3769" s="2">
        <f t="shared" ca="1" si="939"/>
        <v>78820.649999999994</v>
      </c>
      <c r="H3769">
        <f t="shared" ca="1" si="940"/>
        <v>-1</v>
      </c>
      <c r="I3769">
        <f t="shared" si="941"/>
        <v>1</v>
      </c>
      <c r="J3769">
        <f t="shared" si="944"/>
        <v>-4.930000000000291</v>
      </c>
      <c r="K3769">
        <f t="shared" si="942"/>
        <v>1</v>
      </c>
      <c r="L3769" s="11">
        <f t="shared" ca="1" si="936"/>
        <v>11475.559999999969</v>
      </c>
      <c r="M3769">
        <f t="shared" ca="1" si="943"/>
        <v>1</v>
      </c>
      <c r="N3769">
        <f t="shared" ca="1" si="937"/>
        <v>0</v>
      </c>
      <c r="O3769">
        <f>COUNTIF(結算日!$A$3:$A$249,A3769)</f>
        <v>0</v>
      </c>
      <c r="Q3769" s="7">
        <f t="shared" si="945"/>
        <v>19</v>
      </c>
      <c r="R3769" s="8">
        <f t="shared" ca="1" si="949"/>
        <v>3914</v>
      </c>
      <c r="S3769" s="8">
        <f t="shared" ca="1" si="950"/>
        <v>1665734</v>
      </c>
      <c r="T3769" s="8">
        <f t="shared" ca="1" si="946"/>
        <v>206</v>
      </c>
      <c r="U3769" s="9">
        <f t="shared" ca="1" si="951"/>
        <v>0</v>
      </c>
      <c r="V3769">
        <f t="shared" si="947"/>
        <v>2013</v>
      </c>
      <c r="W3769">
        <f t="shared" si="948"/>
        <v>9</v>
      </c>
    </row>
    <row r="3770" spans="1:23" x14ac:dyDescent="0.25">
      <c r="A3770" s="1">
        <v>41522</v>
      </c>
      <c r="B3770" s="2">
        <v>8169.1</v>
      </c>
      <c r="C3770" s="2">
        <v>92463</v>
      </c>
      <c r="D3770" s="2">
        <v>8130</v>
      </c>
      <c r="E3770" s="2">
        <v>8107</v>
      </c>
      <c r="F3770" s="10">
        <f t="shared" si="938"/>
        <v>-4.7863289713677704E-3</v>
      </c>
      <c r="G3770" s="2">
        <f t="shared" ca="1" si="939"/>
        <v>79000</v>
      </c>
      <c r="H3770">
        <f t="shared" ca="1" si="940"/>
        <v>1</v>
      </c>
      <c r="I3770">
        <f t="shared" si="941"/>
        <v>1</v>
      </c>
      <c r="J3770">
        <f t="shared" si="944"/>
        <v>85.660000000000764</v>
      </c>
      <c r="K3770">
        <f t="shared" si="942"/>
        <v>1</v>
      </c>
      <c r="L3770" s="11">
        <f t="shared" ca="1" si="936"/>
        <v>11561.219999999968</v>
      </c>
      <c r="M3770">
        <f t="shared" ca="1" si="943"/>
        <v>1</v>
      </c>
      <c r="N3770">
        <f t="shared" ca="1" si="937"/>
        <v>0</v>
      </c>
      <c r="O3770">
        <f>COUNTIF(結算日!$A$3:$A$249,A3770)</f>
        <v>0</v>
      </c>
      <c r="Q3770" s="7">
        <f t="shared" si="945"/>
        <v>59</v>
      </c>
      <c r="R3770" s="8">
        <f t="shared" ca="1" si="949"/>
        <v>12154</v>
      </c>
      <c r="S3770" s="8">
        <f t="shared" ca="1" si="950"/>
        <v>1677888</v>
      </c>
      <c r="T3770" s="8">
        <f t="shared" ca="1" si="946"/>
        <v>206</v>
      </c>
      <c r="U3770" s="9">
        <f t="shared" ca="1" si="951"/>
        <v>0</v>
      </c>
      <c r="V3770">
        <f t="shared" si="947"/>
        <v>2013</v>
      </c>
      <c r="W3770">
        <f t="shared" si="948"/>
        <v>9</v>
      </c>
    </row>
    <row r="3771" spans="1:23" x14ac:dyDescent="0.25">
      <c r="A3771" s="1">
        <v>41523</v>
      </c>
      <c r="B3771" s="2">
        <v>8164.2</v>
      </c>
      <c r="C3771" s="2">
        <v>91634</v>
      </c>
      <c r="D3771" s="2">
        <v>8139</v>
      </c>
      <c r="E3771" s="2">
        <v>8113</v>
      </c>
      <c r="F3771" s="10">
        <f t="shared" si="938"/>
        <v>-3.0866465789667341E-3</v>
      </c>
      <c r="G3771" s="2">
        <f t="shared" ca="1" si="939"/>
        <v>78583.274999999994</v>
      </c>
      <c r="H3771">
        <f t="shared" ca="1" si="940"/>
        <v>1</v>
      </c>
      <c r="I3771">
        <f t="shared" si="941"/>
        <v>1</v>
      </c>
      <c r="J3771">
        <f t="shared" si="944"/>
        <v>-4.9000000000005457</v>
      </c>
      <c r="K3771">
        <f t="shared" si="942"/>
        <v>1</v>
      </c>
      <c r="L3771" s="11">
        <f t="shared" ca="1" si="936"/>
        <v>11556.319999999967</v>
      </c>
      <c r="M3771">
        <f t="shared" ca="1" si="943"/>
        <v>1</v>
      </c>
      <c r="N3771">
        <f t="shared" ca="1" si="937"/>
        <v>0</v>
      </c>
      <c r="O3771">
        <f>COUNTIF(結算日!$A$3:$A$249,A3771)</f>
        <v>0</v>
      </c>
      <c r="Q3771" s="7">
        <f t="shared" si="945"/>
        <v>9</v>
      </c>
      <c r="R3771" s="8">
        <f t="shared" ca="1" si="949"/>
        <v>1854</v>
      </c>
      <c r="S3771" s="8">
        <f t="shared" ca="1" si="950"/>
        <v>1679742</v>
      </c>
      <c r="T3771" s="8">
        <f t="shared" ca="1" si="946"/>
        <v>206</v>
      </c>
      <c r="U3771" s="9">
        <f t="shared" ca="1" si="951"/>
        <v>0</v>
      </c>
      <c r="V3771">
        <f t="shared" si="947"/>
        <v>2013</v>
      </c>
      <c r="W3771">
        <f t="shared" si="948"/>
        <v>9</v>
      </c>
    </row>
    <row r="3772" spans="1:23" x14ac:dyDescent="0.25">
      <c r="A3772" s="1">
        <v>41526</v>
      </c>
      <c r="B3772" s="2">
        <v>8192.11</v>
      </c>
      <c r="C3772" s="2">
        <v>84496</v>
      </c>
      <c r="D3772" s="2">
        <v>8159</v>
      </c>
      <c r="E3772" s="2">
        <v>8134</v>
      </c>
      <c r="F3772" s="10">
        <f t="shared" si="938"/>
        <v>-4.0416937760846539E-3</v>
      </c>
      <c r="G3772" s="2">
        <f t="shared" ca="1" si="939"/>
        <v>78527.225000000006</v>
      </c>
      <c r="H3772">
        <f t="shared" ca="1" si="940"/>
        <v>1</v>
      </c>
      <c r="I3772">
        <f t="shared" si="941"/>
        <v>1</v>
      </c>
      <c r="J3772">
        <f t="shared" si="944"/>
        <v>27.910000000000764</v>
      </c>
      <c r="K3772">
        <f t="shared" si="942"/>
        <v>1</v>
      </c>
      <c r="L3772" s="11">
        <f t="shared" ca="1" si="936"/>
        <v>11584.229999999967</v>
      </c>
      <c r="M3772">
        <f t="shared" ca="1" si="943"/>
        <v>1</v>
      </c>
      <c r="N3772">
        <f t="shared" ca="1" si="937"/>
        <v>0</v>
      </c>
      <c r="O3772">
        <f>COUNTIF(結算日!$A$3:$A$249,A3772)</f>
        <v>0</v>
      </c>
      <c r="Q3772" s="7">
        <f t="shared" si="945"/>
        <v>20</v>
      </c>
      <c r="R3772" s="8">
        <f t="shared" ca="1" si="949"/>
        <v>4120</v>
      </c>
      <c r="S3772" s="8">
        <f t="shared" ca="1" si="950"/>
        <v>1683862</v>
      </c>
      <c r="T3772" s="8">
        <f t="shared" ca="1" si="946"/>
        <v>206</v>
      </c>
      <c r="U3772" s="9">
        <f t="shared" ca="1" si="951"/>
        <v>0</v>
      </c>
      <c r="V3772">
        <f t="shared" si="947"/>
        <v>2013</v>
      </c>
      <c r="W3772">
        <f t="shared" si="948"/>
        <v>9</v>
      </c>
    </row>
    <row r="3773" spans="1:23" x14ac:dyDescent="0.25">
      <c r="A3773" s="1">
        <v>41527</v>
      </c>
      <c r="B3773" s="2">
        <v>8208.77</v>
      </c>
      <c r="C3773" s="2">
        <v>88702</v>
      </c>
      <c r="D3773" s="2">
        <v>8171</v>
      </c>
      <c r="E3773" s="2">
        <v>8146</v>
      </c>
      <c r="F3773" s="10">
        <f t="shared" si="938"/>
        <v>-4.6011765465472365E-3</v>
      </c>
      <c r="G3773" s="2">
        <f t="shared" ca="1" si="939"/>
        <v>78702.274999999994</v>
      </c>
      <c r="H3773">
        <f t="shared" ca="1" si="940"/>
        <v>1</v>
      </c>
      <c r="I3773">
        <f t="shared" si="941"/>
        <v>1</v>
      </c>
      <c r="J3773">
        <f t="shared" si="944"/>
        <v>16.659999999999854</v>
      </c>
      <c r="K3773">
        <f t="shared" si="942"/>
        <v>1</v>
      </c>
      <c r="L3773" s="11">
        <f t="shared" ca="1" si="936"/>
        <v>11600.889999999967</v>
      </c>
      <c r="M3773">
        <f t="shared" ca="1" si="943"/>
        <v>1</v>
      </c>
      <c r="N3773">
        <f t="shared" ca="1" si="937"/>
        <v>0</v>
      </c>
      <c r="O3773">
        <f>COUNTIF(結算日!$A$3:$A$249,A3773)</f>
        <v>0</v>
      </c>
      <c r="Q3773" s="7">
        <f t="shared" si="945"/>
        <v>12</v>
      </c>
      <c r="R3773" s="8">
        <f t="shared" ca="1" si="949"/>
        <v>2472</v>
      </c>
      <c r="S3773" s="8">
        <f t="shared" ca="1" si="950"/>
        <v>1686334</v>
      </c>
      <c r="T3773" s="8">
        <f t="shared" ca="1" si="946"/>
        <v>206</v>
      </c>
      <c r="U3773" s="9">
        <f t="shared" ca="1" si="951"/>
        <v>0</v>
      </c>
      <c r="V3773">
        <f t="shared" si="947"/>
        <v>2013</v>
      </c>
      <c r="W3773">
        <f t="shared" si="948"/>
        <v>9</v>
      </c>
    </row>
    <row r="3774" spans="1:23" x14ac:dyDescent="0.25">
      <c r="A3774" s="1">
        <v>41528</v>
      </c>
      <c r="B3774" s="2">
        <v>8208.99</v>
      </c>
      <c r="C3774" s="2">
        <v>89329</v>
      </c>
      <c r="D3774" s="2">
        <v>8191</v>
      </c>
      <c r="E3774" s="2">
        <v>8170</v>
      </c>
      <c r="F3774" s="10">
        <f t="shared" si="938"/>
        <v>-2.1914998069190172E-3</v>
      </c>
      <c r="G3774" s="2">
        <f t="shared" ca="1" si="939"/>
        <v>78741.600000000006</v>
      </c>
      <c r="H3774">
        <f t="shared" ca="1" si="940"/>
        <v>1</v>
      </c>
      <c r="I3774">
        <f t="shared" si="941"/>
        <v>1</v>
      </c>
      <c r="J3774">
        <f t="shared" si="944"/>
        <v>0.21999999999934516</v>
      </c>
      <c r="K3774">
        <f t="shared" si="942"/>
        <v>1</v>
      </c>
      <c r="L3774" s="11">
        <f t="shared" ref="L3774:L3837" ca="1" si="952">L3773+J3774*M3773</f>
        <v>11601.109999999966</v>
      </c>
      <c r="M3774">
        <f t="shared" ca="1" si="943"/>
        <v>1</v>
      </c>
      <c r="N3774">
        <f t="shared" ref="N3774:N3837" ca="1" si="953">ABS(M3774-M3773)</f>
        <v>0</v>
      </c>
      <c r="O3774">
        <f>COUNTIF(結算日!$A$3:$A$249,A3774)</f>
        <v>0</v>
      </c>
      <c r="Q3774" s="7">
        <f t="shared" si="945"/>
        <v>20</v>
      </c>
      <c r="R3774" s="8">
        <f t="shared" ca="1" si="949"/>
        <v>4120</v>
      </c>
      <c r="S3774" s="8">
        <f t="shared" ca="1" si="950"/>
        <v>1690454</v>
      </c>
      <c r="T3774" s="8">
        <f t="shared" ca="1" si="946"/>
        <v>206</v>
      </c>
      <c r="U3774" s="9">
        <f t="shared" ca="1" si="951"/>
        <v>0</v>
      </c>
      <c r="V3774">
        <f t="shared" si="947"/>
        <v>2013</v>
      </c>
      <c r="W3774">
        <f t="shared" si="948"/>
        <v>9</v>
      </c>
    </row>
    <row r="3775" spans="1:23" x14ac:dyDescent="0.25">
      <c r="A3775" s="1">
        <v>41529</v>
      </c>
      <c r="B3775" s="2">
        <v>8225.36</v>
      </c>
      <c r="C3775" s="2">
        <v>86958</v>
      </c>
      <c r="D3775" s="2">
        <v>8194</v>
      </c>
      <c r="E3775" s="2">
        <v>8174</v>
      </c>
      <c r="F3775" s="10">
        <f t="shared" si="938"/>
        <v>-3.8125990838091539E-3</v>
      </c>
      <c r="G3775" s="2">
        <f t="shared" ca="1" si="939"/>
        <v>78598.399999999994</v>
      </c>
      <c r="H3775">
        <f t="shared" ca="1" si="940"/>
        <v>1</v>
      </c>
      <c r="I3775">
        <f t="shared" si="941"/>
        <v>1</v>
      </c>
      <c r="J3775">
        <f t="shared" si="944"/>
        <v>16.3700000000008</v>
      </c>
      <c r="K3775">
        <f t="shared" si="942"/>
        <v>1</v>
      </c>
      <c r="L3775" s="11">
        <f t="shared" ca="1" si="952"/>
        <v>11617.479999999967</v>
      </c>
      <c r="M3775">
        <f t="shared" ca="1" si="943"/>
        <v>1</v>
      </c>
      <c r="N3775">
        <f t="shared" ca="1" si="953"/>
        <v>0</v>
      </c>
      <c r="O3775">
        <f>COUNTIF(結算日!$A$3:$A$249,A3775)</f>
        <v>0</v>
      </c>
      <c r="Q3775" s="7">
        <f t="shared" si="945"/>
        <v>3</v>
      </c>
      <c r="R3775" s="8">
        <f t="shared" ca="1" si="949"/>
        <v>618</v>
      </c>
      <c r="S3775" s="8">
        <f t="shared" ca="1" si="950"/>
        <v>1691072</v>
      </c>
      <c r="T3775" s="8">
        <f t="shared" ca="1" si="946"/>
        <v>206</v>
      </c>
      <c r="U3775" s="9">
        <f t="shared" ca="1" si="951"/>
        <v>0</v>
      </c>
      <c r="V3775">
        <f t="shared" si="947"/>
        <v>2013</v>
      </c>
      <c r="W3775">
        <f t="shared" si="948"/>
        <v>9</v>
      </c>
    </row>
    <row r="3776" spans="1:23" x14ac:dyDescent="0.25">
      <c r="A3776" s="1">
        <v>41530</v>
      </c>
      <c r="B3776" s="2">
        <v>8168.2</v>
      </c>
      <c r="C3776" s="2">
        <v>64762</v>
      </c>
      <c r="D3776" s="2">
        <v>8146</v>
      </c>
      <c r="E3776" s="2">
        <v>8129</v>
      </c>
      <c r="F3776" s="10">
        <f t="shared" si="938"/>
        <v>-2.7178570554099446E-3</v>
      </c>
      <c r="G3776" s="2">
        <f t="shared" ca="1" si="939"/>
        <v>78061.899999999994</v>
      </c>
      <c r="H3776">
        <f t="shared" ca="1" si="940"/>
        <v>-1</v>
      </c>
      <c r="I3776">
        <f t="shared" si="941"/>
        <v>1</v>
      </c>
      <c r="J3776">
        <f t="shared" si="944"/>
        <v>-57.160000000000764</v>
      </c>
      <c r="K3776">
        <f t="shared" si="942"/>
        <v>1</v>
      </c>
      <c r="L3776" s="11">
        <f t="shared" ca="1" si="952"/>
        <v>11560.319999999967</v>
      </c>
      <c r="M3776">
        <f t="shared" ca="1" si="943"/>
        <v>1</v>
      </c>
      <c r="N3776">
        <f t="shared" ca="1" si="953"/>
        <v>0</v>
      </c>
      <c r="O3776">
        <f>COUNTIF(結算日!$A$3:$A$249,A3776)</f>
        <v>0</v>
      </c>
      <c r="Q3776" s="7">
        <f t="shared" si="945"/>
        <v>-48</v>
      </c>
      <c r="R3776" s="8">
        <f t="shared" ca="1" si="949"/>
        <v>-9888</v>
      </c>
      <c r="S3776" s="8">
        <f t="shared" ca="1" si="950"/>
        <v>1681184</v>
      </c>
      <c r="T3776" s="8">
        <f t="shared" ca="1" si="946"/>
        <v>206</v>
      </c>
      <c r="U3776" s="9">
        <f t="shared" ca="1" si="951"/>
        <v>0</v>
      </c>
      <c r="V3776">
        <f t="shared" si="947"/>
        <v>2013</v>
      </c>
      <c r="W3776">
        <f t="shared" si="948"/>
        <v>9</v>
      </c>
    </row>
    <row r="3777" spans="1:23" x14ac:dyDescent="0.25">
      <c r="A3777" s="1">
        <v>41531</v>
      </c>
      <c r="B3777" s="2">
        <v>8142.48</v>
      </c>
      <c r="C3777" s="2">
        <v>38555</v>
      </c>
      <c r="D3777" s="2">
        <v>8162</v>
      </c>
      <c r="E3777" s="2">
        <v>8143</v>
      </c>
      <c r="F3777" s="10">
        <f t="shared" si="938"/>
        <v>2.397304015484325E-3</v>
      </c>
      <c r="G3777" s="2">
        <f t="shared" ca="1" si="939"/>
        <v>76509.574999999997</v>
      </c>
      <c r="H3777">
        <f t="shared" ca="1" si="940"/>
        <v>-1</v>
      </c>
      <c r="I3777">
        <f t="shared" si="941"/>
        <v>-1</v>
      </c>
      <c r="J3777">
        <f t="shared" si="944"/>
        <v>-25.720000000000255</v>
      </c>
      <c r="K3777">
        <f t="shared" si="942"/>
        <v>-1</v>
      </c>
      <c r="L3777" s="11">
        <f t="shared" ca="1" si="952"/>
        <v>11534.599999999966</v>
      </c>
      <c r="M3777">
        <f t="shared" ca="1" si="943"/>
        <v>-1</v>
      </c>
      <c r="N3777">
        <f t="shared" ca="1" si="953"/>
        <v>2</v>
      </c>
      <c r="O3777">
        <f>COUNTIF(結算日!$A$3:$A$249,A3777)</f>
        <v>0</v>
      </c>
      <c r="Q3777" s="7">
        <f t="shared" si="945"/>
        <v>16</v>
      </c>
      <c r="R3777" s="8">
        <f t="shared" ca="1" si="949"/>
        <v>3296</v>
      </c>
      <c r="S3777" s="8">
        <f t="shared" ca="1" si="950"/>
        <v>1684480</v>
      </c>
      <c r="T3777" s="8">
        <f t="shared" ca="1" si="946"/>
        <v>-206</v>
      </c>
      <c r="U3777" s="9">
        <f t="shared" ca="1" si="951"/>
        <v>412</v>
      </c>
      <c r="V3777">
        <f t="shared" si="947"/>
        <v>2013</v>
      </c>
      <c r="W3777">
        <f t="shared" si="948"/>
        <v>9</v>
      </c>
    </row>
    <row r="3778" spans="1:23" x14ac:dyDescent="0.25">
      <c r="A3778" s="1">
        <v>41533</v>
      </c>
      <c r="B3778" s="2">
        <v>8255.34</v>
      </c>
      <c r="C3778" s="2">
        <v>76278</v>
      </c>
      <c r="D3778" s="2">
        <v>8249</v>
      </c>
      <c r="E3778" s="2">
        <v>8235</v>
      </c>
      <c r="F3778" s="10">
        <f t="shared" ref="F3778:F3841" si="954">IF(O3778=1,E3778,D3778)/B3778-1</f>
        <v>-7.6798775095876515E-4</v>
      </c>
      <c r="G3778" s="2">
        <f t="shared" ref="G3778:G3841" ca="1" si="955">IF(ROW()&gt;$G$1,AVERAGE(OFFSET(C3778,-$G$1+1,,$G$1)),"")</f>
        <v>76498.675000000003</v>
      </c>
      <c r="H3778">
        <f t="shared" ref="H3778:H3841" ca="1" si="956">IF(G3778="",0,SIGN(C3778-G3778))</f>
        <v>-1</v>
      </c>
      <c r="I3778">
        <f t="shared" ref="I3778:I3841" si="957">-SIGN(F3778)</f>
        <v>1</v>
      </c>
      <c r="J3778">
        <f t="shared" si="944"/>
        <v>112.86000000000058</v>
      </c>
      <c r="K3778">
        <f t="shared" ref="K3778:K3841" ca="1" si="958">CHOOSE($K$1,H3778*(2-$K$1)+I3778*($K$1-1),IF(ABS(F3778)&gt;($K$1-2)/100,I3778,H3778))</f>
        <v>-1</v>
      </c>
      <c r="L3778" s="11">
        <f t="shared" ca="1" si="952"/>
        <v>11421.739999999965</v>
      </c>
      <c r="M3778">
        <f t="shared" ref="M3778:M3841" ca="1" si="959">INT(L3778*$P$1/B3778)*K3778</f>
        <v>-1</v>
      </c>
      <c r="N3778">
        <f t="shared" ca="1" si="953"/>
        <v>0</v>
      </c>
      <c r="O3778">
        <f>COUNTIF(結算日!$A$3:$A$249,A3778)</f>
        <v>0</v>
      </c>
      <c r="Q3778" s="7">
        <f t="shared" si="945"/>
        <v>87</v>
      </c>
      <c r="R3778" s="8">
        <f t="shared" ca="1" si="949"/>
        <v>-17922</v>
      </c>
      <c r="S3778" s="8">
        <f t="shared" ca="1" si="950"/>
        <v>1666146</v>
      </c>
      <c r="T3778" s="8">
        <f t="shared" ca="1" si="946"/>
        <v>-201</v>
      </c>
      <c r="U3778" s="9">
        <f t="shared" ca="1" si="951"/>
        <v>5</v>
      </c>
      <c r="V3778">
        <f t="shared" si="947"/>
        <v>2013</v>
      </c>
      <c r="W3778">
        <f t="shared" si="948"/>
        <v>9</v>
      </c>
    </row>
    <row r="3779" spans="1:23" x14ac:dyDescent="0.25">
      <c r="A3779" s="1">
        <v>41534</v>
      </c>
      <c r="B3779" s="2">
        <v>8249.7800000000007</v>
      </c>
      <c r="C3779" s="2">
        <v>66662</v>
      </c>
      <c r="D3779" s="2">
        <v>8240</v>
      </c>
      <c r="E3779" s="2">
        <v>8220</v>
      </c>
      <c r="F3779" s="10">
        <f t="shared" si="954"/>
        <v>-1.185486158418847E-3</v>
      </c>
      <c r="G3779" s="2">
        <f t="shared" ca="1" si="955"/>
        <v>75674.225000000006</v>
      </c>
      <c r="H3779">
        <f t="shared" ca="1" si="956"/>
        <v>-1</v>
      </c>
      <c r="I3779">
        <f t="shared" si="957"/>
        <v>1</v>
      </c>
      <c r="J3779">
        <f t="shared" ref="J3779:J3842" si="960">B3779-B3778</f>
        <v>-5.5599999999994907</v>
      </c>
      <c r="K3779">
        <f t="shared" si="958"/>
        <v>1</v>
      </c>
      <c r="L3779" s="11">
        <f t="shared" ca="1" si="952"/>
        <v>11427.299999999965</v>
      </c>
      <c r="M3779">
        <f t="shared" ca="1" si="959"/>
        <v>1</v>
      </c>
      <c r="N3779">
        <f t="shared" ca="1" si="953"/>
        <v>2</v>
      </c>
      <c r="O3779">
        <f>COUNTIF(結算日!$A$3:$A$249,A3779)</f>
        <v>0</v>
      </c>
      <c r="Q3779" s="7">
        <f t="shared" ref="Q3779:Q3842" si="961">D3779-IF(O3778=1,E3778,D3778)</f>
        <v>-9</v>
      </c>
      <c r="R3779" s="8">
        <f t="shared" ca="1" si="949"/>
        <v>1809</v>
      </c>
      <c r="S3779" s="8">
        <f t="shared" ca="1" si="950"/>
        <v>1667950</v>
      </c>
      <c r="T3779" s="8">
        <f t="shared" ref="T3779:T3842" ca="1" si="962">INT(S3779*$P$1/IF(O3779=1,E3779,D3779))*K3779</f>
        <v>202</v>
      </c>
      <c r="U3779" s="9">
        <f t="shared" ca="1" si="951"/>
        <v>403</v>
      </c>
      <c r="V3779">
        <f t="shared" ref="V3779:V3842" si="963">YEAR(A3779)</f>
        <v>2013</v>
      </c>
      <c r="W3779">
        <f t="shared" ref="W3779:W3842" si="964">MONTH(A3779)</f>
        <v>9</v>
      </c>
    </row>
    <row r="3780" spans="1:23" x14ac:dyDescent="0.25">
      <c r="A3780" s="1">
        <v>41535</v>
      </c>
      <c r="B3780" s="2">
        <v>8209.18</v>
      </c>
      <c r="C3780" s="2">
        <v>73020</v>
      </c>
      <c r="D3780" s="2">
        <v>8238</v>
      </c>
      <c r="E3780" s="2">
        <v>8178</v>
      </c>
      <c r="F3780" s="10">
        <f t="shared" si="954"/>
        <v>-3.7981869078276276E-3</v>
      </c>
      <c r="G3780" s="2">
        <f t="shared" ca="1" si="955"/>
        <v>75389.774999999994</v>
      </c>
      <c r="H3780">
        <f t="shared" ca="1" si="956"/>
        <v>-1</v>
      </c>
      <c r="I3780">
        <f t="shared" si="957"/>
        <v>1</v>
      </c>
      <c r="J3780">
        <f t="shared" si="960"/>
        <v>-40.600000000000364</v>
      </c>
      <c r="K3780">
        <f t="shared" si="958"/>
        <v>1</v>
      </c>
      <c r="L3780" s="11">
        <f t="shared" ca="1" si="952"/>
        <v>11386.699999999964</v>
      </c>
      <c r="M3780">
        <f t="shared" ca="1" si="959"/>
        <v>1</v>
      </c>
      <c r="N3780">
        <f t="shared" ca="1" si="953"/>
        <v>0</v>
      </c>
      <c r="O3780">
        <f>COUNTIF(結算日!$A$3:$A$249,A3780)</f>
        <v>1</v>
      </c>
      <c r="Q3780" s="7">
        <f t="shared" si="961"/>
        <v>-2</v>
      </c>
      <c r="R3780" s="8">
        <f t="shared" ref="R3780:R3843" ca="1" si="965">Q3780*T3779</f>
        <v>-404</v>
      </c>
      <c r="S3780" s="8">
        <f t="shared" ref="S3780:S3843" ca="1" si="966">S3779+Q3780*T3779-U3779*$U$1</f>
        <v>1667143</v>
      </c>
      <c r="T3780" s="8">
        <f t="shared" ca="1" si="962"/>
        <v>203</v>
      </c>
      <c r="U3780" s="9">
        <f t="shared" ref="U3780:U3843" ca="1" si="967">IF(O3780=1,ABS(T3780)+ABS(T3779),ABS(T3780-T3779))</f>
        <v>405</v>
      </c>
      <c r="V3780">
        <f t="shared" si="963"/>
        <v>2013</v>
      </c>
      <c r="W3780">
        <f t="shared" si="964"/>
        <v>9</v>
      </c>
    </row>
    <row r="3781" spans="1:23" x14ac:dyDescent="0.25">
      <c r="A3781" s="1">
        <v>41540</v>
      </c>
      <c r="B3781" s="2">
        <v>8292.83</v>
      </c>
      <c r="C3781" s="2">
        <v>85290</v>
      </c>
      <c r="D3781" s="2">
        <v>8256</v>
      </c>
      <c r="E3781" s="2">
        <v>8236</v>
      </c>
      <c r="F3781" s="10">
        <f t="shared" si="954"/>
        <v>-4.4411859401434217E-3</v>
      </c>
      <c r="G3781" s="2">
        <f t="shared" ca="1" si="955"/>
        <v>75503.5</v>
      </c>
      <c r="H3781">
        <f t="shared" ca="1" si="956"/>
        <v>1</v>
      </c>
      <c r="I3781">
        <f t="shared" si="957"/>
        <v>1</v>
      </c>
      <c r="J3781">
        <f t="shared" si="960"/>
        <v>83.649999999999636</v>
      </c>
      <c r="K3781">
        <f t="shared" si="958"/>
        <v>1</v>
      </c>
      <c r="L3781" s="11">
        <f t="shared" ca="1" si="952"/>
        <v>11470.349999999964</v>
      </c>
      <c r="M3781">
        <f t="shared" ca="1" si="959"/>
        <v>1</v>
      </c>
      <c r="N3781">
        <f t="shared" ca="1" si="953"/>
        <v>0</v>
      </c>
      <c r="O3781">
        <f>COUNTIF(結算日!$A$3:$A$249,A3781)</f>
        <v>0</v>
      </c>
      <c r="Q3781" s="7">
        <f t="shared" si="961"/>
        <v>78</v>
      </c>
      <c r="R3781" s="8">
        <f t="shared" ca="1" si="965"/>
        <v>15834</v>
      </c>
      <c r="S3781" s="8">
        <f t="shared" ca="1" si="966"/>
        <v>1682572</v>
      </c>
      <c r="T3781" s="8">
        <f t="shared" ca="1" si="962"/>
        <v>203</v>
      </c>
      <c r="U3781" s="9">
        <f t="shared" ca="1" si="967"/>
        <v>0</v>
      </c>
      <c r="V3781">
        <f t="shared" si="963"/>
        <v>2013</v>
      </c>
      <c r="W3781">
        <f t="shared" si="964"/>
        <v>9</v>
      </c>
    </row>
    <row r="3782" spans="1:23" x14ac:dyDescent="0.25">
      <c r="A3782" s="1">
        <v>41541</v>
      </c>
      <c r="B3782" s="2">
        <v>8299.1200000000008</v>
      </c>
      <c r="C3782" s="2">
        <v>80219</v>
      </c>
      <c r="D3782" s="2">
        <v>8268</v>
      </c>
      <c r="E3782" s="2">
        <v>8245</v>
      </c>
      <c r="F3782" s="10">
        <f t="shared" si="954"/>
        <v>-3.749795159004865E-3</v>
      </c>
      <c r="G3782" s="2">
        <f t="shared" ca="1" si="955"/>
        <v>75729.524999999994</v>
      </c>
      <c r="H3782">
        <f t="shared" ca="1" si="956"/>
        <v>1</v>
      </c>
      <c r="I3782">
        <f t="shared" si="957"/>
        <v>1</v>
      </c>
      <c r="J3782">
        <f t="shared" si="960"/>
        <v>6.2900000000008731</v>
      </c>
      <c r="K3782">
        <f t="shared" si="958"/>
        <v>1</v>
      </c>
      <c r="L3782" s="11">
        <f t="shared" ca="1" si="952"/>
        <v>11476.639999999965</v>
      </c>
      <c r="M3782">
        <f t="shared" ca="1" si="959"/>
        <v>1</v>
      </c>
      <c r="N3782">
        <f t="shared" ca="1" si="953"/>
        <v>0</v>
      </c>
      <c r="O3782">
        <f>COUNTIF(結算日!$A$3:$A$249,A3782)</f>
        <v>0</v>
      </c>
      <c r="Q3782" s="7">
        <f t="shared" si="961"/>
        <v>12</v>
      </c>
      <c r="R3782" s="8">
        <f t="shared" ca="1" si="965"/>
        <v>2436</v>
      </c>
      <c r="S3782" s="8">
        <f t="shared" ca="1" si="966"/>
        <v>1685008</v>
      </c>
      <c r="T3782" s="8">
        <f t="shared" ca="1" si="962"/>
        <v>203</v>
      </c>
      <c r="U3782" s="9">
        <f t="shared" ca="1" si="967"/>
        <v>0</v>
      </c>
      <c r="V3782">
        <f t="shared" si="963"/>
        <v>2013</v>
      </c>
      <c r="W3782">
        <f t="shared" si="964"/>
        <v>9</v>
      </c>
    </row>
    <row r="3783" spans="1:23" x14ac:dyDescent="0.25">
      <c r="A3783" s="1">
        <v>41542</v>
      </c>
      <c r="B3783" s="2">
        <v>8283.9</v>
      </c>
      <c r="C3783" s="2">
        <v>74931</v>
      </c>
      <c r="D3783" s="2">
        <v>8233</v>
      </c>
      <c r="E3783" s="2">
        <v>8209</v>
      </c>
      <c r="F3783" s="10">
        <f t="shared" si="954"/>
        <v>-6.1444488707009803E-3</v>
      </c>
      <c r="G3783" s="2">
        <f t="shared" ca="1" si="955"/>
        <v>75964.274999999994</v>
      </c>
      <c r="H3783">
        <f t="shared" ca="1" si="956"/>
        <v>-1</v>
      </c>
      <c r="I3783">
        <f t="shared" si="957"/>
        <v>1</v>
      </c>
      <c r="J3783">
        <f t="shared" si="960"/>
        <v>-15.220000000001164</v>
      </c>
      <c r="K3783">
        <f t="shared" si="958"/>
        <v>1</v>
      </c>
      <c r="L3783" s="11">
        <f t="shared" ca="1" si="952"/>
        <v>11461.419999999964</v>
      </c>
      <c r="M3783">
        <f t="shared" ca="1" si="959"/>
        <v>1</v>
      </c>
      <c r="N3783">
        <f t="shared" ca="1" si="953"/>
        <v>0</v>
      </c>
      <c r="O3783">
        <f>COUNTIF(結算日!$A$3:$A$249,A3783)</f>
        <v>0</v>
      </c>
      <c r="Q3783" s="7">
        <f t="shared" si="961"/>
        <v>-35</v>
      </c>
      <c r="R3783" s="8">
        <f t="shared" ca="1" si="965"/>
        <v>-7105</v>
      </c>
      <c r="S3783" s="8">
        <f t="shared" ca="1" si="966"/>
        <v>1677903</v>
      </c>
      <c r="T3783" s="8">
        <f t="shared" ca="1" si="962"/>
        <v>203</v>
      </c>
      <c r="U3783" s="9">
        <f t="shared" ca="1" si="967"/>
        <v>0</v>
      </c>
      <c r="V3783">
        <f t="shared" si="963"/>
        <v>2013</v>
      </c>
      <c r="W3783">
        <f t="shared" si="964"/>
        <v>9</v>
      </c>
    </row>
    <row r="3784" spans="1:23" x14ac:dyDescent="0.25">
      <c r="A3784" s="1">
        <v>41543</v>
      </c>
      <c r="B3784" s="2">
        <v>8184.68</v>
      </c>
      <c r="C3784" s="2">
        <v>71649</v>
      </c>
      <c r="D3784" s="2">
        <v>8183</v>
      </c>
      <c r="E3784" s="2">
        <v>8159</v>
      </c>
      <c r="F3784" s="10">
        <f t="shared" si="954"/>
        <v>-2.052615374089628E-4</v>
      </c>
      <c r="G3784" s="2">
        <f t="shared" ca="1" si="955"/>
        <v>75993.324999999997</v>
      </c>
      <c r="H3784">
        <f t="shared" ca="1" si="956"/>
        <v>-1</v>
      </c>
      <c r="I3784">
        <f t="shared" si="957"/>
        <v>1</v>
      </c>
      <c r="J3784">
        <f t="shared" si="960"/>
        <v>-99.219999999999345</v>
      </c>
      <c r="K3784">
        <f t="shared" ca="1" si="958"/>
        <v>-1</v>
      </c>
      <c r="L3784" s="11">
        <f t="shared" ca="1" si="952"/>
        <v>11362.199999999964</v>
      </c>
      <c r="M3784">
        <f t="shared" ca="1" si="959"/>
        <v>-1</v>
      </c>
      <c r="N3784">
        <f t="shared" ca="1" si="953"/>
        <v>2</v>
      </c>
      <c r="O3784">
        <f>COUNTIF(結算日!$A$3:$A$249,A3784)</f>
        <v>0</v>
      </c>
      <c r="Q3784" s="7">
        <f t="shared" si="961"/>
        <v>-50</v>
      </c>
      <c r="R3784" s="8">
        <f t="shared" ca="1" si="965"/>
        <v>-10150</v>
      </c>
      <c r="S3784" s="8">
        <f t="shared" ca="1" si="966"/>
        <v>1667753</v>
      </c>
      <c r="T3784" s="8">
        <f t="shared" ca="1" si="962"/>
        <v>-203</v>
      </c>
      <c r="U3784" s="9">
        <f t="shared" ca="1" si="967"/>
        <v>406</v>
      </c>
      <c r="V3784">
        <f t="shared" si="963"/>
        <v>2013</v>
      </c>
      <c r="W3784">
        <f t="shared" si="964"/>
        <v>9</v>
      </c>
    </row>
    <row r="3785" spans="1:23" x14ac:dyDescent="0.25">
      <c r="A3785" s="1">
        <v>41544</v>
      </c>
      <c r="B3785" s="2">
        <v>8230.68</v>
      </c>
      <c r="C3785" s="2">
        <v>73954</v>
      </c>
      <c r="D3785" s="2">
        <v>8183</v>
      </c>
      <c r="E3785" s="2">
        <v>8158</v>
      </c>
      <c r="F3785" s="10">
        <f t="shared" si="954"/>
        <v>-5.7929599984448688E-3</v>
      </c>
      <c r="G3785" s="2">
        <f t="shared" ca="1" si="955"/>
        <v>75830.675000000003</v>
      </c>
      <c r="H3785">
        <f t="shared" ca="1" si="956"/>
        <v>-1</v>
      </c>
      <c r="I3785">
        <f t="shared" si="957"/>
        <v>1</v>
      </c>
      <c r="J3785">
        <f t="shared" si="960"/>
        <v>46</v>
      </c>
      <c r="K3785">
        <f t="shared" si="958"/>
        <v>1</v>
      </c>
      <c r="L3785" s="11">
        <f t="shared" ca="1" si="952"/>
        <v>11316.199999999964</v>
      </c>
      <c r="M3785">
        <f t="shared" ca="1" si="959"/>
        <v>1</v>
      </c>
      <c r="N3785">
        <f t="shared" ca="1" si="953"/>
        <v>2</v>
      </c>
      <c r="O3785">
        <f>COUNTIF(結算日!$A$3:$A$249,A3785)</f>
        <v>0</v>
      </c>
      <c r="Q3785" s="7">
        <f t="shared" si="961"/>
        <v>0</v>
      </c>
      <c r="R3785" s="8">
        <f t="shared" ca="1" si="965"/>
        <v>0</v>
      </c>
      <c r="S3785" s="8">
        <f t="shared" ca="1" si="966"/>
        <v>1667347</v>
      </c>
      <c r="T3785" s="8">
        <f t="shared" ca="1" si="962"/>
        <v>203</v>
      </c>
      <c r="U3785" s="9">
        <f t="shared" ca="1" si="967"/>
        <v>406</v>
      </c>
      <c r="V3785">
        <f t="shared" si="963"/>
        <v>2013</v>
      </c>
      <c r="W3785">
        <f t="shared" si="964"/>
        <v>9</v>
      </c>
    </row>
    <row r="3786" spans="1:23" x14ac:dyDescent="0.25">
      <c r="A3786" s="1">
        <v>41547</v>
      </c>
      <c r="B3786" s="2">
        <v>8173.87</v>
      </c>
      <c r="C3786" s="2">
        <v>68496</v>
      </c>
      <c r="D3786" s="2">
        <v>8120</v>
      </c>
      <c r="E3786" s="2">
        <v>8091</v>
      </c>
      <c r="F3786" s="10">
        <f t="shared" si="954"/>
        <v>-6.590513428767486E-3</v>
      </c>
      <c r="G3786" s="2">
        <f t="shared" ca="1" si="955"/>
        <v>75715.725000000006</v>
      </c>
      <c r="H3786">
        <f t="shared" ca="1" si="956"/>
        <v>-1</v>
      </c>
      <c r="I3786">
        <f t="shared" si="957"/>
        <v>1</v>
      </c>
      <c r="J3786">
        <f t="shared" si="960"/>
        <v>-56.8100000000004</v>
      </c>
      <c r="K3786">
        <f t="shared" si="958"/>
        <v>1</v>
      </c>
      <c r="L3786" s="11">
        <f t="shared" ca="1" si="952"/>
        <v>11259.389999999963</v>
      </c>
      <c r="M3786">
        <f t="shared" ca="1" si="959"/>
        <v>1</v>
      </c>
      <c r="N3786">
        <f t="shared" ca="1" si="953"/>
        <v>0</v>
      </c>
      <c r="O3786">
        <f>COUNTIF(結算日!$A$3:$A$249,A3786)</f>
        <v>0</v>
      </c>
      <c r="Q3786" s="7">
        <f t="shared" si="961"/>
        <v>-63</v>
      </c>
      <c r="R3786" s="8">
        <f t="shared" ca="1" si="965"/>
        <v>-12789</v>
      </c>
      <c r="S3786" s="8">
        <f t="shared" ca="1" si="966"/>
        <v>1654152</v>
      </c>
      <c r="T3786" s="8">
        <f t="shared" ca="1" si="962"/>
        <v>203</v>
      </c>
      <c r="U3786" s="9">
        <f t="shared" ca="1" si="967"/>
        <v>0</v>
      </c>
      <c r="V3786">
        <f t="shared" si="963"/>
        <v>2013</v>
      </c>
      <c r="W3786">
        <f t="shared" si="964"/>
        <v>9</v>
      </c>
    </row>
    <row r="3787" spans="1:23" x14ac:dyDescent="0.25">
      <c r="A3787" s="1">
        <v>41548</v>
      </c>
      <c r="B3787" s="2">
        <v>8187.02</v>
      </c>
      <c r="C3787" s="2">
        <v>66566</v>
      </c>
      <c r="D3787" s="2">
        <v>8150</v>
      </c>
      <c r="E3787" s="2">
        <v>8115</v>
      </c>
      <c r="F3787" s="10">
        <f t="shared" si="954"/>
        <v>-4.5217918119169198E-3</v>
      </c>
      <c r="G3787" s="2">
        <f t="shared" ca="1" si="955"/>
        <v>75319.45</v>
      </c>
      <c r="H3787">
        <f t="shared" ca="1" si="956"/>
        <v>-1</v>
      </c>
      <c r="I3787">
        <f t="shared" si="957"/>
        <v>1</v>
      </c>
      <c r="J3787">
        <f t="shared" si="960"/>
        <v>13.150000000000546</v>
      </c>
      <c r="K3787">
        <f t="shared" si="958"/>
        <v>1</v>
      </c>
      <c r="L3787" s="11">
        <f t="shared" ca="1" si="952"/>
        <v>11272.539999999964</v>
      </c>
      <c r="M3787">
        <f t="shared" ca="1" si="959"/>
        <v>1</v>
      </c>
      <c r="N3787">
        <f t="shared" ca="1" si="953"/>
        <v>0</v>
      </c>
      <c r="O3787">
        <f>COUNTIF(結算日!$A$3:$A$249,A3787)</f>
        <v>0</v>
      </c>
      <c r="Q3787" s="7">
        <f t="shared" si="961"/>
        <v>30</v>
      </c>
      <c r="R3787" s="8">
        <f t="shared" ca="1" si="965"/>
        <v>6090</v>
      </c>
      <c r="S3787" s="8">
        <f t="shared" ca="1" si="966"/>
        <v>1660242</v>
      </c>
      <c r="T3787" s="8">
        <f t="shared" ca="1" si="962"/>
        <v>203</v>
      </c>
      <c r="U3787" s="9">
        <f t="shared" ca="1" si="967"/>
        <v>0</v>
      </c>
      <c r="V3787">
        <f t="shared" si="963"/>
        <v>2013</v>
      </c>
      <c r="W3787">
        <f t="shared" si="964"/>
        <v>10</v>
      </c>
    </row>
    <row r="3788" spans="1:23" x14ac:dyDescent="0.25">
      <c r="A3788" s="1">
        <v>41549</v>
      </c>
      <c r="B3788" s="2">
        <v>8216.52</v>
      </c>
      <c r="C3788" s="2">
        <v>78520</v>
      </c>
      <c r="D3788" s="2">
        <v>8157</v>
      </c>
      <c r="E3788" s="2">
        <v>8128</v>
      </c>
      <c r="F3788" s="10">
        <f t="shared" si="954"/>
        <v>-7.2439426910663185E-3</v>
      </c>
      <c r="G3788" s="2">
        <f t="shared" ca="1" si="955"/>
        <v>75492.475000000006</v>
      </c>
      <c r="H3788">
        <f t="shared" ca="1" si="956"/>
        <v>1</v>
      </c>
      <c r="I3788">
        <f t="shared" si="957"/>
        <v>1</v>
      </c>
      <c r="J3788">
        <f t="shared" si="960"/>
        <v>29.5</v>
      </c>
      <c r="K3788">
        <f t="shared" si="958"/>
        <v>1</v>
      </c>
      <c r="L3788" s="11">
        <f t="shared" ca="1" si="952"/>
        <v>11302.039999999964</v>
      </c>
      <c r="M3788">
        <f t="shared" ca="1" si="959"/>
        <v>1</v>
      </c>
      <c r="N3788">
        <f t="shared" ca="1" si="953"/>
        <v>0</v>
      </c>
      <c r="O3788">
        <f>COUNTIF(結算日!$A$3:$A$249,A3788)</f>
        <v>0</v>
      </c>
      <c r="Q3788" s="7">
        <f t="shared" si="961"/>
        <v>7</v>
      </c>
      <c r="R3788" s="8">
        <f t="shared" ca="1" si="965"/>
        <v>1421</v>
      </c>
      <c r="S3788" s="8">
        <f t="shared" ca="1" si="966"/>
        <v>1661663</v>
      </c>
      <c r="T3788" s="8">
        <f t="shared" ca="1" si="962"/>
        <v>203</v>
      </c>
      <c r="U3788" s="9">
        <f t="shared" ca="1" si="967"/>
        <v>0</v>
      </c>
      <c r="V3788">
        <f t="shared" si="963"/>
        <v>2013</v>
      </c>
      <c r="W3788">
        <f t="shared" si="964"/>
        <v>10</v>
      </c>
    </row>
    <row r="3789" spans="1:23" x14ac:dyDescent="0.25">
      <c r="A3789" s="1">
        <v>41550</v>
      </c>
      <c r="B3789" s="2">
        <v>8359.02</v>
      </c>
      <c r="C3789" s="2">
        <v>114047</v>
      </c>
      <c r="D3789" s="2">
        <v>8378</v>
      </c>
      <c r="E3789" s="2">
        <v>8359</v>
      </c>
      <c r="F3789" s="10">
        <f t="shared" si="954"/>
        <v>2.2706010991717651E-3</v>
      </c>
      <c r="G3789" s="2">
        <f t="shared" ca="1" si="955"/>
        <v>76301.399999999994</v>
      </c>
      <c r="H3789">
        <f t="shared" ca="1" si="956"/>
        <v>1</v>
      </c>
      <c r="I3789">
        <f t="shared" si="957"/>
        <v>-1</v>
      </c>
      <c r="J3789">
        <f t="shared" si="960"/>
        <v>142.5</v>
      </c>
      <c r="K3789">
        <f t="shared" si="958"/>
        <v>-1</v>
      </c>
      <c r="L3789" s="11">
        <f t="shared" ca="1" si="952"/>
        <v>11444.539999999964</v>
      </c>
      <c r="M3789">
        <f t="shared" ca="1" si="959"/>
        <v>-1</v>
      </c>
      <c r="N3789">
        <f t="shared" ca="1" si="953"/>
        <v>2</v>
      </c>
      <c r="O3789">
        <f>COUNTIF(結算日!$A$3:$A$249,A3789)</f>
        <v>0</v>
      </c>
      <c r="Q3789" s="7">
        <f t="shared" si="961"/>
        <v>221</v>
      </c>
      <c r="R3789" s="8">
        <f t="shared" ca="1" si="965"/>
        <v>44863</v>
      </c>
      <c r="S3789" s="8">
        <f t="shared" ca="1" si="966"/>
        <v>1706526</v>
      </c>
      <c r="T3789" s="8">
        <f t="shared" ca="1" si="962"/>
        <v>-203</v>
      </c>
      <c r="U3789" s="9">
        <f t="shared" ca="1" si="967"/>
        <v>406</v>
      </c>
      <c r="V3789">
        <f t="shared" si="963"/>
        <v>2013</v>
      </c>
      <c r="W3789">
        <f t="shared" si="964"/>
        <v>10</v>
      </c>
    </row>
    <row r="3790" spans="1:23" x14ac:dyDescent="0.25">
      <c r="A3790" s="1">
        <v>41551</v>
      </c>
      <c r="B3790" s="2">
        <v>8364.5499999999993</v>
      </c>
      <c r="C3790" s="2">
        <v>91266</v>
      </c>
      <c r="D3790" s="2">
        <v>8366</v>
      </c>
      <c r="E3790" s="2">
        <v>8353</v>
      </c>
      <c r="F3790" s="10">
        <f t="shared" si="954"/>
        <v>1.7335062854550998E-4</v>
      </c>
      <c r="G3790" s="2">
        <f t="shared" ca="1" si="955"/>
        <v>76676.074999999997</v>
      </c>
      <c r="H3790">
        <f t="shared" ca="1" si="956"/>
        <v>1</v>
      </c>
      <c r="I3790">
        <f t="shared" si="957"/>
        <v>-1</v>
      </c>
      <c r="J3790">
        <f t="shared" si="960"/>
        <v>5.5299999999988358</v>
      </c>
      <c r="K3790">
        <f t="shared" ca="1" si="958"/>
        <v>1</v>
      </c>
      <c r="L3790" s="11">
        <f t="shared" ca="1" si="952"/>
        <v>11439.009999999966</v>
      </c>
      <c r="M3790">
        <f t="shared" ca="1" si="959"/>
        <v>1</v>
      </c>
      <c r="N3790">
        <f t="shared" ca="1" si="953"/>
        <v>2</v>
      </c>
      <c r="O3790">
        <f>COUNTIF(結算日!$A$3:$A$249,A3790)</f>
        <v>0</v>
      </c>
      <c r="Q3790" s="7">
        <f t="shared" si="961"/>
        <v>-12</v>
      </c>
      <c r="R3790" s="8">
        <f t="shared" ca="1" si="965"/>
        <v>2436</v>
      </c>
      <c r="S3790" s="8">
        <f t="shared" ca="1" si="966"/>
        <v>1708556</v>
      </c>
      <c r="T3790" s="8">
        <f t="shared" ca="1" si="962"/>
        <v>204</v>
      </c>
      <c r="U3790" s="9">
        <f t="shared" ca="1" si="967"/>
        <v>407</v>
      </c>
      <c r="V3790">
        <f t="shared" si="963"/>
        <v>2013</v>
      </c>
      <c r="W3790">
        <f t="shared" si="964"/>
        <v>10</v>
      </c>
    </row>
    <row r="3791" spans="1:23" x14ac:dyDescent="0.25">
      <c r="A3791" s="1">
        <v>41554</v>
      </c>
      <c r="B3791" s="2">
        <v>8333.66</v>
      </c>
      <c r="C3791" s="2">
        <v>89327</v>
      </c>
      <c r="D3791" s="2">
        <v>8326</v>
      </c>
      <c r="E3791" s="2">
        <v>8304</v>
      </c>
      <c r="F3791" s="10">
        <f t="shared" si="954"/>
        <v>-9.1916396877245177E-4</v>
      </c>
      <c r="G3791" s="2">
        <f t="shared" ca="1" si="955"/>
        <v>76945.774999999994</v>
      </c>
      <c r="H3791">
        <f t="shared" ca="1" si="956"/>
        <v>1</v>
      </c>
      <c r="I3791">
        <f t="shared" si="957"/>
        <v>1</v>
      </c>
      <c r="J3791">
        <f t="shared" si="960"/>
        <v>-30.889999999999418</v>
      </c>
      <c r="K3791">
        <f t="shared" ca="1" si="958"/>
        <v>1</v>
      </c>
      <c r="L3791" s="11">
        <f t="shared" ca="1" si="952"/>
        <v>11408.119999999966</v>
      </c>
      <c r="M3791">
        <f t="shared" ca="1" si="959"/>
        <v>1</v>
      </c>
      <c r="N3791">
        <f t="shared" ca="1" si="953"/>
        <v>0</v>
      </c>
      <c r="O3791">
        <f>COUNTIF(結算日!$A$3:$A$249,A3791)</f>
        <v>0</v>
      </c>
      <c r="Q3791" s="7">
        <f t="shared" si="961"/>
        <v>-40</v>
      </c>
      <c r="R3791" s="8">
        <f t="shared" ca="1" si="965"/>
        <v>-8160</v>
      </c>
      <c r="S3791" s="8">
        <f t="shared" ca="1" si="966"/>
        <v>1699989</v>
      </c>
      <c r="T3791" s="8">
        <f t="shared" ca="1" si="962"/>
        <v>204</v>
      </c>
      <c r="U3791" s="9">
        <f t="shared" ca="1" si="967"/>
        <v>0</v>
      </c>
      <c r="V3791">
        <f t="shared" si="963"/>
        <v>2013</v>
      </c>
      <c r="W3791">
        <f t="shared" si="964"/>
        <v>10</v>
      </c>
    </row>
    <row r="3792" spans="1:23" x14ac:dyDescent="0.25">
      <c r="A3792" s="1">
        <v>41555</v>
      </c>
      <c r="B3792" s="2">
        <v>8375.65</v>
      </c>
      <c r="C3792" s="2">
        <v>83040</v>
      </c>
      <c r="D3792" s="2">
        <v>8374</v>
      </c>
      <c r="E3792" s="2">
        <v>8356</v>
      </c>
      <c r="F3792" s="10">
        <f t="shared" si="954"/>
        <v>-1.969996358490711E-4</v>
      </c>
      <c r="G3792" s="2">
        <f t="shared" ca="1" si="955"/>
        <v>77097.75</v>
      </c>
      <c r="H3792">
        <f t="shared" ca="1" si="956"/>
        <v>1</v>
      </c>
      <c r="I3792">
        <f t="shared" si="957"/>
        <v>1</v>
      </c>
      <c r="J3792">
        <f t="shared" si="960"/>
        <v>41.989999999999782</v>
      </c>
      <c r="K3792">
        <f t="shared" ca="1" si="958"/>
        <v>1</v>
      </c>
      <c r="L3792" s="11">
        <f t="shared" ca="1" si="952"/>
        <v>11450.109999999966</v>
      </c>
      <c r="M3792">
        <f t="shared" ca="1" si="959"/>
        <v>1</v>
      </c>
      <c r="N3792">
        <f t="shared" ca="1" si="953"/>
        <v>0</v>
      </c>
      <c r="O3792">
        <f>COUNTIF(結算日!$A$3:$A$249,A3792)</f>
        <v>0</v>
      </c>
      <c r="Q3792" s="7">
        <f t="shared" si="961"/>
        <v>48</v>
      </c>
      <c r="R3792" s="8">
        <f t="shared" ca="1" si="965"/>
        <v>9792</v>
      </c>
      <c r="S3792" s="8">
        <f t="shared" ca="1" si="966"/>
        <v>1709781</v>
      </c>
      <c r="T3792" s="8">
        <f t="shared" ca="1" si="962"/>
        <v>204</v>
      </c>
      <c r="U3792" s="9">
        <f t="shared" ca="1" si="967"/>
        <v>0</v>
      </c>
      <c r="V3792">
        <f t="shared" si="963"/>
        <v>2013</v>
      </c>
      <c r="W3792">
        <f t="shared" si="964"/>
        <v>10</v>
      </c>
    </row>
    <row r="3793" spans="1:23" x14ac:dyDescent="0.25">
      <c r="A3793" s="1">
        <v>41556</v>
      </c>
      <c r="B3793" s="2">
        <v>8344.73</v>
      </c>
      <c r="C3793" s="2">
        <v>85304</v>
      </c>
      <c r="D3793" s="2">
        <v>8335</v>
      </c>
      <c r="E3793" s="2">
        <v>8318</v>
      </c>
      <c r="F3793" s="10">
        <f t="shared" si="954"/>
        <v>-1.1660053710544904E-3</v>
      </c>
      <c r="G3793" s="2">
        <f t="shared" ca="1" si="955"/>
        <v>77662.475000000006</v>
      </c>
      <c r="H3793">
        <f t="shared" ca="1" si="956"/>
        <v>1</v>
      </c>
      <c r="I3793">
        <f t="shared" si="957"/>
        <v>1</v>
      </c>
      <c r="J3793">
        <f t="shared" si="960"/>
        <v>-30.920000000000073</v>
      </c>
      <c r="K3793">
        <f t="shared" si="958"/>
        <v>1</v>
      </c>
      <c r="L3793" s="11">
        <f t="shared" ca="1" si="952"/>
        <v>11419.189999999966</v>
      </c>
      <c r="M3793">
        <f t="shared" ca="1" si="959"/>
        <v>1</v>
      </c>
      <c r="N3793">
        <f t="shared" ca="1" si="953"/>
        <v>0</v>
      </c>
      <c r="O3793">
        <f>COUNTIF(結算日!$A$3:$A$249,A3793)</f>
        <v>0</v>
      </c>
      <c r="Q3793" s="7">
        <f t="shared" si="961"/>
        <v>-39</v>
      </c>
      <c r="R3793" s="8">
        <f t="shared" ca="1" si="965"/>
        <v>-7956</v>
      </c>
      <c r="S3793" s="8">
        <f t="shared" ca="1" si="966"/>
        <v>1701825</v>
      </c>
      <c r="T3793" s="8">
        <f t="shared" ca="1" si="962"/>
        <v>204</v>
      </c>
      <c r="U3793" s="9">
        <f t="shared" ca="1" si="967"/>
        <v>0</v>
      </c>
      <c r="V3793">
        <f t="shared" si="963"/>
        <v>2013</v>
      </c>
      <c r="W3793">
        <f t="shared" si="964"/>
        <v>10</v>
      </c>
    </row>
    <row r="3794" spans="1:23" x14ac:dyDescent="0.25">
      <c r="A3794" s="1">
        <v>41558</v>
      </c>
      <c r="B3794" s="2">
        <v>8349.3700000000008</v>
      </c>
      <c r="C3794" s="2">
        <v>93851</v>
      </c>
      <c r="D3794" s="2">
        <v>8361</v>
      </c>
      <c r="E3794" s="2">
        <v>8347</v>
      </c>
      <c r="F3794" s="10">
        <f t="shared" si="954"/>
        <v>1.3929194657800181E-3</v>
      </c>
      <c r="G3794" s="2">
        <f t="shared" ca="1" si="955"/>
        <v>78054.2</v>
      </c>
      <c r="H3794">
        <f t="shared" ca="1" si="956"/>
        <v>1</v>
      </c>
      <c r="I3794">
        <f t="shared" si="957"/>
        <v>-1</v>
      </c>
      <c r="J3794">
        <f t="shared" si="960"/>
        <v>4.6400000000012369</v>
      </c>
      <c r="K3794">
        <f t="shared" si="958"/>
        <v>-1</v>
      </c>
      <c r="L3794" s="11">
        <f t="shared" ca="1" si="952"/>
        <v>11423.829999999967</v>
      </c>
      <c r="M3794">
        <f t="shared" ca="1" si="959"/>
        <v>-1</v>
      </c>
      <c r="N3794">
        <f t="shared" ca="1" si="953"/>
        <v>2</v>
      </c>
      <c r="O3794">
        <f>COUNTIF(結算日!$A$3:$A$249,A3794)</f>
        <v>0</v>
      </c>
      <c r="Q3794" s="7">
        <f t="shared" si="961"/>
        <v>26</v>
      </c>
      <c r="R3794" s="8">
        <f t="shared" ca="1" si="965"/>
        <v>5304</v>
      </c>
      <c r="S3794" s="8">
        <f t="shared" ca="1" si="966"/>
        <v>1707129</v>
      </c>
      <c r="T3794" s="8">
        <f t="shared" ca="1" si="962"/>
        <v>-204</v>
      </c>
      <c r="U3794" s="9">
        <f t="shared" ca="1" si="967"/>
        <v>408</v>
      </c>
      <c r="V3794">
        <f t="shared" si="963"/>
        <v>2013</v>
      </c>
      <c r="W3794">
        <f t="shared" si="964"/>
        <v>10</v>
      </c>
    </row>
    <row r="3795" spans="1:23" x14ac:dyDescent="0.25">
      <c r="A3795" s="1">
        <v>41561</v>
      </c>
      <c r="B3795" s="2">
        <v>8273.9599999999991</v>
      </c>
      <c r="C3795" s="2">
        <v>79087</v>
      </c>
      <c r="D3795" s="2">
        <v>8294</v>
      </c>
      <c r="E3795" s="2">
        <v>8280</v>
      </c>
      <c r="F3795" s="10">
        <f t="shared" si="954"/>
        <v>2.4220566693580192E-3</v>
      </c>
      <c r="G3795" s="2">
        <f t="shared" ca="1" si="955"/>
        <v>78102.225000000006</v>
      </c>
      <c r="H3795">
        <f t="shared" ca="1" si="956"/>
        <v>1</v>
      </c>
      <c r="I3795">
        <f t="shared" si="957"/>
        <v>-1</v>
      </c>
      <c r="J3795">
        <f t="shared" si="960"/>
        <v>-75.410000000001673</v>
      </c>
      <c r="K3795">
        <f t="shared" si="958"/>
        <v>-1</v>
      </c>
      <c r="L3795" s="11">
        <f t="shared" ca="1" si="952"/>
        <v>11499.239999999969</v>
      </c>
      <c r="M3795">
        <f t="shared" ca="1" si="959"/>
        <v>-1</v>
      </c>
      <c r="N3795">
        <f t="shared" ca="1" si="953"/>
        <v>0</v>
      </c>
      <c r="O3795">
        <f>COUNTIF(結算日!$A$3:$A$249,A3795)</f>
        <v>0</v>
      </c>
      <c r="Q3795" s="7">
        <f t="shared" si="961"/>
        <v>-67</v>
      </c>
      <c r="R3795" s="8">
        <f t="shared" ca="1" si="965"/>
        <v>13668</v>
      </c>
      <c r="S3795" s="8">
        <f t="shared" ca="1" si="966"/>
        <v>1720389</v>
      </c>
      <c r="T3795" s="8">
        <f t="shared" ca="1" si="962"/>
        <v>-207</v>
      </c>
      <c r="U3795" s="9">
        <f t="shared" ca="1" si="967"/>
        <v>3</v>
      </c>
      <c r="V3795">
        <f t="shared" si="963"/>
        <v>2013</v>
      </c>
      <c r="W3795">
        <f t="shared" si="964"/>
        <v>10</v>
      </c>
    </row>
    <row r="3796" spans="1:23" x14ac:dyDescent="0.25">
      <c r="A3796" s="1">
        <v>41562</v>
      </c>
      <c r="B3796" s="2">
        <v>8367.8799999999992</v>
      </c>
      <c r="C3796" s="2">
        <v>82855</v>
      </c>
      <c r="D3796" s="2">
        <v>8354</v>
      </c>
      <c r="E3796" s="2">
        <v>8344</v>
      </c>
      <c r="F3796" s="10">
        <f t="shared" si="954"/>
        <v>-1.6587235954625967E-3</v>
      </c>
      <c r="G3796" s="2">
        <f t="shared" ca="1" si="955"/>
        <v>78244.800000000003</v>
      </c>
      <c r="H3796">
        <f t="shared" ca="1" si="956"/>
        <v>1</v>
      </c>
      <c r="I3796">
        <f t="shared" si="957"/>
        <v>1</v>
      </c>
      <c r="J3796">
        <f t="shared" si="960"/>
        <v>93.920000000000073</v>
      </c>
      <c r="K3796">
        <f t="shared" si="958"/>
        <v>1</v>
      </c>
      <c r="L3796" s="11">
        <f t="shared" ca="1" si="952"/>
        <v>11405.319999999969</v>
      </c>
      <c r="M3796">
        <f t="shared" ca="1" si="959"/>
        <v>1</v>
      </c>
      <c r="N3796">
        <f t="shared" ca="1" si="953"/>
        <v>2</v>
      </c>
      <c r="O3796">
        <f>COUNTIF(結算日!$A$3:$A$249,A3796)</f>
        <v>0</v>
      </c>
      <c r="Q3796" s="7">
        <f t="shared" si="961"/>
        <v>60</v>
      </c>
      <c r="R3796" s="8">
        <f t="shared" ca="1" si="965"/>
        <v>-12420</v>
      </c>
      <c r="S3796" s="8">
        <f t="shared" ca="1" si="966"/>
        <v>1707966</v>
      </c>
      <c r="T3796" s="8">
        <f t="shared" ca="1" si="962"/>
        <v>204</v>
      </c>
      <c r="U3796" s="9">
        <f t="shared" ca="1" si="967"/>
        <v>411</v>
      </c>
      <c r="V3796">
        <f t="shared" si="963"/>
        <v>2013</v>
      </c>
      <c r="W3796">
        <f t="shared" si="964"/>
        <v>10</v>
      </c>
    </row>
    <row r="3797" spans="1:23" x14ac:dyDescent="0.25">
      <c r="A3797" s="1">
        <v>41563</v>
      </c>
      <c r="B3797" s="2">
        <v>8332.18</v>
      </c>
      <c r="C3797" s="2">
        <v>72966</v>
      </c>
      <c r="D3797" s="2">
        <v>8345</v>
      </c>
      <c r="E3797" s="2">
        <v>8334</v>
      </c>
      <c r="F3797" s="10">
        <f t="shared" si="954"/>
        <v>2.1843023074397117E-4</v>
      </c>
      <c r="G3797" s="2">
        <f t="shared" ca="1" si="955"/>
        <v>78248.824999999997</v>
      </c>
      <c r="H3797">
        <f t="shared" ca="1" si="956"/>
        <v>-1</v>
      </c>
      <c r="I3797">
        <f t="shared" si="957"/>
        <v>-1</v>
      </c>
      <c r="J3797">
        <f t="shared" si="960"/>
        <v>-35.699999999998909</v>
      </c>
      <c r="K3797">
        <f t="shared" ca="1" si="958"/>
        <v>-1</v>
      </c>
      <c r="L3797" s="11">
        <f t="shared" ca="1" si="952"/>
        <v>11369.61999999997</v>
      </c>
      <c r="M3797">
        <f t="shared" ca="1" si="959"/>
        <v>-1</v>
      </c>
      <c r="N3797">
        <f t="shared" ca="1" si="953"/>
        <v>2</v>
      </c>
      <c r="O3797">
        <f>COUNTIF(結算日!$A$3:$A$249,A3797)</f>
        <v>1</v>
      </c>
      <c r="Q3797" s="7">
        <f t="shared" si="961"/>
        <v>-9</v>
      </c>
      <c r="R3797" s="8">
        <f t="shared" ca="1" si="965"/>
        <v>-1836</v>
      </c>
      <c r="S3797" s="8">
        <f t="shared" ca="1" si="966"/>
        <v>1705719</v>
      </c>
      <c r="T3797" s="8">
        <f t="shared" ca="1" si="962"/>
        <v>-204</v>
      </c>
      <c r="U3797" s="9">
        <f t="shared" ca="1" si="967"/>
        <v>408</v>
      </c>
      <c r="V3797">
        <f t="shared" si="963"/>
        <v>2013</v>
      </c>
      <c r="W3797">
        <f t="shared" si="964"/>
        <v>10</v>
      </c>
    </row>
    <row r="3798" spans="1:23" x14ac:dyDescent="0.25">
      <c r="A3798" s="1">
        <v>41564</v>
      </c>
      <c r="B3798" s="2">
        <v>8374.68</v>
      </c>
      <c r="C3798" s="2">
        <v>80994</v>
      </c>
      <c r="D3798" s="2">
        <v>8363</v>
      </c>
      <c r="E3798" s="2">
        <v>8343</v>
      </c>
      <c r="F3798" s="10">
        <f t="shared" si="954"/>
        <v>-1.3946801549432619E-3</v>
      </c>
      <c r="G3798" s="2">
        <f t="shared" ca="1" si="955"/>
        <v>78493.725000000006</v>
      </c>
      <c r="H3798">
        <f t="shared" ca="1" si="956"/>
        <v>1</v>
      </c>
      <c r="I3798">
        <f t="shared" si="957"/>
        <v>1</v>
      </c>
      <c r="J3798">
        <f t="shared" si="960"/>
        <v>42.5</v>
      </c>
      <c r="K3798">
        <f t="shared" si="958"/>
        <v>1</v>
      </c>
      <c r="L3798" s="11">
        <f t="shared" ca="1" si="952"/>
        <v>11327.11999999997</v>
      </c>
      <c r="M3798">
        <f t="shared" ca="1" si="959"/>
        <v>1</v>
      </c>
      <c r="N3798">
        <f t="shared" ca="1" si="953"/>
        <v>2</v>
      </c>
      <c r="O3798">
        <f>COUNTIF(結算日!$A$3:$A$249,A3798)</f>
        <v>0</v>
      </c>
      <c r="Q3798" s="7">
        <f t="shared" si="961"/>
        <v>29</v>
      </c>
      <c r="R3798" s="8">
        <f t="shared" ca="1" si="965"/>
        <v>-5916</v>
      </c>
      <c r="S3798" s="8">
        <f t="shared" ca="1" si="966"/>
        <v>1699395</v>
      </c>
      <c r="T3798" s="8">
        <f t="shared" ca="1" si="962"/>
        <v>203</v>
      </c>
      <c r="U3798" s="9">
        <f t="shared" ca="1" si="967"/>
        <v>407</v>
      </c>
      <c r="V3798">
        <f t="shared" si="963"/>
        <v>2013</v>
      </c>
      <c r="W3798">
        <f t="shared" si="964"/>
        <v>10</v>
      </c>
    </row>
    <row r="3799" spans="1:23" x14ac:dyDescent="0.25">
      <c r="A3799" s="1">
        <v>41565</v>
      </c>
      <c r="B3799" s="2">
        <v>8441.19</v>
      </c>
      <c r="C3799" s="2">
        <v>84053</v>
      </c>
      <c r="D3799" s="2">
        <v>8416</v>
      </c>
      <c r="E3799" s="2">
        <v>8394</v>
      </c>
      <c r="F3799" s="10">
        <f t="shared" si="954"/>
        <v>-2.9841764016685923E-3</v>
      </c>
      <c r="G3799" s="2">
        <f t="shared" ca="1" si="955"/>
        <v>78517.600000000006</v>
      </c>
      <c r="H3799">
        <f t="shared" ca="1" si="956"/>
        <v>1</v>
      </c>
      <c r="I3799">
        <f t="shared" si="957"/>
        <v>1</v>
      </c>
      <c r="J3799">
        <f t="shared" si="960"/>
        <v>66.510000000000218</v>
      </c>
      <c r="K3799">
        <f t="shared" si="958"/>
        <v>1</v>
      </c>
      <c r="L3799" s="11">
        <f t="shared" ca="1" si="952"/>
        <v>11393.62999999997</v>
      </c>
      <c r="M3799">
        <f t="shared" ca="1" si="959"/>
        <v>1</v>
      </c>
      <c r="N3799">
        <f t="shared" ca="1" si="953"/>
        <v>0</v>
      </c>
      <c r="O3799">
        <f>COUNTIF(結算日!$A$3:$A$249,A3799)</f>
        <v>0</v>
      </c>
      <c r="Q3799" s="7">
        <f t="shared" si="961"/>
        <v>53</v>
      </c>
      <c r="R3799" s="8">
        <f t="shared" ca="1" si="965"/>
        <v>10759</v>
      </c>
      <c r="S3799" s="8">
        <f t="shared" ca="1" si="966"/>
        <v>1709747</v>
      </c>
      <c r="T3799" s="8">
        <f t="shared" ca="1" si="962"/>
        <v>203</v>
      </c>
      <c r="U3799" s="9">
        <f t="shared" ca="1" si="967"/>
        <v>0</v>
      </c>
      <c r="V3799">
        <f t="shared" si="963"/>
        <v>2013</v>
      </c>
      <c r="W3799">
        <f t="shared" si="964"/>
        <v>10</v>
      </c>
    </row>
    <row r="3800" spans="1:23" x14ac:dyDescent="0.25">
      <c r="A3800" s="1">
        <v>41568</v>
      </c>
      <c r="B3800" s="2">
        <v>8419.32</v>
      </c>
      <c r="C3800" s="2">
        <v>77589</v>
      </c>
      <c r="D3800" s="2">
        <v>8401</v>
      </c>
      <c r="E3800" s="2">
        <v>8380</v>
      </c>
      <c r="F3800" s="10">
        <f t="shared" si="954"/>
        <v>-2.1759477012395223E-3</v>
      </c>
      <c r="G3800" s="2">
        <f t="shared" ca="1" si="955"/>
        <v>78197.399999999994</v>
      </c>
      <c r="H3800">
        <f t="shared" ca="1" si="956"/>
        <v>-1</v>
      </c>
      <c r="I3800">
        <f t="shared" si="957"/>
        <v>1</v>
      </c>
      <c r="J3800">
        <f t="shared" si="960"/>
        <v>-21.8700000000008</v>
      </c>
      <c r="K3800">
        <f t="shared" si="958"/>
        <v>1</v>
      </c>
      <c r="L3800" s="11">
        <f t="shared" ca="1" si="952"/>
        <v>11371.759999999969</v>
      </c>
      <c r="M3800">
        <f t="shared" ca="1" si="959"/>
        <v>1</v>
      </c>
      <c r="N3800">
        <f t="shared" ca="1" si="953"/>
        <v>0</v>
      </c>
      <c r="O3800">
        <f>COUNTIF(結算日!$A$3:$A$249,A3800)</f>
        <v>0</v>
      </c>
      <c r="Q3800" s="7">
        <f t="shared" si="961"/>
        <v>-15</v>
      </c>
      <c r="R3800" s="8">
        <f t="shared" ca="1" si="965"/>
        <v>-3045</v>
      </c>
      <c r="S3800" s="8">
        <f t="shared" ca="1" si="966"/>
        <v>1706702</v>
      </c>
      <c r="T3800" s="8">
        <f t="shared" ca="1" si="962"/>
        <v>203</v>
      </c>
      <c r="U3800" s="9">
        <f t="shared" ca="1" si="967"/>
        <v>0</v>
      </c>
      <c r="V3800">
        <f t="shared" si="963"/>
        <v>2013</v>
      </c>
      <c r="W3800">
        <f t="shared" si="964"/>
        <v>10</v>
      </c>
    </row>
    <row r="3801" spans="1:23" x14ac:dyDescent="0.25">
      <c r="A3801" s="1">
        <v>41569</v>
      </c>
      <c r="B3801" s="2">
        <v>8418.27</v>
      </c>
      <c r="C3801" s="2">
        <v>77369</v>
      </c>
      <c r="D3801" s="2">
        <v>8414</v>
      </c>
      <c r="E3801" s="2">
        <v>8397</v>
      </c>
      <c r="F3801" s="10">
        <f t="shared" si="954"/>
        <v>-5.0723010784881062E-4</v>
      </c>
      <c r="G3801" s="2">
        <f t="shared" ca="1" si="955"/>
        <v>78328.75</v>
      </c>
      <c r="H3801">
        <f t="shared" ca="1" si="956"/>
        <v>-1</v>
      </c>
      <c r="I3801">
        <f t="shared" si="957"/>
        <v>1</v>
      </c>
      <c r="J3801">
        <f t="shared" si="960"/>
        <v>-1.0499999999992724</v>
      </c>
      <c r="K3801">
        <f t="shared" ca="1" si="958"/>
        <v>-1</v>
      </c>
      <c r="L3801" s="11">
        <f t="shared" ca="1" si="952"/>
        <v>11370.70999999997</v>
      </c>
      <c r="M3801">
        <f t="shared" ca="1" si="959"/>
        <v>-1</v>
      </c>
      <c r="N3801">
        <f t="shared" ca="1" si="953"/>
        <v>2</v>
      </c>
      <c r="O3801">
        <f>COUNTIF(結算日!$A$3:$A$249,A3801)</f>
        <v>0</v>
      </c>
      <c r="Q3801" s="7">
        <f t="shared" si="961"/>
        <v>13</v>
      </c>
      <c r="R3801" s="8">
        <f t="shared" ca="1" si="965"/>
        <v>2639</v>
      </c>
      <c r="S3801" s="8">
        <f t="shared" ca="1" si="966"/>
        <v>1709341</v>
      </c>
      <c r="T3801" s="8">
        <f t="shared" ca="1" si="962"/>
        <v>-203</v>
      </c>
      <c r="U3801" s="9">
        <f t="shared" ca="1" si="967"/>
        <v>406</v>
      </c>
      <c r="V3801">
        <f t="shared" si="963"/>
        <v>2013</v>
      </c>
      <c r="W3801">
        <f t="shared" si="964"/>
        <v>10</v>
      </c>
    </row>
    <row r="3802" spans="1:23" x14ac:dyDescent="0.25">
      <c r="A3802" s="1">
        <v>41570</v>
      </c>
      <c r="B3802" s="2">
        <v>8393.6200000000008</v>
      </c>
      <c r="C3802" s="2">
        <v>75872</v>
      </c>
      <c r="D3802" s="2">
        <v>8361</v>
      </c>
      <c r="E3802" s="2">
        <v>8338</v>
      </c>
      <c r="F3802" s="10">
        <f t="shared" si="954"/>
        <v>-3.8862850593666121E-3</v>
      </c>
      <c r="G3802" s="2">
        <f t="shared" ca="1" si="955"/>
        <v>78775.125</v>
      </c>
      <c r="H3802">
        <f t="shared" ca="1" si="956"/>
        <v>-1</v>
      </c>
      <c r="I3802">
        <f t="shared" si="957"/>
        <v>1</v>
      </c>
      <c r="J3802">
        <f t="shared" si="960"/>
        <v>-24.649999999999636</v>
      </c>
      <c r="K3802">
        <f t="shared" si="958"/>
        <v>1</v>
      </c>
      <c r="L3802" s="11">
        <f t="shared" ca="1" si="952"/>
        <v>11395.35999999997</v>
      </c>
      <c r="M3802">
        <f t="shared" ca="1" si="959"/>
        <v>1</v>
      </c>
      <c r="N3802">
        <f t="shared" ca="1" si="953"/>
        <v>2</v>
      </c>
      <c r="O3802">
        <f>COUNTIF(結算日!$A$3:$A$249,A3802)</f>
        <v>0</v>
      </c>
      <c r="Q3802" s="7">
        <f t="shared" si="961"/>
        <v>-53</v>
      </c>
      <c r="R3802" s="8">
        <f t="shared" ca="1" si="965"/>
        <v>10759</v>
      </c>
      <c r="S3802" s="8">
        <f t="shared" ca="1" si="966"/>
        <v>1719694</v>
      </c>
      <c r="T3802" s="8">
        <f t="shared" ca="1" si="962"/>
        <v>205</v>
      </c>
      <c r="U3802" s="9">
        <f t="shared" ca="1" si="967"/>
        <v>408</v>
      </c>
      <c r="V3802">
        <f t="shared" si="963"/>
        <v>2013</v>
      </c>
      <c r="W3802">
        <f t="shared" si="964"/>
        <v>10</v>
      </c>
    </row>
    <row r="3803" spans="1:23" x14ac:dyDescent="0.25">
      <c r="A3803" s="1">
        <v>41571</v>
      </c>
      <c r="B3803" s="2">
        <v>8413.7199999999993</v>
      </c>
      <c r="C3803" s="2">
        <v>69692</v>
      </c>
      <c r="D3803" s="2">
        <v>8391</v>
      </c>
      <c r="E3803" s="2">
        <v>8371</v>
      </c>
      <c r="F3803" s="10">
        <f t="shared" si="954"/>
        <v>-2.7003513309212801E-3</v>
      </c>
      <c r="G3803" s="2">
        <f t="shared" ca="1" si="955"/>
        <v>78794.225000000006</v>
      </c>
      <c r="H3803">
        <f t="shared" ca="1" si="956"/>
        <v>-1</v>
      </c>
      <c r="I3803">
        <f t="shared" si="957"/>
        <v>1</v>
      </c>
      <c r="J3803">
        <f t="shared" si="960"/>
        <v>20.099999999998545</v>
      </c>
      <c r="K3803">
        <f t="shared" si="958"/>
        <v>1</v>
      </c>
      <c r="L3803" s="11">
        <f t="shared" ca="1" si="952"/>
        <v>11415.459999999968</v>
      </c>
      <c r="M3803">
        <f t="shared" ca="1" si="959"/>
        <v>1</v>
      </c>
      <c r="N3803">
        <f t="shared" ca="1" si="953"/>
        <v>0</v>
      </c>
      <c r="O3803">
        <f>COUNTIF(結算日!$A$3:$A$249,A3803)</f>
        <v>0</v>
      </c>
      <c r="Q3803" s="7">
        <f t="shared" si="961"/>
        <v>30</v>
      </c>
      <c r="R3803" s="8">
        <f t="shared" ca="1" si="965"/>
        <v>6150</v>
      </c>
      <c r="S3803" s="8">
        <f t="shared" ca="1" si="966"/>
        <v>1725436</v>
      </c>
      <c r="T3803" s="8">
        <f t="shared" ca="1" si="962"/>
        <v>205</v>
      </c>
      <c r="U3803" s="9">
        <f t="shared" ca="1" si="967"/>
        <v>0</v>
      </c>
      <c r="V3803">
        <f t="shared" si="963"/>
        <v>2013</v>
      </c>
      <c r="W3803">
        <f t="shared" si="964"/>
        <v>10</v>
      </c>
    </row>
    <row r="3804" spans="1:23" x14ac:dyDescent="0.25">
      <c r="A3804" s="1">
        <v>41572</v>
      </c>
      <c r="B3804" s="2">
        <v>8346.6200000000008</v>
      </c>
      <c r="C3804" s="2">
        <v>79625</v>
      </c>
      <c r="D3804" s="2">
        <v>8322</v>
      </c>
      <c r="E3804" s="2">
        <v>8299</v>
      </c>
      <c r="F3804" s="10">
        <f t="shared" si="954"/>
        <v>-2.9496970030983283E-3</v>
      </c>
      <c r="G3804" s="2">
        <f t="shared" ca="1" si="955"/>
        <v>79222.125</v>
      </c>
      <c r="H3804">
        <f t="shared" ca="1" si="956"/>
        <v>1</v>
      </c>
      <c r="I3804">
        <f t="shared" si="957"/>
        <v>1</v>
      </c>
      <c r="J3804">
        <f t="shared" si="960"/>
        <v>-67.099999999998545</v>
      </c>
      <c r="K3804">
        <f t="shared" si="958"/>
        <v>1</v>
      </c>
      <c r="L3804" s="11">
        <f t="shared" ca="1" si="952"/>
        <v>11348.35999999997</v>
      </c>
      <c r="M3804">
        <f t="shared" ca="1" si="959"/>
        <v>1</v>
      </c>
      <c r="N3804">
        <f t="shared" ca="1" si="953"/>
        <v>0</v>
      </c>
      <c r="O3804">
        <f>COUNTIF(結算日!$A$3:$A$249,A3804)</f>
        <v>0</v>
      </c>
      <c r="Q3804" s="7">
        <f t="shared" si="961"/>
        <v>-69</v>
      </c>
      <c r="R3804" s="8">
        <f t="shared" ca="1" si="965"/>
        <v>-14145</v>
      </c>
      <c r="S3804" s="8">
        <f t="shared" ca="1" si="966"/>
        <v>1711291</v>
      </c>
      <c r="T3804" s="8">
        <f t="shared" ca="1" si="962"/>
        <v>205</v>
      </c>
      <c r="U3804" s="9">
        <f t="shared" ca="1" si="967"/>
        <v>0</v>
      </c>
      <c r="V3804">
        <f t="shared" si="963"/>
        <v>2013</v>
      </c>
      <c r="W3804">
        <f t="shared" si="964"/>
        <v>10</v>
      </c>
    </row>
    <row r="3805" spans="1:23" x14ac:dyDescent="0.25">
      <c r="A3805" s="1">
        <v>41575</v>
      </c>
      <c r="B3805" s="2">
        <v>8407.83</v>
      </c>
      <c r="C3805" s="2">
        <v>65033</v>
      </c>
      <c r="D3805" s="2">
        <v>8388</v>
      </c>
      <c r="E3805" s="2">
        <v>8369</v>
      </c>
      <c r="F3805" s="10">
        <f t="shared" si="954"/>
        <v>-2.3585158120466021E-3</v>
      </c>
      <c r="G3805" s="2">
        <f t="shared" ca="1" si="955"/>
        <v>79058.399999999994</v>
      </c>
      <c r="H3805">
        <f t="shared" ca="1" si="956"/>
        <v>-1</v>
      </c>
      <c r="I3805">
        <f t="shared" si="957"/>
        <v>1</v>
      </c>
      <c r="J3805">
        <f t="shared" si="960"/>
        <v>61.209999999999127</v>
      </c>
      <c r="K3805">
        <f t="shared" si="958"/>
        <v>1</v>
      </c>
      <c r="L3805" s="11">
        <f t="shared" ca="1" si="952"/>
        <v>11409.569999999969</v>
      </c>
      <c r="M3805">
        <f t="shared" ca="1" si="959"/>
        <v>1</v>
      </c>
      <c r="N3805">
        <f t="shared" ca="1" si="953"/>
        <v>0</v>
      </c>
      <c r="O3805">
        <f>COUNTIF(結算日!$A$3:$A$249,A3805)</f>
        <v>0</v>
      </c>
      <c r="Q3805" s="7">
        <f t="shared" si="961"/>
        <v>66</v>
      </c>
      <c r="R3805" s="8">
        <f t="shared" ca="1" si="965"/>
        <v>13530</v>
      </c>
      <c r="S3805" s="8">
        <f t="shared" ca="1" si="966"/>
        <v>1724821</v>
      </c>
      <c r="T3805" s="8">
        <f t="shared" ca="1" si="962"/>
        <v>205</v>
      </c>
      <c r="U3805" s="9">
        <f t="shared" ca="1" si="967"/>
        <v>0</v>
      </c>
      <c r="V3805">
        <f t="shared" si="963"/>
        <v>2013</v>
      </c>
      <c r="W3805">
        <f t="shared" si="964"/>
        <v>10</v>
      </c>
    </row>
    <row r="3806" spans="1:23" x14ac:dyDescent="0.25">
      <c r="A3806" s="1">
        <v>41576</v>
      </c>
      <c r="B3806" s="2">
        <v>8420.98</v>
      </c>
      <c r="C3806" s="2">
        <v>67862</v>
      </c>
      <c r="D3806" s="2">
        <v>8410</v>
      </c>
      <c r="E3806" s="2">
        <v>8387</v>
      </c>
      <c r="F3806" s="10">
        <f t="shared" si="954"/>
        <v>-1.3038862460188483E-3</v>
      </c>
      <c r="G3806" s="2">
        <f t="shared" ca="1" si="955"/>
        <v>78731.274999999994</v>
      </c>
      <c r="H3806">
        <f t="shared" ca="1" si="956"/>
        <v>-1</v>
      </c>
      <c r="I3806">
        <f t="shared" si="957"/>
        <v>1</v>
      </c>
      <c r="J3806">
        <f t="shared" si="960"/>
        <v>13.149999999999636</v>
      </c>
      <c r="K3806">
        <f t="shared" si="958"/>
        <v>1</v>
      </c>
      <c r="L3806" s="11">
        <f t="shared" ca="1" si="952"/>
        <v>11422.719999999968</v>
      </c>
      <c r="M3806">
        <f t="shared" ca="1" si="959"/>
        <v>1</v>
      </c>
      <c r="N3806">
        <f t="shared" ca="1" si="953"/>
        <v>0</v>
      </c>
      <c r="O3806">
        <f>COUNTIF(結算日!$A$3:$A$249,A3806)</f>
        <v>0</v>
      </c>
      <c r="Q3806" s="7">
        <f t="shared" si="961"/>
        <v>22</v>
      </c>
      <c r="R3806" s="8">
        <f t="shared" ca="1" si="965"/>
        <v>4510</v>
      </c>
      <c r="S3806" s="8">
        <f t="shared" ca="1" si="966"/>
        <v>1729331</v>
      </c>
      <c r="T3806" s="8">
        <f t="shared" ca="1" si="962"/>
        <v>205</v>
      </c>
      <c r="U3806" s="9">
        <f t="shared" ca="1" si="967"/>
        <v>0</v>
      </c>
      <c r="V3806">
        <f t="shared" si="963"/>
        <v>2013</v>
      </c>
      <c r="W3806">
        <f t="shared" si="964"/>
        <v>10</v>
      </c>
    </row>
    <row r="3807" spans="1:23" x14ac:dyDescent="0.25">
      <c r="A3807" s="1">
        <v>41577</v>
      </c>
      <c r="B3807" s="2">
        <v>8465.06</v>
      </c>
      <c r="C3807" s="2">
        <v>74812</v>
      </c>
      <c r="D3807" s="2">
        <v>8441</v>
      </c>
      <c r="E3807" s="2">
        <v>8421</v>
      </c>
      <c r="F3807" s="10">
        <f t="shared" si="954"/>
        <v>-2.8422716436740103E-3</v>
      </c>
      <c r="G3807" s="2">
        <f t="shared" ca="1" si="955"/>
        <v>78820.850000000006</v>
      </c>
      <c r="H3807">
        <f t="shared" ca="1" si="956"/>
        <v>-1</v>
      </c>
      <c r="I3807">
        <f t="shared" si="957"/>
        <v>1</v>
      </c>
      <c r="J3807">
        <f t="shared" si="960"/>
        <v>44.079999999999927</v>
      </c>
      <c r="K3807">
        <f t="shared" si="958"/>
        <v>1</v>
      </c>
      <c r="L3807" s="11">
        <f t="shared" ca="1" si="952"/>
        <v>11466.799999999968</v>
      </c>
      <c r="M3807">
        <f t="shared" ca="1" si="959"/>
        <v>1</v>
      </c>
      <c r="N3807">
        <f t="shared" ca="1" si="953"/>
        <v>0</v>
      </c>
      <c r="O3807">
        <f>COUNTIF(結算日!$A$3:$A$249,A3807)</f>
        <v>0</v>
      </c>
      <c r="Q3807" s="7">
        <f t="shared" si="961"/>
        <v>31</v>
      </c>
      <c r="R3807" s="8">
        <f t="shared" ca="1" si="965"/>
        <v>6355</v>
      </c>
      <c r="S3807" s="8">
        <f t="shared" ca="1" si="966"/>
        <v>1735686</v>
      </c>
      <c r="T3807" s="8">
        <f t="shared" ca="1" si="962"/>
        <v>205</v>
      </c>
      <c r="U3807" s="9">
        <f t="shared" ca="1" si="967"/>
        <v>0</v>
      </c>
      <c r="V3807">
        <f t="shared" si="963"/>
        <v>2013</v>
      </c>
      <c r="W3807">
        <f t="shared" si="964"/>
        <v>10</v>
      </c>
    </row>
    <row r="3808" spans="1:23" x14ac:dyDescent="0.25">
      <c r="A3808" s="1">
        <v>41578</v>
      </c>
      <c r="B3808" s="2">
        <v>8450.06</v>
      </c>
      <c r="C3808" s="2">
        <v>84003</v>
      </c>
      <c r="D3808" s="2">
        <v>8427</v>
      </c>
      <c r="E3808" s="2">
        <v>8409</v>
      </c>
      <c r="F3808" s="10">
        <f t="shared" si="954"/>
        <v>-2.7289747055050384E-3</v>
      </c>
      <c r="G3808" s="2">
        <f t="shared" ca="1" si="955"/>
        <v>78919.925000000003</v>
      </c>
      <c r="H3808">
        <f t="shared" ca="1" si="956"/>
        <v>1</v>
      </c>
      <c r="I3808">
        <f t="shared" si="957"/>
        <v>1</v>
      </c>
      <c r="J3808">
        <f t="shared" si="960"/>
        <v>-15</v>
      </c>
      <c r="K3808">
        <f t="shared" si="958"/>
        <v>1</v>
      </c>
      <c r="L3808" s="11">
        <f t="shared" ca="1" si="952"/>
        <v>11451.799999999968</v>
      </c>
      <c r="M3808">
        <f t="shared" ca="1" si="959"/>
        <v>1</v>
      </c>
      <c r="N3808">
        <f t="shared" ca="1" si="953"/>
        <v>0</v>
      </c>
      <c r="O3808">
        <f>COUNTIF(結算日!$A$3:$A$249,A3808)</f>
        <v>0</v>
      </c>
      <c r="Q3808" s="7">
        <f t="shared" si="961"/>
        <v>-14</v>
      </c>
      <c r="R3808" s="8">
        <f t="shared" ca="1" si="965"/>
        <v>-2870</v>
      </c>
      <c r="S3808" s="8">
        <f t="shared" ca="1" si="966"/>
        <v>1732816</v>
      </c>
      <c r="T3808" s="8">
        <f t="shared" ca="1" si="962"/>
        <v>205</v>
      </c>
      <c r="U3808" s="9">
        <f t="shared" ca="1" si="967"/>
        <v>0</v>
      </c>
      <c r="V3808">
        <f t="shared" si="963"/>
        <v>2013</v>
      </c>
      <c r="W3808">
        <f t="shared" si="964"/>
        <v>10</v>
      </c>
    </row>
    <row r="3809" spans="1:23" x14ac:dyDescent="0.25">
      <c r="A3809" s="1">
        <v>41579</v>
      </c>
      <c r="B3809" s="2">
        <v>8388.18</v>
      </c>
      <c r="C3809" s="2">
        <v>77543</v>
      </c>
      <c r="D3809" s="2">
        <v>8393</v>
      </c>
      <c r="E3809" s="2">
        <v>8373</v>
      </c>
      <c r="F3809" s="10">
        <f t="shared" si="954"/>
        <v>5.746180935555234E-4</v>
      </c>
      <c r="G3809" s="2">
        <f t="shared" ca="1" si="955"/>
        <v>78966.850000000006</v>
      </c>
      <c r="H3809">
        <f t="shared" ca="1" si="956"/>
        <v>-1</v>
      </c>
      <c r="I3809">
        <f t="shared" si="957"/>
        <v>-1</v>
      </c>
      <c r="J3809">
        <f t="shared" si="960"/>
        <v>-61.8799999999992</v>
      </c>
      <c r="K3809">
        <f t="shared" ca="1" si="958"/>
        <v>-1</v>
      </c>
      <c r="L3809" s="11">
        <f t="shared" ca="1" si="952"/>
        <v>11389.919999999969</v>
      </c>
      <c r="M3809">
        <f t="shared" ca="1" si="959"/>
        <v>-1</v>
      </c>
      <c r="N3809">
        <f t="shared" ca="1" si="953"/>
        <v>2</v>
      </c>
      <c r="O3809">
        <f>COUNTIF(結算日!$A$3:$A$249,A3809)</f>
        <v>0</v>
      </c>
      <c r="Q3809" s="7">
        <f t="shared" si="961"/>
        <v>-34</v>
      </c>
      <c r="R3809" s="8">
        <f t="shared" ca="1" si="965"/>
        <v>-6970</v>
      </c>
      <c r="S3809" s="8">
        <f t="shared" ca="1" si="966"/>
        <v>1725846</v>
      </c>
      <c r="T3809" s="8">
        <f t="shared" ca="1" si="962"/>
        <v>-205</v>
      </c>
      <c r="U3809" s="9">
        <f t="shared" ca="1" si="967"/>
        <v>410</v>
      </c>
      <c r="V3809">
        <f t="shared" si="963"/>
        <v>2013</v>
      </c>
      <c r="W3809">
        <f t="shared" si="964"/>
        <v>11</v>
      </c>
    </row>
    <row r="3810" spans="1:23" x14ac:dyDescent="0.25">
      <c r="A3810" s="1">
        <v>41582</v>
      </c>
      <c r="B3810" s="2">
        <v>8354.14</v>
      </c>
      <c r="C3810" s="2">
        <v>82495</v>
      </c>
      <c r="D3810" s="2">
        <v>8339</v>
      </c>
      <c r="E3810" s="2">
        <v>8318</v>
      </c>
      <c r="F3810" s="10">
        <f t="shared" si="954"/>
        <v>-1.8122751115015046E-3</v>
      </c>
      <c r="G3810" s="2">
        <f t="shared" ca="1" si="955"/>
        <v>78717.649999999994</v>
      </c>
      <c r="H3810">
        <f t="shared" ca="1" si="956"/>
        <v>1</v>
      </c>
      <c r="I3810">
        <f t="shared" si="957"/>
        <v>1</v>
      </c>
      <c r="J3810">
        <f t="shared" si="960"/>
        <v>-34.040000000000873</v>
      </c>
      <c r="K3810">
        <f t="shared" si="958"/>
        <v>1</v>
      </c>
      <c r="L3810" s="11">
        <f t="shared" ca="1" si="952"/>
        <v>11423.95999999997</v>
      </c>
      <c r="M3810">
        <f t="shared" ca="1" si="959"/>
        <v>1</v>
      </c>
      <c r="N3810">
        <f t="shared" ca="1" si="953"/>
        <v>2</v>
      </c>
      <c r="O3810">
        <f>COUNTIF(結算日!$A$3:$A$249,A3810)</f>
        <v>0</v>
      </c>
      <c r="Q3810" s="7">
        <f t="shared" si="961"/>
        <v>-54</v>
      </c>
      <c r="R3810" s="8">
        <f t="shared" ca="1" si="965"/>
        <v>11070</v>
      </c>
      <c r="S3810" s="8">
        <f t="shared" ca="1" si="966"/>
        <v>1736506</v>
      </c>
      <c r="T3810" s="8">
        <f t="shared" ca="1" si="962"/>
        <v>208</v>
      </c>
      <c r="U3810" s="9">
        <f t="shared" ca="1" si="967"/>
        <v>413</v>
      </c>
      <c r="V3810">
        <f t="shared" si="963"/>
        <v>2013</v>
      </c>
      <c r="W3810">
        <f t="shared" si="964"/>
        <v>11</v>
      </c>
    </row>
    <row r="3811" spans="1:23" x14ac:dyDescent="0.25">
      <c r="A3811" s="1">
        <v>41583</v>
      </c>
      <c r="B3811" s="2">
        <v>8262.2000000000007</v>
      </c>
      <c r="C3811" s="2">
        <v>91187</v>
      </c>
      <c r="D3811" s="2">
        <v>8268</v>
      </c>
      <c r="E3811" s="2">
        <v>8247</v>
      </c>
      <c r="F3811" s="10">
        <f t="shared" si="954"/>
        <v>7.0199220546585117E-4</v>
      </c>
      <c r="G3811" s="2">
        <f t="shared" ca="1" si="955"/>
        <v>78706.475000000006</v>
      </c>
      <c r="H3811">
        <f t="shared" ca="1" si="956"/>
        <v>1</v>
      </c>
      <c r="I3811">
        <f t="shared" si="957"/>
        <v>-1</v>
      </c>
      <c r="J3811">
        <f t="shared" si="960"/>
        <v>-91.93999999999869</v>
      </c>
      <c r="K3811">
        <f t="shared" ca="1" si="958"/>
        <v>1</v>
      </c>
      <c r="L3811" s="11">
        <f t="shared" ca="1" si="952"/>
        <v>11332.019999999971</v>
      </c>
      <c r="M3811">
        <f t="shared" ca="1" si="959"/>
        <v>1</v>
      </c>
      <c r="N3811">
        <f t="shared" ca="1" si="953"/>
        <v>0</v>
      </c>
      <c r="O3811">
        <f>COUNTIF(結算日!$A$3:$A$249,A3811)</f>
        <v>0</v>
      </c>
      <c r="Q3811" s="7">
        <f t="shared" si="961"/>
        <v>-71</v>
      </c>
      <c r="R3811" s="8">
        <f t="shared" ca="1" si="965"/>
        <v>-14768</v>
      </c>
      <c r="S3811" s="8">
        <f t="shared" ca="1" si="966"/>
        <v>1721325</v>
      </c>
      <c r="T3811" s="8">
        <f t="shared" ca="1" si="962"/>
        <v>208</v>
      </c>
      <c r="U3811" s="9">
        <f t="shared" ca="1" si="967"/>
        <v>0</v>
      </c>
      <c r="V3811">
        <f t="shared" si="963"/>
        <v>2013</v>
      </c>
      <c r="W3811">
        <f t="shared" si="964"/>
        <v>11</v>
      </c>
    </row>
    <row r="3812" spans="1:23" x14ac:dyDescent="0.25">
      <c r="A3812" s="1">
        <v>41584</v>
      </c>
      <c r="B3812" s="2">
        <v>8281.9699999999993</v>
      </c>
      <c r="C3812" s="2">
        <v>76985</v>
      </c>
      <c r="D3812" s="2">
        <v>8269</v>
      </c>
      <c r="E3812" s="2">
        <v>8250</v>
      </c>
      <c r="F3812" s="10">
        <f t="shared" si="954"/>
        <v>-1.5660525213203602E-3</v>
      </c>
      <c r="G3812" s="2">
        <f t="shared" ca="1" si="955"/>
        <v>78518.7</v>
      </c>
      <c r="H3812">
        <f t="shared" ca="1" si="956"/>
        <v>-1</v>
      </c>
      <c r="I3812">
        <f t="shared" si="957"/>
        <v>1</v>
      </c>
      <c r="J3812">
        <f t="shared" si="960"/>
        <v>19.769999999998618</v>
      </c>
      <c r="K3812">
        <f t="shared" si="958"/>
        <v>1</v>
      </c>
      <c r="L3812" s="11">
        <f t="shared" ca="1" si="952"/>
        <v>11351.78999999997</v>
      </c>
      <c r="M3812">
        <f t="shared" ca="1" si="959"/>
        <v>1</v>
      </c>
      <c r="N3812">
        <f t="shared" ca="1" si="953"/>
        <v>0</v>
      </c>
      <c r="O3812">
        <f>COUNTIF(結算日!$A$3:$A$249,A3812)</f>
        <v>0</v>
      </c>
      <c r="Q3812" s="7">
        <f t="shared" si="961"/>
        <v>1</v>
      </c>
      <c r="R3812" s="8">
        <f t="shared" ca="1" si="965"/>
        <v>208</v>
      </c>
      <c r="S3812" s="8">
        <f t="shared" ca="1" si="966"/>
        <v>1721533</v>
      </c>
      <c r="T3812" s="8">
        <f t="shared" ca="1" si="962"/>
        <v>208</v>
      </c>
      <c r="U3812" s="9">
        <f t="shared" ca="1" si="967"/>
        <v>0</v>
      </c>
      <c r="V3812">
        <f t="shared" si="963"/>
        <v>2013</v>
      </c>
      <c r="W3812">
        <f t="shared" si="964"/>
        <v>11</v>
      </c>
    </row>
    <row r="3813" spans="1:23" x14ac:dyDescent="0.25">
      <c r="A3813" s="1">
        <v>41585</v>
      </c>
      <c r="B3813" s="2">
        <v>8283.7099999999991</v>
      </c>
      <c r="C3813" s="2">
        <v>78197</v>
      </c>
      <c r="D3813" s="2">
        <v>8257</v>
      </c>
      <c r="E3813" s="2">
        <v>8238</v>
      </c>
      <c r="F3813" s="10">
        <f t="shared" si="954"/>
        <v>-3.2244006610563369E-3</v>
      </c>
      <c r="G3813" s="2">
        <f t="shared" ca="1" si="955"/>
        <v>78256.074999999997</v>
      </c>
      <c r="H3813">
        <f t="shared" ca="1" si="956"/>
        <v>-1</v>
      </c>
      <c r="I3813">
        <f t="shared" si="957"/>
        <v>1</v>
      </c>
      <c r="J3813">
        <f t="shared" si="960"/>
        <v>1.7399999999997817</v>
      </c>
      <c r="K3813">
        <f t="shared" si="958"/>
        <v>1</v>
      </c>
      <c r="L3813" s="11">
        <f t="shared" ca="1" si="952"/>
        <v>11353.52999999997</v>
      </c>
      <c r="M3813">
        <f t="shared" ca="1" si="959"/>
        <v>1</v>
      </c>
      <c r="N3813">
        <f t="shared" ca="1" si="953"/>
        <v>0</v>
      </c>
      <c r="O3813">
        <f>COUNTIF(結算日!$A$3:$A$249,A3813)</f>
        <v>0</v>
      </c>
      <c r="Q3813" s="7">
        <f t="shared" si="961"/>
        <v>-12</v>
      </c>
      <c r="R3813" s="8">
        <f t="shared" ca="1" si="965"/>
        <v>-2496</v>
      </c>
      <c r="S3813" s="8">
        <f t="shared" ca="1" si="966"/>
        <v>1719037</v>
      </c>
      <c r="T3813" s="8">
        <f t="shared" ca="1" si="962"/>
        <v>208</v>
      </c>
      <c r="U3813" s="9">
        <f t="shared" ca="1" si="967"/>
        <v>0</v>
      </c>
      <c r="V3813">
        <f t="shared" si="963"/>
        <v>2013</v>
      </c>
      <c r="W3813">
        <f t="shared" si="964"/>
        <v>11</v>
      </c>
    </row>
    <row r="3814" spans="1:23" x14ac:dyDescent="0.25">
      <c r="A3814" s="1">
        <v>41586</v>
      </c>
      <c r="B3814" s="2">
        <v>8229.59</v>
      </c>
      <c r="C3814" s="2">
        <v>73196</v>
      </c>
      <c r="D3814" s="2">
        <v>8224</v>
      </c>
      <c r="E3814" s="2">
        <v>8203</v>
      </c>
      <c r="F3814" s="10">
        <f t="shared" si="954"/>
        <v>-6.7925619623820932E-4</v>
      </c>
      <c r="G3814" s="2">
        <f t="shared" ca="1" si="955"/>
        <v>77852.75</v>
      </c>
      <c r="H3814">
        <f t="shared" ca="1" si="956"/>
        <v>-1</v>
      </c>
      <c r="I3814">
        <f t="shared" si="957"/>
        <v>1</v>
      </c>
      <c r="J3814">
        <f t="shared" si="960"/>
        <v>-54.119999999998981</v>
      </c>
      <c r="K3814">
        <f t="shared" ca="1" si="958"/>
        <v>-1</v>
      </c>
      <c r="L3814" s="11">
        <f t="shared" ca="1" si="952"/>
        <v>11299.409999999971</v>
      </c>
      <c r="M3814">
        <f t="shared" ca="1" si="959"/>
        <v>-1</v>
      </c>
      <c r="N3814">
        <f t="shared" ca="1" si="953"/>
        <v>2</v>
      </c>
      <c r="O3814">
        <f>COUNTIF(結算日!$A$3:$A$249,A3814)</f>
        <v>0</v>
      </c>
      <c r="Q3814" s="7">
        <f t="shared" si="961"/>
        <v>-33</v>
      </c>
      <c r="R3814" s="8">
        <f t="shared" ca="1" si="965"/>
        <v>-6864</v>
      </c>
      <c r="S3814" s="8">
        <f t="shared" ca="1" si="966"/>
        <v>1712173</v>
      </c>
      <c r="T3814" s="8">
        <f t="shared" ca="1" si="962"/>
        <v>-208</v>
      </c>
      <c r="U3814" s="9">
        <f t="shared" ca="1" si="967"/>
        <v>416</v>
      </c>
      <c r="V3814">
        <f t="shared" si="963"/>
        <v>2013</v>
      </c>
      <c r="W3814">
        <f t="shared" si="964"/>
        <v>11</v>
      </c>
    </row>
    <row r="3815" spans="1:23" x14ac:dyDescent="0.25">
      <c r="A3815" s="1">
        <v>41589</v>
      </c>
      <c r="B3815" s="2">
        <v>8182.56</v>
      </c>
      <c r="C3815" s="2">
        <v>61803</v>
      </c>
      <c r="D3815" s="2">
        <v>8195</v>
      </c>
      <c r="E3815" s="2">
        <v>8182</v>
      </c>
      <c r="F3815" s="10">
        <f t="shared" si="954"/>
        <v>1.5203066033122603E-3</v>
      </c>
      <c r="G3815" s="2">
        <f t="shared" ca="1" si="955"/>
        <v>77223.875</v>
      </c>
      <c r="H3815">
        <f t="shared" ca="1" si="956"/>
        <v>-1</v>
      </c>
      <c r="I3815">
        <f t="shared" si="957"/>
        <v>-1</v>
      </c>
      <c r="J3815">
        <f t="shared" si="960"/>
        <v>-47.029999999999745</v>
      </c>
      <c r="K3815">
        <f t="shared" si="958"/>
        <v>-1</v>
      </c>
      <c r="L3815" s="11">
        <f t="shared" ca="1" si="952"/>
        <v>11346.43999999997</v>
      </c>
      <c r="M3815">
        <f t="shared" ca="1" si="959"/>
        <v>-1</v>
      </c>
      <c r="N3815">
        <f t="shared" ca="1" si="953"/>
        <v>0</v>
      </c>
      <c r="O3815">
        <f>COUNTIF(結算日!$A$3:$A$249,A3815)</f>
        <v>0</v>
      </c>
      <c r="Q3815" s="7">
        <f t="shared" si="961"/>
        <v>-29</v>
      </c>
      <c r="R3815" s="8">
        <f t="shared" ca="1" si="965"/>
        <v>6032</v>
      </c>
      <c r="S3815" s="8">
        <f t="shared" ca="1" si="966"/>
        <v>1717789</v>
      </c>
      <c r="T3815" s="8">
        <f t="shared" ca="1" si="962"/>
        <v>-209</v>
      </c>
      <c r="U3815" s="9">
        <f t="shared" ca="1" si="967"/>
        <v>1</v>
      </c>
      <c r="V3815">
        <f t="shared" si="963"/>
        <v>2013</v>
      </c>
      <c r="W3815">
        <f t="shared" si="964"/>
        <v>11</v>
      </c>
    </row>
    <row r="3816" spans="1:23" x14ac:dyDescent="0.25">
      <c r="A3816" s="1">
        <v>41590</v>
      </c>
      <c r="B3816" s="2">
        <v>8195.26</v>
      </c>
      <c r="C3816" s="2">
        <v>77104</v>
      </c>
      <c r="D3816" s="2">
        <v>8216</v>
      </c>
      <c r="E3816" s="2">
        <v>8207</v>
      </c>
      <c r="F3816" s="10">
        <f t="shared" si="954"/>
        <v>2.530731178754575E-3</v>
      </c>
      <c r="G3816" s="2">
        <f t="shared" ca="1" si="955"/>
        <v>77532.425000000003</v>
      </c>
      <c r="H3816">
        <f t="shared" ca="1" si="956"/>
        <v>-1</v>
      </c>
      <c r="I3816">
        <f t="shared" si="957"/>
        <v>-1</v>
      </c>
      <c r="J3816">
        <f t="shared" si="960"/>
        <v>12.699999999999818</v>
      </c>
      <c r="K3816">
        <f t="shared" si="958"/>
        <v>-1</v>
      </c>
      <c r="L3816" s="11">
        <f t="shared" ca="1" si="952"/>
        <v>11333.739999999969</v>
      </c>
      <c r="M3816">
        <f t="shared" ca="1" si="959"/>
        <v>-1</v>
      </c>
      <c r="N3816">
        <f t="shared" ca="1" si="953"/>
        <v>0</v>
      </c>
      <c r="O3816">
        <f>COUNTIF(結算日!$A$3:$A$249,A3816)</f>
        <v>0</v>
      </c>
      <c r="Q3816" s="7">
        <f t="shared" si="961"/>
        <v>21</v>
      </c>
      <c r="R3816" s="8">
        <f t="shared" ca="1" si="965"/>
        <v>-4389</v>
      </c>
      <c r="S3816" s="8">
        <f t="shared" ca="1" si="966"/>
        <v>1713399</v>
      </c>
      <c r="T3816" s="8">
        <f t="shared" ca="1" si="962"/>
        <v>-208</v>
      </c>
      <c r="U3816" s="9">
        <f t="shared" ca="1" si="967"/>
        <v>1</v>
      </c>
      <c r="V3816">
        <f t="shared" si="963"/>
        <v>2013</v>
      </c>
      <c r="W3816">
        <f t="shared" si="964"/>
        <v>11</v>
      </c>
    </row>
    <row r="3817" spans="1:23" x14ac:dyDescent="0.25">
      <c r="A3817" s="1">
        <v>41591</v>
      </c>
      <c r="B3817" s="2">
        <v>8104.26</v>
      </c>
      <c r="C3817" s="2">
        <v>66229</v>
      </c>
      <c r="D3817" s="2">
        <v>8107</v>
      </c>
      <c r="E3817" s="2">
        <v>8094</v>
      </c>
      <c r="F3817" s="10">
        <f t="shared" si="954"/>
        <v>3.3809379264737593E-4</v>
      </c>
      <c r="G3817" s="2">
        <f t="shared" ca="1" si="955"/>
        <v>78224.274999999994</v>
      </c>
      <c r="H3817">
        <f t="shared" ca="1" si="956"/>
        <v>-1</v>
      </c>
      <c r="I3817">
        <f t="shared" si="957"/>
        <v>-1</v>
      </c>
      <c r="J3817">
        <f t="shared" si="960"/>
        <v>-91</v>
      </c>
      <c r="K3817">
        <f t="shared" ca="1" si="958"/>
        <v>-1</v>
      </c>
      <c r="L3817" s="11">
        <f t="shared" ca="1" si="952"/>
        <v>11424.739999999969</v>
      </c>
      <c r="M3817">
        <f t="shared" ca="1" si="959"/>
        <v>-1</v>
      </c>
      <c r="N3817">
        <f t="shared" ca="1" si="953"/>
        <v>0</v>
      </c>
      <c r="O3817">
        <f>COUNTIF(結算日!$A$3:$A$249,A3817)</f>
        <v>0</v>
      </c>
      <c r="Q3817" s="7">
        <f t="shared" si="961"/>
        <v>-109</v>
      </c>
      <c r="R3817" s="8">
        <f t="shared" ca="1" si="965"/>
        <v>22672</v>
      </c>
      <c r="S3817" s="8">
        <f t="shared" ca="1" si="966"/>
        <v>1736070</v>
      </c>
      <c r="T3817" s="8">
        <f t="shared" ca="1" si="962"/>
        <v>-214</v>
      </c>
      <c r="U3817" s="9">
        <f t="shared" ca="1" si="967"/>
        <v>6</v>
      </c>
      <c r="V3817">
        <f t="shared" si="963"/>
        <v>2013</v>
      </c>
      <c r="W3817">
        <f t="shared" si="964"/>
        <v>11</v>
      </c>
    </row>
    <row r="3818" spans="1:23" x14ac:dyDescent="0.25">
      <c r="A3818" s="1">
        <v>41592</v>
      </c>
      <c r="B3818" s="2">
        <v>8134.91</v>
      </c>
      <c r="C3818" s="2">
        <v>73820</v>
      </c>
      <c r="D3818" s="2">
        <v>8124</v>
      </c>
      <c r="E3818" s="2">
        <v>8103</v>
      </c>
      <c r="F3818" s="10">
        <f t="shared" si="954"/>
        <v>-1.3411334606037162E-3</v>
      </c>
      <c r="G3818" s="2">
        <f t="shared" ca="1" si="955"/>
        <v>78162.824999999997</v>
      </c>
      <c r="H3818">
        <f t="shared" ca="1" si="956"/>
        <v>-1</v>
      </c>
      <c r="I3818">
        <f t="shared" si="957"/>
        <v>1</v>
      </c>
      <c r="J3818">
        <f t="shared" si="960"/>
        <v>30.649999999999636</v>
      </c>
      <c r="K3818">
        <f t="shared" si="958"/>
        <v>1</v>
      </c>
      <c r="L3818" s="11">
        <f t="shared" ca="1" si="952"/>
        <v>11394.089999999969</v>
      </c>
      <c r="M3818">
        <f t="shared" ca="1" si="959"/>
        <v>1</v>
      </c>
      <c r="N3818">
        <f t="shared" ca="1" si="953"/>
        <v>2</v>
      </c>
      <c r="O3818">
        <f>COUNTIF(結算日!$A$3:$A$249,A3818)</f>
        <v>0</v>
      </c>
      <c r="Q3818" s="7">
        <f t="shared" si="961"/>
        <v>17</v>
      </c>
      <c r="R3818" s="8">
        <f t="shared" ca="1" si="965"/>
        <v>-3638</v>
      </c>
      <c r="S3818" s="8">
        <f t="shared" ca="1" si="966"/>
        <v>1732426</v>
      </c>
      <c r="T3818" s="8">
        <f t="shared" ca="1" si="962"/>
        <v>213</v>
      </c>
      <c r="U3818" s="9">
        <f t="shared" ca="1" si="967"/>
        <v>427</v>
      </c>
      <c r="V3818">
        <f t="shared" si="963"/>
        <v>2013</v>
      </c>
      <c r="W3818">
        <f t="shared" si="964"/>
        <v>11</v>
      </c>
    </row>
    <row r="3819" spans="1:23" x14ac:dyDescent="0.25">
      <c r="A3819" s="1">
        <v>41593</v>
      </c>
      <c r="B3819" s="2">
        <v>8177.12</v>
      </c>
      <c r="C3819" s="2">
        <v>69080</v>
      </c>
      <c r="D3819" s="2">
        <v>8159</v>
      </c>
      <c r="E3819" s="2">
        <v>8135</v>
      </c>
      <c r="F3819" s="10">
        <f t="shared" si="954"/>
        <v>-2.2159391081456592E-3</v>
      </c>
      <c r="G3819" s="2">
        <f t="shared" ca="1" si="955"/>
        <v>78223.274999999994</v>
      </c>
      <c r="H3819">
        <f t="shared" ca="1" si="956"/>
        <v>-1</v>
      </c>
      <c r="I3819">
        <f t="shared" si="957"/>
        <v>1</v>
      </c>
      <c r="J3819">
        <f t="shared" si="960"/>
        <v>42.210000000000036</v>
      </c>
      <c r="K3819">
        <f t="shared" si="958"/>
        <v>1</v>
      </c>
      <c r="L3819" s="11">
        <f t="shared" ca="1" si="952"/>
        <v>11436.29999999997</v>
      </c>
      <c r="M3819">
        <f t="shared" ca="1" si="959"/>
        <v>1</v>
      </c>
      <c r="N3819">
        <f t="shared" ca="1" si="953"/>
        <v>0</v>
      </c>
      <c r="O3819">
        <f>COUNTIF(結算日!$A$3:$A$249,A3819)</f>
        <v>0</v>
      </c>
      <c r="Q3819" s="7">
        <f t="shared" si="961"/>
        <v>35</v>
      </c>
      <c r="R3819" s="8">
        <f t="shared" ca="1" si="965"/>
        <v>7455</v>
      </c>
      <c r="S3819" s="8">
        <f t="shared" ca="1" si="966"/>
        <v>1739454</v>
      </c>
      <c r="T3819" s="8">
        <f t="shared" ca="1" si="962"/>
        <v>213</v>
      </c>
      <c r="U3819" s="9">
        <f t="shared" ca="1" si="967"/>
        <v>0</v>
      </c>
      <c r="V3819">
        <f t="shared" si="963"/>
        <v>2013</v>
      </c>
      <c r="W3819">
        <f t="shared" si="964"/>
        <v>11</v>
      </c>
    </row>
    <row r="3820" spans="1:23" x14ac:dyDescent="0.25">
      <c r="A3820" s="1">
        <v>41596</v>
      </c>
      <c r="B3820" s="2">
        <v>8191.46</v>
      </c>
      <c r="C3820" s="2">
        <v>65390</v>
      </c>
      <c r="D3820" s="2">
        <v>8189</v>
      </c>
      <c r="E3820" s="2">
        <v>8168</v>
      </c>
      <c r="F3820" s="10">
        <f t="shared" si="954"/>
        <v>-3.0031276475739332E-4</v>
      </c>
      <c r="G3820" s="2">
        <f t="shared" ca="1" si="955"/>
        <v>78032.524999999994</v>
      </c>
      <c r="H3820">
        <f t="shared" ca="1" si="956"/>
        <v>-1</v>
      </c>
      <c r="I3820">
        <f t="shared" si="957"/>
        <v>1</v>
      </c>
      <c r="J3820">
        <f t="shared" si="960"/>
        <v>14.340000000000146</v>
      </c>
      <c r="K3820">
        <f t="shared" ca="1" si="958"/>
        <v>-1</v>
      </c>
      <c r="L3820" s="11">
        <f t="shared" ca="1" si="952"/>
        <v>11450.63999999997</v>
      </c>
      <c r="M3820">
        <f t="shared" ca="1" si="959"/>
        <v>-1</v>
      </c>
      <c r="N3820">
        <f t="shared" ca="1" si="953"/>
        <v>2</v>
      </c>
      <c r="O3820">
        <f>COUNTIF(結算日!$A$3:$A$249,A3820)</f>
        <v>0</v>
      </c>
      <c r="Q3820" s="7">
        <f t="shared" si="961"/>
        <v>30</v>
      </c>
      <c r="R3820" s="8">
        <f t="shared" ca="1" si="965"/>
        <v>6390</v>
      </c>
      <c r="S3820" s="8">
        <f t="shared" ca="1" si="966"/>
        <v>1745844</v>
      </c>
      <c r="T3820" s="8">
        <f t="shared" ca="1" si="962"/>
        <v>-213</v>
      </c>
      <c r="U3820" s="9">
        <f t="shared" ca="1" si="967"/>
        <v>426</v>
      </c>
      <c r="V3820">
        <f t="shared" si="963"/>
        <v>2013</v>
      </c>
      <c r="W3820">
        <f t="shared" si="964"/>
        <v>11</v>
      </c>
    </row>
    <row r="3821" spans="1:23" x14ac:dyDescent="0.25">
      <c r="A3821" s="1">
        <v>41597</v>
      </c>
      <c r="B3821" s="2">
        <v>8260.2099999999991</v>
      </c>
      <c r="C3821" s="2">
        <v>74757</v>
      </c>
      <c r="D3821" s="2">
        <v>8249</v>
      </c>
      <c r="E3821" s="2">
        <v>8232</v>
      </c>
      <c r="F3821" s="10">
        <f t="shared" si="954"/>
        <v>-1.3571083543879592E-3</v>
      </c>
      <c r="G3821" s="2">
        <f t="shared" ca="1" si="955"/>
        <v>77769.2</v>
      </c>
      <c r="H3821">
        <f t="shared" ca="1" si="956"/>
        <v>-1</v>
      </c>
      <c r="I3821">
        <f t="shared" si="957"/>
        <v>1</v>
      </c>
      <c r="J3821">
        <f t="shared" si="960"/>
        <v>68.749999999999091</v>
      </c>
      <c r="K3821">
        <f t="shared" si="958"/>
        <v>1</v>
      </c>
      <c r="L3821" s="11">
        <f t="shared" ca="1" si="952"/>
        <v>11381.88999999997</v>
      </c>
      <c r="M3821">
        <f t="shared" ca="1" si="959"/>
        <v>1</v>
      </c>
      <c r="N3821">
        <f t="shared" ca="1" si="953"/>
        <v>2</v>
      </c>
      <c r="O3821">
        <f>COUNTIF(結算日!$A$3:$A$249,A3821)</f>
        <v>0</v>
      </c>
      <c r="Q3821" s="7">
        <f t="shared" si="961"/>
        <v>60</v>
      </c>
      <c r="R3821" s="8">
        <f t="shared" ca="1" si="965"/>
        <v>-12780</v>
      </c>
      <c r="S3821" s="8">
        <f t="shared" ca="1" si="966"/>
        <v>1732638</v>
      </c>
      <c r="T3821" s="8">
        <f t="shared" ca="1" si="962"/>
        <v>210</v>
      </c>
      <c r="U3821" s="9">
        <f t="shared" ca="1" si="967"/>
        <v>423</v>
      </c>
      <c r="V3821">
        <f t="shared" si="963"/>
        <v>2013</v>
      </c>
      <c r="W3821">
        <f t="shared" si="964"/>
        <v>11</v>
      </c>
    </row>
    <row r="3822" spans="1:23" x14ac:dyDescent="0.25">
      <c r="A3822" s="1">
        <v>41598</v>
      </c>
      <c r="B3822" s="2">
        <v>8204.4599999999991</v>
      </c>
      <c r="C3822" s="2">
        <v>77261</v>
      </c>
      <c r="D3822" s="2">
        <v>8219</v>
      </c>
      <c r="E3822" s="2">
        <v>8207</v>
      </c>
      <c r="F3822" s="10">
        <f t="shared" si="954"/>
        <v>3.0958771204936397E-4</v>
      </c>
      <c r="G3822" s="2">
        <f t="shared" ca="1" si="955"/>
        <v>77695.25</v>
      </c>
      <c r="H3822">
        <f t="shared" ca="1" si="956"/>
        <v>-1</v>
      </c>
      <c r="I3822">
        <f t="shared" si="957"/>
        <v>-1</v>
      </c>
      <c r="J3822">
        <f t="shared" si="960"/>
        <v>-55.75</v>
      </c>
      <c r="K3822">
        <f t="shared" ca="1" si="958"/>
        <v>-1</v>
      </c>
      <c r="L3822" s="11">
        <f t="shared" ca="1" si="952"/>
        <v>11326.13999999997</v>
      </c>
      <c r="M3822">
        <f t="shared" ca="1" si="959"/>
        <v>-1</v>
      </c>
      <c r="N3822">
        <f t="shared" ca="1" si="953"/>
        <v>2</v>
      </c>
      <c r="O3822">
        <f>COUNTIF(結算日!$A$3:$A$249,A3822)</f>
        <v>1</v>
      </c>
      <c r="Q3822" s="7">
        <f t="shared" si="961"/>
        <v>-30</v>
      </c>
      <c r="R3822" s="8">
        <f t="shared" ca="1" si="965"/>
        <v>-6300</v>
      </c>
      <c r="S3822" s="8">
        <f t="shared" ca="1" si="966"/>
        <v>1725915</v>
      </c>
      <c r="T3822" s="8">
        <f t="shared" ca="1" si="962"/>
        <v>-210</v>
      </c>
      <c r="U3822" s="9">
        <f t="shared" ca="1" si="967"/>
        <v>420</v>
      </c>
      <c r="V3822">
        <f t="shared" si="963"/>
        <v>2013</v>
      </c>
      <c r="W3822">
        <f t="shared" si="964"/>
        <v>11</v>
      </c>
    </row>
    <row r="3823" spans="1:23" x14ac:dyDescent="0.25">
      <c r="A3823" s="1">
        <v>41599</v>
      </c>
      <c r="B3823" s="2">
        <v>8099.45</v>
      </c>
      <c r="C3823" s="2">
        <v>74239</v>
      </c>
      <c r="D3823" s="2">
        <v>8078</v>
      </c>
      <c r="E3823" s="2">
        <v>8061</v>
      </c>
      <c r="F3823" s="10">
        <f t="shared" si="954"/>
        <v>-2.6483279728870546E-3</v>
      </c>
      <c r="G3823" s="2">
        <f t="shared" ca="1" si="955"/>
        <v>77677.95</v>
      </c>
      <c r="H3823">
        <f t="shared" ca="1" si="956"/>
        <v>-1</v>
      </c>
      <c r="I3823">
        <f t="shared" si="957"/>
        <v>1</v>
      </c>
      <c r="J3823">
        <f t="shared" si="960"/>
        <v>-105.00999999999931</v>
      </c>
      <c r="K3823">
        <f t="shared" si="958"/>
        <v>1</v>
      </c>
      <c r="L3823" s="11">
        <f t="shared" ca="1" si="952"/>
        <v>11431.149999999969</v>
      </c>
      <c r="M3823">
        <f t="shared" ca="1" si="959"/>
        <v>1</v>
      </c>
      <c r="N3823">
        <f t="shared" ca="1" si="953"/>
        <v>2</v>
      </c>
      <c r="O3823">
        <f>COUNTIF(結算日!$A$3:$A$249,A3823)</f>
        <v>0</v>
      </c>
      <c r="Q3823" s="7">
        <f t="shared" si="961"/>
        <v>-129</v>
      </c>
      <c r="R3823" s="8">
        <f t="shared" ca="1" si="965"/>
        <v>27090</v>
      </c>
      <c r="S3823" s="8">
        <f t="shared" ca="1" si="966"/>
        <v>1752585</v>
      </c>
      <c r="T3823" s="8">
        <f t="shared" ca="1" si="962"/>
        <v>216</v>
      </c>
      <c r="U3823" s="9">
        <f t="shared" ca="1" si="967"/>
        <v>426</v>
      </c>
      <c r="V3823">
        <f t="shared" si="963"/>
        <v>2013</v>
      </c>
      <c r="W3823">
        <f t="shared" si="964"/>
        <v>11</v>
      </c>
    </row>
    <row r="3824" spans="1:23" x14ac:dyDescent="0.25">
      <c r="A3824" s="1">
        <v>41600</v>
      </c>
      <c r="B3824" s="2">
        <v>8116.78</v>
      </c>
      <c r="C3824" s="2">
        <v>65174</v>
      </c>
      <c r="D3824" s="2">
        <v>8086</v>
      </c>
      <c r="E3824" s="2">
        <v>8072</v>
      </c>
      <c r="F3824" s="10">
        <f t="shared" si="954"/>
        <v>-3.7921441753995255E-3</v>
      </c>
      <c r="G3824" s="2">
        <f t="shared" ca="1" si="955"/>
        <v>77516.074999999997</v>
      </c>
      <c r="H3824">
        <f t="shared" ca="1" si="956"/>
        <v>-1</v>
      </c>
      <c r="I3824">
        <f t="shared" si="957"/>
        <v>1</v>
      </c>
      <c r="J3824">
        <f t="shared" si="960"/>
        <v>17.329999999999927</v>
      </c>
      <c r="K3824">
        <f t="shared" si="958"/>
        <v>1</v>
      </c>
      <c r="L3824" s="11">
        <f t="shared" ca="1" si="952"/>
        <v>11448.479999999969</v>
      </c>
      <c r="M3824">
        <f t="shared" ca="1" si="959"/>
        <v>1</v>
      </c>
      <c r="N3824">
        <f t="shared" ca="1" si="953"/>
        <v>0</v>
      </c>
      <c r="O3824">
        <f>COUNTIF(結算日!$A$3:$A$249,A3824)</f>
        <v>0</v>
      </c>
      <c r="Q3824" s="7">
        <f t="shared" si="961"/>
        <v>8</v>
      </c>
      <c r="R3824" s="8">
        <f t="shared" ca="1" si="965"/>
        <v>1728</v>
      </c>
      <c r="S3824" s="8">
        <f t="shared" ca="1" si="966"/>
        <v>1753887</v>
      </c>
      <c r="T3824" s="8">
        <f t="shared" ca="1" si="962"/>
        <v>216</v>
      </c>
      <c r="U3824" s="9">
        <f t="shared" ca="1" si="967"/>
        <v>0</v>
      </c>
      <c r="V3824">
        <f t="shared" si="963"/>
        <v>2013</v>
      </c>
      <c r="W3824">
        <f t="shared" si="964"/>
        <v>11</v>
      </c>
    </row>
    <row r="3825" spans="1:23" x14ac:dyDescent="0.25">
      <c r="A3825" s="1">
        <v>41603</v>
      </c>
      <c r="B3825" s="2">
        <v>8187.51</v>
      </c>
      <c r="C3825" s="2">
        <v>65870</v>
      </c>
      <c r="D3825" s="2">
        <v>8195</v>
      </c>
      <c r="E3825" s="2">
        <v>8179</v>
      </c>
      <c r="F3825" s="10">
        <f t="shared" si="954"/>
        <v>9.1480804298260665E-4</v>
      </c>
      <c r="G3825" s="2">
        <f t="shared" ca="1" si="955"/>
        <v>77313.975000000006</v>
      </c>
      <c r="H3825">
        <f t="shared" ca="1" si="956"/>
        <v>-1</v>
      </c>
      <c r="I3825">
        <f t="shared" si="957"/>
        <v>-1</v>
      </c>
      <c r="J3825">
        <f t="shared" si="960"/>
        <v>70.730000000000473</v>
      </c>
      <c r="K3825">
        <f t="shared" ca="1" si="958"/>
        <v>-1</v>
      </c>
      <c r="L3825" s="11">
        <f t="shared" ca="1" si="952"/>
        <v>11519.20999999997</v>
      </c>
      <c r="M3825">
        <f t="shared" ca="1" si="959"/>
        <v>-1</v>
      </c>
      <c r="N3825">
        <f t="shared" ca="1" si="953"/>
        <v>2</v>
      </c>
      <c r="O3825">
        <f>COUNTIF(結算日!$A$3:$A$249,A3825)</f>
        <v>0</v>
      </c>
      <c r="Q3825" s="7">
        <f t="shared" si="961"/>
        <v>109</v>
      </c>
      <c r="R3825" s="8">
        <f t="shared" ca="1" si="965"/>
        <v>23544</v>
      </c>
      <c r="S3825" s="8">
        <f t="shared" ca="1" si="966"/>
        <v>1777431</v>
      </c>
      <c r="T3825" s="8">
        <f t="shared" ca="1" si="962"/>
        <v>-216</v>
      </c>
      <c r="U3825" s="9">
        <f t="shared" ca="1" si="967"/>
        <v>432</v>
      </c>
      <c r="V3825">
        <f t="shared" si="963"/>
        <v>2013</v>
      </c>
      <c r="W3825">
        <f t="shared" si="964"/>
        <v>11</v>
      </c>
    </row>
    <row r="3826" spans="1:23" x14ac:dyDescent="0.25">
      <c r="A3826" s="1">
        <v>41604</v>
      </c>
      <c r="B3826" s="2">
        <v>8248.02</v>
      </c>
      <c r="C3826" s="2">
        <v>87762</v>
      </c>
      <c r="D3826" s="2">
        <v>8249</v>
      </c>
      <c r="E3826" s="2">
        <v>8233</v>
      </c>
      <c r="F3826" s="10">
        <f t="shared" si="954"/>
        <v>1.1881639472255401E-4</v>
      </c>
      <c r="G3826" s="2">
        <f t="shared" ca="1" si="955"/>
        <v>77795.625</v>
      </c>
      <c r="H3826">
        <f t="shared" ca="1" si="956"/>
        <v>1</v>
      </c>
      <c r="I3826">
        <f t="shared" si="957"/>
        <v>-1</v>
      </c>
      <c r="J3826">
        <f t="shared" si="960"/>
        <v>60.510000000000218</v>
      </c>
      <c r="K3826">
        <f t="shared" ca="1" si="958"/>
        <v>1</v>
      </c>
      <c r="L3826" s="11">
        <f t="shared" ca="1" si="952"/>
        <v>11458.69999999997</v>
      </c>
      <c r="M3826">
        <f t="shared" ca="1" si="959"/>
        <v>1</v>
      </c>
      <c r="N3826">
        <f t="shared" ca="1" si="953"/>
        <v>2</v>
      </c>
      <c r="O3826">
        <f>COUNTIF(結算日!$A$3:$A$249,A3826)</f>
        <v>0</v>
      </c>
      <c r="Q3826" s="7">
        <f t="shared" si="961"/>
        <v>54</v>
      </c>
      <c r="R3826" s="8">
        <f t="shared" ca="1" si="965"/>
        <v>-11664</v>
      </c>
      <c r="S3826" s="8">
        <f t="shared" ca="1" si="966"/>
        <v>1765335</v>
      </c>
      <c r="T3826" s="8">
        <f t="shared" ca="1" si="962"/>
        <v>214</v>
      </c>
      <c r="U3826" s="9">
        <f t="shared" ca="1" si="967"/>
        <v>430</v>
      </c>
      <c r="V3826">
        <f t="shared" si="963"/>
        <v>2013</v>
      </c>
      <c r="W3826">
        <f t="shared" si="964"/>
        <v>11</v>
      </c>
    </row>
    <row r="3827" spans="1:23" x14ac:dyDescent="0.25">
      <c r="A3827" s="1">
        <v>41605</v>
      </c>
      <c r="B3827" s="2">
        <v>8295.8799999999992</v>
      </c>
      <c r="C3827" s="2">
        <v>73408</v>
      </c>
      <c r="D3827" s="2">
        <v>8299</v>
      </c>
      <c r="E3827" s="2">
        <v>8285</v>
      </c>
      <c r="F3827" s="10">
        <f t="shared" si="954"/>
        <v>3.7609030024543522E-4</v>
      </c>
      <c r="G3827" s="2">
        <f t="shared" ca="1" si="955"/>
        <v>77966.675000000003</v>
      </c>
      <c r="H3827">
        <f t="shared" ca="1" si="956"/>
        <v>-1</v>
      </c>
      <c r="I3827">
        <f t="shared" si="957"/>
        <v>-1</v>
      </c>
      <c r="J3827">
        <f t="shared" si="960"/>
        <v>47.859999999998763</v>
      </c>
      <c r="K3827">
        <f t="shared" ca="1" si="958"/>
        <v>-1</v>
      </c>
      <c r="L3827" s="11">
        <f t="shared" ca="1" si="952"/>
        <v>11506.559999999969</v>
      </c>
      <c r="M3827">
        <f t="shared" ca="1" si="959"/>
        <v>-1</v>
      </c>
      <c r="N3827">
        <f t="shared" ca="1" si="953"/>
        <v>2</v>
      </c>
      <c r="O3827">
        <f>COUNTIF(結算日!$A$3:$A$249,A3827)</f>
        <v>0</v>
      </c>
      <c r="Q3827" s="7">
        <f t="shared" si="961"/>
        <v>50</v>
      </c>
      <c r="R3827" s="8">
        <f t="shared" ca="1" si="965"/>
        <v>10700</v>
      </c>
      <c r="S3827" s="8">
        <f t="shared" ca="1" si="966"/>
        <v>1775605</v>
      </c>
      <c r="T3827" s="8">
        <f t="shared" ca="1" si="962"/>
        <v>-213</v>
      </c>
      <c r="U3827" s="9">
        <f t="shared" ca="1" si="967"/>
        <v>427</v>
      </c>
      <c r="V3827">
        <f t="shared" si="963"/>
        <v>2013</v>
      </c>
      <c r="W3827">
        <f t="shared" si="964"/>
        <v>11</v>
      </c>
    </row>
    <row r="3828" spans="1:23" x14ac:dyDescent="0.25">
      <c r="A3828" s="1">
        <v>41606</v>
      </c>
      <c r="B3828" s="2">
        <v>8362.43</v>
      </c>
      <c r="C3828" s="2">
        <v>84238</v>
      </c>
      <c r="D3828" s="2">
        <v>8378</v>
      </c>
      <c r="E3828" s="2">
        <v>8368</v>
      </c>
      <c r="F3828" s="10">
        <f t="shared" si="954"/>
        <v>1.8618989934744423E-3</v>
      </c>
      <c r="G3828" s="2">
        <f t="shared" ca="1" si="955"/>
        <v>78109.625</v>
      </c>
      <c r="H3828">
        <f t="shared" ca="1" si="956"/>
        <v>1</v>
      </c>
      <c r="I3828">
        <f t="shared" si="957"/>
        <v>-1</v>
      </c>
      <c r="J3828">
        <f t="shared" si="960"/>
        <v>66.550000000001091</v>
      </c>
      <c r="K3828">
        <f t="shared" si="958"/>
        <v>-1</v>
      </c>
      <c r="L3828" s="11">
        <f t="shared" ca="1" si="952"/>
        <v>11440.009999999967</v>
      </c>
      <c r="M3828">
        <f t="shared" ca="1" si="959"/>
        <v>-1</v>
      </c>
      <c r="N3828">
        <f t="shared" ca="1" si="953"/>
        <v>0</v>
      </c>
      <c r="O3828">
        <f>COUNTIF(結算日!$A$3:$A$249,A3828)</f>
        <v>0</v>
      </c>
      <c r="Q3828" s="7">
        <f t="shared" si="961"/>
        <v>79</v>
      </c>
      <c r="R3828" s="8">
        <f t="shared" ca="1" si="965"/>
        <v>-16827</v>
      </c>
      <c r="S3828" s="8">
        <f t="shared" ca="1" si="966"/>
        <v>1758351</v>
      </c>
      <c r="T3828" s="8">
        <f t="shared" ca="1" si="962"/>
        <v>-209</v>
      </c>
      <c r="U3828" s="9">
        <f t="shared" ca="1" si="967"/>
        <v>4</v>
      </c>
      <c r="V3828">
        <f t="shared" si="963"/>
        <v>2013</v>
      </c>
      <c r="W3828">
        <f t="shared" si="964"/>
        <v>11</v>
      </c>
    </row>
    <row r="3829" spans="1:23" x14ac:dyDescent="0.25">
      <c r="A3829" s="1">
        <v>41607</v>
      </c>
      <c r="B3829" s="2">
        <v>8406.83</v>
      </c>
      <c r="C3829" s="2">
        <v>85011</v>
      </c>
      <c r="D3829" s="2">
        <v>8427</v>
      </c>
      <c r="E3829" s="2">
        <v>8417</v>
      </c>
      <c r="F3829" s="10">
        <f t="shared" si="954"/>
        <v>2.3992396658432114E-3</v>
      </c>
      <c r="G3829" s="2">
        <f t="shared" ca="1" si="955"/>
        <v>77383.725000000006</v>
      </c>
      <c r="H3829">
        <f t="shared" ca="1" si="956"/>
        <v>1</v>
      </c>
      <c r="I3829">
        <f t="shared" si="957"/>
        <v>-1</v>
      </c>
      <c r="J3829">
        <f t="shared" si="960"/>
        <v>44.399999999999636</v>
      </c>
      <c r="K3829">
        <f t="shared" si="958"/>
        <v>-1</v>
      </c>
      <c r="L3829" s="11">
        <f t="shared" ca="1" si="952"/>
        <v>11395.609999999968</v>
      </c>
      <c r="M3829">
        <f t="shared" ca="1" si="959"/>
        <v>-1</v>
      </c>
      <c r="N3829">
        <f t="shared" ca="1" si="953"/>
        <v>0</v>
      </c>
      <c r="O3829">
        <f>COUNTIF(結算日!$A$3:$A$249,A3829)</f>
        <v>0</v>
      </c>
      <c r="Q3829" s="7">
        <f t="shared" si="961"/>
        <v>49</v>
      </c>
      <c r="R3829" s="8">
        <f t="shared" ca="1" si="965"/>
        <v>-10241</v>
      </c>
      <c r="S3829" s="8">
        <f t="shared" ca="1" si="966"/>
        <v>1748106</v>
      </c>
      <c r="T3829" s="8">
        <f t="shared" ca="1" si="962"/>
        <v>-207</v>
      </c>
      <c r="U3829" s="9">
        <f t="shared" ca="1" si="967"/>
        <v>2</v>
      </c>
      <c r="V3829">
        <f t="shared" si="963"/>
        <v>2013</v>
      </c>
      <c r="W3829">
        <f t="shared" si="964"/>
        <v>11</v>
      </c>
    </row>
    <row r="3830" spans="1:23" x14ac:dyDescent="0.25">
      <c r="A3830" s="1">
        <v>41610</v>
      </c>
      <c r="B3830" s="2">
        <v>8414.61</v>
      </c>
      <c r="C3830" s="2">
        <v>67717</v>
      </c>
      <c r="D3830" s="2">
        <v>8413</v>
      </c>
      <c r="E3830" s="2">
        <v>8400</v>
      </c>
      <c r="F3830" s="10">
        <f t="shared" si="954"/>
        <v>-1.9133388237846383E-4</v>
      </c>
      <c r="G3830" s="2">
        <f t="shared" ca="1" si="955"/>
        <v>76795</v>
      </c>
      <c r="H3830">
        <f t="shared" ca="1" si="956"/>
        <v>-1</v>
      </c>
      <c r="I3830">
        <f t="shared" si="957"/>
        <v>1</v>
      </c>
      <c r="J3830">
        <f t="shared" si="960"/>
        <v>7.7800000000006548</v>
      </c>
      <c r="K3830">
        <f t="shared" ca="1" si="958"/>
        <v>-1</v>
      </c>
      <c r="L3830" s="11">
        <f t="shared" ca="1" si="952"/>
        <v>11387.829999999967</v>
      </c>
      <c r="M3830">
        <f t="shared" ca="1" si="959"/>
        <v>-1</v>
      </c>
      <c r="N3830">
        <f t="shared" ca="1" si="953"/>
        <v>0</v>
      </c>
      <c r="O3830">
        <f>COUNTIF(結算日!$A$3:$A$249,A3830)</f>
        <v>0</v>
      </c>
      <c r="Q3830" s="7">
        <f t="shared" si="961"/>
        <v>-14</v>
      </c>
      <c r="R3830" s="8">
        <f t="shared" ca="1" si="965"/>
        <v>2898</v>
      </c>
      <c r="S3830" s="8">
        <f t="shared" ca="1" si="966"/>
        <v>1751002</v>
      </c>
      <c r="T3830" s="8">
        <f t="shared" ca="1" si="962"/>
        <v>-208</v>
      </c>
      <c r="U3830" s="9">
        <f t="shared" ca="1" si="967"/>
        <v>1</v>
      </c>
      <c r="V3830">
        <f t="shared" si="963"/>
        <v>2013</v>
      </c>
      <c r="W3830">
        <f t="shared" si="964"/>
        <v>12</v>
      </c>
    </row>
    <row r="3831" spans="1:23" x14ac:dyDescent="0.25">
      <c r="A3831" s="1">
        <v>41611</v>
      </c>
      <c r="B3831" s="2">
        <v>8392.5499999999993</v>
      </c>
      <c r="C3831" s="2">
        <v>69528</v>
      </c>
      <c r="D3831" s="2">
        <v>8409</v>
      </c>
      <c r="E3831" s="2">
        <v>8398</v>
      </c>
      <c r="F3831" s="10">
        <f t="shared" si="954"/>
        <v>1.9600717302847848E-3</v>
      </c>
      <c r="G3831" s="2">
        <f t="shared" ca="1" si="955"/>
        <v>76300.024999999994</v>
      </c>
      <c r="H3831">
        <f t="shared" ca="1" si="956"/>
        <v>-1</v>
      </c>
      <c r="I3831">
        <f t="shared" si="957"/>
        <v>-1</v>
      </c>
      <c r="J3831">
        <f t="shared" si="960"/>
        <v>-22.06000000000131</v>
      </c>
      <c r="K3831">
        <f t="shared" si="958"/>
        <v>-1</v>
      </c>
      <c r="L3831" s="11">
        <f t="shared" ca="1" si="952"/>
        <v>11409.889999999968</v>
      </c>
      <c r="M3831">
        <f t="shared" ca="1" si="959"/>
        <v>-1</v>
      </c>
      <c r="N3831">
        <f t="shared" ca="1" si="953"/>
        <v>0</v>
      </c>
      <c r="O3831">
        <f>COUNTIF(結算日!$A$3:$A$249,A3831)</f>
        <v>0</v>
      </c>
      <c r="Q3831" s="7">
        <f t="shared" si="961"/>
        <v>-4</v>
      </c>
      <c r="R3831" s="8">
        <f t="shared" ca="1" si="965"/>
        <v>832</v>
      </c>
      <c r="S3831" s="8">
        <f t="shared" ca="1" si="966"/>
        <v>1751833</v>
      </c>
      <c r="T3831" s="8">
        <f t="shared" ca="1" si="962"/>
        <v>-208</v>
      </c>
      <c r="U3831" s="9">
        <f t="shared" ca="1" si="967"/>
        <v>0</v>
      </c>
      <c r="V3831">
        <f t="shared" si="963"/>
        <v>2013</v>
      </c>
      <c r="W3831">
        <f t="shared" si="964"/>
        <v>12</v>
      </c>
    </row>
    <row r="3832" spans="1:23" x14ac:dyDescent="0.25">
      <c r="A3832" s="1">
        <v>41612</v>
      </c>
      <c r="B3832" s="2">
        <v>8418</v>
      </c>
      <c r="C3832" s="2">
        <v>79598</v>
      </c>
      <c r="D3832" s="2">
        <v>8436</v>
      </c>
      <c r="E3832" s="2">
        <v>8423</v>
      </c>
      <c r="F3832" s="10">
        <f t="shared" si="954"/>
        <v>2.1382751247327469E-3</v>
      </c>
      <c r="G3832" s="2">
        <f t="shared" ca="1" si="955"/>
        <v>76213.975000000006</v>
      </c>
      <c r="H3832">
        <f t="shared" ca="1" si="956"/>
        <v>1</v>
      </c>
      <c r="I3832">
        <f t="shared" si="957"/>
        <v>-1</v>
      </c>
      <c r="J3832">
        <f t="shared" si="960"/>
        <v>25.450000000000728</v>
      </c>
      <c r="K3832">
        <f t="shared" si="958"/>
        <v>-1</v>
      </c>
      <c r="L3832" s="11">
        <f t="shared" ca="1" si="952"/>
        <v>11384.439999999968</v>
      </c>
      <c r="M3832">
        <f t="shared" ca="1" si="959"/>
        <v>-1</v>
      </c>
      <c r="N3832">
        <f t="shared" ca="1" si="953"/>
        <v>0</v>
      </c>
      <c r="O3832">
        <f>COUNTIF(結算日!$A$3:$A$249,A3832)</f>
        <v>0</v>
      </c>
      <c r="Q3832" s="7">
        <f t="shared" si="961"/>
        <v>27</v>
      </c>
      <c r="R3832" s="8">
        <f t="shared" ca="1" si="965"/>
        <v>-5616</v>
      </c>
      <c r="S3832" s="8">
        <f t="shared" ca="1" si="966"/>
        <v>1746217</v>
      </c>
      <c r="T3832" s="8">
        <f t="shared" ca="1" si="962"/>
        <v>-206</v>
      </c>
      <c r="U3832" s="9">
        <f t="shared" ca="1" si="967"/>
        <v>2</v>
      </c>
      <c r="V3832">
        <f t="shared" si="963"/>
        <v>2013</v>
      </c>
      <c r="W3832">
        <f t="shared" si="964"/>
        <v>12</v>
      </c>
    </row>
    <row r="3833" spans="1:23" x14ac:dyDescent="0.25">
      <c r="A3833" s="1">
        <v>41613</v>
      </c>
      <c r="B3833" s="2">
        <v>8375.5400000000009</v>
      </c>
      <c r="C3833" s="2">
        <v>76239</v>
      </c>
      <c r="D3833" s="2">
        <v>8379</v>
      </c>
      <c r="E3833" s="2">
        <v>8366</v>
      </c>
      <c r="F3833" s="10">
        <f t="shared" si="954"/>
        <v>4.1310769216074128E-4</v>
      </c>
      <c r="G3833" s="2">
        <f t="shared" ca="1" si="955"/>
        <v>75987.350000000006</v>
      </c>
      <c r="H3833">
        <f t="shared" ca="1" si="956"/>
        <v>1</v>
      </c>
      <c r="I3833">
        <f t="shared" si="957"/>
        <v>-1</v>
      </c>
      <c r="J3833">
        <f t="shared" si="960"/>
        <v>-42.459999999999127</v>
      </c>
      <c r="K3833">
        <f t="shared" ca="1" si="958"/>
        <v>1</v>
      </c>
      <c r="L3833" s="11">
        <f t="shared" ca="1" si="952"/>
        <v>11426.899999999967</v>
      </c>
      <c r="M3833">
        <f t="shared" ca="1" si="959"/>
        <v>1</v>
      </c>
      <c r="N3833">
        <f t="shared" ca="1" si="953"/>
        <v>2</v>
      </c>
      <c r="O3833">
        <f>COUNTIF(結算日!$A$3:$A$249,A3833)</f>
        <v>0</v>
      </c>
      <c r="Q3833" s="7">
        <f t="shared" si="961"/>
        <v>-57</v>
      </c>
      <c r="R3833" s="8">
        <f t="shared" ca="1" si="965"/>
        <v>11742</v>
      </c>
      <c r="S3833" s="8">
        <f t="shared" ca="1" si="966"/>
        <v>1757957</v>
      </c>
      <c r="T3833" s="8">
        <f t="shared" ca="1" si="962"/>
        <v>209</v>
      </c>
      <c r="U3833" s="9">
        <f t="shared" ca="1" si="967"/>
        <v>415</v>
      </c>
      <c r="V3833">
        <f t="shared" si="963"/>
        <v>2013</v>
      </c>
      <c r="W3833">
        <f t="shared" si="964"/>
        <v>12</v>
      </c>
    </row>
    <row r="3834" spans="1:23" x14ac:dyDescent="0.25">
      <c r="A3834" s="1">
        <v>41614</v>
      </c>
      <c r="B3834" s="2">
        <v>8367.7199999999993</v>
      </c>
      <c r="C3834" s="2">
        <v>77333</v>
      </c>
      <c r="D3834" s="2">
        <v>8384</v>
      </c>
      <c r="E3834" s="2">
        <v>8373</v>
      </c>
      <c r="F3834" s="10">
        <f t="shared" si="954"/>
        <v>1.9455717925553895E-3</v>
      </c>
      <c r="G3834" s="2">
        <f t="shared" ca="1" si="955"/>
        <v>75574.399999999994</v>
      </c>
      <c r="H3834">
        <f t="shared" ca="1" si="956"/>
        <v>1</v>
      </c>
      <c r="I3834">
        <f t="shared" si="957"/>
        <v>-1</v>
      </c>
      <c r="J3834">
        <f t="shared" si="960"/>
        <v>-7.820000000001528</v>
      </c>
      <c r="K3834">
        <f t="shared" si="958"/>
        <v>-1</v>
      </c>
      <c r="L3834" s="11">
        <f t="shared" ca="1" si="952"/>
        <v>11419.079999999965</v>
      </c>
      <c r="M3834">
        <f t="shared" ca="1" si="959"/>
        <v>-1</v>
      </c>
      <c r="N3834">
        <f t="shared" ca="1" si="953"/>
        <v>2</v>
      </c>
      <c r="O3834">
        <f>COUNTIF(結算日!$A$3:$A$249,A3834)</f>
        <v>0</v>
      </c>
      <c r="Q3834" s="7">
        <f t="shared" si="961"/>
        <v>5</v>
      </c>
      <c r="R3834" s="8">
        <f t="shared" ca="1" si="965"/>
        <v>1045</v>
      </c>
      <c r="S3834" s="8">
        <f t="shared" ca="1" si="966"/>
        <v>1758587</v>
      </c>
      <c r="T3834" s="8">
        <f t="shared" ca="1" si="962"/>
        <v>-209</v>
      </c>
      <c r="U3834" s="9">
        <f t="shared" ca="1" si="967"/>
        <v>418</v>
      </c>
      <c r="V3834">
        <f t="shared" si="963"/>
        <v>2013</v>
      </c>
      <c r="W3834">
        <f t="shared" si="964"/>
        <v>12</v>
      </c>
    </row>
    <row r="3835" spans="1:23" x14ac:dyDescent="0.25">
      <c r="A3835" s="1">
        <v>41617</v>
      </c>
      <c r="B3835" s="2">
        <v>8444.6200000000008</v>
      </c>
      <c r="C3835" s="2">
        <v>82688</v>
      </c>
      <c r="D3835" s="2">
        <v>8456</v>
      </c>
      <c r="E3835" s="2">
        <v>8446</v>
      </c>
      <c r="F3835" s="10">
        <f t="shared" si="954"/>
        <v>1.3476035629784722E-3</v>
      </c>
      <c r="G3835" s="2">
        <f t="shared" ca="1" si="955"/>
        <v>75664.425000000003</v>
      </c>
      <c r="H3835">
        <f t="shared" ca="1" si="956"/>
        <v>1</v>
      </c>
      <c r="I3835">
        <f t="shared" si="957"/>
        <v>-1</v>
      </c>
      <c r="J3835">
        <f t="shared" si="960"/>
        <v>76.900000000001455</v>
      </c>
      <c r="K3835">
        <f t="shared" si="958"/>
        <v>-1</v>
      </c>
      <c r="L3835" s="11">
        <f t="shared" ca="1" si="952"/>
        <v>11342.179999999964</v>
      </c>
      <c r="M3835">
        <f t="shared" ca="1" si="959"/>
        <v>-1</v>
      </c>
      <c r="N3835">
        <f t="shared" ca="1" si="953"/>
        <v>0</v>
      </c>
      <c r="O3835">
        <f>COUNTIF(結算日!$A$3:$A$249,A3835)</f>
        <v>0</v>
      </c>
      <c r="Q3835" s="7">
        <f t="shared" si="961"/>
        <v>72</v>
      </c>
      <c r="R3835" s="8">
        <f t="shared" ca="1" si="965"/>
        <v>-15048</v>
      </c>
      <c r="S3835" s="8">
        <f t="shared" ca="1" si="966"/>
        <v>1743121</v>
      </c>
      <c r="T3835" s="8">
        <f t="shared" ca="1" si="962"/>
        <v>-206</v>
      </c>
      <c r="U3835" s="9">
        <f t="shared" ca="1" si="967"/>
        <v>3</v>
      </c>
      <c r="V3835">
        <f t="shared" si="963"/>
        <v>2013</v>
      </c>
      <c r="W3835">
        <f t="shared" si="964"/>
        <v>12</v>
      </c>
    </row>
    <row r="3836" spans="1:23" x14ac:dyDescent="0.25">
      <c r="A3836" s="1">
        <v>41618</v>
      </c>
      <c r="B3836" s="2">
        <v>8443.39</v>
      </c>
      <c r="C3836" s="2">
        <v>71943</v>
      </c>
      <c r="D3836" s="2">
        <v>8455</v>
      </c>
      <c r="E3836" s="2">
        <v>8444</v>
      </c>
      <c r="F3836" s="10">
        <f t="shared" si="954"/>
        <v>1.3750401201413354E-3</v>
      </c>
      <c r="G3836" s="2">
        <f t="shared" ca="1" si="955"/>
        <v>75391.625</v>
      </c>
      <c r="H3836">
        <f t="shared" ca="1" si="956"/>
        <v>-1</v>
      </c>
      <c r="I3836">
        <f t="shared" si="957"/>
        <v>-1</v>
      </c>
      <c r="J3836">
        <f t="shared" si="960"/>
        <v>-1.2300000000013824</v>
      </c>
      <c r="K3836">
        <f t="shared" si="958"/>
        <v>-1</v>
      </c>
      <c r="L3836" s="11">
        <f t="shared" ca="1" si="952"/>
        <v>11343.409999999965</v>
      </c>
      <c r="M3836">
        <f t="shared" ca="1" si="959"/>
        <v>-1</v>
      </c>
      <c r="N3836">
        <f t="shared" ca="1" si="953"/>
        <v>0</v>
      </c>
      <c r="O3836">
        <f>COUNTIF(結算日!$A$3:$A$249,A3836)</f>
        <v>0</v>
      </c>
      <c r="Q3836" s="7">
        <f t="shared" si="961"/>
        <v>-1</v>
      </c>
      <c r="R3836" s="8">
        <f t="shared" ca="1" si="965"/>
        <v>206</v>
      </c>
      <c r="S3836" s="8">
        <f t="shared" ca="1" si="966"/>
        <v>1743324</v>
      </c>
      <c r="T3836" s="8">
        <f t="shared" ca="1" si="962"/>
        <v>-206</v>
      </c>
      <c r="U3836" s="9">
        <f t="shared" ca="1" si="967"/>
        <v>0</v>
      </c>
      <c r="V3836">
        <f t="shared" si="963"/>
        <v>2013</v>
      </c>
      <c r="W3836">
        <f t="shared" si="964"/>
        <v>12</v>
      </c>
    </row>
    <row r="3837" spans="1:23" x14ac:dyDescent="0.25">
      <c r="A3837" s="1">
        <v>41619</v>
      </c>
      <c r="B3837" s="2">
        <v>8433.77</v>
      </c>
      <c r="C3837" s="2">
        <v>83378</v>
      </c>
      <c r="D3837" s="2">
        <v>8432</v>
      </c>
      <c r="E3837" s="2">
        <v>8420</v>
      </c>
      <c r="F3837" s="10">
        <f t="shared" si="954"/>
        <v>-2.0987055610954819E-4</v>
      </c>
      <c r="G3837" s="2">
        <f t="shared" ca="1" si="955"/>
        <v>75651.925000000003</v>
      </c>
      <c r="H3837">
        <f t="shared" ca="1" si="956"/>
        <v>1</v>
      </c>
      <c r="I3837">
        <f t="shared" si="957"/>
        <v>1</v>
      </c>
      <c r="J3837">
        <f t="shared" si="960"/>
        <v>-9.6199999999989814</v>
      </c>
      <c r="K3837">
        <f t="shared" ca="1" si="958"/>
        <v>1</v>
      </c>
      <c r="L3837" s="11">
        <f t="shared" ca="1" si="952"/>
        <v>11353.029999999964</v>
      </c>
      <c r="M3837">
        <f t="shared" ca="1" si="959"/>
        <v>1</v>
      </c>
      <c r="N3837">
        <f t="shared" ca="1" si="953"/>
        <v>2</v>
      </c>
      <c r="O3837">
        <f>COUNTIF(結算日!$A$3:$A$249,A3837)</f>
        <v>0</v>
      </c>
      <c r="Q3837" s="7">
        <f t="shared" si="961"/>
        <v>-23</v>
      </c>
      <c r="R3837" s="8">
        <f t="shared" ca="1" si="965"/>
        <v>4738</v>
      </c>
      <c r="S3837" s="8">
        <f t="shared" ca="1" si="966"/>
        <v>1748062</v>
      </c>
      <c r="T3837" s="8">
        <f t="shared" ca="1" si="962"/>
        <v>207</v>
      </c>
      <c r="U3837" s="9">
        <f t="shared" ca="1" si="967"/>
        <v>413</v>
      </c>
      <c r="V3837">
        <f t="shared" si="963"/>
        <v>2013</v>
      </c>
      <c r="W3837">
        <f t="shared" si="964"/>
        <v>12</v>
      </c>
    </row>
    <row r="3838" spans="1:23" x14ac:dyDescent="0.25">
      <c r="A3838" s="1">
        <v>41620</v>
      </c>
      <c r="B3838" s="2">
        <v>8361.33</v>
      </c>
      <c r="C3838" s="2">
        <v>66501</v>
      </c>
      <c r="D3838" s="2">
        <v>8392</v>
      </c>
      <c r="E3838" s="2">
        <v>8379</v>
      </c>
      <c r="F3838" s="10">
        <f t="shared" si="954"/>
        <v>3.6680767294199335E-3</v>
      </c>
      <c r="G3838" s="2">
        <f t="shared" ca="1" si="955"/>
        <v>75289.600000000006</v>
      </c>
      <c r="H3838">
        <f t="shared" ca="1" si="956"/>
        <v>-1</v>
      </c>
      <c r="I3838">
        <f t="shared" si="957"/>
        <v>-1</v>
      </c>
      <c r="J3838">
        <f t="shared" si="960"/>
        <v>-72.440000000000509</v>
      </c>
      <c r="K3838">
        <f t="shared" si="958"/>
        <v>-1</v>
      </c>
      <c r="L3838" s="11">
        <f t="shared" ref="L3838:L3901" ca="1" si="968">L3837+J3838*M3837</f>
        <v>11280.589999999964</v>
      </c>
      <c r="M3838">
        <f t="shared" ca="1" si="959"/>
        <v>-1</v>
      </c>
      <c r="N3838">
        <f t="shared" ref="N3838:N3901" ca="1" si="969">ABS(M3838-M3837)</f>
        <v>2</v>
      </c>
      <c r="O3838">
        <f>COUNTIF(結算日!$A$3:$A$249,A3838)</f>
        <v>0</v>
      </c>
      <c r="Q3838" s="7">
        <f t="shared" si="961"/>
        <v>-40</v>
      </c>
      <c r="R3838" s="8">
        <f t="shared" ca="1" si="965"/>
        <v>-8280</v>
      </c>
      <c r="S3838" s="8">
        <f t="shared" ca="1" si="966"/>
        <v>1739369</v>
      </c>
      <c r="T3838" s="8">
        <f t="shared" ca="1" si="962"/>
        <v>-207</v>
      </c>
      <c r="U3838" s="9">
        <f t="shared" ca="1" si="967"/>
        <v>414</v>
      </c>
      <c r="V3838">
        <f t="shared" si="963"/>
        <v>2013</v>
      </c>
      <c r="W3838">
        <f t="shared" si="964"/>
        <v>12</v>
      </c>
    </row>
    <row r="3839" spans="1:23" x14ac:dyDescent="0.25">
      <c r="A3839" s="1">
        <v>41621</v>
      </c>
      <c r="B3839" s="2">
        <v>8376.94</v>
      </c>
      <c r="C3839" s="2">
        <v>70943</v>
      </c>
      <c r="D3839" s="2">
        <v>8397</v>
      </c>
      <c r="E3839" s="2">
        <v>8383</v>
      </c>
      <c r="F3839" s="10">
        <f t="shared" si="954"/>
        <v>2.3946691751401961E-3</v>
      </c>
      <c r="G3839" s="2">
        <f t="shared" ca="1" si="955"/>
        <v>74961.850000000006</v>
      </c>
      <c r="H3839">
        <f t="shared" ca="1" si="956"/>
        <v>-1</v>
      </c>
      <c r="I3839">
        <f t="shared" si="957"/>
        <v>-1</v>
      </c>
      <c r="J3839">
        <f t="shared" si="960"/>
        <v>15.610000000000582</v>
      </c>
      <c r="K3839">
        <f t="shared" si="958"/>
        <v>-1</v>
      </c>
      <c r="L3839" s="11">
        <f t="shared" ca="1" si="968"/>
        <v>11264.979999999963</v>
      </c>
      <c r="M3839">
        <f t="shared" ca="1" si="959"/>
        <v>-1</v>
      </c>
      <c r="N3839">
        <f t="shared" ca="1" si="969"/>
        <v>0</v>
      </c>
      <c r="O3839">
        <f>COUNTIF(結算日!$A$3:$A$249,A3839)</f>
        <v>0</v>
      </c>
      <c r="Q3839" s="7">
        <f t="shared" si="961"/>
        <v>5</v>
      </c>
      <c r="R3839" s="8">
        <f t="shared" ca="1" si="965"/>
        <v>-1035</v>
      </c>
      <c r="S3839" s="8">
        <f t="shared" ca="1" si="966"/>
        <v>1737920</v>
      </c>
      <c r="T3839" s="8">
        <f t="shared" ca="1" si="962"/>
        <v>-206</v>
      </c>
      <c r="U3839" s="9">
        <f t="shared" ca="1" si="967"/>
        <v>1</v>
      </c>
      <c r="V3839">
        <f t="shared" si="963"/>
        <v>2013</v>
      </c>
      <c r="W3839">
        <f t="shared" si="964"/>
        <v>12</v>
      </c>
    </row>
    <row r="3840" spans="1:23" x14ac:dyDescent="0.25">
      <c r="A3840" s="1">
        <v>41624</v>
      </c>
      <c r="B3840" s="2">
        <v>8313.8700000000008</v>
      </c>
      <c r="C3840" s="2">
        <v>65497</v>
      </c>
      <c r="D3840" s="2">
        <v>8336</v>
      </c>
      <c r="E3840" s="2">
        <v>8322</v>
      </c>
      <c r="F3840" s="10">
        <f t="shared" si="954"/>
        <v>2.6618169396441793E-3</v>
      </c>
      <c r="G3840" s="2">
        <f t="shared" ca="1" si="955"/>
        <v>74659.55</v>
      </c>
      <c r="H3840">
        <f t="shared" ca="1" si="956"/>
        <v>-1</v>
      </c>
      <c r="I3840">
        <f t="shared" si="957"/>
        <v>-1</v>
      </c>
      <c r="J3840">
        <f t="shared" si="960"/>
        <v>-63.069999999999709</v>
      </c>
      <c r="K3840">
        <f t="shared" si="958"/>
        <v>-1</v>
      </c>
      <c r="L3840" s="11">
        <f t="shared" ca="1" si="968"/>
        <v>11328.049999999963</v>
      </c>
      <c r="M3840">
        <f t="shared" ca="1" si="959"/>
        <v>-1</v>
      </c>
      <c r="N3840">
        <f t="shared" ca="1" si="969"/>
        <v>0</v>
      </c>
      <c r="O3840">
        <f>COUNTIF(結算日!$A$3:$A$249,A3840)</f>
        <v>0</v>
      </c>
      <c r="Q3840" s="7">
        <f t="shared" si="961"/>
        <v>-61</v>
      </c>
      <c r="R3840" s="8">
        <f t="shared" ca="1" si="965"/>
        <v>12566</v>
      </c>
      <c r="S3840" s="8">
        <f t="shared" ca="1" si="966"/>
        <v>1750485</v>
      </c>
      <c r="T3840" s="8">
        <f t="shared" ca="1" si="962"/>
        <v>-209</v>
      </c>
      <c r="U3840" s="9">
        <f t="shared" ca="1" si="967"/>
        <v>3</v>
      </c>
      <c r="V3840">
        <f t="shared" si="963"/>
        <v>2013</v>
      </c>
      <c r="W3840">
        <f t="shared" si="964"/>
        <v>12</v>
      </c>
    </row>
    <row r="3841" spans="1:23" x14ac:dyDescent="0.25">
      <c r="A3841" s="1">
        <v>41625</v>
      </c>
      <c r="B3841" s="2">
        <v>8352.93</v>
      </c>
      <c r="C3841" s="2">
        <v>68720</v>
      </c>
      <c r="D3841" s="2">
        <v>8362</v>
      </c>
      <c r="E3841" s="2">
        <v>8345</v>
      </c>
      <c r="F3841" s="10">
        <f t="shared" si="954"/>
        <v>1.08584652331567E-3</v>
      </c>
      <c r="G3841" s="2">
        <f t="shared" ca="1" si="955"/>
        <v>74443.324999999997</v>
      </c>
      <c r="H3841">
        <f t="shared" ca="1" si="956"/>
        <v>-1</v>
      </c>
      <c r="I3841">
        <f t="shared" si="957"/>
        <v>-1</v>
      </c>
      <c r="J3841">
        <f t="shared" si="960"/>
        <v>39.059999999999491</v>
      </c>
      <c r="K3841">
        <f t="shared" si="958"/>
        <v>-1</v>
      </c>
      <c r="L3841" s="11">
        <f t="shared" ca="1" si="968"/>
        <v>11288.989999999963</v>
      </c>
      <c r="M3841">
        <f t="shared" ca="1" si="959"/>
        <v>-1</v>
      </c>
      <c r="N3841">
        <f t="shared" ca="1" si="969"/>
        <v>0</v>
      </c>
      <c r="O3841">
        <f>COUNTIF(結算日!$A$3:$A$249,A3841)</f>
        <v>0</v>
      </c>
      <c r="Q3841" s="7">
        <f t="shared" si="961"/>
        <v>26</v>
      </c>
      <c r="R3841" s="8">
        <f t="shared" ca="1" si="965"/>
        <v>-5434</v>
      </c>
      <c r="S3841" s="8">
        <f t="shared" ca="1" si="966"/>
        <v>1745048</v>
      </c>
      <c r="T3841" s="8">
        <f t="shared" ca="1" si="962"/>
        <v>-208</v>
      </c>
      <c r="U3841" s="9">
        <f t="shared" ca="1" si="967"/>
        <v>1</v>
      </c>
      <c r="V3841">
        <f t="shared" si="963"/>
        <v>2013</v>
      </c>
      <c r="W3841">
        <f t="shared" si="964"/>
        <v>12</v>
      </c>
    </row>
    <row r="3842" spans="1:23" x14ac:dyDescent="0.25">
      <c r="A3842" s="1">
        <v>41626</v>
      </c>
      <c r="B3842" s="2">
        <v>8349.0400000000009</v>
      </c>
      <c r="C3842" s="2">
        <v>73436</v>
      </c>
      <c r="D3842" s="2">
        <v>8338</v>
      </c>
      <c r="E3842" s="2">
        <v>8332</v>
      </c>
      <c r="F3842" s="10">
        <f t="shared" ref="F3842:F3905" si="970">IF(O3842=1,E3842,D3842)/B3842-1</f>
        <v>-2.0409532113873086E-3</v>
      </c>
      <c r="G3842" s="2">
        <f t="shared" ref="G3842:G3905" ca="1" si="971">IF(ROW()&gt;$G$1,AVERAGE(OFFSET(C3842,-$G$1+1,,$G$1)),"")</f>
        <v>74382.425000000003</v>
      </c>
      <c r="H3842">
        <f t="shared" ref="H3842:H3905" ca="1" si="972">IF(G3842="",0,SIGN(C3842-G3842))</f>
        <v>-1</v>
      </c>
      <c r="I3842">
        <f t="shared" ref="I3842:I3905" si="973">-SIGN(F3842)</f>
        <v>1</v>
      </c>
      <c r="J3842">
        <f t="shared" si="960"/>
        <v>-3.8899999999994179</v>
      </c>
      <c r="K3842">
        <f t="shared" ref="K3842:K3905" si="974">CHOOSE($K$1,H3842*(2-$K$1)+I3842*($K$1-1),IF(ABS(F3842)&gt;($K$1-2)/100,I3842,H3842))</f>
        <v>1</v>
      </c>
      <c r="L3842" s="11">
        <f t="shared" ca="1" si="968"/>
        <v>11292.879999999963</v>
      </c>
      <c r="M3842">
        <f t="shared" ref="M3842:M3905" ca="1" si="975">INT(L3842*$P$1/B3842)*K3842</f>
        <v>1</v>
      </c>
      <c r="N3842">
        <f t="shared" ca="1" si="969"/>
        <v>2</v>
      </c>
      <c r="O3842">
        <f>COUNTIF(結算日!$A$3:$A$249,A3842)</f>
        <v>1</v>
      </c>
      <c r="Q3842" s="7">
        <f t="shared" si="961"/>
        <v>-24</v>
      </c>
      <c r="R3842" s="8">
        <f t="shared" ca="1" si="965"/>
        <v>4992</v>
      </c>
      <c r="S3842" s="8">
        <f t="shared" ca="1" si="966"/>
        <v>1750039</v>
      </c>
      <c r="T3842" s="8">
        <f t="shared" ca="1" si="962"/>
        <v>210</v>
      </c>
      <c r="U3842" s="9">
        <f t="shared" ca="1" si="967"/>
        <v>418</v>
      </c>
      <c r="V3842">
        <f t="shared" si="963"/>
        <v>2013</v>
      </c>
      <c r="W3842">
        <f t="shared" si="964"/>
        <v>12</v>
      </c>
    </row>
    <row r="3843" spans="1:23" x14ac:dyDescent="0.25">
      <c r="A3843" s="1">
        <v>41627</v>
      </c>
      <c r="B3843" s="2">
        <v>8407.4</v>
      </c>
      <c r="C3843" s="2">
        <v>79577</v>
      </c>
      <c r="D3843" s="2">
        <v>8392</v>
      </c>
      <c r="E3843" s="2">
        <v>8376</v>
      </c>
      <c r="F3843" s="10">
        <f t="shared" si="970"/>
        <v>-1.8317196755238685E-3</v>
      </c>
      <c r="G3843" s="2">
        <f t="shared" ca="1" si="971"/>
        <v>74629.55</v>
      </c>
      <c r="H3843">
        <f t="shared" ca="1" si="972"/>
        <v>1</v>
      </c>
      <c r="I3843">
        <f t="shared" si="973"/>
        <v>1</v>
      </c>
      <c r="J3843">
        <f t="shared" ref="J3843:J3906" si="976">B3843-B3842</f>
        <v>58.359999999998763</v>
      </c>
      <c r="K3843">
        <f t="shared" si="974"/>
        <v>1</v>
      </c>
      <c r="L3843" s="11">
        <f t="shared" ca="1" si="968"/>
        <v>11351.239999999962</v>
      </c>
      <c r="M3843">
        <f t="shared" ca="1" si="975"/>
        <v>1</v>
      </c>
      <c r="N3843">
        <f t="shared" ca="1" si="969"/>
        <v>0</v>
      </c>
      <c r="O3843">
        <f>COUNTIF(結算日!$A$3:$A$249,A3843)</f>
        <v>0</v>
      </c>
      <c r="Q3843" s="7">
        <f t="shared" ref="Q3843:Q3906" si="977">D3843-IF(O3842=1,E3842,D3842)</f>
        <v>60</v>
      </c>
      <c r="R3843" s="8">
        <f t="shared" ca="1" si="965"/>
        <v>12600</v>
      </c>
      <c r="S3843" s="8">
        <f t="shared" ca="1" si="966"/>
        <v>1762221</v>
      </c>
      <c r="T3843" s="8">
        <f t="shared" ref="T3843:T3906" ca="1" si="978">INT(S3843*$P$1/IF(O3843=1,E3843,D3843))*K3843</f>
        <v>209</v>
      </c>
      <c r="U3843" s="9">
        <f t="shared" ca="1" si="967"/>
        <v>1</v>
      </c>
      <c r="V3843">
        <f t="shared" ref="V3843:V3906" si="979">YEAR(A3843)</f>
        <v>2013</v>
      </c>
      <c r="W3843">
        <f t="shared" ref="W3843:W3906" si="980">MONTH(A3843)</f>
        <v>12</v>
      </c>
    </row>
    <row r="3844" spans="1:23" x14ac:dyDescent="0.25">
      <c r="A3844" s="1">
        <v>41628</v>
      </c>
      <c r="B3844" s="2">
        <v>8408.5300000000007</v>
      </c>
      <c r="C3844" s="2">
        <v>82843</v>
      </c>
      <c r="D3844" s="2">
        <v>8415</v>
      </c>
      <c r="E3844" s="2">
        <v>8396</v>
      </c>
      <c r="F3844" s="10">
        <f t="shared" si="970"/>
        <v>7.6945673024875205E-4</v>
      </c>
      <c r="G3844" s="2">
        <f t="shared" ca="1" si="971"/>
        <v>74710</v>
      </c>
      <c r="H3844">
        <f t="shared" ca="1" si="972"/>
        <v>1</v>
      </c>
      <c r="I3844">
        <f t="shared" si="973"/>
        <v>-1</v>
      </c>
      <c r="J3844">
        <f t="shared" si="976"/>
        <v>1.1300000000010186</v>
      </c>
      <c r="K3844">
        <f t="shared" ca="1" si="974"/>
        <v>1</v>
      </c>
      <c r="L3844" s="11">
        <f t="shared" ca="1" si="968"/>
        <v>11352.369999999963</v>
      </c>
      <c r="M3844">
        <f t="shared" ca="1" si="975"/>
        <v>1</v>
      </c>
      <c r="N3844">
        <f t="shared" ca="1" si="969"/>
        <v>0</v>
      </c>
      <c r="O3844">
        <f>COUNTIF(結算日!$A$3:$A$249,A3844)</f>
        <v>0</v>
      </c>
      <c r="Q3844" s="7">
        <f t="shared" si="977"/>
        <v>23</v>
      </c>
      <c r="R3844" s="8">
        <f t="shared" ref="R3844:R3907" ca="1" si="981">Q3844*T3843</f>
        <v>4807</v>
      </c>
      <c r="S3844" s="8">
        <f t="shared" ref="S3844:S3907" ca="1" si="982">S3843+Q3844*T3843-U3843*$U$1</f>
        <v>1767027</v>
      </c>
      <c r="T3844" s="8">
        <f t="shared" ca="1" si="978"/>
        <v>209</v>
      </c>
      <c r="U3844" s="9">
        <f t="shared" ref="U3844:U3907" ca="1" si="983">IF(O3844=1,ABS(T3844)+ABS(T3843),ABS(T3844-T3843))</f>
        <v>0</v>
      </c>
      <c r="V3844">
        <f t="shared" si="979"/>
        <v>2013</v>
      </c>
      <c r="W3844">
        <f t="shared" si="980"/>
        <v>12</v>
      </c>
    </row>
    <row r="3845" spans="1:23" x14ac:dyDescent="0.25">
      <c r="A3845" s="1">
        <v>41631</v>
      </c>
      <c r="B3845" s="2">
        <v>8456.4599999999991</v>
      </c>
      <c r="C3845" s="2">
        <v>77879</v>
      </c>
      <c r="D3845" s="2">
        <v>8475</v>
      </c>
      <c r="E3845" s="2">
        <v>8458</v>
      </c>
      <c r="F3845" s="10">
        <f t="shared" si="970"/>
        <v>2.1924067517615775E-3</v>
      </c>
      <c r="G3845" s="2">
        <f t="shared" ca="1" si="971"/>
        <v>75031.149999999994</v>
      </c>
      <c r="H3845">
        <f t="shared" ca="1" si="972"/>
        <v>1</v>
      </c>
      <c r="I3845">
        <f t="shared" si="973"/>
        <v>-1</v>
      </c>
      <c r="J3845">
        <f t="shared" si="976"/>
        <v>47.929999999998472</v>
      </c>
      <c r="K3845">
        <f t="shared" si="974"/>
        <v>-1</v>
      </c>
      <c r="L3845" s="11">
        <f t="shared" ca="1" si="968"/>
        <v>11400.299999999961</v>
      </c>
      <c r="M3845">
        <f t="shared" ca="1" si="975"/>
        <v>-1</v>
      </c>
      <c r="N3845">
        <f t="shared" ca="1" si="969"/>
        <v>2</v>
      </c>
      <c r="O3845">
        <f>COUNTIF(結算日!$A$3:$A$249,A3845)</f>
        <v>0</v>
      </c>
      <c r="Q3845" s="7">
        <f t="shared" si="977"/>
        <v>60</v>
      </c>
      <c r="R3845" s="8">
        <f t="shared" ca="1" si="981"/>
        <v>12540</v>
      </c>
      <c r="S3845" s="8">
        <f t="shared" ca="1" si="982"/>
        <v>1779567</v>
      </c>
      <c r="T3845" s="8">
        <f t="shared" ca="1" si="978"/>
        <v>-209</v>
      </c>
      <c r="U3845" s="9">
        <f t="shared" ca="1" si="983"/>
        <v>418</v>
      </c>
      <c r="V3845">
        <f t="shared" si="979"/>
        <v>2013</v>
      </c>
      <c r="W3845">
        <f t="shared" si="980"/>
        <v>12</v>
      </c>
    </row>
    <row r="3846" spans="1:23" x14ac:dyDescent="0.25">
      <c r="A3846" s="1">
        <v>41632</v>
      </c>
      <c r="B3846" s="2">
        <v>8450.49</v>
      </c>
      <c r="C3846" s="2">
        <v>61574</v>
      </c>
      <c r="D3846" s="2">
        <v>8483</v>
      </c>
      <c r="E3846" s="2">
        <v>8466</v>
      </c>
      <c r="F3846" s="10">
        <f t="shared" si="970"/>
        <v>3.8471141910114692E-3</v>
      </c>
      <c r="G3846" s="2">
        <f t="shared" ca="1" si="971"/>
        <v>74873.95</v>
      </c>
      <c r="H3846">
        <f t="shared" ca="1" si="972"/>
        <v>-1</v>
      </c>
      <c r="I3846">
        <f t="shared" si="973"/>
        <v>-1</v>
      </c>
      <c r="J3846">
        <f t="shared" si="976"/>
        <v>-5.9699999999993452</v>
      </c>
      <c r="K3846">
        <f t="shared" si="974"/>
        <v>-1</v>
      </c>
      <c r="L3846" s="11">
        <f t="shared" ca="1" si="968"/>
        <v>11406.26999999996</v>
      </c>
      <c r="M3846">
        <f t="shared" ca="1" si="975"/>
        <v>-1</v>
      </c>
      <c r="N3846">
        <f t="shared" ca="1" si="969"/>
        <v>0</v>
      </c>
      <c r="O3846">
        <f>COUNTIF(結算日!$A$3:$A$249,A3846)</f>
        <v>0</v>
      </c>
      <c r="Q3846" s="7">
        <f t="shared" si="977"/>
        <v>8</v>
      </c>
      <c r="R3846" s="8">
        <f t="shared" ca="1" si="981"/>
        <v>-1672</v>
      </c>
      <c r="S3846" s="8">
        <f t="shared" ca="1" si="982"/>
        <v>1777477</v>
      </c>
      <c r="T3846" s="8">
        <f t="shared" ca="1" si="978"/>
        <v>-209</v>
      </c>
      <c r="U3846" s="9">
        <f t="shared" ca="1" si="983"/>
        <v>0</v>
      </c>
      <c r="V3846">
        <f t="shared" si="979"/>
        <v>2013</v>
      </c>
      <c r="W3846">
        <f t="shared" si="980"/>
        <v>12</v>
      </c>
    </row>
    <row r="3847" spans="1:23" x14ac:dyDescent="0.25">
      <c r="A3847" s="1">
        <v>41633</v>
      </c>
      <c r="B3847" s="2">
        <v>8467.76</v>
      </c>
      <c r="C3847" s="2">
        <v>58066</v>
      </c>
      <c r="D3847" s="2">
        <v>8500</v>
      </c>
      <c r="E3847" s="2">
        <v>8485</v>
      </c>
      <c r="F3847" s="10">
        <f t="shared" si="970"/>
        <v>3.8073823537747575E-3</v>
      </c>
      <c r="G3847" s="2">
        <f t="shared" ca="1" si="971"/>
        <v>74455.3</v>
      </c>
      <c r="H3847">
        <f t="shared" ca="1" si="972"/>
        <v>-1</v>
      </c>
      <c r="I3847">
        <f t="shared" si="973"/>
        <v>-1</v>
      </c>
      <c r="J3847">
        <f t="shared" si="976"/>
        <v>17.270000000000437</v>
      </c>
      <c r="K3847">
        <f t="shared" si="974"/>
        <v>-1</v>
      </c>
      <c r="L3847" s="11">
        <f t="shared" ca="1" si="968"/>
        <v>11388.99999999996</v>
      </c>
      <c r="M3847">
        <f t="shared" ca="1" si="975"/>
        <v>-1</v>
      </c>
      <c r="N3847">
        <f t="shared" ca="1" si="969"/>
        <v>0</v>
      </c>
      <c r="O3847">
        <f>COUNTIF(結算日!$A$3:$A$249,A3847)</f>
        <v>0</v>
      </c>
      <c r="Q3847" s="7">
        <f t="shared" si="977"/>
        <v>17</v>
      </c>
      <c r="R3847" s="8">
        <f t="shared" ca="1" si="981"/>
        <v>-3553</v>
      </c>
      <c r="S3847" s="8">
        <f t="shared" ca="1" si="982"/>
        <v>1773924</v>
      </c>
      <c r="T3847" s="8">
        <f t="shared" ca="1" si="978"/>
        <v>-208</v>
      </c>
      <c r="U3847" s="9">
        <f t="shared" ca="1" si="983"/>
        <v>1</v>
      </c>
      <c r="V3847">
        <f t="shared" si="979"/>
        <v>2013</v>
      </c>
      <c r="W3847">
        <f t="shared" si="980"/>
        <v>12</v>
      </c>
    </row>
    <row r="3848" spans="1:23" x14ac:dyDescent="0.25">
      <c r="A3848" s="1">
        <v>41634</v>
      </c>
      <c r="B3848" s="2">
        <v>8485.89</v>
      </c>
      <c r="C3848" s="2">
        <v>55236</v>
      </c>
      <c r="D3848" s="2">
        <v>8501</v>
      </c>
      <c r="E3848" s="2">
        <v>8488</v>
      </c>
      <c r="F3848" s="10">
        <f t="shared" si="970"/>
        <v>1.7806028595703793E-3</v>
      </c>
      <c r="G3848" s="2">
        <f t="shared" ca="1" si="971"/>
        <v>73736.125</v>
      </c>
      <c r="H3848">
        <f t="shared" ca="1" si="972"/>
        <v>-1</v>
      </c>
      <c r="I3848">
        <f t="shared" si="973"/>
        <v>-1</v>
      </c>
      <c r="J3848">
        <f t="shared" si="976"/>
        <v>18.1299999999992</v>
      </c>
      <c r="K3848">
        <f t="shared" si="974"/>
        <v>-1</v>
      </c>
      <c r="L3848" s="11">
        <f t="shared" ca="1" si="968"/>
        <v>11370.869999999961</v>
      </c>
      <c r="M3848">
        <f t="shared" ca="1" si="975"/>
        <v>-1</v>
      </c>
      <c r="N3848">
        <f t="shared" ca="1" si="969"/>
        <v>0</v>
      </c>
      <c r="O3848">
        <f>COUNTIF(結算日!$A$3:$A$249,A3848)</f>
        <v>0</v>
      </c>
      <c r="Q3848" s="7">
        <f t="shared" si="977"/>
        <v>1</v>
      </c>
      <c r="R3848" s="8">
        <f t="shared" ca="1" si="981"/>
        <v>-208</v>
      </c>
      <c r="S3848" s="8">
        <f t="shared" ca="1" si="982"/>
        <v>1773715</v>
      </c>
      <c r="T3848" s="8">
        <f t="shared" ca="1" si="978"/>
        <v>-208</v>
      </c>
      <c r="U3848" s="9">
        <f t="shared" ca="1" si="983"/>
        <v>0</v>
      </c>
      <c r="V3848">
        <f t="shared" si="979"/>
        <v>2013</v>
      </c>
      <c r="W3848">
        <f t="shared" si="980"/>
        <v>12</v>
      </c>
    </row>
    <row r="3849" spans="1:23" x14ac:dyDescent="0.25">
      <c r="A3849" s="1">
        <v>41635</v>
      </c>
      <c r="B3849" s="2">
        <v>8535.0400000000009</v>
      </c>
      <c r="C3849" s="2">
        <v>74993</v>
      </c>
      <c r="D3849" s="2">
        <v>8543</v>
      </c>
      <c r="E3849" s="2">
        <v>8529</v>
      </c>
      <c r="F3849" s="10">
        <f t="shared" si="970"/>
        <v>9.3262597480503473E-4</v>
      </c>
      <c r="G3849" s="2">
        <f t="shared" ca="1" si="971"/>
        <v>73672.375</v>
      </c>
      <c r="H3849">
        <f t="shared" ca="1" si="972"/>
        <v>1</v>
      </c>
      <c r="I3849">
        <f t="shared" si="973"/>
        <v>-1</v>
      </c>
      <c r="J3849">
        <f t="shared" si="976"/>
        <v>49.150000000001455</v>
      </c>
      <c r="K3849">
        <f t="shared" ca="1" si="974"/>
        <v>1</v>
      </c>
      <c r="L3849" s="11">
        <f t="shared" ca="1" si="968"/>
        <v>11321.719999999959</v>
      </c>
      <c r="M3849">
        <f t="shared" ca="1" si="975"/>
        <v>1</v>
      </c>
      <c r="N3849">
        <f t="shared" ca="1" si="969"/>
        <v>2</v>
      </c>
      <c r="O3849">
        <f>COUNTIF(結算日!$A$3:$A$249,A3849)</f>
        <v>0</v>
      </c>
      <c r="Q3849" s="7">
        <f t="shared" si="977"/>
        <v>42</v>
      </c>
      <c r="R3849" s="8">
        <f t="shared" ca="1" si="981"/>
        <v>-8736</v>
      </c>
      <c r="S3849" s="8">
        <f t="shared" ca="1" si="982"/>
        <v>1764979</v>
      </c>
      <c r="T3849" s="8">
        <f t="shared" ca="1" si="978"/>
        <v>206</v>
      </c>
      <c r="U3849" s="9">
        <f t="shared" ca="1" si="983"/>
        <v>414</v>
      </c>
      <c r="V3849">
        <f t="shared" si="979"/>
        <v>2013</v>
      </c>
      <c r="W3849">
        <f t="shared" si="980"/>
        <v>12</v>
      </c>
    </row>
    <row r="3850" spans="1:23" x14ac:dyDescent="0.25">
      <c r="A3850" s="1">
        <v>41638</v>
      </c>
      <c r="B3850" s="2">
        <v>8623.43</v>
      </c>
      <c r="C3850" s="2">
        <v>87637</v>
      </c>
      <c r="D3850" s="2">
        <v>8625</v>
      </c>
      <c r="E3850" s="2">
        <v>8611</v>
      </c>
      <c r="F3850" s="10">
        <f t="shared" si="970"/>
        <v>1.8206212609128691E-4</v>
      </c>
      <c r="G3850" s="2">
        <f t="shared" ca="1" si="971"/>
        <v>73800.925000000003</v>
      </c>
      <c r="H3850">
        <f t="shared" ca="1" si="972"/>
        <v>1</v>
      </c>
      <c r="I3850">
        <f t="shared" si="973"/>
        <v>-1</v>
      </c>
      <c r="J3850">
        <f t="shared" si="976"/>
        <v>88.389999999999418</v>
      </c>
      <c r="K3850">
        <f t="shared" ca="1" si="974"/>
        <v>1</v>
      </c>
      <c r="L3850" s="11">
        <f t="shared" ca="1" si="968"/>
        <v>11410.109999999959</v>
      </c>
      <c r="M3850">
        <f t="shared" ca="1" si="975"/>
        <v>1</v>
      </c>
      <c r="N3850">
        <f t="shared" ca="1" si="969"/>
        <v>0</v>
      </c>
      <c r="O3850">
        <f>COUNTIF(結算日!$A$3:$A$249,A3850)</f>
        <v>0</v>
      </c>
      <c r="Q3850" s="7">
        <f t="shared" si="977"/>
        <v>82</v>
      </c>
      <c r="R3850" s="8">
        <f t="shared" ca="1" si="981"/>
        <v>16892</v>
      </c>
      <c r="S3850" s="8">
        <f t="shared" ca="1" si="982"/>
        <v>1781457</v>
      </c>
      <c r="T3850" s="8">
        <f t="shared" ca="1" si="978"/>
        <v>206</v>
      </c>
      <c r="U3850" s="9">
        <f t="shared" ca="1" si="983"/>
        <v>0</v>
      </c>
      <c r="V3850">
        <f t="shared" si="979"/>
        <v>2013</v>
      </c>
      <c r="W3850">
        <f t="shared" si="980"/>
        <v>12</v>
      </c>
    </row>
    <row r="3851" spans="1:23" x14ac:dyDescent="0.25">
      <c r="A3851" s="1">
        <v>41639</v>
      </c>
      <c r="B3851" s="2">
        <v>8611.51</v>
      </c>
      <c r="C3851" s="2">
        <v>84468</v>
      </c>
      <c r="D3851" s="2">
        <v>8633</v>
      </c>
      <c r="E3851" s="2">
        <v>8623</v>
      </c>
      <c r="F3851" s="10">
        <f t="shared" si="970"/>
        <v>2.4954973053505913E-3</v>
      </c>
      <c r="G3851" s="2">
        <f t="shared" ca="1" si="971"/>
        <v>73632.95</v>
      </c>
      <c r="H3851">
        <f t="shared" ca="1" si="972"/>
        <v>1</v>
      </c>
      <c r="I3851">
        <f t="shared" si="973"/>
        <v>-1</v>
      </c>
      <c r="J3851">
        <f t="shared" si="976"/>
        <v>-11.920000000000073</v>
      </c>
      <c r="K3851">
        <f t="shared" si="974"/>
        <v>-1</v>
      </c>
      <c r="L3851" s="11">
        <f t="shared" ca="1" si="968"/>
        <v>11398.189999999959</v>
      </c>
      <c r="M3851">
        <f t="shared" ca="1" si="975"/>
        <v>-1</v>
      </c>
      <c r="N3851">
        <f t="shared" ca="1" si="969"/>
        <v>2</v>
      </c>
      <c r="O3851">
        <f>COUNTIF(結算日!$A$3:$A$249,A3851)</f>
        <v>0</v>
      </c>
      <c r="Q3851" s="7">
        <f t="shared" si="977"/>
        <v>8</v>
      </c>
      <c r="R3851" s="8">
        <f t="shared" ca="1" si="981"/>
        <v>1648</v>
      </c>
      <c r="S3851" s="8">
        <f t="shared" ca="1" si="982"/>
        <v>1783105</v>
      </c>
      <c r="T3851" s="8">
        <f t="shared" ca="1" si="978"/>
        <v>-206</v>
      </c>
      <c r="U3851" s="9">
        <f t="shared" ca="1" si="983"/>
        <v>412</v>
      </c>
      <c r="V3851">
        <f t="shared" si="979"/>
        <v>2013</v>
      </c>
      <c r="W3851">
        <f t="shared" si="980"/>
        <v>12</v>
      </c>
    </row>
    <row r="3852" spans="1:23" x14ac:dyDescent="0.25">
      <c r="A3852" s="1">
        <v>41641</v>
      </c>
      <c r="B3852" s="2">
        <v>8612.5400000000009</v>
      </c>
      <c r="C3852" s="2">
        <v>91507</v>
      </c>
      <c r="D3852" s="2">
        <v>8618</v>
      </c>
      <c r="E3852" s="2">
        <v>8606</v>
      </c>
      <c r="F3852" s="10">
        <f t="shared" si="970"/>
        <v>6.3395931978238451E-4</v>
      </c>
      <c r="G3852" s="2">
        <f t="shared" ca="1" si="971"/>
        <v>73996</v>
      </c>
      <c r="H3852">
        <f t="shared" ca="1" si="972"/>
        <v>1</v>
      </c>
      <c r="I3852">
        <f t="shared" si="973"/>
        <v>-1</v>
      </c>
      <c r="J3852">
        <f t="shared" si="976"/>
        <v>1.0300000000006548</v>
      </c>
      <c r="K3852">
        <f t="shared" ca="1" si="974"/>
        <v>1</v>
      </c>
      <c r="L3852" s="11">
        <f t="shared" ca="1" si="968"/>
        <v>11397.159999999958</v>
      </c>
      <c r="M3852">
        <f t="shared" ca="1" si="975"/>
        <v>1</v>
      </c>
      <c r="N3852">
        <f t="shared" ca="1" si="969"/>
        <v>2</v>
      </c>
      <c r="O3852">
        <f>COUNTIF(結算日!$A$3:$A$249,A3852)</f>
        <v>0</v>
      </c>
      <c r="Q3852" s="7">
        <f t="shared" si="977"/>
        <v>-15</v>
      </c>
      <c r="R3852" s="8">
        <f t="shared" ca="1" si="981"/>
        <v>3090</v>
      </c>
      <c r="S3852" s="8">
        <f t="shared" ca="1" si="982"/>
        <v>1785783</v>
      </c>
      <c r="T3852" s="8">
        <f t="shared" ca="1" si="978"/>
        <v>207</v>
      </c>
      <c r="U3852" s="9">
        <f t="shared" ca="1" si="983"/>
        <v>413</v>
      </c>
      <c r="V3852">
        <f t="shared" si="979"/>
        <v>2014</v>
      </c>
      <c r="W3852">
        <f t="shared" si="980"/>
        <v>1</v>
      </c>
    </row>
    <row r="3853" spans="1:23" x14ac:dyDescent="0.25">
      <c r="A3853" s="1">
        <v>41642</v>
      </c>
      <c r="B3853" s="2">
        <v>8546.5400000000009</v>
      </c>
      <c r="C3853" s="2">
        <v>92599</v>
      </c>
      <c r="D3853" s="2">
        <v>8541</v>
      </c>
      <c r="E3853" s="2">
        <v>8532</v>
      </c>
      <c r="F3853" s="10">
        <f t="shared" si="970"/>
        <v>-6.4821553517568908E-4</v>
      </c>
      <c r="G3853" s="2">
        <f t="shared" ca="1" si="971"/>
        <v>74356.05</v>
      </c>
      <c r="H3853">
        <f t="shared" ca="1" si="972"/>
        <v>1</v>
      </c>
      <c r="I3853">
        <f t="shared" si="973"/>
        <v>1</v>
      </c>
      <c r="J3853">
        <f t="shared" si="976"/>
        <v>-66</v>
      </c>
      <c r="K3853">
        <f t="shared" ca="1" si="974"/>
        <v>1</v>
      </c>
      <c r="L3853" s="11">
        <f t="shared" ca="1" si="968"/>
        <v>11331.159999999958</v>
      </c>
      <c r="M3853">
        <f t="shared" ca="1" si="975"/>
        <v>1</v>
      </c>
      <c r="N3853">
        <f t="shared" ca="1" si="969"/>
        <v>0</v>
      </c>
      <c r="O3853">
        <f>COUNTIF(結算日!$A$3:$A$249,A3853)</f>
        <v>0</v>
      </c>
      <c r="Q3853" s="7">
        <f t="shared" si="977"/>
        <v>-77</v>
      </c>
      <c r="R3853" s="8">
        <f t="shared" ca="1" si="981"/>
        <v>-15939</v>
      </c>
      <c r="S3853" s="8">
        <f t="shared" ca="1" si="982"/>
        <v>1769431</v>
      </c>
      <c r="T3853" s="8">
        <f t="shared" ca="1" si="978"/>
        <v>207</v>
      </c>
      <c r="U3853" s="9">
        <f t="shared" ca="1" si="983"/>
        <v>0</v>
      </c>
      <c r="V3853">
        <f t="shared" si="979"/>
        <v>2014</v>
      </c>
      <c r="W3853">
        <f t="shared" si="980"/>
        <v>1</v>
      </c>
    </row>
    <row r="3854" spans="1:23" x14ac:dyDescent="0.25">
      <c r="A3854" s="1">
        <v>41645</v>
      </c>
      <c r="B3854" s="2">
        <v>8500.01</v>
      </c>
      <c r="C3854" s="2">
        <v>94150</v>
      </c>
      <c r="D3854" s="2">
        <v>8528</v>
      </c>
      <c r="E3854" s="2">
        <v>8514</v>
      </c>
      <c r="F3854" s="10">
        <f t="shared" si="970"/>
        <v>3.2929373024266351E-3</v>
      </c>
      <c r="G3854" s="2">
        <f t="shared" ca="1" si="971"/>
        <v>74879.899999999994</v>
      </c>
      <c r="H3854">
        <f t="shared" ca="1" si="972"/>
        <v>1</v>
      </c>
      <c r="I3854">
        <f t="shared" si="973"/>
        <v>-1</v>
      </c>
      <c r="J3854">
        <f t="shared" si="976"/>
        <v>-46.530000000000655</v>
      </c>
      <c r="K3854">
        <f t="shared" si="974"/>
        <v>-1</v>
      </c>
      <c r="L3854" s="11">
        <f t="shared" ca="1" si="968"/>
        <v>11284.629999999957</v>
      </c>
      <c r="M3854">
        <f t="shared" ca="1" si="975"/>
        <v>-1</v>
      </c>
      <c r="N3854">
        <f t="shared" ca="1" si="969"/>
        <v>2</v>
      </c>
      <c r="O3854">
        <f>COUNTIF(結算日!$A$3:$A$249,A3854)</f>
        <v>0</v>
      </c>
      <c r="Q3854" s="7">
        <f t="shared" si="977"/>
        <v>-13</v>
      </c>
      <c r="R3854" s="8">
        <f t="shared" ca="1" si="981"/>
        <v>-2691</v>
      </c>
      <c r="S3854" s="8">
        <f t="shared" ca="1" si="982"/>
        <v>1766740</v>
      </c>
      <c r="T3854" s="8">
        <f t="shared" ca="1" si="978"/>
        <v>-207</v>
      </c>
      <c r="U3854" s="9">
        <f t="shared" ca="1" si="983"/>
        <v>414</v>
      </c>
      <c r="V3854">
        <f t="shared" si="979"/>
        <v>2014</v>
      </c>
      <c r="W3854">
        <f t="shared" si="980"/>
        <v>1</v>
      </c>
    </row>
    <row r="3855" spans="1:23" x14ac:dyDescent="0.25">
      <c r="A3855" s="1">
        <v>41646</v>
      </c>
      <c r="B3855" s="2">
        <v>8529.35</v>
      </c>
      <c r="C3855" s="2">
        <v>50330</v>
      </c>
      <c r="D3855" s="2">
        <v>8564</v>
      </c>
      <c r="E3855" s="2">
        <v>8553</v>
      </c>
      <c r="F3855" s="10">
        <f t="shared" si="970"/>
        <v>4.0624432107956299E-3</v>
      </c>
      <c r="G3855" s="2">
        <f t="shared" ca="1" si="971"/>
        <v>74593.074999999997</v>
      </c>
      <c r="H3855">
        <f t="shared" ca="1" si="972"/>
        <v>-1</v>
      </c>
      <c r="I3855">
        <f t="shared" si="973"/>
        <v>-1</v>
      </c>
      <c r="J3855">
        <f t="shared" si="976"/>
        <v>29.340000000000146</v>
      </c>
      <c r="K3855">
        <f t="shared" si="974"/>
        <v>-1</v>
      </c>
      <c r="L3855" s="11">
        <f t="shared" ca="1" si="968"/>
        <v>11255.289999999957</v>
      </c>
      <c r="M3855">
        <f t="shared" ca="1" si="975"/>
        <v>-1</v>
      </c>
      <c r="N3855">
        <f t="shared" ca="1" si="969"/>
        <v>0</v>
      </c>
      <c r="O3855">
        <f>COUNTIF(結算日!$A$3:$A$249,A3855)</f>
        <v>0</v>
      </c>
      <c r="Q3855" s="7">
        <f t="shared" si="977"/>
        <v>36</v>
      </c>
      <c r="R3855" s="8">
        <f t="shared" ca="1" si="981"/>
        <v>-7452</v>
      </c>
      <c r="S3855" s="8">
        <f t="shared" ca="1" si="982"/>
        <v>1758874</v>
      </c>
      <c r="T3855" s="8">
        <f t="shared" ca="1" si="978"/>
        <v>-205</v>
      </c>
      <c r="U3855" s="9">
        <f t="shared" ca="1" si="983"/>
        <v>2</v>
      </c>
      <c r="V3855">
        <f t="shared" si="979"/>
        <v>2014</v>
      </c>
      <c r="W3855">
        <f t="shared" si="980"/>
        <v>1</v>
      </c>
    </row>
    <row r="3856" spans="1:23" x14ac:dyDescent="0.25">
      <c r="A3856" s="1">
        <v>41647</v>
      </c>
      <c r="B3856" s="2">
        <v>8556.01</v>
      </c>
      <c r="C3856" s="2">
        <v>115444</v>
      </c>
      <c r="D3856" s="2">
        <v>8586</v>
      </c>
      <c r="E3856" s="2">
        <v>8575</v>
      </c>
      <c r="F3856" s="10">
        <f t="shared" si="970"/>
        <v>3.5051384932929253E-3</v>
      </c>
      <c r="G3856" s="2">
        <f t="shared" ca="1" si="971"/>
        <v>75551.574999999997</v>
      </c>
      <c r="H3856">
        <f t="shared" ca="1" si="972"/>
        <v>1</v>
      </c>
      <c r="I3856">
        <f t="shared" si="973"/>
        <v>-1</v>
      </c>
      <c r="J3856">
        <f t="shared" si="976"/>
        <v>26.659999999999854</v>
      </c>
      <c r="K3856">
        <f t="shared" si="974"/>
        <v>-1</v>
      </c>
      <c r="L3856" s="11">
        <f t="shared" ca="1" si="968"/>
        <v>11228.629999999957</v>
      </c>
      <c r="M3856">
        <f t="shared" ca="1" si="975"/>
        <v>-1</v>
      </c>
      <c r="N3856">
        <f t="shared" ca="1" si="969"/>
        <v>0</v>
      </c>
      <c r="O3856">
        <f>COUNTIF(結算日!$A$3:$A$249,A3856)</f>
        <v>0</v>
      </c>
      <c r="Q3856" s="7">
        <f t="shared" si="977"/>
        <v>22</v>
      </c>
      <c r="R3856" s="8">
        <f t="shared" ca="1" si="981"/>
        <v>-4510</v>
      </c>
      <c r="S3856" s="8">
        <f t="shared" ca="1" si="982"/>
        <v>1754362</v>
      </c>
      <c r="T3856" s="8">
        <f t="shared" ca="1" si="978"/>
        <v>-204</v>
      </c>
      <c r="U3856" s="9">
        <f t="shared" ca="1" si="983"/>
        <v>1</v>
      </c>
      <c r="V3856">
        <f t="shared" si="979"/>
        <v>2014</v>
      </c>
      <c r="W3856">
        <f t="shared" si="980"/>
        <v>1</v>
      </c>
    </row>
    <row r="3857" spans="1:23" x14ac:dyDescent="0.25">
      <c r="A3857" s="1">
        <v>41648</v>
      </c>
      <c r="B3857" s="2">
        <v>8514.68</v>
      </c>
      <c r="C3857" s="2">
        <v>134145</v>
      </c>
      <c r="D3857" s="2">
        <v>8528</v>
      </c>
      <c r="E3857" s="2">
        <v>8512</v>
      </c>
      <c r="F3857" s="10">
        <f t="shared" si="970"/>
        <v>1.5643570868193457E-3</v>
      </c>
      <c r="G3857" s="2">
        <f t="shared" ca="1" si="971"/>
        <v>77249.475000000006</v>
      </c>
      <c r="H3857">
        <f t="shared" ca="1" si="972"/>
        <v>1</v>
      </c>
      <c r="I3857">
        <f t="shared" si="973"/>
        <v>-1</v>
      </c>
      <c r="J3857">
        <f t="shared" si="976"/>
        <v>-41.329999999999927</v>
      </c>
      <c r="K3857">
        <f t="shared" si="974"/>
        <v>-1</v>
      </c>
      <c r="L3857" s="11">
        <f t="shared" ca="1" si="968"/>
        <v>11269.959999999957</v>
      </c>
      <c r="M3857">
        <f t="shared" ca="1" si="975"/>
        <v>-1</v>
      </c>
      <c r="N3857">
        <f t="shared" ca="1" si="969"/>
        <v>0</v>
      </c>
      <c r="O3857">
        <f>COUNTIF(結算日!$A$3:$A$249,A3857)</f>
        <v>0</v>
      </c>
      <c r="Q3857" s="7">
        <f t="shared" si="977"/>
        <v>-58</v>
      </c>
      <c r="R3857" s="8">
        <f t="shared" ca="1" si="981"/>
        <v>11832</v>
      </c>
      <c r="S3857" s="8">
        <f t="shared" ca="1" si="982"/>
        <v>1766193</v>
      </c>
      <c r="T3857" s="8">
        <f t="shared" ca="1" si="978"/>
        <v>-207</v>
      </c>
      <c r="U3857" s="9">
        <f t="shared" ca="1" si="983"/>
        <v>3</v>
      </c>
      <c r="V3857">
        <f t="shared" si="979"/>
        <v>2014</v>
      </c>
      <c r="W3857">
        <f t="shared" si="980"/>
        <v>1</v>
      </c>
    </row>
    <row r="3858" spans="1:23" x14ac:dyDescent="0.25">
      <c r="A3858" s="1">
        <v>41649</v>
      </c>
      <c r="B3858" s="2">
        <v>8529.35</v>
      </c>
      <c r="C3858" s="2">
        <v>99481</v>
      </c>
      <c r="D3858" s="2">
        <v>8539</v>
      </c>
      <c r="E3858" s="2">
        <v>8525</v>
      </c>
      <c r="F3858" s="10">
        <f t="shared" si="970"/>
        <v>1.1313875031508935E-3</v>
      </c>
      <c r="G3858" s="2">
        <f t="shared" ca="1" si="971"/>
        <v>77891</v>
      </c>
      <c r="H3858">
        <f t="shared" ca="1" si="972"/>
        <v>1</v>
      </c>
      <c r="I3858">
        <f t="shared" si="973"/>
        <v>-1</v>
      </c>
      <c r="J3858">
        <f t="shared" si="976"/>
        <v>14.670000000000073</v>
      </c>
      <c r="K3858">
        <f t="shared" si="974"/>
        <v>-1</v>
      </c>
      <c r="L3858" s="11">
        <f t="shared" ca="1" si="968"/>
        <v>11255.289999999957</v>
      </c>
      <c r="M3858">
        <f t="shared" ca="1" si="975"/>
        <v>-1</v>
      </c>
      <c r="N3858">
        <f t="shared" ca="1" si="969"/>
        <v>0</v>
      </c>
      <c r="O3858">
        <f>COUNTIF(結算日!$A$3:$A$249,A3858)</f>
        <v>0</v>
      </c>
      <c r="Q3858" s="7">
        <f t="shared" si="977"/>
        <v>11</v>
      </c>
      <c r="R3858" s="8">
        <f t="shared" ca="1" si="981"/>
        <v>-2277</v>
      </c>
      <c r="S3858" s="8">
        <f t="shared" ca="1" si="982"/>
        <v>1763913</v>
      </c>
      <c r="T3858" s="8">
        <f t="shared" ca="1" si="978"/>
        <v>-206</v>
      </c>
      <c r="U3858" s="9">
        <f t="shared" ca="1" si="983"/>
        <v>1</v>
      </c>
      <c r="V3858">
        <f t="shared" si="979"/>
        <v>2014</v>
      </c>
      <c r="W3858">
        <f t="shared" si="980"/>
        <v>1</v>
      </c>
    </row>
    <row r="3859" spans="1:23" x14ac:dyDescent="0.25">
      <c r="A3859" s="1">
        <v>41652</v>
      </c>
      <c r="B3859" s="2">
        <v>8566.2000000000007</v>
      </c>
      <c r="C3859" s="2">
        <v>92951</v>
      </c>
      <c r="D3859" s="2">
        <v>8572</v>
      </c>
      <c r="E3859" s="2">
        <v>8560</v>
      </c>
      <c r="F3859" s="10">
        <f t="shared" si="970"/>
        <v>6.7707968527463969E-4</v>
      </c>
      <c r="G3859" s="2">
        <f t="shared" ca="1" si="971"/>
        <v>78487.774999999994</v>
      </c>
      <c r="H3859">
        <f t="shared" ca="1" si="972"/>
        <v>1</v>
      </c>
      <c r="I3859">
        <f t="shared" si="973"/>
        <v>-1</v>
      </c>
      <c r="J3859">
        <f t="shared" si="976"/>
        <v>36.850000000000364</v>
      </c>
      <c r="K3859">
        <f t="shared" ca="1" si="974"/>
        <v>1</v>
      </c>
      <c r="L3859" s="11">
        <f t="shared" ca="1" si="968"/>
        <v>11218.439999999957</v>
      </c>
      <c r="M3859">
        <f t="shared" ca="1" si="975"/>
        <v>1</v>
      </c>
      <c r="N3859">
        <f t="shared" ca="1" si="969"/>
        <v>2</v>
      </c>
      <c r="O3859">
        <f>COUNTIF(結算日!$A$3:$A$249,A3859)</f>
        <v>0</v>
      </c>
      <c r="Q3859" s="7">
        <f t="shared" si="977"/>
        <v>33</v>
      </c>
      <c r="R3859" s="8">
        <f t="shared" ca="1" si="981"/>
        <v>-6798</v>
      </c>
      <c r="S3859" s="8">
        <f t="shared" ca="1" si="982"/>
        <v>1757114</v>
      </c>
      <c r="T3859" s="8">
        <f t="shared" ca="1" si="978"/>
        <v>204</v>
      </c>
      <c r="U3859" s="9">
        <f t="shared" ca="1" si="983"/>
        <v>410</v>
      </c>
      <c r="V3859">
        <f t="shared" si="979"/>
        <v>2014</v>
      </c>
      <c r="W3859">
        <f t="shared" si="980"/>
        <v>1</v>
      </c>
    </row>
    <row r="3860" spans="1:23" x14ac:dyDescent="0.25">
      <c r="A3860" s="1">
        <v>41653</v>
      </c>
      <c r="B3860" s="2">
        <v>8548.14</v>
      </c>
      <c r="C3860" s="2">
        <v>82963</v>
      </c>
      <c r="D3860" s="2">
        <v>8547</v>
      </c>
      <c r="E3860" s="2">
        <v>8535</v>
      </c>
      <c r="F3860" s="10">
        <f t="shared" si="970"/>
        <v>-1.3336234549266024E-4</v>
      </c>
      <c r="G3860" s="2">
        <f t="shared" ca="1" si="971"/>
        <v>78927.100000000006</v>
      </c>
      <c r="H3860">
        <f t="shared" ca="1" si="972"/>
        <v>1</v>
      </c>
      <c r="I3860">
        <f t="shared" si="973"/>
        <v>1</v>
      </c>
      <c r="J3860">
        <f t="shared" si="976"/>
        <v>-18.06000000000131</v>
      </c>
      <c r="K3860">
        <f t="shared" ca="1" si="974"/>
        <v>1</v>
      </c>
      <c r="L3860" s="11">
        <f t="shared" ca="1" si="968"/>
        <v>11200.379999999956</v>
      </c>
      <c r="M3860">
        <f t="shared" ca="1" si="975"/>
        <v>1</v>
      </c>
      <c r="N3860">
        <f t="shared" ca="1" si="969"/>
        <v>0</v>
      </c>
      <c r="O3860">
        <f>COUNTIF(結算日!$A$3:$A$249,A3860)</f>
        <v>0</v>
      </c>
      <c r="Q3860" s="7">
        <f t="shared" si="977"/>
        <v>-25</v>
      </c>
      <c r="R3860" s="8">
        <f t="shared" ca="1" si="981"/>
        <v>-5100</v>
      </c>
      <c r="S3860" s="8">
        <f t="shared" ca="1" si="982"/>
        <v>1751604</v>
      </c>
      <c r="T3860" s="8">
        <f t="shared" ca="1" si="978"/>
        <v>204</v>
      </c>
      <c r="U3860" s="9">
        <f t="shared" ca="1" si="983"/>
        <v>0</v>
      </c>
      <c r="V3860">
        <f t="shared" si="979"/>
        <v>2014</v>
      </c>
      <c r="W3860">
        <f t="shared" si="980"/>
        <v>1</v>
      </c>
    </row>
    <row r="3861" spans="1:23" x14ac:dyDescent="0.25">
      <c r="A3861" s="1">
        <v>41654</v>
      </c>
      <c r="B3861" s="2">
        <v>8602.5499999999993</v>
      </c>
      <c r="C3861" s="2">
        <v>115548</v>
      </c>
      <c r="D3861" s="2">
        <v>8610</v>
      </c>
      <c r="E3861" s="2">
        <v>8610</v>
      </c>
      <c r="F3861" s="10">
        <f t="shared" si="970"/>
        <v>8.6602228409016213E-4</v>
      </c>
      <c r="G3861" s="2">
        <f t="shared" ca="1" si="971"/>
        <v>79946.875</v>
      </c>
      <c r="H3861">
        <f t="shared" ca="1" si="972"/>
        <v>1</v>
      </c>
      <c r="I3861">
        <f t="shared" si="973"/>
        <v>-1</v>
      </c>
      <c r="J3861">
        <f t="shared" si="976"/>
        <v>54.409999999999854</v>
      </c>
      <c r="K3861">
        <f t="shared" ca="1" si="974"/>
        <v>1</v>
      </c>
      <c r="L3861" s="11">
        <f t="shared" ca="1" si="968"/>
        <v>11254.789999999955</v>
      </c>
      <c r="M3861">
        <f t="shared" ca="1" si="975"/>
        <v>1</v>
      </c>
      <c r="N3861">
        <f t="shared" ca="1" si="969"/>
        <v>0</v>
      </c>
      <c r="O3861">
        <f>COUNTIF(結算日!$A$3:$A$249,A3861)</f>
        <v>1</v>
      </c>
      <c r="Q3861" s="7">
        <f t="shared" si="977"/>
        <v>63</v>
      </c>
      <c r="R3861" s="8">
        <f t="shared" ca="1" si="981"/>
        <v>12852</v>
      </c>
      <c r="S3861" s="8">
        <f t="shared" ca="1" si="982"/>
        <v>1764456</v>
      </c>
      <c r="T3861" s="8">
        <f t="shared" ca="1" si="978"/>
        <v>204</v>
      </c>
      <c r="U3861" s="9">
        <f t="shared" ca="1" si="983"/>
        <v>408</v>
      </c>
      <c r="V3861">
        <f t="shared" si="979"/>
        <v>2014</v>
      </c>
      <c r="W3861">
        <f t="shared" si="980"/>
        <v>1</v>
      </c>
    </row>
    <row r="3862" spans="1:23" x14ac:dyDescent="0.25">
      <c r="A3862" s="1">
        <v>41655</v>
      </c>
      <c r="B3862" s="2">
        <v>8612.11</v>
      </c>
      <c r="C3862" s="2">
        <v>108273</v>
      </c>
      <c r="D3862" s="2">
        <v>8618</v>
      </c>
      <c r="E3862" s="2">
        <v>8607</v>
      </c>
      <c r="F3862" s="10">
        <f t="shared" si="970"/>
        <v>6.8392066520273076E-4</v>
      </c>
      <c r="G3862" s="2">
        <f t="shared" ca="1" si="971"/>
        <v>80722.175000000003</v>
      </c>
      <c r="H3862">
        <f t="shared" ca="1" si="972"/>
        <v>1</v>
      </c>
      <c r="I3862">
        <f t="shared" si="973"/>
        <v>-1</v>
      </c>
      <c r="J3862">
        <f t="shared" si="976"/>
        <v>9.5600000000013097</v>
      </c>
      <c r="K3862">
        <f t="shared" ca="1" si="974"/>
        <v>1</v>
      </c>
      <c r="L3862" s="11">
        <f t="shared" ca="1" si="968"/>
        <v>11264.349999999957</v>
      </c>
      <c r="M3862">
        <f t="shared" ca="1" si="975"/>
        <v>1</v>
      </c>
      <c r="N3862">
        <f t="shared" ca="1" si="969"/>
        <v>0</v>
      </c>
      <c r="O3862">
        <f>COUNTIF(結算日!$A$3:$A$249,A3862)</f>
        <v>0</v>
      </c>
      <c r="Q3862" s="7">
        <f t="shared" si="977"/>
        <v>8</v>
      </c>
      <c r="R3862" s="8">
        <f t="shared" ca="1" si="981"/>
        <v>1632</v>
      </c>
      <c r="S3862" s="8">
        <f t="shared" ca="1" si="982"/>
        <v>1765680</v>
      </c>
      <c r="T3862" s="8">
        <f t="shared" ca="1" si="978"/>
        <v>204</v>
      </c>
      <c r="U3862" s="9">
        <f t="shared" ca="1" si="983"/>
        <v>0</v>
      </c>
      <c r="V3862">
        <f t="shared" si="979"/>
        <v>2014</v>
      </c>
      <c r="W3862">
        <f t="shared" si="980"/>
        <v>1</v>
      </c>
    </row>
    <row r="3863" spans="1:23" x14ac:dyDescent="0.25">
      <c r="A3863" s="1">
        <v>41656</v>
      </c>
      <c r="B3863" s="2">
        <v>8596</v>
      </c>
      <c r="C3863" s="2">
        <v>94298</v>
      </c>
      <c r="D3863" s="2">
        <v>8606</v>
      </c>
      <c r="E3863" s="2">
        <v>8593</v>
      </c>
      <c r="F3863" s="10">
        <f t="shared" si="970"/>
        <v>1.163331782224386E-3</v>
      </c>
      <c r="G3863" s="2">
        <f t="shared" ca="1" si="971"/>
        <v>81223.649999999994</v>
      </c>
      <c r="H3863">
        <f t="shared" ca="1" si="972"/>
        <v>1</v>
      </c>
      <c r="I3863">
        <f t="shared" si="973"/>
        <v>-1</v>
      </c>
      <c r="J3863">
        <f t="shared" si="976"/>
        <v>-16.110000000000582</v>
      </c>
      <c r="K3863">
        <f t="shared" si="974"/>
        <v>-1</v>
      </c>
      <c r="L3863" s="11">
        <f t="shared" ca="1" si="968"/>
        <v>11248.239999999956</v>
      </c>
      <c r="M3863">
        <f t="shared" ca="1" si="975"/>
        <v>-1</v>
      </c>
      <c r="N3863">
        <f t="shared" ca="1" si="969"/>
        <v>2</v>
      </c>
      <c r="O3863">
        <f>COUNTIF(結算日!$A$3:$A$249,A3863)</f>
        <v>0</v>
      </c>
      <c r="Q3863" s="7">
        <f t="shared" si="977"/>
        <v>-12</v>
      </c>
      <c r="R3863" s="8">
        <f t="shared" ca="1" si="981"/>
        <v>-2448</v>
      </c>
      <c r="S3863" s="8">
        <f t="shared" ca="1" si="982"/>
        <v>1763232</v>
      </c>
      <c r="T3863" s="8">
        <f t="shared" ca="1" si="978"/>
        <v>-204</v>
      </c>
      <c r="U3863" s="9">
        <f t="shared" ca="1" si="983"/>
        <v>408</v>
      </c>
      <c r="V3863">
        <f t="shared" si="979"/>
        <v>2014</v>
      </c>
      <c r="W3863">
        <f t="shared" si="980"/>
        <v>1</v>
      </c>
    </row>
    <row r="3864" spans="1:23" x14ac:dyDescent="0.25">
      <c r="A3864" s="1">
        <v>41659</v>
      </c>
      <c r="B3864" s="2">
        <v>8621.56</v>
      </c>
      <c r="C3864" s="2">
        <v>96196</v>
      </c>
      <c r="D3864" s="2">
        <v>8622</v>
      </c>
      <c r="E3864" s="2">
        <v>8611</v>
      </c>
      <c r="F3864" s="10">
        <f t="shared" si="970"/>
        <v>5.1034847521780335E-5</v>
      </c>
      <c r="G3864" s="2">
        <f t="shared" ca="1" si="971"/>
        <v>81999.199999999997</v>
      </c>
      <c r="H3864">
        <f t="shared" ca="1" si="972"/>
        <v>1</v>
      </c>
      <c r="I3864">
        <f t="shared" si="973"/>
        <v>-1</v>
      </c>
      <c r="J3864">
        <f t="shared" si="976"/>
        <v>25.559999999999491</v>
      </c>
      <c r="K3864">
        <f t="shared" ca="1" si="974"/>
        <v>1</v>
      </c>
      <c r="L3864" s="11">
        <f t="shared" ca="1" si="968"/>
        <v>11222.679999999957</v>
      </c>
      <c r="M3864">
        <f t="shared" ca="1" si="975"/>
        <v>1</v>
      </c>
      <c r="N3864">
        <f t="shared" ca="1" si="969"/>
        <v>2</v>
      </c>
      <c r="O3864">
        <f>COUNTIF(結算日!$A$3:$A$249,A3864)</f>
        <v>0</v>
      </c>
      <c r="Q3864" s="7">
        <f t="shared" si="977"/>
        <v>16</v>
      </c>
      <c r="R3864" s="8">
        <f t="shared" ca="1" si="981"/>
        <v>-3264</v>
      </c>
      <c r="S3864" s="8">
        <f t="shared" ca="1" si="982"/>
        <v>1759560</v>
      </c>
      <c r="T3864" s="8">
        <f t="shared" ca="1" si="978"/>
        <v>204</v>
      </c>
      <c r="U3864" s="9">
        <f t="shared" ca="1" si="983"/>
        <v>408</v>
      </c>
      <c r="V3864">
        <f t="shared" si="979"/>
        <v>2014</v>
      </c>
      <c r="W3864">
        <f t="shared" si="980"/>
        <v>1</v>
      </c>
    </row>
    <row r="3865" spans="1:23" x14ac:dyDescent="0.25">
      <c r="A3865" s="1">
        <v>41660</v>
      </c>
      <c r="B3865" s="2">
        <v>8599.9</v>
      </c>
      <c r="C3865" s="2">
        <v>105979</v>
      </c>
      <c r="D3865" s="2">
        <v>8623</v>
      </c>
      <c r="E3865" s="2">
        <v>8612</v>
      </c>
      <c r="F3865" s="10">
        <f t="shared" si="970"/>
        <v>2.6860777450901097E-3</v>
      </c>
      <c r="G3865" s="2">
        <f t="shared" ca="1" si="971"/>
        <v>83001.925000000003</v>
      </c>
      <c r="H3865">
        <f t="shared" ca="1" si="972"/>
        <v>1</v>
      </c>
      <c r="I3865">
        <f t="shared" si="973"/>
        <v>-1</v>
      </c>
      <c r="J3865">
        <f t="shared" si="976"/>
        <v>-21.659999999999854</v>
      </c>
      <c r="K3865">
        <f t="shared" si="974"/>
        <v>-1</v>
      </c>
      <c r="L3865" s="11">
        <f t="shared" ca="1" si="968"/>
        <v>11201.019999999957</v>
      </c>
      <c r="M3865">
        <f t="shared" ca="1" si="975"/>
        <v>-1</v>
      </c>
      <c r="N3865">
        <f t="shared" ca="1" si="969"/>
        <v>2</v>
      </c>
      <c r="O3865">
        <f>COUNTIF(結算日!$A$3:$A$249,A3865)</f>
        <v>0</v>
      </c>
      <c r="Q3865" s="7">
        <f t="shared" si="977"/>
        <v>1</v>
      </c>
      <c r="R3865" s="8">
        <f t="shared" ca="1" si="981"/>
        <v>204</v>
      </c>
      <c r="S3865" s="8">
        <f t="shared" ca="1" si="982"/>
        <v>1759356</v>
      </c>
      <c r="T3865" s="8">
        <f t="shared" ca="1" si="978"/>
        <v>-204</v>
      </c>
      <c r="U3865" s="9">
        <f t="shared" ca="1" si="983"/>
        <v>408</v>
      </c>
      <c r="V3865">
        <f t="shared" si="979"/>
        <v>2014</v>
      </c>
      <c r="W3865">
        <f t="shared" si="980"/>
        <v>1</v>
      </c>
    </row>
    <row r="3866" spans="1:23" x14ac:dyDescent="0.25">
      <c r="A3866" s="1">
        <v>41661</v>
      </c>
      <c r="B3866" s="2">
        <v>8625.2999999999993</v>
      </c>
      <c r="C3866" s="2">
        <v>91360</v>
      </c>
      <c r="D3866" s="2">
        <v>8635</v>
      </c>
      <c r="E3866" s="2">
        <v>8623</v>
      </c>
      <c r="F3866" s="10">
        <f t="shared" si="970"/>
        <v>1.1245985646877177E-3</v>
      </c>
      <c r="G3866" s="2">
        <f t="shared" ca="1" si="971"/>
        <v>83091.875</v>
      </c>
      <c r="H3866">
        <f t="shared" ca="1" si="972"/>
        <v>1</v>
      </c>
      <c r="I3866">
        <f t="shared" si="973"/>
        <v>-1</v>
      </c>
      <c r="J3866">
        <f t="shared" si="976"/>
        <v>25.399999999999636</v>
      </c>
      <c r="K3866">
        <f t="shared" si="974"/>
        <v>-1</v>
      </c>
      <c r="L3866" s="11">
        <f t="shared" ca="1" si="968"/>
        <v>11175.619999999957</v>
      </c>
      <c r="M3866">
        <f t="shared" ca="1" si="975"/>
        <v>-1</v>
      </c>
      <c r="N3866">
        <f t="shared" ca="1" si="969"/>
        <v>0</v>
      </c>
      <c r="O3866">
        <f>COUNTIF(結算日!$A$3:$A$249,A3866)</f>
        <v>0</v>
      </c>
      <c r="Q3866" s="7">
        <f t="shared" si="977"/>
        <v>12</v>
      </c>
      <c r="R3866" s="8">
        <f t="shared" ca="1" si="981"/>
        <v>-2448</v>
      </c>
      <c r="S3866" s="8">
        <f t="shared" ca="1" si="982"/>
        <v>1756500</v>
      </c>
      <c r="T3866" s="8">
        <f t="shared" ca="1" si="978"/>
        <v>-203</v>
      </c>
      <c r="U3866" s="9">
        <f t="shared" ca="1" si="983"/>
        <v>1</v>
      </c>
      <c r="V3866">
        <f t="shared" si="979"/>
        <v>2014</v>
      </c>
      <c r="W3866">
        <f t="shared" si="980"/>
        <v>1</v>
      </c>
    </row>
    <row r="3867" spans="1:23" x14ac:dyDescent="0.25">
      <c r="A3867" s="1">
        <v>41662</v>
      </c>
      <c r="B3867" s="2">
        <v>8595.1</v>
      </c>
      <c r="C3867" s="2">
        <v>87630</v>
      </c>
      <c r="D3867" s="2">
        <v>8596</v>
      </c>
      <c r="E3867" s="2">
        <v>8585</v>
      </c>
      <c r="F3867" s="10">
        <f t="shared" si="970"/>
        <v>1.0471082360874462E-4</v>
      </c>
      <c r="G3867" s="2">
        <f t="shared" ca="1" si="971"/>
        <v>83447.425000000003</v>
      </c>
      <c r="H3867">
        <f t="shared" ca="1" si="972"/>
        <v>1</v>
      </c>
      <c r="I3867">
        <f t="shared" si="973"/>
        <v>-1</v>
      </c>
      <c r="J3867">
        <f t="shared" si="976"/>
        <v>-30.199999999998909</v>
      </c>
      <c r="K3867">
        <f t="shared" ca="1" si="974"/>
        <v>1</v>
      </c>
      <c r="L3867" s="11">
        <f t="shared" ca="1" si="968"/>
        <v>11205.819999999956</v>
      </c>
      <c r="M3867">
        <f t="shared" ca="1" si="975"/>
        <v>1</v>
      </c>
      <c r="N3867">
        <f t="shared" ca="1" si="969"/>
        <v>2</v>
      </c>
      <c r="O3867">
        <f>COUNTIF(結算日!$A$3:$A$249,A3867)</f>
        <v>0</v>
      </c>
      <c r="Q3867" s="7">
        <f t="shared" si="977"/>
        <v>-39</v>
      </c>
      <c r="R3867" s="8">
        <f t="shared" ca="1" si="981"/>
        <v>7917</v>
      </c>
      <c r="S3867" s="8">
        <f t="shared" ca="1" si="982"/>
        <v>1764416</v>
      </c>
      <c r="T3867" s="8">
        <f t="shared" ca="1" si="978"/>
        <v>205</v>
      </c>
      <c r="U3867" s="9">
        <f t="shared" ca="1" si="983"/>
        <v>408</v>
      </c>
      <c r="V3867">
        <f t="shared" si="979"/>
        <v>2014</v>
      </c>
      <c r="W3867">
        <f t="shared" si="980"/>
        <v>1</v>
      </c>
    </row>
    <row r="3868" spans="1:23" x14ac:dyDescent="0.25">
      <c r="A3868" s="1">
        <v>41663</v>
      </c>
      <c r="B3868" s="2">
        <v>8598.31</v>
      </c>
      <c r="C3868" s="2">
        <v>82619</v>
      </c>
      <c r="D3868" s="2">
        <v>8619</v>
      </c>
      <c r="E3868" s="2">
        <v>8605</v>
      </c>
      <c r="F3868" s="10">
        <f t="shared" si="970"/>
        <v>2.4062868168279739E-3</v>
      </c>
      <c r="G3868" s="2">
        <f t="shared" ca="1" si="971"/>
        <v>83406.95</v>
      </c>
      <c r="H3868">
        <f t="shared" ca="1" si="972"/>
        <v>-1</v>
      </c>
      <c r="I3868">
        <f t="shared" si="973"/>
        <v>-1</v>
      </c>
      <c r="J3868">
        <f t="shared" si="976"/>
        <v>3.2099999999991269</v>
      </c>
      <c r="K3868">
        <f t="shared" si="974"/>
        <v>-1</v>
      </c>
      <c r="L3868" s="11">
        <f t="shared" ca="1" si="968"/>
        <v>11209.029999999955</v>
      </c>
      <c r="M3868">
        <f t="shared" ca="1" si="975"/>
        <v>-1</v>
      </c>
      <c r="N3868">
        <f t="shared" ca="1" si="969"/>
        <v>2</v>
      </c>
      <c r="O3868">
        <f>COUNTIF(結算日!$A$3:$A$249,A3868)</f>
        <v>0</v>
      </c>
      <c r="Q3868" s="7">
        <f t="shared" si="977"/>
        <v>23</v>
      </c>
      <c r="R3868" s="8">
        <f t="shared" ca="1" si="981"/>
        <v>4715</v>
      </c>
      <c r="S3868" s="8">
        <f t="shared" ca="1" si="982"/>
        <v>1768723</v>
      </c>
      <c r="T3868" s="8">
        <f t="shared" ca="1" si="978"/>
        <v>-205</v>
      </c>
      <c r="U3868" s="9">
        <f t="shared" ca="1" si="983"/>
        <v>410</v>
      </c>
      <c r="V3868">
        <f t="shared" si="979"/>
        <v>2014</v>
      </c>
      <c r="W3868">
        <f t="shared" si="980"/>
        <v>1</v>
      </c>
    </row>
    <row r="3869" spans="1:23" x14ac:dyDescent="0.25">
      <c r="A3869" s="1">
        <v>41666</v>
      </c>
      <c r="B3869" s="2">
        <v>8462.57</v>
      </c>
      <c r="C3869" s="2">
        <v>99157</v>
      </c>
      <c r="D3869" s="2">
        <v>8446</v>
      </c>
      <c r="E3869" s="2">
        <v>8434</v>
      </c>
      <c r="F3869" s="10">
        <f t="shared" si="970"/>
        <v>-1.958034025124733E-3</v>
      </c>
      <c r="G3869" s="2">
        <f t="shared" ca="1" si="971"/>
        <v>83760.600000000006</v>
      </c>
      <c r="H3869">
        <f t="shared" ca="1" si="972"/>
        <v>1</v>
      </c>
      <c r="I3869">
        <f t="shared" si="973"/>
        <v>1</v>
      </c>
      <c r="J3869">
        <f t="shared" si="976"/>
        <v>-135.73999999999978</v>
      </c>
      <c r="K3869">
        <f t="shared" si="974"/>
        <v>1</v>
      </c>
      <c r="L3869" s="11">
        <f t="shared" ca="1" si="968"/>
        <v>11344.769999999955</v>
      </c>
      <c r="M3869">
        <f t="shared" ca="1" si="975"/>
        <v>1</v>
      </c>
      <c r="N3869">
        <f t="shared" ca="1" si="969"/>
        <v>2</v>
      </c>
      <c r="O3869">
        <f>COUNTIF(結算日!$A$3:$A$249,A3869)</f>
        <v>0</v>
      </c>
      <c r="Q3869" s="7">
        <f t="shared" si="977"/>
        <v>-173</v>
      </c>
      <c r="R3869" s="8">
        <f t="shared" ca="1" si="981"/>
        <v>35465</v>
      </c>
      <c r="S3869" s="8">
        <f t="shared" ca="1" si="982"/>
        <v>1803778</v>
      </c>
      <c r="T3869" s="8">
        <f t="shared" ca="1" si="978"/>
        <v>213</v>
      </c>
      <c r="U3869" s="9">
        <f t="shared" ca="1" si="983"/>
        <v>418</v>
      </c>
      <c r="V3869">
        <f t="shared" si="979"/>
        <v>2014</v>
      </c>
      <c r="W3869">
        <f t="shared" si="980"/>
        <v>1</v>
      </c>
    </row>
    <row r="3870" spans="1:23" x14ac:dyDescent="0.25">
      <c r="A3870" s="1">
        <v>41675</v>
      </c>
      <c r="B3870" s="2">
        <v>8264.48</v>
      </c>
      <c r="C3870" s="2">
        <v>134079</v>
      </c>
      <c r="D3870" s="2">
        <v>8243</v>
      </c>
      <c r="E3870" s="2">
        <v>8230</v>
      </c>
      <c r="F3870" s="10">
        <f t="shared" si="970"/>
        <v>-2.5990745939248328E-3</v>
      </c>
      <c r="G3870" s="2">
        <f t="shared" ca="1" si="971"/>
        <v>85419.65</v>
      </c>
      <c r="H3870">
        <f t="shared" ca="1" si="972"/>
        <v>1</v>
      </c>
      <c r="I3870">
        <f t="shared" si="973"/>
        <v>1</v>
      </c>
      <c r="J3870">
        <f t="shared" si="976"/>
        <v>-198.09000000000015</v>
      </c>
      <c r="K3870">
        <f t="shared" si="974"/>
        <v>1</v>
      </c>
      <c r="L3870" s="11">
        <f t="shared" ca="1" si="968"/>
        <v>11146.679999999955</v>
      </c>
      <c r="M3870">
        <f t="shared" ca="1" si="975"/>
        <v>1</v>
      </c>
      <c r="N3870">
        <f t="shared" ca="1" si="969"/>
        <v>0</v>
      </c>
      <c r="O3870">
        <f>COUNTIF(結算日!$A$3:$A$249,A3870)</f>
        <v>0</v>
      </c>
      <c r="Q3870" s="7">
        <f t="shared" si="977"/>
        <v>-203</v>
      </c>
      <c r="R3870" s="8">
        <f t="shared" ca="1" si="981"/>
        <v>-43239</v>
      </c>
      <c r="S3870" s="8">
        <f t="shared" ca="1" si="982"/>
        <v>1760121</v>
      </c>
      <c r="T3870" s="8">
        <f t="shared" ca="1" si="978"/>
        <v>213</v>
      </c>
      <c r="U3870" s="9">
        <f t="shared" ca="1" si="983"/>
        <v>0</v>
      </c>
      <c r="V3870">
        <f t="shared" si="979"/>
        <v>2014</v>
      </c>
      <c r="W3870">
        <f t="shared" si="980"/>
        <v>2</v>
      </c>
    </row>
    <row r="3871" spans="1:23" x14ac:dyDescent="0.25">
      <c r="A3871" s="1">
        <v>41676</v>
      </c>
      <c r="B3871" s="2">
        <v>8311.01</v>
      </c>
      <c r="C3871" s="2">
        <v>99030</v>
      </c>
      <c r="D3871" s="2">
        <v>8275</v>
      </c>
      <c r="E3871" s="2">
        <v>8256</v>
      </c>
      <c r="F3871" s="10">
        <f t="shared" si="970"/>
        <v>-4.3328067226486855E-3</v>
      </c>
      <c r="G3871" s="2">
        <f t="shared" ca="1" si="971"/>
        <v>86157.2</v>
      </c>
      <c r="H3871">
        <f t="shared" ca="1" si="972"/>
        <v>1</v>
      </c>
      <c r="I3871">
        <f t="shared" si="973"/>
        <v>1</v>
      </c>
      <c r="J3871">
        <f t="shared" si="976"/>
        <v>46.530000000000655</v>
      </c>
      <c r="K3871">
        <f t="shared" si="974"/>
        <v>1</v>
      </c>
      <c r="L3871" s="11">
        <f t="shared" ca="1" si="968"/>
        <v>11193.209999999955</v>
      </c>
      <c r="M3871">
        <f t="shared" ca="1" si="975"/>
        <v>1</v>
      </c>
      <c r="N3871">
        <f t="shared" ca="1" si="969"/>
        <v>0</v>
      </c>
      <c r="O3871">
        <f>COUNTIF(結算日!$A$3:$A$249,A3871)</f>
        <v>0</v>
      </c>
      <c r="Q3871" s="7">
        <f t="shared" si="977"/>
        <v>32</v>
      </c>
      <c r="R3871" s="8">
        <f t="shared" ca="1" si="981"/>
        <v>6816</v>
      </c>
      <c r="S3871" s="8">
        <f t="shared" ca="1" si="982"/>
        <v>1766937</v>
      </c>
      <c r="T3871" s="8">
        <f t="shared" ca="1" si="978"/>
        <v>213</v>
      </c>
      <c r="U3871" s="9">
        <f t="shared" ca="1" si="983"/>
        <v>0</v>
      </c>
      <c r="V3871">
        <f t="shared" si="979"/>
        <v>2014</v>
      </c>
      <c r="W3871">
        <f t="shared" si="980"/>
        <v>2</v>
      </c>
    </row>
    <row r="3872" spans="1:23" x14ac:dyDescent="0.25">
      <c r="A3872" s="1">
        <v>41677</v>
      </c>
      <c r="B3872" s="2">
        <v>8387.35</v>
      </c>
      <c r="C3872" s="2">
        <v>95847</v>
      </c>
      <c r="D3872" s="2">
        <v>8339</v>
      </c>
      <c r="E3872" s="2">
        <v>8321</v>
      </c>
      <c r="F3872" s="10">
        <f t="shared" si="970"/>
        <v>-5.7646336447150226E-3</v>
      </c>
      <c r="G3872" s="2">
        <f t="shared" ca="1" si="971"/>
        <v>86563.425000000003</v>
      </c>
      <c r="H3872">
        <f t="shared" ca="1" si="972"/>
        <v>1</v>
      </c>
      <c r="I3872">
        <f t="shared" si="973"/>
        <v>1</v>
      </c>
      <c r="J3872">
        <f t="shared" si="976"/>
        <v>76.340000000000146</v>
      </c>
      <c r="K3872">
        <f t="shared" si="974"/>
        <v>1</v>
      </c>
      <c r="L3872" s="11">
        <f t="shared" ca="1" si="968"/>
        <v>11269.549999999956</v>
      </c>
      <c r="M3872">
        <f t="shared" ca="1" si="975"/>
        <v>1</v>
      </c>
      <c r="N3872">
        <f t="shared" ca="1" si="969"/>
        <v>0</v>
      </c>
      <c r="O3872">
        <f>COUNTIF(結算日!$A$3:$A$249,A3872)</f>
        <v>0</v>
      </c>
      <c r="Q3872" s="7">
        <f t="shared" si="977"/>
        <v>64</v>
      </c>
      <c r="R3872" s="8">
        <f t="shared" ca="1" si="981"/>
        <v>13632</v>
      </c>
      <c r="S3872" s="8">
        <f t="shared" ca="1" si="982"/>
        <v>1780569</v>
      </c>
      <c r="T3872" s="8">
        <f t="shared" ca="1" si="978"/>
        <v>213</v>
      </c>
      <c r="U3872" s="9">
        <f t="shared" ca="1" si="983"/>
        <v>0</v>
      </c>
      <c r="V3872">
        <f t="shared" si="979"/>
        <v>2014</v>
      </c>
      <c r="W3872">
        <f t="shared" si="980"/>
        <v>2</v>
      </c>
    </row>
    <row r="3873" spans="1:23" x14ac:dyDescent="0.25">
      <c r="A3873" s="1">
        <v>41680</v>
      </c>
      <c r="B3873" s="2">
        <v>8391.9500000000007</v>
      </c>
      <c r="C3873" s="2">
        <v>79165</v>
      </c>
      <c r="D3873" s="2">
        <v>8355</v>
      </c>
      <c r="E3873" s="2">
        <v>8332</v>
      </c>
      <c r="F3873" s="10">
        <f t="shared" si="970"/>
        <v>-4.4030290933574356E-3</v>
      </c>
      <c r="G3873" s="2">
        <f t="shared" ca="1" si="971"/>
        <v>86636.574999999997</v>
      </c>
      <c r="H3873">
        <f t="shared" ca="1" si="972"/>
        <v>-1</v>
      </c>
      <c r="I3873">
        <f t="shared" si="973"/>
        <v>1</v>
      </c>
      <c r="J3873">
        <f t="shared" si="976"/>
        <v>4.6000000000003638</v>
      </c>
      <c r="K3873">
        <f t="shared" si="974"/>
        <v>1</v>
      </c>
      <c r="L3873" s="11">
        <f t="shared" ca="1" si="968"/>
        <v>11274.149999999956</v>
      </c>
      <c r="M3873">
        <f t="shared" ca="1" si="975"/>
        <v>1</v>
      </c>
      <c r="N3873">
        <f t="shared" ca="1" si="969"/>
        <v>0</v>
      </c>
      <c r="O3873">
        <f>COUNTIF(結算日!$A$3:$A$249,A3873)</f>
        <v>0</v>
      </c>
      <c r="Q3873" s="7">
        <f t="shared" si="977"/>
        <v>16</v>
      </c>
      <c r="R3873" s="8">
        <f t="shared" ca="1" si="981"/>
        <v>3408</v>
      </c>
      <c r="S3873" s="8">
        <f t="shared" ca="1" si="982"/>
        <v>1783977</v>
      </c>
      <c r="T3873" s="8">
        <f t="shared" ca="1" si="978"/>
        <v>213</v>
      </c>
      <c r="U3873" s="9">
        <f t="shared" ca="1" si="983"/>
        <v>0</v>
      </c>
      <c r="V3873">
        <f t="shared" si="979"/>
        <v>2014</v>
      </c>
      <c r="W3873">
        <f t="shared" si="980"/>
        <v>2</v>
      </c>
    </row>
    <row r="3874" spans="1:23" x14ac:dyDescent="0.25">
      <c r="A3874" s="1">
        <v>41681</v>
      </c>
      <c r="B3874" s="2">
        <v>8430.56</v>
      </c>
      <c r="C3874" s="2">
        <v>79187</v>
      </c>
      <c r="D3874" s="2">
        <v>8414</v>
      </c>
      <c r="E3874" s="2">
        <v>8387</v>
      </c>
      <c r="F3874" s="10">
        <f t="shared" si="970"/>
        <v>-1.9642823252546959E-3</v>
      </c>
      <c r="G3874" s="2">
        <f t="shared" ca="1" si="971"/>
        <v>86682.925000000003</v>
      </c>
      <c r="H3874">
        <f t="shared" ca="1" si="972"/>
        <v>-1</v>
      </c>
      <c r="I3874">
        <f t="shared" si="973"/>
        <v>1</v>
      </c>
      <c r="J3874">
        <f t="shared" si="976"/>
        <v>38.609999999998763</v>
      </c>
      <c r="K3874">
        <f t="shared" si="974"/>
        <v>1</v>
      </c>
      <c r="L3874" s="11">
        <f t="shared" ca="1" si="968"/>
        <v>11312.759999999955</v>
      </c>
      <c r="M3874">
        <f t="shared" ca="1" si="975"/>
        <v>1</v>
      </c>
      <c r="N3874">
        <f t="shared" ca="1" si="969"/>
        <v>0</v>
      </c>
      <c r="O3874">
        <f>COUNTIF(結算日!$A$3:$A$249,A3874)</f>
        <v>0</v>
      </c>
      <c r="Q3874" s="7">
        <f t="shared" si="977"/>
        <v>59</v>
      </c>
      <c r="R3874" s="8">
        <f t="shared" ca="1" si="981"/>
        <v>12567</v>
      </c>
      <c r="S3874" s="8">
        <f t="shared" ca="1" si="982"/>
        <v>1796544</v>
      </c>
      <c r="T3874" s="8">
        <f t="shared" ca="1" si="978"/>
        <v>213</v>
      </c>
      <c r="U3874" s="9">
        <f t="shared" ca="1" si="983"/>
        <v>0</v>
      </c>
      <c r="V3874">
        <f t="shared" si="979"/>
        <v>2014</v>
      </c>
      <c r="W3874">
        <f t="shared" si="980"/>
        <v>2</v>
      </c>
    </row>
    <row r="3875" spans="1:23" x14ac:dyDescent="0.25">
      <c r="A3875" s="1">
        <v>41682</v>
      </c>
      <c r="B3875" s="2">
        <v>8510.8700000000008</v>
      </c>
      <c r="C3875" s="2">
        <v>96022</v>
      </c>
      <c r="D3875" s="2">
        <v>8481</v>
      </c>
      <c r="E3875" s="2">
        <v>8457</v>
      </c>
      <c r="F3875" s="10">
        <f t="shared" si="970"/>
        <v>-3.5096294503382808E-3</v>
      </c>
      <c r="G3875" s="2">
        <f t="shared" ca="1" si="971"/>
        <v>87016.274999999994</v>
      </c>
      <c r="H3875">
        <f t="shared" ca="1" si="972"/>
        <v>1</v>
      </c>
      <c r="I3875">
        <f t="shared" si="973"/>
        <v>1</v>
      </c>
      <c r="J3875">
        <f t="shared" si="976"/>
        <v>80.31000000000131</v>
      </c>
      <c r="K3875">
        <f t="shared" si="974"/>
        <v>1</v>
      </c>
      <c r="L3875" s="11">
        <f t="shared" ca="1" si="968"/>
        <v>11393.069999999956</v>
      </c>
      <c r="M3875">
        <f t="shared" ca="1" si="975"/>
        <v>1</v>
      </c>
      <c r="N3875">
        <f t="shared" ca="1" si="969"/>
        <v>0</v>
      </c>
      <c r="O3875">
        <f>COUNTIF(結算日!$A$3:$A$249,A3875)</f>
        <v>0</v>
      </c>
      <c r="Q3875" s="7">
        <f t="shared" si="977"/>
        <v>67</v>
      </c>
      <c r="R3875" s="8">
        <f t="shared" ca="1" si="981"/>
        <v>14271</v>
      </c>
      <c r="S3875" s="8">
        <f t="shared" ca="1" si="982"/>
        <v>1810815</v>
      </c>
      <c r="T3875" s="8">
        <f t="shared" ca="1" si="978"/>
        <v>213</v>
      </c>
      <c r="U3875" s="9">
        <f t="shared" ca="1" si="983"/>
        <v>0</v>
      </c>
      <c r="V3875">
        <f t="shared" si="979"/>
        <v>2014</v>
      </c>
      <c r="W3875">
        <f t="shared" si="980"/>
        <v>2</v>
      </c>
    </row>
    <row r="3876" spans="1:23" x14ac:dyDescent="0.25">
      <c r="A3876" s="1">
        <v>41683</v>
      </c>
      <c r="B3876" s="2">
        <v>8467.7000000000007</v>
      </c>
      <c r="C3876" s="2">
        <v>75264</v>
      </c>
      <c r="D3876" s="2">
        <v>8443</v>
      </c>
      <c r="E3876" s="2">
        <v>8421</v>
      </c>
      <c r="F3876" s="10">
        <f t="shared" si="970"/>
        <v>-2.9169668268834714E-3</v>
      </c>
      <c r="G3876" s="2">
        <f t="shared" ca="1" si="971"/>
        <v>87099.3</v>
      </c>
      <c r="H3876">
        <f t="shared" ca="1" si="972"/>
        <v>-1</v>
      </c>
      <c r="I3876">
        <f t="shared" si="973"/>
        <v>1</v>
      </c>
      <c r="J3876">
        <f t="shared" si="976"/>
        <v>-43.170000000000073</v>
      </c>
      <c r="K3876">
        <f t="shared" si="974"/>
        <v>1</v>
      </c>
      <c r="L3876" s="11">
        <f t="shared" ca="1" si="968"/>
        <v>11349.899999999956</v>
      </c>
      <c r="M3876">
        <f t="shared" ca="1" si="975"/>
        <v>1</v>
      </c>
      <c r="N3876">
        <f t="shared" ca="1" si="969"/>
        <v>0</v>
      </c>
      <c r="O3876">
        <f>COUNTIF(結算日!$A$3:$A$249,A3876)</f>
        <v>0</v>
      </c>
      <c r="Q3876" s="7">
        <f t="shared" si="977"/>
        <v>-38</v>
      </c>
      <c r="R3876" s="8">
        <f t="shared" ca="1" si="981"/>
        <v>-8094</v>
      </c>
      <c r="S3876" s="8">
        <f t="shared" ca="1" si="982"/>
        <v>1802721</v>
      </c>
      <c r="T3876" s="8">
        <f t="shared" ca="1" si="978"/>
        <v>213</v>
      </c>
      <c r="U3876" s="9">
        <f t="shared" ca="1" si="983"/>
        <v>0</v>
      </c>
      <c r="V3876">
        <f t="shared" si="979"/>
        <v>2014</v>
      </c>
      <c r="W3876">
        <f t="shared" si="980"/>
        <v>2</v>
      </c>
    </row>
    <row r="3877" spans="1:23" x14ac:dyDescent="0.25">
      <c r="A3877" s="1">
        <v>41684</v>
      </c>
      <c r="B3877" s="2">
        <v>8513.68</v>
      </c>
      <c r="C3877" s="2">
        <v>89684</v>
      </c>
      <c r="D3877" s="2">
        <v>8508</v>
      </c>
      <c r="E3877" s="2">
        <v>8489</v>
      </c>
      <c r="F3877" s="10">
        <f t="shared" si="970"/>
        <v>-6.6716155645973885E-4</v>
      </c>
      <c r="G3877" s="2">
        <f t="shared" ca="1" si="971"/>
        <v>87256.95</v>
      </c>
      <c r="H3877">
        <f t="shared" ca="1" si="972"/>
        <v>1</v>
      </c>
      <c r="I3877">
        <f t="shared" si="973"/>
        <v>1</v>
      </c>
      <c r="J3877">
        <f t="shared" si="976"/>
        <v>45.979999999999563</v>
      </c>
      <c r="K3877">
        <f t="shared" ca="1" si="974"/>
        <v>1</v>
      </c>
      <c r="L3877" s="11">
        <f t="shared" ca="1" si="968"/>
        <v>11395.879999999956</v>
      </c>
      <c r="M3877">
        <f t="shared" ca="1" si="975"/>
        <v>1</v>
      </c>
      <c r="N3877">
        <f t="shared" ca="1" si="969"/>
        <v>0</v>
      </c>
      <c r="O3877">
        <f>COUNTIF(結算日!$A$3:$A$249,A3877)</f>
        <v>0</v>
      </c>
      <c r="Q3877" s="7">
        <f t="shared" si="977"/>
        <v>65</v>
      </c>
      <c r="R3877" s="8">
        <f t="shared" ca="1" si="981"/>
        <v>13845</v>
      </c>
      <c r="S3877" s="8">
        <f t="shared" ca="1" si="982"/>
        <v>1816566</v>
      </c>
      <c r="T3877" s="8">
        <f t="shared" ca="1" si="978"/>
        <v>213</v>
      </c>
      <c r="U3877" s="9">
        <f t="shared" ca="1" si="983"/>
        <v>0</v>
      </c>
      <c r="V3877">
        <f t="shared" si="979"/>
        <v>2014</v>
      </c>
      <c r="W3877">
        <f t="shared" si="980"/>
        <v>2</v>
      </c>
    </row>
    <row r="3878" spans="1:23" x14ac:dyDescent="0.25">
      <c r="A3878" s="1">
        <v>41687</v>
      </c>
      <c r="B3878" s="2">
        <v>8519.5499999999993</v>
      </c>
      <c r="C3878" s="2">
        <v>72332</v>
      </c>
      <c r="D3878" s="2">
        <v>8528</v>
      </c>
      <c r="E3878" s="2">
        <v>8512</v>
      </c>
      <c r="F3878" s="10">
        <f t="shared" si="970"/>
        <v>9.9183642328526389E-4</v>
      </c>
      <c r="G3878" s="2">
        <f t="shared" ca="1" si="971"/>
        <v>87402.725000000006</v>
      </c>
      <c r="H3878">
        <f t="shared" ca="1" si="972"/>
        <v>-1</v>
      </c>
      <c r="I3878">
        <f t="shared" si="973"/>
        <v>-1</v>
      </c>
      <c r="J3878">
        <f t="shared" si="976"/>
        <v>5.8699999999989814</v>
      </c>
      <c r="K3878">
        <f t="shared" ca="1" si="974"/>
        <v>-1</v>
      </c>
      <c r="L3878" s="11">
        <f t="shared" ca="1" si="968"/>
        <v>11401.749999999955</v>
      </c>
      <c r="M3878">
        <f t="shared" ca="1" si="975"/>
        <v>-1</v>
      </c>
      <c r="N3878">
        <f t="shared" ca="1" si="969"/>
        <v>2</v>
      </c>
      <c r="O3878">
        <f>COUNTIF(結算日!$A$3:$A$249,A3878)</f>
        <v>0</v>
      </c>
      <c r="Q3878" s="7">
        <f t="shared" si="977"/>
        <v>20</v>
      </c>
      <c r="R3878" s="8">
        <f t="shared" ca="1" si="981"/>
        <v>4260</v>
      </c>
      <c r="S3878" s="8">
        <f t="shared" ca="1" si="982"/>
        <v>1820826</v>
      </c>
      <c r="T3878" s="8">
        <f t="shared" ca="1" si="978"/>
        <v>-213</v>
      </c>
      <c r="U3878" s="9">
        <f t="shared" ca="1" si="983"/>
        <v>426</v>
      </c>
      <c r="V3878">
        <f t="shared" si="979"/>
        <v>2014</v>
      </c>
      <c r="W3878">
        <f t="shared" si="980"/>
        <v>2</v>
      </c>
    </row>
    <row r="3879" spans="1:23" x14ac:dyDescent="0.25">
      <c r="A3879" s="1">
        <v>41688</v>
      </c>
      <c r="B3879" s="2">
        <v>8556.23</v>
      </c>
      <c r="C3879" s="2">
        <v>72501</v>
      </c>
      <c r="D3879" s="2">
        <v>8562</v>
      </c>
      <c r="E3879" s="2">
        <v>8557</v>
      </c>
      <c r="F3879" s="10">
        <f t="shared" si="970"/>
        <v>6.743624236376089E-4</v>
      </c>
      <c r="G3879" s="2">
        <f t="shared" ca="1" si="971"/>
        <v>87441.675000000003</v>
      </c>
      <c r="H3879">
        <f t="shared" ca="1" si="972"/>
        <v>-1</v>
      </c>
      <c r="I3879">
        <f t="shared" si="973"/>
        <v>-1</v>
      </c>
      <c r="J3879">
        <f t="shared" si="976"/>
        <v>36.680000000000291</v>
      </c>
      <c r="K3879">
        <f t="shared" ca="1" si="974"/>
        <v>-1</v>
      </c>
      <c r="L3879" s="11">
        <f t="shared" ca="1" si="968"/>
        <v>11365.069999999954</v>
      </c>
      <c r="M3879">
        <f t="shared" ca="1" si="975"/>
        <v>-1</v>
      </c>
      <c r="N3879">
        <f t="shared" ca="1" si="969"/>
        <v>0</v>
      </c>
      <c r="O3879">
        <f>COUNTIF(結算日!$A$3:$A$249,A3879)</f>
        <v>0</v>
      </c>
      <c r="Q3879" s="7">
        <f t="shared" si="977"/>
        <v>34</v>
      </c>
      <c r="R3879" s="8">
        <f t="shared" ca="1" si="981"/>
        <v>-7242</v>
      </c>
      <c r="S3879" s="8">
        <f t="shared" ca="1" si="982"/>
        <v>1813158</v>
      </c>
      <c r="T3879" s="8">
        <f t="shared" ca="1" si="978"/>
        <v>-211</v>
      </c>
      <c r="U3879" s="9">
        <f t="shared" ca="1" si="983"/>
        <v>2</v>
      </c>
      <c r="V3879">
        <f t="shared" si="979"/>
        <v>2014</v>
      </c>
      <c r="W3879">
        <f t="shared" si="980"/>
        <v>2</v>
      </c>
    </row>
    <row r="3880" spans="1:23" x14ac:dyDescent="0.25">
      <c r="A3880" s="1">
        <v>41689</v>
      </c>
      <c r="B3880" s="2">
        <v>8577.01</v>
      </c>
      <c r="C3880" s="2">
        <v>85419</v>
      </c>
      <c r="D3880" s="2">
        <v>8557</v>
      </c>
      <c r="E3880" s="2">
        <v>8547</v>
      </c>
      <c r="F3880" s="10">
        <f t="shared" si="970"/>
        <v>-3.4988883072306631E-3</v>
      </c>
      <c r="G3880" s="2">
        <f t="shared" ca="1" si="971"/>
        <v>87939.725000000006</v>
      </c>
      <c r="H3880">
        <f t="shared" ca="1" si="972"/>
        <v>-1</v>
      </c>
      <c r="I3880">
        <f t="shared" si="973"/>
        <v>1</v>
      </c>
      <c r="J3880">
        <f t="shared" si="976"/>
        <v>20.780000000000655</v>
      </c>
      <c r="K3880">
        <f t="shared" si="974"/>
        <v>1</v>
      </c>
      <c r="L3880" s="11">
        <f t="shared" ca="1" si="968"/>
        <v>11344.289999999954</v>
      </c>
      <c r="M3880">
        <f t="shared" ca="1" si="975"/>
        <v>1</v>
      </c>
      <c r="N3880">
        <f t="shared" ca="1" si="969"/>
        <v>2</v>
      </c>
      <c r="O3880">
        <f>COUNTIF(結算日!$A$3:$A$249,A3880)</f>
        <v>1</v>
      </c>
      <c r="Q3880" s="7">
        <f t="shared" si="977"/>
        <v>-5</v>
      </c>
      <c r="R3880" s="8">
        <f t="shared" ca="1" si="981"/>
        <v>1055</v>
      </c>
      <c r="S3880" s="8">
        <f t="shared" ca="1" si="982"/>
        <v>1814211</v>
      </c>
      <c r="T3880" s="8">
        <f t="shared" ca="1" si="978"/>
        <v>212</v>
      </c>
      <c r="U3880" s="9">
        <f t="shared" ca="1" si="983"/>
        <v>423</v>
      </c>
      <c r="V3880">
        <f t="shared" si="979"/>
        <v>2014</v>
      </c>
      <c r="W3880">
        <f t="shared" si="980"/>
        <v>2</v>
      </c>
    </row>
    <row r="3881" spans="1:23" x14ac:dyDescent="0.25">
      <c r="A3881" s="1">
        <v>41690</v>
      </c>
      <c r="B3881" s="2">
        <v>8524.6200000000008</v>
      </c>
      <c r="C3881" s="2">
        <v>94508</v>
      </c>
      <c r="D3881" s="2">
        <v>8483</v>
      </c>
      <c r="E3881" s="2">
        <v>8468</v>
      </c>
      <c r="F3881" s="10">
        <f t="shared" si="970"/>
        <v>-4.882329065694524E-3</v>
      </c>
      <c r="G3881" s="2">
        <f t="shared" ca="1" si="971"/>
        <v>88584.425000000003</v>
      </c>
      <c r="H3881">
        <f t="shared" ca="1" si="972"/>
        <v>1</v>
      </c>
      <c r="I3881">
        <f t="shared" si="973"/>
        <v>1</v>
      </c>
      <c r="J3881">
        <f t="shared" si="976"/>
        <v>-52.389999999999418</v>
      </c>
      <c r="K3881">
        <f t="shared" si="974"/>
        <v>1</v>
      </c>
      <c r="L3881" s="11">
        <f t="shared" ca="1" si="968"/>
        <v>11291.899999999954</v>
      </c>
      <c r="M3881">
        <f t="shared" ca="1" si="975"/>
        <v>1</v>
      </c>
      <c r="N3881">
        <f t="shared" ca="1" si="969"/>
        <v>0</v>
      </c>
      <c r="O3881">
        <f>COUNTIF(結算日!$A$3:$A$249,A3881)</f>
        <v>0</v>
      </c>
      <c r="Q3881" s="7">
        <f t="shared" si="977"/>
        <v>-64</v>
      </c>
      <c r="R3881" s="8">
        <f t="shared" ca="1" si="981"/>
        <v>-13568</v>
      </c>
      <c r="S3881" s="8">
        <f t="shared" ca="1" si="982"/>
        <v>1800220</v>
      </c>
      <c r="T3881" s="8">
        <f t="shared" ca="1" si="978"/>
        <v>212</v>
      </c>
      <c r="U3881" s="9">
        <f t="shared" ca="1" si="983"/>
        <v>0</v>
      </c>
      <c r="V3881">
        <f t="shared" si="979"/>
        <v>2014</v>
      </c>
      <c r="W3881">
        <f t="shared" si="980"/>
        <v>2</v>
      </c>
    </row>
    <row r="3882" spans="1:23" x14ac:dyDescent="0.25">
      <c r="A3882" s="1">
        <v>41691</v>
      </c>
      <c r="B3882" s="2">
        <v>8601.86</v>
      </c>
      <c r="C3882" s="2">
        <v>93673</v>
      </c>
      <c r="D3882" s="2">
        <v>8587</v>
      </c>
      <c r="E3882" s="2">
        <v>8570</v>
      </c>
      <c r="F3882" s="10">
        <f t="shared" si="970"/>
        <v>-1.7275333474389143E-3</v>
      </c>
      <c r="G3882" s="2">
        <f t="shared" ca="1" si="971"/>
        <v>89090.35</v>
      </c>
      <c r="H3882">
        <f t="shared" ca="1" si="972"/>
        <v>1</v>
      </c>
      <c r="I3882">
        <f t="shared" si="973"/>
        <v>1</v>
      </c>
      <c r="J3882">
        <f t="shared" si="976"/>
        <v>77.239999999999782</v>
      </c>
      <c r="K3882">
        <f t="shared" si="974"/>
        <v>1</v>
      </c>
      <c r="L3882" s="11">
        <f t="shared" ca="1" si="968"/>
        <v>11369.139999999954</v>
      </c>
      <c r="M3882">
        <f t="shared" ca="1" si="975"/>
        <v>1</v>
      </c>
      <c r="N3882">
        <f t="shared" ca="1" si="969"/>
        <v>0</v>
      </c>
      <c r="O3882">
        <f>COUNTIF(結算日!$A$3:$A$249,A3882)</f>
        <v>0</v>
      </c>
      <c r="Q3882" s="7">
        <f t="shared" si="977"/>
        <v>104</v>
      </c>
      <c r="R3882" s="8">
        <f t="shared" ca="1" si="981"/>
        <v>22048</v>
      </c>
      <c r="S3882" s="8">
        <f t="shared" ca="1" si="982"/>
        <v>1822268</v>
      </c>
      <c r="T3882" s="8">
        <f t="shared" ca="1" si="978"/>
        <v>212</v>
      </c>
      <c r="U3882" s="9">
        <f t="shared" ca="1" si="983"/>
        <v>0</v>
      </c>
      <c r="V3882">
        <f t="shared" si="979"/>
        <v>2014</v>
      </c>
      <c r="W3882">
        <f t="shared" si="980"/>
        <v>2</v>
      </c>
    </row>
    <row r="3883" spans="1:23" x14ac:dyDescent="0.25">
      <c r="A3883" s="1">
        <v>41694</v>
      </c>
      <c r="B3883" s="2">
        <v>8560.61</v>
      </c>
      <c r="C3883" s="2">
        <v>85364</v>
      </c>
      <c r="D3883" s="2">
        <v>8549</v>
      </c>
      <c r="E3883" s="2">
        <v>8536</v>
      </c>
      <c r="F3883" s="10">
        <f t="shared" si="970"/>
        <v>-1.3562117652831107E-3</v>
      </c>
      <c r="G3883" s="2">
        <f t="shared" ca="1" si="971"/>
        <v>89235.024999999994</v>
      </c>
      <c r="H3883">
        <f t="shared" ca="1" si="972"/>
        <v>-1</v>
      </c>
      <c r="I3883">
        <f t="shared" si="973"/>
        <v>1</v>
      </c>
      <c r="J3883">
        <f t="shared" si="976"/>
        <v>-41.25</v>
      </c>
      <c r="K3883">
        <f t="shared" si="974"/>
        <v>1</v>
      </c>
      <c r="L3883" s="11">
        <f t="shared" ca="1" si="968"/>
        <v>11327.889999999954</v>
      </c>
      <c r="M3883">
        <f t="shared" ca="1" si="975"/>
        <v>1</v>
      </c>
      <c r="N3883">
        <f t="shared" ca="1" si="969"/>
        <v>0</v>
      </c>
      <c r="O3883">
        <f>COUNTIF(結算日!$A$3:$A$249,A3883)</f>
        <v>0</v>
      </c>
      <c r="Q3883" s="7">
        <f t="shared" si="977"/>
        <v>-38</v>
      </c>
      <c r="R3883" s="8">
        <f t="shared" ca="1" si="981"/>
        <v>-8056</v>
      </c>
      <c r="S3883" s="8">
        <f t="shared" ca="1" si="982"/>
        <v>1814212</v>
      </c>
      <c r="T3883" s="8">
        <f t="shared" ca="1" si="978"/>
        <v>212</v>
      </c>
      <c r="U3883" s="9">
        <f t="shared" ca="1" si="983"/>
        <v>0</v>
      </c>
      <c r="V3883">
        <f t="shared" si="979"/>
        <v>2014</v>
      </c>
      <c r="W3883">
        <f t="shared" si="980"/>
        <v>2</v>
      </c>
    </row>
    <row r="3884" spans="1:23" x14ac:dyDescent="0.25">
      <c r="A3884" s="1">
        <v>41695</v>
      </c>
      <c r="B3884" s="2">
        <v>8575.6200000000008</v>
      </c>
      <c r="C3884" s="2">
        <v>90707</v>
      </c>
      <c r="D3884" s="2">
        <v>8573</v>
      </c>
      <c r="E3884" s="2">
        <v>8561</v>
      </c>
      <c r="F3884" s="10">
        <f t="shared" si="970"/>
        <v>-3.0551726872229956E-4</v>
      </c>
      <c r="G3884" s="2">
        <f t="shared" ca="1" si="971"/>
        <v>89431.625</v>
      </c>
      <c r="H3884">
        <f t="shared" ca="1" si="972"/>
        <v>1</v>
      </c>
      <c r="I3884">
        <f t="shared" si="973"/>
        <v>1</v>
      </c>
      <c r="J3884">
        <f t="shared" si="976"/>
        <v>15.010000000000218</v>
      </c>
      <c r="K3884">
        <f t="shared" ca="1" si="974"/>
        <v>1</v>
      </c>
      <c r="L3884" s="11">
        <f t="shared" ca="1" si="968"/>
        <v>11342.899999999954</v>
      </c>
      <c r="M3884">
        <f t="shared" ca="1" si="975"/>
        <v>1</v>
      </c>
      <c r="N3884">
        <f t="shared" ca="1" si="969"/>
        <v>0</v>
      </c>
      <c r="O3884">
        <f>COUNTIF(結算日!$A$3:$A$249,A3884)</f>
        <v>0</v>
      </c>
      <c r="Q3884" s="7">
        <f t="shared" si="977"/>
        <v>24</v>
      </c>
      <c r="R3884" s="8">
        <f t="shared" ca="1" si="981"/>
        <v>5088</v>
      </c>
      <c r="S3884" s="8">
        <f t="shared" ca="1" si="982"/>
        <v>1819300</v>
      </c>
      <c r="T3884" s="8">
        <f t="shared" ca="1" si="978"/>
        <v>212</v>
      </c>
      <c r="U3884" s="9">
        <f t="shared" ca="1" si="983"/>
        <v>0</v>
      </c>
      <c r="V3884">
        <f t="shared" si="979"/>
        <v>2014</v>
      </c>
      <c r="W3884">
        <f t="shared" si="980"/>
        <v>2</v>
      </c>
    </row>
    <row r="3885" spans="1:23" x14ac:dyDescent="0.25">
      <c r="A3885" s="1">
        <v>41696</v>
      </c>
      <c r="B3885" s="2">
        <v>8600.86</v>
      </c>
      <c r="C3885" s="2">
        <v>103948</v>
      </c>
      <c r="D3885" s="2">
        <v>8608</v>
      </c>
      <c r="E3885" s="2">
        <v>8592</v>
      </c>
      <c r="F3885" s="10">
        <f t="shared" si="970"/>
        <v>8.3014954318505474E-4</v>
      </c>
      <c r="G3885" s="2">
        <f t="shared" ca="1" si="971"/>
        <v>90083.35</v>
      </c>
      <c r="H3885">
        <f t="shared" ca="1" si="972"/>
        <v>1</v>
      </c>
      <c r="I3885">
        <f t="shared" si="973"/>
        <v>-1</v>
      </c>
      <c r="J3885">
        <f t="shared" si="976"/>
        <v>25.239999999999782</v>
      </c>
      <c r="K3885">
        <f t="shared" ca="1" si="974"/>
        <v>1</v>
      </c>
      <c r="L3885" s="11">
        <f t="shared" ca="1" si="968"/>
        <v>11368.139999999954</v>
      </c>
      <c r="M3885">
        <f t="shared" ca="1" si="975"/>
        <v>1</v>
      </c>
      <c r="N3885">
        <f t="shared" ca="1" si="969"/>
        <v>0</v>
      </c>
      <c r="O3885">
        <f>COUNTIF(結算日!$A$3:$A$249,A3885)</f>
        <v>0</v>
      </c>
      <c r="Q3885" s="7">
        <f t="shared" si="977"/>
        <v>35</v>
      </c>
      <c r="R3885" s="8">
        <f t="shared" ca="1" si="981"/>
        <v>7420</v>
      </c>
      <c r="S3885" s="8">
        <f t="shared" ca="1" si="982"/>
        <v>1826720</v>
      </c>
      <c r="T3885" s="8">
        <f t="shared" ca="1" si="978"/>
        <v>212</v>
      </c>
      <c r="U3885" s="9">
        <f t="shared" ca="1" si="983"/>
        <v>0</v>
      </c>
      <c r="V3885">
        <f t="shared" si="979"/>
        <v>2014</v>
      </c>
      <c r="W3885">
        <f t="shared" si="980"/>
        <v>2</v>
      </c>
    </row>
    <row r="3886" spans="1:23" x14ac:dyDescent="0.25">
      <c r="A3886" s="1">
        <v>41697</v>
      </c>
      <c r="B3886" s="2">
        <v>8639.58</v>
      </c>
      <c r="C3886" s="2">
        <v>102554</v>
      </c>
      <c r="D3886" s="2">
        <v>8624</v>
      </c>
      <c r="E3886" s="2">
        <v>8611</v>
      </c>
      <c r="F3886" s="10">
        <f t="shared" si="970"/>
        <v>-1.8033284025380514E-3</v>
      </c>
      <c r="G3886" s="2">
        <f t="shared" ca="1" si="971"/>
        <v>91107.85</v>
      </c>
      <c r="H3886">
        <f t="shared" ca="1" si="972"/>
        <v>1</v>
      </c>
      <c r="I3886">
        <f t="shared" si="973"/>
        <v>1</v>
      </c>
      <c r="J3886">
        <f t="shared" si="976"/>
        <v>38.719999999999345</v>
      </c>
      <c r="K3886">
        <f t="shared" si="974"/>
        <v>1</v>
      </c>
      <c r="L3886" s="11">
        <f t="shared" ca="1" si="968"/>
        <v>11406.859999999953</v>
      </c>
      <c r="M3886">
        <f t="shared" ca="1" si="975"/>
        <v>1</v>
      </c>
      <c r="N3886">
        <f t="shared" ca="1" si="969"/>
        <v>0</v>
      </c>
      <c r="O3886">
        <f>COUNTIF(結算日!$A$3:$A$249,A3886)</f>
        <v>0</v>
      </c>
      <c r="Q3886" s="7">
        <f t="shared" si="977"/>
        <v>16</v>
      </c>
      <c r="R3886" s="8">
        <f t="shared" ca="1" si="981"/>
        <v>3392</v>
      </c>
      <c r="S3886" s="8">
        <f t="shared" ca="1" si="982"/>
        <v>1830112</v>
      </c>
      <c r="T3886" s="8">
        <f t="shared" ca="1" si="978"/>
        <v>212</v>
      </c>
      <c r="U3886" s="9">
        <f t="shared" ca="1" si="983"/>
        <v>0</v>
      </c>
      <c r="V3886">
        <f t="shared" si="979"/>
        <v>2014</v>
      </c>
      <c r="W3886">
        <f t="shared" si="980"/>
        <v>2</v>
      </c>
    </row>
    <row r="3887" spans="1:23" x14ac:dyDescent="0.25">
      <c r="A3887" s="1">
        <v>41701</v>
      </c>
      <c r="B3887" s="2">
        <v>8601.98</v>
      </c>
      <c r="C3887" s="2">
        <v>99437</v>
      </c>
      <c r="D3887" s="2">
        <v>8566</v>
      </c>
      <c r="E3887" s="2">
        <v>8548</v>
      </c>
      <c r="F3887" s="10">
        <f t="shared" si="970"/>
        <v>-4.182757923175795E-3</v>
      </c>
      <c r="G3887" s="2">
        <f t="shared" ca="1" si="971"/>
        <v>92142.125</v>
      </c>
      <c r="H3887">
        <f t="shared" ca="1" si="972"/>
        <v>1</v>
      </c>
      <c r="I3887">
        <f t="shared" si="973"/>
        <v>1</v>
      </c>
      <c r="J3887">
        <f t="shared" si="976"/>
        <v>-37.600000000000364</v>
      </c>
      <c r="K3887">
        <f t="shared" si="974"/>
        <v>1</v>
      </c>
      <c r="L3887" s="11">
        <f t="shared" ca="1" si="968"/>
        <v>11369.259999999953</v>
      </c>
      <c r="M3887">
        <f t="shared" ca="1" si="975"/>
        <v>1</v>
      </c>
      <c r="N3887">
        <f t="shared" ca="1" si="969"/>
        <v>0</v>
      </c>
      <c r="O3887">
        <f>COUNTIF(結算日!$A$3:$A$249,A3887)</f>
        <v>0</v>
      </c>
      <c r="Q3887" s="7">
        <f t="shared" si="977"/>
        <v>-58</v>
      </c>
      <c r="R3887" s="8">
        <f t="shared" ca="1" si="981"/>
        <v>-12296</v>
      </c>
      <c r="S3887" s="8">
        <f t="shared" ca="1" si="982"/>
        <v>1817816</v>
      </c>
      <c r="T3887" s="8">
        <f t="shared" ca="1" si="978"/>
        <v>212</v>
      </c>
      <c r="U3887" s="9">
        <f t="shared" ca="1" si="983"/>
        <v>0</v>
      </c>
      <c r="V3887">
        <f t="shared" si="979"/>
        <v>2014</v>
      </c>
      <c r="W3887">
        <f t="shared" si="980"/>
        <v>3</v>
      </c>
    </row>
    <row r="3888" spans="1:23" x14ac:dyDescent="0.25">
      <c r="A3888" s="1">
        <v>41702</v>
      </c>
      <c r="B3888" s="2">
        <v>8554.5400000000009</v>
      </c>
      <c r="C3888" s="2">
        <v>91054</v>
      </c>
      <c r="D3888" s="2">
        <v>8553</v>
      </c>
      <c r="E3888" s="2">
        <v>8537</v>
      </c>
      <c r="F3888" s="10">
        <f t="shared" si="970"/>
        <v>-1.8002136877037778E-4</v>
      </c>
      <c r="G3888" s="2">
        <f t="shared" ca="1" si="971"/>
        <v>93037.574999999997</v>
      </c>
      <c r="H3888">
        <f t="shared" ca="1" si="972"/>
        <v>-1</v>
      </c>
      <c r="I3888">
        <f t="shared" si="973"/>
        <v>1</v>
      </c>
      <c r="J3888">
        <f t="shared" si="976"/>
        <v>-47.43999999999869</v>
      </c>
      <c r="K3888">
        <f t="shared" ca="1" si="974"/>
        <v>-1</v>
      </c>
      <c r="L3888" s="11">
        <f t="shared" ca="1" si="968"/>
        <v>11321.819999999954</v>
      </c>
      <c r="M3888">
        <f t="shared" ca="1" si="975"/>
        <v>-1</v>
      </c>
      <c r="N3888">
        <f t="shared" ca="1" si="969"/>
        <v>2</v>
      </c>
      <c r="O3888">
        <f>COUNTIF(結算日!$A$3:$A$249,A3888)</f>
        <v>0</v>
      </c>
      <c r="Q3888" s="7">
        <f t="shared" si="977"/>
        <v>-13</v>
      </c>
      <c r="R3888" s="8">
        <f t="shared" ca="1" si="981"/>
        <v>-2756</v>
      </c>
      <c r="S3888" s="8">
        <f t="shared" ca="1" si="982"/>
        <v>1815060</v>
      </c>
      <c r="T3888" s="8">
        <f t="shared" ca="1" si="978"/>
        <v>-212</v>
      </c>
      <c r="U3888" s="9">
        <f t="shared" ca="1" si="983"/>
        <v>424</v>
      </c>
      <c r="V3888">
        <f t="shared" si="979"/>
        <v>2014</v>
      </c>
      <c r="W3888">
        <f t="shared" si="980"/>
        <v>3</v>
      </c>
    </row>
    <row r="3889" spans="1:23" x14ac:dyDescent="0.25">
      <c r="A3889" s="1">
        <v>41703</v>
      </c>
      <c r="B3889" s="2">
        <v>8632.93</v>
      </c>
      <c r="C3889" s="2">
        <v>102180</v>
      </c>
      <c r="D3889" s="2">
        <v>8619</v>
      </c>
      <c r="E3889" s="2">
        <v>8606</v>
      </c>
      <c r="F3889" s="10">
        <f t="shared" si="970"/>
        <v>-1.6135888973963786E-3</v>
      </c>
      <c r="G3889" s="2">
        <f t="shared" ca="1" si="971"/>
        <v>93717.25</v>
      </c>
      <c r="H3889">
        <f t="shared" ca="1" si="972"/>
        <v>1</v>
      </c>
      <c r="I3889">
        <f t="shared" si="973"/>
        <v>1</v>
      </c>
      <c r="J3889">
        <f t="shared" si="976"/>
        <v>78.389999999999418</v>
      </c>
      <c r="K3889">
        <f t="shared" si="974"/>
        <v>1</v>
      </c>
      <c r="L3889" s="11">
        <f t="shared" ca="1" si="968"/>
        <v>11243.429999999955</v>
      </c>
      <c r="M3889">
        <f t="shared" ca="1" si="975"/>
        <v>1</v>
      </c>
      <c r="N3889">
        <f t="shared" ca="1" si="969"/>
        <v>2</v>
      </c>
      <c r="O3889">
        <f>COUNTIF(結算日!$A$3:$A$249,A3889)</f>
        <v>0</v>
      </c>
      <c r="Q3889" s="7">
        <f t="shared" si="977"/>
        <v>66</v>
      </c>
      <c r="R3889" s="8">
        <f t="shared" ca="1" si="981"/>
        <v>-13992</v>
      </c>
      <c r="S3889" s="8">
        <f t="shared" ca="1" si="982"/>
        <v>1800644</v>
      </c>
      <c r="T3889" s="8">
        <f t="shared" ca="1" si="978"/>
        <v>208</v>
      </c>
      <c r="U3889" s="9">
        <f t="shared" ca="1" si="983"/>
        <v>420</v>
      </c>
      <c r="V3889">
        <f t="shared" si="979"/>
        <v>2014</v>
      </c>
      <c r="W3889">
        <f t="shared" si="980"/>
        <v>3</v>
      </c>
    </row>
    <row r="3890" spans="1:23" x14ac:dyDescent="0.25">
      <c r="A3890" s="1">
        <v>41704</v>
      </c>
      <c r="B3890" s="2">
        <v>8713.7900000000009</v>
      </c>
      <c r="C3890" s="2">
        <v>116948</v>
      </c>
      <c r="D3890" s="2">
        <v>8695</v>
      </c>
      <c r="E3890" s="2">
        <v>8678</v>
      </c>
      <c r="F3890" s="10">
        <f t="shared" si="970"/>
        <v>-2.1563521728203972E-3</v>
      </c>
      <c r="G3890" s="2">
        <f t="shared" ca="1" si="971"/>
        <v>94450.024999999994</v>
      </c>
      <c r="H3890">
        <f t="shared" ca="1" si="972"/>
        <v>1</v>
      </c>
      <c r="I3890">
        <f t="shared" si="973"/>
        <v>1</v>
      </c>
      <c r="J3890">
        <f t="shared" si="976"/>
        <v>80.860000000000582</v>
      </c>
      <c r="K3890">
        <f t="shared" si="974"/>
        <v>1</v>
      </c>
      <c r="L3890" s="11">
        <f t="shared" ca="1" si="968"/>
        <v>11324.289999999955</v>
      </c>
      <c r="M3890">
        <f t="shared" ca="1" si="975"/>
        <v>1</v>
      </c>
      <c r="N3890">
        <f t="shared" ca="1" si="969"/>
        <v>0</v>
      </c>
      <c r="O3890">
        <f>COUNTIF(結算日!$A$3:$A$249,A3890)</f>
        <v>0</v>
      </c>
      <c r="Q3890" s="7">
        <f t="shared" si="977"/>
        <v>76</v>
      </c>
      <c r="R3890" s="8">
        <f t="shared" ca="1" si="981"/>
        <v>15808</v>
      </c>
      <c r="S3890" s="8">
        <f t="shared" ca="1" si="982"/>
        <v>1816032</v>
      </c>
      <c r="T3890" s="8">
        <f t="shared" ca="1" si="978"/>
        <v>208</v>
      </c>
      <c r="U3890" s="9">
        <f t="shared" ca="1" si="983"/>
        <v>0</v>
      </c>
      <c r="V3890">
        <f t="shared" si="979"/>
        <v>2014</v>
      </c>
      <c r="W3890">
        <f t="shared" si="980"/>
        <v>3</v>
      </c>
    </row>
    <row r="3891" spans="1:23" x14ac:dyDescent="0.25">
      <c r="A3891" s="1">
        <v>41705</v>
      </c>
      <c r="B3891" s="2">
        <v>8713.9599999999991</v>
      </c>
      <c r="C3891" s="2">
        <v>129931</v>
      </c>
      <c r="D3891" s="2">
        <v>8705</v>
      </c>
      <c r="E3891" s="2">
        <v>8691</v>
      </c>
      <c r="F3891" s="10">
        <f t="shared" si="970"/>
        <v>-1.0282351537073131E-3</v>
      </c>
      <c r="G3891" s="2">
        <f t="shared" ca="1" si="971"/>
        <v>95586.6</v>
      </c>
      <c r="H3891">
        <f t="shared" ca="1" si="972"/>
        <v>1</v>
      </c>
      <c r="I3891">
        <f t="shared" si="973"/>
        <v>1</v>
      </c>
      <c r="J3891">
        <f t="shared" si="976"/>
        <v>0.16999999999825377</v>
      </c>
      <c r="K3891">
        <f t="shared" si="974"/>
        <v>1</v>
      </c>
      <c r="L3891" s="11">
        <f t="shared" ca="1" si="968"/>
        <v>11324.459999999954</v>
      </c>
      <c r="M3891">
        <f t="shared" ca="1" si="975"/>
        <v>1</v>
      </c>
      <c r="N3891">
        <f t="shared" ca="1" si="969"/>
        <v>0</v>
      </c>
      <c r="O3891">
        <f>COUNTIF(結算日!$A$3:$A$249,A3891)</f>
        <v>0</v>
      </c>
      <c r="Q3891" s="7">
        <f t="shared" si="977"/>
        <v>10</v>
      </c>
      <c r="R3891" s="8">
        <f t="shared" ca="1" si="981"/>
        <v>2080</v>
      </c>
      <c r="S3891" s="8">
        <f t="shared" ca="1" si="982"/>
        <v>1818112</v>
      </c>
      <c r="T3891" s="8">
        <f t="shared" ca="1" si="978"/>
        <v>208</v>
      </c>
      <c r="U3891" s="9">
        <f t="shared" ca="1" si="983"/>
        <v>0</v>
      </c>
      <c r="V3891">
        <f t="shared" si="979"/>
        <v>2014</v>
      </c>
      <c r="W3891">
        <f t="shared" si="980"/>
        <v>3</v>
      </c>
    </row>
    <row r="3892" spans="1:23" x14ac:dyDescent="0.25">
      <c r="A3892" s="1">
        <v>41708</v>
      </c>
      <c r="B3892" s="2">
        <v>8665.24</v>
      </c>
      <c r="C3892" s="2">
        <v>82458</v>
      </c>
      <c r="D3892" s="2">
        <v>8677</v>
      </c>
      <c r="E3892" s="2">
        <v>8662</v>
      </c>
      <c r="F3892" s="10">
        <f t="shared" si="970"/>
        <v>1.3571464841135583E-3</v>
      </c>
      <c r="G3892" s="2">
        <f t="shared" ca="1" si="971"/>
        <v>95360.375</v>
      </c>
      <c r="H3892">
        <f t="shared" ca="1" si="972"/>
        <v>-1</v>
      </c>
      <c r="I3892">
        <f t="shared" si="973"/>
        <v>-1</v>
      </c>
      <c r="J3892">
        <f t="shared" si="976"/>
        <v>-48.719999999999345</v>
      </c>
      <c r="K3892">
        <f t="shared" si="974"/>
        <v>-1</v>
      </c>
      <c r="L3892" s="11">
        <f t="shared" ca="1" si="968"/>
        <v>11275.739999999954</v>
      </c>
      <c r="M3892">
        <f t="shared" ca="1" si="975"/>
        <v>-1</v>
      </c>
      <c r="N3892">
        <f t="shared" ca="1" si="969"/>
        <v>2</v>
      </c>
      <c r="O3892">
        <f>COUNTIF(結算日!$A$3:$A$249,A3892)</f>
        <v>0</v>
      </c>
      <c r="Q3892" s="7">
        <f t="shared" si="977"/>
        <v>-28</v>
      </c>
      <c r="R3892" s="8">
        <f t="shared" ca="1" si="981"/>
        <v>-5824</v>
      </c>
      <c r="S3892" s="8">
        <f t="shared" ca="1" si="982"/>
        <v>1812288</v>
      </c>
      <c r="T3892" s="8">
        <f t="shared" ca="1" si="978"/>
        <v>-208</v>
      </c>
      <c r="U3892" s="9">
        <f t="shared" ca="1" si="983"/>
        <v>416</v>
      </c>
      <c r="V3892">
        <f t="shared" si="979"/>
        <v>2014</v>
      </c>
      <c r="W3892">
        <f t="shared" si="980"/>
        <v>3</v>
      </c>
    </row>
    <row r="3893" spans="1:23" x14ac:dyDescent="0.25">
      <c r="A3893" s="1">
        <v>41709</v>
      </c>
      <c r="B3893" s="2">
        <v>8702.33</v>
      </c>
      <c r="C3893" s="2">
        <v>86756</v>
      </c>
      <c r="D3893" s="2">
        <v>8715</v>
      </c>
      <c r="E3893" s="2">
        <v>8700</v>
      </c>
      <c r="F3893" s="10">
        <f t="shared" si="970"/>
        <v>1.4559319170843743E-3</v>
      </c>
      <c r="G3893" s="2">
        <f t="shared" ca="1" si="971"/>
        <v>95214.3</v>
      </c>
      <c r="H3893">
        <f t="shared" ca="1" si="972"/>
        <v>-1</v>
      </c>
      <c r="I3893">
        <f t="shared" si="973"/>
        <v>-1</v>
      </c>
      <c r="J3893">
        <f t="shared" si="976"/>
        <v>37.090000000000146</v>
      </c>
      <c r="K3893">
        <f t="shared" si="974"/>
        <v>-1</v>
      </c>
      <c r="L3893" s="11">
        <f t="shared" ca="1" si="968"/>
        <v>11238.649999999954</v>
      </c>
      <c r="M3893">
        <f t="shared" ca="1" si="975"/>
        <v>-1</v>
      </c>
      <c r="N3893">
        <f t="shared" ca="1" si="969"/>
        <v>0</v>
      </c>
      <c r="O3893">
        <f>COUNTIF(結算日!$A$3:$A$249,A3893)</f>
        <v>0</v>
      </c>
      <c r="Q3893" s="7">
        <f t="shared" si="977"/>
        <v>38</v>
      </c>
      <c r="R3893" s="8">
        <f t="shared" ca="1" si="981"/>
        <v>-7904</v>
      </c>
      <c r="S3893" s="8">
        <f t="shared" ca="1" si="982"/>
        <v>1803968</v>
      </c>
      <c r="T3893" s="8">
        <f t="shared" ca="1" si="978"/>
        <v>-206</v>
      </c>
      <c r="U3893" s="9">
        <f t="shared" ca="1" si="983"/>
        <v>2</v>
      </c>
      <c r="V3893">
        <f t="shared" si="979"/>
        <v>2014</v>
      </c>
      <c r="W3893">
        <f t="shared" si="980"/>
        <v>3</v>
      </c>
    </row>
    <row r="3894" spans="1:23" x14ac:dyDescent="0.25">
      <c r="A3894" s="1">
        <v>41710</v>
      </c>
      <c r="B3894" s="2">
        <v>8684.73</v>
      </c>
      <c r="C3894" s="2">
        <v>83462</v>
      </c>
      <c r="D3894" s="2">
        <v>8662</v>
      </c>
      <c r="E3894" s="2">
        <v>8643</v>
      </c>
      <c r="F3894" s="10">
        <f t="shared" si="970"/>
        <v>-2.6172373810123828E-3</v>
      </c>
      <c r="G3894" s="2">
        <f t="shared" ca="1" si="971"/>
        <v>94947.1</v>
      </c>
      <c r="H3894">
        <f t="shared" ca="1" si="972"/>
        <v>-1</v>
      </c>
      <c r="I3894">
        <f t="shared" si="973"/>
        <v>1</v>
      </c>
      <c r="J3894">
        <f t="shared" si="976"/>
        <v>-17.600000000000364</v>
      </c>
      <c r="K3894">
        <f t="shared" si="974"/>
        <v>1</v>
      </c>
      <c r="L3894" s="11">
        <f t="shared" ca="1" si="968"/>
        <v>11256.249999999955</v>
      </c>
      <c r="M3894">
        <f t="shared" ca="1" si="975"/>
        <v>1</v>
      </c>
      <c r="N3894">
        <f t="shared" ca="1" si="969"/>
        <v>2</v>
      </c>
      <c r="O3894">
        <f>COUNTIF(結算日!$A$3:$A$249,A3894)</f>
        <v>0</v>
      </c>
      <c r="Q3894" s="7">
        <f t="shared" si="977"/>
        <v>-53</v>
      </c>
      <c r="R3894" s="8">
        <f t="shared" ca="1" si="981"/>
        <v>10918</v>
      </c>
      <c r="S3894" s="8">
        <f t="shared" ca="1" si="982"/>
        <v>1814884</v>
      </c>
      <c r="T3894" s="8">
        <f t="shared" ca="1" si="978"/>
        <v>209</v>
      </c>
      <c r="U3894" s="9">
        <f t="shared" ca="1" si="983"/>
        <v>415</v>
      </c>
      <c r="V3894">
        <f t="shared" si="979"/>
        <v>2014</v>
      </c>
      <c r="W3894">
        <f t="shared" si="980"/>
        <v>3</v>
      </c>
    </row>
    <row r="3895" spans="1:23" x14ac:dyDescent="0.25">
      <c r="A3895" s="1">
        <v>41711</v>
      </c>
      <c r="B3895" s="2">
        <v>8747.7900000000009</v>
      </c>
      <c r="C3895" s="2">
        <v>112943</v>
      </c>
      <c r="D3895" s="2">
        <v>8740</v>
      </c>
      <c r="E3895" s="2">
        <v>8724</v>
      </c>
      <c r="F3895" s="10">
        <f t="shared" si="970"/>
        <v>-8.9051063182821188E-4</v>
      </c>
      <c r="G3895" s="2">
        <f t="shared" ca="1" si="971"/>
        <v>96512.425000000003</v>
      </c>
      <c r="H3895">
        <f t="shared" ca="1" si="972"/>
        <v>1</v>
      </c>
      <c r="I3895">
        <f t="shared" si="973"/>
        <v>1</v>
      </c>
      <c r="J3895">
        <f t="shared" si="976"/>
        <v>63.06000000000131</v>
      </c>
      <c r="K3895">
        <f t="shared" ca="1" si="974"/>
        <v>1</v>
      </c>
      <c r="L3895" s="11">
        <f t="shared" ca="1" si="968"/>
        <v>11319.309999999956</v>
      </c>
      <c r="M3895">
        <f t="shared" ca="1" si="975"/>
        <v>1</v>
      </c>
      <c r="N3895">
        <f t="shared" ca="1" si="969"/>
        <v>0</v>
      </c>
      <c r="O3895">
        <f>COUNTIF(結算日!$A$3:$A$249,A3895)</f>
        <v>0</v>
      </c>
      <c r="Q3895" s="7">
        <f t="shared" si="977"/>
        <v>78</v>
      </c>
      <c r="R3895" s="8">
        <f t="shared" ca="1" si="981"/>
        <v>16302</v>
      </c>
      <c r="S3895" s="8">
        <f t="shared" ca="1" si="982"/>
        <v>1830771</v>
      </c>
      <c r="T3895" s="8">
        <f t="shared" ca="1" si="978"/>
        <v>209</v>
      </c>
      <c r="U3895" s="9">
        <f t="shared" ca="1" si="983"/>
        <v>0</v>
      </c>
      <c r="V3895">
        <f t="shared" si="979"/>
        <v>2014</v>
      </c>
      <c r="W3895">
        <f t="shared" si="980"/>
        <v>3</v>
      </c>
    </row>
    <row r="3896" spans="1:23" x14ac:dyDescent="0.25">
      <c r="A3896" s="1">
        <v>41712</v>
      </c>
      <c r="B3896" s="2">
        <v>8687.6299999999992</v>
      </c>
      <c r="C3896" s="2">
        <v>90810</v>
      </c>
      <c r="D3896" s="2">
        <v>8693</v>
      </c>
      <c r="E3896" s="2">
        <v>8678</v>
      </c>
      <c r="F3896" s="10">
        <f t="shared" si="970"/>
        <v>6.1812024683383093E-4</v>
      </c>
      <c r="G3896" s="2">
        <f t="shared" ca="1" si="971"/>
        <v>95896.574999999997</v>
      </c>
      <c r="H3896">
        <f t="shared" ca="1" si="972"/>
        <v>-1</v>
      </c>
      <c r="I3896">
        <f t="shared" si="973"/>
        <v>-1</v>
      </c>
      <c r="J3896">
        <f t="shared" si="976"/>
        <v>-60.160000000001673</v>
      </c>
      <c r="K3896">
        <f t="shared" ca="1" si="974"/>
        <v>-1</v>
      </c>
      <c r="L3896" s="11">
        <f t="shared" ca="1" si="968"/>
        <v>11259.149999999954</v>
      </c>
      <c r="M3896">
        <f t="shared" ca="1" si="975"/>
        <v>-1</v>
      </c>
      <c r="N3896">
        <f t="shared" ca="1" si="969"/>
        <v>2</v>
      </c>
      <c r="O3896">
        <f>COUNTIF(結算日!$A$3:$A$249,A3896)</f>
        <v>0</v>
      </c>
      <c r="Q3896" s="7">
        <f t="shared" si="977"/>
        <v>-47</v>
      </c>
      <c r="R3896" s="8">
        <f t="shared" ca="1" si="981"/>
        <v>-9823</v>
      </c>
      <c r="S3896" s="8">
        <f t="shared" ca="1" si="982"/>
        <v>1820948</v>
      </c>
      <c r="T3896" s="8">
        <f t="shared" ca="1" si="978"/>
        <v>-209</v>
      </c>
      <c r="U3896" s="9">
        <f t="shared" ca="1" si="983"/>
        <v>418</v>
      </c>
      <c r="V3896">
        <f t="shared" si="979"/>
        <v>2014</v>
      </c>
      <c r="W3896">
        <f t="shared" si="980"/>
        <v>3</v>
      </c>
    </row>
    <row r="3897" spans="1:23" x14ac:dyDescent="0.25">
      <c r="A3897" s="1">
        <v>41715</v>
      </c>
      <c r="B3897" s="2">
        <v>8700.1</v>
      </c>
      <c r="C3897" s="2">
        <v>85508</v>
      </c>
      <c r="D3897" s="2">
        <v>8701</v>
      </c>
      <c r="E3897" s="2">
        <v>8687</v>
      </c>
      <c r="F3897" s="10">
        <f t="shared" si="970"/>
        <v>1.0344708681508941E-4</v>
      </c>
      <c r="G3897" s="2">
        <f t="shared" ca="1" si="971"/>
        <v>94680.65</v>
      </c>
      <c r="H3897">
        <f t="shared" ca="1" si="972"/>
        <v>-1</v>
      </c>
      <c r="I3897">
        <f t="shared" si="973"/>
        <v>-1</v>
      </c>
      <c r="J3897">
        <f t="shared" si="976"/>
        <v>12.470000000001164</v>
      </c>
      <c r="K3897">
        <f t="shared" ca="1" si="974"/>
        <v>-1</v>
      </c>
      <c r="L3897" s="11">
        <f t="shared" ca="1" si="968"/>
        <v>11246.679999999953</v>
      </c>
      <c r="M3897">
        <f t="shared" ca="1" si="975"/>
        <v>-1</v>
      </c>
      <c r="N3897">
        <f t="shared" ca="1" si="969"/>
        <v>0</v>
      </c>
      <c r="O3897">
        <f>COUNTIF(結算日!$A$3:$A$249,A3897)</f>
        <v>0</v>
      </c>
      <c r="Q3897" s="7">
        <f t="shared" si="977"/>
        <v>8</v>
      </c>
      <c r="R3897" s="8">
        <f t="shared" ca="1" si="981"/>
        <v>-1672</v>
      </c>
      <c r="S3897" s="8">
        <f t="shared" ca="1" si="982"/>
        <v>1818858</v>
      </c>
      <c r="T3897" s="8">
        <f t="shared" ca="1" si="978"/>
        <v>-209</v>
      </c>
      <c r="U3897" s="9">
        <f t="shared" ca="1" si="983"/>
        <v>0</v>
      </c>
      <c r="V3897">
        <f t="shared" si="979"/>
        <v>2014</v>
      </c>
      <c r="W3897">
        <f t="shared" si="980"/>
        <v>3</v>
      </c>
    </row>
    <row r="3898" spans="1:23" x14ac:dyDescent="0.25">
      <c r="A3898" s="1">
        <v>41716</v>
      </c>
      <c r="B3898" s="2">
        <v>8731.94</v>
      </c>
      <c r="C3898" s="2">
        <v>98525</v>
      </c>
      <c r="D3898" s="2">
        <v>8727</v>
      </c>
      <c r="E3898" s="2">
        <v>8718</v>
      </c>
      <c r="F3898" s="10">
        <f t="shared" si="970"/>
        <v>-5.6573911410295885E-4</v>
      </c>
      <c r="G3898" s="2">
        <f t="shared" ca="1" si="971"/>
        <v>94656.75</v>
      </c>
      <c r="H3898">
        <f t="shared" ca="1" si="972"/>
        <v>1</v>
      </c>
      <c r="I3898">
        <f t="shared" si="973"/>
        <v>1</v>
      </c>
      <c r="J3898">
        <f t="shared" si="976"/>
        <v>31.840000000000146</v>
      </c>
      <c r="K3898">
        <f t="shared" ca="1" si="974"/>
        <v>1</v>
      </c>
      <c r="L3898" s="11">
        <f t="shared" ca="1" si="968"/>
        <v>11214.839999999953</v>
      </c>
      <c r="M3898">
        <f t="shared" ca="1" si="975"/>
        <v>1</v>
      </c>
      <c r="N3898">
        <f t="shared" ca="1" si="969"/>
        <v>2</v>
      </c>
      <c r="O3898">
        <f>COUNTIF(結算日!$A$3:$A$249,A3898)</f>
        <v>0</v>
      </c>
      <c r="Q3898" s="7">
        <f t="shared" si="977"/>
        <v>26</v>
      </c>
      <c r="R3898" s="8">
        <f t="shared" ca="1" si="981"/>
        <v>-5434</v>
      </c>
      <c r="S3898" s="8">
        <f t="shared" ca="1" si="982"/>
        <v>1813424</v>
      </c>
      <c r="T3898" s="8">
        <f t="shared" ca="1" si="978"/>
        <v>207</v>
      </c>
      <c r="U3898" s="9">
        <f t="shared" ca="1" si="983"/>
        <v>416</v>
      </c>
      <c r="V3898">
        <f t="shared" si="979"/>
        <v>2014</v>
      </c>
      <c r="W3898">
        <f t="shared" si="980"/>
        <v>3</v>
      </c>
    </row>
    <row r="3899" spans="1:23" x14ac:dyDescent="0.25">
      <c r="A3899" s="1">
        <v>41717</v>
      </c>
      <c r="B3899" s="2">
        <v>8689.4599999999991</v>
      </c>
      <c r="C3899" s="2">
        <v>98645</v>
      </c>
      <c r="D3899" s="2">
        <v>8696</v>
      </c>
      <c r="E3899" s="2">
        <v>8674</v>
      </c>
      <c r="F3899" s="10">
        <f t="shared" si="970"/>
        <v>-1.7791669447813074E-3</v>
      </c>
      <c r="G3899" s="2">
        <f t="shared" ca="1" si="971"/>
        <v>94799.1</v>
      </c>
      <c r="H3899">
        <f t="shared" ca="1" si="972"/>
        <v>1</v>
      </c>
      <c r="I3899">
        <f t="shared" si="973"/>
        <v>1</v>
      </c>
      <c r="J3899">
        <f t="shared" si="976"/>
        <v>-42.480000000001382</v>
      </c>
      <c r="K3899">
        <f t="shared" si="974"/>
        <v>1</v>
      </c>
      <c r="L3899" s="11">
        <f t="shared" ca="1" si="968"/>
        <v>11172.359999999951</v>
      </c>
      <c r="M3899">
        <f t="shared" ca="1" si="975"/>
        <v>1</v>
      </c>
      <c r="N3899">
        <f t="shared" ca="1" si="969"/>
        <v>0</v>
      </c>
      <c r="O3899">
        <f>COUNTIF(結算日!$A$3:$A$249,A3899)</f>
        <v>1</v>
      </c>
      <c r="Q3899" s="7">
        <f t="shared" si="977"/>
        <v>-31</v>
      </c>
      <c r="R3899" s="8">
        <f t="shared" ca="1" si="981"/>
        <v>-6417</v>
      </c>
      <c r="S3899" s="8">
        <f t="shared" ca="1" si="982"/>
        <v>1806591</v>
      </c>
      <c r="T3899" s="8">
        <f t="shared" ca="1" si="978"/>
        <v>208</v>
      </c>
      <c r="U3899" s="9">
        <f t="shared" ca="1" si="983"/>
        <v>415</v>
      </c>
      <c r="V3899">
        <f t="shared" si="979"/>
        <v>2014</v>
      </c>
      <c r="W3899">
        <f t="shared" si="980"/>
        <v>3</v>
      </c>
    </row>
    <row r="3900" spans="1:23" x14ac:dyDescent="0.25">
      <c r="A3900" s="1">
        <v>41718</v>
      </c>
      <c r="B3900" s="2">
        <v>8597.33</v>
      </c>
      <c r="C3900" s="2">
        <v>92364</v>
      </c>
      <c r="D3900" s="2">
        <v>8568</v>
      </c>
      <c r="E3900" s="2">
        <v>8553</v>
      </c>
      <c r="F3900" s="10">
        <f t="shared" si="970"/>
        <v>-3.4115242755599073E-3</v>
      </c>
      <c r="G3900" s="2">
        <f t="shared" ca="1" si="971"/>
        <v>95034.125</v>
      </c>
      <c r="H3900">
        <f t="shared" ca="1" si="972"/>
        <v>-1</v>
      </c>
      <c r="I3900">
        <f t="shared" si="973"/>
        <v>1</v>
      </c>
      <c r="J3900">
        <f t="shared" si="976"/>
        <v>-92.1299999999992</v>
      </c>
      <c r="K3900">
        <f t="shared" si="974"/>
        <v>1</v>
      </c>
      <c r="L3900" s="11">
        <f t="shared" ca="1" si="968"/>
        <v>11080.229999999952</v>
      </c>
      <c r="M3900">
        <f t="shared" ca="1" si="975"/>
        <v>1</v>
      </c>
      <c r="N3900">
        <f t="shared" ca="1" si="969"/>
        <v>0</v>
      </c>
      <c r="O3900">
        <f>COUNTIF(結算日!$A$3:$A$249,A3900)</f>
        <v>0</v>
      </c>
      <c r="Q3900" s="7">
        <f t="shared" si="977"/>
        <v>-106</v>
      </c>
      <c r="R3900" s="8">
        <f t="shared" ca="1" si="981"/>
        <v>-22048</v>
      </c>
      <c r="S3900" s="8">
        <f t="shared" ca="1" si="982"/>
        <v>1784128</v>
      </c>
      <c r="T3900" s="8">
        <f t="shared" ca="1" si="978"/>
        <v>208</v>
      </c>
      <c r="U3900" s="9">
        <f t="shared" ca="1" si="983"/>
        <v>0</v>
      </c>
      <c r="V3900">
        <f t="shared" si="979"/>
        <v>2014</v>
      </c>
      <c r="W3900">
        <f t="shared" si="980"/>
        <v>3</v>
      </c>
    </row>
    <row r="3901" spans="1:23" x14ac:dyDescent="0.25">
      <c r="A3901" s="1">
        <v>41719</v>
      </c>
      <c r="B3901" s="2">
        <v>8577.17</v>
      </c>
      <c r="C3901" s="2">
        <v>94518</v>
      </c>
      <c r="D3901" s="2">
        <v>8575</v>
      </c>
      <c r="E3901" s="2">
        <v>8559</v>
      </c>
      <c r="F3901" s="10">
        <f t="shared" si="970"/>
        <v>-2.5299720070837139E-4</v>
      </c>
      <c r="G3901" s="2">
        <f t="shared" ca="1" si="971"/>
        <v>94508.375</v>
      </c>
      <c r="H3901">
        <f t="shared" ca="1" si="972"/>
        <v>1</v>
      </c>
      <c r="I3901">
        <f t="shared" si="973"/>
        <v>1</v>
      </c>
      <c r="J3901">
        <f t="shared" si="976"/>
        <v>-20.159999999999854</v>
      </c>
      <c r="K3901">
        <f t="shared" ca="1" si="974"/>
        <v>1</v>
      </c>
      <c r="L3901" s="11">
        <f t="shared" ca="1" si="968"/>
        <v>11060.069999999952</v>
      </c>
      <c r="M3901">
        <f t="shared" ca="1" si="975"/>
        <v>1</v>
      </c>
      <c r="N3901">
        <f t="shared" ca="1" si="969"/>
        <v>0</v>
      </c>
      <c r="O3901">
        <f>COUNTIF(結算日!$A$3:$A$249,A3901)</f>
        <v>0</v>
      </c>
      <c r="Q3901" s="7">
        <f t="shared" si="977"/>
        <v>7</v>
      </c>
      <c r="R3901" s="8">
        <f t="shared" ca="1" si="981"/>
        <v>1456</v>
      </c>
      <c r="S3901" s="8">
        <f t="shared" ca="1" si="982"/>
        <v>1785584</v>
      </c>
      <c r="T3901" s="8">
        <f t="shared" ca="1" si="978"/>
        <v>208</v>
      </c>
      <c r="U3901" s="9">
        <f t="shared" ca="1" si="983"/>
        <v>0</v>
      </c>
      <c r="V3901">
        <f t="shared" si="979"/>
        <v>2014</v>
      </c>
      <c r="W3901">
        <f t="shared" si="980"/>
        <v>3</v>
      </c>
    </row>
    <row r="3902" spans="1:23" x14ac:dyDescent="0.25">
      <c r="A3902" s="1">
        <v>41722</v>
      </c>
      <c r="B3902" s="2">
        <v>8605.3799999999992</v>
      </c>
      <c r="C3902" s="2">
        <v>79023</v>
      </c>
      <c r="D3902" s="2">
        <v>8601</v>
      </c>
      <c r="E3902" s="2">
        <v>8587</v>
      </c>
      <c r="F3902" s="10">
        <f t="shared" si="970"/>
        <v>-5.0898391471376758E-4</v>
      </c>
      <c r="G3902" s="2">
        <f t="shared" ca="1" si="971"/>
        <v>93777.125</v>
      </c>
      <c r="H3902">
        <f t="shared" ca="1" si="972"/>
        <v>-1</v>
      </c>
      <c r="I3902">
        <f t="shared" si="973"/>
        <v>1</v>
      </c>
      <c r="J3902">
        <f t="shared" si="976"/>
        <v>28.209999999999127</v>
      </c>
      <c r="K3902">
        <f t="shared" ca="1" si="974"/>
        <v>-1</v>
      </c>
      <c r="L3902" s="11">
        <f t="shared" ref="L3902:L3965" ca="1" si="984">L3901+J3902*M3901</f>
        <v>11088.279999999952</v>
      </c>
      <c r="M3902">
        <f t="shared" ca="1" si="975"/>
        <v>-1</v>
      </c>
      <c r="N3902">
        <f t="shared" ref="N3902:N3965" ca="1" si="985">ABS(M3902-M3901)</f>
        <v>2</v>
      </c>
      <c r="O3902">
        <f>COUNTIF(結算日!$A$3:$A$249,A3902)</f>
        <v>0</v>
      </c>
      <c r="Q3902" s="7">
        <f t="shared" si="977"/>
        <v>26</v>
      </c>
      <c r="R3902" s="8">
        <f t="shared" ca="1" si="981"/>
        <v>5408</v>
      </c>
      <c r="S3902" s="8">
        <f t="shared" ca="1" si="982"/>
        <v>1790992</v>
      </c>
      <c r="T3902" s="8">
        <f t="shared" ca="1" si="978"/>
        <v>-208</v>
      </c>
      <c r="U3902" s="9">
        <f t="shared" ca="1" si="983"/>
        <v>416</v>
      </c>
      <c r="V3902">
        <f t="shared" si="979"/>
        <v>2014</v>
      </c>
      <c r="W3902">
        <f t="shared" si="980"/>
        <v>3</v>
      </c>
    </row>
    <row r="3903" spans="1:23" x14ac:dyDescent="0.25">
      <c r="A3903" s="1">
        <v>41723</v>
      </c>
      <c r="B3903" s="2">
        <v>8689.2999999999993</v>
      </c>
      <c r="C3903" s="2">
        <v>82176</v>
      </c>
      <c r="D3903" s="2">
        <v>8659</v>
      </c>
      <c r="E3903" s="2">
        <v>8644</v>
      </c>
      <c r="F3903" s="10">
        <f t="shared" si="970"/>
        <v>-3.4870472880438319E-3</v>
      </c>
      <c r="G3903" s="2">
        <f t="shared" ca="1" si="971"/>
        <v>93474.074999999997</v>
      </c>
      <c r="H3903">
        <f t="shared" ca="1" si="972"/>
        <v>-1</v>
      </c>
      <c r="I3903">
        <f t="shared" si="973"/>
        <v>1</v>
      </c>
      <c r="J3903">
        <f t="shared" si="976"/>
        <v>83.920000000000073</v>
      </c>
      <c r="K3903">
        <f t="shared" si="974"/>
        <v>1</v>
      </c>
      <c r="L3903" s="11">
        <f t="shared" ca="1" si="984"/>
        <v>11004.359999999951</v>
      </c>
      <c r="M3903">
        <f t="shared" ca="1" si="975"/>
        <v>1</v>
      </c>
      <c r="N3903">
        <f t="shared" ca="1" si="985"/>
        <v>2</v>
      </c>
      <c r="O3903">
        <f>COUNTIF(結算日!$A$3:$A$249,A3903)</f>
        <v>0</v>
      </c>
      <c r="Q3903" s="7">
        <f t="shared" si="977"/>
        <v>58</v>
      </c>
      <c r="R3903" s="8">
        <f t="shared" ca="1" si="981"/>
        <v>-12064</v>
      </c>
      <c r="S3903" s="8">
        <f t="shared" ca="1" si="982"/>
        <v>1778512</v>
      </c>
      <c r="T3903" s="8">
        <f t="shared" ca="1" si="978"/>
        <v>205</v>
      </c>
      <c r="U3903" s="9">
        <f t="shared" ca="1" si="983"/>
        <v>413</v>
      </c>
      <c r="V3903">
        <f t="shared" si="979"/>
        <v>2014</v>
      </c>
      <c r="W3903">
        <f t="shared" si="980"/>
        <v>3</v>
      </c>
    </row>
    <row r="3904" spans="1:23" x14ac:dyDescent="0.25">
      <c r="A3904" s="1">
        <v>41724</v>
      </c>
      <c r="B3904" s="2">
        <v>8737.27</v>
      </c>
      <c r="C3904" s="2">
        <v>92662</v>
      </c>
      <c r="D3904" s="2">
        <v>8711</v>
      </c>
      <c r="E3904" s="2">
        <v>8696</v>
      </c>
      <c r="F3904" s="10">
        <f t="shared" si="970"/>
        <v>-3.0066599750265821E-3</v>
      </c>
      <c r="G3904" s="2">
        <f t="shared" ca="1" si="971"/>
        <v>93385.725000000006</v>
      </c>
      <c r="H3904">
        <f t="shared" ca="1" si="972"/>
        <v>-1</v>
      </c>
      <c r="I3904">
        <f t="shared" si="973"/>
        <v>1</v>
      </c>
      <c r="J3904">
        <f t="shared" si="976"/>
        <v>47.970000000001164</v>
      </c>
      <c r="K3904">
        <f t="shared" si="974"/>
        <v>1</v>
      </c>
      <c r="L3904" s="11">
        <f t="shared" ca="1" si="984"/>
        <v>11052.329999999953</v>
      </c>
      <c r="M3904">
        <f t="shared" ca="1" si="975"/>
        <v>1</v>
      </c>
      <c r="N3904">
        <f t="shared" ca="1" si="985"/>
        <v>0</v>
      </c>
      <c r="O3904">
        <f>COUNTIF(結算日!$A$3:$A$249,A3904)</f>
        <v>0</v>
      </c>
      <c r="Q3904" s="7">
        <f t="shared" si="977"/>
        <v>52</v>
      </c>
      <c r="R3904" s="8">
        <f t="shared" ca="1" si="981"/>
        <v>10660</v>
      </c>
      <c r="S3904" s="8">
        <f t="shared" ca="1" si="982"/>
        <v>1788759</v>
      </c>
      <c r="T3904" s="8">
        <f t="shared" ca="1" si="978"/>
        <v>205</v>
      </c>
      <c r="U3904" s="9">
        <f t="shared" ca="1" si="983"/>
        <v>0</v>
      </c>
      <c r="V3904">
        <f t="shared" si="979"/>
        <v>2014</v>
      </c>
      <c r="W3904">
        <f t="shared" si="980"/>
        <v>3</v>
      </c>
    </row>
    <row r="3905" spans="1:23" x14ac:dyDescent="0.25">
      <c r="A3905" s="1">
        <v>41725</v>
      </c>
      <c r="B3905" s="2">
        <v>8779.57</v>
      </c>
      <c r="C3905" s="2">
        <v>96558</v>
      </c>
      <c r="D3905" s="2">
        <v>8754</v>
      </c>
      <c r="E3905" s="2">
        <v>8737</v>
      </c>
      <c r="F3905" s="10">
        <f t="shared" si="970"/>
        <v>-2.9124433201169753E-3</v>
      </c>
      <c r="G3905" s="2">
        <f t="shared" ca="1" si="971"/>
        <v>93150.2</v>
      </c>
      <c r="H3905">
        <f t="shared" ca="1" si="972"/>
        <v>1</v>
      </c>
      <c r="I3905">
        <f t="shared" si="973"/>
        <v>1</v>
      </c>
      <c r="J3905">
        <f t="shared" si="976"/>
        <v>42.299999999999272</v>
      </c>
      <c r="K3905">
        <f t="shared" si="974"/>
        <v>1</v>
      </c>
      <c r="L3905" s="11">
        <f t="shared" ca="1" si="984"/>
        <v>11094.629999999952</v>
      </c>
      <c r="M3905">
        <f t="shared" ca="1" si="975"/>
        <v>1</v>
      </c>
      <c r="N3905">
        <f t="shared" ca="1" si="985"/>
        <v>0</v>
      </c>
      <c r="O3905">
        <f>COUNTIF(結算日!$A$3:$A$249,A3905)</f>
        <v>0</v>
      </c>
      <c r="Q3905" s="7">
        <f t="shared" si="977"/>
        <v>43</v>
      </c>
      <c r="R3905" s="8">
        <f t="shared" ca="1" si="981"/>
        <v>8815</v>
      </c>
      <c r="S3905" s="8">
        <f t="shared" ca="1" si="982"/>
        <v>1797574</v>
      </c>
      <c r="T3905" s="8">
        <f t="shared" ca="1" si="978"/>
        <v>205</v>
      </c>
      <c r="U3905" s="9">
        <f t="shared" ca="1" si="983"/>
        <v>0</v>
      </c>
      <c r="V3905">
        <f t="shared" si="979"/>
        <v>2014</v>
      </c>
      <c r="W3905">
        <f t="shared" si="980"/>
        <v>3</v>
      </c>
    </row>
    <row r="3906" spans="1:23" x14ac:dyDescent="0.25">
      <c r="A3906" s="1">
        <v>41726</v>
      </c>
      <c r="B3906" s="2">
        <v>8774.64</v>
      </c>
      <c r="C3906" s="2">
        <v>96948</v>
      </c>
      <c r="D3906" s="2">
        <v>8735</v>
      </c>
      <c r="E3906" s="2">
        <v>8719</v>
      </c>
      <c r="F3906" s="10">
        <f t="shared" ref="F3906:F3969" si="986">IF(O3906=1,E3906,D3906)/B3906-1</f>
        <v>-4.5175642533482607E-3</v>
      </c>
      <c r="G3906" s="2">
        <f t="shared" ref="G3906:G3969" ca="1" si="987">IF(ROW()&gt;$G$1,AVERAGE(OFFSET(C3906,-$G$1+1,,$G$1)),"")</f>
        <v>93289.9</v>
      </c>
      <c r="H3906">
        <f t="shared" ref="H3906:H3969" ca="1" si="988">IF(G3906="",0,SIGN(C3906-G3906))</f>
        <v>1</v>
      </c>
      <c r="I3906">
        <f t="shared" ref="I3906:I3969" si="989">-SIGN(F3906)</f>
        <v>1</v>
      </c>
      <c r="J3906">
        <f t="shared" si="976"/>
        <v>-4.930000000000291</v>
      </c>
      <c r="K3906">
        <f t="shared" ref="K3906:K3969" si="990">CHOOSE($K$1,H3906*(2-$K$1)+I3906*($K$1-1),IF(ABS(F3906)&gt;($K$1-2)/100,I3906,H3906))</f>
        <v>1</v>
      </c>
      <c r="L3906" s="11">
        <f t="shared" ca="1" si="984"/>
        <v>11089.699999999952</v>
      </c>
      <c r="M3906">
        <f t="shared" ref="M3906:M3969" ca="1" si="991">INT(L3906*$P$1/B3906)*K3906</f>
        <v>1</v>
      </c>
      <c r="N3906">
        <f t="shared" ca="1" si="985"/>
        <v>0</v>
      </c>
      <c r="O3906">
        <f>COUNTIF(結算日!$A$3:$A$249,A3906)</f>
        <v>0</v>
      </c>
      <c r="Q3906" s="7">
        <f t="shared" si="977"/>
        <v>-19</v>
      </c>
      <c r="R3906" s="8">
        <f t="shared" ca="1" si="981"/>
        <v>-3895</v>
      </c>
      <c r="S3906" s="8">
        <f t="shared" ca="1" si="982"/>
        <v>1793679</v>
      </c>
      <c r="T3906" s="8">
        <f t="shared" ca="1" si="978"/>
        <v>205</v>
      </c>
      <c r="U3906" s="9">
        <f t="shared" ca="1" si="983"/>
        <v>0</v>
      </c>
      <c r="V3906">
        <f t="shared" si="979"/>
        <v>2014</v>
      </c>
      <c r="W3906">
        <f t="shared" si="980"/>
        <v>3</v>
      </c>
    </row>
    <row r="3907" spans="1:23" x14ac:dyDescent="0.25">
      <c r="A3907" s="1">
        <v>41729</v>
      </c>
      <c r="B3907" s="2">
        <v>8849.2800000000007</v>
      </c>
      <c r="C3907" s="2">
        <v>86312</v>
      </c>
      <c r="D3907" s="2">
        <v>8789</v>
      </c>
      <c r="E3907" s="2">
        <v>8770</v>
      </c>
      <c r="F3907" s="10">
        <f t="shared" si="986"/>
        <v>-6.8118536197295798E-3</v>
      </c>
      <c r="G3907" s="2">
        <f t="shared" ca="1" si="987"/>
        <v>93256.95</v>
      </c>
      <c r="H3907">
        <f t="shared" ca="1" si="988"/>
        <v>-1</v>
      </c>
      <c r="I3907">
        <f t="shared" si="989"/>
        <v>1</v>
      </c>
      <c r="J3907">
        <f t="shared" ref="J3907:J3970" si="992">B3907-B3906</f>
        <v>74.640000000001237</v>
      </c>
      <c r="K3907">
        <f t="shared" si="990"/>
        <v>1</v>
      </c>
      <c r="L3907" s="11">
        <f t="shared" ca="1" si="984"/>
        <v>11164.339999999953</v>
      </c>
      <c r="M3907">
        <f t="shared" ca="1" si="991"/>
        <v>1</v>
      </c>
      <c r="N3907">
        <f t="shared" ca="1" si="985"/>
        <v>0</v>
      </c>
      <c r="O3907">
        <f>COUNTIF(結算日!$A$3:$A$249,A3907)</f>
        <v>0</v>
      </c>
      <c r="Q3907" s="7">
        <f t="shared" ref="Q3907:Q3970" si="993">D3907-IF(O3906=1,E3906,D3906)</f>
        <v>54</v>
      </c>
      <c r="R3907" s="8">
        <f t="shared" ca="1" si="981"/>
        <v>11070</v>
      </c>
      <c r="S3907" s="8">
        <f t="shared" ca="1" si="982"/>
        <v>1804749</v>
      </c>
      <c r="T3907" s="8">
        <f t="shared" ref="T3907:T3970" ca="1" si="994">INT(S3907*$P$1/IF(O3907=1,E3907,D3907))*K3907</f>
        <v>205</v>
      </c>
      <c r="U3907" s="9">
        <f t="shared" ca="1" si="983"/>
        <v>0</v>
      </c>
      <c r="V3907">
        <f t="shared" ref="V3907:V3970" si="995">YEAR(A3907)</f>
        <v>2014</v>
      </c>
      <c r="W3907">
        <f t="shared" ref="W3907:W3970" si="996">MONTH(A3907)</f>
        <v>3</v>
      </c>
    </row>
    <row r="3908" spans="1:23" x14ac:dyDescent="0.25">
      <c r="A3908" s="1">
        <v>41730</v>
      </c>
      <c r="B3908" s="2">
        <v>8873.15</v>
      </c>
      <c r="C3908" s="2">
        <v>90393</v>
      </c>
      <c r="D3908" s="2">
        <v>8829</v>
      </c>
      <c r="E3908" s="2">
        <v>8806</v>
      </c>
      <c r="F3908" s="10">
        <f t="shared" si="986"/>
        <v>-4.9756850723812196E-3</v>
      </c>
      <c r="G3908" s="2">
        <f t="shared" ca="1" si="987"/>
        <v>93451.3</v>
      </c>
      <c r="H3908">
        <f t="shared" ca="1" si="988"/>
        <v>-1</v>
      </c>
      <c r="I3908">
        <f t="shared" si="989"/>
        <v>1</v>
      </c>
      <c r="J3908">
        <f t="shared" si="992"/>
        <v>23.869999999998981</v>
      </c>
      <c r="K3908">
        <f t="shared" si="990"/>
        <v>1</v>
      </c>
      <c r="L3908" s="11">
        <f t="shared" ca="1" si="984"/>
        <v>11188.209999999952</v>
      </c>
      <c r="M3908">
        <f t="shared" ca="1" si="991"/>
        <v>1</v>
      </c>
      <c r="N3908">
        <f t="shared" ca="1" si="985"/>
        <v>0</v>
      </c>
      <c r="O3908">
        <f>COUNTIF(結算日!$A$3:$A$249,A3908)</f>
        <v>0</v>
      </c>
      <c r="Q3908" s="7">
        <f t="shared" si="993"/>
        <v>40</v>
      </c>
      <c r="R3908" s="8">
        <f t="shared" ref="R3908:R3971" ca="1" si="997">Q3908*T3907</f>
        <v>8200</v>
      </c>
      <c r="S3908" s="8">
        <f t="shared" ref="S3908:S3971" ca="1" si="998">S3907+Q3908*T3907-U3907*$U$1</f>
        <v>1812949</v>
      </c>
      <c r="T3908" s="8">
        <f t="shared" ca="1" si="994"/>
        <v>205</v>
      </c>
      <c r="U3908" s="9">
        <f t="shared" ref="U3908:U3971" ca="1" si="999">IF(O3908=1,ABS(T3908)+ABS(T3907),ABS(T3908-T3907))</f>
        <v>0</v>
      </c>
      <c r="V3908">
        <f t="shared" si="995"/>
        <v>2014</v>
      </c>
      <c r="W3908">
        <f t="shared" si="996"/>
        <v>4</v>
      </c>
    </row>
    <row r="3909" spans="1:23" x14ac:dyDescent="0.25">
      <c r="A3909" s="1">
        <v>41731</v>
      </c>
      <c r="B3909" s="2">
        <v>8905.4500000000007</v>
      </c>
      <c r="C3909" s="2">
        <v>105538</v>
      </c>
      <c r="D3909" s="2">
        <v>8855</v>
      </c>
      <c r="E3909" s="2">
        <v>8836</v>
      </c>
      <c r="F3909" s="10">
        <f t="shared" si="986"/>
        <v>-5.6650702659608587E-3</v>
      </c>
      <c r="G3909" s="2">
        <f t="shared" ca="1" si="987"/>
        <v>93610.824999999997</v>
      </c>
      <c r="H3909">
        <f t="shared" ca="1" si="988"/>
        <v>1</v>
      </c>
      <c r="I3909">
        <f t="shared" si="989"/>
        <v>1</v>
      </c>
      <c r="J3909">
        <f t="shared" si="992"/>
        <v>32.300000000001091</v>
      </c>
      <c r="K3909">
        <f t="shared" si="990"/>
        <v>1</v>
      </c>
      <c r="L3909" s="11">
        <f t="shared" ca="1" si="984"/>
        <v>11220.509999999953</v>
      </c>
      <c r="M3909">
        <f t="shared" ca="1" si="991"/>
        <v>1</v>
      </c>
      <c r="N3909">
        <f t="shared" ca="1" si="985"/>
        <v>0</v>
      </c>
      <c r="O3909">
        <f>COUNTIF(結算日!$A$3:$A$249,A3909)</f>
        <v>0</v>
      </c>
      <c r="Q3909" s="7">
        <f t="shared" si="993"/>
        <v>26</v>
      </c>
      <c r="R3909" s="8">
        <f t="shared" ca="1" si="997"/>
        <v>5330</v>
      </c>
      <c r="S3909" s="8">
        <f t="shared" ca="1" si="998"/>
        <v>1818279</v>
      </c>
      <c r="T3909" s="8">
        <f t="shared" ca="1" si="994"/>
        <v>205</v>
      </c>
      <c r="U3909" s="9">
        <f t="shared" ca="1" si="999"/>
        <v>0</v>
      </c>
      <c r="V3909">
        <f t="shared" si="995"/>
        <v>2014</v>
      </c>
      <c r="W3909">
        <f t="shared" si="996"/>
        <v>4</v>
      </c>
    </row>
    <row r="3910" spans="1:23" x14ac:dyDescent="0.25">
      <c r="A3910" s="1">
        <v>41732</v>
      </c>
      <c r="B3910" s="2">
        <v>8888.5400000000009</v>
      </c>
      <c r="C3910" s="2">
        <v>97524</v>
      </c>
      <c r="D3910" s="2">
        <v>8868</v>
      </c>
      <c r="E3910" s="2">
        <v>8848</v>
      </c>
      <c r="F3910" s="10">
        <f t="shared" si="986"/>
        <v>-2.3108407004975851E-3</v>
      </c>
      <c r="G3910" s="2">
        <f t="shared" ca="1" si="987"/>
        <v>92696.95</v>
      </c>
      <c r="H3910">
        <f t="shared" ca="1" si="988"/>
        <v>1</v>
      </c>
      <c r="I3910">
        <f t="shared" si="989"/>
        <v>1</v>
      </c>
      <c r="J3910">
        <f t="shared" si="992"/>
        <v>-16.909999999999854</v>
      </c>
      <c r="K3910">
        <f t="shared" si="990"/>
        <v>1</v>
      </c>
      <c r="L3910" s="11">
        <f t="shared" ca="1" si="984"/>
        <v>11203.599999999953</v>
      </c>
      <c r="M3910">
        <f t="shared" ca="1" si="991"/>
        <v>1</v>
      </c>
      <c r="N3910">
        <f t="shared" ca="1" si="985"/>
        <v>0</v>
      </c>
      <c r="O3910">
        <f>COUNTIF(結算日!$A$3:$A$249,A3910)</f>
        <v>0</v>
      </c>
      <c r="Q3910" s="7">
        <f t="shared" si="993"/>
        <v>13</v>
      </c>
      <c r="R3910" s="8">
        <f t="shared" ca="1" si="997"/>
        <v>2665</v>
      </c>
      <c r="S3910" s="8">
        <f t="shared" ca="1" si="998"/>
        <v>1820944</v>
      </c>
      <c r="T3910" s="8">
        <f t="shared" ca="1" si="994"/>
        <v>205</v>
      </c>
      <c r="U3910" s="9">
        <f t="shared" ca="1" si="999"/>
        <v>0</v>
      </c>
      <c r="V3910">
        <f t="shared" si="995"/>
        <v>2014</v>
      </c>
      <c r="W3910">
        <f t="shared" si="996"/>
        <v>4</v>
      </c>
    </row>
    <row r="3911" spans="1:23" x14ac:dyDescent="0.25">
      <c r="A3911" s="1">
        <v>41736</v>
      </c>
      <c r="B3911" s="2">
        <v>8876.44</v>
      </c>
      <c r="C3911" s="2">
        <v>94360</v>
      </c>
      <c r="D3911" s="2">
        <v>8858</v>
      </c>
      <c r="E3911" s="2">
        <v>8843</v>
      </c>
      <c r="F3911" s="10">
        <f t="shared" si="986"/>
        <v>-2.0774094118813924E-3</v>
      </c>
      <c r="G3911" s="2">
        <f t="shared" ca="1" si="987"/>
        <v>92580.2</v>
      </c>
      <c r="H3911">
        <f t="shared" ca="1" si="988"/>
        <v>1</v>
      </c>
      <c r="I3911">
        <f t="shared" si="989"/>
        <v>1</v>
      </c>
      <c r="J3911">
        <f t="shared" si="992"/>
        <v>-12.100000000000364</v>
      </c>
      <c r="K3911">
        <f t="shared" si="990"/>
        <v>1</v>
      </c>
      <c r="L3911" s="11">
        <f t="shared" ca="1" si="984"/>
        <v>11191.499999999953</v>
      </c>
      <c r="M3911">
        <f t="shared" ca="1" si="991"/>
        <v>1</v>
      </c>
      <c r="N3911">
        <f t="shared" ca="1" si="985"/>
        <v>0</v>
      </c>
      <c r="O3911">
        <f>COUNTIF(結算日!$A$3:$A$249,A3911)</f>
        <v>0</v>
      </c>
      <c r="Q3911" s="7">
        <f t="shared" si="993"/>
        <v>-10</v>
      </c>
      <c r="R3911" s="8">
        <f t="shared" ca="1" si="997"/>
        <v>-2050</v>
      </c>
      <c r="S3911" s="8">
        <f t="shared" ca="1" si="998"/>
        <v>1818894</v>
      </c>
      <c r="T3911" s="8">
        <f t="shared" ca="1" si="994"/>
        <v>205</v>
      </c>
      <c r="U3911" s="9">
        <f t="shared" ca="1" si="999"/>
        <v>0</v>
      </c>
      <c r="V3911">
        <f t="shared" si="995"/>
        <v>2014</v>
      </c>
      <c r="W3911">
        <f t="shared" si="996"/>
        <v>4</v>
      </c>
    </row>
    <row r="3912" spans="1:23" x14ac:dyDescent="0.25">
      <c r="A3912" s="1">
        <v>41737</v>
      </c>
      <c r="B3912" s="2">
        <v>8888.25</v>
      </c>
      <c r="C3912" s="2">
        <v>91175</v>
      </c>
      <c r="D3912" s="2">
        <v>8879</v>
      </c>
      <c r="E3912" s="2">
        <v>8862</v>
      </c>
      <c r="F3912" s="10">
        <f t="shared" si="986"/>
        <v>-1.0406998002981949E-3</v>
      </c>
      <c r="G3912" s="2">
        <f t="shared" ca="1" si="987"/>
        <v>92463.4</v>
      </c>
      <c r="H3912">
        <f t="shared" ca="1" si="988"/>
        <v>-1</v>
      </c>
      <c r="I3912">
        <f t="shared" si="989"/>
        <v>1</v>
      </c>
      <c r="J3912">
        <f t="shared" si="992"/>
        <v>11.809999999999491</v>
      </c>
      <c r="K3912">
        <f t="shared" si="990"/>
        <v>1</v>
      </c>
      <c r="L3912" s="11">
        <f t="shared" ca="1" si="984"/>
        <v>11203.309999999952</v>
      </c>
      <c r="M3912">
        <f t="shared" ca="1" si="991"/>
        <v>1</v>
      </c>
      <c r="N3912">
        <f t="shared" ca="1" si="985"/>
        <v>0</v>
      </c>
      <c r="O3912">
        <f>COUNTIF(結算日!$A$3:$A$249,A3912)</f>
        <v>0</v>
      </c>
      <c r="Q3912" s="7">
        <f t="shared" si="993"/>
        <v>21</v>
      </c>
      <c r="R3912" s="8">
        <f t="shared" ca="1" si="997"/>
        <v>4305</v>
      </c>
      <c r="S3912" s="8">
        <f t="shared" ca="1" si="998"/>
        <v>1823199</v>
      </c>
      <c r="T3912" s="8">
        <f t="shared" ca="1" si="994"/>
        <v>205</v>
      </c>
      <c r="U3912" s="9">
        <f t="shared" ca="1" si="999"/>
        <v>0</v>
      </c>
      <c r="V3912">
        <f t="shared" si="995"/>
        <v>2014</v>
      </c>
      <c r="W3912">
        <f t="shared" si="996"/>
        <v>4</v>
      </c>
    </row>
    <row r="3913" spans="1:23" x14ac:dyDescent="0.25">
      <c r="A3913" s="1">
        <v>41738</v>
      </c>
      <c r="B3913" s="2">
        <v>8930.57</v>
      </c>
      <c r="C3913" s="2">
        <v>91630</v>
      </c>
      <c r="D3913" s="2">
        <v>8896</v>
      </c>
      <c r="E3913" s="2">
        <v>8878</v>
      </c>
      <c r="F3913" s="10">
        <f t="shared" si="986"/>
        <v>-3.8709735212869578E-3</v>
      </c>
      <c r="G3913" s="2">
        <f t="shared" ca="1" si="987"/>
        <v>92775.024999999994</v>
      </c>
      <c r="H3913">
        <f t="shared" ca="1" si="988"/>
        <v>-1</v>
      </c>
      <c r="I3913">
        <f t="shared" si="989"/>
        <v>1</v>
      </c>
      <c r="J3913">
        <f t="shared" si="992"/>
        <v>42.319999999999709</v>
      </c>
      <c r="K3913">
        <f t="shared" si="990"/>
        <v>1</v>
      </c>
      <c r="L3913" s="11">
        <f t="shared" ca="1" si="984"/>
        <v>11245.629999999952</v>
      </c>
      <c r="M3913">
        <f t="shared" ca="1" si="991"/>
        <v>1</v>
      </c>
      <c r="N3913">
        <f t="shared" ca="1" si="985"/>
        <v>0</v>
      </c>
      <c r="O3913">
        <f>COUNTIF(結算日!$A$3:$A$249,A3913)</f>
        <v>0</v>
      </c>
      <c r="Q3913" s="7">
        <f t="shared" si="993"/>
        <v>17</v>
      </c>
      <c r="R3913" s="8">
        <f t="shared" ca="1" si="997"/>
        <v>3485</v>
      </c>
      <c r="S3913" s="8">
        <f t="shared" ca="1" si="998"/>
        <v>1826684</v>
      </c>
      <c r="T3913" s="8">
        <f t="shared" ca="1" si="994"/>
        <v>205</v>
      </c>
      <c r="U3913" s="9">
        <f t="shared" ca="1" si="999"/>
        <v>0</v>
      </c>
      <c r="V3913">
        <f t="shared" si="995"/>
        <v>2014</v>
      </c>
      <c r="W3913">
        <f t="shared" si="996"/>
        <v>4</v>
      </c>
    </row>
    <row r="3914" spans="1:23" x14ac:dyDescent="0.25">
      <c r="A3914" s="1">
        <v>41739</v>
      </c>
      <c r="B3914" s="2">
        <v>8948.1</v>
      </c>
      <c r="C3914" s="2">
        <v>107030</v>
      </c>
      <c r="D3914" s="2">
        <v>8907</v>
      </c>
      <c r="E3914" s="2">
        <v>8886</v>
      </c>
      <c r="F3914" s="10">
        <f t="shared" si="986"/>
        <v>-4.5931538538908079E-3</v>
      </c>
      <c r="G3914" s="2">
        <f t="shared" ca="1" si="987"/>
        <v>93471.1</v>
      </c>
      <c r="H3914">
        <f t="shared" ca="1" si="988"/>
        <v>1</v>
      </c>
      <c r="I3914">
        <f t="shared" si="989"/>
        <v>1</v>
      </c>
      <c r="J3914">
        <f t="shared" si="992"/>
        <v>17.530000000000655</v>
      </c>
      <c r="K3914">
        <f t="shared" si="990"/>
        <v>1</v>
      </c>
      <c r="L3914" s="11">
        <f t="shared" ca="1" si="984"/>
        <v>11263.159999999953</v>
      </c>
      <c r="M3914">
        <f t="shared" ca="1" si="991"/>
        <v>1</v>
      </c>
      <c r="N3914">
        <f t="shared" ca="1" si="985"/>
        <v>0</v>
      </c>
      <c r="O3914">
        <f>COUNTIF(結算日!$A$3:$A$249,A3914)</f>
        <v>0</v>
      </c>
      <c r="Q3914" s="7">
        <f t="shared" si="993"/>
        <v>11</v>
      </c>
      <c r="R3914" s="8">
        <f t="shared" ca="1" si="997"/>
        <v>2255</v>
      </c>
      <c r="S3914" s="8">
        <f t="shared" ca="1" si="998"/>
        <v>1828939</v>
      </c>
      <c r="T3914" s="8">
        <f t="shared" ca="1" si="994"/>
        <v>205</v>
      </c>
      <c r="U3914" s="9">
        <f t="shared" ca="1" si="999"/>
        <v>0</v>
      </c>
      <c r="V3914">
        <f t="shared" si="995"/>
        <v>2014</v>
      </c>
      <c r="W3914">
        <f t="shared" si="996"/>
        <v>4</v>
      </c>
    </row>
    <row r="3915" spans="1:23" x14ac:dyDescent="0.25">
      <c r="A3915" s="1">
        <v>41740</v>
      </c>
      <c r="B3915" s="2">
        <v>8908.0499999999993</v>
      </c>
      <c r="C3915" s="2">
        <v>96519</v>
      </c>
      <c r="D3915" s="2">
        <v>8870</v>
      </c>
      <c r="E3915" s="2">
        <v>8854</v>
      </c>
      <c r="F3915" s="10">
        <f t="shared" si="986"/>
        <v>-4.2714174258113857E-3</v>
      </c>
      <c r="G3915" s="2">
        <f t="shared" ca="1" si="987"/>
        <v>93483.524999999994</v>
      </c>
      <c r="H3915">
        <f t="shared" ca="1" si="988"/>
        <v>1</v>
      </c>
      <c r="I3915">
        <f t="shared" si="989"/>
        <v>1</v>
      </c>
      <c r="J3915">
        <f t="shared" si="992"/>
        <v>-40.050000000001091</v>
      </c>
      <c r="K3915">
        <f t="shared" si="990"/>
        <v>1</v>
      </c>
      <c r="L3915" s="11">
        <f t="shared" ca="1" si="984"/>
        <v>11223.109999999951</v>
      </c>
      <c r="M3915">
        <f t="shared" ca="1" si="991"/>
        <v>1</v>
      </c>
      <c r="N3915">
        <f t="shared" ca="1" si="985"/>
        <v>0</v>
      </c>
      <c r="O3915">
        <f>COUNTIF(結算日!$A$3:$A$249,A3915)</f>
        <v>0</v>
      </c>
      <c r="Q3915" s="7">
        <f t="shared" si="993"/>
        <v>-37</v>
      </c>
      <c r="R3915" s="8">
        <f t="shared" ca="1" si="997"/>
        <v>-7585</v>
      </c>
      <c r="S3915" s="8">
        <f t="shared" ca="1" si="998"/>
        <v>1821354</v>
      </c>
      <c r="T3915" s="8">
        <f t="shared" ca="1" si="994"/>
        <v>205</v>
      </c>
      <c r="U3915" s="9">
        <f t="shared" ca="1" si="999"/>
        <v>0</v>
      </c>
      <c r="V3915">
        <f t="shared" si="995"/>
        <v>2014</v>
      </c>
      <c r="W3915">
        <f t="shared" si="996"/>
        <v>4</v>
      </c>
    </row>
    <row r="3916" spans="1:23" x14ac:dyDescent="0.25">
      <c r="A3916" s="1">
        <v>41743</v>
      </c>
      <c r="B3916" s="2">
        <v>8857.42</v>
      </c>
      <c r="C3916" s="2">
        <v>78050</v>
      </c>
      <c r="D3916" s="2">
        <v>8858</v>
      </c>
      <c r="E3916" s="2">
        <v>8842</v>
      </c>
      <c r="F3916" s="10">
        <f t="shared" si="986"/>
        <v>6.5481822020485581E-5</v>
      </c>
      <c r="G3916" s="2">
        <f t="shared" ca="1" si="987"/>
        <v>93553.175000000003</v>
      </c>
      <c r="H3916">
        <f t="shared" ca="1" si="988"/>
        <v>-1</v>
      </c>
      <c r="I3916">
        <f t="shared" si="989"/>
        <v>-1</v>
      </c>
      <c r="J3916">
        <f t="shared" si="992"/>
        <v>-50.6299999999992</v>
      </c>
      <c r="K3916">
        <f t="shared" ca="1" si="990"/>
        <v>-1</v>
      </c>
      <c r="L3916" s="11">
        <f t="shared" ca="1" si="984"/>
        <v>11172.479999999952</v>
      </c>
      <c r="M3916">
        <f t="shared" ca="1" si="991"/>
        <v>-1</v>
      </c>
      <c r="N3916">
        <f t="shared" ca="1" si="985"/>
        <v>2</v>
      </c>
      <c r="O3916">
        <f>COUNTIF(結算日!$A$3:$A$249,A3916)</f>
        <v>0</v>
      </c>
      <c r="Q3916" s="7">
        <f t="shared" si="993"/>
        <v>-12</v>
      </c>
      <c r="R3916" s="8">
        <f t="shared" ca="1" si="997"/>
        <v>-2460</v>
      </c>
      <c r="S3916" s="8">
        <f t="shared" ca="1" si="998"/>
        <v>1818894</v>
      </c>
      <c r="T3916" s="8">
        <f t="shared" ca="1" si="994"/>
        <v>-205</v>
      </c>
      <c r="U3916" s="9">
        <f t="shared" ca="1" si="999"/>
        <v>410</v>
      </c>
      <c r="V3916">
        <f t="shared" si="995"/>
        <v>2014</v>
      </c>
      <c r="W3916">
        <f t="shared" si="996"/>
        <v>4</v>
      </c>
    </row>
    <row r="3917" spans="1:23" x14ac:dyDescent="0.25">
      <c r="A3917" s="1">
        <v>41744</v>
      </c>
      <c r="B3917" s="2">
        <v>8916.7099999999991</v>
      </c>
      <c r="C3917" s="2">
        <v>89666</v>
      </c>
      <c r="D3917" s="2">
        <v>8896</v>
      </c>
      <c r="E3917" s="2">
        <v>8878</v>
      </c>
      <c r="F3917" s="10">
        <f t="shared" si="986"/>
        <v>-2.3226055350010766E-3</v>
      </c>
      <c r="G3917" s="2">
        <f t="shared" ca="1" si="987"/>
        <v>93552.725000000006</v>
      </c>
      <c r="H3917">
        <f t="shared" ca="1" si="988"/>
        <v>-1</v>
      </c>
      <c r="I3917">
        <f t="shared" si="989"/>
        <v>1</v>
      </c>
      <c r="J3917">
        <f t="shared" si="992"/>
        <v>59.289999999999054</v>
      </c>
      <c r="K3917">
        <f t="shared" si="990"/>
        <v>1</v>
      </c>
      <c r="L3917" s="11">
        <f t="shared" ca="1" si="984"/>
        <v>11113.189999999953</v>
      </c>
      <c r="M3917">
        <f t="shared" ca="1" si="991"/>
        <v>1</v>
      </c>
      <c r="N3917">
        <f t="shared" ca="1" si="985"/>
        <v>2</v>
      </c>
      <c r="O3917">
        <f>COUNTIF(結算日!$A$3:$A$249,A3917)</f>
        <v>0</v>
      </c>
      <c r="Q3917" s="7">
        <f t="shared" si="993"/>
        <v>38</v>
      </c>
      <c r="R3917" s="8">
        <f t="shared" ca="1" si="997"/>
        <v>-7790</v>
      </c>
      <c r="S3917" s="8">
        <f t="shared" ca="1" si="998"/>
        <v>1810694</v>
      </c>
      <c r="T3917" s="8">
        <f t="shared" ca="1" si="994"/>
        <v>203</v>
      </c>
      <c r="U3917" s="9">
        <f t="shared" ca="1" si="999"/>
        <v>408</v>
      </c>
      <c r="V3917">
        <f t="shared" si="995"/>
        <v>2014</v>
      </c>
      <c r="W3917">
        <f t="shared" si="996"/>
        <v>4</v>
      </c>
    </row>
    <row r="3918" spans="1:23" x14ac:dyDescent="0.25">
      <c r="A3918" s="1">
        <v>41745</v>
      </c>
      <c r="B3918" s="2">
        <v>8923.82</v>
      </c>
      <c r="C3918" s="2">
        <v>94126</v>
      </c>
      <c r="D3918" s="2">
        <v>8955</v>
      </c>
      <c r="E3918" s="2">
        <v>8873</v>
      </c>
      <c r="F3918" s="10">
        <f t="shared" si="986"/>
        <v>-5.6948705823290924E-3</v>
      </c>
      <c r="G3918" s="2">
        <f t="shared" ca="1" si="987"/>
        <v>94097.574999999997</v>
      </c>
      <c r="H3918">
        <f t="shared" ca="1" si="988"/>
        <v>1</v>
      </c>
      <c r="I3918">
        <f t="shared" si="989"/>
        <v>1</v>
      </c>
      <c r="J3918">
        <f t="shared" si="992"/>
        <v>7.1100000000005821</v>
      </c>
      <c r="K3918">
        <f t="shared" si="990"/>
        <v>1</v>
      </c>
      <c r="L3918" s="11">
        <f t="shared" ca="1" si="984"/>
        <v>11120.299999999954</v>
      </c>
      <c r="M3918">
        <f t="shared" ca="1" si="991"/>
        <v>1</v>
      </c>
      <c r="N3918">
        <f t="shared" ca="1" si="985"/>
        <v>0</v>
      </c>
      <c r="O3918">
        <f>COUNTIF(結算日!$A$3:$A$249,A3918)</f>
        <v>1</v>
      </c>
      <c r="Q3918" s="7">
        <f t="shared" si="993"/>
        <v>59</v>
      </c>
      <c r="R3918" s="8">
        <f t="shared" ca="1" si="997"/>
        <v>11977</v>
      </c>
      <c r="S3918" s="8">
        <f t="shared" ca="1" si="998"/>
        <v>1822263</v>
      </c>
      <c r="T3918" s="8">
        <f t="shared" ca="1" si="994"/>
        <v>205</v>
      </c>
      <c r="U3918" s="9">
        <f t="shared" ca="1" si="999"/>
        <v>408</v>
      </c>
      <c r="V3918">
        <f t="shared" si="995"/>
        <v>2014</v>
      </c>
      <c r="W3918">
        <f t="shared" si="996"/>
        <v>4</v>
      </c>
    </row>
    <row r="3919" spans="1:23" x14ac:dyDescent="0.25">
      <c r="A3919" s="1">
        <v>41746</v>
      </c>
      <c r="B3919" s="2">
        <v>8944.16</v>
      </c>
      <c r="C3919" s="2">
        <v>94927</v>
      </c>
      <c r="D3919" s="2">
        <v>8897</v>
      </c>
      <c r="E3919" s="2">
        <v>8867</v>
      </c>
      <c r="F3919" s="10">
        <f t="shared" si="986"/>
        <v>-5.272714262714473E-3</v>
      </c>
      <c r="G3919" s="2">
        <f t="shared" ca="1" si="987"/>
        <v>94658.225000000006</v>
      </c>
      <c r="H3919">
        <f t="shared" ca="1" si="988"/>
        <v>1</v>
      </c>
      <c r="I3919">
        <f t="shared" si="989"/>
        <v>1</v>
      </c>
      <c r="J3919">
        <f t="shared" si="992"/>
        <v>20.340000000000146</v>
      </c>
      <c r="K3919">
        <f t="shared" si="990"/>
        <v>1</v>
      </c>
      <c r="L3919" s="11">
        <f t="shared" ca="1" si="984"/>
        <v>11140.639999999954</v>
      </c>
      <c r="M3919">
        <f t="shared" ca="1" si="991"/>
        <v>1</v>
      </c>
      <c r="N3919">
        <f t="shared" ca="1" si="985"/>
        <v>0</v>
      </c>
      <c r="O3919">
        <f>COUNTIF(結算日!$A$3:$A$249,A3919)</f>
        <v>0</v>
      </c>
      <c r="Q3919" s="7">
        <f t="shared" si="993"/>
        <v>24</v>
      </c>
      <c r="R3919" s="8">
        <f t="shared" ca="1" si="997"/>
        <v>4920</v>
      </c>
      <c r="S3919" s="8">
        <f t="shared" ca="1" si="998"/>
        <v>1826775</v>
      </c>
      <c r="T3919" s="8">
        <f t="shared" ca="1" si="994"/>
        <v>205</v>
      </c>
      <c r="U3919" s="9">
        <f t="shared" ca="1" si="999"/>
        <v>0</v>
      </c>
      <c r="V3919">
        <f t="shared" si="995"/>
        <v>2014</v>
      </c>
      <c r="W3919">
        <f t="shared" si="996"/>
        <v>4</v>
      </c>
    </row>
    <row r="3920" spans="1:23" x14ac:dyDescent="0.25">
      <c r="A3920" s="1">
        <v>41747</v>
      </c>
      <c r="B3920" s="2">
        <v>8966.66</v>
      </c>
      <c r="C3920" s="2">
        <v>70256</v>
      </c>
      <c r="D3920" s="2">
        <v>8918</v>
      </c>
      <c r="E3920" s="2">
        <v>8888</v>
      </c>
      <c r="F3920" s="10">
        <f t="shared" si="986"/>
        <v>-5.4267698340295656E-3</v>
      </c>
      <c r="G3920" s="2">
        <f t="shared" ca="1" si="987"/>
        <v>94279.15</v>
      </c>
      <c r="H3920">
        <f t="shared" ca="1" si="988"/>
        <v>-1</v>
      </c>
      <c r="I3920">
        <f t="shared" si="989"/>
        <v>1</v>
      </c>
      <c r="J3920">
        <f t="shared" si="992"/>
        <v>22.5</v>
      </c>
      <c r="K3920">
        <f t="shared" si="990"/>
        <v>1</v>
      </c>
      <c r="L3920" s="11">
        <f t="shared" ca="1" si="984"/>
        <v>11163.139999999954</v>
      </c>
      <c r="M3920">
        <f t="shared" ca="1" si="991"/>
        <v>1</v>
      </c>
      <c r="N3920">
        <f t="shared" ca="1" si="985"/>
        <v>0</v>
      </c>
      <c r="O3920">
        <f>COUNTIF(結算日!$A$3:$A$249,A3920)</f>
        <v>0</v>
      </c>
      <c r="Q3920" s="7">
        <f t="shared" si="993"/>
        <v>21</v>
      </c>
      <c r="R3920" s="8">
        <f t="shared" ca="1" si="997"/>
        <v>4305</v>
      </c>
      <c r="S3920" s="8">
        <f t="shared" ca="1" si="998"/>
        <v>1831080</v>
      </c>
      <c r="T3920" s="8">
        <f t="shared" ca="1" si="994"/>
        <v>205</v>
      </c>
      <c r="U3920" s="9">
        <f t="shared" ca="1" si="999"/>
        <v>0</v>
      </c>
      <c r="V3920">
        <f t="shared" si="995"/>
        <v>2014</v>
      </c>
      <c r="W3920">
        <f t="shared" si="996"/>
        <v>4</v>
      </c>
    </row>
    <row r="3921" spans="1:23" x14ac:dyDescent="0.25">
      <c r="A3921" s="1">
        <v>41750</v>
      </c>
      <c r="B3921" s="2">
        <v>8951.19</v>
      </c>
      <c r="C3921" s="2">
        <v>65726</v>
      </c>
      <c r="D3921" s="2">
        <v>8923</v>
      </c>
      <c r="E3921" s="2">
        <v>8892</v>
      </c>
      <c r="F3921" s="10">
        <f t="shared" si="986"/>
        <v>-3.1493019363906249E-3</v>
      </c>
      <c r="G3921" s="2">
        <f t="shared" ca="1" si="987"/>
        <v>93559.6</v>
      </c>
      <c r="H3921">
        <f t="shared" ca="1" si="988"/>
        <v>-1</v>
      </c>
      <c r="I3921">
        <f t="shared" si="989"/>
        <v>1</v>
      </c>
      <c r="J3921">
        <f t="shared" si="992"/>
        <v>-15.469999999999345</v>
      </c>
      <c r="K3921">
        <f t="shared" si="990"/>
        <v>1</v>
      </c>
      <c r="L3921" s="11">
        <f t="shared" ca="1" si="984"/>
        <v>11147.669999999955</v>
      </c>
      <c r="M3921">
        <f t="shared" ca="1" si="991"/>
        <v>1</v>
      </c>
      <c r="N3921">
        <f t="shared" ca="1" si="985"/>
        <v>0</v>
      </c>
      <c r="O3921">
        <f>COUNTIF(結算日!$A$3:$A$249,A3921)</f>
        <v>0</v>
      </c>
      <c r="Q3921" s="7">
        <f t="shared" si="993"/>
        <v>5</v>
      </c>
      <c r="R3921" s="8">
        <f t="shared" ca="1" si="997"/>
        <v>1025</v>
      </c>
      <c r="S3921" s="8">
        <f t="shared" ca="1" si="998"/>
        <v>1832105</v>
      </c>
      <c r="T3921" s="8">
        <f t="shared" ca="1" si="994"/>
        <v>205</v>
      </c>
      <c r="U3921" s="9">
        <f t="shared" ca="1" si="999"/>
        <v>0</v>
      </c>
      <c r="V3921">
        <f t="shared" si="995"/>
        <v>2014</v>
      </c>
      <c r="W3921">
        <f t="shared" si="996"/>
        <v>4</v>
      </c>
    </row>
    <row r="3922" spans="1:23" x14ac:dyDescent="0.25">
      <c r="A3922" s="1">
        <v>41751</v>
      </c>
      <c r="B3922" s="2">
        <v>8974.7099999999991</v>
      </c>
      <c r="C3922" s="2">
        <v>86930</v>
      </c>
      <c r="D3922" s="2">
        <v>8950</v>
      </c>
      <c r="E3922" s="2">
        <v>8922</v>
      </c>
      <c r="F3922" s="10">
        <f t="shared" si="986"/>
        <v>-2.7532923069379933E-3</v>
      </c>
      <c r="G3922" s="2">
        <f t="shared" ca="1" si="987"/>
        <v>93391.024999999994</v>
      </c>
      <c r="H3922">
        <f t="shared" ca="1" si="988"/>
        <v>-1</v>
      </c>
      <c r="I3922">
        <f t="shared" si="989"/>
        <v>1</v>
      </c>
      <c r="J3922">
        <f t="shared" si="992"/>
        <v>23.519999999998618</v>
      </c>
      <c r="K3922">
        <f t="shared" si="990"/>
        <v>1</v>
      </c>
      <c r="L3922" s="11">
        <f t="shared" ca="1" si="984"/>
        <v>11171.189999999953</v>
      </c>
      <c r="M3922">
        <f t="shared" ca="1" si="991"/>
        <v>1</v>
      </c>
      <c r="N3922">
        <f t="shared" ca="1" si="985"/>
        <v>0</v>
      </c>
      <c r="O3922">
        <f>COUNTIF(結算日!$A$3:$A$249,A3922)</f>
        <v>0</v>
      </c>
      <c r="Q3922" s="7">
        <f t="shared" si="993"/>
        <v>27</v>
      </c>
      <c r="R3922" s="8">
        <f t="shared" ca="1" si="997"/>
        <v>5535</v>
      </c>
      <c r="S3922" s="8">
        <f t="shared" ca="1" si="998"/>
        <v>1837640</v>
      </c>
      <c r="T3922" s="8">
        <f t="shared" ca="1" si="994"/>
        <v>205</v>
      </c>
      <c r="U3922" s="9">
        <f t="shared" ca="1" si="999"/>
        <v>0</v>
      </c>
      <c r="V3922">
        <f t="shared" si="995"/>
        <v>2014</v>
      </c>
      <c r="W3922">
        <f t="shared" si="996"/>
        <v>4</v>
      </c>
    </row>
    <row r="3923" spans="1:23" x14ac:dyDescent="0.25">
      <c r="A3923" s="1">
        <v>41752</v>
      </c>
      <c r="B3923" s="2">
        <v>8956.92</v>
      </c>
      <c r="C3923" s="2">
        <v>104172</v>
      </c>
      <c r="D3923" s="2">
        <v>8922</v>
      </c>
      <c r="E3923" s="2">
        <v>8894</v>
      </c>
      <c r="F3923" s="10">
        <f t="shared" si="986"/>
        <v>-3.8986615934941682E-3</v>
      </c>
      <c r="G3923" s="2">
        <f t="shared" ca="1" si="987"/>
        <v>93861.225000000006</v>
      </c>
      <c r="H3923">
        <f t="shared" ca="1" si="988"/>
        <v>1</v>
      </c>
      <c r="I3923">
        <f t="shared" si="989"/>
        <v>1</v>
      </c>
      <c r="J3923">
        <f t="shared" si="992"/>
        <v>-17.789999999999054</v>
      </c>
      <c r="K3923">
        <f t="shared" si="990"/>
        <v>1</v>
      </c>
      <c r="L3923" s="11">
        <f t="shared" ca="1" si="984"/>
        <v>11153.399999999954</v>
      </c>
      <c r="M3923">
        <f t="shared" ca="1" si="991"/>
        <v>1</v>
      </c>
      <c r="N3923">
        <f t="shared" ca="1" si="985"/>
        <v>0</v>
      </c>
      <c r="O3923">
        <f>COUNTIF(結算日!$A$3:$A$249,A3923)</f>
        <v>0</v>
      </c>
      <c r="Q3923" s="7">
        <f t="shared" si="993"/>
        <v>-28</v>
      </c>
      <c r="R3923" s="8">
        <f t="shared" ca="1" si="997"/>
        <v>-5740</v>
      </c>
      <c r="S3923" s="8">
        <f t="shared" ca="1" si="998"/>
        <v>1831900</v>
      </c>
      <c r="T3923" s="8">
        <f t="shared" ca="1" si="994"/>
        <v>205</v>
      </c>
      <c r="U3923" s="9">
        <f t="shared" ca="1" si="999"/>
        <v>0</v>
      </c>
      <c r="V3923">
        <f t="shared" si="995"/>
        <v>2014</v>
      </c>
      <c r="W3923">
        <f t="shared" si="996"/>
        <v>4</v>
      </c>
    </row>
    <row r="3924" spans="1:23" x14ac:dyDescent="0.25">
      <c r="A3924" s="1">
        <v>41753</v>
      </c>
      <c r="B3924" s="2">
        <v>8945.4500000000007</v>
      </c>
      <c r="C3924" s="2">
        <v>94924</v>
      </c>
      <c r="D3924" s="2">
        <v>8937</v>
      </c>
      <c r="E3924" s="2">
        <v>8910</v>
      </c>
      <c r="F3924" s="10">
        <f t="shared" si="986"/>
        <v>-9.4461430112524614E-4</v>
      </c>
      <c r="G3924" s="2">
        <f t="shared" ca="1" si="987"/>
        <v>93966.65</v>
      </c>
      <c r="H3924">
        <f t="shared" ca="1" si="988"/>
        <v>1</v>
      </c>
      <c r="I3924">
        <f t="shared" si="989"/>
        <v>1</v>
      </c>
      <c r="J3924">
        <f t="shared" si="992"/>
        <v>-11.469999999999345</v>
      </c>
      <c r="K3924">
        <f t="shared" ca="1" si="990"/>
        <v>1</v>
      </c>
      <c r="L3924" s="11">
        <f t="shared" ca="1" si="984"/>
        <v>11141.929999999955</v>
      </c>
      <c r="M3924">
        <f t="shared" ca="1" si="991"/>
        <v>1</v>
      </c>
      <c r="N3924">
        <f t="shared" ca="1" si="985"/>
        <v>0</v>
      </c>
      <c r="O3924">
        <f>COUNTIF(結算日!$A$3:$A$249,A3924)</f>
        <v>0</v>
      </c>
      <c r="Q3924" s="7">
        <f t="shared" si="993"/>
        <v>15</v>
      </c>
      <c r="R3924" s="8">
        <f t="shared" ca="1" si="997"/>
        <v>3075</v>
      </c>
      <c r="S3924" s="8">
        <f t="shared" ca="1" si="998"/>
        <v>1834975</v>
      </c>
      <c r="T3924" s="8">
        <f t="shared" ca="1" si="994"/>
        <v>205</v>
      </c>
      <c r="U3924" s="9">
        <f t="shared" ca="1" si="999"/>
        <v>0</v>
      </c>
      <c r="V3924">
        <f t="shared" si="995"/>
        <v>2014</v>
      </c>
      <c r="W3924">
        <f t="shared" si="996"/>
        <v>4</v>
      </c>
    </row>
    <row r="3925" spans="1:23" x14ac:dyDescent="0.25">
      <c r="A3925" s="1">
        <v>41754</v>
      </c>
      <c r="B3925" s="2">
        <v>8774.1200000000008</v>
      </c>
      <c r="C3925" s="2">
        <v>134047</v>
      </c>
      <c r="D3925" s="2">
        <v>8750</v>
      </c>
      <c r="E3925" s="2">
        <v>8728</v>
      </c>
      <c r="F3925" s="10">
        <f t="shared" si="986"/>
        <v>-2.7489936312702357E-3</v>
      </c>
      <c r="G3925" s="2">
        <f t="shared" ca="1" si="987"/>
        <v>94719.125</v>
      </c>
      <c r="H3925">
        <f t="shared" ca="1" si="988"/>
        <v>1</v>
      </c>
      <c r="I3925">
        <f t="shared" si="989"/>
        <v>1</v>
      </c>
      <c r="J3925">
        <f t="shared" si="992"/>
        <v>-171.32999999999993</v>
      </c>
      <c r="K3925">
        <f t="shared" si="990"/>
        <v>1</v>
      </c>
      <c r="L3925" s="11">
        <f t="shared" ca="1" si="984"/>
        <v>10970.599999999955</v>
      </c>
      <c r="M3925">
        <f t="shared" ca="1" si="991"/>
        <v>1</v>
      </c>
      <c r="N3925">
        <f t="shared" ca="1" si="985"/>
        <v>0</v>
      </c>
      <c r="O3925">
        <f>COUNTIF(結算日!$A$3:$A$249,A3925)</f>
        <v>0</v>
      </c>
      <c r="Q3925" s="7">
        <f t="shared" si="993"/>
        <v>-187</v>
      </c>
      <c r="R3925" s="8">
        <f t="shared" ca="1" si="997"/>
        <v>-38335</v>
      </c>
      <c r="S3925" s="8">
        <f t="shared" ca="1" si="998"/>
        <v>1796640</v>
      </c>
      <c r="T3925" s="8">
        <f t="shared" ca="1" si="994"/>
        <v>205</v>
      </c>
      <c r="U3925" s="9">
        <f t="shared" ca="1" si="999"/>
        <v>0</v>
      </c>
      <c r="V3925">
        <f t="shared" si="995"/>
        <v>2014</v>
      </c>
      <c r="W3925">
        <f t="shared" si="996"/>
        <v>4</v>
      </c>
    </row>
    <row r="3926" spans="1:23" x14ac:dyDescent="0.25">
      <c r="A3926" s="1">
        <v>41757</v>
      </c>
      <c r="B3926" s="2">
        <v>8809.7099999999991</v>
      </c>
      <c r="C3926" s="2">
        <v>97144</v>
      </c>
      <c r="D3926" s="2">
        <v>8819</v>
      </c>
      <c r="E3926" s="2">
        <v>8797</v>
      </c>
      <c r="F3926" s="10">
        <f t="shared" si="986"/>
        <v>1.0545182531549457E-3</v>
      </c>
      <c r="G3926" s="2">
        <f t="shared" ca="1" si="987"/>
        <v>94583.875</v>
      </c>
      <c r="H3926">
        <f t="shared" ca="1" si="988"/>
        <v>1</v>
      </c>
      <c r="I3926">
        <f t="shared" si="989"/>
        <v>-1</v>
      </c>
      <c r="J3926">
        <f t="shared" si="992"/>
        <v>35.589999999998327</v>
      </c>
      <c r="K3926">
        <f t="shared" si="990"/>
        <v>-1</v>
      </c>
      <c r="L3926" s="11">
        <f t="shared" ca="1" si="984"/>
        <v>11006.189999999953</v>
      </c>
      <c r="M3926">
        <f t="shared" ca="1" si="991"/>
        <v>-1</v>
      </c>
      <c r="N3926">
        <f t="shared" ca="1" si="985"/>
        <v>2</v>
      </c>
      <c r="O3926">
        <f>COUNTIF(結算日!$A$3:$A$249,A3926)</f>
        <v>0</v>
      </c>
      <c r="Q3926" s="7">
        <f t="shared" si="993"/>
        <v>69</v>
      </c>
      <c r="R3926" s="8">
        <f t="shared" ca="1" si="997"/>
        <v>14145</v>
      </c>
      <c r="S3926" s="8">
        <f t="shared" ca="1" si="998"/>
        <v>1810785</v>
      </c>
      <c r="T3926" s="8">
        <f t="shared" ca="1" si="994"/>
        <v>-205</v>
      </c>
      <c r="U3926" s="9">
        <f t="shared" ca="1" si="999"/>
        <v>410</v>
      </c>
      <c r="V3926">
        <f t="shared" si="995"/>
        <v>2014</v>
      </c>
      <c r="W3926">
        <f t="shared" si="996"/>
        <v>4</v>
      </c>
    </row>
    <row r="3927" spans="1:23" x14ac:dyDescent="0.25">
      <c r="A3927" s="1">
        <v>41758</v>
      </c>
      <c r="B3927" s="2">
        <v>8872.11</v>
      </c>
      <c r="C3927" s="2">
        <v>92000</v>
      </c>
      <c r="D3927" s="2">
        <v>8840</v>
      </c>
      <c r="E3927" s="2">
        <v>8814</v>
      </c>
      <c r="F3927" s="10">
        <f t="shared" si="986"/>
        <v>-3.6192067050566656E-3</v>
      </c>
      <c r="G3927" s="2">
        <f t="shared" ca="1" si="987"/>
        <v>94397.95</v>
      </c>
      <c r="H3927">
        <f t="shared" ca="1" si="988"/>
        <v>-1</v>
      </c>
      <c r="I3927">
        <f t="shared" si="989"/>
        <v>1</v>
      </c>
      <c r="J3927">
        <f t="shared" si="992"/>
        <v>62.400000000001455</v>
      </c>
      <c r="K3927">
        <f t="shared" si="990"/>
        <v>1</v>
      </c>
      <c r="L3927" s="11">
        <f t="shared" ca="1" si="984"/>
        <v>10943.789999999952</v>
      </c>
      <c r="M3927">
        <f t="shared" ca="1" si="991"/>
        <v>1</v>
      </c>
      <c r="N3927">
        <f t="shared" ca="1" si="985"/>
        <v>2</v>
      </c>
      <c r="O3927">
        <f>COUNTIF(結算日!$A$3:$A$249,A3927)</f>
        <v>0</v>
      </c>
      <c r="Q3927" s="7">
        <f t="shared" si="993"/>
        <v>21</v>
      </c>
      <c r="R3927" s="8">
        <f t="shared" ca="1" si="997"/>
        <v>-4305</v>
      </c>
      <c r="S3927" s="8">
        <f t="shared" ca="1" si="998"/>
        <v>1806070</v>
      </c>
      <c r="T3927" s="8">
        <f t="shared" ca="1" si="994"/>
        <v>204</v>
      </c>
      <c r="U3927" s="9">
        <f t="shared" ca="1" si="999"/>
        <v>409</v>
      </c>
      <c r="V3927">
        <f t="shared" si="995"/>
        <v>2014</v>
      </c>
      <c r="W3927">
        <f t="shared" si="996"/>
        <v>4</v>
      </c>
    </row>
    <row r="3928" spans="1:23" x14ac:dyDescent="0.25">
      <c r="A3928" s="1">
        <v>41759</v>
      </c>
      <c r="B3928" s="2">
        <v>8791.44</v>
      </c>
      <c r="C3928" s="2">
        <v>107928</v>
      </c>
      <c r="D3928" s="2">
        <v>8758</v>
      </c>
      <c r="E3928" s="2">
        <v>8727</v>
      </c>
      <c r="F3928" s="10">
        <f t="shared" si="986"/>
        <v>-3.8036999626910317E-3</v>
      </c>
      <c r="G3928" s="2">
        <f t="shared" ca="1" si="987"/>
        <v>94819.8</v>
      </c>
      <c r="H3928">
        <f t="shared" ca="1" si="988"/>
        <v>1</v>
      </c>
      <c r="I3928">
        <f t="shared" si="989"/>
        <v>1</v>
      </c>
      <c r="J3928">
        <f t="shared" si="992"/>
        <v>-80.670000000000073</v>
      </c>
      <c r="K3928">
        <f t="shared" si="990"/>
        <v>1</v>
      </c>
      <c r="L3928" s="11">
        <f t="shared" ca="1" si="984"/>
        <v>10863.119999999952</v>
      </c>
      <c r="M3928">
        <f t="shared" ca="1" si="991"/>
        <v>1</v>
      </c>
      <c r="N3928">
        <f t="shared" ca="1" si="985"/>
        <v>0</v>
      </c>
      <c r="O3928">
        <f>COUNTIF(結算日!$A$3:$A$249,A3928)</f>
        <v>0</v>
      </c>
      <c r="Q3928" s="7">
        <f t="shared" si="993"/>
        <v>-82</v>
      </c>
      <c r="R3928" s="8">
        <f t="shared" ca="1" si="997"/>
        <v>-16728</v>
      </c>
      <c r="S3928" s="8">
        <f t="shared" ca="1" si="998"/>
        <v>1788933</v>
      </c>
      <c r="T3928" s="8">
        <f t="shared" ca="1" si="994"/>
        <v>204</v>
      </c>
      <c r="U3928" s="9">
        <f t="shared" ca="1" si="999"/>
        <v>0</v>
      </c>
      <c r="V3928">
        <f t="shared" si="995"/>
        <v>2014</v>
      </c>
      <c r="W3928">
        <f t="shared" si="996"/>
        <v>4</v>
      </c>
    </row>
    <row r="3929" spans="1:23" x14ac:dyDescent="0.25">
      <c r="A3929" s="1">
        <v>41761</v>
      </c>
      <c r="B3929" s="2">
        <v>8867.32</v>
      </c>
      <c r="C3929" s="2">
        <v>96918</v>
      </c>
      <c r="D3929" s="2">
        <v>8841</v>
      </c>
      <c r="E3929" s="2">
        <v>8810</v>
      </c>
      <c r="F3929" s="10">
        <f t="shared" si="986"/>
        <v>-2.9682023429852267E-3</v>
      </c>
      <c r="G3929" s="2">
        <f t="shared" ca="1" si="987"/>
        <v>94688.25</v>
      </c>
      <c r="H3929">
        <f t="shared" ca="1" si="988"/>
        <v>1</v>
      </c>
      <c r="I3929">
        <f t="shared" si="989"/>
        <v>1</v>
      </c>
      <c r="J3929">
        <f t="shared" si="992"/>
        <v>75.8799999999992</v>
      </c>
      <c r="K3929">
        <f t="shared" si="990"/>
        <v>1</v>
      </c>
      <c r="L3929" s="11">
        <f t="shared" ca="1" si="984"/>
        <v>10938.999999999951</v>
      </c>
      <c r="M3929">
        <f t="shared" ca="1" si="991"/>
        <v>1</v>
      </c>
      <c r="N3929">
        <f t="shared" ca="1" si="985"/>
        <v>0</v>
      </c>
      <c r="O3929">
        <f>COUNTIF(結算日!$A$3:$A$249,A3929)</f>
        <v>0</v>
      </c>
      <c r="Q3929" s="7">
        <f t="shared" si="993"/>
        <v>83</v>
      </c>
      <c r="R3929" s="8">
        <f t="shared" ca="1" si="997"/>
        <v>16932</v>
      </c>
      <c r="S3929" s="8">
        <f t="shared" ca="1" si="998"/>
        <v>1805865</v>
      </c>
      <c r="T3929" s="8">
        <f t="shared" ca="1" si="994"/>
        <v>204</v>
      </c>
      <c r="U3929" s="9">
        <f t="shared" ca="1" si="999"/>
        <v>0</v>
      </c>
      <c r="V3929">
        <f t="shared" si="995"/>
        <v>2014</v>
      </c>
      <c r="W3929">
        <f t="shared" si="996"/>
        <v>5</v>
      </c>
    </row>
    <row r="3930" spans="1:23" x14ac:dyDescent="0.25">
      <c r="A3930" s="1">
        <v>41764</v>
      </c>
      <c r="B3930" s="2">
        <v>8870.43</v>
      </c>
      <c r="C3930" s="2">
        <v>91992</v>
      </c>
      <c r="D3930" s="2">
        <v>8827</v>
      </c>
      <c r="E3930" s="2">
        <v>8798</v>
      </c>
      <c r="F3930" s="10">
        <f t="shared" si="986"/>
        <v>-4.8960422437244189E-3</v>
      </c>
      <c r="G3930" s="2">
        <f t="shared" ca="1" si="987"/>
        <v>94064.35</v>
      </c>
      <c r="H3930">
        <f t="shared" ca="1" si="988"/>
        <v>-1</v>
      </c>
      <c r="I3930">
        <f t="shared" si="989"/>
        <v>1</v>
      </c>
      <c r="J3930">
        <f t="shared" si="992"/>
        <v>3.1100000000005821</v>
      </c>
      <c r="K3930">
        <f t="shared" si="990"/>
        <v>1</v>
      </c>
      <c r="L3930" s="11">
        <f t="shared" ca="1" si="984"/>
        <v>10942.109999999951</v>
      </c>
      <c r="M3930">
        <f t="shared" ca="1" si="991"/>
        <v>1</v>
      </c>
      <c r="N3930">
        <f t="shared" ca="1" si="985"/>
        <v>0</v>
      </c>
      <c r="O3930">
        <f>COUNTIF(結算日!$A$3:$A$249,A3930)</f>
        <v>0</v>
      </c>
      <c r="Q3930" s="7">
        <f t="shared" si="993"/>
        <v>-14</v>
      </c>
      <c r="R3930" s="8">
        <f t="shared" ca="1" si="997"/>
        <v>-2856</v>
      </c>
      <c r="S3930" s="8">
        <f t="shared" ca="1" si="998"/>
        <v>1803009</v>
      </c>
      <c r="T3930" s="8">
        <f t="shared" ca="1" si="994"/>
        <v>204</v>
      </c>
      <c r="U3930" s="9">
        <f t="shared" ca="1" si="999"/>
        <v>0</v>
      </c>
      <c r="V3930">
        <f t="shared" si="995"/>
        <v>2014</v>
      </c>
      <c r="W3930">
        <f t="shared" si="996"/>
        <v>5</v>
      </c>
    </row>
    <row r="3931" spans="1:23" x14ac:dyDescent="0.25">
      <c r="A3931" s="1">
        <v>41765</v>
      </c>
      <c r="B3931" s="2">
        <v>8912.39</v>
      </c>
      <c r="C3931" s="2">
        <v>100572</v>
      </c>
      <c r="D3931" s="2">
        <v>8885</v>
      </c>
      <c r="E3931" s="2">
        <v>8852</v>
      </c>
      <c r="F3931" s="10">
        <f t="shared" si="986"/>
        <v>-3.0732497119178026E-3</v>
      </c>
      <c r="G3931" s="2">
        <f t="shared" ca="1" si="987"/>
        <v>93330.375</v>
      </c>
      <c r="H3931">
        <f t="shared" ca="1" si="988"/>
        <v>1</v>
      </c>
      <c r="I3931">
        <f t="shared" si="989"/>
        <v>1</v>
      </c>
      <c r="J3931">
        <f t="shared" si="992"/>
        <v>41.959999999999127</v>
      </c>
      <c r="K3931">
        <f t="shared" si="990"/>
        <v>1</v>
      </c>
      <c r="L3931" s="11">
        <f t="shared" ca="1" si="984"/>
        <v>10984.069999999951</v>
      </c>
      <c r="M3931">
        <f t="shared" ca="1" si="991"/>
        <v>1</v>
      </c>
      <c r="N3931">
        <f t="shared" ca="1" si="985"/>
        <v>0</v>
      </c>
      <c r="O3931">
        <f>COUNTIF(結算日!$A$3:$A$249,A3931)</f>
        <v>0</v>
      </c>
      <c r="Q3931" s="7">
        <f t="shared" si="993"/>
        <v>58</v>
      </c>
      <c r="R3931" s="8">
        <f t="shared" ca="1" si="997"/>
        <v>11832</v>
      </c>
      <c r="S3931" s="8">
        <f t="shared" ca="1" si="998"/>
        <v>1814841</v>
      </c>
      <c r="T3931" s="8">
        <f t="shared" ca="1" si="994"/>
        <v>204</v>
      </c>
      <c r="U3931" s="9">
        <f t="shared" ca="1" si="999"/>
        <v>0</v>
      </c>
      <c r="V3931">
        <f t="shared" si="995"/>
        <v>2014</v>
      </c>
      <c r="W3931">
        <f t="shared" si="996"/>
        <v>5</v>
      </c>
    </row>
    <row r="3932" spans="1:23" x14ac:dyDescent="0.25">
      <c r="A3932" s="1">
        <v>41766</v>
      </c>
      <c r="B3932" s="2">
        <v>8893.2199999999993</v>
      </c>
      <c r="C3932" s="2">
        <v>99223</v>
      </c>
      <c r="D3932" s="2">
        <v>8840</v>
      </c>
      <c r="E3932" s="2">
        <v>8808</v>
      </c>
      <c r="F3932" s="10">
        <f t="shared" si="986"/>
        <v>-5.9843341331935473E-3</v>
      </c>
      <c r="G3932" s="2">
        <f t="shared" ca="1" si="987"/>
        <v>93749.5</v>
      </c>
      <c r="H3932">
        <f t="shared" ca="1" si="988"/>
        <v>1</v>
      </c>
      <c r="I3932">
        <f t="shared" si="989"/>
        <v>1</v>
      </c>
      <c r="J3932">
        <f t="shared" si="992"/>
        <v>-19.170000000000073</v>
      </c>
      <c r="K3932">
        <f t="shared" si="990"/>
        <v>1</v>
      </c>
      <c r="L3932" s="11">
        <f t="shared" ca="1" si="984"/>
        <v>10964.899999999951</v>
      </c>
      <c r="M3932">
        <f t="shared" ca="1" si="991"/>
        <v>1</v>
      </c>
      <c r="N3932">
        <f t="shared" ca="1" si="985"/>
        <v>0</v>
      </c>
      <c r="O3932">
        <f>COUNTIF(結算日!$A$3:$A$249,A3932)</f>
        <v>0</v>
      </c>
      <c r="Q3932" s="7">
        <f t="shared" si="993"/>
        <v>-45</v>
      </c>
      <c r="R3932" s="8">
        <f t="shared" ca="1" si="997"/>
        <v>-9180</v>
      </c>
      <c r="S3932" s="8">
        <f t="shared" ca="1" si="998"/>
        <v>1805661</v>
      </c>
      <c r="T3932" s="8">
        <f t="shared" ca="1" si="994"/>
        <v>204</v>
      </c>
      <c r="U3932" s="9">
        <f t="shared" ca="1" si="999"/>
        <v>0</v>
      </c>
      <c r="V3932">
        <f t="shared" si="995"/>
        <v>2014</v>
      </c>
      <c r="W3932">
        <f t="shared" si="996"/>
        <v>5</v>
      </c>
    </row>
    <row r="3933" spans="1:23" x14ac:dyDescent="0.25">
      <c r="A3933" s="1">
        <v>41767</v>
      </c>
      <c r="B3933" s="2">
        <v>8930.9</v>
      </c>
      <c r="C3933" s="2">
        <v>99624</v>
      </c>
      <c r="D3933" s="2">
        <v>8881</v>
      </c>
      <c r="E3933" s="2">
        <v>8848</v>
      </c>
      <c r="F3933" s="10">
        <f t="shared" si="986"/>
        <v>-5.5873428209922693E-3</v>
      </c>
      <c r="G3933" s="2">
        <f t="shared" ca="1" si="987"/>
        <v>94071.2</v>
      </c>
      <c r="H3933">
        <f t="shared" ca="1" si="988"/>
        <v>1</v>
      </c>
      <c r="I3933">
        <f t="shared" si="989"/>
        <v>1</v>
      </c>
      <c r="J3933">
        <f t="shared" si="992"/>
        <v>37.680000000000291</v>
      </c>
      <c r="K3933">
        <f t="shared" si="990"/>
        <v>1</v>
      </c>
      <c r="L3933" s="11">
        <f t="shared" ca="1" si="984"/>
        <v>11002.579999999951</v>
      </c>
      <c r="M3933">
        <f t="shared" ca="1" si="991"/>
        <v>1</v>
      </c>
      <c r="N3933">
        <f t="shared" ca="1" si="985"/>
        <v>0</v>
      </c>
      <c r="O3933">
        <f>COUNTIF(結算日!$A$3:$A$249,A3933)</f>
        <v>0</v>
      </c>
      <c r="Q3933" s="7">
        <f t="shared" si="993"/>
        <v>41</v>
      </c>
      <c r="R3933" s="8">
        <f t="shared" ca="1" si="997"/>
        <v>8364</v>
      </c>
      <c r="S3933" s="8">
        <f t="shared" ca="1" si="998"/>
        <v>1814025</v>
      </c>
      <c r="T3933" s="8">
        <f t="shared" ca="1" si="994"/>
        <v>204</v>
      </c>
      <c r="U3933" s="9">
        <f t="shared" ca="1" si="999"/>
        <v>0</v>
      </c>
      <c r="V3933">
        <f t="shared" si="995"/>
        <v>2014</v>
      </c>
      <c r="W3933">
        <f t="shared" si="996"/>
        <v>5</v>
      </c>
    </row>
    <row r="3934" spans="1:23" x14ac:dyDescent="0.25">
      <c r="A3934" s="1">
        <v>41768</v>
      </c>
      <c r="B3934" s="2">
        <v>8889.69</v>
      </c>
      <c r="C3934" s="2">
        <v>93644</v>
      </c>
      <c r="D3934" s="2">
        <v>8842</v>
      </c>
      <c r="E3934" s="2">
        <v>8812</v>
      </c>
      <c r="F3934" s="10">
        <f t="shared" si="986"/>
        <v>-5.3646415116838098E-3</v>
      </c>
      <c r="G3934" s="2">
        <f t="shared" ca="1" si="987"/>
        <v>94325.75</v>
      </c>
      <c r="H3934">
        <f t="shared" ca="1" si="988"/>
        <v>-1</v>
      </c>
      <c r="I3934">
        <f t="shared" si="989"/>
        <v>1</v>
      </c>
      <c r="J3934">
        <f t="shared" si="992"/>
        <v>-41.209999999999127</v>
      </c>
      <c r="K3934">
        <f t="shared" si="990"/>
        <v>1</v>
      </c>
      <c r="L3934" s="11">
        <f t="shared" ca="1" si="984"/>
        <v>10961.369999999952</v>
      </c>
      <c r="M3934">
        <f t="shared" ca="1" si="991"/>
        <v>1</v>
      </c>
      <c r="N3934">
        <f t="shared" ca="1" si="985"/>
        <v>0</v>
      </c>
      <c r="O3934">
        <f>COUNTIF(結算日!$A$3:$A$249,A3934)</f>
        <v>0</v>
      </c>
      <c r="Q3934" s="7">
        <f t="shared" si="993"/>
        <v>-39</v>
      </c>
      <c r="R3934" s="8">
        <f t="shared" ca="1" si="997"/>
        <v>-7956</v>
      </c>
      <c r="S3934" s="8">
        <f t="shared" ca="1" si="998"/>
        <v>1806069</v>
      </c>
      <c r="T3934" s="8">
        <f t="shared" ca="1" si="994"/>
        <v>204</v>
      </c>
      <c r="U3934" s="9">
        <f t="shared" ca="1" si="999"/>
        <v>0</v>
      </c>
      <c r="V3934">
        <f t="shared" si="995"/>
        <v>2014</v>
      </c>
      <c r="W3934">
        <f t="shared" si="996"/>
        <v>5</v>
      </c>
    </row>
    <row r="3935" spans="1:23" x14ac:dyDescent="0.25">
      <c r="A3935" s="1">
        <v>41771</v>
      </c>
      <c r="B3935" s="2">
        <v>8808.61</v>
      </c>
      <c r="C3935" s="2">
        <v>83468</v>
      </c>
      <c r="D3935" s="2">
        <v>8821</v>
      </c>
      <c r="E3935" s="2">
        <v>8796</v>
      </c>
      <c r="F3935" s="10">
        <f t="shared" si="986"/>
        <v>1.4065783364229922E-3</v>
      </c>
      <c r="G3935" s="2">
        <f t="shared" ca="1" si="987"/>
        <v>93588.875</v>
      </c>
      <c r="H3935">
        <f t="shared" ca="1" si="988"/>
        <v>-1</v>
      </c>
      <c r="I3935">
        <f t="shared" si="989"/>
        <v>-1</v>
      </c>
      <c r="J3935">
        <f t="shared" si="992"/>
        <v>-81.079999999999927</v>
      </c>
      <c r="K3935">
        <f t="shared" si="990"/>
        <v>-1</v>
      </c>
      <c r="L3935" s="11">
        <f t="shared" ca="1" si="984"/>
        <v>10880.289999999952</v>
      </c>
      <c r="M3935">
        <f t="shared" ca="1" si="991"/>
        <v>-1</v>
      </c>
      <c r="N3935">
        <f t="shared" ca="1" si="985"/>
        <v>2</v>
      </c>
      <c r="O3935">
        <f>COUNTIF(結算日!$A$3:$A$249,A3935)</f>
        <v>0</v>
      </c>
      <c r="Q3935" s="7">
        <f t="shared" si="993"/>
        <v>-21</v>
      </c>
      <c r="R3935" s="8">
        <f t="shared" ca="1" si="997"/>
        <v>-4284</v>
      </c>
      <c r="S3935" s="8">
        <f t="shared" ca="1" si="998"/>
        <v>1801785</v>
      </c>
      <c r="T3935" s="8">
        <f t="shared" ca="1" si="994"/>
        <v>-204</v>
      </c>
      <c r="U3935" s="9">
        <f t="shared" ca="1" si="999"/>
        <v>408</v>
      </c>
      <c r="V3935">
        <f t="shared" si="995"/>
        <v>2014</v>
      </c>
      <c r="W3935">
        <f t="shared" si="996"/>
        <v>5</v>
      </c>
    </row>
    <row r="3936" spans="1:23" x14ac:dyDescent="0.25">
      <c r="A3936" s="1">
        <v>41772</v>
      </c>
      <c r="B3936" s="2">
        <v>8817.94</v>
      </c>
      <c r="C3936" s="2">
        <v>87450</v>
      </c>
      <c r="D3936" s="2">
        <v>8830</v>
      </c>
      <c r="E3936" s="2">
        <v>8808</v>
      </c>
      <c r="F3936" s="10">
        <f t="shared" si="986"/>
        <v>1.3676663710571191E-3</v>
      </c>
      <c r="G3936" s="2">
        <f t="shared" ca="1" si="987"/>
        <v>93504.875</v>
      </c>
      <c r="H3936">
        <f t="shared" ca="1" si="988"/>
        <v>-1</v>
      </c>
      <c r="I3936">
        <f t="shared" si="989"/>
        <v>-1</v>
      </c>
      <c r="J3936">
        <f t="shared" si="992"/>
        <v>9.3299999999999272</v>
      </c>
      <c r="K3936">
        <f t="shared" si="990"/>
        <v>-1</v>
      </c>
      <c r="L3936" s="11">
        <f t="shared" ca="1" si="984"/>
        <v>10870.959999999952</v>
      </c>
      <c r="M3936">
        <f t="shared" ca="1" si="991"/>
        <v>-1</v>
      </c>
      <c r="N3936">
        <f t="shared" ca="1" si="985"/>
        <v>0</v>
      </c>
      <c r="O3936">
        <f>COUNTIF(結算日!$A$3:$A$249,A3936)</f>
        <v>0</v>
      </c>
      <c r="Q3936" s="7">
        <f t="shared" si="993"/>
        <v>9</v>
      </c>
      <c r="R3936" s="8">
        <f t="shared" ca="1" si="997"/>
        <v>-1836</v>
      </c>
      <c r="S3936" s="8">
        <f t="shared" ca="1" si="998"/>
        <v>1799541</v>
      </c>
      <c r="T3936" s="8">
        <f t="shared" ca="1" si="994"/>
        <v>-203</v>
      </c>
      <c r="U3936" s="9">
        <f t="shared" ca="1" si="999"/>
        <v>1</v>
      </c>
      <c r="V3936">
        <f t="shared" si="995"/>
        <v>2014</v>
      </c>
      <c r="W3936">
        <f t="shared" si="996"/>
        <v>5</v>
      </c>
    </row>
    <row r="3937" spans="1:23" x14ac:dyDescent="0.25">
      <c r="A3937" s="1">
        <v>41773</v>
      </c>
      <c r="B3937" s="2">
        <v>8875.16</v>
      </c>
      <c r="C3937" s="2">
        <v>86273</v>
      </c>
      <c r="D3937" s="2">
        <v>8882</v>
      </c>
      <c r="E3937" s="2">
        <v>8860</v>
      </c>
      <c r="F3937" s="10">
        <f t="shared" si="986"/>
        <v>7.7069033121657249E-4</v>
      </c>
      <c r="G3937" s="2">
        <f t="shared" ca="1" si="987"/>
        <v>93524</v>
      </c>
      <c r="H3937">
        <f t="shared" ca="1" si="988"/>
        <v>-1</v>
      </c>
      <c r="I3937">
        <f t="shared" si="989"/>
        <v>-1</v>
      </c>
      <c r="J3937">
        <f t="shared" si="992"/>
        <v>57.219999999999345</v>
      </c>
      <c r="K3937">
        <f t="shared" ca="1" si="990"/>
        <v>-1</v>
      </c>
      <c r="L3937" s="11">
        <f t="shared" ca="1" si="984"/>
        <v>10813.739999999952</v>
      </c>
      <c r="M3937">
        <f t="shared" ca="1" si="991"/>
        <v>-1</v>
      </c>
      <c r="N3937">
        <f t="shared" ca="1" si="985"/>
        <v>0</v>
      </c>
      <c r="O3937">
        <f>COUNTIF(結算日!$A$3:$A$249,A3937)</f>
        <v>0</v>
      </c>
      <c r="Q3937" s="7">
        <f t="shared" si="993"/>
        <v>52</v>
      </c>
      <c r="R3937" s="8">
        <f t="shared" ca="1" si="997"/>
        <v>-10556</v>
      </c>
      <c r="S3937" s="8">
        <f t="shared" ca="1" si="998"/>
        <v>1788984</v>
      </c>
      <c r="T3937" s="8">
        <f t="shared" ca="1" si="994"/>
        <v>-201</v>
      </c>
      <c r="U3937" s="9">
        <f t="shared" ca="1" si="999"/>
        <v>2</v>
      </c>
      <c r="V3937">
        <f t="shared" si="995"/>
        <v>2014</v>
      </c>
      <c r="W3937">
        <f t="shared" si="996"/>
        <v>5</v>
      </c>
    </row>
    <row r="3938" spans="1:23" x14ac:dyDescent="0.25">
      <c r="A3938" s="1">
        <v>41774</v>
      </c>
      <c r="B3938" s="2">
        <v>8880.65</v>
      </c>
      <c r="C3938" s="2">
        <v>71519</v>
      </c>
      <c r="D3938" s="2">
        <v>8877</v>
      </c>
      <c r="E3938" s="2">
        <v>8859</v>
      </c>
      <c r="F3938" s="10">
        <f t="shared" si="986"/>
        <v>-4.1100595114096361E-4</v>
      </c>
      <c r="G3938" s="2">
        <f t="shared" ca="1" si="987"/>
        <v>92848.85</v>
      </c>
      <c r="H3938">
        <f t="shared" ca="1" si="988"/>
        <v>-1</v>
      </c>
      <c r="I3938">
        <f t="shared" si="989"/>
        <v>1</v>
      </c>
      <c r="J3938">
        <f t="shared" si="992"/>
        <v>5.4899999999997817</v>
      </c>
      <c r="K3938">
        <f t="shared" ca="1" si="990"/>
        <v>-1</v>
      </c>
      <c r="L3938" s="11">
        <f t="shared" ca="1" si="984"/>
        <v>10808.249999999953</v>
      </c>
      <c r="M3938">
        <f t="shared" ca="1" si="991"/>
        <v>-1</v>
      </c>
      <c r="N3938">
        <f t="shared" ca="1" si="985"/>
        <v>0</v>
      </c>
      <c r="O3938">
        <f>COUNTIF(結算日!$A$3:$A$249,A3938)</f>
        <v>0</v>
      </c>
      <c r="Q3938" s="7">
        <f t="shared" si="993"/>
        <v>-5</v>
      </c>
      <c r="R3938" s="8">
        <f t="shared" ca="1" si="997"/>
        <v>1005</v>
      </c>
      <c r="S3938" s="8">
        <f t="shared" ca="1" si="998"/>
        <v>1789987</v>
      </c>
      <c r="T3938" s="8">
        <f t="shared" ca="1" si="994"/>
        <v>-201</v>
      </c>
      <c r="U3938" s="9">
        <f t="shared" ca="1" si="999"/>
        <v>0</v>
      </c>
      <c r="V3938">
        <f t="shared" si="995"/>
        <v>2014</v>
      </c>
      <c r="W3938">
        <f t="shared" si="996"/>
        <v>5</v>
      </c>
    </row>
    <row r="3939" spans="1:23" x14ac:dyDescent="0.25">
      <c r="A3939" s="1">
        <v>41775</v>
      </c>
      <c r="B3939" s="2">
        <v>8888.4500000000007</v>
      </c>
      <c r="C3939" s="2">
        <v>75830</v>
      </c>
      <c r="D3939" s="2">
        <v>8876</v>
      </c>
      <c r="E3939" s="2">
        <v>8858</v>
      </c>
      <c r="F3939" s="10">
        <f t="shared" si="986"/>
        <v>-1.4006941592742406E-3</v>
      </c>
      <c r="G3939" s="2">
        <f t="shared" ca="1" si="987"/>
        <v>92278.475000000006</v>
      </c>
      <c r="H3939">
        <f t="shared" ca="1" si="988"/>
        <v>-1</v>
      </c>
      <c r="I3939">
        <f t="shared" si="989"/>
        <v>1</v>
      </c>
      <c r="J3939">
        <f t="shared" si="992"/>
        <v>7.8000000000010914</v>
      </c>
      <c r="K3939">
        <f t="shared" si="990"/>
        <v>1</v>
      </c>
      <c r="L3939" s="11">
        <f t="shared" ca="1" si="984"/>
        <v>10800.449999999952</v>
      </c>
      <c r="M3939">
        <f t="shared" ca="1" si="991"/>
        <v>1</v>
      </c>
      <c r="N3939">
        <f t="shared" ca="1" si="985"/>
        <v>2</v>
      </c>
      <c r="O3939">
        <f>COUNTIF(結算日!$A$3:$A$249,A3939)</f>
        <v>0</v>
      </c>
      <c r="Q3939" s="7">
        <f t="shared" si="993"/>
        <v>-1</v>
      </c>
      <c r="R3939" s="8">
        <f t="shared" ca="1" si="997"/>
        <v>201</v>
      </c>
      <c r="S3939" s="8">
        <f t="shared" ca="1" si="998"/>
        <v>1790188</v>
      </c>
      <c r="T3939" s="8">
        <f t="shared" ca="1" si="994"/>
        <v>201</v>
      </c>
      <c r="U3939" s="9">
        <f t="shared" ca="1" si="999"/>
        <v>402</v>
      </c>
      <c r="V3939">
        <f t="shared" si="995"/>
        <v>2014</v>
      </c>
      <c r="W3939">
        <f t="shared" si="996"/>
        <v>5</v>
      </c>
    </row>
    <row r="3940" spans="1:23" x14ac:dyDescent="0.25">
      <c r="A3940" s="1">
        <v>41778</v>
      </c>
      <c r="B3940" s="2">
        <v>8899.9</v>
      </c>
      <c r="C3940" s="2">
        <v>71166</v>
      </c>
      <c r="D3940" s="2">
        <v>8888</v>
      </c>
      <c r="E3940" s="2">
        <v>8870</v>
      </c>
      <c r="F3940" s="10">
        <f t="shared" si="986"/>
        <v>-1.3370936752098439E-3</v>
      </c>
      <c r="G3940" s="2">
        <f t="shared" ca="1" si="987"/>
        <v>91748.524999999994</v>
      </c>
      <c r="H3940">
        <f t="shared" ca="1" si="988"/>
        <v>-1</v>
      </c>
      <c r="I3940">
        <f t="shared" si="989"/>
        <v>1</v>
      </c>
      <c r="J3940">
        <f t="shared" si="992"/>
        <v>11.449999999998909</v>
      </c>
      <c r="K3940">
        <f t="shared" si="990"/>
        <v>1</v>
      </c>
      <c r="L3940" s="11">
        <f t="shared" ca="1" si="984"/>
        <v>10811.899999999951</v>
      </c>
      <c r="M3940">
        <f t="shared" ca="1" si="991"/>
        <v>1</v>
      </c>
      <c r="N3940">
        <f t="shared" ca="1" si="985"/>
        <v>0</v>
      </c>
      <c r="O3940">
        <f>COUNTIF(結算日!$A$3:$A$249,A3940)</f>
        <v>0</v>
      </c>
      <c r="Q3940" s="7">
        <f t="shared" si="993"/>
        <v>12</v>
      </c>
      <c r="R3940" s="8">
        <f t="shared" ca="1" si="997"/>
        <v>2412</v>
      </c>
      <c r="S3940" s="8">
        <f t="shared" ca="1" si="998"/>
        <v>1792198</v>
      </c>
      <c r="T3940" s="8">
        <f t="shared" ca="1" si="994"/>
        <v>201</v>
      </c>
      <c r="U3940" s="9">
        <f t="shared" ca="1" si="999"/>
        <v>0</v>
      </c>
      <c r="V3940">
        <f t="shared" si="995"/>
        <v>2014</v>
      </c>
      <c r="W3940">
        <f t="shared" si="996"/>
        <v>5</v>
      </c>
    </row>
    <row r="3941" spans="1:23" x14ac:dyDescent="0.25">
      <c r="A3941" s="1">
        <v>41779</v>
      </c>
      <c r="B3941" s="2">
        <v>8887.7900000000009</v>
      </c>
      <c r="C3941" s="2">
        <v>78219</v>
      </c>
      <c r="D3941" s="2">
        <v>8897</v>
      </c>
      <c r="E3941" s="2">
        <v>8883</v>
      </c>
      <c r="F3941" s="10">
        <f t="shared" si="986"/>
        <v>1.0362531067902303E-3</v>
      </c>
      <c r="G3941" s="2">
        <f t="shared" ca="1" si="987"/>
        <v>91341.05</v>
      </c>
      <c r="H3941">
        <f t="shared" ca="1" si="988"/>
        <v>-1</v>
      </c>
      <c r="I3941">
        <f t="shared" si="989"/>
        <v>-1</v>
      </c>
      <c r="J3941">
        <f t="shared" si="992"/>
        <v>-12.109999999998763</v>
      </c>
      <c r="K3941">
        <f t="shared" si="990"/>
        <v>-1</v>
      </c>
      <c r="L3941" s="11">
        <f t="shared" ca="1" si="984"/>
        <v>10799.789999999952</v>
      </c>
      <c r="M3941">
        <f t="shared" ca="1" si="991"/>
        <v>-1</v>
      </c>
      <c r="N3941">
        <f t="shared" ca="1" si="985"/>
        <v>2</v>
      </c>
      <c r="O3941">
        <f>COUNTIF(結算日!$A$3:$A$249,A3941)</f>
        <v>0</v>
      </c>
      <c r="Q3941" s="7">
        <f t="shared" si="993"/>
        <v>9</v>
      </c>
      <c r="R3941" s="8">
        <f t="shared" ca="1" si="997"/>
        <v>1809</v>
      </c>
      <c r="S3941" s="8">
        <f t="shared" ca="1" si="998"/>
        <v>1794007</v>
      </c>
      <c r="T3941" s="8">
        <f t="shared" ca="1" si="994"/>
        <v>-201</v>
      </c>
      <c r="U3941" s="9">
        <f t="shared" ca="1" si="999"/>
        <v>402</v>
      </c>
      <c r="V3941">
        <f t="shared" si="995"/>
        <v>2014</v>
      </c>
      <c r="W3941">
        <f t="shared" si="996"/>
        <v>5</v>
      </c>
    </row>
    <row r="3942" spans="1:23" x14ac:dyDescent="0.25">
      <c r="A3942" s="1">
        <v>41780</v>
      </c>
      <c r="B3942" s="2">
        <v>8862.42</v>
      </c>
      <c r="C3942" s="2">
        <v>67223</v>
      </c>
      <c r="D3942" s="2">
        <v>8860</v>
      </c>
      <c r="E3942" s="2">
        <v>8843</v>
      </c>
      <c r="F3942" s="10">
        <f t="shared" si="986"/>
        <v>-2.1912750693376948E-3</v>
      </c>
      <c r="G3942" s="2">
        <f t="shared" ca="1" si="987"/>
        <v>91046.05</v>
      </c>
      <c r="H3942">
        <f t="shared" ca="1" si="988"/>
        <v>-1</v>
      </c>
      <c r="I3942">
        <f t="shared" si="989"/>
        <v>1</v>
      </c>
      <c r="J3942">
        <f t="shared" si="992"/>
        <v>-25.3700000000008</v>
      </c>
      <c r="K3942">
        <f t="shared" si="990"/>
        <v>1</v>
      </c>
      <c r="L3942" s="11">
        <f t="shared" ca="1" si="984"/>
        <v>10825.159999999953</v>
      </c>
      <c r="M3942">
        <f t="shared" ca="1" si="991"/>
        <v>1</v>
      </c>
      <c r="N3942">
        <f t="shared" ca="1" si="985"/>
        <v>2</v>
      </c>
      <c r="O3942">
        <f>COUNTIF(結算日!$A$3:$A$249,A3942)</f>
        <v>1</v>
      </c>
      <c r="Q3942" s="7">
        <f t="shared" si="993"/>
        <v>-37</v>
      </c>
      <c r="R3942" s="8">
        <f t="shared" ca="1" si="997"/>
        <v>7437</v>
      </c>
      <c r="S3942" s="8">
        <f t="shared" ca="1" si="998"/>
        <v>1801042</v>
      </c>
      <c r="T3942" s="8">
        <f t="shared" ca="1" si="994"/>
        <v>203</v>
      </c>
      <c r="U3942" s="9">
        <f t="shared" ca="1" si="999"/>
        <v>404</v>
      </c>
      <c r="V3942">
        <f t="shared" si="995"/>
        <v>2014</v>
      </c>
      <c r="W3942">
        <f t="shared" si="996"/>
        <v>5</v>
      </c>
    </row>
    <row r="3943" spans="1:23" x14ac:dyDescent="0.25">
      <c r="A3943" s="1">
        <v>41781</v>
      </c>
      <c r="B3943" s="2">
        <v>8969.6299999999992</v>
      </c>
      <c r="C3943" s="2">
        <v>86290</v>
      </c>
      <c r="D3943" s="2">
        <v>8959</v>
      </c>
      <c r="E3943" s="2">
        <v>8842</v>
      </c>
      <c r="F3943" s="10">
        <f t="shared" si="986"/>
        <v>-1.1851101996402935E-3</v>
      </c>
      <c r="G3943" s="2">
        <f t="shared" ca="1" si="987"/>
        <v>91148.9</v>
      </c>
      <c r="H3943">
        <f t="shared" ca="1" si="988"/>
        <v>-1</v>
      </c>
      <c r="I3943">
        <f t="shared" si="989"/>
        <v>1</v>
      </c>
      <c r="J3943">
        <f t="shared" si="992"/>
        <v>107.20999999999913</v>
      </c>
      <c r="K3943">
        <f t="shared" si="990"/>
        <v>1</v>
      </c>
      <c r="L3943" s="11">
        <f t="shared" ca="1" si="984"/>
        <v>10932.369999999952</v>
      </c>
      <c r="M3943">
        <f t="shared" ca="1" si="991"/>
        <v>1</v>
      </c>
      <c r="N3943">
        <f t="shared" ca="1" si="985"/>
        <v>0</v>
      </c>
      <c r="O3943">
        <f>COUNTIF(結算日!$A$3:$A$249,A3943)</f>
        <v>0</v>
      </c>
      <c r="Q3943" s="7">
        <f t="shared" si="993"/>
        <v>116</v>
      </c>
      <c r="R3943" s="8">
        <f t="shared" ca="1" si="997"/>
        <v>23548</v>
      </c>
      <c r="S3943" s="8">
        <f t="shared" ca="1" si="998"/>
        <v>1824186</v>
      </c>
      <c r="T3943" s="8">
        <f t="shared" ca="1" si="994"/>
        <v>203</v>
      </c>
      <c r="U3943" s="9">
        <f t="shared" ca="1" si="999"/>
        <v>0</v>
      </c>
      <c r="V3943">
        <f t="shared" si="995"/>
        <v>2014</v>
      </c>
      <c r="W3943">
        <f t="shared" si="996"/>
        <v>5</v>
      </c>
    </row>
    <row r="3944" spans="1:23" x14ac:dyDescent="0.25">
      <c r="A3944" s="1">
        <v>41782</v>
      </c>
      <c r="B3944" s="2">
        <v>9008.2199999999993</v>
      </c>
      <c r="C3944" s="2">
        <v>96114</v>
      </c>
      <c r="D3944" s="2">
        <v>9013</v>
      </c>
      <c r="E3944" s="2">
        <v>8893</v>
      </c>
      <c r="F3944" s="10">
        <f t="shared" si="986"/>
        <v>5.3062647226642667E-4</v>
      </c>
      <c r="G3944" s="2">
        <f t="shared" ca="1" si="987"/>
        <v>91235.199999999997</v>
      </c>
      <c r="H3944">
        <f t="shared" ca="1" si="988"/>
        <v>1</v>
      </c>
      <c r="I3944">
        <f t="shared" si="989"/>
        <v>-1</v>
      </c>
      <c r="J3944">
        <f t="shared" si="992"/>
        <v>38.590000000000146</v>
      </c>
      <c r="K3944">
        <f t="shared" ca="1" si="990"/>
        <v>1</v>
      </c>
      <c r="L3944" s="11">
        <f t="shared" ca="1" si="984"/>
        <v>10970.959999999952</v>
      </c>
      <c r="M3944">
        <f t="shared" ca="1" si="991"/>
        <v>1</v>
      </c>
      <c r="N3944">
        <f t="shared" ca="1" si="985"/>
        <v>0</v>
      </c>
      <c r="O3944">
        <f>COUNTIF(結算日!$A$3:$A$249,A3944)</f>
        <v>0</v>
      </c>
      <c r="Q3944" s="7">
        <f t="shared" si="993"/>
        <v>54</v>
      </c>
      <c r="R3944" s="8">
        <f t="shared" ca="1" si="997"/>
        <v>10962</v>
      </c>
      <c r="S3944" s="8">
        <f t="shared" ca="1" si="998"/>
        <v>1835148</v>
      </c>
      <c r="T3944" s="8">
        <f t="shared" ca="1" si="994"/>
        <v>203</v>
      </c>
      <c r="U3944" s="9">
        <f t="shared" ca="1" si="999"/>
        <v>0</v>
      </c>
      <c r="V3944">
        <f t="shared" si="995"/>
        <v>2014</v>
      </c>
      <c r="W3944">
        <f t="shared" si="996"/>
        <v>5</v>
      </c>
    </row>
    <row r="3945" spans="1:23" x14ac:dyDescent="0.25">
      <c r="A3945" s="1">
        <v>41785</v>
      </c>
      <c r="B3945" s="2">
        <v>9036.1200000000008</v>
      </c>
      <c r="C3945" s="2">
        <v>86439</v>
      </c>
      <c r="D3945" s="2">
        <v>9041</v>
      </c>
      <c r="E3945" s="2">
        <v>8926</v>
      </c>
      <c r="F3945" s="10">
        <f t="shared" si="986"/>
        <v>5.4005480228225267E-4</v>
      </c>
      <c r="G3945" s="2">
        <f t="shared" ca="1" si="987"/>
        <v>90982.225000000006</v>
      </c>
      <c r="H3945">
        <f t="shared" ca="1" si="988"/>
        <v>-1</v>
      </c>
      <c r="I3945">
        <f t="shared" si="989"/>
        <v>-1</v>
      </c>
      <c r="J3945">
        <f t="shared" si="992"/>
        <v>27.900000000001455</v>
      </c>
      <c r="K3945">
        <f t="shared" ca="1" si="990"/>
        <v>-1</v>
      </c>
      <c r="L3945" s="11">
        <f t="shared" ca="1" si="984"/>
        <v>10998.859999999953</v>
      </c>
      <c r="M3945">
        <f t="shared" ca="1" si="991"/>
        <v>-1</v>
      </c>
      <c r="N3945">
        <f t="shared" ca="1" si="985"/>
        <v>2</v>
      </c>
      <c r="O3945">
        <f>COUNTIF(結算日!$A$3:$A$249,A3945)</f>
        <v>0</v>
      </c>
      <c r="Q3945" s="7">
        <f t="shared" si="993"/>
        <v>28</v>
      </c>
      <c r="R3945" s="8">
        <f t="shared" ca="1" si="997"/>
        <v>5684</v>
      </c>
      <c r="S3945" s="8">
        <f t="shared" ca="1" si="998"/>
        <v>1840832</v>
      </c>
      <c r="T3945" s="8">
        <f t="shared" ca="1" si="994"/>
        <v>-203</v>
      </c>
      <c r="U3945" s="9">
        <f t="shared" ca="1" si="999"/>
        <v>406</v>
      </c>
      <c r="V3945">
        <f t="shared" si="995"/>
        <v>2014</v>
      </c>
      <c r="W3945">
        <f t="shared" si="996"/>
        <v>5</v>
      </c>
    </row>
    <row r="3946" spans="1:23" x14ac:dyDescent="0.25">
      <c r="A3946" s="1">
        <v>41786</v>
      </c>
      <c r="B3946" s="2">
        <v>9055.2900000000009</v>
      </c>
      <c r="C3946" s="2">
        <v>82605</v>
      </c>
      <c r="D3946" s="2">
        <v>9056</v>
      </c>
      <c r="E3946" s="2">
        <v>8942</v>
      </c>
      <c r="F3946" s="10">
        <f t="shared" si="986"/>
        <v>7.8407207278807789E-5</v>
      </c>
      <c r="G3946" s="2">
        <f t="shared" ca="1" si="987"/>
        <v>90623.65</v>
      </c>
      <c r="H3946">
        <f t="shared" ca="1" si="988"/>
        <v>-1</v>
      </c>
      <c r="I3946">
        <f t="shared" si="989"/>
        <v>-1</v>
      </c>
      <c r="J3946">
        <f t="shared" si="992"/>
        <v>19.170000000000073</v>
      </c>
      <c r="K3946">
        <f t="shared" ca="1" si="990"/>
        <v>-1</v>
      </c>
      <c r="L3946" s="11">
        <f t="shared" ca="1" si="984"/>
        <v>10979.689999999953</v>
      </c>
      <c r="M3946">
        <f t="shared" ca="1" si="991"/>
        <v>-1</v>
      </c>
      <c r="N3946">
        <f t="shared" ca="1" si="985"/>
        <v>0</v>
      </c>
      <c r="O3946">
        <f>COUNTIF(結算日!$A$3:$A$249,A3946)</f>
        <v>0</v>
      </c>
      <c r="Q3946" s="7">
        <f t="shared" si="993"/>
        <v>15</v>
      </c>
      <c r="R3946" s="8">
        <f t="shared" ca="1" si="997"/>
        <v>-3045</v>
      </c>
      <c r="S3946" s="8">
        <f t="shared" ca="1" si="998"/>
        <v>1837381</v>
      </c>
      <c r="T3946" s="8">
        <f t="shared" ca="1" si="994"/>
        <v>-202</v>
      </c>
      <c r="U3946" s="9">
        <f t="shared" ca="1" si="999"/>
        <v>1</v>
      </c>
      <c r="V3946">
        <f t="shared" si="995"/>
        <v>2014</v>
      </c>
      <c r="W3946">
        <f t="shared" si="996"/>
        <v>5</v>
      </c>
    </row>
    <row r="3947" spans="1:23" x14ac:dyDescent="0.25">
      <c r="A3947" s="1">
        <v>41787</v>
      </c>
      <c r="B3947" s="2">
        <v>9121.7099999999991</v>
      </c>
      <c r="C3947" s="2">
        <v>101254</v>
      </c>
      <c r="D3947" s="2">
        <v>9136</v>
      </c>
      <c r="E3947" s="2">
        <v>9021</v>
      </c>
      <c r="F3947" s="10">
        <f t="shared" si="986"/>
        <v>1.5665922288694567E-3</v>
      </c>
      <c r="G3947" s="2">
        <f t="shared" ca="1" si="987"/>
        <v>90997.2</v>
      </c>
      <c r="H3947">
        <f t="shared" ca="1" si="988"/>
        <v>1</v>
      </c>
      <c r="I3947">
        <f t="shared" si="989"/>
        <v>-1</v>
      </c>
      <c r="J3947">
        <f t="shared" si="992"/>
        <v>66.419999999998254</v>
      </c>
      <c r="K3947">
        <f t="shared" si="990"/>
        <v>-1</v>
      </c>
      <c r="L3947" s="11">
        <f t="shared" ca="1" si="984"/>
        <v>10913.269999999955</v>
      </c>
      <c r="M3947">
        <f t="shared" ca="1" si="991"/>
        <v>-1</v>
      </c>
      <c r="N3947">
        <f t="shared" ca="1" si="985"/>
        <v>0</v>
      </c>
      <c r="O3947">
        <f>COUNTIF(結算日!$A$3:$A$249,A3947)</f>
        <v>0</v>
      </c>
      <c r="Q3947" s="7">
        <f t="shared" si="993"/>
        <v>80</v>
      </c>
      <c r="R3947" s="8">
        <f t="shared" ca="1" si="997"/>
        <v>-16160</v>
      </c>
      <c r="S3947" s="8">
        <f t="shared" ca="1" si="998"/>
        <v>1821220</v>
      </c>
      <c r="T3947" s="8">
        <f t="shared" ca="1" si="994"/>
        <v>-199</v>
      </c>
      <c r="U3947" s="9">
        <f t="shared" ca="1" si="999"/>
        <v>3</v>
      </c>
      <c r="V3947">
        <f t="shared" si="995"/>
        <v>2014</v>
      </c>
      <c r="W3947">
        <f t="shared" si="996"/>
        <v>5</v>
      </c>
    </row>
    <row r="3948" spans="1:23" x14ac:dyDescent="0.25">
      <c r="A3948" s="1">
        <v>41788</v>
      </c>
      <c r="B3948" s="2">
        <v>9109</v>
      </c>
      <c r="C3948" s="2">
        <v>101716</v>
      </c>
      <c r="D3948" s="2">
        <v>9116</v>
      </c>
      <c r="E3948" s="2">
        <v>9006</v>
      </c>
      <c r="F3948" s="10">
        <f t="shared" si="986"/>
        <v>7.6847074322095033E-4</v>
      </c>
      <c r="G3948" s="2">
        <f t="shared" ca="1" si="987"/>
        <v>91280.274999999994</v>
      </c>
      <c r="H3948">
        <f t="shared" ca="1" si="988"/>
        <v>1</v>
      </c>
      <c r="I3948">
        <f t="shared" si="989"/>
        <v>-1</v>
      </c>
      <c r="J3948">
        <f t="shared" si="992"/>
        <v>-12.709999999999127</v>
      </c>
      <c r="K3948">
        <f t="shared" ca="1" si="990"/>
        <v>1</v>
      </c>
      <c r="L3948" s="11">
        <f t="shared" ca="1" si="984"/>
        <v>10925.979999999954</v>
      </c>
      <c r="M3948">
        <f t="shared" ca="1" si="991"/>
        <v>1</v>
      </c>
      <c r="N3948">
        <f t="shared" ca="1" si="985"/>
        <v>2</v>
      </c>
      <c r="O3948">
        <f>COUNTIF(結算日!$A$3:$A$249,A3948)</f>
        <v>0</v>
      </c>
      <c r="Q3948" s="7">
        <f t="shared" si="993"/>
        <v>-20</v>
      </c>
      <c r="R3948" s="8">
        <f t="shared" ca="1" si="997"/>
        <v>3980</v>
      </c>
      <c r="S3948" s="8">
        <f t="shared" ca="1" si="998"/>
        <v>1825197</v>
      </c>
      <c r="T3948" s="8">
        <f t="shared" ca="1" si="994"/>
        <v>200</v>
      </c>
      <c r="U3948" s="9">
        <f t="shared" ca="1" si="999"/>
        <v>399</v>
      </c>
      <c r="V3948">
        <f t="shared" si="995"/>
        <v>2014</v>
      </c>
      <c r="W3948">
        <f t="shared" si="996"/>
        <v>5</v>
      </c>
    </row>
    <row r="3949" spans="1:23" x14ac:dyDescent="0.25">
      <c r="A3949" s="1">
        <v>41789</v>
      </c>
      <c r="B3949" s="2">
        <v>9075.91</v>
      </c>
      <c r="C3949" s="2">
        <v>135253</v>
      </c>
      <c r="D3949" s="2">
        <v>9091</v>
      </c>
      <c r="E3949" s="2">
        <v>8984</v>
      </c>
      <c r="F3949" s="10">
        <f t="shared" si="986"/>
        <v>1.6626431950075293E-3</v>
      </c>
      <c r="G3949" s="2">
        <f t="shared" ca="1" si="987"/>
        <v>92023.15</v>
      </c>
      <c r="H3949">
        <f t="shared" ca="1" si="988"/>
        <v>1</v>
      </c>
      <c r="I3949">
        <f t="shared" si="989"/>
        <v>-1</v>
      </c>
      <c r="J3949">
        <f t="shared" si="992"/>
        <v>-33.090000000000146</v>
      </c>
      <c r="K3949">
        <f t="shared" si="990"/>
        <v>-1</v>
      </c>
      <c r="L3949" s="11">
        <f t="shared" ca="1" si="984"/>
        <v>10892.889999999954</v>
      </c>
      <c r="M3949">
        <f t="shared" ca="1" si="991"/>
        <v>-1</v>
      </c>
      <c r="N3949">
        <f t="shared" ca="1" si="985"/>
        <v>2</v>
      </c>
      <c r="O3949">
        <f>COUNTIF(結算日!$A$3:$A$249,A3949)</f>
        <v>0</v>
      </c>
      <c r="Q3949" s="7">
        <f t="shared" si="993"/>
        <v>-25</v>
      </c>
      <c r="R3949" s="8">
        <f t="shared" ca="1" si="997"/>
        <v>-5000</v>
      </c>
      <c r="S3949" s="8">
        <f t="shared" ca="1" si="998"/>
        <v>1819798</v>
      </c>
      <c r="T3949" s="8">
        <f t="shared" ca="1" si="994"/>
        <v>-200</v>
      </c>
      <c r="U3949" s="9">
        <f t="shared" ca="1" si="999"/>
        <v>400</v>
      </c>
      <c r="V3949">
        <f t="shared" si="995"/>
        <v>2014</v>
      </c>
      <c r="W3949">
        <f t="shared" si="996"/>
        <v>5</v>
      </c>
    </row>
    <row r="3950" spans="1:23" x14ac:dyDescent="0.25">
      <c r="A3950" s="1">
        <v>41793</v>
      </c>
      <c r="B3950" s="2">
        <v>9123.4599999999991</v>
      </c>
      <c r="C3950" s="2">
        <v>101608</v>
      </c>
      <c r="D3950" s="2">
        <v>9104</v>
      </c>
      <c r="E3950" s="2">
        <v>8996</v>
      </c>
      <c r="F3950" s="10">
        <f t="shared" si="986"/>
        <v>-2.1329627137072205E-3</v>
      </c>
      <c r="G3950" s="2">
        <f t="shared" ca="1" si="987"/>
        <v>92125.25</v>
      </c>
      <c r="H3950">
        <f t="shared" ca="1" si="988"/>
        <v>1</v>
      </c>
      <c r="I3950">
        <f t="shared" si="989"/>
        <v>1</v>
      </c>
      <c r="J3950">
        <f t="shared" si="992"/>
        <v>47.549999999999272</v>
      </c>
      <c r="K3950">
        <f t="shared" si="990"/>
        <v>1</v>
      </c>
      <c r="L3950" s="11">
        <f t="shared" ca="1" si="984"/>
        <v>10845.339999999955</v>
      </c>
      <c r="M3950">
        <f t="shared" ca="1" si="991"/>
        <v>1</v>
      </c>
      <c r="N3950">
        <f t="shared" ca="1" si="985"/>
        <v>2</v>
      </c>
      <c r="O3950">
        <f>COUNTIF(結算日!$A$3:$A$249,A3950)</f>
        <v>0</v>
      </c>
      <c r="Q3950" s="7">
        <f t="shared" si="993"/>
        <v>13</v>
      </c>
      <c r="R3950" s="8">
        <f t="shared" ca="1" si="997"/>
        <v>-2600</v>
      </c>
      <c r="S3950" s="8">
        <f t="shared" ca="1" si="998"/>
        <v>1816798</v>
      </c>
      <c r="T3950" s="8">
        <f t="shared" ca="1" si="994"/>
        <v>199</v>
      </c>
      <c r="U3950" s="9">
        <f t="shared" ca="1" si="999"/>
        <v>399</v>
      </c>
      <c r="V3950">
        <f t="shared" si="995"/>
        <v>2014</v>
      </c>
      <c r="W3950">
        <f t="shared" si="996"/>
        <v>6</v>
      </c>
    </row>
    <row r="3951" spans="1:23" x14ac:dyDescent="0.25">
      <c r="A3951" s="1">
        <v>41794</v>
      </c>
      <c r="B3951" s="2">
        <v>9119.9599999999991</v>
      </c>
      <c r="C3951" s="2">
        <v>97992</v>
      </c>
      <c r="D3951" s="2">
        <v>9102</v>
      </c>
      <c r="E3951" s="2">
        <v>8993</v>
      </c>
      <c r="F3951" s="10">
        <f t="shared" si="986"/>
        <v>-1.9693068829248483E-3</v>
      </c>
      <c r="G3951" s="2">
        <f t="shared" ca="1" si="987"/>
        <v>92216.05</v>
      </c>
      <c r="H3951">
        <f t="shared" ca="1" si="988"/>
        <v>1</v>
      </c>
      <c r="I3951">
        <f t="shared" si="989"/>
        <v>1</v>
      </c>
      <c r="J3951">
        <f t="shared" si="992"/>
        <v>-3.5</v>
      </c>
      <c r="K3951">
        <f t="shared" si="990"/>
        <v>1</v>
      </c>
      <c r="L3951" s="11">
        <f t="shared" ca="1" si="984"/>
        <v>10841.839999999955</v>
      </c>
      <c r="M3951">
        <f t="shared" ca="1" si="991"/>
        <v>1</v>
      </c>
      <c r="N3951">
        <f t="shared" ca="1" si="985"/>
        <v>0</v>
      </c>
      <c r="O3951">
        <f>COUNTIF(結算日!$A$3:$A$249,A3951)</f>
        <v>0</v>
      </c>
      <c r="Q3951" s="7">
        <f t="shared" si="993"/>
        <v>-2</v>
      </c>
      <c r="R3951" s="8">
        <f t="shared" ca="1" si="997"/>
        <v>-398</v>
      </c>
      <c r="S3951" s="8">
        <f t="shared" ca="1" si="998"/>
        <v>1816001</v>
      </c>
      <c r="T3951" s="8">
        <f t="shared" ca="1" si="994"/>
        <v>199</v>
      </c>
      <c r="U3951" s="9">
        <f t="shared" ca="1" si="999"/>
        <v>0</v>
      </c>
      <c r="V3951">
        <f t="shared" si="995"/>
        <v>2014</v>
      </c>
      <c r="W3951">
        <f t="shared" si="996"/>
        <v>6</v>
      </c>
    </row>
    <row r="3952" spans="1:23" x14ac:dyDescent="0.25">
      <c r="A3952" s="1">
        <v>41795</v>
      </c>
      <c r="B3952" s="2">
        <v>9140.7199999999993</v>
      </c>
      <c r="C3952" s="2">
        <v>110414</v>
      </c>
      <c r="D3952" s="2">
        <v>9118</v>
      </c>
      <c r="E3952" s="2">
        <v>9008</v>
      </c>
      <c r="F3952" s="10">
        <f t="shared" si="986"/>
        <v>-2.4855810045597559E-3</v>
      </c>
      <c r="G3952" s="2">
        <f t="shared" ca="1" si="987"/>
        <v>92697.024999999994</v>
      </c>
      <c r="H3952">
        <f t="shared" ca="1" si="988"/>
        <v>1</v>
      </c>
      <c r="I3952">
        <f t="shared" si="989"/>
        <v>1</v>
      </c>
      <c r="J3952">
        <f t="shared" si="992"/>
        <v>20.760000000000218</v>
      </c>
      <c r="K3952">
        <f t="shared" si="990"/>
        <v>1</v>
      </c>
      <c r="L3952" s="11">
        <f t="shared" ca="1" si="984"/>
        <v>10862.599999999955</v>
      </c>
      <c r="M3952">
        <f t="shared" ca="1" si="991"/>
        <v>1</v>
      </c>
      <c r="N3952">
        <f t="shared" ca="1" si="985"/>
        <v>0</v>
      </c>
      <c r="O3952">
        <f>COUNTIF(結算日!$A$3:$A$249,A3952)</f>
        <v>0</v>
      </c>
      <c r="Q3952" s="7">
        <f t="shared" si="993"/>
        <v>16</v>
      </c>
      <c r="R3952" s="8">
        <f t="shared" ca="1" si="997"/>
        <v>3184</v>
      </c>
      <c r="S3952" s="8">
        <f t="shared" ca="1" si="998"/>
        <v>1819185</v>
      </c>
      <c r="T3952" s="8">
        <f t="shared" ca="1" si="994"/>
        <v>199</v>
      </c>
      <c r="U3952" s="9">
        <f t="shared" ca="1" si="999"/>
        <v>0</v>
      </c>
      <c r="V3952">
        <f t="shared" si="995"/>
        <v>2014</v>
      </c>
      <c r="W3952">
        <f t="shared" si="996"/>
        <v>6</v>
      </c>
    </row>
    <row r="3953" spans="1:23" x14ac:dyDescent="0.25">
      <c r="A3953" s="1">
        <v>41796</v>
      </c>
      <c r="B3953" s="2">
        <v>9134.4599999999991</v>
      </c>
      <c r="C3953" s="2">
        <v>112200</v>
      </c>
      <c r="D3953" s="2">
        <v>9125</v>
      </c>
      <c r="E3953" s="2">
        <v>9018</v>
      </c>
      <c r="F3953" s="10">
        <f t="shared" si="986"/>
        <v>-1.0356386693902708E-3</v>
      </c>
      <c r="G3953" s="2">
        <f t="shared" ca="1" si="987"/>
        <v>93211.274999999994</v>
      </c>
      <c r="H3953">
        <f t="shared" ca="1" si="988"/>
        <v>1</v>
      </c>
      <c r="I3953">
        <f t="shared" si="989"/>
        <v>1</v>
      </c>
      <c r="J3953">
        <f t="shared" si="992"/>
        <v>-6.2600000000002183</v>
      </c>
      <c r="K3953">
        <f t="shared" si="990"/>
        <v>1</v>
      </c>
      <c r="L3953" s="11">
        <f t="shared" ca="1" si="984"/>
        <v>10856.339999999955</v>
      </c>
      <c r="M3953">
        <f t="shared" ca="1" si="991"/>
        <v>1</v>
      </c>
      <c r="N3953">
        <f t="shared" ca="1" si="985"/>
        <v>0</v>
      </c>
      <c r="O3953">
        <f>COUNTIF(結算日!$A$3:$A$249,A3953)</f>
        <v>0</v>
      </c>
      <c r="Q3953" s="7">
        <f t="shared" si="993"/>
        <v>7</v>
      </c>
      <c r="R3953" s="8">
        <f t="shared" ca="1" si="997"/>
        <v>1393</v>
      </c>
      <c r="S3953" s="8">
        <f t="shared" ca="1" si="998"/>
        <v>1820578</v>
      </c>
      <c r="T3953" s="8">
        <f t="shared" ca="1" si="994"/>
        <v>199</v>
      </c>
      <c r="U3953" s="9">
        <f t="shared" ca="1" si="999"/>
        <v>0</v>
      </c>
      <c r="V3953">
        <f t="shared" si="995"/>
        <v>2014</v>
      </c>
      <c r="W3953">
        <f t="shared" si="996"/>
        <v>6</v>
      </c>
    </row>
    <row r="3954" spans="1:23" x14ac:dyDescent="0.25">
      <c r="A3954" s="1">
        <v>41799</v>
      </c>
      <c r="B3954" s="2">
        <v>9162.74</v>
      </c>
      <c r="C3954" s="2">
        <v>97919</v>
      </c>
      <c r="D3954" s="2">
        <v>9146</v>
      </c>
      <c r="E3954" s="2">
        <v>9037</v>
      </c>
      <c r="F3954" s="10">
        <f t="shared" si="986"/>
        <v>-1.8269644233056548E-3</v>
      </c>
      <c r="G3954" s="2">
        <f t="shared" ca="1" si="987"/>
        <v>92983.5</v>
      </c>
      <c r="H3954">
        <f t="shared" ca="1" si="988"/>
        <v>1</v>
      </c>
      <c r="I3954">
        <f t="shared" si="989"/>
        <v>1</v>
      </c>
      <c r="J3954">
        <f t="shared" si="992"/>
        <v>28.280000000000655</v>
      </c>
      <c r="K3954">
        <f t="shared" si="990"/>
        <v>1</v>
      </c>
      <c r="L3954" s="11">
        <f t="shared" ca="1" si="984"/>
        <v>10884.619999999955</v>
      </c>
      <c r="M3954">
        <f t="shared" ca="1" si="991"/>
        <v>1</v>
      </c>
      <c r="N3954">
        <f t="shared" ca="1" si="985"/>
        <v>0</v>
      </c>
      <c r="O3954">
        <f>COUNTIF(結算日!$A$3:$A$249,A3954)</f>
        <v>0</v>
      </c>
      <c r="Q3954" s="7">
        <f t="shared" si="993"/>
        <v>21</v>
      </c>
      <c r="R3954" s="8">
        <f t="shared" ca="1" si="997"/>
        <v>4179</v>
      </c>
      <c r="S3954" s="8">
        <f t="shared" ca="1" si="998"/>
        <v>1824757</v>
      </c>
      <c r="T3954" s="8">
        <f t="shared" ca="1" si="994"/>
        <v>199</v>
      </c>
      <c r="U3954" s="9">
        <f t="shared" ca="1" si="999"/>
        <v>0</v>
      </c>
      <c r="V3954">
        <f t="shared" si="995"/>
        <v>2014</v>
      </c>
      <c r="W3954">
        <f t="shared" si="996"/>
        <v>6</v>
      </c>
    </row>
    <row r="3955" spans="1:23" x14ac:dyDescent="0.25">
      <c r="A3955" s="1">
        <v>41800</v>
      </c>
      <c r="B3955" s="2">
        <v>9222.3700000000008</v>
      </c>
      <c r="C3955" s="2">
        <v>102944</v>
      </c>
      <c r="D3955" s="2">
        <v>9185</v>
      </c>
      <c r="E3955" s="2">
        <v>9078</v>
      </c>
      <c r="F3955" s="10">
        <f t="shared" si="986"/>
        <v>-4.0521037433979279E-3</v>
      </c>
      <c r="G3955" s="2">
        <f t="shared" ca="1" si="987"/>
        <v>93144.125</v>
      </c>
      <c r="H3955">
        <f t="shared" ca="1" si="988"/>
        <v>1</v>
      </c>
      <c r="I3955">
        <f t="shared" si="989"/>
        <v>1</v>
      </c>
      <c r="J3955">
        <f t="shared" si="992"/>
        <v>59.630000000001019</v>
      </c>
      <c r="K3955">
        <f t="shared" si="990"/>
        <v>1</v>
      </c>
      <c r="L3955" s="11">
        <f t="shared" ca="1" si="984"/>
        <v>10944.249999999956</v>
      </c>
      <c r="M3955">
        <f t="shared" ca="1" si="991"/>
        <v>1</v>
      </c>
      <c r="N3955">
        <f t="shared" ca="1" si="985"/>
        <v>0</v>
      </c>
      <c r="O3955">
        <f>COUNTIF(結算日!$A$3:$A$249,A3955)</f>
        <v>0</v>
      </c>
      <c r="Q3955" s="7">
        <f t="shared" si="993"/>
        <v>39</v>
      </c>
      <c r="R3955" s="8">
        <f t="shared" ca="1" si="997"/>
        <v>7761</v>
      </c>
      <c r="S3955" s="8">
        <f t="shared" ca="1" si="998"/>
        <v>1832518</v>
      </c>
      <c r="T3955" s="8">
        <f t="shared" ca="1" si="994"/>
        <v>199</v>
      </c>
      <c r="U3955" s="9">
        <f t="shared" ca="1" si="999"/>
        <v>0</v>
      </c>
      <c r="V3955">
        <f t="shared" si="995"/>
        <v>2014</v>
      </c>
      <c r="W3955">
        <f t="shared" si="996"/>
        <v>6</v>
      </c>
    </row>
    <row r="3956" spans="1:23" x14ac:dyDescent="0.25">
      <c r="A3956" s="1">
        <v>41801</v>
      </c>
      <c r="B3956" s="2">
        <v>9229.7999999999993</v>
      </c>
      <c r="C3956" s="2">
        <v>100329</v>
      </c>
      <c r="D3956" s="2">
        <v>9211</v>
      </c>
      <c r="E3956" s="2">
        <v>9100</v>
      </c>
      <c r="F3956" s="10">
        <f t="shared" si="986"/>
        <v>-2.0368805391232092E-3</v>
      </c>
      <c r="G3956" s="2">
        <f t="shared" ca="1" si="987"/>
        <v>93701.1</v>
      </c>
      <c r="H3956">
        <f t="shared" ca="1" si="988"/>
        <v>1</v>
      </c>
      <c r="I3956">
        <f t="shared" si="989"/>
        <v>1</v>
      </c>
      <c r="J3956">
        <f t="shared" si="992"/>
        <v>7.429999999998472</v>
      </c>
      <c r="K3956">
        <f t="shared" si="990"/>
        <v>1</v>
      </c>
      <c r="L3956" s="11">
        <f t="shared" ca="1" si="984"/>
        <v>10951.679999999955</v>
      </c>
      <c r="M3956">
        <f t="shared" ca="1" si="991"/>
        <v>1</v>
      </c>
      <c r="N3956">
        <f t="shared" ca="1" si="985"/>
        <v>0</v>
      </c>
      <c r="O3956">
        <f>COUNTIF(結算日!$A$3:$A$249,A3956)</f>
        <v>0</v>
      </c>
      <c r="Q3956" s="7">
        <f t="shared" si="993"/>
        <v>26</v>
      </c>
      <c r="R3956" s="8">
        <f t="shared" ca="1" si="997"/>
        <v>5174</v>
      </c>
      <c r="S3956" s="8">
        <f t="shared" ca="1" si="998"/>
        <v>1837692</v>
      </c>
      <c r="T3956" s="8">
        <f t="shared" ca="1" si="994"/>
        <v>199</v>
      </c>
      <c r="U3956" s="9">
        <f t="shared" ca="1" si="999"/>
        <v>0</v>
      </c>
      <c r="V3956">
        <f t="shared" si="995"/>
        <v>2014</v>
      </c>
      <c r="W3956">
        <f t="shared" si="996"/>
        <v>6</v>
      </c>
    </row>
    <row r="3957" spans="1:23" x14ac:dyDescent="0.25">
      <c r="A3957" s="1">
        <v>41802</v>
      </c>
      <c r="B3957" s="2">
        <v>9204.65</v>
      </c>
      <c r="C3957" s="2">
        <v>99591</v>
      </c>
      <c r="D3957" s="2">
        <v>9204</v>
      </c>
      <c r="E3957" s="2">
        <v>9095</v>
      </c>
      <c r="F3957" s="10">
        <f t="shared" si="986"/>
        <v>-7.0616481886887073E-5</v>
      </c>
      <c r="G3957" s="2">
        <f t="shared" ca="1" si="987"/>
        <v>93949.225000000006</v>
      </c>
      <c r="H3957">
        <f t="shared" ca="1" si="988"/>
        <v>1</v>
      </c>
      <c r="I3957">
        <f t="shared" si="989"/>
        <v>1</v>
      </c>
      <c r="J3957">
        <f t="shared" si="992"/>
        <v>-25.149999999999636</v>
      </c>
      <c r="K3957">
        <f t="shared" ca="1" si="990"/>
        <v>1</v>
      </c>
      <c r="L3957" s="11">
        <f t="shared" ca="1" si="984"/>
        <v>10926.529999999955</v>
      </c>
      <c r="M3957">
        <f t="shared" ca="1" si="991"/>
        <v>1</v>
      </c>
      <c r="N3957">
        <f t="shared" ca="1" si="985"/>
        <v>0</v>
      </c>
      <c r="O3957">
        <f>COUNTIF(結算日!$A$3:$A$249,A3957)</f>
        <v>0</v>
      </c>
      <c r="Q3957" s="7">
        <f t="shared" si="993"/>
        <v>-7</v>
      </c>
      <c r="R3957" s="8">
        <f t="shared" ca="1" si="997"/>
        <v>-1393</v>
      </c>
      <c r="S3957" s="8">
        <f t="shared" ca="1" si="998"/>
        <v>1836299</v>
      </c>
      <c r="T3957" s="8">
        <f t="shared" ca="1" si="994"/>
        <v>199</v>
      </c>
      <c r="U3957" s="9">
        <f t="shared" ca="1" si="999"/>
        <v>0</v>
      </c>
      <c r="V3957">
        <f t="shared" si="995"/>
        <v>2014</v>
      </c>
      <c r="W3957">
        <f t="shared" si="996"/>
        <v>6</v>
      </c>
    </row>
    <row r="3958" spans="1:23" x14ac:dyDescent="0.25">
      <c r="A3958" s="1">
        <v>41803</v>
      </c>
      <c r="B3958" s="2">
        <v>9196.39</v>
      </c>
      <c r="C3958" s="2">
        <v>90995</v>
      </c>
      <c r="D3958" s="2">
        <v>9198</v>
      </c>
      <c r="E3958" s="2">
        <v>9094</v>
      </c>
      <c r="F3958" s="10">
        <f t="shared" si="986"/>
        <v>1.7506869543382209E-4</v>
      </c>
      <c r="G3958" s="2">
        <f t="shared" ca="1" si="987"/>
        <v>93870.95</v>
      </c>
      <c r="H3958">
        <f t="shared" ca="1" si="988"/>
        <v>-1</v>
      </c>
      <c r="I3958">
        <f t="shared" si="989"/>
        <v>-1</v>
      </c>
      <c r="J3958">
        <f t="shared" si="992"/>
        <v>-8.2600000000002183</v>
      </c>
      <c r="K3958">
        <f t="shared" ca="1" si="990"/>
        <v>-1</v>
      </c>
      <c r="L3958" s="11">
        <f t="shared" ca="1" si="984"/>
        <v>10918.269999999955</v>
      </c>
      <c r="M3958">
        <f t="shared" ca="1" si="991"/>
        <v>-1</v>
      </c>
      <c r="N3958">
        <f t="shared" ca="1" si="985"/>
        <v>2</v>
      </c>
      <c r="O3958">
        <f>COUNTIF(結算日!$A$3:$A$249,A3958)</f>
        <v>0</v>
      </c>
      <c r="Q3958" s="7">
        <f t="shared" si="993"/>
        <v>-6</v>
      </c>
      <c r="R3958" s="8">
        <f t="shared" ca="1" si="997"/>
        <v>-1194</v>
      </c>
      <c r="S3958" s="8">
        <f t="shared" ca="1" si="998"/>
        <v>1835105</v>
      </c>
      <c r="T3958" s="8">
        <f t="shared" ca="1" si="994"/>
        <v>-199</v>
      </c>
      <c r="U3958" s="9">
        <f t="shared" ca="1" si="999"/>
        <v>398</v>
      </c>
      <c r="V3958">
        <f t="shared" si="995"/>
        <v>2014</v>
      </c>
      <c r="W3958">
        <f t="shared" si="996"/>
        <v>6</v>
      </c>
    </row>
    <row r="3959" spans="1:23" x14ac:dyDescent="0.25">
      <c r="A3959" s="1">
        <v>41806</v>
      </c>
      <c r="B3959" s="2">
        <v>9202.93</v>
      </c>
      <c r="C3959" s="2">
        <v>92008</v>
      </c>
      <c r="D3959" s="2">
        <v>9200</v>
      </c>
      <c r="E3959" s="2">
        <v>9113</v>
      </c>
      <c r="F3959" s="10">
        <f t="shared" si="986"/>
        <v>-3.1837686475943983E-4</v>
      </c>
      <c r="G3959" s="2">
        <f t="shared" ca="1" si="987"/>
        <v>93797.975000000006</v>
      </c>
      <c r="H3959">
        <f t="shared" ca="1" si="988"/>
        <v>-1</v>
      </c>
      <c r="I3959">
        <f t="shared" si="989"/>
        <v>1</v>
      </c>
      <c r="J3959">
        <f t="shared" si="992"/>
        <v>6.5400000000008731</v>
      </c>
      <c r="K3959">
        <f t="shared" ca="1" si="990"/>
        <v>-1</v>
      </c>
      <c r="L3959" s="11">
        <f t="shared" ca="1" si="984"/>
        <v>10911.729999999954</v>
      </c>
      <c r="M3959">
        <f t="shared" ca="1" si="991"/>
        <v>-1</v>
      </c>
      <c r="N3959">
        <f t="shared" ca="1" si="985"/>
        <v>0</v>
      </c>
      <c r="O3959">
        <f>COUNTIF(結算日!$A$3:$A$249,A3959)</f>
        <v>0</v>
      </c>
      <c r="Q3959" s="7">
        <f t="shared" si="993"/>
        <v>2</v>
      </c>
      <c r="R3959" s="8">
        <f t="shared" ca="1" si="997"/>
        <v>-398</v>
      </c>
      <c r="S3959" s="8">
        <f t="shared" ca="1" si="998"/>
        <v>1834309</v>
      </c>
      <c r="T3959" s="8">
        <f t="shared" ca="1" si="994"/>
        <v>-199</v>
      </c>
      <c r="U3959" s="9">
        <f t="shared" ca="1" si="999"/>
        <v>0</v>
      </c>
      <c r="V3959">
        <f t="shared" si="995"/>
        <v>2014</v>
      </c>
      <c r="W3959">
        <f t="shared" si="996"/>
        <v>6</v>
      </c>
    </row>
    <row r="3960" spans="1:23" x14ac:dyDescent="0.25">
      <c r="A3960" s="1">
        <v>41807</v>
      </c>
      <c r="B3960" s="2">
        <v>9240.6</v>
      </c>
      <c r="C3960" s="2">
        <v>100540</v>
      </c>
      <c r="D3960" s="2">
        <v>9241</v>
      </c>
      <c r="E3960" s="2">
        <v>9160</v>
      </c>
      <c r="F3960" s="10">
        <f t="shared" si="986"/>
        <v>4.3287232430744282E-5</v>
      </c>
      <c r="G3960" s="2">
        <f t="shared" ca="1" si="987"/>
        <v>94555.074999999997</v>
      </c>
      <c r="H3960">
        <f t="shared" ca="1" si="988"/>
        <v>1</v>
      </c>
      <c r="I3960">
        <f t="shared" si="989"/>
        <v>-1</v>
      </c>
      <c r="J3960">
        <f t="shared" si="992"/>
        <v>37.670000000000073</v>
      </c>
      <c r="K3960">
        <f t="shared" ca="1" si="990"/>
        <v>1</v>
      </c>
      <c r="L3960" s="11">
        <f t="shared" ca="1" si="984"/>
        <v>10874.059999999954</v>
      </c>
      <c r="M3960">
        <f t="shared" ca="1" si="991"/>
        <v>1</v>
      </c>
      <c r="N3960">
        <f t="shared" ca="1" si="985"/>
        <v>2</v>
      </c>
      <c r="O3960">
        <f>COUNTIF(結算日!$A$3:$A$249,A3960)</f>
        <v>0</v>
      </c>
      <c r="Q3960" s="7">
        <f t="shared" si="993"/>
        <v>41</v>
      </c>
      <c r="R3960" s="8">
        <f t="shared" ca="1" si="997"/>
        <v>-8159</v>
      </c>
      <c r="S3960" s="8">
        <f t="shared" ca="1" si="998"/>
        <v>1826150</v>
      </c>
      <c r="T3960" s="8">
        <f t="shared" ca="1" si="994"/>
        <v>197</v>
      </c>
      <c r="U3960" s="9">
        <f t="shared" ca="1" si="999"/>
        <v>396</v>
      </c>
      <c r="V3960">
        <f t="shared" si="995"/>
        <v>2014</v>
      </c>
      <c r="W3960">
        <f t="shared" si="996"/>
        <v>6</v>
      </c>
    </row>
    <row r="3961" spans="1:23" x14ac:dyDescent="0.25">
      <c r="A3961" s="1">
        <v>41808</v>
      </c>
      <c r="B3961" s="2">
        <v>9279.93</v>
      </c>
      <c r="C3961" s="2">
        <v>127927</v>
      </c>
      <c r="D3961" s="2">
        <v>9302</v>
      </c>
      <c r="E3961" s="2">
        <v>9178</v>
      </c>
      <c r="F3961" s="10">
        <f t="shared" si="986"/>
        <v>-1.0983919059734282E-2</v>
      </c>
      <c r="G3961" s="2">
        <f t="shared" ca="1" si="987"/>
        <v>96110.1</v>
      </c>
      <c r="H3961">
        <f t="shared" ca="1" si="988"/>
        <v>1</v>
      </c>
      <c r="I3961">
        <f t="shared" si="989"/>
        <v>1</v>
      </c>
      <c r="J3961">
        <f t="shared" si="992"/>
        <v>39.329999999999927</v>
      </c>
      <c r="K3961">
        <f t="shared" si="990"/>
        <v>1</v>
      </c>
      <c r="L3961" s="11">
        <f t="shared" ca="1" si="984"/>
        <v>10913.389999999954</v>
      </c>
      <c r="M3961">
        <f t="shared" ca="1" si="991"/>
        <v>1</v>
      </c>
      <c r="N3961">
        <f t="shared" ca="1" si="985"/>
        <v>0</v>
      </c>
      <c r="O3961">
        <f>COUNTIF(結算日!$A$3:$A$249,A3961)</f>
        <v>1</v>
      </c>
      <c r="Q3961" s="7">
        <f t="shared" si="993"/>
        <v>61</v>
      </c>
      <c r="R3961" s="8">
        <f t="shared" ca="1" si="997"/>
        <v>12017</v>
      </c>
      <c r="S3961" s="8">
        <f t="shared" ca="1" si="998"/>
        <v>1837771</v>
      </c>
      <c r="T3961" s="8">
        <f t="shared" ca="1" si="994"/>
        <v>200</v>
      </c>
      <c r="U3961" s="9">
        <f t="shared" ca="1" si="999"/>
        <v>397</v>
      </c>
      <c r="V3961">
        <f t="shared" si="995"/>
        <v>2014</v>
      </c>
      <c r="W3961">
        <f t="shared" si="996"/>
        <v>6</v>
      </c>
    </row>
    <row r="3962" spans="1:23" x14ac:dyDescent="0.25">
      <c r="A3962" s="1">
        <v>41809</v>
      </c>
      <c r="B3962" s="2">
        <v>9316.81</v>
      </c>
      <c r="C3962" s="2">
        <v>90271</v>
      </c>
      <c r="D3962" s="2">
        <v>9225</v>
      </c>
      <c r="E3962" s="2">
        <v>9119</v>
      </c>
      <c r="F3962" s="10">
        <f t="shared" si="986"/>
        <v>-9.8542312229185081E-3</v>
      </c>
      <c r="G3962" s="2">
        <f t="shared" ca="1" si="987"/>
        <v>96193.625</v>
      </c>
      <c r="H3962">
        <f t="shared" ca="1" si="988"/>
        <v>-1</v>
      </c>
      <c r="I3962">
        <f t="shared" si="989"/>
        <v>1</v>
      </c>
      <c r="J3962">
        <f t="shared" si="992"/>
        <v>36.8799999999992</v>
      </c>
      <c r="K3962">
        <f t="shared" si="990"/>
        <v>1</v>
      </c>
      <c r="L3962" s="11">
        <f t="shared" ca="1" si="984"/>
        <v>10950.269999999953</v>
      </c>
      <c r="M3962">
        <f t="shared" ca="1" si="991"/>
        <v>1</v>
      </c>
      <c r="N3962">
        <f t="shared" ca="1" si="985"/>
        <v>0</v>
      </c>
      <c r="O3962">
        <f>COUNTIF(結算日!$A$3:$A$249,A3962)</f>
        <v>0</v>
      </c>
      <c r="Q3962" s="7">
        <f t="shared" si="993"/>
        <v>47</v>
      </c>
      <c r="R3962" s="8">
        <f t="shared" ca="1" si="997"/>
        <v>9400</v>
      </c>
      <c r="S3962" s="8">
        <f t="shared" ca="1" si="998"/>
        <v>1846774</v>
      </c>
      <c r="T3962" s="8">
        <f t="shared" ca="1" si="994"/>
        <v>200</v>
      </c>
      <c r="U3962" s="9">
        <f t="shared" ca="1" si="999"/>
        <v>0</v>
      </c>
      <c r="V3962">
        <f t="shared" si="995"/>
        <v>2014</v>
      </c>
      <c r="W3962">
        <f t="shared" si="996"/>
        <v>6</v>
      </c>
    </row>
    <row r="3963" spans="1:23" x14ac:dyDescent="0.25">
      <c r="A3963" s="1">
        <v>41810</v>
      </c>
      <c r="B3963" s="2">
        <v>9273.7900000000009</v>
      </c>
      <c r="C3963" s="2">
        <v>96348</v>
      </c>
      <c r="D3963" s="2">
        <v>9180</v>
      </c>
      <c r="E3963" s="2">
        <v>9075</v>
      </c>
      <c r="F3963" s="10">
        <f t="shared" si="986"/>
        <v>-1.0113448762588018E-2</v>
      </c>
      <c r="G3963" s="2">
        <f t="shared" ca="1" si="987"/>
        <v>95998.024999999994</v>
      </c>
      <c r="H3963">
        <f t="shared" ca="1" si="988"/>
        <v>1</v>
      </c>
      <c r="I3963">
        <f t="shared" si="989"/>
        <v>1</v>
      </c>
      <c r="J3963">
        <f t="shared" si="992"/>
        <v>-43.019999999998618</v>
      </c>
      <c r="K3963">
        <f t="shared" si="990"/>
        <v>1</v>
      </c>
      <c r="L3963" s="11">
        <f t="shared" ca="1" si="984"/>
        <v>10907.249999999955</v>
      </c>
      <c r="M3963">
        <f t="shared" ca="1" si="991"/>
        <v>1</v>
      </c>
      <c r="N3963">
        <f t="shared" ca="1" si="985"/>
        <v>0</v>
      </c>
      <c r="O3963">
        <f>COUNTIF(結算日!$A$3:$A$249,A3963)</f>
        <v>0</v>
      </c>
      <c r="Q3963" s="7">
        <f t="shared" si="993"/>
        <v>-45</v>
      </c>
      <c r="R3963" s="8">
        <f t="shared" ca="1" si="997"/>
        <v>-9000</v>
      </c>
      <c r="S3963" s="8">
        <f t="shared" ca="1" si="998"/>
        <v>1837774</v>
      </c>
      <c r="T3963" s="8">
        <f t="shared" ca="1" si="994"/>
        <v>200</v>
      </c>
      <c r="U3963" s="9">
        <f t="shared" ca="1" si="999"/>
        <v>0</v>
      </c>
      <c r="V3963">
        <f t="shared" si="995"/>
        <v>2014</v>
      </c>
      <c r="W3963">
        <f t="shared" si="996"/>
        <v>6</v>
      </c>
    </row>
    <row r="3964" spans="1:23" x14ac:dyDescent="0.25">
      <c r="A3964" s="1">
        <v>41813</v>
      </c>
      <c r="B3964" s="2">
        <v>9228.35</v>
      </c>
      <c r="C3964" s="2">
        <v>110335</v>
      </c>
      <c r="D3964" s="2">
        <v>9166</v>
      </c>
      <c r="E3964" s="2">
        <v>9059</v>
      </c>
      <c r="F3964" s="10">
        <f t="shared" si="986"/>
        <v>-6.7563540611268458E-3</v>
      </c>
      <c r="G3964" s="2">
        <f t="shared" ca="1" si="987"/>
        <v>96383.3</v>
      </c>
      <c r="H3964">
        <f t="shared" ca="1" si="988"/>
        <v>1</v>
      </c>
      <c r="I3964">
        <f t="shared" si="989"/>
        <v>1</v>
      </c>
      <c r="J3964">
        <f t="shared" si="992"/>
        <v>-45.440000000000509</v>
      </c>
      <c r="K3964">
        <f t="shared" si="990"/>
        <v>1</v>
      </c>
      <c r="L3964" s="11">
        <f t="shared" ca="1" si="984"/>
        <v>10861.809999999954</v>
      </c>
      <c r="M3964">
        <f t="shared" ca="1" si="991"/>
        <v>1</v>
      </c>
      <c r="N3964">
        <f t="shared" ca="1" si="985"/>
        <v>0</v>
      </c>
      <c r="O3964">
        <f>COUNTIF(結算日!$A$3:$A$249,A3964)</f>
        <v>0</v>
      </c>
      <c r="Q3964" s="7">
        <f t="shared" si="993"/>
        <v>-14</v>
      </c>
      <c r="R3964" s="8">
        <f t="shared" ca="1" si="997"/>
        <v>-2800</v>
      </c>
      <c r="S3964" s="8">
        <f t="shared" ca="1" si="998"/>
        <v>1834974</v>
      </c>
      <c r="T3964" s="8">
        <f t="shared" ca="1" si="994"/>
        <v>200</v>
      </c>
      <c r="U3964" s="9">
        <f t="shared" ca="1" si="999"/>
        <v>0</v>
      </c>
      <c r="V3964">
        <f t="shared" si="995"/>
        <v>2014</v>
      </c>
      <c r="W3964">
        <f t="shared" si="996"/>
        <v>6</v>
      </c>
    </row>
    <row r="3965" spans="1:23" x14ac:dyDescent="0.25">
      <c r="A3965" s="1">
        <v>41814</v>
      </c>
      <c r="B3965" s="2">
        <v>9246.2000000000007</v>
      </c>
      <c r="C3965" s="2">
        <v>88672</v>
      </c>
      <c r="D3965" s="2">
        <v>9172</v>
      </c>
      <c r="E3965" s="2">
        <v>9060</v>
      </c>
      <c r="F3965" s="10">
        <f t="shared" si="986"/>
        <v>-8.0249183448336536E-3</v>
      </c>
      <c r="G3965" s="2">
        <f t="shared" ca="1" si="987"/>
        <v>95248.925000000003</v>
      </c>
      <c r="H3965">
        <f t="shared" ca="1" si="988"/>
        <v>-1</v>
      </c>
      <c r="I3965">
        <f t="shared" si="989"/>
        <v>1</v>
      </c>
      <c r="J3965">
        <f t="shared" si="992"/>
        <v>17.850000000000364</v>
      </c>
      <c r="K3965">
        <f t="shared" si="990"/>
        <v>1</v>
      </c>
      <c r="L3965" s="11">
        <f t="shared" ca="1" si="984"/>
        <v>10879.659999999954</v>
      </c>
      <c r="M3965">
        <f t="shared" ca="1" si="991"/>
        <v>1</v>
      </c>
      <c r="N3965">
        <f t="shared" ca="1" si="985"/>
        <v>0</v>
      </c>
      <c r="O3965">
        <f>COUNTIF(結算日!$A$3:$A$249,A3965)</f>
        <v>0</v>
      </c>
      <c r="Q3965" s="7">
        <f t="shared" si="993"/>
        <v>6</v>
      </c>
      <c r="R3965" s="8">
        <f t="shared" ca="1" si="997"/>
        <v>1200</v>
      </c>
      <c r="S3965" s="8">
        <f t="shared" ca="1" si="998"/>
        <v>1836174</v>
      </c>
      <c r="T3965" s="8">
        <f t="shared" ca="1" si="994"/>
        <v>200</v>
      </c>
      <c r="U3965" s="9">
        <f t="shared" ca="1" si="999"/>
        <v>0</v>
      </c>
      <c r="V3965">
        <f t="shared" si="995"/>
        <v>2014</v>
      </c>
      <c r="W3965">
        <f t="shared" si="996"/>
        <v>6</v>
      </c>
    </row>
    <row r="3966" spans="1:23" x14ac:dyDescent="0.25">
      <c r="A3966" s="1">
        <v>41815</v>
      </c>
      <c r="B3966" s="2">
        <v>9242.16</v>
      </c>
      <c r="C3966" s="2">
        <v>85791</v>
      </c>
      <c r="D3966" s="2">
        <v>9157</v>
      </c>
      <c r="E3966" s="2">
        <v>9048</v>
      </c>
      <c r="F3966" s="10">
        <f t="shared" si="986"/>
        <v>-9.2142962251248184E-3</v>
      </c>
      <c r="G3966" s="2">
        <f t="shared" ca="1" si="987"/>
        <v>94965.1</v>
      </c>
      <c r="H3966">
        <f t="shared" ca="1" si="988"/>
        <v>-1</v>
      </c>
      <c r="I3966">
        <f t="shared" si="989"/>
        <v>1</v>
      </c>
      <c r="J3966">
        <f t="shared" si="992"/>
        <v>-4.0400000000008731</v>
      </c>
      <c r="K3966">
        <f t="shared" si="990"/>
        <v>1</v>
      </c>
      <c r="L3966" s="11">
        <f t="shared" ref="L3966:L4029" ca="1" si="1000">L3965+J3966*M3965</f>
        <v>10875.619999999954</v>
      </c>
      <c r="M3966">
        <f t="shared" ca="1" si="991"/>
        <v>1</v>
      </c>
      <c r="N3966">
        <f t="shared" ref="N3966:N4029" ca="1" si="1001">ABS(M3966-M3965)</f>
        <v>0</v>
      </c>
      <c r="O3966">
        <f>COUNTIF(結算日!$A$3:$A$249,A3966)</f>
        <v>0</v>
      </c>
      <c r="Q3966" s="7">
        <f t="shared" si="993"/>
        <v>-15</v>
      </c>
      <c r="R3966" s="8">
        <f t="shared" ca="1" si="997"/>
        <v>-3000</v>
      </c>
      <c r="S3966" s="8">
        <f t="shared" ca="1" si="998"/>
        <v>1833174</v>
      </c>
      <c r="T3966" s="8">
        <f t="shared" ca="1" si="994"/>
        <v>200</v>
      </c>
      <c r="U3966" s="9">
        <f t="shared" ca="1" si="999"/>
        <v>0</v>
      </c>
      <c r="V3966">
        <f t="shared" si="995"/>
        <v>2014</v>
      </c>
      <c r="W3966">
        <f t="shared" si="996"/>
        <v>6</v>
      </c>
    </row>
    <row r="3967" spans="1:23" x14ac:dyDescent="0.25">
      <c r="A3967" s="1">
        <v>41816</v>
      </c>
      <c r="B3967" s="2">
        <v>9320.94</v>
      </c>
      <c r="C3967" s="2">
        <v>96959</v>
      </c>
      <c r="D3967" s="2">
        <v>9233</v>
      </c>
      <c r="E3967" s="2">
        <v>9121</v>
      </c>
      <c r="F3967" s="10">
        <f t="shared" si="986"/>
        <v>-9.4346707520915896E-3</v>
      </c>
      <c r="G3967" s="2">
        <f t="shared" ca="1" si="987"/>
        <v>95089.074999999997</v>
      </c>
      <c r="H3967">
        <f t="shared" ca="1" si="988"/>
        <v>1</v>
      </c>
      <c r="I3967">
        <f t="shared" si="989"/>
        <v>1</v>
      </c>
      <c r="J3967">
        <f t="shared" si="992"/>
        <v>78.780000000000655</v>
      </c>
      <c r="K3967">
        <f t="shared" si="990"/>
        <v>1</v>
      </c>
      <c r="L3967" s="11">
        <f t="shared" ca="1" si="1000"/>
        <v>10954.399999999954</v>
      </c>
      <c r="M3967">
        <f t="shared" ca="1" si="991"/>
        <v>1</v>
      </c>
      <c r="N3967">
        <f t="shared" ca="1" si="1001"/>
        <v>0</v>
      </c>
      <c r="O3967">
        <f>COUNTIF(結算日!$A$3:$A$249,A3967)</f>
        <v>0</v>
      </c>
      <c r="Q3967" s="7">
        <f t="shared" si="993"/>
        <v>76</v>
      </c>
      <c r="R3967" s="8">
        <f t="shared" ca="1" si="997"/>
        <v>15200</v>
      </c>
      <c r="S3967" s="8">
        <f t="shared" ca="1" si="998"/>
        <v>1848374</v>
      </c>
      <c r="T3967" s="8">
        <f t="shared" ca="1" si="994"/>
        <v>200</v>
      </c>
      <c r="U3967" s="9">
        <f t="shared" ca="1" si="999"/>
        <v>0</v>
      </c>
      <c r="V3967">
        <f t="shared" si="995"/>
        <v>2014</v>
      </c>
      <c r="W3967">
        <f t="shared" si="996"/>
        <v>6</v>
      </c>
    </row>
    <row r="3968" spans="1:23" x14ac:dyDescent="0.25">
      <c r="A3968" s="1">
        <v>41817</v>
      </c>
      <c r="B3968" s="2">
        <v>9306.83</v>
      </c>
      <c r="C3968" s="2">
        <v>93593</v>
      </c>
      <c r="D3968" s="2">
        <v>9209</v>
      </c>
      <c r="E3968" s="2">
        <v>9097</v>
      </c>
      <c r="F3968" s="10">
        <f t="shared" si="986"/>
        <v>-1.0511635003540354E-2</v>
      </c>
      <c r="G3968" s="2">
        <f t="shared" ca="1" si="987"/>
        <v>94730.7</v>
      </c>
      <c r="H3968">
        <f t="shared" ca="1" si="988"/>
        <v>-1</v>
      </c>
      <c r="I3968">
        <f t="shared" si="989"/>
        <v>1</v>
      </c>
      <c r="J3968">
        <f t="shared" si="992"/>
        <v>-14.110000000000582</v>
      </c>
      <c r="K3968">
        <f t="shared" si="990"/>
        <v>1</v>
      </c>
      <c r="L3968" s="11">
        <f t="shared" ca="1" si="1000"/>
        <v>10940.289999999954</v>
      </c>
      <c r="M3968">
        <f t="shared" ca="1" si="991"/>
        <v>1</v>
      </c>
      <c r="N3968">
        <f t="shared" ca="1" si="1001"/>
        <v>0</v>
      </c>
      <c r="O3968">
        <f>COUNTIF(結算日!$A$3:$A$249,A3968)</f>
        <v>0</v>
      </c>
      <c r="Q3968" s="7">
        <f t="shared" si="993"/>
        <v>-24</v>
      </c>
      <c r="R3968" s="8">
        <f t="shared" ca="1" si="997"/>
        <v>-4800</v>
      </c>
      <c r="S3968" s="8">
        <f t="shared" ca="1" si="998"/>
        <v>1843574</v>
      </c>
      <c r="T3968" s="8">
        <f t="shared" ca="1" si="994"/>
        <v>200</v>
      </c>
      <c r="U3968" s="9">
        <f t="shared" ca="1" si="999"/>
        <v>0</v>
      </c>
      <c r="V3968">
        <f t="shared" si="995"/>
        <v>2014</v>
      </c>
      <c r="W3968">
        <f t="shared" si="996"/>
        <v>6</v>
      </c>
    </row>
    <row r="3969" spans="1:23" x14ac:dyDescent="0.25">
      <c r="A3969" s="1">
        <v>41820</v>
      </c>
      <c r="B3969" s="2">
        <v>9393.07</v>
      </c>
      <c r="C3969" s="2">
        <v>101043</v>
      </c>
      <c r="D3969" s="2">
        <v>9290</v>
      </c>
      <c r="E3969" s="2">
        <v>9183</v>
      </c>
      <c r="F3969" s="10">
        <f t="shared" si="986"/>
        <v>-1.097298327383911E-2</v>
      </c>
      <c r="G3969" s="2">
        <f t="shared" ca="1" si="987"/>
        <v>94833.824999999997</v>
      </c>
      <c r="H3969">
        <f t="shared" ca="1" si="988"/>
        <v>1</v>
      </c>
      <c r="I3969">
        <f t="shared" si="989"/>
        <v>1</v>
      </c>
      <c r="J3969">
        <f t="shared" si="992"/>
        <v>86.239999999999782</v>
      </c>
      <c r="K3969">
        <f t="shared" si="990"/>
        <v>1</v>
      </c>
      <c r="L3969" s="11">
        <f t="shared" ca="1" si="1000"/>
        <v>11026.529999999953</v>
      </c>
      <c r="M3969">
        <f t="shared" ca="1" si="991"/>
        <v>1</v>
      </c>
      <c r="N3969">
        <f t="shared" ca="1" si="1001"/>
        <v>0</v>
      </c>
      <c r="O3969">
        <f>COUNTIF(結算日!$A$3:$A$249,A3969)</f>
        <v>0</v>
      </c>
      <c r="Q3969" s="7">
        <f t="shared" si="993"/>
        <v>81</v>
      </c>
      <c r="R3969" s="8">
        <f t="shared" ca="1" si="997"/>
        <v>16200</v>
      </c>
      <c r="S3969" s="8">
        <f t="shared" ca="1" si="998"/>
        <v>1859774</v>
      </c>
      <c r="T3969" s="8">
        <f t="shared" ca="1" si="994"/>
        <v>200</v>
      </c>
      <c r="U3969" s="9">
        <f t="shared" ca="1" si="999"/>
        <v>0</v>
      </c>
      <c r="V3969">
        <f t="shared" si="995"/>
        <v>2014</v>
      </c>
      <c r="W3969">
        <f t="shared" si="996"/>
        <v>6</v>
      </c>
    </row>
    <row r="3970" spans="1:23" x14ac:dyDescent="0.25">
      <c r="A3970" s="1">
        <v>41821</v>
      </c>
      <c r="B3970" s="2">
        <v>9441.92</v>
      </c>
      <c r="C3970" s="2">
        <v>114421</v>
      </c>
      <c r="D3970" s="2">
        <v>9384</v>
      </c>
      <c r="E3970" s="2">
        <v>9286</v>
      </c>
      <c r="F3970" s="10">
        <f t="shared" ref="F3970:F4033" si="1002">IF(O3970=1,E3970,D3970)/B3970-1</f>
        <v>-6.1343455568358962E-3</v>
      </c>
      <c r="G3970" s="2">
        <f t="shared" ref="G3970:G4033" ca="1" si="1003">IF(ROW()&gt;$G$1,AVERAGE(OFFSET(C3970,-$G$1+1,,$G$1)),"")</f>
        <v>95394.55</v>
      </c>
      <c r="H3970">
        <f t="shared" ref="H3970:H4033" ca="1" si="1004">IF(G3970="",0,SIGN(C3970-G3970))</f>
        <v>1</v>
      </c>
      <c r="I3970">
        <f t="shared" ref="I3970:I4033" si="1005">-SIGN(F3970)</f>
        <v>1</v>
      </c>
      <c r="J3970">
        <f t="shared" si="992"/>
        <v>48.850000000000364</v>
      </c>
      <c r="K3970">
        <f t="shared" ref="K3970:K4033" si="1006">CHOOSE($K$1,H3970*(2-$K$1)+I3970*($K$1-1),IF(ABS(F3970)&gt;($K$1-2)/100,I3970,H3970))</f>
        <v>1</v>
      </c>
      <c r="L3970" s="11">
        <f t="shared" ca="1" si="1000"/>
        <v>11075.379999999954</v>
      </c>
      <c r="M3970">
        <f t="shared" ref="M3970:M4033" ca="1" si="1007">INT(L3970*$P$1/B3970)*K3970</f>
        <v>1</v>
      </c>
      <c r="N3970">
        <f t="shared" ca="1" si="1001"/>
        <v>0</v>
      </c>
      <c r="O3970">
        <f>COUNTIF(結算日!$A$3:$A$249,A3970)</f>
        <v>0</v>
      </c>
      <c r="Q3970" s="7">
        <f t="shared" si="993"/>
        <v>94</v>
      </c>
      <c r="R3970" s="8">
        <f t="shared" ca="1" si="997"/>
        <v>18800</v>
      </c>
      <c r="S3970" s="8">
        <f t="shared" ca="1" si="998"/>
        <v>1878574</v>
      </c>
      <c r="T3970" s="8">
        <f t="shared" ca="1" si="994"/>
        <v>200</v>
      </c>
      <c r="U3970" s="9">
        <f t="shared" ca="1" si="999"/>
        <v>0</v>
      </c>
      <c r="V3970">
        <f t="shared" si="995"/>
        <v>2014</v>
      </c>
      <c r="W3970">
        <f t="shared" si="996"/>
        <v>7</v>
      </c>
    </row>
    <row r="3971" spans="1:23" x14ac:dyDescent="0.25">
      <c r="A3971" s="1">
        <v>41822</v>
      </c>
      <c r="B3971" s="2">
        <v>9484.9599999999991</v>
      </c>
      <c r="C3971" s="2">
        <v>150848</v>
      </c>
      <c r="D3971" s="2">
        <v>9402</v>
      </c>
      <c r="E3971" s="2">
        <v>9303</v>
      </c>
      <c r="F3971" s="10">
        <f t="shared" si="1002"/>
        <v>-8.7464786356504787E-3</v>
      </c>
      <c r="G3971" s="2">
        <f t="shared" ca="1" si="1003"/>
        <v>96651.45</v>
      </c>
      <c r="H3971">
        <f t="shared" ca="1" si="1004"/>
        <v>1</v>
      </c>
      <c r="I3971">
        <f t="shared" si="1005"/>
        <v>1</v>
      </c>
      <c r="J3971">
        <f t="shared" ref="J3971:J4034" si="1008">B3971-B3970</f>
        <v>43.039999999999054</v>
      </c>
      <c r="K3971">
        <f t="shared" si="1006"/>
        <v>1</v>
      </c>
      <c r="L3971" s="11">
        <f t="shared" ca="1" si="1000"/>
        <v>11118.419999999953</v>
      </c>
      <c r="M3971">
        <f t="shared" ca="1" si="1007"/>
        <v>1</v>
      </c>
      <c r="N3971">
        <f t="shared" ca="1" si="1001"/>
        <v>0</v>
      </c>
      <c r="O3971">
        <f>COUNTIF(結算日!$A$3:$A$249,A3971)</f>
        <v>0</v>
      </c>
      <c r="Q3971" s="7">
        <f t="shared" ref="Q3971:Q4034" si="1009">D3971-IF(O3970=1,E3970,D3970)</f>
        <v>18</v>
      </c>
      <c r="R3971" s="8">
        <f t="shared" ca="1" si="997"/>
        <v>3600</v>
      </c>
      <c r="S3971" s="8">
        <f t="shared" ca="1" si="998"/>
        <v>1882174</v>
      </c>
      <c r="T3971" s="8">
        <f t="shared" ref="T3971:T4034" ca="1" si="1010">INT(S3971*$P$1/IF(O3971=1,E3971,D3971))*K3971</f>
        <v>200</v>
      </c>
      <c r="U3971" s="9">
        <f t="shared" ca="1" si="999"/>
        <v>0</v>
      </c>
      <c r="V3971">
        <f t="shared" ref="V3971:V4034" si="1011">YEAR(A3971)</f>
        <v>2014</v>
      </c>
      <c r="W3971">
        <f t="shared" ref="W3971:W4034" si="1012">MONTH(A3971)</f>
        <v>7</v>
      </c>
    </row>
    <row r="3972" spans="1:23" x14ac:dyDescent="0.25">
      <c r="A3972" s="1">
        <v>41823</v>
      </c>
      <c r="B3972" s="2">
        <v>9526.23</v>
      </c>
      <c r="C3972" s="2">
        <v>120288</v>
      </c>
      <c r="D3972" s="2">
        <v>9455</v>
      </c>
      <c r="E3972" s="2">
        <v>9353</v>
      </c>
      <c r="F3972" s="10">
        <f t="shared" si="1002"/>
        <v>-7.477249656999585E-3</v>
      </c>
      <c r="G3972" s="2">
        <f t="shared" ca="1" si="1003"/>
        <v>97178.074999999997</v>
      </c>
      <c r="H3972">
        <f t="shared" ca="1" si="1004"/>
        <v>1</v>
      </c>
      <c r="I3972">
        <f t="shared" si="1005"/>
        <v>1</v>
      </c>
      <c r="J3972">
        <f t="shared" si="1008"/>
        <v>41.270000000000437</v>
      </c>
      <c r="K3972">
        <f t="shared" si="1006"/>
        <v>1</v>
      </c>
      <c r="L3972" s="11">
        <f t="shared" ca="1" si="1000"/>
        <v>11159.689999999953</v>
      </c>
      <c r="M3972">
        <f t="shared" ca="1" si="1007"/>
        <v>1</v>
      </c>
      <c r="N3972">
        <f t="shared" ca="1" si="1001"/>
        <v>0</v>
      </c>
      <c r="O3972">
        <f>COUNTIF(結算日!$A$3:$A$249,A3972)</f>
        <v>0</v>
      </c>
      <c r="Q3972" s="7">
        <f t="shared" si="1009"/>
        <v>53</v>
      </c>
      <c r="R3972" s="8">
        <f t="shared" ref="R3972:R4035" ca="1" si="1013">Q3972*T3971</f>
        <v>10600</v>
      </c>
      <c r="S3972" s="8">
        <f t="shared" ref="S3972:S4035" ca="1" si="1014">S3971+Q3972*T3971-U3971*$U$1</f>
        <v>1892774</v>
      </c>
      <c r="T3972" s="8">
        <f t="shared" ca="1" si="1010"/>
        <v>200</v>
      </c>
      <c r="U3972" s="9">
        <f t="shared" ref="U3972:U4035" ca="1" si="1015">IF(O3972=1,ABS(T3972)+ABS(T3971),ABS(T3972-T3971))</f>
        <v>0</v>
      </c>
      <c r="V3972">
        <f t="shared" si="1011"/>
        <v>2014</v>
      </c>
      <c r="W3972">
        <f t="shared" si="1012"/>
        <v>7</v>
      </c>
    </row>
    <row r="3973" spans="1:23" x14ac:dyDescent="0.25">
      <c r="A3973" s="1">
        <v>41824</v>
      </c>
      <c r="B3973" s="2">
        <v>9510.0499999999993</v>
      </c>
      <c r="C3973" s="2">
        <v>115613</v>
      </c>
      <c r="D3973" s="2">
        <v>9453</v>
      </c>
      <c r="E3973" s="2">
        <v>9354</v>
      </c>
      <c r="F3973" s="10">
        <f t="shared" si="1002"/>
        <v>-5.9989169352421268E-3</v>
      </c>
      <c r="G3973" s="2">
        <f t="shared" ca="1" si="1003"/>
        <v>97577.8</v>
      </c>
      <c r="H3973">
        <f t="shared" ca="1" si="1004"/>
        <v>1</v>
      </c>
      <c r="I3973">
        <f t="shared" si="1005"/>
        <v>1</v>
      </c>
      <c r="J3973">
        <f t="shared" si="1008"/>
        <v>-16.180000000000291</v>
      </c>
      <c r="K3973">
        <f t="shared" si="1006"/>
        <v>1</v>
      </c>
      <c r="L3973" s="11">
        <f t="shared" ca="1" si="1000"/>
        <v>11143.509999999953</v>
      </c>
      <c r="M3973">
        <f t="shared" ca="1" si="1007"/>
        <v>1</v>
      </c>
      <c r="N3973">
        <f t="shared" ca="1" si="1001"/>
        <v>0</v>
      </c>
      <c r="O3973">
        <f>COUNTIF(結算日!$A$3:$A$249,A3973)</f>
        <v>0</v>
      </c>
      <c r="Q3973" s="7">
        <f t="shared" si="1009"/>
        <v>-2</v>
      </c>
      <c r="R3973" s="8">
        <f t="shared" ca="1" si="1013"/>
        <v>-400</v>
      </c>
      <c r="S3973" s="8">
        <f t="shared" ca="1" si="1014"/>
        <v>1892374</v>
      </c>
      <c r="T3973" s="8">
        <f t="shared" ca="1" si="1010"/>
        <v>200</v>
      </c>
      <c r="U3973" s="9">
        <f t="shared" ca="1" si="1015"/>
        <v>0</v>
      </c>
      <c r="V3973">
        <f t="shared" si="1011"/>
        <v>2014</v>
      </c>
      <c r="W3973">
        <f t="shared" si="1012"/>
        <v>7</v>
      </c>
    </row>
    <row r="3974" spans="1:23" x14ac:dyDescent="0.25">
      <c r="A3974" s="1">
        <v>41827</v>
      </c>
      <c r="B3974" s="2">
        <v>9520.2000000000007</v>
      </c>
      <c r="C3974" s="2">
        <v>106312</v>
      </c>
      <c r="D3974" s="2">
        <v>9451</v>
      </c>
      <c r="E3974" s="2">
        <v>9344</v>
      </c>
      <c r="F3974" s="10">
        <f t="shared" si="1002"/>
        <v>-7.2687548580913086E-3</v>
      </c>
      <c r="G3974" s="2">
        <f t="shared" ca="1" si="1003"/>
        <v>97894.5</v>
      </c>
      <c r="H3974">
        <f t="shared" ca="1" si="1004"/>
        <v>1</v>
      </c>
      <c r="I3974">
        <f t="shared" si="1005"/>
        <v>1</v>
      </c>
      <c r="J3974">
        <f t="shared" si="1008"/>
        <v>10.150000000001455</v>
      </c>
      <c r="K3974">
        <f t="shared" si="1006"/>
        <v>1</v>
      </c>
      <c r="L3974" s="11">
        <f t="shared" ca="1" si="1000"/>
        <v>11153.659999999954</v>
      </c>
      <c r="M3974">
        <f t="shared" ca="1" si="1007"/>
        <v>1</v>
      </c>
      <c r="N3974">
        <f t="shared" ca="1" si="1001"/>
        <v>0</v>
      </c>
      <c r="O3974">
        <f>COUNTIF(結算日!$A$3:$A$249,A3974)</f>
        <v>0</v>
      </c>
      <c r="Q3974" s="7">
        <f t="shared" si="1009"/>
        <v>-2</v>
      </c>
      <c r="R3974" s="8">
        <f t="shared" ca="1" si="1013"/>
        <v>-400</v>
      </c>
      <c r="S3974" s="8">
        <f t="shared" ca="1" si="1014"/>
        <v>1891974</v>
      </c>
      <c r="T3974" s="8">
        <f t="shared" ca="1" si="1010"/>
        <v>200</v>
      </c>
      <c r="U3974" s="9">
        <f t="shared" ca="1" si="1015"/>
        <v>0</v>
      </c>
      <c r="V3974">
        <f t="shared" si="1011"/>
        <v>2014</v>
      </c>
      <c r="W3974">
        <f t="shared" si="1012"/>
        <v>7</v>
      </c>
    </row>
    <row r="3975" spans="1:23" x14ac:dyDescent="0.25">
      <c r="A3975" s="1">
        <v>41828</v>
      </c>
      <c r="B3975" s="2">
        <v>9530.98</v>
      </c>
      <c r="C3975" s="2">
        <v>100329</v>
      </c>
      <c r="D3975" s="2">
        <v>9477</v>
      </c>
      <c r="E3975" s="2">
        <v>9372</v>
      </c>
      <c r="F3975" s="10">
        <f t="shared" si="1002"/>
        <v>-5.6636358485695482E-3</v>
      </c>
      <c r="G3975" s="2">
        <f t="shared" ca="1" si="1003"/>
        <v>98316.024999999994</v>
      </c>
      <c r="H3975">
        <f t="shared" ca="1" si="1004"/>
        <v>1</v>
      </c>
      <c r="I3975">
        <f t="shared" si="1005"/>
        <v>1</v>
      </c>
      <c r="J3975">
        <f t="shared" si="1008"/>
        <v>10.779999999998836</v>
      </c>
      <c r="K3975">
        <f t="shared" si="1006"/>
        <v>1</v>
      </c>
      <c r="L3975" s="11">
        <f t="shared" ca="1" si="1000"/>
        <v>11164.439999999953</v>
      </c>
      <c r="M3975">
        <f t="shared" ca="1" si="1007"/>
        <v>1</v>
      </c>
      <c r="N3975">
        <f t="shared" ca="1" si="1001"/>
        <v>0</v>
      </c>
      <c r="O3975">
        <f>COUNTIF(結算日!$A$3:$A$249,A3975)</f>
        <v>0</v>
      </c>
      <c r="Q3975" s="7">
        <f t="shared" si="1009"/>
        <v>26</v>
      </c>
      <c r="R3975" s="8">
        <f t="shared" ca="1" si="1013"/>
        <v>5200</v>
      </c>
      <c r="S3975" s="8">
        <f t="shared" ca="1" si="1014"/>
        <v>1897174</v>
      </c>
      <c r="T3975" s="8">
        <f t="shared" ca="1" si="1010"/>
        <v>200</v>
      </c>
      <c r="U3975" s="9">
        <f t="shared" ca="1" si="1015"/>
        <v>0</v>
      </c>
      <c r="V3975">
        <f t="shared" si="1011"/>
        <v>2014</v>
      </c>
      <c r="W3975">
        <f t="shared" si="1012"/>
        <v>7</v>
      </c>
    </row>
    <row r="3976" spans="1:23" x14ac:dyDescent="0.25">
      <c r="A3976" s="1">
        <v>41829</v>
      </c>
      <c r="B3976" s="2">
        <v>9489.98</v>
      </c>
      <c r="C3976" s="2">
        <v>100179</v>
      </c>
      <c r="D3976" s="2">
        <v>9465</v>
      </c>
      <c r="E3976" s="2">
        <v>9360</v>
      </c>
      <c r="F3976" s="10">
        <f t="shared" si="1002"/>
        <v>-2.632250015279225E-3</v>
      </c>
      <c r="G3976" s="2">
        <f t="shared" ca="1" si="1003"/>
        <v>98634.25</v>
      </c>
      <c r="H3976">
        <f t="shared" ca="1" si="1004"/>
        <v>1</v>
      </c>
      <c r="I3976">
        <f t="shared" si="1005"/>
        <v>1</v>
      </c>
      <c r="J3976">
        <f t="shared" si="1008"/>
        <v>-41</v>
      </c>
      <c r="K3976">
        <f t="shared" si="1006"/>
        <v>1</v>
      </c>
      <c r="L3976" s="11">
        <f t="shared" ca="1" si="1000"/>
        <v>11123.439999999953</v>
      </c>
      <c r="M3976">
        <f t="shared" ca="1" si="1007"/>
        <v>1</v>
      </c>
      <c r="N3976">
        <f t="shared" ca="1" si="1001"/>
        <v>0</v>
      </c>
      <c r="O3976">
        <f>COUNTIF(結算日!$A$3:$A$249,A3976)</f>
        <v>0</v>
      </c>
      <c r="Q3976" s="7">
        <f t="shared" si="1009"/>
        <v>-12</v>
      </c>
      <c r="R3976" s="8">
        <f t="shared" ca="1" si="1013"/>
        <v>-2400</v>
      </c>
      <c r="S3976" s="8">
        <f t="shared" ca="1" si="1014"/>
        <v>1894774</v>
      </c>
      <c r="T3976" s="8">
        <f t="shared" ca="1" si="1010"/>
        <v>200</v>
      </c>
      <c r="U3976" s="9">
        <f t="shared" ca="1" si="1015"/>
        <v>0</v>
      </c>
      <c r="V3976">
        <f t="shared" si="1011"/>
        <v>2014</v>
      </c>
      <c r="W3976">
        <f t="shared" si="1012"/>
        <v>7</v>
      </c>
    </row>
    <row r="3977" spans="1:23" x14ac:dyDescent="0.25">
      <c r="A3977" s="1">
        <v>41830</v>
      </c>
      <c r="B3977" s="2">
        <v>9565.1200000000008</v>
      </c>
      <c r="C3977" s="2">
        <v>124079</v>
      </c>
      <c r="D3977" s="2">
        <v>9553</v>
      </c>
      <c r="E3977" s="2">
        <v>9449</v>
      </c>
      <c r="F3977" s="10">
        <f t="shared" si="1002"/>
        <v>-1.2671038105116494E-3</v>
      </c>
      <c r="G3977" s="2">
        <f t="shared" ca="1" si="1003"/>
        <v>99579.4</v>
      </c>
      <c r="H3977">
        <f t="shared" ca="1" si="1004"/>
        <v>1</v>
      </c>
      <c r="I3977">
        <f t="shared" si="1005"/>
        <v>1</v>
      </c>
      <c r="J3977">
        <f t="shared" si="1008"/>
        <v>75.140000000001237</v>
      </c>
      <c r="K3977">
        <f t="shared" si="1006"/>
        <v>1</v>
      </c>
      <c r="L3977" s="11">
        <f t="shared" ca="1" si="1000"/>
        <v>11198.579999999954</v>
      </c>
      <c r="M3977">
        <f t="shared" ca="1" si="1007"/>
        <v>1</v>
      </c>
      <c r="N3977">
        <f t="shared" ca="1" si="1001"/>
        <v>0</v>
      </c>
      <c r="O3977">
        <f>COUNTIF(結算日!$A$3:$A$249,A3977)</f>
        <v>0</v>
      </c>
      <c r="Q3977" s="7">
        <f t="shared" si="1009"/>
        <v>88</v>
      </c>
      <c r="R3977" s="8">
        <f t="shared" ca="1" si="1013"/>
        <v>17600</v>
      </c>
      <c r="S3977" s="8">
        <f t="shared" ca="1" si="1014"/>
        <v>1912374</v>
      </c>
      <c r="T3977" s="8">
        <f t="shared" ca="1" si="1010"/>
        <v>200</v>
      </c>
      <c r="U3977" s="9">
        <f t="shared" ca="1" si="1015"/>
        <v>0</v>
      </c>
      <c r="V3977">
        <f t="shared" si="1011"/>
        <v>2014</v>
      </c>
      <c r="W3977">
        <f t="shared" si="1012"/>
        <v>7</v>
      </c>
    </row>
    <row r="3978" spans="1:23" x14ac:dyDescent="0.25">
      <c r="A3978" s="1">
        <v>41831</v>
      </c>
      <c r="B3978" s="2">
        <v>9495.84</v>
      </c>
      <c r="C3978" s="2">
        <v>132825</v>
      </c>
      <c r="D3978" s="2">
        <v>9487</v>
      </c>
      <c r="E3978" s="2">
        <v>9391</v>
      </c>
      <c r="F3978" s="10">
        <f t="shared" si="1002"/>
        <v>-9.3093396687393692E-4</v>
      </c>
      <c r="G3978" s="2">
        <f t="shared" ca="1" si="1003"/>
        <v>101112.05</v>
      </c>
      <c r="H3978">
        <f t="shared" ca="1" si="1004"/>
        <v>1</v>
      </c>
      <c r="I3978">
        <f t="shared" si="1005"/>
        <v>1</v>
      </c>
      <c r="J3978">
        <f t="shared" si="1008"/>
        <v>-69.280000000000655</v>
      </c>
      <c r="K3978">
        <f t="shared" ca="1" si="1006"/>
        <v>1</v>
      </c>
      <c r="L3978" s="11">
        <f t="shared" ca="1" si="1000"/>
        <v>11129.299999999954</v>
      </c>
      <c r="M3978">
        <f t="shared" ca="1" si="1007"/>
        <v>1</v>
      </c>
      <c r="N3978">
        <f t="shared" ca="1" si="1001"/>
        <v>0</v>
      </c>
      <c r="O3978">
        <f>COUNTIF(結算日!$A$3:$A$249,A3978)</f>
        <v>0</v>
      </c>
      <c r="Q3978" s="7">
        <f t="shared" si="1009"/>
        <v>-66</v>
      </c>
      <c r="R3978" s="8">
        <f t="shared" ca="1" si="1013"/>
        <v>-13200</v>
      </c>
      <c r="S3978" s="8">
        <f t="shared" ca="1" si="1014"/>
        <v>1899174</v>
      </c>
      <c r="T3978" s="8">
        <f t="shared" ca="1" si="1010"/>
        <v>200</v>
      </c>
      <c r="U3978" s="9">
        <f t="shared" ca="1" si="1015"/>
        <v>0</v>
      </c>
      <c r="V3978">
        <f t="shared" si="1011"/>
        <v>2014</v>
      </c>
      <c r="W3978">
        <f t="shared" si="1012"/>
        <v>7</v>
      </c>
    </row>
    <row r="3979" spans="1:23" x14ac:dyDescent="0.25">
      <c r="A3979" s="1">
        <v>41834</v>
      </c>
      <c r="B3979" s="2">
        <v>9520.2999999999993</v>
      </c>
      <c r="C3979" s="2">
        <v>109888</v>
      </c>
      <c r="D3979" s="2">
        <v>9525</v>
      </c>
      <c r="E3979" s="2">
        <v>9434</v>
      </c>
      <c r="F3979" s="10">
        <f t="shared" si="1002"/>
        <v>4.936819217882249E-4</v>
      </c>
      <c r="G3979" s="2">
        <f t="shared" ca="1" si="1003"/>
        <v>101963.5</v>
      </c>
      <c r="H3979">
        <f t="shared" ca="1" si="1004"/>
        <v>1</v>
      </c>
      <c r="I3979">
        <f t="shared" si="1005"/>
        <v>-1</v>
      </c>
      <c r="J3979">
        <f t="shared" si="1008"/>
        <v>24.459999999999127</v>
      </c>
      <c r="K3979">
        <f t="shared" ca="1" si="1006"/>
        <v>1</v>
      </c>
      <c r="L3979" s="11">
        <f t="shared" ca="1" si="1000"/>
        <v>11153.759999999953</v>
      </c>
      <c r="M3979">
        <f t="shared" ca="1" si="1007"/>
        <v>1</v>
      </c>
      <c r="N3979">
        <f t="shared" ca="1" si="1001"/>
        <v>0</v>
      </c>
      <c r="O3979">
        <f>COUNTIF(結算日!$A$3:$A$249,A3979)</f>
        <v>0</v>
      </c>
      <c r="Q3979" s="7">
        <f t="shared" si="1009"/>
        <v>38</v>
      </c>
      <c r="R3979" s="8">
        <f t="shared" ca="1" si="1013"/>
        <v>7600</v>
      </c>
      <c r="S3979" s="8">
        <f t="shared" ca="1" si="1014"/>
        <v>1906774</v>
      </c>
      <c r="T3979" s="8">
        <f t="shared" ca="1" si="1010"/>
        <v>200</v>
      </c>
      <c r="U3979" s="9">
        <f t="shared" ca="1" si="1015"/>
        <v>0</v>
      </c>
      <c r="V3979">
        <f t="shared" si="1011"/>
        <v>2014</v>
      </c>
      <c r="W3979">
        <f t="shared" si="1012"/>
        <v>7</v>
      </c>
    </row>
    <row r="3980" spans="1:23" x14ac:dyDescent="0.25">
      <c r="A3980" s="1">
        <v>41835</v>
      </c>
      <c r="B3980" s="2">
        <v>9569.17</v>
      </c>
      <c r="C3980" s="2">
        <v>112664</v>
      </c>
      <c r="D3980" s="2">
        <v>9561</v>
      </c>
      <c r="E3980" s="2">
        <v>9465</v>
      </c>
      <c r="F3980" s="10">
        <f t="shared" si="1002"/>
        <v>-8.5378355698562114E-4</v>
      </c>
      <c r="G3980" s="2">
        <f t="shared" ca="1" si="1003"/>
        <v>103000.95</v>
      </c>
      <c r="H3980">
        <f t="shared" ca="1" si="1004"/>
        <v>1</v>
      </c>
      <c r="I3980">
        <f t="shared" si="1005"/>
        <v>1</v>
      </c>
      <c r="J3980">
        <f t="shared" si="1008"/>
        <v>48.8700000000008</v>
      </c>
      <c r="K3980">
        <f t="shared" ca="1" si="1006"/>
        <v>1</v>
      </c>
      <c r="L3980" s="11">
        <f t="shared" ca="1" si="1000"/>
        <v>11202.629999999954</v>
      </c>
      <c r="M3980">
        <f t="shared" ca="1" si="1007"/>
        <v>1</v>
      </c>
      <c r="N3980">
        <f t="shared" ca="1" si="1001"/>
        <v>0</v>
      </c>
      <c r="O3980">
        <f>COUNTIF(結算日!$A$3:$A$249,A3980)</f>
        <v>0</v>
      </c>
      <c r="Q3980" s="7">
        <f t="shared" si="1009"/>
        <v>36</v>
      </c>
      <c r="R3980" s="8">
        <f t="shared" ca="1" si="1013"/>
        <v>7200</v>
      </c>
      <c r="S3980" s="8">
        <f t="shared" ca="1" si="1014"/>
        <v>1913974</v>
      </c>
      <c r="T3980" s="8">
        <f t="shared" ca="1" si="1010"/>
        <v>200</v>
      </c>
      <c r="U3980" s="9">
        <f t="shared" ca="1" si="1015"/>
        <v>0</v>
      </c>
      <c r="V3980">
        <f t="shared" si="1011"/>
        <v>2014</v>
      </c>
      <c r="W3980">
        <f t="shared" si="1012"/>
        <v>7</v>
      </c>
    </row>
    <row r="3981" spans="1:23" x14ac:dyDescent="0.25">
      <c r="A3981" s="1">
        <v>41836</v>
      </c>
      <c r="B3981" s="2">
        <v>9484.73</v>
      </c>
      <c r="C3981" s="2">
        <v>114868</v>
      </c>
      <c r="D3981" s="2">
        <v>9483</v>
      </c>
      <c r="E3981" s="2">
        <v>9413</v>
      </c>
      <c r="F3981" s="10">
        <f t="shared" si="1002"/>
        <v>-7.5626823325491976E-3</v>
      </c>
      <c r="G3981" s="2">
        <f t="shared" ca="1" si="1003"/>
        <v>103917.175</v>
      </c>
      <c r="H3981">
        <f t="shared" ca="1" si="1004"/>
        <v>1</v>
      </c>
      <c r="I3981">
        <f t="shared" si="1005"/>
        <v>1</v>
      </c>
      <c r="J3981">
        <f t="shared" si="1008"/>
        <v>-84.440000000000509</v>
      </c>
      <c r="K3981">
        <f t="shared" si="1006"/>
        <v>1</v>
      </c>
      <c r="L3981" s="11">
        <f t="shared" ca="1" si="1000"/>
        <v>11118.189999999953</v>
      </c>
      <c r="M3981">
        <f t="shared" ca="1" si="1007"/>
        <v>1</v>
      </c>
      <c r="N3981">
        <f t="shared" ca="1" si="1001"/>
        <v>0</v>
      </c>
      <c r="O3981">
        <f>COUNTIF(結算日!$A$3:$A$249,A3981)</f>
        <v>1</v>
      </c>
      <c r="Q3981" s="7">
        <f t="shared" si="1009"/>
        <v>-78</v>
      </c>
      <c r="R3981" s="8">
        <f t="shared" ca="1" si="1013"/>
        <v>-15600</v>
      </c>
      <c r="S3981" s="8">
        <f t="shared" ca="1" si="1014"/>
        <v>1898374</v>
      </c>
      <c r="T3981" s="8">
        <f t="shared" ca="1" si="1010"/>
        <v>201</v>
      </c>
      <c r="U3981" s="9">
        <f t="shared" ca="1" si="1015"/>
        <v>401</v>
      </c>
      <c r="V3981">
        <f t="shared" si="1011"/>
        <v>2014</v>
      </c>
      <c r="W3981">
        <f t="shared" si="1012"/>
        <v>7</v>
      </c>
    </row>
    <row r="3982" spans="1:23" x14ac:dyDescent="0.25">
      <c r="A3982" s="1">
        <v>41837</v>
      </c>
      <c r="B3982" s="2">
        <v>9408.24</v>
      </c>
      <c r="C3982" s="2">
        <v>124185</v>
      </c>
      <c r="D3982" s="2">
        <v>9356</v>
      </c>
      <c r="E3982" s="2">
        <v>9339</v>
      </c>
      <c r="F3982" s="10">
        <f t="shared" si="1002"/>
        <v>-5.5525794410006268E-3</v>
      </c>
      <c r="G3982" s="2">
        <f t="shared" ca="1" si="1003"/>
        <v>105341.22500000001</v>
      </c>
      <c r="H3982">
        <f t="shared" ca="1" si="1004"/>
        <v>1</v>
      </c>
      <c r="I3982">
        <f t="shared" si="1005"/>
        <v>1</v>
      </c>
      <c r="J3982">
        <f t="shared" si="1008"/>
        <v>-76.489999999999782</v>
      </c>
      <c r="K3982">
        <f t="shared" si="1006"/>
        <v>1</v>
      </c>
      <c r="L3982" s="11">
        <f t="shared" ca="1" si="1000"/>
        <v>11041.699999999953</v>
      </c>
      <c r="M3982">
        <f t="shared" ca="1" si="1007"/>
        <v>1</v>
      </c>
      <c r="N3982">
        <f t="shared" ca="1" si="1001"/>
        <v>0</v>
      </c>
      <c r="O3982">
        <f>COUNTIF(結算日!$A$3:$A$249,A3982)</f>
        <v>0</v>
      </c>
      <c r="Q3982" s="7">
        <f t="shared" si="1009"/>
        <v>-57</v>
      </c>
      <c r="R3982" s="8">
        <f t="shared" ca="1" si="1013"/>
        <v>-11457</v>
      </c>
      <c r="S3982" s="8">
        <f t="shared" ca="1" si="1014"/>
        <v>1886516</v>
      </c>
      <c r="T3982" s="8">
        <f t="shared" ca="1" si="1010"/>
        <v>201</v>
      </c>
      <c r="U3982" s="9">
        <f t="shared" ca="1" si="1015"/>
        <v>0</v>
      </c>
      <c r="V3982">
        <f t="shared" si="1011"/>
        <v>2014</v>
      </c>
      <c r="W3982">
        <f t="shared" si="1012"/>
        <v>7</v>
      </c>
    </row>
    <row r="3983" spans="1:23" x14ac:dyDescent="0.25">
      <c r="A3983" s="1">
        <v>41838</v>
      </c>
      <c r="B3983" s="2">
        <v>9400.9699999999993</v>
      </c>
      <c r="C3983" s="2">
        <v>100970</v>
      </c>
      <c r="D3983" s="2">
        <v>9339</v>
      </c>
      <c r="E3983" s="2">
        <v>9322</v>
      </c>
      <c r="F3983" s="10">
        <f t="shared" si="1002"/>
        <v>-6.5918729663002607E-3</v>
      </c>
      <c r="G3983" s="2">
        <f t="shared" ca="1" si="1003"/>
        <v>105708.22500000001</v>
      </c>
      <c r="H3983">
        <f t="shared" ca="1" si="1004"/>
        <v>-1</v>
      </c>
      <c r="I3983">
        <f t="shared" si="1005"/>
        <v>1</v>
      </c>
      <c r="J3983">
        <f t="shared" si="1008"/>
        <v>-7.2700000000004366</v>
      </c>
      <c r="K3983">
        <f t="shared" si="1006"/>
        <v>1</v>
      </c>
      <c r="L3983" s="11">
        <f t="shared" ca="1" si="1000"/>
        <v>11034.429999999953</v>
      </c>
      <c r="M3983">
        <f t="shared" ca="1" si="1007"/>
        <v>1</v>
      </c>
      <c r="N3983">
        <f t="shared" ca="1" si="1001"/>
        <v>0</v>
      </c>
      <c r="O3983">
        <f>COUNTIF(結算日!$A$3:$A$249,A3983)</f>
        <v>0</v>
      </c>
      <c r="Q3983" s="7">
        <f t="shared" si="1009"/>
        <v>-17</v>
      </c>
      <c r="R3983" s="8">
        <f t="shared" ca="1" si="1013"/>
        <v>-3417</v>
      </c>
      <c r="S3983" s="8">
        <f t="shared" ca="1" si="1014"/>
        <v>1883099</v>
      </c>
      <c r="T3983" s="8">
        <f t="shared" ca="1" si="1010"/>
        <v>201</v>
      </c>
      <c r="U3983" s="9">
        <f t="shared" ca="1" si="1015"/>
        <v>0</v>
      </c>
      <c r="V3983">
        <f t="shared" si="1011"/>
        <v>2014</v>
      </c>
      <c r="W3983">
        <f t="shared" si="1012"/>
        <v>7</v>
      </c>
    </row>
    <row r="3984" spans="1:23" x14ac:dyDescent="0.25">
      <c r="A3984" s="1">
        <v>41841</v>
      </c>
      <c r="B3984" s="2">
        <v>9440.9699999999993</v>
      </c>
      <c r="C3984" s="2">
        <v>90301</v>
      </c>
      <c r="D3984" s="2">
        <v>9364</v>
      </c>
      <c r="E3984" s="2">
        <v>9343</v>
      </c>
      <c r="F3984" s="10">
        <f t="shared" si="1002"/>
        <v>-8.1527639638723226E-3</v>
      </c>
      <c r="G3984" s="2">
        <f t="shared" ca="1" si="1003"/>
        <v>105562.9</v>
      </c>
      <c r="H3984">
        <f t="shared" ca="1" si="1004"/>
        <v>-1</v>
      </c>
      <c r="I3984">
        <f t="shared" si="1005"/>
        <v>1</v>
      </c>
      <c r="J3984">
        <f t="shared" si="1008"/>
        <v>40</v>
      </c>
      <c r="K3984">
        <f t="shared" si="1006"/>
        <v>1</v>
      </c>
      <c r="L3984" s="11">
        <f t="shared" ca="1" si="1000"/>
        <v>11074.429999999953</v>
      </c>
      <c r="M3984">
        <f t="shared" ca="1" si="1007"/>
        <v>1</v>
      </c>
      <c r="N3984">
        <f t="shared" ca="1" si="1001"/>
        <v>0</v>
      </c>
      <c r="O3984">
        <f>COUNTIF(結算日!$A$3:$A$249,A3984)</f>
        <v>0</v>
      </c>
      <c r="Q3984" s="7">
        <f t="shared" si="1009"/>
        <v>25</v>
      </c>
      <c r="R3984" s="8">
        <f t="shared" ca="1" si="1013"/>
        <v>5025</v>
      </c>
      <c r="S3984" s="8">
        <f t="shared" ca="1" si="1014"/>
        <v>1888124</v>
      </c>
      <c r="T3984" s="8">
        <f t="shared" ca="1" si="1010"/>
        <v>201</v>
      </c>
      <c r="U3984" s="9">
        <f t="shared" ca="1" si="1015"/>
        <v>0</v>
      </c>
      <c r="V3984">
        <f t="shared" si="1011"/>
        <v>2014</v>
      </c>
      <c r="W3984">
        <f t="shared" si="1012"/>
        <v>7</v>
      </c>
    </row>
    <row r="3985" spans="1:23" x14ac:dyDescent="0.25">
      <c r="A3985" s="1">
        <v>41842</v>
      </c>
      <c r="B3985" s="2">
        <v>9499.36</v>
      </c>
      <c r="C3985" s="2">
        <v>94725</v>
      </c>
      <c r="D3985" s="2">
        <v>9433</v>
      </c>
      <c r="E3985" s="2">
        <v>9408</v>
      </c>
      <c r="F3985" s="10">
        <f t="shared" si="1002"/>
        <v>-6.9857337757491811E-3</v>
      </c>
      <c r="G3985" s="2">
        <f t="shared" ca="1" si="1003"/>
        <v>105770.05</v>
      </c>
      <c r="H3985">
        <f t="shared" ca="1" si="1004"/>
        <v>-1</v>
      </c>
      <c r="I3985">
        <f t="shared" si="1005"/>
        <v>1</v>
      </c>
      <c r="J3985">
        <f t="shared" si="1008"/>
        <v>58.390000000001237</v>
      </c>
      <c r="K3985">
        <f t="shared" si="1006"/>
        <v>1</v>
      </c>
      <c r="L3985" s="11">
        <f t="shared" ca="1" si="1000"/>
        <v>11132.819999999954</v>
      </c>
      <c r="M3985">
        <f t="shared" ca="1" si="1007"/>
        <v>1</v>
      </c>
      <c r="N3985">
        <f t="shared" ca="1" si="1001"/>
        <v>0</v>
      </c>
      <c r="O3985">
        <f>COUNTIF(結算日!$A$3:$A$249,A3985)</f>
        <v>0</v>
      </c>
      <c r="Q3985" s="7">
        <f t="shared" si="1009"/>
        <v>69</v>
      </c>
      <c r="R3985" s="8">
        <f t="shared" ca="1" si="1013"/>
        <v>13869</v>
      </c>
      <c r="S3985" s="8">
        <f t="shared" ca="1" si="1014"/>
        <v>1901993</v>
      </c>
      <c r="T3985" s="8">
        <f t="shared" ca="1" si="1010"/>
        <v>201</v>
      </c>
      <c r="U3985" s="9">
        <f t="shared" ca="1" si="1015"/>
        <v>0</v>
      </c>
      <c r="V3985">
        <f t="shared" si="1011"/>
        <v>2014</v>
      </c>
      <c r="W3985">
        <f t="shared" si="1012"/>
        <v>7</v>
      </c>
    </row>
    <row r="3986" spans="1:23" x14ac:dyDescent="0.25">
      <c r="A3986" s="1">
        <v>41844</v>
      </c>
      <c r="B3986" s="2">
        <v>9527.5400000000009</v>
      </c>
      <c r="C3986" s="2">
        <v>115913</v>
      </c>
      <c r="D3986" s="2">
        <v>9469</v>
      </c>
      <c r="E3986" s="2">
        <v>9446</v>
      </c>
      <c r="F3986" s="10">
        <f t="shared" si="1002"/>
        <v>-6.1442932803221773E-3</v>
      </c>
      <c r="G3986" s="2">
        <f t="shared" ca="1" si="1003"/>
        <v>106602.75</v>
      </c>
      <c r="H3986">
        <f t="shared" ca="1" si="1004"/>
        <v>1</v>
      </c>
      <c r="I3986">
        <f t="shared" si="1005"/>
        <v>1</v>
      </c>
      <c r="J3986">
        <f t="shared" si="1008"/>
        <v>28.180000000000291</v>
      </c>
      <c r="K3986">
        <f t="shared" si="1006"/>
        <v>1</v>
      </c>
      <c r="L3986" s="11">
        <f t="shared" ca="1" si="1000"/>
        <v>11160.999999999955</v>
      </c>
      <c r="M3986">
        <f t="shared" ca="1" si="1007"/>
        <v>1</v>
      </c>
      <c r="N3986">
        <f t="shared" ca="1" si="1001"/>
        <v>0</v>
      </c>
      <c r="O3986">
        <f>COUNTIF(結算日!$A$3:$A$249,A3986)</f>
        <v>0</v>
      </c>
      <c r="Q3986" s="7">
        <f t="shared" si="1009"/>
        <v>36</v>
      </c>
      <c r="R3986" s="8">
        <f t="shared" ca="1" si="1013"/>
        <v>7236</v>
      </c>
      <c r="S3986" s="8">
        <f t="shared" ca="1" si="1014"/>
        <v>1909229</v>
      </c>
      <c r="T3986" s="8">
        <f t="shared" ca="1" si="1010"/>
        <v>201</v>
      </c>
      <c r="U3986" s="9">
        <f t="shared" ca="1" si="1015"/>
        <v>0</v>
      </c>
      <c r="V3986">
        <f t="shared" si="1011"/>
        <v>2014</v>
      </c>
      <c r="W3986">
        <f t="shared" si="1012"/>
        <v>7</v>
      </c>
    </row>
    <row r="3987" spans="1:23" x14ac:dyDescent="0.25">
      <c r="A3987" s="1">
        <v>41845</v>
      </c>
      <c r="B3987" s="2">
        <v>9439.2900000000009</v>
      </c>
      <c r="C3987" s="2">
        <v>106164</v>
      </c>
      <c r="D3987" s="2">
        <v>9390</v>
      </c>
      <c r="E3987" s="2">
        <v>9369</v>
      </c>
      <c r="F3987" s="10">
        <f t="shared" si="1002"/>
        <v>-5.221791045724955E-3</v>
      </c>
      <c r="G3987" s="2">
        <f t="shared" ca="1" si="1003"/>
        <v>106725.5</v>
      </c>
      <c r="H3987">
        <f t="shared" ca="1" si="1004"/>
        <v>-1</v>
      </c>
      <c r="I3987">
        <f t="shared" si="1005"/>
        <v>1</v>
      </c>
      <c r="J3987">
        <f t="shared" si="1008"/>
        <v>-88.25</v>
      </c>
      <c r="K3987">
        <f t="shared" si="1006"/>
        <v>1</v>
      </c>
      <c r="L3987" s="11">
        <f t="shared" ca="1" si="1000"/>
        <v>11072.749999999955</v>
      </c>
      <c r="M3987">
        <f t="shared" ca="1" si="1007"/>
        <v>1</v>
      </c>
      <c r="N3987">
        <f t="shared" ca="1" si="1001"/>
        <v>0</v>
      </c>
      <c r="O3987">
        <f>COUNTIF(結算日!$A$3:$A$249,A3987)</f>
        <v>0</v>
      </c>
      <c r="Q3987" s="7">
        <f t="shared" si="1009"/>
        <v>-79</v>
      </c>
      <c r="R3987" s="8">
        <f t="shared" ca="1" si="1013"/>
        <v>-15879</v>
      </c>
      <c r="S3987" s="8">
        <f t="shared" ca="1" si="1014"/>
        <v>1893350</v>
      </c>
      <c r="T3987" s="8">
        <f t="shared" ca="1" si="1010"/>
        <v>201</v>
      </c>
      <c r="U3987" s="9">
        <f t="shared" ca="1" si="1015"/>
        <v>0</v>
      </c>
      <c r="V3987">
        <f t="shared" si="1011"/>
        <v>2014</v>
      </c>
      <c r="W3987">
        <f t="shared" si="1012"/>
        <v>7</v>
      </c>
    </row>
    <row r="3988" spans="1:23" x14ac:dyDescent="0.25">
      <c r="A3988" s="1">
        <v>41848</v>
      </c>
      <c r="B3988" s="2">
        <v>9420.18</v>
      </c>
      <c r="C3988" s="2">
        <v>107175</v>
      </c>
      <c r="D3988" s="2">
        <v>9387</v>
      </c>
      <c r="E3988" s="2">
        <v>9367</v>
      </c>
      <c r="F3988" s="10">
        <f t="shared" si="1002"/>
        <v>-3.522225689954972E-3</v>
      </c>
      <c r="G3988" s="2">
        <f t="shared" ca="1" si="1003"/>
        <v>106861.97500000001</v>
      </c>
      <c r="H3988">
        <f t="shared" ca="1" si="1004"/>
        <v>1</v>
      </c>
      <c r="I3988">
        <f t="shared" si="1005"/>
        <v>1</v>
      </c>
      <c r="J3988">
        <f t="shared" si="1008"/>
        <v>-19.110000000000582</v>
      </c>
      <c r="K3988">
        <f t="shared" si="1006"/>
        <v>1</v>
      </c>
      <c r="L3988" s="11">
        <f t="shared" ca="1" si="1000"/>
        <v>11053.639999999954</v>
      </c>
      <c r="M3988">
        <f t="shared" ca="1" si="1007"/>
        <v>1</v>
      </c>
      <c r="N3988">
        <f t="shared" ca="1" si="1001"/>
        <v>0</v>
      </c>
      <c r="O3988">
        <f>COUNTIF(結算日!$A$3:$A$249,A3988)</f>
        <v>0</v>
      </c>
      <c r="Q3988" s="7">
        <f t="shared" si="1009"/>
        <v>-3</v>
      </c>
      <c r="R3988" s="8">
        <f t="shared" ca="1" si="1013"/>
        <v>-603</v>
      </c>
      <c r="S3988" s="8">
        <f t="shared" ca="1" si="1014"/>
        <v>1892747</v>
      </c>
      <c r="T3988" s="8">
        <f t="shared" ca="1" si="1010"/>
        <v>201</v>
      </c>
      <c r="U3988" s="9">
        <f t="shared" ca="1" si="1015"/>
        <v>0</v>
      </c>
      <c r="V3988">
        <f t="shared" si="1011"/>
        <v>2014</v>
      </c>
      <c r="W3988">
        <f t="shared" si="1012"/>
        <v>7</v>
      </c>
    </row>
    <row r="3989" spans="1:23" x14ac:dyDescent="0.25">
      <c r="A3989" s="1">
        <v>41849</v>
      </c>
      <c r="B3989" s="2">
        <v>9391.8799999999992</v>
      </c>
      <c r="C3989" s="2">
        <v>132954</v>
      </c>
      <c r="D3989" s="2">
        <v>9361</v>
      </c>
      <c r="E3989" s="2">
        <v>9341</v>
      </c>
      <c r="F3989" s="10">
        <f t="shared" si="1002"/>
        <v>-3.287946609198511E-3</v>
      </c>
      <c r="G3989" s="2">
        <f t="shared" ca="1" si="1003"/>
        <v>106804.5</v>
      </c>
      <c r="H3989">
        <f t="shared" ca="1" si="1004"/>
        <v>1</v>
      </c>
      <c r="I3989">
        <f t="shared" si="1005"/>
        <v>1</v>
      </c>
      <c r="J3989">
        <f t="shared" si="1008"/>
        <v>-28.300000000001091</v>
      </c>
      <c r="K3989">
        <f t="shared" si="1006"/>
        <v>1</v>
      </c>
      <c r="L3989" s="11">
        <f t="shared" ca="1" si="1000"/>
        <v>11025.339999999953</v>
      </c>
      <c r="M3989">
        <f t="shared" ca="1" si="1007"/>
        <v>1</v>
      </c>
      <c r="N3989">
        <f t="shared" ca="1" si="1001"/>
        <v>0</v>
      </c>
      <c r="O3989">
        <f>COUNTIF(結算日!$A$3:$A$249,A3989)</f>
        <v>0</v>
      </c>
      <c r="Q3989" s="7">
        <f t="shared" si="1009"/>
        <v>-26</v>
      </c>
      <c r="R3989" s="8">
        <f t="shared" ca="1" si="1013"/>
        <v>-5226</v>
      </c>
      <c r="S3989" s="8">
        <f t="shared" ca="1" si="1014"/>
        <v>1887521</v>
      </c>
      <c r="T3989" s="8">
        <f t="shared" ca="1" si="1010"/>
        <v>201</v>
      </c>
      <c r="U3989" s="9">
        <f t="shared" ca="1" si="1015"/>
        <v>0</v>
      </c>
      <c r="V3989">
        <f t="shared" si="1011"/>
        <v>2014</v>
      </c>
      <c r="W3989">
        <f t="shared" si="1012"/>
        <v>7</v>
      </c>
    </row>
    <row r="3990" spans="1:23" x14ac:dyDescent="0.25">
      <c r="A3990" s="1">
        <v>41850</v>
      </c>
      <c r="B3990" s="2">
        <v>9447.02</v>
      </c>
      <c r="C3990" s="2">
        <v>104647</v>
      </c>
      <c r="D3990" s="2">
        <v>9416</v>
      </c>
      <c r="E3990" s="2">
        <v>9394</v>
      </c>
      <c r="F3990" s="10">
        <f t="shared" si="1002"/>
        <v>-3.2835751379800548E-3</v>
      </c>
      <c r="G3990" s="2">
        <f t="shared" ca="1" si="1003"/>
        <v>106880.47500000001</v>
      </c>
      <c r="H3990">
        <f t="shared" ca="1" si="1004"/>
        <v>-1</v>
      </c>
      <c r="I3990">
        <f t="shared" si="1005"/>
        <v>1</v>
      </c>
      <c r="J3990">
        <f t="shared" si="1008"/>
        <v>55.140000000001237</v>
      </c>
      <c r="K3990">
        <f t="shared" si="1006"/>
        <v>1</v>
      </c>
      <c r="L3990" s="11">
        <f t="shared" ca="1" si="1000"/>
        <v>11080.479999999954</v>
      </c>
      <c r="M3990">
        <f t="shared" ca="1" si="1007"/>
        <v>1</v>
      </c>
      <c r="N3990">
        <f t="shared" ca="1" si="1001"/>
        <v>0</v>
      </c>
      <c r="O3990">
        <f>COUNTIF(結算日!$A$3:$A$249,A3990)</f>
        <v>0</v>
      </c>
      <c r="Q3990" s="7">
        <f t="shared" si="1009"/>
        <v>55</v>
      </c>
      <c r="R3990" s="8">
        <f t="shared" ca="1" si="1013"/>
        <v>11055</v>
      </c>
      <c r="S3990" s="8">
        <f t="shared" ca="1" si="1014"/>
        <v>1898576</v>
      </c>
      <c r="T3990" s="8">
        <f t="shared" ca="1" si="1010"/>
        <v>201</v>
      </c>
      <c r="U3990" s="9">
        <f t="shared" ca="1" si="1015"/>
        <v>0</v>
      </c>
      <c r="V3990">
        <f t="shared" si="1011"/>
        <v>2014</v>
      </c>
      <c r="W3990">
        <f t="shared" si="1012"/>
        <v>7</v>
      </c>
    </row>
    <row r="3991" spans="1:23" x14ac:dyDescent="0.25">
      <c r="A3991" s="1">
        <v>41851</v>
      </c>
      <c r="B3991" s="2">
        <v>9315.85</v>
      </c>
      <c r="C3991" s="2">
        <v>105485</v>
      </c>
      <c r="D3991" s="2">
        <v>9290</v>
      </c>
      <c r="E3991" s="2">
        <v>9273</v>
      </c>
      <c r="F3991" s="10">
        <f t="shared" si="1002"/>
        <v>-2.7748407284360344E-3</v>
      </c>
      <c r="G3991" s="2">
        <f t="shared" ca="1" si="1003"/>
        <v>107067.8</v>
      </c>
      <c r="H3991">
        <f t="shared" ca="1" si="1004"/>
        <v>-1</v>
      </c>
      <c r="I3991">
        <f t="shared" si="1005"/>
        <v>1</v>
      </c>
      <c r="J3991">
        <f t="shared" si="1008"/>
        <v>-131.17000000000007</v>
      </c>
      <c r="K3991">
        <f t="shared" si="1006"/>
        <v>1</v>
      </c>
      <c r="L3991" s="11">
        <f t="shared" ca="1" si="1000"/>
        <v>10949.309999999954</v>
      </c>
      <c r="M3991">
        <f t="shared" ca="1" si="1007"/>
        <v>1</v>
      </c>
      <c r="N3991">
        <f t="shared" ca="1" si="1001"/>
        <v>0</v>
      </c>
      <c r="O3991">
        <f>COUNTIF(結算日!$A$3:$A$249,A3991)</f>
        <v>0</v>
      </c>
      <c r="Q3991" s="7">
        <f t="shared" si="1009"/>
        <v>-126</v>
      </c>
      <c r="R3991" s="8">
        <f t="shared" ca="1" si="1013"/>
        <v>-25326</v>
      </c>
      <c r="S3991" s="8">
        <f t="shared" ca="1" si="1014"/>
        <v>1873250</v>
      </c>
      <c r="T3991" s="8">
        <f t="shared" ca="1" si="1010"/>
        <v>201</v>
      </c>
      <c r="U3991" s="9">
        <f t="shared" ca="1" si="1015"/>
        <v>0</v>
      </c>
      <c r="V3991">
        <f t="shared" si="1011"/>
        <v>2014</v>
      </c>
      <c r="W3991">
        <f t="shared" si="1012"/>
        <v>7</v>
      </c>
    </row>
    <row r="3992" spans="1:23" x14ac:dyDescent="0.25">
      <c r="A3992" s="1">
        <v>41852</v>
      </c>
      <c r="B3992" s="2">
        <v>9266.51</v>
      </c>
      <c r="C3992" s="2">
        <v>98727</v>
      </c>
      <c r="D3992" s="2">
        <v>9253</v>
      </c>
      <c r="E3992" s="2">
        <v>9232</v>
      </c>
      <c r="F3992" s="10">
        <f t="shared" si="1002"/>
        <v>-1.4579383176622773E-3</v>
      </c>
      <c r="G3992" s="2">
        <f t="shared" ca="1" si="1003"/>
        <v>106775.625</v>
      </c>
      <c r="H3992">
        <f t="shared" ca="1" si="1004"/>
        <v>-1</v>
      </c>
      <c r="I3992">
        <f t="shared" si="1005"/>
        <v>1</v>
      </c>
      <c r="J3992">
        <f t="shared" si="1008"/>
        <v>-49.340000000000146</v>
      </c>
      <c r="K3992">
        <f t="shared" si="1006"/>
        <v>1</v>
      </c>
      <c r="L3992" s="11">
        <f t="shared" ca="1" si="1000"/>
        <v>10899.969999999954</v>
      </c>
      <c r="M3992">
        <f t="shared" ca="1" si="1007"/>
        <v>1</v>
      </c>
      <c r="N3992">
        <f t="shared" ca="1" si="1001"/>
        <v>0</v>
      </c>
      <c r="O3992">
        <f>COUNTIF(結算日!$A$3:$A$249,A3992)</f>
        <v>0</v>
      </c>
      <c r="Q3992" s="7">
        <f t="shared" si="1009"/>
        <v>-37</v>
      </c>
      <c r="R3992" s="8">
        <f t="shared" ca="1" si="1013"/>
        <v>-7437</v>
      </c>
      <c r="S3992" s="8">
        <f t="shared" ca="1" si="1014"/>
        <v>1865813</v>
      </c>
      <c r="T3992" s="8">
        <f t="shared" ca="1" si="1010"/>
        <v>201</v>
      </c>
      <c r="U3992" s="9">
        <f t="shared" ca="1" si="1015"/>
        <v>0</v>
      </c>
      <c r="V3992">
        <f t="shared" si="1011"/>
        <v>2014</v>
      </c>
      <c r="W3992">
        <f t="shared" si="1012"/>
        <v>8</v>
      </c>
    </row>
    <row r="3993" spans="1:23" x14ac:dyDescent="0.25">
      <c r="A3993" s="1">
        <v>41855</v>
      </c>
      <c r="B3993" s="2">
        <v>9330.19</v>
      </c>
      <c r="C3993" s="2">
        <v>87537</v>
      </c>
      <c r="D3993" s="2">
        <v>9286</v>
      </c>
      <c r="E3993" s="2">
        <v>9263</v>
      </c>
      <c r="F3993" s="10">
        <f t="shared" si="1002"/>
        <v>-4.7362379544254596E-3</v>
      </c>
      <c r="G3993" s="2">
        <f t="shared" ca="1" si="1003"/>
        <v>106159.05</v>
      </c>
      <c r="H3993">
        <f t="shared" ca="1" si="1004"/>
        <v>-1</v>
      </c>
      <c r="I3993">
        <f t="shared" si="1005"/>
        <v>1</v>
      </c>
      <c r="J3993">
        <f t="shared" si="1008"/>
        <v>63.680000000000291</v>
      </c>
      <c r="K3993">
        <f t="shared" si="1006"/>
        <v>1</v>
      </c>
      <c r="L3993" s="11">
        <f t="shared" ca="1" si="1000"/>
        <v>10963.649999999954</v>
      </c>
      <c r="M3993">
        <f t="shared" ca="1" si="1007"/>
        <v>1</v>
      </c>
      <c r="N3993">
        <f t="shared" ca="1" si="1001"/>
        <v>0</v>
      </c>
      <c r="O3993">
        <f>COUNTIF(結算日!$A$3:$A$249,A3993)</f>
        <v>0</v>
      </c>
      <c r="Q3993" s="7">
        <f t="shared" si="1009"/>
        <v>33</v>
      </c>
      <c r="R3993" s="8">
        <f t="shared" ca="1" si="1013"/>
        <v>6633</v>
      </c>
      <c r="S3993" s="8">
        <f t="shared" ca="1" si="1014"/>
        <v>1872446</v>
      </c>
      <c r="T3993" s="8">
        <f t="shared" ca="1" si="1010"/>
        <v>201</v>
      </c>
      <c r="U3993" s="9">
        <f t="shared" ca="1" si="1015"/>
        <v>0</v>
      </c>
      <c r="V3993">
        <f t="shared" si="1011"/>
        <v>2014</v>
      </c>
      <c r="W3993">
        <f t="shared" si="1012"/>
        <v>8</v>
      </c>
    </row>
    <row r="3994" spans="1:23" x14ac:dyDescent="0.25">
      <c r="A3994" s="1">
        <v>41856</v>
      </c>
      <c r="B3994" s="2">
        <v>9141.44</v>
      </c>
      <c r="C3994" s="2">
        <v>107082</v>
      </c>
      <c r="D3994" s="2">
        <v>9095</v>
      </c>
      <c r="E3994" s="2">
        <v>9072</v>
      </c>
      <c r="F3994" s="10">
        <f t="shared" si="1002"/>
        <v>-5.0801624251759492E-3</v>
      </c>
      <c r="G3994" s="2">
        <f t="shared" ca="1" si="1003"/>
        <v>106388.125</v>
      </c>
      <c r="H3994">
        <f t="shared" ca="1" si="1004"/>
        <v>1</v>
      </c>
      <c r="I3994">
        <f t="shared" si="1005"/>
        <v>1</v>
      </c>
      <c r="J3994">
        <f t="shared" si="1008"/>
        <v>-188.75</v>
      </c>
      <c r="K3994">
        <f t="shared" si="1006"/>
        <v>1</v>
      </c>
      <c r="L3994" s="11">
        <f t="shared" ca="1" si="1000"/>
        <v>10774.899999999954</v>
      </c>
      <c r="M3994">
        <f t="shared" ca="1" si="1007"/>
        <v>1</v>
      </c>
      <c r="N3994">
        <f t="shared" ca="1" si="1001"/>
        <v>0</v>
      </c>
      <c r="O3994">
        <f>COUNTIF(結算日!$A$3:$A$249,A3994)</f>
        <v>0</v>
      </c>
      <c r="Q3994" s="7">
        <f t="shared" si="1009"/>
        <v>-191</v>
      </c>
      <c r="R3994" s="8">
        <f t="shared" ca="1" si="1013"/>
        <v>-38391</v>
      </c>
      <c r="S3994" s="8">
        <f t="shared" ca="1" si="1014"/>
        <v>1834055</v>
      </c>
      <c r="T3994" s="8">
        <f t="shared" ca="1" si="1010"/>
        <v>201</v>
      </c>
      <c r="U3994" s="9">
        <f t="shared" ca="1" si="1015"/>
        <v>0</v>
      </c>
      <c r="V3994">
        <f t="shared" si="1011"/>
        <v>2014</v>
      </c>
      <c r="W3994">
        <f t="shared" si="1012"/>
        <v>8</v>
      </c>
    </row>
    <row r="3995" spans="1:23" x14ac:dyDescent="0.25">
      <c r="A3995" s="1">
        <v>41857</v>
      </c>
      <c r="B3995" s="2">
        <v>9143.9699999999993</v>
      </c>
      <c r="C3995" s="2">
        <v>105530</v>
      </c>
      <c r="D3995" s="2">
        <v>9098</v>
      </c>
      <c r="E3995" s="2">
        <v>9069</v>
      </c>
      <c r="F3995" s="10">
        <f t="shared" si="1002"/>
        <v>-5.0273568264112001E-3</v>
      </c>
      <c r="G3995" s="2">
        <f t="shared" ca="1" si="1003"/>
        <v>106452.77499999999</v>
      </c>
      <c r="H3995">
        <f t="shared" ca="1" si="1004"/>
        <v>-1</v>
      </c>
      <c r="I3995">
        <f t="shared" si="1005"/>
        <v>1</v>
      </c>
      <c r="J3995">
        <f t="shared" si="1008"/>
        <v>2.5299999999988358</v>
      </c>
      <c r="K3995">
        <f t="shared" si="1006"/>
        <v>1</v>
      </c>
      <c r="L3995" s="11">
        <f t="shared" ca="1" si="1000"/>
        <v>10777.429999999953</v>
      </c>
      <c r="M3995">
        <f t="shared" ca="1" si="1007"/>
        <v>1</v>
      </c>
      <c r="N3995">
        <f t="shared" ca="1" si="1001"/>
        <v>0</v>
      </c>
      <c r="O3995">
        <f>COUNTIF(結算日!$A$3:$A$249,A3995)</f>
        <v>0</v>
      </c>
      <c r="Q3995" s="7">
        <f t="shared" si="1009"/>
        <v>3</v>
      </c>
      <c r="R3995" s="8">
        <f t="shared" ca="1" si="1013"/>
        <v>603</v>
      </c>
      <c r="S3995" s="8">
        <f t="shared" ca="1" si="1014"/>
        <v>1834658</v>
      </c>
      <c r="T3995" s="8">
        <f t="shared" ca="1" si="1010"/>
        <v>201</v>
      </c>
      <c r="U3995" s="9">
        <f t="shared" ca="1" si="1015"/>
        <v>0</v>
      </c>
      <c r="V3995">
        <f t="shared" si="1011"/>
        <v>2014</v>
      </c>
      <c r="W3995">
        <f t="shared" si="1012"/>
        <v>8</v>
      </c>
    </row>
    <row r="3996" spans="1:23" x14ac:dyDescent="0.25">
      <c r="A3996" s="1">
        <v>41858</v>
      </c>
      <c r="B3996" s="2">
        <v>9131.44</v>
      </c>
      <c r="C3996" s="2">
        <v>80573</v>
      </c>
      <c r="D3996" s="2">
        <v>9092</v>
      </c>
      <c r="E3996" s="2">
        <v>9060</v>
      </c>
      <c r="F3996" s="10">
        <f t="shared" si="1002"/>
        <v>-4.3191435304837933E-3</v>
      </c>
      <c r="G3996" s="2">
        <f t="shared" ca="1" si="1003"/>
        <v>105958.875</v>
      </c>
      <c r="H3996">
        <f t="shared" ca="1" si="1004"/>
        <v>-1</v>
      </c>
      <c r="I3996">
        <f t="shared" si="1005"/>
        <v>1</v>
      </c>
      <c r="J3996">
        <f t="shared" si="1008"/>
        <v>-12.529999999998836</v>
      </c>
      <c r="K3996">
        <f t="shared" si="1006"/>
        <v>1</v>
      </c>
      <c r="L3996" s="11">
        <f t="shared" ca="1" si="1000"/>
        <v>10764.899999999954</v>
      </c>
      <c r="M3996">
        <f t="shared" ca="1" si="1007"/>
        <v>1</v>
      </c>
      <c r="N3996">
        <f t="shared" ca="1" si="1001"/>
        <v>0</v>
      </c>
      <c r="O3996">
        <f>COUNTIF(結算日!$A$3:$A$249,A3996)</f>
        <v>0</v>
      </c>
      <c r="Q3996" s="7">
        <f t="shared" si="1009"/>
        <v>-6</v>
      </c>
      <c r="R3996" s="8">
        <f t="shared" ca="1" si="1013"/>
        <v>-1206</v>
      </c>
      <c r="S3996" s="8">
        <f t="shared" ca="1" si="1014"/>
        <v>1833452</v>
      </c>
      <c r="T3996" s="8">
        <f t="shared" ca="1" si="1010"/>
        <v>201</v>
      </c>
      <c r="U3996" s="9">
        <f t="shared" ca="1" si="1015"/>
        <v>0</v>
      </c>
      <c r="V3996">
        <f t="shared" si="1011"/>
        <v>2014</v>
      </c>
      <c r="W3996">
        <f t="shared" si="1012"/>
        <v>8</v>
      </c>
    </row>
    <row r="3997" spans="1:23" x14ac:dyDescent="0.25">
      <c r="A3997" s="1">
        <v>41859</v>
      </c>
      <c r="B3997" s="2">
        <v>9085.9599999999991</v>
      </c>
      <c r="C3997" s="2">
        <v>85309</v>
      </c>
      <c r="D3997" s="2">
        <v>9090</v>
      </c>
      <c r="E3997" s="2">
        <v>9057</v>
      </c>
      <c r="F3997" s="10">
        <f t="shared" si="1002"/>
        <v>4.4464206313921117E-4</v>
      </c>
      <c r="G3997" s="2">
        <f t="shared" ca="1" si="1003"/>
        <v>105601.825</v>
      </c>
      <c r="H3997">
        <f t="shared" ca="1" si="1004"/>
        <v>-1</v>
      </c>
      <c r="I3997">
        <f t="shared" si="1005"/>
        <v>-1</v>
      </c>
      <c r="J3997">
        <f t="shared" si="1008"/>
        <v>-45.480000000001382</v>
      </c>
      <c r="K3997">
        <f t="shared" ca="1" si="1006"/>
        <v>-1</v>
      </c>
      <c r="L3997" s="11">
        <f t="shared" ca="1" si="1000"/>
        <v>10719.419999999953</v>
      </c>
      <c r="M3997">
        <f t="shared" ca="1" si="1007"/>
        <v>-1</v>
      </c>
      <c r="N3997">
        <f t="shared" ca="1" si="1001"/>
        <v>2</v>
      </c>
      <c r="O3997">
        <f>COUNTIF(結算日!$A$3:$A$249,A3997)</f>
        <v>0</v>
      </c>
      <c r="Q3997" s="7">
        <f t="shared" si="1009"/>
        <v>-2</v>
      </c>
      <c r="R3997" s="8">
        <f t="shared" ca="1" si="1013"/>
        <v>-402</v>
      </c>
      <c r="S3997" s="8">
        <f t="shared" ca="1" si="1014"/>
        <v>1833050</v>
      </c>
      <c r="T3997" s="8">
        <f t="shared" ca="1" si="1010"/>
        <v>-201</v>
      </c>
      <c r="U3997" s="9">
        <f t="shared" ca="1" si="1015"/>
        <v>402</v>
      </c>
      <c r="V3997">
        <f t="shared" si="1011"/>
        <v>2014</v>
      </c>
      <c r="W3997">
        <f t="shared" si="1012"/>
        <v>8</v>
      </c>
    </row>
    <row r="3998" spans="1:23" x14ac:dyDescent="0.25">
      <c r="A3998" s="1">
        <v>41862</v>
      </c>
      <c r="B3998" s="2">
        <v>9172.91</v>
      </c>
      <c r="C3998" s="2">
        <v>82873</v>
      </c>
      <c r="D3998" s="2">
        <v>9141</v>
      </c>
      <c r="E3998" s="2">
        <v>9114</v>
      </c>
      <c r="F3998" s="10">
        <f t="shared" si="1002"/>
        <v>-3.478721583445199E-3</v>
      </c>
      <c r="G3998" s="2">
        <f t="shared" ca="1" si="1003"/>
        <v>105398.77499999999</v>
      </c>
      <c r="H3998">
        <f t="shared" ca="1" si="1004"/>
        <v>-1</v>
      </c>
      <c r="I3998">
        <f t="shared" si="1005"/>
        <v>1</v>
      </c>
      <c r="J3998">
        <f t="shared" si="1008"/>
        <v>86.950000000000728</v>
      </c>
      <c r="K3998">
        <f t="shared" si="1006"/>
        <v>1</v>
      </c>
      <c r="L3998" s="11">
        <f t="shared" ca="1" si="1000"/>
        <v>10632.469999999952</v>
      </c>
      <c r="M3998">
        <f t="shared" ca="1" si="1007"/>
        <v>1</v>
      </c>
      <c r="N3998">
        <f t="shared" ca="1" si="1001"/>
        <v>2</v>
      </c>
      <c r="O3998">
        <f>COUNTIF(結算日!$A$3:$A$249,A3998)</f>
        <v>0</v>
      </c>
      <c r="Q3998" s="7">
        <f t="shared" si="1009"/>
        <v>51</v>
      </c>
      <c r="R3998" s="8">
        <f t="shared" ca="1" si="1013"/>
        <v>-10251</v>
      </c>
      <c r="S3998" s="8">
        <f t="shared" ca="1" si="1014"/>
        <v>1822397</v>
      </c>
      <c r="T3998" s="8">
        <f t="shared" ca="1" si="1010"/>
        <v>199</v>
      </c>
      <c r="U3998" s="9">
        <f t="shared" ca="1" si="1015"/>
        <v>400</v>
      </c>
      <c r="V3998">
        <f t="shared" si="1011"/>
        <v>2014</v>
      </c>
      <c r="W3998">
        <f t="shared" si="1012"/>
        <v>8</v>
      </c>
    </row>
    <row r="3999" spans="1:23" x14ac:dyDescent="0.25">
      <c r="A3999" s="1">
        <v>41863</v>
      </c>
      <c r="B3999" s="2">
        <v>9163.1200000000008</v>
      </c>
      <c r="C3999" s="2">
        <v>87961</v>
      </c>
      <c r="D3999" s="2">
        <v>9121</v>
      </c>
      <c r="E3999" s="2">
        <v>9089</v>
      </c>
      <c r="F3999" s="10">
        <f t="shared" si="1002"/>
        <v>-4.5966875911263028E-3</v>
      </c>
      <c r="G3999" s="2">
        <f t="shared" ca="1" si="1003"/>
        <v>105297.60000000001</v>
      </c>
      <c r="H3999">
        <f t="shared" ca="1" si="1004"/>
        <v>-1</v>
      </c>
      <c r="I3999">
        <f t="shared" si="1005"/>
        <v>1</v>
      </c>
      <c r="J3999">
        <f t="shared" si="1008"/>
        <v>-9.7899999999990541</v>
      </c>
      <c r="K3999">
        <f t="shared" si="1006"/>
        <v>1</v>
      </c>
      <c r="L3999" s="11">
        <f t="shared" ca="1" si="1000"/>
        <v>10622.679999999953</v>
      </c>
      <c r="M3999">
        <f t="shared" ca="1" si="1007"/>
        <v>1</v>
      </c>
      <c r="N3999">
        <f t="shared" ca="1" si="1001"/>
        <v>0</v>
      </c>
      <c r="O3999">
        <f>COUNTIF(結算日!$A$3:$A$249,A3999)</f>
        <v>0</v>
      </c>
      <c r="Q3999" s="7">
        <f t="shared" si="1009"/>
        <v>-20</v>
      </c>
      <c r="R3999" s="8">
        <f t="shared" ca="1" si="1013"/>
        <v>-3980</v>
      </c>
      <c r="S3999" s="8">
        <f t="shared" ca="1" si="1014"/>
        <v>1818017</v>
      </c>
      <c r="T3999" s="8">
        <f t="shared" ca="1" si="1010"/>
        <v>199</v>
      </c>
      <c r="U3999" s="9">
        <f t="shared" ca="1" si="1015"/>
        <v>0</v>
      </c>
      <c r="V3999">
        <f t="shared" si="1011"/>
        <v>2014</v>
      </c>
      <c r="W3999">
        <f t="shared" si="1012"/>
        <v>8</v>
      </c>
    </row>
    <row r="4000" spans="1:23" x14ac:dyDescent="0.25">
      <c r="A4000" s="1">
        <v>41864</v>
      </c>
      <c r="B4000" s="2">
        <v>9231.31</v>
      </c>
      <c r="C4000" s="2">
        <v>84517</v>
      </c>
      <c r="D4000" s="2">
        <v>9199</v>
      </c>
      <c r="E4000" s="2">
        <v>9163</v>
      </c>
      <c r="F4000" s="10">
        <f t="shared" si="1002"/>
        <v>-3.500044955699666E-3</v>
      </c>
      <c r="G4000" s="2">
        <f t="shared" ca="1" si="1003"/>
        <v>104897.02499999999</v>
      </c>
      <c r="H4000">
        <f t="shared" ca="1" si="1004"/>
        <v>-1</v>
      </c>
      <c r="I4000">
        <f t="shared" si="1005"/>
        <v>1</v>
      </c>
      <c r="J4000">
        <f t="shared" si="1008"/>
        <v>68.18999999999869</v>
      </c>
      <c r="K4000">
        <f t="shared" si="1006"/>
        <v>1</v>
      </c>
      <c r="L4000" s="11">
        <f t="shared" ca="1" si="1000"/>
        <v>10690.869999999952</v>
      </c>
      <c r="M4000">
        <f t="shared" ca="1" si="1007"/>
        <v>1</v>
      </c>
      <c r="N4000">
        <f t="shared" ca="1" si="1001"/>
        <v>0</v>
      </c>
      <c r="O4000">
        <f>COUNTIF(結算日!$A$3:$A$249,A4000)</f>
        <v>0</v>
      </c>
      <c r="Q4000" s="7">
        <f t="shared" si="1009"/>
        <v>78</v>
      </c>
      <c r="R4000" s="8">
        <f t="shared" ca="1" si="1013"/>
        <v>15522</v>
      </c>
      <c r="S4000" s="8">
        <f t="shared" ca="1" si="1014"/>
        <v>1833539</v>
      </c>
      <c r="T4000" s="8">
        <f t="shared" ca="1" si="1010"/>
        <v>199</v>
      </c>
      <c r="U4000" s="9">
        <f t="shared" ca="1" si="1015"/>
        <v>0</v>
      </c>
      <c r="V4000">
        <f t="shared" si="1011"/>
        <v>2014</v>
      </c>
      <c r="W4000">
        <f t="shared" si="1012"/>
        <v>8</v>
      </c>
    </row>
    <row r="4001" spans="1:23" x14ac:dyDescent="0.25">
      <c r="A4001" s="1">
        <v>41865</v>
      </c>
      <c r="B4001" s="2">
        <v>9230.61</v>
      </c>
      <c r="C4001" s="2">
        <v>89108</v>
      </c>
      <c r="D4001" s="2">
        <v>9218</v>
      </c>
      <c r="E4001" s="2">
        <v>9184</v>
      </c>
      <c r="F4001" s="10">
        <f t="shared" si="1002"/>
        <v>-1.3661068986774438E-3</v>
      </c>
      <c r="G4001" s="2">
        <f t="shared" ca="1" si="1003"/>
        <v>103926.55</v>
      </c>
      <c r="H4001">
        <f t="shared" ca="1" si="1004"/>
        <v>-1</v>
      </c>
      <c r="I4001">
        <f t="shared" si="1005"/>
        <v>1</v>
      </c>
      <c r="J4001">
        <f t="shared" si="1008"/>
        <v>-0.69999999999890861</v>
      </c>
      <c r="K4001">
        <f t="shared" si="1006"/>
        <v>1</v>
      </c>
      <c r="L4001" s="11">
        <f t="shared" ca="1" si="1000"/>
        <v>10690.169999999953</v>
      </c>
      <c r="M4001">
        <f t="shared" ca="1" si="1007"/>
        <v>1</v>
      </c>
      <c r="N4001">
        <f t="shared" ca="1" si="1001"/>
        <v>0</v>
      </c>
      <c r="O4001">
        <f>COUNTIF(結算日!$A$3:$A$249,A4001)</f>
        <v>0</v>
      </c>
      <c r="Q4001" s="7">
        <f t="shared" si="1009"/>
        <v>19</v>
      </c>
      <c r="R4001" s="8">
        <f t="shared" ca="1" si="1013"/>
        <v>3781</v>
      </c>
      <c r="S4001" s="8">
        <f t="shared" ca="1" si="1014"/>
        <v>1837320</v>
      </c>
      <c r="T4001" s="8">
        <f t="shared" ca="1" si="1010"/>
        <v>199</v>
      </c>
      <c r="U4001" s="9">
        <f t="shared" ca="1" si="1015"/>
        <v>0</v>
      </c>
      <c r="V4001">
        <f t="shared" si="1011"/>
        <v>2014</v>
      </c>
      <c r="W4001">
        <f t="shared" si="1012"/>
        <v>8</v>
      </c>
    </row>
    <row r="4002" spans="1:23" x14ac:dyDescent="0.25">
      <c r="A4002" s="1">
        <v>41866</v>
      </c>
      <c r="B4002" s="2">
        <v>9206.81</v>
      </c>
      <c r="C4002" s="2">
        <v>70669</v>
      </c>
      <c r="D4002" s="2">
        <v>9203</v>
      </c>
      <c r="E4002" s="2">
        <v>9169</v>
      </c>
      <c r="F4002" s="10">
        <f t="shared" si="1002"/>
        <v>-4.1382411497570271E-4</v>
      </c>
      <c r="G4002" s="2">
        <f t="shared" ca="1" si="1003"/>
        <v>103436.5</v>
      </c>
      <c r="H4002">
        <f t="shared" ca="1" si="1004"/>
        <v>-1</v>
      </c>
      <c r="I4002">
        <f t="shared" si="1005"/>
        <v>1</v>
      </c>
      <c r="J4002">
        <f t="shared" si="1008"/>
        <v>-23.800000000001091</v>
      </c>
      <c r="K4002">
        <f t="shared" ca="1" si="1006"/>
        <v>-1</v>
      </c>
      <c r="L4002" s="11">
        <f t="shared" ca="1" si="1000"/>
        <v>10666.369999999952</v>
      </c>
      <c r="M4002">
        <f t="shared" ca="1" si="1007"/>
        <v>-1</v>
      </c>
      <c r="N4002">
        <f t="shared" ca="1" si="1001"/>
        <v>2</v>
      </c>
      <c r="O4002">
        <f>COUNTIF(結算日!$A$3:$A$249,A4002)</f>
        <v>0</v>
      </c>
      <c r="Q4002" s="7">
        <f t="shared" si="1009"/>
        <v>-15</v>
      </c>
      <c r="R4002" s="8">
        <f t="shared" ca="1" si="1013"/>
        <v>-2985</v>
      </c>
      <c r="S4002" s="8">
        <f t="shared" ca="1" si="1014"/>
        <v>1834335</v>
      </c>
      <c r="T4002" s="8">
        <f t="shared" ca="1" si="1010"/>
        <v>-199</v>
      </c>
      <c r="U4002" s="9">
        <f t="shared" ca="1" si="1015"/>
        <v>398</v>
      </c>
      <c r="V4002">
        <f t="shared" si="1011"/>
        <v>2014</v>
      </c>
      <c r="W4002">
        <f t="shared" si="1012"/>
        <v>8</v>
      </c>
    </row>
    <row r="4003" spans="1:23" x14ac:dyDescent="0.25">
      <c r="A4003" s="1">
        <v>41869</v>
      </c>
      <c r="B4003" s="2">
        <v>9141.31</v>
      </c>
      <c r="C4003" s="2">
        <v>71366</v>
      </c>
      <c r="D4003" s="2">
        <v>9141</v>
      </c>
      <c r="E4003" s="2">
        <v>9117</v>
      </c>
      <c r="F4003" s="10">
        <f t="shared" si="1002"/>
        <v>-3.3911988544299554E-5</v>
      </c>
      <c r="G4003" s="2">
        <f t="shared" ca="1" si="1003"/>
        <v>102811.95</v>
      </c>
      <c r="H4003">
        <f t="shared" ca="1" si="1004"/>
        <v>-1</v>
      </c>
      <c r="I4003">
        <f t="shared" si="1005"/>
        <v>1</v>
      </c>
      <c r="J4003">
        <f t="shared" si="1008"/>
        <v>-65.5</v>
      </c>
      <c r="K4003">
        <f t="shared" ca="1" si="1006"/>
        <v>-1</v>
      </c>
      <c r="L4003" s="11">
        <f t="shared" ca="1" si="1000"/>
        <v>10731.869999999952</v>
      </c>
      <c r="M4003">
        <f t="shared" ca="1" si="1007"/>
        <v>-1</v>
      </c>
      <c r="N4003">
        <f t="shared" ca="1" si="1001"/>
        <v>0</v>
      </c>
      <c r="O4003">
        <f>COUNTIF(結算日!$A$3:$A$249,A4003)</f>
        <v>0</v>
      </c>
      <c r="Q4003" s="7">
        <f t="shared" si="1009"/>
        <v>-62</v>
      </c>
      <c r="R4003" s="8">
        <f t="shared" ca="1" si="1013"/>
        <v>12338</v>
      </c>
      <c r="S4003" s="8">
        <f t="shared" ca="1" si="1014"/>
        <v>1846275</v>
      </c>
      <c r="T4003" s="8">
        <f t="shared" ca="1" si="1010"/>
        <v>-201</v>
      </c>
      <c r="U4003" s="9">
        <f t="shared" ca="1" si="1015"/>
        <v>2</v>
      </c>
      <c r="V4003">
        <f t="shared" si="1011"/>
        <v>2014</v>
      </c>
      <c r="W4003">
        <f t="shared" si="1012"/>
        <v>8</v>
      </c>
    </row>
    <row r="4004" spans="1:23" x14ac:dyDescent="0.25">
      <c r="A4004" s="1">
        <v>41870</v>
      </c>
      <c r="B4004" s="2">
        <v>9243.7800000000007</v>
      </c>
      <c r="C4004" s="2">
        <v>86367</v>
      </c>
      <c r="D4004" s="2">
        <v>9239</v>
      </c>
      <c r="E4004" s="2">
        <v>9218</v>
      </c>
      <c r="F4004" s="10">
        <f t="shared" si="1002"/>
        <v>-5.1710447457653519E-4</v>
      </c>
      <c r="G4004" s="2">
        <f t="shared" ca="1" si="1003"/>
        <v>102212.75</v>
      </c>
      <c r="H4004">
        <f t="shared" ca="1" si="1004"/>
        <v>-1</v>
      </c>
      <c r="I4004">
        <f t="shared" si="1005"/>
        <v>1</v>
      </c>
      <c r="J4004">
        <f t="shared" si="1008"/>
        <v>102.47000000000116</v>
      </c>
      <c r="K4004">
        <f t="shared" ca="1" si="1006"/>
        <v>-1</v>
      </c>
      <c r="L4004" s="11">
        <f t="shared" ca="1" si="1000"/>
        <v>10629.399999999951</v>
      </c>
      <c r="M4004">
        <f t="shared" ca="1" si="1007"/>
        <v>-1</v>
      </c>
      <c r="N4004">
        <f t="shared" ca="1" si="1001"/>
        <v>0</v>
      </c>
      <c r="O4004">
        <f>COUNTIF(結算日!$A$3:$A$249,A4004)</f>
        <v>0</v>
      </c>
      <c r="Q4004" s="7">
        <f t="shared" si="1009"/>
        <v>98</v>
      </c>
      <c r="R4004" s="8">
        <f t="shared" ca="1" si="1013"/>
        <v>-19698</v>
      </c>
      <c r="S4004" s="8">
        <f t="shared" ca="1" si="1014"/>
        <v>1826575</v>
      </c>
      <c r="T4004" s="8">
        <f t="shared" ca="1" si="1010"/>
        <v>-197</v>
      </c>
      <c r="U4004" s="9">
        <f t="shared" ca="1" si="1015"/>
        <v>4</v>
      </c>
      <c r="V4004">
        <f t="shared" si="1011"/>
        <v>2014</v>
      </c>
      <c r="W4004">
        <f t="shared" si="1012"/>
        <v>8</v>
      </c>
    </row>
    <row r="4005" spans="1:23" x14ac:dyDescent="0.25">
      <c r="A4005" s="1">
        <v>41871</v>
      </c>
      <c r="B4005" s="2">
        <v>9288.0499999999993</v>
      </c>
      <c r="C4005" s="2">
        <v>88463</v>
      </c>
      <c r="D4005" s="2">
        <v>9275</v>
      </c>
      <c r="E4005" s="2">
        <v>9259</v>
      </c>
      <c r="F4005" s="10">
        <f t="shared" si="1002"/>
        <v>-3.1276748079520633E-3</v>
      </c>
      <c r="G4005" s="2">
        <f t="shared" ca="1" si="1003"/>
        <v>102207.52499999999</v>
      </c>
      <c r="H4005">
        <f t="shared" ca="1" si="1004"/>
        <v>-1</v>
      </c>
      <c r="I4005">
        <f t="shared" si="1005"/>
        <v>1</v>
      </c>
      <c r="J4005">
        <f t="shared" si="1008"/>
        <v>44.269999999998618</v>
      </c>
      <c r="K4005">
        <f t="shared" si="1006"/>
        <v>1</v>
      </c>
      <c r="L4005" s="11">
        <f t="shared" ca="1" si="1000"/>
        <v>10585.129999999952</v>
      </c>
      <c r="M4005">
        <f t="shared" ca="1" si="1007"/>
        <v>1</v>
      </c>
      <c r="N4005">
        <f t="shared" ca="1" si="1001"/>
        <v>2</v>
      </c>
      <c r="O4005">
        <f>COUNTIF(結算日!$A$3:$A$249,A4005)</f>
        <v>1</v>
      </c>
      <c r="Q4005" s="7">
        <f t="shared" si="1009"/>
        <v>36</v>
      </c>
      <c r="R4005" s="8">
        <f t="shared" ca="1" si="1013"/>
        <v>-7092</v>
      </c>
      <c r="S4005" s="8">
        <f t="shared" ca="1" si="1014"/>
        <v>1819479</v>
      </c>
      <c r="T4005" s="8">
        <f t="shared" ca="1" si="1010"/>
        <v>196</v>
      </c>
      <c r="U4005" s="9">
        <f t="shared" ca="1" si="1015"/>
        <v>393</v>
      </c>
      <c r="V4005">
        <f t="shared" si="1011"/>
        <v>2014</v>
      </c>
      <c r="W4005">
        <f t="shared" si="1012"/>
        <v>8</v>
      </c>
    </row>
    <row r="4006" spans="1:23" x14ac:dyDescent="0.25">
      <c r="A4006" s="1">
        <v>41872</v>
      </c>
      <c r="B4006" s="2">
        <v>9253.3799999999992</v>
      </c>
      <c r="C4006" s="2">
        <v>80084</v>
      </c>
      <c r="D4006" s="2">
        <v>9231</v>
      </c>
      <c r="E4006" s="2">
        <v>9225</v>
      </c>
      <c r="F4006" s="10">
        <f t="shared" si="1002"/>
        <v>-2.4185756988256424E-3</v>
      </c>
      <c r="G4006" s="2">
        <f t="shared" ca="1" si="1003"/>
        <v>102064.85</v>
      </c>
      <c r="H4006">
        <f t="shared" ca="1" si="1004"/>
        <v>-1</v>
      </c>
      <c r="I4006">
        <f t="shared" si="1005"/>
        <v>1</v>
      </c>
      <c r="J4006">
        <f t="shared" si="1008"/>
        <v>-34.670000000000073</v>
      </c>
      <c r="K4006">
        <f t="shared" si="1006"/>
        <v>1</v>
      </c>
      <c r="L4006" s="11">
        <f t="shared" ca="1" si="1000"/>
        <v>10550.459999999952</v>
      </c>
      <c r="M4006">
        <f t="shared" ca="1" si="1007"/>
        <v>1</v>
      </c>
      <c r="N4006">
        <f t="shared" ca="1" si="1001"/>
        <v>0</v>
      </c>
      <c r="O4006">
        <f>COUNTIF(結算日!$A$3:$A$249,A4006)</f>
        <v>0</v>
      </c>
      <c r="Q4006" s="7">
        <f t="shared" si="1009"/>
        <v>-28</v>
      </c>
      <c r="R4006" s="8">
        <f t="shared" ca="1" si="1013"/>
        <v>-5488</v>
      </c>
      <c r="S4006" s="8">
        <f t="shared" ca="1" si="1014"/>
        <v>1813598</v>
      </c>
      <c r="T4006" s="8">
        <f t="shared" ca="1" si="1010"/>
        <v>196</v>
      </c>
      <c r="U4006" s="9">
        <f t="shared" ca="1" si="1015"/>
        <v>0</v>
      </c>
      <c r="V4006">
        <f t="shared" si="1011"/>
        <v>2014</v>
      </c>
      <c r="W4006">
        <f t="shared" si="1012"/>
        <v>8</v>
      </c>
    </row>
    <row r="4007" spans="1:23" x14ac:dyDescent="0.25">
      <c r="A4007" s="1">
        <v>41873</v>
      </c>
      <c r="B4007" s="2">
        <v>9380.1</v>
      </c>
      <c r="C4007" s="2">
        <v>100704</v>
      </c>
      <c r="D4007" s="2">
        <v>9378</v>
      </c>
      <c r="E4007" s="2">
        <v>9373</v>
      </c>
      <c r="F4007" s="10">
        <f t="shared" si="1002"/>
        <v>-2.2387821025371402E-4</v>
      </c>
      <c r="G4007" s="2">
        <f t="shared" ca="1" si="1003"/>
        <v>102158.47500000001</v>
      </c>
      <c r="H4007">
        <f t="shared" ca="1" si="1004"/>
        <v>-1</v>
      </c>
      <c r="I4007">
        <f t="shared" si="1005"/>
        <v>1</v>
      </c>
      <c r="J4007">
        <f t="shared" si="1008"/>
        <v>126.72000000000116</v>
      </c>
      <c r="K4007">
        <f t="shared" ca="1" si="1006"/>
        <v>-1</v>
      </c>
      <c r="L4007" s="11">
        <f t="shared" ca="1" si="1000"/>
        <v>10677.179999999953</v>
      </c>
      <c r="M4007">
        <f t="shared" ca="1" si="1007"/>
        <v>-1</v>
      </c>
      <c r="N4007">
        <f t="shared" ca="1" si="1001"/>
        <v>2</v>
      </c>
      <c r="O4007">
        <f>COUNTIF(結算日!$A$3:$A$249,A4007)</f>
        <v>0</v>
      </c>
      <c r="Q4007" s="7">
        <f t="shared" si="1009"/>
        <v>147</v>
      </c>
      <c r="R4007" s="8">
        <f t="shared" ca="1" si="1013"/>
        <v>28812</v>
      </c>
      <c r="S4007" s="8">
        <f t="shared" ca="1" si="1014"/>
        <v>1842410</v>
      </c>
      <c r="T4007" s="8">
        <f t="shared" ca="1" si="1010"/>
        <v>-196</v>
      </c>
      <c r="U4007" s="9">
        <f t="shared" ca="1" si="1015"/>
        <v>392</v>
      </c>
      <c r="V4007">
        <f t="shared" si="1011"/>
        <v>2014</v>
      </c>
      <c r="W4007">
        <f t="shared" si="1012"/>
        <v>8</v>
      </c>
    </row>
    <row r="4008" spans="1:23" x14ac:dyDescent="0.25">
      <c r="A4008" s="1">
        <v>41876</v>
      </c>
      <c r="B4008" s="2">
        <v>9390.6200000000008</v>
      </c>
      <c r="C4008" s="2">
        <v>75474</v>
      </c>
      <c r="D4008" s="2">
        <v>9391</v>
      </c>
      <c r="E4008" s="2">
        <v>9387</v>
      </c>
      <c r="F4008" s="10">
        <f t="shared" si="1002"/>
        <v>4.0465911728793102E-5</v>
      </c>
      <c r="G4008" s="2">
        <f t="shared" ca="1" si="1003"/>
        <v>101705.5</v>
      </c>
      <c r="H4008">
        <f t="shared" ca="1" si="1004"/>
        <v>-1</v>
      </c>
      <c r="I4008">
        <f t="shared" si="1005"/>
        <v>-1</v>
      </c>
      <c r="J4008">
        <f t="shared" si="1008"/>
        <v>10.520000000000437</v>
      </c>
      <c r="K4008">
        <f t="shared" ca="1" si="1006"/>
        <v>-1</v>
      </c>
      <c r="L4008" s="11">
        <f t="shared" ca="1" si="1000"/>
        <v>10666.659999999953</v>
      </c>
      <c r="M4008">
        <f t="shared" ca="1" si="1007"/>
        <v>-1</v>
      </c>
      <c r="N4008">
        <f t="shared" ca="1" si="1001"/>
        <v>0</v>
      </c>
      <c r="O4008">
        <f>COUNTIF(結算日!$A$3:$A$249,A4008)</f>
        <v>0</v>
      </c>
      <c r="Q4008" s="7">
        <f t="shared" si="1009"/>
        <v>13</v>
      </c>
      <c r="R4008" s="8">
        <f t="shared" ca="1" si="1013"/>
        <v>-2548</v>
      </c>
      <c r="S4008" s="8">
        <f t="shared" ca="1" si="1014"/>
        <v>1839470</v>
      </c>
      <c r="T4008" s="8">
        <f t="shared" ca="1" si="1010"/>
        <v>-195</v>
      </c>
      <c r="U4008" s="9">
        <f t="shared" ca="1" si="1015"/>
        <v>1</v>
      </c>
      <c r="V4008">
        <f t="shared" si="1011"/>
        <v>2014</v>
      </c>
      <c r="W4008">
        <f t="shared" si="1012"/>
        <v>8</v>
      </c>
    </row>
    <row r="4009" spans="1:23" x14ac:dyDescent="0.25">
      <c r="A4009" s="1">
        <v>41877</v>
      </c>
      <c r="B4009" s="2">
        <v>9393.9599999999991</v>
      </c>
      <c r="C4009" s="2">
        <v>89561</v>
      </c>
      <c r="D4009" s="2">
        <v>9390</v>
      </c>
      <c r="E4009" s="2">
        <v>9385</v>
      </c>
      <c r="F4009" s="10">
        <f t="shared" si="1002"/>
        <v>-4.2154746241196417E-4</v>
      </c>
      <c r="G4009" s="2">
        <f t="shared" ca="1" si="1003"/>
        <v>101418.45</v>
      </c>
      <c r="H4009">
        <f t="shared" ca="1" si="1004"/>
        <v>-1</v>
      </c>
      <c r="I4009">
        <f t="shared" si="1005"/>
        <v>1</v>
      </c>
      <c r="J4009">
        <f t="shared" si="1008"/>
        <v>3.3399999999983265</v>
      </c>
      <c r="K4009">
        <f t="shared" ca="1" si="1006"/>
        <v>-1</v>
      </c>
      <c r="L4009" s="11">
        <f t="shared" ca="1" si="1000"/>
        <v>10663.319999999954</v>
      </c>
      <c r="M4009">
        <f t="shared" ca="1" si="1007"/>
        <v>-1</v>
      </c>
      <c r="N4009">
        <f t="shared" ca="1" si="1001"/>
        <v>0</v>
      </c>
      <c r="O4009">
        <f>COUNTIF(結算日!$A$3:$A$249,A4009)</f>
        <v>0</v>
      </c>
      <c r="Q4009" s="7">
        <f t="shared" si="1009"/>
        <v>-1</v>
      </c>
      <c r="R4009" s="8">
        <f t="shared" ca="1" si="1013"/>
        <v>195</v>
      </c>
      <c r="S4009" s="8">
        <f t="shared" ca="1" si="1014"/>
        <v>1839664</v>
      </c>
      <c r="T4009" s="8">
        <f t="shared" ca="1" si="1010"/>
        <v>-195</v>
      </c>
      <c r="U4009" s="9">
        <f t="shared" ca="1" si="1015"/>
        <v>0</v>
      </c>
      <c r="V4009">
        <f t="shared" si="1011"/>
        <v>2014</v>
      </c>
      <c r="W4009">
        <f t="shared" si="1012"/>
        <v>8</v>
      </c>
    </row>
    <row r="4010" spans="1:23" x14ac:dyDescent="0.25">
      <c r="A4010" s="1">
        <v>41878</v>
      </c>
      <c r="B4010" s="2">
        <v>9485.59</v>
      </c>
      <c r="C4010" s="2">
        <v>115235</v>
      </c>
      <c r="D4010" s="2">
        <v>9477</v>
      </c>
      <c r="E4010" s="2">
        <v>9470</v>
      </c>
      <c r="F4010" s="10">
        <f t="shared" si="1002"/>
        <v>-9.0558415449115692E-4</v>
      </c>
      <c r="G4010" s="2">
        <f t="shared" ca="1" si="1003"/>
        <v>101438.8</v>
      </c>
      <c r="H4010">
        <f t="shared" ca="1" si="1004"/>
        <v>1</v>
      </c>
      <c r="I4010">
        <f t="shared" si="1005"/>
        <v>1</v>
      </c>
      <c r="J4010">
        <f t="shared" si="1008"/>
        <v>91.630000000001019</v>
      </c>
      <c r="K4010">
        <f t="shared" ca="1" si="1006"/>
        <v>1</v>
      </c>
      <c r="L4010" s="11">
        <f t="shared" ca="1" si="1000"/>
        <v>10571.689999999953</v>
      </c>
      <c r="M4010">
        <f t="shared" ca="1" si="1007"/>
        <v>1</v>
      </c>
      <c r="N4010">
        <f t="shared" ca="1" si="1001"/>
        <v>2</v>
      </c>
      <c r="O4010">
        <f>COUNTIF(結算日!$A$3:$A$249,A4010)</f>
        <v>0</v>
      </c>
      <c r="Q4010" s="7">
        <f t="shared" si="1009"/>
        <v>87</v>
      </c>
      <c r="R4010" s="8">
        <f t="shared" ca="1" si="1013"/>
        <v>-16965</v>
      </c>
      <c r="S4010" s="8">
        <f t="shared" ca="1" si="1014"/>
        <v>1822699</v>
      </c>
      <c r="T4010" s="8">
        <f t="shared" ca="1" si="1010"/>
        <v>192</v>
      </c>
      <c r="U4010" s="9">
        <f t="shared" ca="1" si="1015"/>
        <v>387</v>
      </c>
      <c r="V4010">
        <f t="shared" si="1011"/>
        <v>2014</v>
      </c>
      <c r="W4010">
        <f t="shared" si="1012"/>
        <v>8</v>
      </c>
    </row>
    <row r="4011" spans="1:23" x14ac:dyDescent="0.25">
      <c r="A4011" s="1">
        <v>41879</v>
      </c>
      <c r="B4011" s="2">
        <v>9478.3700000000008</v>
      </c>
      <c r="C4011" s="2">
        <v>99799</v>
      </c>
      <c r="D4011" s="2">
        <v>9479</v>
      </c>
      <c r="E4011" s="2">
        <v>9475</v>
      </c>
      <c r="F4011" s="10">
        <f t="shared" si="1002"/>
        <v>6.64671246215498E-5</v>
      </c>
      <c r="G4011" s="2">
        <f t="shared" ca="1" si="1003"/>
        <v>100162.575</v>
      </c>
      <c r="H4011">
        <f t="shared" ca="1" si="1004"/>
        <v>-1</v>
      </c>
      <c r="I4011">
        <f t="shared" si="1005"/>
        <v>-1</v>
      </c>
      <c r="J4011">
        <f t="shared" si="1008"/>
        <v>-7.2199999999993452</v>
      </c>
      <c r="K4011">
        <f t="shared" ca="1" si="1006"/>
        <v>-1</v>
      </c>
      <c r="L4011" s="11">
        <f t="shared" ca="1" si="1000"/>
        <v>10564.469999999954</v>
      </c>
      <c r="M4011">
        <f t="shared" ca="1" si="1007"/>
        <v>-1</v>
      </c>
      <c r="N4011">
        <f t="shared" ca="1" si="1001"/>
        <v>2</v>
      </c>
      <c r="O4011">
        <f>COUNTIF(結算日!$A$3:$A$249,A4011)</f>
        <v>0</v>
      </c>
      <c r="Q4011" s="7">
        <f t="shared" si="1009"/>
        <v>2</v>
      </c>
      <c r="R4011" s="8">
        <f t="shared" ca="1" si="1013"/>
        <v>384</v>
      </c>
      <c r="S4011" s="8">
        <f t="shared" ca="1" si="1014"/>
        <v>1822696</v>
      </c>
      <c r="T4011" s="8">
        <f t="shared" ca="1" si="1010"/>
        <v>-192</v>
      </c>
      <c r="U4011" s="9">
        <f t="shared" ca="1" si="1015"/>
        <v>384</v>
      </c>
      <c r="V4011">
        <f t="shared" si="1011"/>
        <v>2014</v>
      </c>
      <c r="W4011">
        <f t="shared" si="1012"/>
        <v>8</v>
      </c>
    </row>
    <row r="4012" spans="1:23" x14ac:dyDescent="0.25">
      <c r="A4012" s="1">
        <v>41880</v>
      </c>
      <c r="B4012" s="2">
        <v>9436.27</v>
      </c>
      <c r="C4012" s="2">
        <v>88823</v>
      </c>
      <c r="D4012" s="2">
        <v>9473</v>
      </c>
      <c r="E4012" s="2">
        <v>9467</v>
      </c>
      <c r="F4012" s="10">
        <f t="shared" si="1002"/>
        <v>3.8924278343031027E-3</v>
      </c>
      <c r="G4012" s="2">
        <f t="shared" ca="1" si="1003"/>
        <v>99375.95</v>
      </c>
      <c r="H4012">
        <f t="shared" ca="1" si="1004"/>
        <v>-1</v>
      </c>
      <c r="I4012">
        <f t="shared" si="1005"/>
        <v>-1</v>
      </c>
      <c r="J4012">
        <f t="shared" si="1008"/>
        <v>-42.100000000000364</v>
      </c>
      <c r="K4012">
        <f t="shared" si="1006"/>
        <v>-1</v>
      </c>
      <c r="L4012" s="11">
        <f t="shared" ca="1" si="1000"/>
        <v>10606.569999999954</v>
      </c>
      <c r="M4012">
        <f t="shared" ca="1" si="1007"/>
        <v>-1</v>
      </c>
      <c r="N4012">
        <f t="shared" ca="1" si="1001"/>
        <v>0</v>
      </c>
      <c r="O4012">
        <f>COUNTIF(結算日!$A$3:$A$249,A4012)</f>
        <v>0</v>
      </c>
      <c r="Q4012" s="7">
        <f t="shared" si="1009"/>
        <v>-6</v>
      </c>
      <c r="R4012" s="8">
        <f t="shared" ca="1" si="1013"/>
        <v>1152</v>
      </c>
      <c r="S4012" s="8">
        <f t="shared" ca="1" si="1014"/>
        <v>1823464</v>
      </c>
      <c r="T4012" s="8">
        <f t="shared" ca="1" si="1010"/>
        <v>-192</v>
      </c>
      <c r="U4012" s="9">
        <f t="shared" ca="1" si="1015"/>
        <v>0</v>
      </c>
      <c r="V4012">
        <f t="shared" si="1011"/>
        <v>2014</v>
      </c>
      <c r="W4012">
        <f t="shared" si="1012"/>
        <v>8</v>
      </c>
    </row>
    <row r="4013" spans="1:23" x14ac:dyDescent="0.25">
      <c r="A4013" s="1">
        <v>41883</v>
      </c>
      <c r="B4013" s="2">
        <v>9513.06</v>
      </c>
      <c r="C4013" s="2">
        <v>86565</v>
      </c>
      <c r="D4013" s="2">
        <v>9528</v>
      </c>
      <c r="E4013" s="2">
        <v>9526</v>
      </c>
      <c r="F4013" s="10">
        <f t="shared" si="1002"/>
        <v>1.5704725924150509E-3</v>
      </c>
      <c r="G4013" s="2">
        <f t="shared" ca="1" si="1003"/>
        <v>98649.75</v>
      </c>
      <c r="H4013">
        <f t="shared" ca="1" si="1004"/>
        <v>-1</v>
      </c>
      <c r="I4013">
        <f t="shared" si="1005"/>
        <v>-1</v>
      </c>
      <c r="J4013">
        <f t="shared" si="1008"/>
        <v>76.789999999999054</v>
      </c>
      <c r="K4013">
        <f t="shared" si="1006"/>
        <v>-1</v>
      </c>
      <c r="L4013" s="11">
        <f t="shared" ca="1" si="1000"/>
        <v>10529.779999999955</v>
      </c>
      <c r="M4013">
        <f t="shared" ca="1" si="1007"/>
        <v>-1</v>
      </c>
      <c r="N4013">
        <f t="shared" ca="1" si="1001"/>
        <v>0</v>
      </c>
      <c r="O4013">
        <f>COUNTIF(結算日!$A$3:$A$249,A4013)</f>
        <v>0</v>
      </c>
      <c r="Q4013" s="7">
        <f t="shared" si="1009"/>
        <v>55</v>
      </c>
      <c r="R4013" s="8">
        <f t="shared" ca="1" si="1013"/>
        <v>-10560</v>
      </c>
      <c r="S4013" s="8">
        <f t="shared" ca="1" si="1014"/>
        <v>1812904</v>
      </c>
      <c r="T4013" s="8">
        <f t="shared" ca="1" si="1010"/>
        <v>-190</v>
      </c>
      <c r="U4013" s="9">
        <f t="shared" ca="1" si="1015"/>
        <v>2</v>
      </c>
      <c r="V4013">
        <f t="shared" si="1011"/>
        <v>2014</v>
      </c>
      <c r="W4013">
        <f t="shared" si="1012"/>
        <v>9</v>
      </c>
    </row>
    <row r="4014" spans="1:23" x14ac:dyDescent="0.25">
      <c r="A4014" s="1">
        <v>41884</v>
      </c>
      <c r="B4014" s="2">
        <v>9399.7199999999993</v>
      </c>
      <c r="C4014" s="2">
        <v>87829</v>
      </c>
      <c r="D4014" s="2">
        <v>9410</v>
      </c>
      <c r="E4014" s="2">
        <v>9406</v>
      </c>
      <c r="F4014" s="10">
        <f t="shared" si="1002"/>
        <v>1.0936495980731209E-3</v>
      </c>
      <c r="G4014" s="2">
        <f t="shared" ca="1" si="1003"/>
        <v>98187.675000000003</v>
      </c>
      <c r="H4014">
        <f t="shared" ca="1" si="1004"/>
        <v>-1</v>
      </c>
      <c r="I4014">
        <f t="shared" si="1005"/>
        <v>-1</v>
      </c>
      <c r="J4014">
        <f t="shared" si="1008"/>
        <v>-113.34000000000015</v>
      </c>
      <c r="K4014">
        <f t="shared" si="1006"/>
        <v>-1</v>
      </c>
      <c r="L4014" s="11">
        <f t="shared" ca="1" si="1000"/>
        <v>10643.119999999955</v>
      </c>
      <c r="M4014">
        <f t="shared" ca="1" si="1007"/>
        <v>-1</v>
      </c>
      <c r="N4014">
        <f t="shared" ca="1" si="1001"/>
        <v>0</v>
      </c>
      <c r="O4014">
        <f>COUNTIF(結算日!$A$3:$A$249,A4014)</f>
        <v>0</v>
      </c>
      <c r="Q4014" s="7">
        <f t="shared" si="1009"/>
        <v>-118</v>
      </c>
      <c r="R4014" s="8">
        <f t="shared" ca="1" si="1013"/>
        <v>22420</v>
      </c>
      <c r="S4014" s="8">
        <f t="shared" ca="1" si="1014"/>
        <v>1835322</v>
      </c>
      <c r="T4014" s="8">
        <f t="shared" ca="1" si="1010"/>
        <v>-195</v>
      </c>
      <c r="U4014" s="9">
        <f t="shared" ca="1" si="1015"/>
        <v>5</v>
      </c>
      <c r="V4014">
        <f t="shared" si="1011"/>
        <v>2014</v>
      </c>
      <c r="W4014">
        <f t="shared" si="1012"/>
        <v>9</v>
      </c>
    </row>
    <row r="4015" spans="1:23" x14ac:dyDescent="0.25">
      <c r="A4015" s="1">
        <v>41885</v>
      </c>
      <c r="B4015" s="2">
        <v>9450.35</v>
      </c>
      <c r="C4015" s="2">
        <v>88421</v>
      </c>
      <c r="D4015" s="2">
        <v>9451</v>
      </c>
      <c r="E4015" s="2">
        <v>9446</v>
      </c>
      <c r="F4015" s="10">
        <f t="shared" si="1002"/>
        <v>6.878052135639301E-5</v>
      </c>
      <c r="G4015" s="2">
        <f t="shared" ca="1" si="1003"/>
        <v>97889.975000000006</v>
      </c>
      <c r="H4015">
        <f t="shared" ca="1" si="1004"/>
        <v>-1</v>
      </c>
      <c r="I4015">
        <f t="shared" si="1005"/>
        <v>-1</v>
      </c>
      <c r="J4015">
        <f t="shared" si="1008"/>
        <v>50.630000000001019</v>
      </c>
      <c r="K4015">
        <f t="shared" ca="1" si="1006"/>
        <v>-1</v>
      </c>
      <c r="L4015" s="11">
        <f t="shared" ca="1" si="1000"/>
        <v>10592.489999999954</v>
      </c>
      <c r="M4015">
        <f t="shared" ca="1" si="1007"/>
        <v>-1</v>
      </c>
      <c r="N4015">
        <f t="shared" ca="1" si="1001"/>
        <v>0</v>
      </c>
      <c r="O4015">
        <f>COUNTIF(結算日!$A$3:$A$249,A4015)</f>
        <v>0</v>
      </c>
      <c r="Q4015" s="7">
        <f t="shared" si="1009"/>
        <v>41</v>
      </c>
      <c r="R4015" s="8">
        <f t="shared" ca="1" si="1013"/>
        <v>-7995</v>
      </c>
      <c r="S4015" s="8">
        <f t="shared" ca="1" si="1014"/>
        <v>1827322</v>
      </c>
      <c r="T4015" s="8">
        <f t="shared" ca="1" si="1010"/>
        <v>-193</v>
      </c>
      <c r="U4015" s="9">
        <f t="shared" ca="1" si="1015"/>
        <v>2</v>
      </c>
      <c r="V4015">
        <f t="shared" si="1011"/>
        <v>2014</v>
      </c>
      <c r="W4015">
        <f t="shared" si="1012"/>
        <v>9</v>
      </c>
    </row>
    <row r="4016" spans="1:23" x14ac:dyDescent="0.25">
      <c r="A4016" s="1">
        <v>41886</v>
      </c>
      <c r="B4016" s="2">
        <v>9428.89</v>
      </c>
      <c r="C4016" s="2">
        <v>73168</v>
      </c>
      <c r="D4016" s="2">
        <v>9425</v>
      </c>
      <c r="E4016" s="2">
        <v>9421</v>
      </c>
      <c r="F4016" s="10">
        <f t="shared" si="1002"/>
        <v>-4.1256181798698943E-4</v>
      </c>
      <c r="G4016" s="2">
        <f t="shared" ca="1" si="1003"/>
        <v>97214.7</v>
      </c>
      <c r="H4016">
        <f t="shared" ca="1" si="1004"/>
        <v>-1</v>
      </c>
      <c r="I4016">
        <f t="shared" si="1005"/>
        <v>1</v>
      </c>
      <c r="J4016">
        <f t="shared" si="1008"/>
        <v>-21.460000000000946</v>
      </c>
      <c r="K4016">
        <f t="shared" ca="1" si="1006"/>
        <v>-1</v>
      </c>
      <c r="L4016" s="11">
        <f t="shared" ca="1" si="1000"/>
        <v>10613.949999999955</v>
      </c>
      <c r="M4016">
        <f t="shared" ca="1" si="1007"/>
        <v>-1</v>
      </c>
      <c r="N4016">
        <f t="shared" ca="1" si="1001"/>
        <v>0</v>
      </c>
      <c r="O4016">
        <f>COUNTIF(結算日!$A$3:$A$249,A4016)</f>
        <v>0</v>
      </c>
      <c r="Q4016" s="7">
        <f t="shared" si="1009"/>
        <v>-26</v>
      </c>
      <c r="R4016" s="8">
        <f t="shared" ca="1" si="1013"/>
        <v>5018</v>
      </c>
      <c r="S4016" s="8">
        <f t="shared" ca="1" si="1014"/>
        <v>1832338</v>
      </c>
      <c r="T4016" s="8">
        <f t="shared" ca="1" si="1010"/>
        <v>-194</v>
      </c>
      <c r="U4016" s="9">
        <f t="shared" ca="1" si="1015"/>
        <v>1</v>
      </c>
      <c r="V4016">
        <f t="shared" si="1011"/>
        <v>2014</v>
      </c>
      <c r="W4016">
        <f t="shared" si="1012"/>
        <v>9</v>
      </c>
    </row>
    <row r="4017" spans="1:23" x14ac:dyDescent="0.25">
      <c r="A4017" s="1">
        <v>41887</v>
      </c>
      <c r="B4017" s="2">
        <v>9407.94</v>
      </c>
      <c r="C4017" s="2">
        <v>70525</v>
      </c>
      <c r="D4017" s="2">
        <v>9407</v>
      </c>
      <c r="E4017" s="2">
        <v>9404</v>
      </c>
      <c r="F4017" s="10">
        <f t="shared" si="1002"/>
        <v>-9.9915603203326597E-5</v>
      </c>
      <c r="G4017" s="2">
        <f t="shared" ca="1" si="1003"/>
        <v>95875.85</v>
      </c>
      <c r="H4017">
        <f t="shared" ca="1" si="1004"/>
        <v>-1</v>
      </c>
      <c r="I4017">
        <f t="shared" si="1005"/>
        <v>1</v>
      </c>
      <c r="J4017">
        <f t="shared" si="1008"/>
        <v>-20.949999999998909</v>
      </c>
      <c r="K4017">
        <f t="shared" ca="1" si="1006"/>
        <v>-1</v>
      </c>
      <c r="L4017" s="11">
        <f t="shared" ca="1" si="1000"/>
        <v>10634.899999999954</v>
      </c>
      <c r="M4017">
        <f t="shared" ca="1" si="1007"/>
        <v>-1</v>
      </c>
      <c r="N4017">
        <f t="shared" ca="1" si="1001"/>
        <v>0</v>
      </c>
      <c r="O4017">
        <f>COUNTIF(結算日!$A$3:$A$249,A4017)</f>
        <v>0</v>
      </c>
      <c r="Q4017" s="7">
        <f t="shared" si="1009"/>
        <v>-18</v>
      </c>
      <c r="R4017" s="8">
        <f t="shared" ca="1" si="1013"/>
        <v>3492</v>
      </c>
      <c r="S4017" s="8">
        <f t="shared" ca="1" si="1014"/>
        <v>1835829</v>
      </c>
      <c r="T4017" s="8">
        <f t="shared" ca="1" si="1010"/>
        <v>-195</v>
      </c>
      <c r="U4017" s="9">
        <f t="shared" ca="1" si="1015"/>
        <v>1</v>
      </c>
      <c r="V4017">
        <f t="shared" si="1011"/>
        <v>2014</v>
      </c>
      <c r="W4017">
        <f t="shared" si="1012"/>
        <v>9</v>
      </c>
    </row>
    <row r="4018" spans="1:23" x14ac:dyDescent="0.25">
      <c r="A4018" s="1">
        <v>41891</v>
      </c>
      <c r="B4018" s="2">
        <v>9434.77</v>
      </c>
      <c r="C4018" s="2">
        <v>78829</v>
      </c>
      <c r="D4018" s="2">
        <v>9428</v>
      </c>
      <c r="E4018" s="2">
        <v>9429</v>
      </c>
      <c r="F4018" s="10">
        <f t="shared" si="1002"/>
        <v>-7.1755856263588935E-4</v>
      </c>
      <c r="G4018" s="2">
        <f t="shared" ca="1" si="1003"/>
        <v>94525.95</v>
      </c>
      <c r="H4018">
        <f t="shared" ca="1" si="1004"/>
        <v>-1</v>
      </c>
      <c r="I4018">
        <f t="shared" si="1005"/>
        <v>1</v>
      </c>
      <c r="J4018">
        <f t="shared" si="1008"/>
        <v>26.829999999999927</v>
      </c>
      <c r="K4018">
        <f t="shared" ca="1" si="1006"/>
        <v>-1</v>
      </c>
      <c r="L4018" s="11">
        <f t="shared" ca="1" si="1000"/>
        <v>10608.069999999954</v>
      </c>
      <c r="M4018">
        <f t="shared" ca="1" si="1007"/>
        <v>-1</v>
      </c>
      <c r="N4018">
        <f t="shared" ca="1" si="1001"/>
        <v>0</v>
      </c>
      <c r="O4018">
        <f>COUNTIF(結算日!$A$3:$A$249,A4018)</f>
        <v>0</v>
      </c>
      <c r="Q4018" s="7">
        <f t="shared" si="1009"/>
        <v>21</v>
      </c>
      <c r="R4018" s="8">
        <f t="shared" ca="1" si="1013"/>
        <v>-4095</v>
      </c>
      <c r="S4018" s="8">
        <f t="shared" ca="1" si="1014"/>
        <v>1831733</v>
      </c>
      <c r="T4018" s="8">
        <f t="shared" ca="1" si="1010"/>
        <v>-194</v>
      </c>
      <c r="U4018" s="9">
        <f t="shared" ca="1" si="1015"/>
        <v>1</v>
      </c>
      <c r="V4018">
        <f t="shared" si="1011"/>
        <v>2014</v>
      </c>
      <c r="W4018">
        <f t="shared" si="1012"/>
        <v>9</v>
      </c>
    </row>
    <row r="4019" spans="1:23" x14ac:dyDescent="0.25">
      <c r="A4019" s="1">
        <v>41892</v>
      </c>
      <c r="B4019" s="2">
        <v>9357.61</v>
      </c>
      <c r="C4019" s="2">
        <v>77587</v>
      </c>
      <c r="D4019" s="2">
        <v>9347</v>
      </c>
      <c r="E4019" s="2">
        <v>9344</v>
      </c>
      <c r="F4019" s="10">
        <f t="shared" si="1002"/>
        <v>-1.1338365244972781E-3</v>
      </c>
      <c r="G4019" s="2">
        <f t="shared" ca="1" si="1003"/>
        <v>93718.425000000003</v>
      </c>
      <c r="H4019">
        <f t="shared" ca="1" si="1004"/>
        <v>-1</v>
      </c>
      <c r="I4019">
        <f t="shared" si="1005"/>
        <v>1</v>
      </c>
      <c r="J4019">
        <f t="shared" si="1008"/>
        <v>-77.159999999999854</v>
      </c>
      <c r="K4019">
        <f t="shared" si="1006"/>
        <v>1</v>
      </c>
      <c r="L4019" s="11">
        <f t="shared" ca="1" si="1000"/>
        <v>10685.229999999954</v>
      </c>
      <c r="M4019">
        <f t="shared" ca="1" si="1007"/>
        <v>1</v>
      </c>
      <c r="N4019">
        <f t="shared" ca="1" si="1001"/>
        <v>2</v>
      </c>
      <c r="O4019">
        <f>COUNTIF(結算日!$A$3:$A$249,A4019)</f>
        <v>0</v>
      </c>
      <c r="Q4019" s="7">
        <f t="shared" si="1009"/>
        <v>-81</v>
      </c>
      <c r="R4019" s="8">
        <f t="shared" ca="1" si="1013"/>
        <v>15714</v>
      </c>
      <c r="S4019" s="8">
        <f t="shared" ca="1" si="1014"/>
        <v>1847446</v>
      </c>
      <c r="T4019" s="8">
        <f t="shared" ca="1" si="1010"/>
        <v>197</v>
      </c>
      <c r="U4019" s="9">
        <f t="shared" ca="1" si="1015"/>
        <v>391</v>
      </c>
      <c r="V4019">
        <f t="shared" si="1011"/>
        <v>2014</v>
      </c>
      <c r="W4019">
        <f t="shared" si="1012"/>
        <v>9</v>
      </c>
    </row>
    <row r="4020" spans="1:23" x14ac:dyDescent="0.25">
      <c r="A4020" s="1">
        <v>41893</v>
      </c>
      <c r="B4020" s="2">
        <v>9322.9500000000007</v>
      </c>
      <c r="C4020" s="2">
        <v>71192</v>
      </c>
      <c r="D4020" s="2">
        <v>9302</v>
      </c>
      <c r="E4020" s="2">
        <v>9296</v>
      </c>
      <c r="F4020" s="10">
        <f t="shared" si="1002"/>
        <v>-2.2471428035117924E-3</v>
      </c>
      <c r="G4020" s="2">
        <f t="shared" ca="1" si="1003"/>
        <v>92681.625</v>
      </c>
      <c r="H4020">
        <f t="shared" ca="1" si="1004"/>
        <v>-1</v>
      </c>
      <c r="I4020">
        <f t="shared" si="1005"/>
        <v>1</v>
      </c>
      <c r="J4020">
        <f t="shared" si="1008"/>
        <v>-34.659999999999854</v>
      </c>
      <c r="K4020">
        <f t="shared" si="1006"/>
        <v>1</v>
      </c>
      <c r="L4020" s="11">
        <f t="shared" ca="1" si="1000"/>
        <v>10650.569999999954</v>
      </c>
      <c r="M4020">
        <f t="shared" ca="1" si="1007"/>
        <v>1</v>
      </c>
      <c r="N4020">
        <f t="shared" ca="1" si="1001"/>
        <v>0</v>
      </c>
      <c r="O4020">
        <f>COUNTIF(結算日!$A$3:$A$249,A4020)</f>
        <v>0</v>
      </c>
      <c r="Q4020" s="7">
        <f t="shared" si="1009"/>
        <v>-45</v>
      </c>
      <c r="R4020" s="8">
        <f t="shared" ca="1" si="1013"/>
        <v>-8865</v>
      </c>
      <c r="S4020" s="8">
        <f t="shared" ca="1" si="1014"/>
        <v>1838190</v>
      </c>
      <c r="T4020" s="8">
        <f t="shared" ca="1" si="1010"/>
        <v>197</v>
      </c>
      <c r="U4020" s="9">
        <f t="shared" ca="1" si="1015"/>
        <v>0</v>
      </c>
      <c r="V4020">
        <f t="shared" si="1011"/>
        <v>2014</v>
      </c>
      <c r="W4020">
        <f t="shared" si="1012"/>
        <v>9</v>
      </c>
    </row>
    <row r="4021" spans="1:23" x14ac:dyDescent="0.25">
      <c r="A4021" s="1">
        <v>41894</v>
      </c>
      <c r="B4021" s="2">
        <v>9223.18</v>
      </c>
      <c r="C4021" s="2">
        <v>80218</v>
      </c>
      <c r="D4021" s="2">
        <v>9245</v>
      </c>
      <c r="E4021" s="2">
        <v>9245</v>
      </c>
      <c r="F4021" s="10">
        <f t="shared" si="1002"/>
        <v>2.3657783974724289E-3</v>
      </c>
      <c r="G4021" s="2">
        <f t="shared" ca="1" si="1003"/>
        <v>91815.375</v>
      </c>
      <c r="H4021">
        <f t="shared" ca="1" si="1004"/>
        <v>-1</v>
      </c>
      <c r="I4021">
        <f t="shared" si="1005"/>
        <v>-1</v>
      </c>
      <c r="J4021">
        <f t="shared" si="1008"/>
        <v>-99.770000000000437</v>
      </c>
      <c r="K4021">
        <f t="shared" si="1006"/>
        <v>-1</v>
      </c>
      <c r="L4021" s="11">
        <f t="shared" ca="1" si="1000"/>
        <v>10550.799999999954</v>
      </c>
      <c r="M4021">
        <f t="shared" ca="1" si="1007"/>
        <v>-1</v>
      </c>
      <c r="N4021">
        <f t="shared" ca="1" si="1001"/>
        <v>2</v>
      </c>
      <c r="O4021">
        <f>COUNTIF(結算日!$A$3:$A$249,A4021)</f>
        <v>0</v>
      </c>
      <c r="Q4021" s="7">
        <f t="shared" si="1009"/>
        <v>-57</v>
      </c>
      <c r="R4021" s="8">
        <f t="shared" ca="1" si="1013"/>
        <v>-11229</v>
      </c>
      <c r="S4021" s="8">
        <f t="shared" ca="1" si="1014"/>
        <v>1826961</v>
      </c>
      <c r="T4021" s="8">
        <f t="shared" ca="1" si="1010"/>
        <v>-197</v>
      </c>
      <c r="U4021" s="9">
        <f t="shared" ca="1" si="1015"/>
        <v>394</v>
      </c>
      <c r="V4021">
        <f t="shared" si="1011"/>
        <v>2014</v>
      </c>
      <c r="W4021">
        <f t="shared" si="1012"/>
        <v>9</v>
      </c>
    </row>
    <row r="4022" spans="1:23" x14ac:dyDescent="0.25">
      <c r="A4022" s="1">
        <v>41897</v>
      </c>
      <c r="B4022" s="2">
        <v>9217.4599999999991</v>
      </c>
      <c r="C4022" s="2">
        <v>66040</v>
      </c>
      <c r="D4022" s="2">
        <v>9218</v>
      </c>
      <c r="E4022" s="2">
        <v>9224</v>
      </c>
      <c r="F4022" s="10">
        <f t="shared" si="1002"/>
        <v>5.8584469040390275E-5</v>
      </c>
      <c r="G4022" s="2">
        <f t="shared" ca="1" si="1003"/>
        <v>90361.75</v>
      </c>
      <c r="H4022">
        <f t="shared" ca="1" si="1004"/>
        <v>-1</v>
      </c>
      <c r="I4022">
        <f t="shared" si="1005"/>
        <v>-1</v>
      </c>
      <c r="J4022">
        <f t="shared" si="1008"/>
        <v>-5.7200000000011642</v>
      </c>
      <c r="K4022">
        <f t="shared" ca="1" si="1006"/>
        <v>-1</v>
      </c>
      <c r="L4022" s="11">
        <f t="shared" ca="1" si="1000"/>
        <v>10556.519999999955</v>
      </c>
      <c r="M4022">
        <f t="shared" ca="1" si="1007"/>
        <v>-1</v>
      </c>
      <c r="N4022">
        <f t="shared" ca="1" si="1001"/>
        <v>0</v>
      </c>
      <c r="O4022">
        <f>COUNTIF(結算日!$A$3:$A$249,A4022)</f>
        <v>0</v>
      </c>
      <c r="Q4022" s="7">
        <f t="shared" si="1009"/>
        <v>-27</v>
      </c>
      <c r="R4022" s="8">
        <f t="shared" ca="1" si="1013"/>
        <v>5319</v>
      </c>
      <c r="S4022" s="8">
        <f t="shared" ca="1" si="1014"/>
        <v>1831886</v>
      </c>
      <c r="T4022" s="8">
        <f t="shared" ca="1" si="1010"/>
        <v>-198</v>
      </c>
      <c r="U4022" s="9">
        <f t="shared" ca="1" si="1015"/>
        <v>1</v>
      </c>
      <c r="V4022">
        <f t="shared" si="1011"/>
        <v>2014</v>
      </c>
      <c r="W4022">
        <f t="shared" si="1012"/>
        <v>9</v>
      </c>
    </row>
    <row r="4023" spans="1:23" x14ac:dyDescent="0.25">
      <c r="A4023" s="1">
        <v>41898</v>
      </c>
      <c r="B4023" s="2">
        <v>9133.4</v>
      </c>
      <c r="C4023" s="2">
        <v>68528</v>
      </c>
      <c r="D4023" s="2">
        <v>9154</v>
      </c>
      <c r="E4023" s="2">
        <v>9162</v>
      </c>
      <c r="F4023" s="10">
        <f t="shared" si="1002"/>
        <v>2.2554579893578897E-3</v>
      </c>
      <c r="G4023" s="2">
        <f t="shared" ca="1" si="1003"/>
        <v>89550.7</v>
      </c>
      <c r="H4023">
        <f t="shared" ca="1" si="1004"/>
        <v>-1</v>
      </c>
      <c r="I4023">
        <f t="shared" si="1005"/>
        <v>-1</v>
      </c>
      <c r="J4023">
        <f t="shared" si="1008"/>
        <v>-84.059999999999491</v>
      </c>
      <c r="K4023">
        <f t="shared" si="1006"/>
        <v>-1</v>
      </c>
      <c r="L4023" s="11">
        <f t="shared" ca="1" si="1000"/>
        <v>10640.579999999954</v>
      </c>
      <c r="M4023">
        <f t="shared" ca="1" si="1007"/>
        <v>-1</v>
      </c>
      <c r="N4023">
        <f t="shared" ca="1" si="1001"/>
        <v>0</v>
      </c>
      <c r="O4023">
        <f>COUNTIF(結算日!$A$3:$A$249,A4023)</f>
        <v>0</v>
      </c>
      <c r="Q4023" s="7">
        <f t="shared" si="1009"/>
        <v>-64</v>
      </c>
      <c r="R4023" s="8">
        <f t="shared" ca="1" si="1013"/>
        <v>12672</v>
      </c>
      <c r="S4023" s="8">
        <f t="shared" ca="1" si="1014"/>
        <v>1844557</v>
      </c>
      <c r="T4023" s="8">
        <f t="shared" ca="1" si="1010"/>
        <v>-201</v>
      </c>
      <c r="U4023" s="9">
        <f t="shared" ca="1" si="1015"/>
        <v>3</v>
      </c>
      <c r="V4023">
        <f t="shared" si="1011"/>
        <v>2014</v>
      </c>
      <c r="W4023">
        <f t="shared" si="1012"/>
        <v>9</v>
      </c>
    </row>
    <row r="4024" spans="1:23" x14ac:dyDescent="0.25">
      <c r="A4024" s="1">
        <v>41899</v>
      </c>
      <c r="B4024" s="2">
        <v>9195.17</v>
      </c>
      <c r="C4024" s="2">
        <v>81482</v>
      </c>
      <c r="D4024" s="2">
        <v>9172</v>
      </c>
      <c r="E4024" s="2">
        <v>9239</v>
      </c>
      <c r="F4024" s="10">
        <f t="shared" si="1002"/>
        <v>4.7666329170641397E-3</v>
      </c>
      <c r="G4024" s="2">
        <f t="shared" ca="1" si="1003"/>
        <v>89330.225000000006</v>
      </c>
      <c r="H4024">
        <f t="shared" ca="1" si="1004"/>
        <v>-1</v>
      </c>
      <c r="I4024">
        <f t="shared" si="1005"/>
        <v>-1</v>
      </c>
      <c r="J4024">
        <f t="shared" si="1008"/>
        <v>61.770000000000437</v>
      </c>
      <c r="K4024">
        <f t="shared" si="1006"/>
        <v>-1</v>
      </c>
      <c r="L4024" s="11">
        <f t="shared" ca="1" si="1000"/>
        <v>10578.809999999954</v>
      </c>
      <c r="M4024">
        <f t="shared" ca="1" si="1007"/>
        <v>-1</v>
      </c>
      <c r="N4024">
        <f t="shared" ca="1" si="1001"/>
        <v>0</v>
      </c>
      <c r="O4024">
        <f>COUNTIF(結算日!$A$3:$A$249,A4024)</f>
        <v>1</v>
      </c>
      <c r="Q4024" s="7">
        <f t="shared" si="1009"/>
        <v>18</v>
      </c>
      <c r="R4024" s="8">
        <f t="shared" ca="1" si="1013"/>
        <v>-3618</v>
      </c>
      <c r="S4024" s="8">
        <f t="shared" ca="1" si="1014"/>
        <v>1840936</v>
      </c>
      <c r="T4024" s="8">
        <f t="shared" ca="1" si="1010"/>
        <v>-199</v>
      </c>
      <c r="U4024" s="9">
        <f t="shared" ca="1" si="1015"/>
        <v>400</v>
      </c>
      <c r="V4024">
        <f t="shared" si="1011"/>
        <v>2014</v>
      </c>
      <c r="W4024">
        <f t="shared" si="1012"/>
        <v>9</v>
      </c>
    </row>
    <row r="4025" spans="1:23" x14ac:dyDescent="0.25">
      <c r="A4025" s="1">
        <v>41900</v>
      </c>
      <c r="B4025" s="2">
        <v>9237.0300000000007</v>
      </c>
      <c r="C4025" s="2">
        <v>69035</v>
      </c>
      <c r="D4025" s="2">
        <v>9243</v>
      </c>
      <c r="E4025" s="2">
        <v>9243</v>
      </c>
      <c r="F4025" s="10">
        <f t="shared" si="1002"/>
        <v>6.4631163913064782E-4</v>
      </c>
      <c r="G4025" s="2">
        <f t="shared" ca="1" si="1003"/>
        <v>88687.975000000006</v>
      </c>
      <c r="H4025">
        <f t="shared" ca="1" si="1004"/>
        <v>-1</v>
      </c>
      <c r="I4025">
        <f t="shared" si="1005"/>
        <v>-1</v>
      </c>
      <c r="J4025">
        <f t="shared" si="1008"/>
        <v>41.860000000000582</v>
      </c>
      <c r="K4025">
        <f t="shared" ca="1" si="1006"/>
        <v>-1</v>
      </c>
      <c r="L4025" s="11">
        <f t="shared" ca="1" si="1000"/>
        <v>10536.949999999953</v>
      </c>
      <c r="M4025">
        <f t="shared" ca="1" si="1007"/>
        <v>-1</v>
      </c>
      <c r="N4025">
        <f t="shared" ca="1" si="1001"/>
        <v>0</v>
      </c>
      <c r="O4025">
        <f>COUNTIF(結算日!$A$3:$A$249,A4025)</f>
        <v>0</v>
      </c>
      <c r="Q4025" s="7">
        <f t="shared" si="1009"/>
        <v>4</v>
      </c>
      <c r="R4025" s="8">
        <f t="shared" ca="1" si="1013"/>
        <v>-796</v>
      </c>
      <c r="S4025" s="8">
        <f t="shared" ca="1" si="1014"/>
        <v>1839740</v>
      </c>
      <c r="T4025" s="8">
        <f t="shared" ca="1" si="1010"/>
        <v>-199</v>
      </c>
      <c r="U4025" s="9">
        <f t="shared" ca="1" si="1015"/>
        <v>0</v>
      </c>
      <c r="V4025">
        <f t="shared" si="1011"/>
        <v>2014</v>
      </c>
      <c r="W4025">
        <f t="shared" si="1012"/>
        <v>9</v>
      </c>
    </row>
    <row r="4026" spans="1:23" x14ac:dyDescent="0.25">
      <c r="A4026" s="1">
        <v>41901</v>
      </c>
      <c r="B4026" s="2">
        <v>9240.4500000000007</v>
      </c>
      <c r="C4026" s="2">
        <v>78931</v>
      </c>
      <c r="D4026" s="2">
        <v>9265</v>
      </c>
      <c r="E4026" s="2">
        <v>9262</v>
      </c>
      <c r="F4026" s="10">
        <f t="shared" si="1002"/>
        <v>2.6567970174611322E-3</v>
      </c>
      <c r="G4026" s="2">
        <f t="shared" ca="1" si="1003"/>
        <v>87763.425000000003</v>
      </c>
      <c r="H4026">
        <f t="shared" ca="1" si="1004"/>
        <v>-1</v>
      </c>
      <c r="I4026">
        <f t="shared" si="1005"/>
        <v>-1</v>
      </c>
      <c r="J4026">
        <f t="shared" si="1008"/>
        <v>3.4200000000000728</v>
      </c>
      <c r="K4026">
        <f t="shared" si="1006"/>
        <v>-1</v>
      </c>
      <c r="L4026" s="11">
        <f t="shared" ca="1" si="1000"/>
        <v>10533.529999999953</v>
      </c>
      <c r="M4026">
        <f t="shared" ca="1" si="1007"/>
        <v>-1</v>
      </c>
      <c r="N4026">
        <f t="shared" ca="1" si="1001"/>
        <v>0</v>
      </c>
      <c r="O4026">
        <f>COUNTIF(結算日!$A$3:$A$249,A4026)</f>
        <v>0</v>
      </c>
      <c r="Q4026" s="7">
        <f t="shared" si="1009"/>
        <v>22</v>
      </c>
      <c r="R4026" s="8">
        <f t="shared" ca="1" si="1013"/>
        <v>-4378</v>
      </c>
      <c r="S4026" s="8">
        <f t="shared" ca="1" si="1014"/>
        <v>1835362</v>
      </c>
      <c r="T4026" s="8">
        <f t="shared" ca="1" si="1010"/>
        <v>-198</v>
      </c>
      <c r="U4026" s="9">
        <f t="shared" ca="1" si="1015"/>
        <v>1</v>
      </c>
      <c r="V4026">
        <f t="shared" si="1011"/>
        <v>2014</v>
      </c>
      <c r="W4026">
        <f t="shared" si="1012"/>
        <v>9</v>
      </c>
    </row>
    <row r="4027" spans="1:23" x14ac:dyDescent="0.25">
      <c r="A4027" s="1">
        <v>41904</v>
      </c>
      <c r="B4027" s="2">
        <v>9134.65</v>
      </c>
      <c r="C4027" s="2">
        <v>77075</v>
      </c>
      <c r="D4027" s="2">
        <v>9128</v>
      </c>
      <c r="E4027" s="2">
        <v>9127</v>
      </c>
      <c r="F4027" s="10">
        <f t="shared" si="1002"/>
        <v>-7.2799724127359244E-4</v>
      </c>
      <c r="G4027" s="2">
        <f t="shared" ca="1" si="1003"/>
        <v>87036.2</v>
      </c>
      <c r="H4027">
        <f t="shared" ca="1" si="1004"/>
        <v>-1</v>
      </c>
      <c r="I4027">
        <f t="shared" si="1005"/>
        <v>1</v>
      </c>
      <c r="J4027">
        <f t="shared" si="1008"/>
        <v>-105.80000000000109</v>
      </c>
      <c r="K4027">
        <f t="shared" ca="1" si="1006"/>
        <v>-1</v>
      </c>
      <c r="L4027" s="11">
        <f t="shared" ca="1" si="1000"/>
        <v>10639.329999999954</v>
      </c>
      <c r="M4027">
        <f t="shared" ca="1" si="1007"/>
        <v>-1</v>
      </c>
      <c r="N4027">
        <f t="shared" ca="1" si="1001"/>
        <v>0</v>
      </c>
      <c r="O4027">
        <f>COUNTIF(結算日!$A$3:$A$249,A4027)</f>
        <v>0</v>
      </c>
      <c r="Q4027" s="7">
        <f t="shared" si="1009"/>
        <v>-137</v>
      </c>
      <c r="R4027" s="8">
        <f t="shared" ca="1" si="1013"/>
        <v>27126</v>
      </c>
      <c r="S4027" s="8">
        <f t="shared" ca="1" si="1014"/>
        <v>1862487</v>
      </c>
      <c r="T4027" s="8">
        <f t="shared" ca="1" si="1010"/>
        <v>-204</v>
      </c>
      <c r="U4027" s="9">
        <f t="shared" ca="1" si="1015"/>
        <v>6</v>
      </c>
      <c r="V4027">
        <f t="shared" si="1011"/>
        <v>2014</v>
      </c>
      <c r="W4027">
        <f t="shared" si="1012"/>
        <v>9</v>
      </c>
    </row>
    <row r="4028" spans="1:23" x14ac:dyDescent="0.25">
      <c r="A4028" s="1">
        <v>41905</v>
      </c>
      <c r="B4028" s="2">
        <v>9084.9</v>
      </c>
      <c r="C4028" s="2">
        <v>73185</v>
      </c>
      <c r="D4028" s="2">
        <v>9117</v>
      </c>
      <c r="E4028" s="2">
        <v>9110</v>
      </c>
      <c r="F4028" s="10">
        <f t="shared" si="1002"/>
        <v>3.5333355347886286E-3</v>
      </c>
      <c r="G4028" s="2">
        <f t="shared" ca="1" si="1003"/>
        <v>86186.45</v>
      </c>
      <c r="H4028">
        <f t="shared" ca="1" si="1004"/>
        <v>-1</v>
      </c>
      <c r="I4028">
        <f t="shared" si="1005"/>
        <v>-1</v>
      </c>
      <c r="J4028">
        <f t="shared" si="1008"/>
        <v>-49.75</v>
      </c>
      <c r="K4028">
        <f t="shared" si="1006"/>
        <v>-1</v>
      </c>
      <c r="L4028" s="11">
        <f t="shared" ca="1" si="1000"/>
        <v>10689.079999999954</v>
      </c>
      <c r="M4028">
        <f t="shared" ca="1" si="1007"/>
        <v>-1</v>
      </c>
      <c r="N4028">
        <f t="shared" ca="1" si="1001"/>
        <v>0</v>
      </c>
      <c r="O4028">
        <f>COUNTIF(結算日!$A$3:$A$249,A4028)</f>
        <v>0</v>
      </c>
      <c r="Q4028" s="7">
        <f t="shared" si="1009"/>
        <v>-11</v>
      </c>
      <c r="R4028" s="8">
        <f t="shared" ca="1" si="1013"/>
        <v>2244</v>
      </c>
      <c r="S4028" s="8">
        <f t="shared" ca="1" si="1014"/>
        <v>1864725</v>
      </c>
      <c r="T4028" s="8">
        <f t="shared" ca="1" si="1010"/>
        <v>-204</v>
      </c>
      <c r="U4028" s="9">
        <f t="shared" ca="1" si="1015"/>
        <v>0</v>
      </c>
      <c r="V4028">
        <f t="shared" si="1011"/>
        <v>2014</v>
      </c>
      <c r="W4028">
        <f t="shared" si="1012"/>
        <v>9</v>
      </c>
    </row>
    <row r="4029" spans="1:23" x14ac:dyDescent="0.25">
      <c r="A4029" s="1">
        <v>41906</v>
      </c>
      <c r="B4029" s="2">
        <v>9098.49</v>
      </c>
      <c r="C4029" s="2">
        <v>76656</v>
      </c>
      <c r="D4029" s="2">
        <v>9127</v>
      </c>
      <c r="E4029" s="2">
        <v>9125</v>
      </c>
      <c r="F4029" s="10">
        <f t="shared" si="1002"/>
        <v>3.1334869852031044E-3</v>
      </c>
      <c r="G4029" s="2">
        <f t="shared" ca="1" si="1003"/>
        <v>84779</v>
      </c>
      <c r="H4029">
        <f t="shared" ca="1" si="1004"/>
        <v>-1</v>
      </c>
      <c r="I4029">
        <f t="shared" si="1005"/>
        <v>-1</v>
      </c>
      <c r="J4029">
        <f t="shared" si="1008"/>
        <v>13.590000000000146</v>
      </c>
      <c r="K4029">
        <f t="shared" si="1006"/>
        <v>-1</v>
      </c>
      <c r="L4029" s="11">
        <f t="shared" ca="1" si="1000"/>
        <v>10675.489999999954</v>
      </c>
      <c r="M4029">
        <f t="shared" ca="1" si="1007"/>
        <v>-1</v>
      </c>
      <c r="N4029">
        <f t="shared" ca="1" si="1001"/>
        <v>0</v>
      </c>
      <c r="O4029">
        <f>COUNTIF(結算日!$A$3:$A$249,A4029)</f>
        <v>0</v>
      </c>
      <c r="Q4029" s="7">
        <f t="shared" si="1009"/>
        <v>10</v>
      </c>
      <c r="R4029" s="8">
        <f t="shared" ca="1" si="1013"/>
        <v>-2040</v>
      </c>
      <c r="S4029" s="8">
        <f t="shared" ca="1" si="1014"/>
        <v>1862685</v>
      </c>
      <c r="T4029" s="8">
        <f t="shared" ca="1" si="1010"/>
        <v>-204</v>
      </c>
      <c r="U4029" s="9">
        <f t="shared" ca="1" si="1015"/>
        <v>0</v>
      </c>
      <c r="V4029">
        <f t="shared" si="1011"/>
        <v>2014</v>
      </c>
      <c r="W4029">
        <f t="shared" si="1012"/>
        <v>9</v>
      </c>
    </row>
    <row r="4030" spans="1:23" x14ac:dyDescent="0.25">
      <c r="A4030" s="1">
        <v>41907</v>
      </c>
      <c r="B4030" s="2">
        <v>9011.59</v>
      </c>
      <c r="C4030" s="2">
        <v>90734</v>
      </c>
      <c r="D4030" s="2">
        <v>9028</v>
      </c>
      <c r="E4030" s="2">
        <v>9024</v>
      </c>
      <c r="F4030" s="10">
        <f t="shared" si="1002"/>
        <v>1.8209883050603892E-3</v>
      </c>
      <c r="G4030" s="2">
        <f t="shared" ca="1" si="1003"/>
        <v>84431.175000000003</v>
      </c>
      <c r="H4030">
        <f t="shared" ca="1" si="1004"/>
        <v>1</v>
      </c>
      <c r="I4030">
        <f t="shared" si="1005"/>
        <v>-1</v>
      </c>
      <c r="J4030">
        <f t="shared" si="1008"/>
        <v>-86.899999999999636</v>
      </c>
      <c r="K4030">
        <f t="shared" si="1006"/>
        <v>-1</v>
      </c>
      <c r="L4030" s="11">
        <f t="shared" ref="L4030:L4093" ca="1" si="1016">L4029+J4030*M4029</f>
        <v>10762.389999999954</v>
      </c>
      <c r="M4030">
        <f t="shared" ca="1" si="1007"/>
        <v>-1</v>
      </c>
      <c r="N4030">
        <f t="shared" ref="N4030:N4093" ca="1" si="1017">ABS(M4030-M4029)</f>
        <v>0</v>
      </c>
      <c r="O4030">
        <f>COUNTIF(結算日!$A$3:$A$249,A4030)</f>
        <v>0</v>
      </c>
      <c r="Q4030" s="7">
        <f t="shared" si="1009"/>
        <v>-99</v>
      </c>
      <c r="R4030" s="8">
        <f t="shared" ca="1" si="1013"/>
        <v>20196</v>
      </c>
      <c r="S4030" s="8">
        <f t="shared" ca="1" si="1014"/>
        <v>1882881</v>
      </c>
      <c r="T4030" s="8">
        <f t="shared" ca="1" si="1010"/>
        <v>-208</v>
      </c>
      <c r="U4030" s="9">
        <f t="shared" ca="1" si="1015"/>
        <v>4</v>
      </c>
      <c r="V4030">
        <f t="shared" si="1011"/>
        <v>2014</v>
      </c>
      <c r="W4030">
        <f t="shared" si="1012"/>
        <v>9</v>
      </c>
    </row>
    <row r="4031" spans="1:23" x14ac:dyDescent="0.25">
      <c r="A4031" s="1">
        <v>41908</v>
      </c>
      <c r="B4031" s="2">
        <v>8989.82</v>
      </c>
      <c r="C4031" s="2">
        <v>82042</v>
      </c>
      <c r="D4031" s="2">
        <v>8980</v>
      </c>
      <c r="E4031" s="2">
        <v>8977</v>
      </c>
      <c r="F4031" s="10">
        <f t="shared" si="1002"/>
        <v>-1.0923466765740963E-3</v>
      </c>
      <c r="G4031" s="2">
        <f t="shared" ca="1" si="1003"/>
        <v>83845.100000000006</v>
      </c>
      <c r="H4031">
        <f t="shared" ca="1" si="1004"/>
        <v>-1</v>
      </c>
      <c r="I4031">
        <f t="shared" si="1005"/>
        <v>1</v>
      </c>
      <c r="J4031">
        <f t="shared" si="1008"/>
        <v>-21.770000000000437</v>
      </c>
      <c r="K4031">
        <f t="shared" si="1006"/>
        <v>1</v>
      </c>
      <c r="L4031" s="11">
        <f t="shared" ca="1" si="1016"/>
        <v>10784.159999999954</v>
      </c>
      <c r="M4031">
        <f t="shared" ca="1" si="1007"/>
        <v>1</v>
      </c>
      <c r="N4031">
        <f t="shared" ca="1" si="1017"/>
        <v>2</v>
      </c>
      <c r="O4031">
        <f>COUNTIF(結算日!$A$3:$A$249,A4031)</f>
        <v>0</v>
      </c>
      <c r="Q4031" s="7">
        <f t="shared" si="1009"/>
        <v>-48</v>
      </c>
      <c r="R4031" s="8">
        <f t="shared" ca="1" si="1013"/>
        <v>9984</v>
      </c>
      <c r="S4031" s="8">
        <f t="shared" ca="1" si="1014"/>
        <v>1892861</v>
      </c>
      <c r="T4031" s="8">
        <f t="shared" ca="1" si="1010"/>
        <v>210</v>
      </c>
      <c r="U4031" s="9">
        <f t="shared" ca="1" si="1015"/>
        <v>418</v>
      </c>
      <c r="V4031">
        <f t="shared" si="1011"/>
        <v>2014</v>
      </c>
      <c r="W4031">
        <f t="shared" si="1012"/>
        <v>9</v>
      </c>
    </row>
    <row r="4032" spans="1:23" x14ac:dyDescent="0.25">
      <c r="A4032" s="1">
        <v>41911</v>
      </c>
      <c r="B4032" s="2">
        <v>8960.76</v>
      </c>
      <c r="C4032" s="2">
        <v>83355</v>
      </c>
      <c r="D4032" s="2">
        <v>8982</v>
      </c>
      <c r="E4032" s="2">
        <v>8976</v>
      </c>
      <c r="F4032" s="10">
        <f t="shared" si="1002"/>
        <v>2.3703346591137375E-3</v>
      </c>
      <c r="G4032" s="2">
        <f t="shared" ca="1" si="1003"/>
        <v>83460.800000000003</v>
      </c>
      <c r="H4032">
        <f t="shared" ca="1" si="1004"/>
        <v>-1</v>
      </c>
      <c r="I4032">
        <f t="shared" si="1005"/>
        <v>-1</v>
      </c>
      <c r="J4032">
        <f t="shared" si="1008"/>
        <v>-29.059999999999491</v>
      </c>
      <c r="K4032">
        <f t="shared" si="1006"/>
        <v>-1</v>
      </c>
      <c r="L4032" s="11">
        <f t="shared" ca="1" si="1016"/>
        <v>10755.099999999955</v>
      </c>
      <c r="M4032">
        <f t="shared" ca="1" si="1007"/>
        <v>-1</v>
      </c>
      <c r="N4032">
        <f t="shared" ca="1" si="1017"/>
        <v>2</v>
      </c>
      <c r="O4032">
        <f>COUNTIF(結算日!$A$3:$A$249,A4032)</f>
        <v>0</v>
      </c>
      <c r="Q4032" s="7">
        <f t="shared" si="1009"/>
        <v>2</v>
      </c>
      <c r="R4032" s="8">
        <f t="shared" ca="1" si="1013"/>
        <v>420</v>
      </c>
      <c r="S4032" s="8">
        <f t="shared" ca="1" si="1014"/>
        <v>1892863</v>
      </c>
      <c r="T4032" s="8">
        <f t="shared" ca="1" si="1010"/>
        <v>-210</v>
      </c>
      <c r="U4032" s="9">
        <f t="shared" ca="1" si="1015"/>
        <v>420</v>
      </c>
      <c r="V4032">
        <f t="shared" si="1011"/>
        <v>2014</v>
      </c>
      <c r="W4032">
        <f t="shared" si="1012"/>
        <v>9</v>
      </c>
    </row>
    <row r="4033" spans="1:23" x14ac:dyDescent="0.25">
      <c r="A4033" s="1">
        <v>41912</v>
      </c>
      <c r="B4033" s="2">
        <v>8966.92</v>
      </c>
      <c r="C4033" s="2">
        <v>100230</v>
      </c>
      <c r="D4033" s="2">
        <v>8991</v>
      </c>
      <c r="E4033" s="2">
        <v>8985</v>
      </c>
      <c r="F4033" s="10">
        <f t="shared" si="1002"/>
        <v>2.6854259879647291E-3</v>
      </c>
      <c r="G4033" s="2">
        <f t="shared" ca="1" si="1003"/>
        <v>83778.125</v>
      </c>
      <c r="H4033">
        <f t="shared" ca="1" si="1004"/>
        <v>1</v>
      </c>
      <c r="I4033">
        <f t="shared" si="1005"/>
        <v>-1</v>
      </c>
      <c r="J4033">
        <f t="shared" si="1008"/>
        <v>6.1599999999998545</v>
      </c>
      <c r="K4033">
        <f t="shared" si="1006"/>
        <v>-1</v>
      </c>
      <c r="L4033" s="11">
        <f t="shared" ca="1" si="1016"/>
        <v>10748.939999999955</v>
      </c>
      <c r="M4033">
        <f t="shared" ca="1" si="1007"/>
        <v>-1</v>
      </c>
      <c r="N4033">
        <f t="shared" ca="1" si="1017"/>
        <v>0</v>
      </c>
      <c r="O4033">
        <f>COUNTIF(結算日!$A$3:$A$249,A4033)</f>
        <v>0</v>
      </c>
      <c r="Q4033" s="7">
        <f t="shared" si="1009"/>
        <v>9</v>
      </c>
      <c r="R4033" s="8">
        <f t="shared" ca="1" si="1013"/>
        <v>-1890</v>
      </c>
      <c r="S4033" s="8">
        <f t="shared" ca="1" si="1014"/>
        <v>1890553</v>
      </c>
      <c r="T4033" s="8">
        <f t="shared" ca="1" si="1010"/>
        <v>-210</v>
      </c>
      <c r="U4033" s="9">
        <f t="shared" ca="1" si="1015"/>
        <v>0</v>
      </c>
      <c r="V4033">
        <f t="shared" si="1011"/>
        <v>2014</v>
      </c>
      <c r="W4033">
        <f t="shared" si="1012"/>
        <v>9</v>
      </c>
    </row>
    <row r="4034" spans="1:23" x14ac:dyDescent="0.25">
      <c r="A4034" s="1">
        <v>41913</v>
      </c>
      <c r="B4034" s="2">
        <v>8990.26</v>
      </c>
      <c r="C4034" s="2">
        <v>77879</v>
      </c>
      <c r="D4034" s="2">
        <v>8980</v>
      </c>
      <c r="E4034" s="2">
        <v>8977</v>
      </c>
      <c r="F4034" s="10">
        <f t="shared" ref="F4034:F4097" si="1018">IF(O4034=1,E4034,D4034)/B4034-1</f>
        <v>-1.1412350699535612E-3</v>
      </c>
      <c r="G4034" s="2">
        <f t="shared" ref="G4034:G4097" ca="1" si="1019">IF(ROW()&gt;$G$1,AVERAGE(OFFSET(C4034,-$G$1+1,,$G$1)),"")</f>
        <v>83048.05</v>
      </c>
      <c r="H4034">
        <f t="shared" ref="H4034:H4097" ca="1" si="1020">IF(G4034="",0,SIGN(C4034-G4034))</f>
        <v>-1</v>
      </c>
      <c r="I4034">
        <f t="shared" ref="I4034:I4097" si="1021">-SIGN(F4034)</f>
        <v>1</v>
      </c>
      <c r="J4034">
        <f t="shared" si="1008"/>
        <v>23.340000000000146</v>
      </c>
      <c r="K4034">
        <f t="shared" ref="K4034:K4097" si="1022">CHOOSE($K$1,H4034*(2-$K$1)+I4034*($K$1-1),IF(ABS(F4034)&gt;($K$1-2)/100,I4034,H4034))</f>
        <v>1</v>
      </c>
      <c r="L4034" s="11">
        <f t="shared" ca="1" si="1016"/>
        <v>10725.599999999955</v>
      </c>
      <c r="M4034">
        <f t="shared" ref="M4034:M4097" ca="1" si="1023">INT(L4034*$P$1/B4034)*K4034</f>
        <v>1</v>
      </c>
      <c r="N4034">
        <f t="shared" ca="1" si="1017"/>
        <v>2</v>
      </c>
      <c r="O4034">
        <f>COUNTIF(結算日!$A$3:$A$249,A4034)</f>
        <v>0</v>
      </c>
      <c r="Q4034" s="7">
        <f t="shared" si="1009"/>
        <v>-11</v>
      </c>
      <c r="R4034" s="8">
        <f t="shared" ca="1" si="1013"/>
        <v>2310</v>
      </c>
      <c r="S4034" s="8">
        <f t="shared" ca="1" si="1014"/>
        <v>1892863</v>
      </c>
      <c r="T4034" s="8">
        <f t="shared" ca="1" si="1010"/>
        <v>210</v>
      </c>
      <c r="U4034" s="9">
        <f t="shared" ca="1" si="1015"/>
        <v>420</v>
      </c>
      <c r="V4034">
        <f t="shared" si="1011"/>
        <v>2014</v>
      </c>
      <c r="W4034">
        <f t="shared" si="1012"/>
        <v>10</v>
      </c>
    </row>
    <row r="4035" spans="1:23" x14ac:dyDescent="0.25">
      <c r="A4035" s="1">
        <v>41914</v>
      </c>
      <c r="B4035" s="2">
        <v>8975.19</v>
      </c>
      <c r="C4035" s="2">
        <v>75444</v>
      </c>
      <c r="D4035" s="2">
        <v>8993</v>
      </c>
      <c r="E4035" s="2">
        <v>8990</v>
      </c>
      <c r="F4035" s="10">
        <f t="shared" si="1018"/>
        <v>1.9843591054895526E-3</v>
      </c>
      <c r="G4035" s="2">
        <f t="shared" ca="1" si="1019"/>
        <v>82295.899999999994</v>
      </c>
      <c r="H4035">
        <f t="shared" ca="1" si="1020"/>
        <v>-1</v>
      </c>
      <c r="I4035">
        <f t="shared" si="1021"/>
        <v>-1</v>
      </c>
      <c r="J4035">
        <f t="shared" ref="J4035:J4098" si="1024">B4035-B4034</f>
        <v>-15.069999999999709</v>
      </c>
      <c r="K4035">
        <f t="shared" si="1022"/>
        <v>-1</v>
      </c>
      <c r="L4035" s="11">
        <f t="shared" ca="1" si="1016"/>
        <v>10710.529999999955</v>
      </c>
      <c r="M4035">
        <f t="shared" ca="1" si="1023"/>
        <v>-1</v>
      </c>
      <c r="N4035">
        <f t="shared" ca="1" si="1017"/>
        <v>2</v>
      </c>
      <c r="O4035">
        <f>COUNTIF(結算日!$A$3:$A$249,A4035)</f>
        <v>0</v>
      </c>
      <c r="Q4035" s="7">
        <f t="shared" ref="Q4035:Q4098" si="1025">D4035-IF(O4034=1,E4034,D4034)</f>
        <v>13</v>
      </c>
      <c r="R4035" s="8">
        <f t="shared" ca="1" si="1013"/>
        <v>2730</v>
      </c>
      <c r="S4035" s="8">
        <f t="shared" ca="1" si="1014"/>
        <v>1895173</v>
      </c>
      <c r="T4035" s="8">
        <f t="shared" ref="T4035:T4098" ca="1" si="1026">INT(S4035*$P$1/IF(O4035=1,E4035,D4035))*K4035</f>
        <v>-210</v>
      </c>
      <c r="U4035" s="9">
        <f t="shared" ca="1" si="1015"/>
        <v>420</v>
      </c>
      <c r="V4035">
        <f t="shared" ref="V4035:V4098" si="1027">YEAR(A4035)</f>
        <v>2014</v>
      </c>
      <c r="W4035">
        <f t="shared" ref="W4035:W4098" si="1028">MONTH(A4035)</f>
        <v>10</v>
      </c>
    </row>
    <row r="4036" spans="1:23" x14ac:dyDescent="0.25">
      <c r="A4036" s="1">
        <v>41915</v>
      </c>
      <c r="B4036" s="2">
        <v>9106.2800000000007</v>
      </c>
      <c r="C4036" s="2">
        <v>81866</v>
      </c>
      <c r="D4036" s="2">
        <v>9101</v>
      </c>
      <c r="E4036" s="2">
        <v>9095</v>
      </c>
      <c r="F4036" s="10">
        <f t="shared" si="1018"/>
        <v>-5.7981964095110694E-4</v>
      </c>
      <c r="G4036" s="2">
        <f t="shared" ca="1" si="1019"/>
        <v>82328.225000000006</v>
      </c>
      <c r="H4036">
        <f t="shared" ca="1" si="1020"/>
        <v>-1</v>
      </c>
      <c r="I4036">
        <f t="shared" si="1021"/>
        <v>1</v>
      </c>
      <c r="J4036">
        <f t="shared" si="1024"/>
        <v>131.09000000000015</v>
      </c>
      <c r="K4036">
        <f t="shared" ca="1" si="1022"/>
        <v>-1</v>
      </c>
      <c r="L4036" s="11">
        <f t="shared" ca="1" si="1016"/>
        <v>10579.439999999955</v>
      </c>
      <c r="M4036">
        <f t="shared" ca="1" si="1023"/>
        <v>-1</v>
      </c>
      <c r="N4036">
        <f t="shared" ca="1" si="1017"/>
        <v>0</v>
      </c>
      <c r="O4036">
        <f>COUNTIF(結算日!$A$3:$A$249,A4036)</f>
        <v>0</v>
      </c>
      <c r="Q4036" s="7">
        <f t="shared" si="1025"/>
        <v>108</v>
      </c>
      <c r="R4036" s="8">
        <f t="shared" ref="R4036:R4099" ca="1" si="1029">Q4036*T4035</f>
        <v>-22680</v>
      </c>
      <c r="S4036" s="8">
        <f t="shared" ref="S4036:S4099" ca="1" si="1030">S4035+Q4036*T4035-U4035*$U$1</f>
        <v>1872073</v>
      </c>
      <c r="T4036" s="8">
        <f t="shared" ca="1" si="1026"/>
        <v>-205</v>
      </c>
      <c r="U4036" s="9">
        <f t="shared" ref="U4036:U4099" ca="1" si="1031">IF(O4036=1,ABS(T4036)+ABS(T4035),ABS(T4036-T4035))</f>
        <v>5</v>
      </c>
      <c r="V4036">
        <f t="shared" si="1027"/>
        <v>2014</v>
      </c>
      <c r="W4036">
        <f t="shared" si="1028"/>
        <v>10</v>
      </c>
    </row>
    <row r="4037" spans="1:23" x14ac:dyDescent="0.25">
      <c r="A4037" s="1">
        <v>41918</v>
      </c>
      <c r="B4037" s="2">
        <v>9095.14</v>
      </c>
      <c r="C4037" s="2">
        <v>76056</v>
      </c>
      <c r="D4037" s="2">
        <v>9084</v>
      </c>
      <c r="E4037" s="2">
        <v>9081</v>
      </c>
      <c r="F4037" s="10">
        <f t="shared" si="1018"/>
        <v>-1.2248299641346438E-3</v>
      </c>
      <c r="G4037" s="2">
        <f t="shared" ca="1" si="1019"/>
        <v>82096.899999999994</v>
      </c>
      <c r="H4037">
        <f t="shared" ca="1" si="1020"/>
        <v>-1</v>
      </c>
      <c r="I4037">
        <f t="shared" si="1021"/>
        <v>1</v>
      </c>
      <c r="J4037">
        <f t="shared" si="1024"/>
        <v>-11.140000000001237</v>
      </c>
      <c r="K4037">
        <f t="shared" si="1022"/>
        <v>1</v>
      </c>
      <c r="L4037" s="11">
        <f t="shared" ca="1" si="1016"/>
        <v>10590.579999999956</v>
      </c>
      <c r="M4037">
        <f t="shared" ca="1" si="1023"/>
        <v>1</v>
      </c>
      <c r="N4037">
        <f t="shared" ca="1" si="1017"/>
        <v>2</v>
      </c>
      <c r="O4037">
        <f>COUNTIF(結算日!$A$3:$A$249,A4037)</f>
        <v>0</v>
      </c>
      <c r="Q4037" s="7">
        <f t="shared" si="1025"/>
        <v>-17</v>
      </c>
      <c r="R4037" s="8">
        <f t="shared" ca="1" si="1029"/>
        <v>3485</v>
      </c>
      <c r="S4037" s="8">
        <f t="shared" ca="1" si="1030"/>
        <v>1875553</v>
      </c>
      <c r="T4037" s="8">
        <f t="shared" ca="1" si="1026"/>
        <v>206</v>
      </c>
      <c r="U4037" s="9">
        <f t="shared" ca="1" si="1031"/>
        <v>411</v>
      </c>
      <c r="V4037">
        <f t="shared" si="1027"/>
        <v>2014</v>
      </c>
      <c r="W4037">
        <f t="shared" si="1028"/>
        <v>10</v>
      </c>
    </row>
    <row r="4038" spans="1:23" x14ac:dyDescent="0.25">
      <c r="A4038" s="1">
        <v>41919</v>
      </c>
      <c r="B4038" s="2">
        <v>9040.81</v>
      </c>
      <c r="C4038" s="2">
        <v>74684</v>
      </c>
      <c r="D4038" s="2">
        <v>9017</v>
      </c>
      <c r="E4038" s="2">
        <v>9010</v>
      </c>
      <c r="F4038" s="10">
        <f t="shared" si="1018"/>
        <v>-2.6336135810839378E-3</v>
      </c>
      <c r="G4038" s="2">
        <f t="shared" ca="1" si="1019"/>
        <v>81892.175000000003</v>
      </c>
      <c r="H4038">
        <f t="shared" ca="1" si="1020"/>
        <v>-1</v>
      </c>
      <c r="I4038">
        <f t="shared" si="1021"/>
        <v>1</v>
      </c>
      <c r="J4038">
        <f t="shared" si="1024"/>
        <v>-54.329999999999927</v>
      </c>
      <c r="K4038">
        <f t="shared" si="1022"/>
        <v>1</v>
      </c>
      <c r="L4038" s="11">
        <f t="shared" ca="1" si="1016"/>
        <v>10536.249999999956</v>
      </c>
      <c r="M4038">
        <f t="shared" ca="1" si="1023"/>
        <v>1</v>
      </c>
      <c r="N4038">
        <f t="shared" ca="1" si="1017"/>
        <v>0</v>
      </c>
      <c r="O4038">
        <f>COUNTIF(結算日!$A$3:$A$249,A4038)</f>
        <v>0</v>
      </c>
      <c r="Q4038" s="7">
        <f t="shared" si="1025"/>
        <v>-67</v>
      </c>
      <c r="R4038" s="8">
        <f t="shared" ca="1" si="1029"/>
        <v>-13802</v>
      </c>
      <c r="S4038" s="8">
        <f t="shared" ca="1" si="1030"/>
        <v>1861340</v>
      </c>
      <c r="T4038" s="8">
        <f t="shared" ca="1" si="1026"/>
        <v>206</v>
      </c>
      <c r="U4038" s="9">
        <f t="shared" ca="1" si="1031"/>
        <v>0</v>
      </c>
      <c r="V4038">
        <f t="shared" si="1027"/>
        <v>2014</v>
      </c>
      <c r="W4038">
        <f t="shared" si="1028"/>
        <v>10</v>
      </c>
    </row>
    <row r="4039" spans="1:23" x14ac:dyDescent="0.25">
      <c r="A4039" s="1">
        <v>41920</v>
      </c>
      <c r="B4039" s="2">
        <v>8955.18</v>
      </c>
      <c r="C4039" s="2">
        <v>69376</v>
      </c>
      <c r="D4039" s="2">
        <v>8933</v>
      </c>
      <c r="E4039" s="2">
        <v>8922</v>
      </c>
      <c r="F4039" s="10">
        <f t="shared" si="1018"/>
        <v>-2.4767788028828841E-3</v>
      </c>
      <c r="G4039" s="2">
        <f t="shared" ca="1" si="1019"/>
        <v>81427.55</v>
      </c>
      <c r="H4039">
        <f t="shared" ca="1" si="1020"/>
        <v>-1</v>
      </c>
      <c r="I4039">
        <f t="shared" si="1021"/>
        <v>1</v>
      </c>
      <c r="J4039">
        <f t="shared" si="1024"/>
        <v>-85.6299999999992</v>
      </c>
      <c r="K4039">
        <f t="shared" si="1022"/>
        <v>1</v>
      </c>
      <c r="L4039" s="11">
        <f t="shared" ca="1" si="1016"/>
        <v>10450.619999999957</v>
      </c>
      <c r="M4039">
        <f t="shared" ca="1" si="1023"/>
        <v>1</v>
      </c>
      <c r="N4039">
        <f t="shared" ca="1" si="1017"/>
        <v>0</v>
      </c>
      <c r="O4039">
        <f>COUNTIF(結算日!$A$3:$A$249,A4039)</f>
        <v>0</v>
      </c>
      <c r="Q4039" s="7">
        <f t="shared" si="1025"/>
        <v>-84</v>
      </c>
      <c r="R4039" s="8">
        <f t="shared" ca="1" si="1029"/>
        <v>-17304</v>
      </c>
      <c r="S4039" s="8">
        <f t="shared" ca="1" si="1030"/>
        <v>1844036</v>
      </c>
      <c r="T4039" s="8">
        <f t="shared" ca="1" si="1026"/>
        <v>206</v>
      </c>
      <c r="U4039" s="9">
        <f t="shared" ca="1" si="1031"/>
        <v>0</v>
      </c>
      <c r="V4039">
        <f t="shared" si="1027"/>
        <v>2014</v>
      </c>
      <c r="W4039">
        <f t="shared" si="1028"/>
        <v>10</v>
      </c>
    </row>
    <row r="4040" spans="1:23" x14ac:dyDescent="0.25">
      <c r="A4040" s="1">
        <v>41921</v>
      </c>
      <c r="B4040" s="2">
        <v>8966.44</v>
      </c>
      <c r="C4040" s="2">
        <v>82935</v>
      </c>
      <c r="D4040" s="2">
        <v>8981</v>
      </c>
      <c r="E4040" s="2">
        <v>8976</v>
      </c>
      <c r="F4040" s="10">
        <f t="shared" si="1018"/>
        <v>1.6238328701245752E-3</v>
      </c>
      <c r="G4040" s="2">
        <f t="shared" ca="1" si="1019"/>
        <v>81388</v>
      </c>
      <c r="H4040">
        <f t="shared" ca="1" si="1020"/>
        <v>1</v>
      </c>
      <c r="I4040">
        <f t="shared" si="1021"/>
        <v>-1</v>
      </c>
      <c r="J4040">
        <f t="shared" si="1024"/>
        <v>11.260000000000218</v>
      </c>
      <c r="K4040">
        <f t="shared" si="1022"/>
        <v>-1</v>
      </c>
      <c r="L4040" s="11">
        <f t="shared" ca="1" si="1016"/>
        <v>10461.879999999957</v>
      </c>
      <c r="M4040">
        <f t="shared" ca="1" si="1023"/>
        <v>-1</v>
      </c>
      <c r="N4040">
        <f t="shared" ca="1" si="1017"/>
        <v>2</v>
      </c>
      <c r="O4040">
        <f>COUNTIF(結算日!$A$3:$A$249,A4040)</f>
        <v>0</v>
      </c>
      <c r="Q4040" s="7">
        <f t="shared" si="1025"/>
        <v>48</v>
      </c>
      <c r="R4040" s="8">
        <f t="shared" ca="1" si="1029"/>
        <v>9888</v>
      </c>
      <c r="S4040" s="8">
        <f t="shared" ca="1" si="1030"/>
        <v>1853924</v>
      </c>
      <c r="T4040" s="8">
        <f t="shared" ca="1" si="1026"/>
        <v>-206</v>
      </c>
      <c r="U4040" s="9">
        <f t="shared" ca="1" si="1031"/>
        <v>412</v>
      </c>
      <c r="V4040">
        <f t="shared" si="1027"/>
        <v>2014</v>
      </c>
      <c r="W4040">
        <f t="shared" si="1028"/>
        <v>10</v>
      </c>
    </row>
    <row r="4041" spans="1:23" x14ac:dyDescent="0.25">
      <c r="A4041" s="1">
        <v>41925</v>
      </c>
      <c r="B4041" s="2">
        <v>8711.39</v>
      </c>
      <c r="C4041" s="2">
        <v>99986</v>
      </c>
      <c r="D4041" s="2">
        <v>8712</v>
      </c>
      <c r="E4041" s="2">
        <v>8707</v>
      </c>
      <c r="F4041" s="10">
        <f t="shared" si="1018"/>
        <v>7.0023268387675586E-5</v>
      </c>
      <c r="G4041" s="2">
        <f t="shared" ca="1" si="1019"/>
        <v>81659.95</v>
      </c>
      <c r="H4041">
        <f t="shared" ca="1" si="1020"/>
        <v>1</v>
      </c>
      <c r="I4041">
        <f t="shared" si="1021"/>
        <v>-1</v>
      </c>
      <c r="J4041">
        <f t="shared" si="1024"/>
        <v>-255.05000000000109</v>
      </c>
      <c r="K4041">
        <f t="shared" ca="1" si="1022"/>
        <v>1</v>
      </c>
      <c r="L4041" s="11">
        <f t="shared" ca="1" si="1016"/>
        <v>10716.929999999958</v>
      </c>
      <c r="M4041">
        <f t="shared" ca="1" si="1023"/>
        <v>1</v>
      </c>
      <c r="N4041">
        <f t="shared" ca="1" si="1017"/>
        <v>2</v>
      </c>
      <c r="O4041">
        <f>COUNTIF(結算日!$A$3:$A$249,A4041)</f>
        <v>0</v>
      </c>
      <c r="Q4041" s="7">
        <f t="shared" si="1025"/>
        <v>-269</v>
      </c>
      <c r="R4041" s="8">
        <f t="shared" ca="1" si="1029"/>
        <v>55414</v>
      </c>
      <c r="S4041" s="8">
        <f t="shared" ca="1" si="1030"/>
        <v>1908926</v>
      </c>
      <c r="T4041" s="8">
        <f t="shared" ca="1" si="1026"/>
        <v>219</v>
      </c>
      <c r="U4041" s="9">
        <f t="shared" ca="1" si="1031"/>
        <v>425</v>
      </c>
      <c r="V4041">
        <f t="shared" si="1027"/>
        <v>2014</v>
      </c>
      <c r="W4041">
        <f t="shared" si="1028"/>
        <v>10</v>
      </c>
    </row>
    <row r="4042" spans="1:23" x14ac:dyDescent="0.25">
      <c r="A4042" s="1">
        <v>41926</v>
      </c>
      <c r="B4042" s="2">
        <v>8768.39</v>
      </c>
      <c r="C4042" s="2">
        <v>73697</v>
      </c>
      <c r="D4042" s="2">
        <v>8745</v>
      </c>
      <c r="E4042" s="2">
        <v>8736</v>
      </c>
      <c r="F4042" s="10">
        <f t="shared" si="1018"/>
        <v>-2.6675364576620453E-3</v>
      </c>
      <c r="G4042" s="2">
        <f t="shared" ca="1" si="1019"/>
        <v>81735.649999999994</v>
      </c>
      <c r="H4042">
        <f t="shared" ca="1" si="1020"/>
        <v>-1</v>
      </c>
      <c r="I4042">
        <f t="shared" si="1021"/>
        <v>1</v>
      </c>
      <c r="J4042">
        <f t="shared" si="1024"/>
        <v>57</v>
      </c>
      <c r="K4042">
        <f t="shared" si="1022"/>
        <v>1</v>
      </c>
      <c r="L4042" s="11">
        <f t="shared" ca="1" si="1016"/>
        <v>10773.929999999958</v>
      </c>
      <c r="M4042">
        <f t="shared" ca="1" si="1023"/>
        <v>1</v>
      </c>
      <c r="N4042">
        <f t="shared" ca="1" si="1017"/>
        <v>0</v>
      </c>
      <c r="O4042">
        <f>COUNTIF(結算日!$A$3:$A$249,A4042)</f>
        <v>0</v>
      </c>
      <c r="Q4042" s="7">
        <f t="shared" si="1025"/>
        <v>33</v>
      </c>
      <c r="R4042" s="8">
        <f t="shared" ca="1" si="1029"/>
        <v>7227</v>
      </c>
      <c r="S4042" s="8">
        <f t="shared" ca="1" si="1030"/>
        <v>1915728</v>
      </c>
      <c r="T4042" s="8">
        <f t="shared" ca="1" si="1026"/>
        <v>219</v>
      </c>
      <c r="U4042" s="9">
        <f t="shared" ca="1" si="1031"/>
        <v>0</v>
      </c>
      <c r="V4042">
        <f t="shared" si="1027"/>
        <v>2014</v>
      </c>
      <c r="W4042">
        <f t="shared" si="1028"/>
        <v>10</v>
      </c>
    </row>
    <row r="4043" spans="1:23" x14ac:dyDescent="0.25">
      <c r="A4043" s="1">
        <v>41927</v>
      </c>
      <c r="B4043" s="2">
        <v>8655.51</v>
      </c>
      <c r="C4043" s="2">
        <v>101694</v>
      </c>
      <c r="D4043" s="2">
        <v>8646</v>
      </c>
      <c r="E4043" s="2">
        <v>8652</v>
      </c>
      <c r="F4043" s="10">
        <f t="shared" si="1018"/>
        <v>-4.0552203163068956E-4</v>
      </c>
      <c r="G4043" s="2">
        <f t="shared" ca="1" si="1019"/>
        <v>82493.850000000006</v>
      </c>
      <c r="H4043">
        <f t="shared" ca="1" si="1020"/>
        <v>1</v>
      </c>
      <c r="I4043">
        <f t="shared" si="1021"/>
        <v>1</v>
      </c>
      <c r="J4043">
        <f t="shared" si="1024"/>
        <v>-112.8799999999992</v>
      </c>
      <c r="K4043">
        <f t="shared" ca="1" si="1022"/>
        <v>1</v>
      </c>
      <c r="L4043" s="11">
        <f t="shared" ca="1" si="1016"/>
        <v>10661.049999999959</v>
      </c>
      <c r="M4043">
        <f t="shared" ca="1" si="1023"/>
        <v>1</v>
      </c>
      <c r="N4043">
        <f t="shared" ca="1" si="1017"/>
        <v>0</v>
      </c>
      <c r="O4043">
        <f>COUNTIF(結算日!$A$3:$A$249,A4043)</f>
        <v>1</v>
      </c>
      <c r="Q4043" s="7">
        <f t="shared" si="1025"/>
        <v>-99</v>
      </c>
      <c r="R4043" s="8">
        <f t="shared" ca="1" si="1029"/>
        <v>-21681</v>
      </c>
      <c r="S4043" s="8">
        <f t="shared" ca="1" si="1030"/>
        <v>1894047</v>
      </c>
      <c r="T4043" s="8">
        <f t="shared" ca="1" si="1026"/>
        <v>218</v>
      </c>
      <c r="U4043" s="9">
        <f t="shared" ca="1" si="1031"/>
        <v>437</v>
      </c>
      <c r="V4043">
        <f t="shared" si="1027"/>
        <v>2014</v>
      </c>
      <c r="W4043">
        <f t="shared" si="1028"/>
        <v>10</v>
      </c>
    </row>
    <row r="4044" spans="1:23" x14ac:dyDescent="0.25">
      <c r="A4044" s="1">
        <v>41928</v>
      </c>
      <c r="B4044" s="2">
        <v>8633.69</v>
      </c>
      <c r="C4044" s="2">
        <v>107035</v>
      </c>
      <c r="D4044" s="2">
        <v>8632</v>
      </c>
      <c r="E4044" s="2">
        <v>8619</v>
      </c>
      <c r="F4044" s="10">
        <f t="shared" si="1018"/>
        <v>-1.9574480899831048E-4</v>
      </c>
      <c r="G4044" s="2">
        <f t="shared" ca="1" si="1019"/>
        <v>83010.55</v>
      </c>
      <c r="H4044">
        <f t="shared" ca="1" si="1020"/>
        <v>1</v>
      </c>
      <c r="I4044">
        <f t="shared" si="1021"/>
        <v>1</v>
      </c>
      <c r="J4044">
        <f t="shared" si="1024"/>
        <v>-21.819999999999709</v>
      </c>
      <c r="K4044">
        <f t="shared" ca="1" si="1022"/>
        <v>1</v>
      </c>
      <c r="L4044" s="11">
        <f t="shared" ca="1" si="1016"/>
        <v>10639.22999999996</v>
      </c>
      <c r="M4044">
        <f t="shared" ca="1" si="1023"/>
        <v>1</v>
      </c>
      <c r="N4044">
        <f t="shared" ca="1" si="1017"/>
        <v>0</v>
      </c>
      <c r="O4044">
        <f>COUNTIF(結算日!$A$3:$A$249,A4044)</f>
        <v>0</v>
      </c>
      <c r="Q4044" s="7">
        <f t="shared" si="1025"/>
        <v>-20</v>
      </c>
      <c r="R4044" s="8">
        <f t="shared" ca="1" si="1029"/>
        <v>-4360</v>
      </c>
      <c r="S4044" s="8">
        <f t="shared" ca="1" si="1030"/>
        <v>1889250</v>
      </c>
      <c r="T4044" s="8">
        <f t="shared" ca="1" si="1026"/>
        <v>218</v>
      </c>
      <c r="U4044" s="9">
        <f t="shared" ca="1" si="1031"/>
        <v>0</v>
      </c>
      <c r="V4044">
        <f t="shared" si="1027"/>
        <v>2014</v>
      </c>
      <c r="W4044">
        <f t="shared" si="1028"/>
        <v>10</v>
      </c>
    </row>
    <row r="4045" spans="1:23" x14ac:dyDescent="0.25">
      <c r="A4045" s="1">
        <v>41929</v>
      </c>
      <c r="B4045" s="2">
        <v>8512.8799999999992</v>
      </c>
      <c r="C4045" s="2">
        <v>121747</v>
      </c>
      <c r="D4045" s="2">
        <v>8500</v>
      </c>
      <c r="E4045" s="2">
        <v>8488</v>
      </c>
      <c r="F4045" s="10">
        <f t="shared" si="1018"/>
        <v>-1.5130014754113352E-3</v>
      </c>
      <c r="G4045" s="2">
        <f t="shared" ca="1" si="1019"/>
        <v>83842.649999999994</v>
      </c>
      <c r="H4045">
        <f t="shared" ca="1" si="1020"/>
        <v>1</v>
      </c>
      <c r="I4045">
        <f t="shared" si="1021"/>
        <v>1</v>
      </c>
      <c r="J4045">
        <f t="shared" si="1024"/>
        <v>-120.81000000000131</v>
      </c>
      <c r="K4045">
        <f t="shared" si="1022"/>
        <v>1</v>
      </c>
      <c r="L4045" s="11">
        <f t="shared" ca="1" si="1016"/>
        <v>10518.419999999958</v>
      </c>
      <c r="M4045">
        <f t="shared" ca="1" si="1023"/>
        <v>1</v>
      </c>
      <c r="N4045">
        <f t="shared" ca="1" si="1017"/>
        <v>0</v>
      </c>
      <c r="O4045">
        <f>COUNTIF(結算日!$A$3:$A$249,A4045)</f>
        <v>0</v>
      </c>
      <c r="Q4045" s="7">
        <f t="shared" si="1025"/>
        <v>-132</v>
      </c>
      <c r="R4045" s="8">
        <f t="shared" ca="1" si="1029"/>
        <v>-28776</v>
      </c>
      <c r="S4045" s="8">
        <f t="shared" ca="1" si="1030"/>
        <v>1860474</v>
      </c>
      <c r="T4045" s="8">
        <f t="shared" ca="1" si="1026"/>
        <v>218</v>
      </c>
      <c r="U4045" s="9">
        <f t="shared" ca="1" si="1031"/>
        <v>0</v>
      </c>
      <c r="V4045">
        <f t="shared" si="1027"/>
        <v>2014</v>
      </c>
      <c r="W4045">
        <f t="shared" si="1028"/>
        <v>10</v>
      </c>
    </row>
    <row r="4046" spans="1:23" x14ac:dyDescent="0.25">
      <c r="A4046" s="1">
        <v>41932</v>
      </c>
      <c r="B4046" s="2">
        <v>8663.14</v>
      </c>
      <c r="C4046" s="2">
        <v>78033</v>
      </c>
      <c r="D4046" s="2">
        <v>8661</v>
      </c>
      <c r="E4046" s="2">
        <v>8651</v>
      </c>
      <c r="F4046" s="10">
        <f t="shared" si="1018"/>
        <v>-2.4702359652495343E-4</v>
      </c>
      <c r="G4046" s="2">
        <f t="shared" ca="1" si="1019"/>
        <v>83791.375</v>
      </c>
      <c r="H4046">
        <f t="shared" ca="1" si="1020"/>
        <v>-1</v>
      </c>
      <c r="I4046">
        <f t="shared" si="1021"/>
        <v>1</v>
      </c>
      <c r="J4046">
        <f t="shared" si="1024"/>
        <v>150.26000000000022</v>
      </c>
      <c r="K4046">
        <f t="shared" ca="1" si="1022"/>
        <v>-1</v>
      </c>
      <c r="L4046" s="11">
        <f t="shared" ca="1" si="1016"/>
        <v>10668.679999999958</v>
      </c>
      <c r="M4046">
        <f t="shared" ca="1" si="1023"/>
        <v>-1</v>
      </c>
      <c r="N4046">
        <f t="shared" ca="1" si="1017"/>
        <v>2</v>
      </c>
      <c r="O4046">
        <f>COUNTIF(結算日!$A$3:$A$249,A4046)</f>
        <v>0</v>
      </c>
      <c r="Q4046" s="7">
        <f t="shared" si="1025"/>
        <v>161</v>
      </c>
      <c r="R4046" s="8">
        <f t="shared" ca="1" si="1029"/>
        <v>35098</v>
      </c>
      <c r="S4046" s="8">
        <f t="shared" ca="1" si="1030"/>
        <v>1895572</v>
      </c>
      <c r="T4046" s="8">
        <f t="shared" ca="1" si="1026"/>
        <v>-218</v>
      </c>
      <c r="U4046" s="9">
        <f t="shared" ca="1" si="1031"/>
        <v>436</v>
      </c>
      <c r="V4046">
        <f t="shared" si="1027"/>
        <v>2014</v>
      </c>
      <c r="W4046">
        <f t="shared" si="1028"/>
        <v>10</v>
      </c>
    </row>
    <row r="4047" spans="1:23" x14ac:dyDescent="0.25">
      <c r="A4047" s="1">
        <v>41933</v>
      </c>
      <c r="B4047" s="2">
        <v>8654.64</v>
      </c>
      <c r="C4047" s="2">
        <v>63352</v>
      </c>
      <c r="D4047" s="2">
        <v>8636</v>
      </c>
      <c r="E4047" s="2">
        <v>8626</v>
      </c>
      <c r="F4047" s="10">
        <f t="shared" si="1018"/>
        <v>-2.1537579841564014E-3</v>
      </c>
      <c r="G4047" s="2">
        <f t="shared" ca="1" si="1019"/>
        <v>82857.574999999997</v>
      </c>
      <c r="H4047">
        <f t="shared" ca="1" si="1020"/>
        <v>-1</v>
      </c>
      <c r="I4047">
        <f t="shared" si="1021"/>
        <v>1</v>
      </c>
      <c r="J4047">
        <f t="shared" si="1024"/>
        <v>-8.5</v>
      </c>
      <c r="K4047">
        <f t="shared" si="1022"/>
        <v>1</v>
      </c>
      <c r="L4047" s="11">
        <f t="shared" ca="1" si="1016"/>
        <v>10677.179999999958</v>
      </c>
      <c r="M4047">
        <f t="shared" ca="1" si="1023"/>
        <v>1</v>
      </c>
      <c r="N4047">
        <f t="shared" ca="1" si="1017"/>
        <v>2</v>
      </c>
      <c r="O4047">
        <f>COUNTIF(結算日!$A$3:$A$249,A4047)</f>
        <v>0</v>
      </c>
      <c r="Q4047" s="7">
        <f t="shared" si="1025"/>
        <v>-25</v>
      </c>
      <c r="R4047" s="8">
        <f t="shared" ca="1" si="1029"/>
        <v>5450</v>
      </c>
      <c r="S4047" s="8">
        <f t="shared" ca="1" si="1030"/>
        <v>1900586</v>
      </c>
      <c r="T4047" s="8">
        <f t="shared" ca="1" si="1026"/>
        <v>220</v>
      </c>
      <c r="U4047" s="9">
        <f t="shared" ca="1" si="1031"/>
        <v>438</v>
      </c>
      <c r="V4047">
        <f t="shared" si="1027"/>
        <v>2014</v>
      </c>
      <c r="W4047">
        <f t="shared" si="1028"/>
        <v>10</v>
      </c>
    </row>
    <row r="4048" spans="1:23" x14ac:dyDescent="0.25">
      <c r="A4048" s="1">
        <v>41934</v>
      </c>
      <c r="B4048" s="2">
        <v>8748.83</v>
      </c>
      <c r="C4048" s="2">
        <v>81583</v>
      </c>
      <c r="D4048" s="2">
        <v>8744</v>
      </c>
      <c r="E4048" s="2">
        <v>8737</v>
      </c>
      <c r="F4048" s="10">
        <f t="shared" si="1018"/>
        <v>-5.5207382015654005E-4</v>
      </c>
      <c r="G4048" s="2">
        <f t="shared" ca="1" si="1019"/>
        <v>83010.3</v>
      </c>
      <c r="H4048">
        <f t="shared" ca="1" si="1020"/>
        <v>-1</v>
      </c>
      <c r="I4048">
        <f t="shared" si="1021"/>
        <v>1</v>
      </c>
      <c r="J4048">
        <f t="shared" si="1024"/>
        <v>94.190000000000509</v>
      </c>
      <c r="K4048">
        <f t="shared" ca="1" si="1022"/>
        <v>-1</v>
      </c>
      <c r="L4048" s="11">
        <f t="shared" ca="1" si="1016"/>
        <v>10771.369999999959</v>
      </c>
      <c r="M4048">
        <f t="shared" ca="1" si="1023"/>
        <v>-1</v>
      </c>
      <c r="N4048">
        <f t="shared" ca="1" si="1017"/>
        <v>2</v>
      </c>
      <c r="O4048">
        <f>COUNTIF(結算日!$A$3:$A$249,A4048)</f>
        <v>0</v>
      </c>
      <c r="Q4048" s="7">
        <f t="shared" si="1025"/>
        <v>108</v>
      </c>
      <c r="R4048" s="8">
        <f t="shared" ca="1" si="1029"/>
        <v>23760</v>
      </c>
      <c r="S4048" s="8">
        <f t="shared" ca="1" si="1030"/>
        <v>1923908</v>
      </c>
      <c r="T4048" s="8">
        <f t="shared" ca="1" si="1026"/>
        <v>-220</v>
      </c>
      <c r="U4048" s="9">
        <f t="shared" ca="1" si="1031"/>
        <v>440</v>
      </c>
      <c r="V4048">
        <f t="shared" si="1027"/>
        <v>2014</v>
      </c>
      <c r="W4048">
        <f t="shared" si="1028"/>
        <v>10</v>
      </c>
    </row>
    <row r="4049" spans="1:23" x14ac:dyDescent="0.25">
      <c r="A4049" s="1">
        <v>41935</v>
      </c>
      <c r="B4049" s="2">
        <v>8731.07</v>
      </c>
      <c r="C4049" s="2">
        <v>61702</v>
      </c>
      <c r="D4049" s="2">
        <v>8721</v>
      </c>
      <c r="E4049" s="2">
        <v>8716</v>
      </c>
      <c r="F4049" s="10">
        <f t="shared" si="1018"/>
        <v>-1.1533523382586397E-3</v>
      </c>
      <c r="G4049" s="2">
        <f t="shared" ca="1" si="1019"/>
        <v>82313.824999999997</v>
      </c>
      <c r="H4049">
        <f t="shared" ca="1" si="1020"/>
        <v>-1</v>
      </c>
      <c r="I4049">
        <f t="shared" si="1021"/>
        <v>1</v>
      </c>
      <c r="J4049">
        <f t="shared" si="1024"/>
        <v>-17.760000000000218</v>
      </c>
      <c r="K4049">
        <f t="shared" si="1022"/>
        <v>1</v>
      </c>
      <c r="L4049" s="11">
        <f t="shared" ca="1" si="1016"/>
        <v>10789.129999999959</v>
      </c>
      <c r="M4049">
        <f t="shared" ca="1" si="1023"/>
        <v>1</v>
      </c>
      <c r="N4049">
        <f t="shared" ca="1" si="1017"/>
        <v>2</v>
      </c>
      <c r="O4049">
        <f>COUNTIF(結算日!$A$3:$A$249,A4049)</f>
        <v>0</v>
      </c>
      <c r="Q4049" s="7">
        <f t="shared" si="1025"/>
        <v>-23</v>
      </c>
      <c r="R4049" s="8">
        <f t="shared" ca="1" si="1029"/>
        <v>5060</v>
      </c>
      <c r="S4049" s="8">
        <f t="shared" ca="1" si="1030"/>
        <v>1928528</v>
      </c>
      <c r="T4049" s="8">
        <f t="shared" ca="1" si="1026"/>
        <v>221</v>
      </c>
      <c r="U4049" s="9">
        <f t="shared" ca="1" si="1031"/>
        <v>441</v>
      </c>
      <c r="V4049">
        <f t="shared" si="1027"/>
        <v>2014</v>
      </c>
      <c r="W4049">
        <f t="shared" si="1028"/>
        <v>10</v>
      </c>
    </row>
    <row r="4050" spans="1:23" x14ac:dyDescent="0.25">
      <c r="A4050" s="1">
        <v>41936</v>
      </c>
      <c r="B4050" s="2">
        <v>8646.01</v>
      </c>
      <c r="C4050" s="2">
        <v>66717</v>
      </c>
      <c r="D4050" s="2">
        <v>8642</v>
      </c>
      <c r="E4050" s="2">
        <v>8631</v>
      </c>
      <c r="F4050" s="10">
        <f t="shared" si="1018"/>
        <v>-4.6379775179539173E-4</v>
      </c>
      <c r="G4050" s="2">
        <f t="shared" ca="1" si="1019"/>
        <v>81100.875</v>
      </c>
      <c r="H4050">
        <f t="shared" ca="1" si="1020"/>
        <v>-1</v>
      </c>
      <c r="I4050">
        <f t="shared" si="1021"/>
        <v>1</v>
      </c>
      <c r="J4050">
        <f t="shared" si="1024"/>
        <v>-85.059999999999491</v>
      </c>
      <c r="K4050">
        <f t="shared" ca="1" si="1022"/>
        <v>-1</v>
      </c>
      <c r="L4050" s="11">
        <f t="shared" ca="1" si="1016"/>
        <v>10704.06999999996</v>
      </c>
      <c r="M4050">
        <f t="shared" ca="1" si="1023"/>
        <v>-1</v>
      </c>
      <c r="N4050">
        <f t="shared" ca="1" si="1017"/>
        <v>2</v>
      </c>
      <c r="O4050">
        <f>COUNTIF(結算日!$A$3:$A$249,A4050)</f>
        <v>0</v>
      </c>
      <c r="Q4050" s="7">
        <f t="shared" si="1025"/>
        <v>-79</v>
      </c>
      <c r="R4050" s="8">
        <f t="shared" ca="1" si="1029"/>
        <v>-17459</v>
      </c>
      <c r="S4050" s="8">
        <f t="shared" ca="1" si="1030"/>
        <v>1910628</v>
      </c>
      <c r="T4050" s="8">
        <f t="shared" ca="1" si="1026"/>
        <v>-221</v>
      </c>
      <c r="U4050" s="9">
        <f t="shared" ca="1" si="1031"/>
        <v>442</v>
      </c>
      <c r="V4050">
        <f t="shared" si="1027"/>
        <v>2014</v>
      </c>
      <c r="W4050">
        <f t="shared" si="1028"/>
        <v>10</v>
      </c>
    </row>
    <row r="4051" spans="1:23" x14ac:dyDescent="0.25">
      <c r="A4051" s="1">
        <v>41939</v>
      </c>
      <c r="B4051" s="2">
        <v>8627.7800000000007</v>
      </c>
      <c r="C4051" s="2">
        <v>65801</v>
      </c>
      <c r="D4051" s="2">
        <v>8642</v>
      </c>
      <c r="E4051" s="2">
        <v>8636</v>
      </c>
      <c r="F4051" s="10">
        <f t="shared" si="1018"/>
        <v>1.6481644177295252E-3</v>
      </c>
      <c r="G4051" s="2">
        <f t="shared" ca="1" si="1019"/>
        <v>80250.925000000003</v>
      </c>
      <c r="H4051">
        <f t="shared" ca="1" si="1020"/>
        <v>-1</v>
      </c>
      <c r="I4051">
        <f t="shared" si="1021"/>
        <v>-1</v>
      </c>
      <c r="J4051">
        <f t="shared" si="1024"/>
        <v>-18.229999999999563</v>
      </c>
      <c r="K4051">
        <f t="shared" si="1022"/>
        <v>-1</v>
      </c>
      <c r="L4051" s="11">
        <f t="shared" ca="1" si="1016"/>
        <v>10722.299999999959</v>
      </c>
      <c r="M4051">
        <f t="shared" ca="1" si="1023"/>
        <v>-1</v>
      </c>
      <c r="N4051">
        <f t="shared" ca="1" si="1017"/>
        <v>0</v>
      </c>
      <c r="O4051">
        <f>COUNTIF(結算日!$A$3:$A$249,A4051)</f>
        <v>0</v>
      </c>
      <c r="Q4051" s="7">
        <f t="shared" si="1025"/>
        <v>0</v>
      </c>
      <c r="R4051" s="8">
        <f t="shared" ca="1" si="1029"/>
        <v>0</v>
      </c>
      <c r="S4051" s="8">
        <f t="shared" ca="1" si="1030"/>
        <v>1910186</v>
      </c>
      <c r="T4051" s="8">
        <f t="shared" ca="1" si="1026"/>
        <v>-221</v>
      </c>
      <c r="U4051" s="9">
        <f t="shared" ca="1" si="1031"/>
        <v>0</v>
      </c>
      <c r="V4051">
        <f t="shared" si="1027"/>
        <v>2014</v>
      </c>
      <c r="W4051">
        <f t="shared" si="1028"/>
        <v>10</v>
      </c>
    </row>
    <row r="4052" spans="1:23" x14ac:dyDescent="0.25">
      <c r="A4052" s="1">
        <v>41940</v>
      </c>
      <c r="B4052" s="2">
        <v>8773.5499999999993</v>
      </c>
      <c r="C4052" s="2">
        <v>84052</v>
      </c>
      <c r="D4052" s="2">
        <v>8793</v>
      </c>
      <c r="E4052" s="2">
        <v>8789</v>
      </c>
      <c r="F4052" s="10">
        <f t="shared" si="1018"/>
        <v>2.2168905403172623E-3</v>
      </c>
      <c r="G4052" s="2">
        <f t="shared" ca="1" si="1019"/>
        <v>80131.649999999994</v>
      </c>
      <c r="H4052">
        <f t="shared" ca="1" si="1020"/>
        <v>1</v>
      </c>
      <c r="I4052">
        <f t="shared" si="1021"/>
        <v>-1</v>
      </c>
      <c r="J4052">
        <f t="shared" si="1024"/>
        <v>145.76999999999862</v>
      </c>
      <c r="K4052">
        <f t="shared" si="1022"/>
        <v>-1</v>
      </c>
      <c r="L4052" s="11">
        <f t="shared" ca="1" si="1016"/>
        <v>10576.529999999961</v>
      </c>
      <c r="M4052">
        <f t="shared" ca="1" si="1023"/>
        <v>-1</v>
      </c>
      <c r="N4052">
        <f t="shared" ca="1" si="1017"/>
        <v>0</v>
      </c>
      <c r="O4052">
        <f>COUNTIF(結算日!$A$3:$A$249,A4052)</f>
        <v>0</v>
      </c>
      <c r="Q4052" s="7">
        <f t="shared" si="1025"/>
        <v>151</v>
      </c>
      <c r="R4052" s="8">
        <f t="shared" ca="1" si="1029"/>
        <v>-33371</v>
      </c>
      <c r="S4052" s="8">
        <f t="shared" ca="1" si="1030"/>
        <v>1876815</v>
      </c>
      <c r="T4052" s="8">
        <f t="shared" ca="1" si="1026"/>
        <v>-213</v>
      </c>
      <c r="U4052" s="9">
        <f t="shared" ca="1" si="1031"/>
        <v>8</v>
      </c>
      <c r="V4052">
        <f t="shared" si="1027"/>
        <v>2014</v>
      </c>
      <c r="W4052">
        <f t="shared" si="1028"/>
        <v>10</v>
      </c>
    </row>
    <row r="4053" spans="1:23" x14ac:dyDescent="0.25">
      <c r="A4053" s="1">
        <v>41941</v>
      </c>
      <c r="B4053" s="2">
        <v>8903.68</v>
      </c>
      <c r="C4053" s="2">
        <v>93888</v>
      </c>
      <c r="D4053" s="2">
        <v>8879</v>
      </c>
      <c r="E4053" s="2">
        <v>8874</v>
      </c>
      <c r="F4053" s="10">
        <f t="shared" si="1018"/>
        <v>-2.7718875790684327E-3</v>
      </c>
      <c r="G4053" s="2">
        <f t="shared" ca="1" si="1019"/>
        <v>80314.725000000006</v>
      </c>
      <c r="H4053">
        <f t="shared" ca="1" si="1020"/>
        <v>1</v>
      </c>
      <c r="I4053">
        <f t="shared" si="1021"/>
        <v>1</v>
      </c>
      <c r="J4053">
        <f t="shared" si="1024"/>
        <v>130.13000000000102</v>
      </c>
      <c r="K4053">
        <f t="shared" si="1022"/>
        <v>1</v>
      </c>
      <c r="L4053" s="11">
        <f t="shared" ca="1" si="1016"/>
        <v>10446.39999999996</v>
      </c>
      <c r="M4053">
        <f t="shared" ca="1" si="1023"/>
        <v>1</v>
      </c>
      <c r="N4053">
        <f t="shared" ca="1" si="1017"/>
        <v>2</v>
      </c>
      <c r="O4053">
        <f>COUNTIF(結算日!$A$3:$A$249,A4053)</f>
        <v>0</v>
      </c>
      <c r="Q4053" s="7">
        <f t="shared" si="1025"/>
        <v>86</v>
      </c>
      <c r="R4053" s="8">
        <f t="shared" ca="1" si="1029"/>
        <v>-18318</v>
      </c>
      <c r="S4053" s="8">
        <f t="shared" ca="1" si="1030"/>
        <v>1858489</v>
      </c>
      <c r="T4053" s="8">
        <f t="shared" ca="1" si="1026"/>
        <v>209</v>
      </c>
      <c r="U4053" s="9">
        <f t="shared" ca="1" si="1031"/>
        <v>422</v>
      </c>
      <c r="V4053">
        <f t="shared" si="1027"/>
        <v>2014</v>
      </c>
      <c r="W4053">
        <f t="shared" si="1028"/>
        <v>10</v>
      </c>
    </row>
    <row r="4054" spans="1:23" x14ac:dyDescent="0.25">
      <c r="A4054" s="1">
        <v>41942</v>
      </c>
      <c r="B4054" s="2">
        <v>8888.07</v>
      </c>
      <c r="C4054" s="2">
        <v>79998</v>
      </c>
      <c r="D4054" s="2">
        <v>8881</v>
      </c>
      <c r="E4054" s="2">
        <v>8874</v>
      </c>
      <c r="F4054" s="10">
        <f t="shared" si="1018"/>
        <v>-7.9544828067279472E-4</v>
      </c>
      <c r="G4054" s="2">
        <f t="shared" ca="1" si="1019"/>
        <v>80118.95</v>
      </c>
      <c r="H4054">
        <f t="shared" ca="1" si="1020"/>
        <v>-1</v>
      </c>
      <c r="I4054">
        <f t="shared" si="1021"/>
        <v>1</v>
      </c>
      <c r="J4054">
        <f t="shared" si="1024"/>
        <v>-15.610000000000582</v>
      </c>
      <c r="K4054">
        <f t="shared" ca="1" si="1022"/>
        <v>-1</v>
      </c>
      <c r="L4054" s="11">
        <f t="shared" ca="1" si="1016"/>
        <v>10430.789999999959</v>
      </c>
      <c r="M4054">
        <f t="shared" ca="1" si="1023"/>
        <v>-1</v>
      </c>
      <c r="N4054">
        <f t="shared" ca="1" si="1017"/>
        <v>2</v>
      </c>
      <c r="O4054">
        <f>COUNTIF(結算日!$A$3:$A$249,A4054)</f>
        <v>0</v>
      </c>
      <c r="Q4054" s="7">
        <f t="shared" si="1025"/>
        <v>2</v>
      </c>
      <c r="R4054" s="8">
        <f t="shared" ca="1" si="1029"/>
        <v>418</v>
      </c>
      <c r="S4054" s="8">
        <f t="shared" ca="1" si="1030"/>
        <v>1858485</v>
      </c>
      <c r="T4054" s="8">
        <f t="shared" ca="1" si="1026"/>
        <v>-209</v>
      </c>
      <c r="U4054" s="9">
        <f t="shared" ca="1" si="1031"/>
        <v>418</v>
      </c>
      <c r="V4054">
        <f t="shared" si="1027"/>
        <v>2014</v>
      </c>
      <c r="W4054">
        <f t="shared" si="1028"/>
        <v>10</v>
      </c>
    </row>
    <row r="4055" spans="1:23" x14ac:dyDescent="0.25">
      <c r="A4055" s="1">
        <v>41943</v>
      </c>
      <c r="B4055" s="2">
        <v>8974.76</v>
      </c>
      <c r="C4055" s="2">
        <v>85145</v>
      </c>
      <c r="D4055" s="2">
        <v>8978</v>
      </c>
      <c r="E4055" s="2">
        <v>8970</v>
      </c>
      <c r="F4055" s="10">
        <f t="shared" si="1018"/>
        <v>3.6101243932984417E-4</v>
      </c>
      <c r="G4055" s="2">
        <f t="shared" ca="1" si="1019"/>
        <v>80037.05</v>
      </c>
      <c r="H4055">
        <f t="shared" ca="1" si="1020"/>
        <v>1</v>
      </c>
      <c r="I4055">
        <f t="shared" si="1021"/>
        <v>-1</v>
      </c>
      <c r="J4055">
        <f t="shared" si="1024"/>
        <v>86.690000000000509</v>
      </c>
      <c r="K4055">
        <f t="shared" ca="1" si="1022"/>
        <v>1</v>
      </c>
      <c r="L4055" s="11">
        <f t="shared" ca="1" si="1016"/>
        <v>10344.099999999959</v>
      </c>
      <c r="M4055">
        <f t="shared" ca="1" si="1023"/>
        <v>1</v>
      </c>
      <c r="N4055">
        <f t="shared" ca="1" si="1017"/>
        <v>2</v>
      </c>
      <c r="O4055">
        <f>COUNTIF(結算日!$A$3:$A$249,A4055)</f>
        <v>0</v>
      </c>
      <c r="Q4055" s="7">
        <f t="shared" si="1025"/>
        <v>97</v>
      </c>
      <c r="R4055" s="8">
        <f t="shared" ca="1" si="1029"/>
        <v>-20273</v>
      </c>
      <c r="S4055" s="8">
        <f t="shared" ca="1" si="1030"/>
        <v>1837794</v>
      </c>
      <c r="T4055" s="8">
        <f t="shared" ca="1" si="1026"/>
        <v>204</v>
      </c>
      <c r="U4055" s="9">
        <f t="shared" ca="1" si="1031"/>
        <v>413</v>
      </c>
      <c r="V4055">
        <f t="shared" si="1027"/>
        <v>2014</v>
      </c>
      <c r="W4055">
        <f t="shared" si="1028"/>
        <v>10</v>
      </c>
    </row>
    <row r="4056" spans="1:23" x14ac:dyDescent="0.25">
      <c r="A4056" s="1">
        <v>41946</v>
      </c>
      <c r="B4056" s="2">
        <v>9004.86</v>
      </c>
      <c r="C4056" s="2">
        <v>89348</v>
      </c>
      <c r="D4056" s="2">
        <v>8982</v>
      </c>
      <c r="E4056" s="2">
        <v>8977</v>
      </c>
      <c r="F4056" s="10">
        <f t="shared" si="1018"/>
        <v>-2.5386291402643701E-3</v>
      </c>
      <c r="G4056" s="2">
        <f t="shared" ca="1" si="1019"/>
        <v>80441.55</v>
      </c>
      <c r="H4056">
        <f t="shared" ca="1" si="1020"/>
        <v>1</v>
      </c>
      <c r="I4056">
        <f t="shared" si="1021"/>
        <v>1</v>
      </c>
      <c r="J4056">
        <f t="shared" si="1024"/>
        <v>30.100000000000364</v>
      </c>
      <c r="K4056">
        <f t="shared" si="1022"/>
        <v>1</v>
      </c>
      <c r="L4056" s="11">
        <f t="shared" ca="1" si="1016"/>
        <v>10374.199999999959</v>
      </c>
      <c r="M4056">
        <f t="shared" ca="1" si="1023"/>
        <v>1</v>
      </c>
      <c r="N4056">
        <f t="shared" ca="1" si="1017"/>
        <v>0</v>
      </c>
      <c r="O4056">
        <f>COUNTIF(結算日!$A$3:$A$249,A4056)</f>
        <v>0</v>
      </c>
      <c r="Q4056" s="7">
        <f t="shared" si="1025"/>
        <v>4</v>
      </c>
      <c r="R4056" s="8">
        <f t="shared" ca="1" si="1029"/>
        <v>816</v>
      </c>
      <c r="S4056" s="8">
        <f t="shared" ca="1" si="1030"/>
        <v>1838197</v>
      </c>
      <c r="T4056" s="8">
        <f t="shared" ca="1" si="1026"/>
        <v>204</v>
      </c>
      <c r="U4056" s="9">
        <f t="shared" ca="1" si="1031"/>
        <v>0</v>
      </c>
      <c r="V4056">
        <f t="shared" si="1027"/>
        <v>2014</v>
      </c>
      <c r="W4056">
        <f t="shared" si="1028"/>
        <v>11</v>
      </c>
    </row>
    <row r="4057" spans="1:23" x14ac:dyDescent="0.25">
      <c r="A4057" s="1">
        <v>41947</v>
      </c>
      <c r="B4057" s="2">
        <v>8989.18</v>
      </c>
      <c r="C4057" s="2">
        <v>74847</v>
      </c>
      <c r="D4057" s="2">
        <v>8992</v>
      </c>
      <c r="E4057" s="2">
        <v>8989</v>
      </c>
      <c r="F4057" s="10">
        <f t="shared" si="1018"/>
        <v>3.1371048304729143E-4</v>
      </c>
      <c r="G4057" s="2">
        <f t="shared" ca="1" si="1019"/>
        <v>80549.600000000006</v>
      </c>
      <c r="H4057">
        <f t="shared" ca="1" si="1020"/>
        <v>-1</v>
      </c>
      <c r="I4057">
        <f t="shared" si="1021"/>
        <v>-1</v>
      </c>
      <c r="J4057">
        <f t="shared" si="1024"/>
        <v>-15.680000000000291</v>
      </c>
      <c r="K4057">
        <f t="shared" ca="1" si="1022"/>
        <v>-1</v>
      </c>
      <c r="L4057" s="11">
        <f t="shared" ca="1" si="1016"/>
        <v>10358.519999999959</v>
      </c>
      <c r="M4057">
        <f t="shared" ca="1" si="1023"/>
        <v>-1</v>
      </c>
      <c r="N4057">
        <f t="shared" ca="1" si="1017"/>
        <v>2</v>
      </c>
      <c r="O4057">
        <f>COUNTIF(結算日!$A$3:$A$249,A4057)</f>
        <v>0</v>
      </c>
      <c r="Q4057" s="7">
        <f t="shared" si="1025"/>
        <v>10</v>
      </c>
      <c r="R4057" s="8">
        <f t="shared" ca="1" si="1029"/>
        <v>2040</v>
      </c>
      <c r="S4057" s="8">
        <f t="shared" ca="1" si="1030"/>
        <v>1840237</v>
      </c>
      <c r="T4057" s="8">
        <f t="shared" ca="1" si="1026"/>
        <v>-204</v>
      </c>
      <c r="U4057" s="9">
        <f t="shared" ca="1" si="1031"/>
        <v>408</v>
      </c>
      <c r="V4057">
        <f t="shared" si="1027"/>
        <v>2014</v>
      </c>
      <c r="W4057">
        <f t="shared" si="1028"/>
        <v>11</v>
      </c>
    </row>
    <row r="4058" spans="1:23" x14ac:dyDescent="0.25">
      <c r="A4058" s="1">
        <v>41948</v>
      </c>
      <c r="B4058" s="2">
        <v>8962.6</v>
      </c>
      <c r="C4058" s="2">
        <v>69777</v>
      </c>
      <c r="D4058" s="2">
        <v>8984</v>
      </c>
      <c r="E4058" s="2">
        <v>8984</v>
      </c>
      <c r="F4058" s="10">
        <f t="shared" si="1018"/>
        <v>2.3876999977685553E-3</v>
      </c>
      <c r="G4058" s="2">
        <f t="shared" ca="1" si="1019"/>
        <v>80323.3</v>
      </c>
      <c r="H4058">
        <f t="shared" ca="1" si="1020"/>
        <v>-1</v>
      </c>
      <c r="I4058">
        <f t="shared" si="1021"/>
        <v>-1</v>
      </c>
      <c r="J4058">
        <f t="shared" si="1024"/>
        <v>-26.579999999999927</v>
      </c>
      <c r="K4058">
        <f t="shared" si="1022"/>
        <v>-1</v>
      </c>
      <c r="L4058" s="11">
        <f t="shared" ca="1" si="1016"/>
        <v>10385.099999999959</v>
      </c>
      <c r="M4058">
        <f t="shared" ca="1" si="1023"/>
        <v>-1</v>
      </c>
      <c r="N4058">
        <f t="shared" ca="1" si="1017"/>
        <v>0</v>
      </c>
      <c r="O4058">
        <f>COUNTIF(結算日!$A$3:$A$249,A4058)</f>
        <v>0</v>
      </c>
      <c r="Q4058" s="7">
        <f t="shared" si="1025"/>
        <v>-8</v>
      </c>
      <c r="R4058" s="8">
        <f t="shared" ca="1" si="1029"/>
        <v>1632</v>
      </c>
      <c r="S4058" s="8">
        <f t="shared" ca="1" si="1030"/>
        <v>1841461</v>
      </c>
      <c r="T4058" s="8">
        <f t="shared" ca="1" si="1026"/>
        <v>-204</v>
      </c>
      <c r="U4058" s="9">
        <f t="shared" ca="1" si="1031"/>
        <v>0</v>
      </c>
      <c r="V4058">
        <f t="shared" si="1027"/>
        <v>2014</v>
      </c>
      <c r="W4058">
        <f t="shared" si="1028"/>
        <v>11</v>
      </c>
    </row>
    <row r="4059" spans="1:23" x14ac:dyDescent="0.25">
      <c r="A4059" s="1">
        <v>41949</v>
      </c>
      <c r="B4059" s="2">
        <v>8891.02</v>
      </c>
      <c r="C4059" s="2">
        <v>70766</v>
      </c>
      <c r="D4059" s="2">
        <v>8902</v>
      </c>
      <c r="E4059" s="2">
        <v>8902</v>
      </c>
      <c r="F4059" s="10">
        <f t="shared" si="1018"/>
        <v>1.2349539197977766E-3</v>
      </c>
      <c r="G4059" s="2">
        <f t="shared" ca="1" si="1019"/>
        <v>80152.774999999994</v>
      </c>
      <c r="H4059">
        <f t="shared" ca="1" si="1020"/>
        <v>-1</v>
      </c>
      <c r="I4059">
        <f t="shared" si="1021"/>
        <v>-1</v>
      </c>
      <c r="J4059">
        <f t="shared" si="1024"/>
        <v>-71.579999999999927</v>
      </c>
      <c r="K4059">
        <f t="shared" si="1022"/>
        <v>-1</v>
      </c>
      <c r="L4059" s="11">
        <f t="shared" ca="1" si="1016"/>
        <v>10456.679999999958</v>
      </c>
      <c r="M4059">
        <f t="shared" ca="1" si="1023"/>
        <v>-1</v>
      </c>
      <c r="N4059">
        <f t="shared" ca="1" si="1017"/>
        <v>0</v>
      </c>
      <c r="O4059">
        <f>COUNTIF(結算日!$A$3:$A$249,A4059)</f>
        <v>0</v>
      </c>
      <c r="Q4059" s="7">
        <f t="shared" si="1025"/>
        <v>-82</v>
      </c>
      <c r="R4059" s="8">
        <f t="shared" ca="1" si="1029"/>
        <v>16728</v>
      </c>
      <c r="S4059" s="8">
        <f t="shared" ca="1" si="1030"/>
        <v>1858189</v>
      </c>
      <c r="T4059" s="8">
        <f t="shared" ca="1" si="1026"/>
        <v>-208</v>
      </c>
      <c r="U4059" s="9">
        <f t="shared" ca="1" si="1031"/>
        <v>4</v>
      </c>
      <c r="V4059">
        <f t="shared" si="1027"/>
        <v>2014</v>
      </c>
      <c r="W4059">
        <f t="shared" si="1028"/>
        <v>11</v>
      </c>
    </row>
    <row r="4060" spans="1:23" x14ac:dyDescent="0.25">
      <c r="A4060" s="1">
        <v>41950</v>
      </c>
      <c r="B4060" s="2">
        <v>8912.6200000000008</v>
      </c>
      <c r="C4060" s="2">
        <v>67669</v>
      </c>
      <c r="D4060" s="2">
        <v>8939</v>
      </c>
      <c r="E4060" s="2">
        <v>8936</v>
      </c>
      <c r="F4060" s="10">
        <f t="shared" si="1018"/>
        <v>2.9598479459462812E-3</v>
      </c>
      <c r="G4060" s="2">
        <f t="shared" ca="1" si="1019"/>
        <v>80064.7</v>
      </c>
      <c r="H4060">
        <f t="shared" ca="1" si="1020"/>
        <v>-1</v>
      </c>
      <c r="I4060">
        <f t="shared" si="1021"/>
        <v>-1</v>
      </c>
      <c r="J4060">
        <f t="shared" si="1024"/>
        <v>21.600000000000364</v>
      </c>
      <c r="K4060">
        <f t="shared" si="1022"/>
        <v>-1</v>
      </c>
      <c r="L4060" s="11">
        <f t="shared" ca="1" si="1016"/>
        <v>10435.079999999958</v>
      </c>
      <c r="M4060">
        <f t="shared" ca="1" si="1023"/>
        <v>-1</v>
      </c>
      <c r="N4060">
        <f t="shared" ca="1" si="1017"/>
        <v>0</v>
      </c>
      <c r="O4060">
        <f>COUNTIF(結算日!$A$3:$A$249,A4060)</f>
        <v>0</v>
      </c>
      <c r="Q4060" s="7">
        <f t="shared" si="1025"/>
        <v>37</v>
      </c>
      <c r="R4060" s="8">
        <f t="shared" ca="1" si="1029"/>
        <v>-7696</v>
      </c>
      <c r="S4060" s="8">
        <f t="shared" ca="1" si="1030"/>
        <v>1850489</v>
      </c>
      <c r="T4060" s="8">
        <f t="shared" ca="1" si="1026"/>
        <v>-207</v>
      </c>
      <c r="U4060" s="9">
        <f t="shared" ca="1" si="1031"/>
        <v>1</v>
      </c>
      <c r="V4060">
        <f t="shared" si="1027"/>
        <v>2014</v>
      </c>
      <c r="W4060">
        <f t="shared" si="1028"/>
        <v>11</v>
      </c>
    </row>
    <row r="4061" spans="1:23" x14ac:dyDescent="0.25">
      <c r="A4061" s="1">
        <v>41953</v>
      </c>
      <c r="B4061" s="2">
        <v>9049.98</v>
      </c>
      <c r="C4061" s="2">
        <v>84684</v>
      </c>
      <c r="D4061" s="2">
        <v>9074</v>
      </c>
      <c r="E4061" s="2">
        <v>9072</v>
      </c>
      <c r="F4061" s="10">
        <f t="shared" si="1018"/>
        <v>2.6541495119327685E-3</v>
      </c>
      <c r="G4061" s="2">
        <f t="shared" ca="1" si="1019"/>
        <v>80176.350000000006</v>
      </c>
      <c r="H4061">
        <f t="shared" ca="1" si="1020"/>
        <v>1</v>
      </c>
      <c r="I4061">
        <f t="shared" si="1021"/>
        <v>-1</v>
      </c>
      <c r="J4061">
        <f t="shared" si="1024"/>
        <v>137.35999999999876</v>
      </c>
      <c r="K4061">
        <f t="shared" si="1022"/>
        <v>-1</v>
      </c>
      <c r="L4061" s="11">
        <f t="shared" ca="1" si="1016"/>
        <v>10297.719999999959</v>
      </c>
      <c r="M4061">
        <f t="shared" ca="1" si="1023"/>
        <v>-1</v>
      </c>
      <c r="N4061">
        <f t="shared" ca="1" si="1017"/>
        <v>0</v>
      </c>
      <c r="O4061">
        <f>COUNTIF(結算日!$A$3:$A$249,A4061)</f>
        <v>0</v>
      </c>
      <c r="Q4061" s="7">
        <f t="shared" si="1025"/>
        <v>135</v>
      </c>
      <c r="R4061" s="8">
        <f t="shared" ca="1" si="1029"/>
        <v>-27945</v>
      </c>
      <c r="S4061" s="8">
        <f t="shared" ca="1" si="1030"/>
        <v>1822543</v>
      </c>
      <c r="T4061" s="8">
        <f t="shared" ca="1" si="1026"/>
        <v>-200</v>
      </c>
      <c r="U4061" s="9">
        <f t="shared" ca="1" si="1031"/>
        <v>7</v>
      </c>
      <c r="V4061">
        <f t="shared" si="1027"/>
        <v>2014</v>
      </c>
      <c r="W4061">
        <f t="shared" si="1028"/>
        <v>11</v>
      </c>
    </row>
    <row r="4062" spans="1:23" x14ac:dyDescent="0.25">
      <c r="A4062" s="1">
        <v>41954</v>
      </c>
      <c r="B4062" s="2">
        <v>9034.14</v>
      </c>
      <c r="C4062" s="2">
        <v>76161</v>
      </c>
      <c r="D4062" s="2">
        <v>9063</v>
      </c>
      <c r="E4062" s="2">
        <v>9065</v>
      </c>
      <c r="F4062" s="10">
        <f t="shared" si="1018"/>
        <v>3.1945486786788546E-3</v>
      </c>
      <c r="G4062" s="2">
        <f t="shared" ca="1" si="1019"/>
        <v>80429.375</v>
      </c>
      <c r="H4062">
        <f t="shared" ca="1" si="1020"/>
        <v>-1</v>
      </c>
      <c r="I4062">
        <f t="shared" si="1021"/>
        <v>-1</v>
      </c>
      <c r="J4062">
        <f t="shared" si="1024"/>
        <v>-15.840000000000146</v>
      </c>
      <c r="K4062">
        <f t="shared" si="1022"/>
        <v>-1</v>
      </c>
      <c r="L4062" s="11">
        <f t="shared" ca="1" si="1016"/>
        <v>10313.559999999959</v>
      </c>
      <c r="M4062">
        <f t="shared" ca="1" si="1023"/>
        <v>-1</v>
      </c>
      <c r="N4062">
        <f t="shared" ca="1" si="1017"/>
        <v>0</v>
      </c>
      <c r="O4062">
        <f>COUNTIF(結算日!$A$3:$A$249,A4062)</f>
        <v>0</v>
      </c>
      <c r="Q4062" s="7">
        <f t="shared" si="1025"/>
        <v>-11</v>
      </c>
      <c r="R4062" s="8">
        <f t="shared" ca="1" si="1029"/>
        <v>2200</v>
      </c>
      <c r="S4062" s="8">
        <f t="shared" ca="1" si="1030"/>
        <v>1824736</v>
      </c>
      <c r="T4062" s="8">
        <f t="shared" ca="1" si="1026"/>
        <v>-201</v>
      </c>
      <c r="U4062" s="9">
        <f t="shared" ca="1" si="1031"/>
        <v>1</v>
      </c>
      <c r="V4062">
        <f t="shared" si="1027"/>
        <v>2014</v>
      </c>
      <c r="W4062">
        <f t="shared" si="1028"/>
        <v>11</v>
      </c>
    </row>
    <row r="4063" spans="1:23" x14ac:dyDescent="0.25">
      <c r="A4063" s="1">
        <v>41955</v>
      </c>
      <c r="B4063" s="2">
        <v>8918.9500000000007</v>
      </c>
      <c r="C4063" s="2">
        <v>78088</v>
      </c>
      <c r="D4063" s="2">
        <v>8905</v>
      </c>
      <c r="E4063" s="2">
        <v>8905</v>
      </c>
      <c r="F4063" s="10">
        <f t="shared" si="1018"/>
        <v>-1.5640854584901831E-3</v>
      </c>
      <c r="G4063" s="2">
        <f t="shared" ca="1" si="1019"/>
        <v>80668.375</v>
      </c>
      <c r="H4063">
        <f t="shared" ca="1" si="1020"/>
        <v>-1</v>
      </c>
      <c r="I4063">
        <f t="shared" si="1021"/>
        <v>1</v>
      </c>
      <c r="J4063">
        <f t="shared" si="1024"/>
        <v>-115.18999999999869</v>
      </c>
      <c r="K4063">
        <f t="shared" si="1022"/>
        <v>1</v>
      </c>
      <c r="L4063" s="11">
        <f t="shared" ca="1" si="1016"/>
        <v>10428.749999999958</v>
      </c>
      <c r="M4063">
        <f t="shared" ca="1" si="1023"/>
        <v>1</v>
      </c>
      <c r="N4063">
        <f t="shared" ca="1" si="1017"/>
        <v>2</v>
      </c>
      <c r="O4063">
        <f>COUNTIF(結算日!$A$3:$A$249,A4063)</f>
        <v>0</v>
      </c>
      <c r="Q4063" s="7">
        <f t="shared" si="1025"/>
        <v>-158</v>
      </c>
      <c r="R4063" s="8">
        <f t="shared" ca="1" si="1029"/>
        <v>31758</v>
      </c>
      <c r="S4063" s="8">
        <f t="shared" ca="1" si="1030"/>
        <v>1856493</v>
      </c>
      <c r="T4063" s="8">
        <f t="shared" ca="1" si="1026"/>
        <v>208</v>
      </c>
      <c r="U4063" s="9">
        <f t="shared" ca="1" si="1031"/>
        <v>409</v>
      </c>
      <c r="V4063">
        <f t="shared" si="1027"/>
        <v>2014</v>
      </c>
      <c r="W4063">
        <f t="shared" si="1028"/>
        <v>11</v>
      </c>
    </row>
    <row r="4064" spans="1:23" x14ac:dyDescent="0.25">
      <c r="A4064" s="1">
        <v>41956</v>
      </c>
      <c r="B4064" s="2">
        <v>8980.67</v>
      </c>
      <c r="C4064" s="2">
        <v>68742</v>
      </c>
      <c r="D4064" s="2">
        <v>8959</v>
      </c>
      <c r="E4064" s="2">
        <v>8955</v>
      </c>
      <c r="F4064" s="10">
        <f t="shared" si="1018"/>
        <v>-2.4129602802464012E-3</v>
      </c>
      <c r="G4064" s="2">
        <f t="shared" ca="1" si="1019"/>
        <v>80349.875</v>
      </c>
      <c r="H4064">
        <f t="shared" ca="1" si="1020"/>
        <v>-1</v>
      </c>
      <c r="I4064">
        <f t="shared" si="1021"/>
        <v>1</v>
      </c>
      <c r="J4064">
        <f t="shared" si="1024"/>
        <v>61.719999999999345</v>
      </c>
      <c r="K4064">
        <f t="shared" si="1022"/>
        <v>1</v>
      </c>
      <c r="L4064" s="11">
        <f t="shared" ca="1" si="1016"/>
        <v>10490.469999999958</v>
      </c>
      <c r="M4064">
        <f t="shared" ca="1" si="1023"/>
        <v>1</v>
      </c>
      <c r="N4064">
        <f t="shared" ca="1" si="1017"/>
        <v>0</v>
      </c>
      <c r="O4064">
        <f>COUNTIF(結算日!$A$3:$A$249,A4064)</f>
        <v>0</v>
      </c>
      <c r="Q4064" s="7">
        <f t="shared" si="1025"/>
        <v>54</v>
      </c>
      <c r="R4064" s="8">
        <f t="shared" ca="1" si="1029"/>
        <v>11232</v>
      </c>
      <c r="S4064" s="8">
        <f t="shared" ca="1" si="1030"/>
        <v>1867316</v>
      </c>
      <c r="T4064" s="8">
        <f t="shared" ca="1" si="1026"/>
        <v>208</v>
      </c>
      <c r="U4064" s="9">
        <f t="shared" ca="1" si="1031"/>
        <v>0</v>
      </c>
      <c r="V4064">
        <f t="shared" si="1027"/>
        <v>2014</v>
      </c>
      <c r="W4064">
        <f t="shared" si="1028"/>
        <v>11</v>
      </c>
    </row>
    <row r="4065" spans="1:23" x14ac:dyDescent="0.25">
      <c r="A4065" s="1">
        <v>41957</v>
      </c>
      <c r="B4065" s="2">
        <v>8982.8799999999992</v>
      </c>
      <c r="C4065" s="2">
        <v>73602</v>
      </c>
      <c r="D4065" s="2">
        <v>8962</v>
      </c>
      <c r="E4065" s="2">
        <v>8960</v>
      </c>
      <c r="F4065" s="10">
        <f t="shared" si="1018"/>
        <v>-2.3244215663572598E-3</v>
      </c>
      <c r="G4065" s="2">
        <f t="shared" ca="1" si="1019"/>
        <v>80464.05</v>
      </c>
      <c r="H4065">
        <f t="shared" ca="1" si="1020"/>
        <v>-1</v>
      </c>
      <c r="I4065">
        <f t="shared" si="1021"/>
        <v>1</v>
      </c>
      <c r="J4065">
        <f t="shared" si="1024"/>
        <v>2.2099999999991269</v>
      </c>
      <c r="K4065">
        <f t="shared" si="1022"/>
        <v>1</v>
      </c>
      <c r="L4065" s="11">
        <f t="shared" ca="1" si="1016"/>
        <v>10492.679999999957</v>
      </c>
      <c r="M4065">
        <f t="shared" ca="1" si="1023"/>
        <v>1</v>
      </c>
      <c r="N4065">
        <f t="shared" ca="1" si="1017"/>
        <v>0</v>
      </c>
      <c r="O4065">
        <f>COUNTIF(結算日!$A$3:$A$249,A4065)</f>
        <v>0</v>
      </c>
      <c r="Q4065" s="7">
        <f t="shared" si="1025"/>
        <v>3</v>
      </c>
      <c r="R4065" s="8">
        <f t="shared" ca="1" si="1029"/>
        <v>624</v>
      </c>
      <c r="S4065" s="8">
        <f t="shared" ca="1" si="1030"/>
        <v>1867940</v>
      </c>
      <c r="T4065" s="8">
        <f t="shared" ca="1" si="1026"/>
        <v>208</v>
      </c>
      <c r="U4065" s="9">
        <f t="shared" ca="1" si="1031"/>
        <v>0</v>
      </c>
      <c r="V4065">
        <f t="shared" si="1027"/>
        <v>2014</v>
      </c>
      <c r="W4065">
        <f t="shared" si="1028"/>
        <v>11</v>
      </c>
    </row>
    <row r="4066" spans="1:23" x14ac:dyDescent="0.25">
      <c r="A4066" s="1">
        <v>41960</v>
      </c>
      <c r="B4066" s="2">
        <v>8884.39</v>
      </c>
      <c r="C4066" s="2">
        <v>72479</v>
      </c>
      <c r="D4066" s="2">
        <v>8900</v>
      </c>
      <c r="E4066" s="2">
        <v>8898</v>
      </c>
      <c r="F4066" s="10">
        <f t="shared" si="1018"/>
        <v>1.7570142688467794E-3</v>
      </c>
      <c r="G4066" s="2">
        <f t="shared" ca="1" si="1019"/>
        <v>80302.75</v>
      </c>
      <c r="H4066">
        <f t="shared" ca="1" si="1020"/>
        <v>-1</v>
      </c>
      <c r="I4066">
        <f t="shared" si="1021"/>
        <v>-1</v>
      </c>
      <c r="J4066">
        <f t="shared" si="1024"/>
        <v>-98.489999999999782</v>
      </c>
      <c r="K4066">
        <f t="shared" si="1022"/>
        <v>-1</v>
      </c>
      <c r="L4066" s="11">
        <f t="shared" ca="1" si="1016"/>
        <v>10394.189999999957</v>
      </c>
      <c r="M4066">
        <f t="shared" ca="1" si="1023"/>
        <v>-1</v>
      </c>
      <c r="N4066">
        <f t="shared" ca="1" si="1017"/>
        <v>2</v>
      </c>
      <c r="O4066">
        <f>COUNTIF(結算日!$A$3:$A$249,A4066)</f>
        <v>0</v>
      </c>
      <c r="Q4066" s="7">
        <f t="shared" si="1025"/>
        <v>-62</v>
      </c>
      <c r="R4066" s="8">
        <f t="shared" ca="1" si="1029"/>
        <v>-12896</v>
      </c>
      <c r="S4066" s="8">
        <f t="shared" ca="1" si="1030"/>
        <v>1855044</v>
      </c>
      <c r="T4066" s="8">
        <f t="shared" ca="1" si="1026"/>
        <v>-208</v>
      </c>
      <c r="U4066" s="9">
        <f t="shared" ca="1" si="1031"/>
        <v>416</v>
      </c>
      <c r="V4066">
        <f t="shared" si="1027"/>
        <v>2014</v>
      </c>
      <c r="W4066">
        <f t="shared" si="1028"/>
        <v>11</v>
      </c>
    </row>
    <row r="4067" spans="1:23" x14ac:dyDescent="0.25">
      <c r="A4067" s="1">
        <v>41961</v>
      </c>
      <c r="B4067" s="2">
        <v>8859.07</v>
      </c>
      <c r="C4067" s="2">
        <v>78716</v>
      </c>
      <c r="D4067" s="2">
        <v>8872</v>
      </c>
      <c r="E4067" s="2">
        <v>8883</v>
      </c>
      <c r="F4067" s="10">
        <f t="shared" si="1018"/>
        <v>1.4595211461247981E-3</v>
      </c>
      <c r="G4067" s="2">
        <f t="shared" ca="1" si="1019"/>
        <v>80343.774999999994</v>
      </c>
      <c r="H4067">
        <f t="shared" ca="1" si="1020"/>
        <v>-1</v>
      </c>
      <c r="I4067">
        <f t="shared" si="1021"/>
        <v>-1</v>
      </c>
      <c r="J4067">
        <f t="shared" si="1024"/>
        <v>-25.319999999999709</v>
      </c>
      <c r="K4067">
        <f t="shared" si="1022"/>
        <v>-1</v>
      </c>
      <c r="L4067" s="11">
        <f t="shared" ca="1" si="1016"/>
        <v>10419.509999999957</v>
      </c>
      <c r="M4067">
        <f t="shared" ca="1" si="1023"/>
        <v>-1</v>
      </c>
      <c r="N4067">
        <f t="shared" ca="1" si="1017"/>
        <v>0</v>
      </c>
      <c r="O4067">
        <f>COUNTIF(結算日!$A$3:$A$249,A4067)</f>
        <v>0</v>
      </c>
      <c r="Q4067" s="7">
        <f t="shared" si="1025"/>
        <v>-28</v>
      </c>
      <c r="R4067" s="8">
        <f t="shared" ca="1" si="1029"/>
        <v>5824</v>
      </c>
      <c r="S4067" s="8">
        <f t="shared" ca="1" si="1030"/>
        <v>1860452</v>
      </c>
      <c r="T4067" s="8">
        <f t="shared" ca="1" si="1026"/>
        <v>-209</v>
      </c>
      <c r="U4067" s="9">
        <f t="shared" ca="1" si="1031"/>
        <v>1</v>
      </c>
      <c r="V4067">
        <f t="shared" si="1027"/>
        <v>2014</v>
      </c>
      <c r="W4067">
        <f t="shared" si="1028"/>
        <v>11</v>
      </c>
    </row>
    <row r="4068" spans="1:23" x14ac:dyDescent="0.25">
      <c r="A4068" s="1">
        <v>41962</v>
      </c>
      <c r="B4068" s="2">
        <v>8963.24</v>
      </c>
      <c r="C4068" s="2">
        <v>91229</v>
      </c>
      <c r="D4068" s="2">
        <v>8953</v>
      </c>
      <c r="E4068" s="2">
        <v>8991</v>
      </c>
      <c r="F4068" s="10">
        <f t="shared" si="1018"/>
        <v>3.0970943542736329E-3</v>
      </c>
      <c r="G4068" s="2">
        <f t="shared" ca="1" si="1019"/>
        <v>80794.875</v>
      </c>
      <c r="H4068">
        <f t="shared" ca="1" si="1020"/>
        <v>1</v>
      </c>
      <c r="I4068">
        <f t="shared" si="1021"/>
        <v>-1</v>
      </c>
      <c r="J4068">
        <f t="shared" si="1024"/>
        <v>104.17000000000007</v>
      </c>
      <c r="K4068">
        <f t="shared" si="1022"/>
        <v>-1</v>
      </c>
      <c r="L4068" s="11">
        <f t="shared" ca="1" si="1016"/>
        <v>10315.339999999956</v>
      </c>
      <c r="M4068">
        <f t="shared" ca="1" si="1023"/>
        <v>-1</v>
      </c>
      <c r="N4068">
        <f t="shared" ca="1" si="1017"/>
        <v>0</v>
      </c>
      <c r="O4068">
        <f>COUNTIF(結算日!$A$3:$A$249,A4068)</f>
        <v>1</v>
      </c>
      <c r="Q4068" s="7">
        <f t="shared" si="1025"/>
        <v>81</v>
      </c>
      <c r="R4068" s="8">
        <f t="shared" ca="1" si="1029"/>
        <v>-16929</v>
      </c>
      <c r="S4068" s="8">
        <f t="shared" ca="1" si="1030"/>
        <v>1843522</v>
      </c>
      <c r="T4068" s="8">
        <f t="shared" ca="1" si="1026"/>
        <v>-205</v>
      </c>
      <c r="U4068" s="9">
        <f t="shared" ca="1" si="1031"/>
        <v>414</v>
      </c>
      <c r="V4068">
        <f t="shared" si="1027"/>
        <v>2014</v>
      </c>
      <c r="W4068">
        <f t="shared" si="1028"/>
        <v>11</v>
      </c>
    </row>
    <row r="4069" spans="1:23" x14ac:dyDescent="0.25">
      <c r="A4069" s="1">
        <v>41963</v>
      </c>
      <c r="B4069" s="2">
        <v>9078.8700000000008</v>
      </c>
      <c r="C4069" s="2">
        <v>90417</v>
      </c>
      <c r="D4069" s="2">
        <v>9093</v>
      </c>
      <c r="E4069" s="2">
        <v>9090</v>
      </c>
      <c r="F4069" s="10">
        <f t="shared" si="1018"/>
        <v>1.5563610889901547E-3</v>
      </c>
      <c r="G4069" s="2">
        <f t="shared" ca="1" si="1019"/>
        <v>81138.899999999994</v>
      </c>
      <c r="H4069">
        <f t="shared" ca="1" si="1020"/>
        <v>1</v>
      </c>
      <c r="I4069">
        <f t="shared" si="1021"/>
        <v>-1</v>
      </c>
      <c r="J4069">
        <f t="shared" si="1024"/>
        <v>115.63000000000102</v>
      </c>
      <c r="K4069">
        <f t="shared" si="1022"/>
        <v>-1</v>
      </c>
      <c r="L4069" s="11">
        <f t="shared" ca="1" si="1016"/>
        <v>10199.709999999955</v>
      </c>
      <c r="M4069">
        <f t="shared" ca="1" si="1023"/>
        <v>-1</v>
      </c>
      <c r="N4069">
        <f t="shared" ca="1" si="1017"/>
        <v>0</v>
      </c>
      <c r="O4069">
        <f>COUNTIF(結算日!$A$3:$A$249,A4069)</f>
        <v>0</v>
      </c>
      <c r="Q4069" s="7">
        <f t="shared" si="1025"/>
        <v>102</v>
      </c>
      <c r="R4069" s="8">
        <f t="shared" ca="1" si="1029"/>
        <v>-20910</v>
      </c>
      <c r="S4069" s="8">
        <f t="shared" ca="1" si="1030"/>
        <v>1822198</v>
      </c>
      <c r="T4069" s="8">
        <f t="shared" ca="1" si="1026"/>
        <v>-200</v>
      </c>
      <c r="U4069" s="9">
        <f t="shared" ca="1" si="1031"/>
        <v>5</v>
      </c>
      <c r="V4069">
        <f t="shared" si="1027"/>
        <v>2014</v>
      </c>
      <c r="W4069">
        <f t="shared" si="1028"/>
        <v>11</v>
      </c>
    </row>
    <row r="4070" spans="1:23" x14ac:dyDescent="0.25">
      <c r="A4070" s="1">
        <v>41964</v>
      </c>
      <c r="B4070" s="2">
        <v>9091.5300000000007</v>
      </c>
      <c r="C4070" s="2">
        <v>78850</v>
      </c>
      <c r="D4070" s="2">
        <v>9103</v>
      </c>
      <c r="E4070" s="2">
        <v>9100</v>
      </c>
      <c r="F4070" s="10">
        <f t="shared" si="1018"/>
        <v>1.2616138317751435E-3</v>
      </c>
      <c r="G4070" s="2">
        <f t="shared" ca="1" si="1019"/>
        <v>80841.8</v>
      </c>
      <c r="H4070">
        <f t="shared" ca="1" si="1020"/>
        <v>-1</v>
      </c>
      <c r="I4070">
        <f t="shared" si="1021"/>
        <v>-1</v>
      </c>
      <c r="J4070">
        <f t="shared" si="1024"/>
        <v>12.659999999999854</v>
      </c>
      <c r="K4070">
        <f t="shared" si="1022"/>
        <v>-1</v>
      </c>
      <c r="L4070" s="11">
        <f t="shared" ca="1" si="1016"/>
        <v>10187.049999999956</v>
      </c>
      <c r="M4070">
        <f t="shared" ca="1" si="1023"/>
        <v>-1</v>
      </c>
      <c r="N4070">
        <f t="shared" ca="1" si="1017"/>
        <v>0</v>
      </c>
      <c r="O4070">
        <f>COUNTIF(結算日!$A$3:$A$249,A4070)</f>
        <v>0</v>
      </c>
      <c r="Q4070" s="7">
        <f t="shared" si="1025"/>
        <v>10</v>
      </c>
      <c r="R4070" s="8">
        <f t="shared" ca="1" si="1029"/>
        <v>-2000</v>
      </c>
      <c r="S4070" s="8">
        <f t="shared" ca="1" si="1030"/>
        <v>1820193</v>
      </c>
      <c r="T4070" s="8">
        <f t="shared" ca="1" si="1026"/>
        <v>-199</v>
      </c>
      <c r="U4070" s="9">
        <f t="shared" ca="1" si="1031"/>
        <v>1</v>
      </c>
      <c r="V4070">
        <f t="shared" si="1027"/>
        <v>2014</v>
      </c>
      <c r="W4070">
        <f t="shared" si="1028"/>
        <v>11</v>
      </c>
    </row>
    <row r="4071" spans="1:23" x14ac:dyDescent="0.25">
      <c r="A4071" s="1">
        <v>41967</v>
      </c>
      <c r="B4071" s="2">
        <v>9122.33</v>
      </c>
      <c r="C4071" s="2">
        <v>76128</v>
      </c>
      <c r="D4071" s="2">
        <v>9130</v>
      </c>
      <c r="E4071" s="2">
        <v>9127</v>
      </c>
      <c r="F4071" s="10">
        <f t="shared" si="1018"/>
        <v>8.407939638228612E-4</v>
      </c>
      <c r="G4071" s="2">
        <f t="shared" ca="1" si="1019"/>
        <v>80693.95</v>
      </c>
      <c r="H4071">
        <f t="shared" ca="1" si="1020"/>
        <v>-1</v>
      </c>
      <c r="I4071">
        <f t="shared" si="1021"/>
        <v>-1</v>
      </c>
      <c r="J4071">
        <f t="shared" si="1024"/>
        <v>30.799999999999272</v>
      </c>
      <c r="K4071">
        <f t="shared" ca="1" si="1022"/>
        <v>-1</v>
      </c>
      <c r="L4071" s="11">
        <f t="shared" ca="1" si="1016"/>
        <v>10156.249999999956</v>
      </c>
      <c r="M4071">
        <f t="shared" ca="1" si="1023"/>
        <v>-1</v>
      </c>
      <c r="N4071">
        <f t="shared" ca="1" si="1017"/>
        <v>0</v>
      </c>
      <c r="O4071">
        <f>COUNTIF(結算日!$A$3:$A$249,A4071)</f>
        <v>0</v>
      </c>
      <c r="Q4071" s="7">
        <f t="shared" si="1025"/>
        <v>27</v>
      </c>
      <c r="R4071" s="8">
        <f t="shared" ca="1" si="1029"/>
        <v>-5373</v>
      </c>
      <c r="S4071" s="8">
        <f t="shared" ca="1" si="1030"/>
        <v>1814819</v>
      </c>
      <c r="T4071" s="8">
        <f t="shared" ca="1" si="1026"/>
        <v>-198</v>
      </c>
      <c r="U4071" s="9">
        <f t="shared" ca="1" si="1031"/>
        <v>1</v>
      </c>
      <c r="V4071">
        <f t="shared" si="1027"/>
        <v>2014</v>
      </c>
      <c r="W4071">
        <f t="shared" si="1028"/>
        <v>11</v>
      </c>
    </row>
    <row r="4072" spans="1:23" x14ac:dyDescent="0.25">
      <c r="A4072" s="1">
        <v>41968</v>
      </c>
      <c r="B4072" s="2">
        <v>9116.24</v>
      </c>
      <c r="C4072" s="2">
        <v>87325</v>
      </c>
      <c r="D4072" s="2">
        <v>9107</v>
      </c>
      <c r="E4072" s="2">
        <v>9106</v>
      </c>
      <c r="F4072" s="10">
        <f t="shared" si="1018"/>
        <v>-1.0135757724675232E-3</v>
      </c>
      <c r="G4072" s="2">
        <f t="shared" ca="1" si="1019"/>
        <v>80793.2</v>
      </c>
      <c r="H4072">
        <f t="shared" ca="1" si="1020"/>
        <v>1</v>
      </c>
      <c r="I4072">
        <f t="shared" si="1021"/>
        <v>1</v>
      </c>
      <c r="J4072">
        <f t="shared" si="1024"/>
        <v>-6.0900000000001455</v>
      </c>
      <c r="K4072">
        <f t="shared" si="1022"/>
        <v>1</v>
      </c>
      <c r="L4072" s="11">
        <f t="shared" ca="1" si="1016"/>
        <v>10162.339999999956</v>
      </c>
      <c r="M4072">
        <f t="shared" ca="1" si="1023"/>
        <v>1</v>
      </c>
      <c r="N4072">
        <f t="shared" ca="1" si="1017"/>
        <v>2</v>
      </c>
      <c r="O4072">
        <f>COUNTIF(結算日!$A$3:$A$249,A4072)</f>
        <v>0</v>
      </c>
      <c r="Q4072" s="7">
        <f t="shared" si="1025"/>
        <v>-23</v>
      </c>
      <c r="R4072" s="8">
        <f t="shared" ca="1" si="1029"/>
        <v>4554</v>
      </c>
      <c r="S4072" s="8">
        <f t="shared" ca="1" si="1030"/>
        <v>1819372</v>
      </c>
      <c r="T4072" s="8">
        <f t="shared" ca="1" si="1026"/>
        <v>199</v>
      </c>
      <c r="U4072" s="9">
        <f t="shared" ca="1" si="1031"/>
        <v>397</v>
      </c>
      <c r="V4072">
        <f t="shared" si="1027"/>
        <v>2014</v>
      </c>
      <c r="W4072">
        <f t="shared" si="1028"/>
        <v>11</v>
      </c>
    </row>
    <row r="4073" spans="1:23" x14ac:dyDescent="0.25">
      <c r="A4073" s="1">
        <v>41969</v>
      </c>
      <c r="B4073" s="2">
        <v>9122.39</v>
      </c>
      <c r="C4073" s="2">
        <v>74629</v>
      </c>
      <c r="D4073" s="2">
        <v>9123</v>
      </c>
      <c r="E4073" s="2">
        <v>9117</v>
      </c>
      <c r="F4073" s="10">
        <f t="shared" si="1018"/>
        <v>6.686844127479219E-5</v>
      </c>
      <c r="G4073" s="2">
        <f t="shared" ca="1" si="1019"/>
        <v>80153.175000000003</v>
      </c>
      <c r="H4073">
        <f t="shared" ca="1" si="1020"/>
        <v>-1</v>
      </c>
      <c r="I4073">
        <f t="shared" si="1021"/>
        <v>-1</v>
      </c>
      <c r="J4073">
        <f t="shared" si="1024"/>
        <v>6.1499999999996362</v>
      </c>
      <c r="K4073">
        <f t="shared" ca="1" si="1022"/>
        <v>-1</v>
      </c>
      <c r="L4073" s="11">
        <f t="shared" ca="1" si="1016"/>
        <v>10168.489999999956</v>
      </c>
      <c r="M4073">
        <f t="shared" ca="1" si="1023"/>
        <v>-1</v>
      </c>
      <c r="N4073">
        <f t="shared" ca="1" si="1017"/>
        <v>2</v>
      </c>
      <c r="O4073">
        <f>COUNTIF(結算日!$A$3:$A$249,A4073)</f>
        <v>0</v>
      </c>
      <c r="Q4073" s="7">
        <f t="shared" si="1025"/>
        <v>16</v>
      </c>
      <c r="R4073" s="8">
        <f t="shared" ca="1" si="1029"/>
        <v>3184</v>
      </c>
      <c r="S4073" s="8">
        <f t="shared" ca="1" si="1030"/>
        <v>1822159</v>
      </c>
      <c r="T4073" s="8">
        <f t="shared" ca="1" si="1026"/>
        <v>-199</v>
      </c>
      <c r="U4073" s="9">
        <f t="shared" ca="1" si="1031"/>
        <v>398</v>
      </c>
      <c r="V4073">
        <f t="shared" si="1027"/>
        <v>2014</v>
      </c>
      <c r="W4073">
        <f t="shared" si="1028"/>
        <v>11</v>
      </c>
    </row>
    <row r="4074" spans="1:23" x14ac:dyDescent="0.25">
      <c r="A4074" s="1">
        <v>41970</v>
      </c>
      <c r="B4074" s="2">
        <v>9165.31</v>
      </c>
      <c r="C4074" s="2">
        <v>82710</v>
      </c>
      <c r="D4074" s="2">
        <v>9176</v>
      </c>
      <c r="E4074" s="2">
        <v>9178</v>
      </c>
      <c r="F4074" s="10">
        <f t="shared" si="1018"/>
        <v>1.1663544386388836E-3</v>
      </c>
      <c r="G4074" s="2">
        <f t="shared" ca="1" si="1019"/>
        <v>80273.95</v>
      </c>
      <c r="H4074">
        <f t="shared" ca="1" si="1020"/>
        <v>1</v>
      </c>
      <c r="I4074">
        <f t="shared" si="1021"/>
        <v>-1</v>
      </c>
      <c r="J4074">
        <f t="shared" si="1024"/>
        <v>42.920000000000073</v>
      </c>
      <c r="K4074">
        <f t="shared" si="1022"/>
        <v>-1</v>
      </c>
      <c r="L4074" s="11">
        <f t="shared" ca="1" si="1016"/>
        <v>10125.569999999956</v>
      </c>
      <c r="M4074">
        <f t="shared" ca="1" si="1023"/>
        <v>-1</v>
      </c>
      <c r="N4074">
        <f t="shared" ca="1" si="1017"/>
        <v>0</v>
      </c>
      <c r="O4074">
        <f>COUNTIF(結算日!$A$3:$A$249,A4074)</f>
        <v>0</v>
      </c>
      <c r="Q4074" s="7">
        <f t="shared" si="1025"/>
        <v>53</v>
      </c>
      <c r="R4074" s="8">
        <f t="shared" ca="1" si="1029"/>
        <v>-10547</v>
      </c>
      <c r="S4074" s="8">
        <f t="shared" ca="1" si="1030"/>
        <v>1811214</v>
      </c>
      <c r="T4074" s="8">
        <f t="shared" ca="1" si="1026"/>
        <v>-197</v>
      </c>
      <c r="U4074" s="9">
        <f t="shared" ca="1" si="1031"/>
        <v>2</v>
      </c>
      <c r="V4074">
        <f t="shared" si="1027"/>
        <v>2014</v>
      </c>
      <c r="W4074">
        <f t="shared" si="1028"/>
        <v>11</v>
      </c>
    </row>
    <row r="4075" spans="1:23" x14ac:dyDescent="0.25">
      <c r="A4075" s="1">
        <v>41971</v>
      </c>
      <c r="B4075" s="2">
        <v>9187.15</v>
      </c>
      <c r="C4075" s="2">
        <v>70603</v>
      </c>
      <c r="D4075" s="2">
        <v>9181</v>
      </c>
      <c r="E4075" s="2">
        <v>9178</v>
      </c>
      <c r="F4075" s="10">
        <f t="shared" si="1018"/>
        <v>-6.6941325655944794E-4</v>
      </c>
      <c r="G4075" s="2">
        <f t="shared" ca="1" si="1019"/>
        <v>80152.925000000003</v>
      </c>
      <c r="H4075">
        <f t="shared" ca="1" si="1020"/>
        <v>-1</v>
      </c>
      <c r="I4075">
        <f t="shared" si="1021"/>
        <v>1</v>
      </c>
      <c r="J4075">
        <f t="shared" si="1024"/>
        <v>21.840000000000146</v>
      </c>
      <c r="K4075">
        <f t="shared" ca="1" si="1022"/>
        <v>-1</v>
      </c>
      <c r="L4075" s="11">
        <f t="shared" ca="1" si="1016"/>
        <v>10103.729999999956</v>
      </c>
      <c r="M4075">
        <f t="shared" ca="1" si="1023"/>
        <v>-1</v>
      </c>
      <c r="N4075">
        <f t="shared" ca="1" si="1017"/>
        <v>0</v>
      </c>
      <c r="O4075">
        <f>COUNTIF(結算日!$A$3:$A$249,A4075)</f>
        <v>0</v>
      </c>
      <c r="Q4075" s="7">
        <f t="shared" si="1025"/>
        <v>5</v>
      </c>
      <c r="R4075" s="8">
        <f t="shared" ca="1" si="1029"/>
        <v>-985</v>
      </c>
      <c r="S4075" s="8">
        <f t="shared" ca="1" si="1030"/>
        <v>1810227</v>
      </c>
      <c r="T4075" s="8">
        <f t="shared" ca="1" si="1026"/>
        <v>-197</v>
      </c>
      <c r="U4075" s="9">
        <f t="shared" ca="1" si="1031"/>
        <v>0</v>
      </c>
      <c r="V4075">
        <f t="shared" si="1027"/>
        <v>2014</v>
      </c>
      <c r="W4075">
        <f t="shared" si="1028"/>
        <v>11</v>
      </c>
    </row>
    <row r="4076" spans="1:23" x14ac:dyDescent="0.25">
      <c r="A4076" s="1">
        <v>41974</v>
      </c>
      <c r="B4076" s="2">
        <v>9117.7099999999991</v>
      </c>
      <c r="C4076" s="2">
        <v>87999</v>
      </c>
      <c r="D4076" s="2">
        <v>9119</v>
      </c>
      <c r="E4076" s="2">
        <v>9120</v>
      </c>
      <c r="F4076" s="10">
        <f t="shared" si="1018"/>
        <v>1.4148289427939886E-4</v>
      </c>
      <c r="G4076" s="2">
        <f t="shared" ca="1" si="1019"/>
        <v>80306.25</v>
      </c>
      <c r="H4076">
        <f t="shared" ca="1" si="1020"/>
        <v>1</v>
      </c>
      <c r="I4076">
        <f t="shared" si="1021"/>
        <v>-1</v>
      </c>
      <c r="J4076">
        <f t="shared" si="1024"/>
        <v>-69.440000000000509</v>
      </c>
      <c r="K4076">
        <f t="shared" ca="1" si="1022"/>
        <v>1</v>
      </c>
      <c r="L4076" s="11">
        <f t="shared" ca="1" si="1016"/>
        <v>10173.169999999956</v>
      </c>
      <c r="M4076">
        <f t="shared" ca="1" si="1023"/>
        <v>1</v>
      </c>
      <c r="N4076">
        <f t="shared" ca="1" si="1017"/>
        <v>2</v>
      </c>
      <c r="O4076">
        <f>COUNTIF(結算日!$A$3:$A$249,A4076)</f>
        <v>0</v>
      </c>
      <c r="Q4076" s="7">
        <f t="shared" si="1025"/>
        <v>-62</v>
      </c>
      <c r="R4076" s="8">
        <f t="shared" ca="1" si="1029"/>
        <v>12214</v>
      </c>
      <c r="S4076" s="8">
        <f t="shared" ca="1" si="1030"/>
        <v>1822441</v>
      </c>
      <c r="T4076" s="8">
        <f t="shared" ca="1" si="1026"/>
        <v>199</v>
      </c>
      <c r="U4076" s="9">
        <f t="shared" ca="1" si="1031"/>
        <v>396</v>
      </c>
      <c r="V4076">
        <f t="shared" si="1027"/>
        <v>2014</v>
      </c>
      <c r="W4076">
        <f t="shared" si="1028"/>
        <v>12</v>
      </c>
    </row>
    <row r="4077" spans="1:23" x14ac:dyDescent="0.25">
      <c r="A4077" s="1">
        <v>41975</v>
      </c>
      <c r="B4077" s="2">
        <v>9034.7900000000009</v>
      </c>
      <c r="C4077" s="2">
        <v>94980</v>
      </c>
      <c r="D4077" s="2">
        <v>9031</v>
      </c>
      <c r="E4077" s="2">
        <v>9031</v>
      </c>
      <c r="F4077" s="10">
        <f t="shared" si="1018"/>
        <v>-4.1948955094706086E-4</v>
      </c>
      <c r="G4077" s="2">
        <f t="shared" ca="1" si="1019"/>
        <v>80779.350000000006</v>
      </c>
      <c r="H4077">
        <f t="shared" ca="1" si="1020"/>
        <v>1</v>
      </c>
      <c r="I4077">
        <f t="shared" si="1021"/>
        <v>1</v>
      </c>
      <c r="J4077">
        <f t="shared" si="1024"/>
        <v>-82.919999999998254</v>
      </c>
      <c r="K4077">
        <f t="shared" ca="1" si="1022"/>
        <v>1</v>
      </c>
      <c r="L4077" s="11">
        <f t="shared" ca="1" si="1016"/>
        <v>10090.249999999958</v>
      </c>
      <c r="M4077">
        <f t="shared" ca="1" si="1023"/>
        <v>1</v>
      </c>
      <c r="N4077">
        <f t="shared" ca="1" si="1017"/>
        <v>0</v>
      </c>
      <c r="O4077">
        <f>COUNTIF(結算日!$A$3:$A$249,A4077)</f>
        <v>0</v>
      </c>
      <c r="Q4077" s="7">
        <f t="shared" si="1025"/>
        <v>-88</v>
      </c>
      <c r="R4077" s="8">
        <f t="shared" ca="1" si="1029"/>
        <v>-17512</v>
      </c>
      <c r="S4077" s="8">
        <f t="shared" ca="1" si="1030"/>
        <v>1804533</v>
      </c>
      <c r="T4077" s="8">
        <f t="shared" ca="1" si="1026"/>
        <v>199</v>
      </c>
      <c r="U4077" s="9">
        <f t="shared" ca="1" si="1031"/>
        <v>0</v>
      </c>
      <c r="V4077">
        <f t="shared" si="1027"/>
        <v>2014</v>
      </c>
      <c r="W4077">
        <f t="shared" si="1028"/>
        <v>12</v>
      </c>
    </row>
    <row r="4078" spans="1:23" x14ac:dyDescent="0.25">
      <c r="A4078" s="1">
        <v>41976</v>
      </c>
      <c r="B4078" s="2">
        <v>9175.26</v>
      </c>
      <c r="C4078" s="2">
        <v>114430</v>
      </c>
      <c r="D4078" s="2">
        <v>9211</v>
      </c>
      <c r="E4078" s="2">
        <v>9213</v>
      </c>
      <c r="F4078" s="10">
        <f t="shared" si="1018"/>
        <v>3.8952574640935822E-3</v>
      </c>
      <c r="G4078" s="2">
        <f t="shared" ca="1" si="1019"/>
        <v>81773</v>
      </c>
      <c r="H4078">
        <f t="shared" ca="1" si="1020"/>
        <v>1</v>
      </c>
      <c r="I4078">
        <f t="shared" si="1021"/>
        <v>-1</v>
      </c>
      <c r="J4078">
        <f t="shared" si="1024"/>
        <v>140.46999999999935</v>
      </c>
      <c r="K4078">
        <f t="shared" si="1022"/>
        <v>-1</v>
      </c>
      <c r="L4078" s="11">
        <f t="shared" ca="1" si="1016"/>
        <v>10230.719999999958</v>
      </c>
      <c r="M4078">
        <f t="shared" ca="1" si="1023"/>
        <v>-1</v>
      </c>
      <c r="N4078">
        <f t="shared" ca="1" si="1017"/>
        <v>2</v>
      </c>
      <c r="O4078">
        <f>COUNTIF(結算日!$A$3:$A$249,A4078)</f>
        <v>0</v>
      </c>
      <c r="Q4078" s="7">
        <f t="shared" si="1025"/>
        <v>180</v>
      </c>
      <c r="R4078" s="8">
        <f t="shared" ca="1" si="1029"/>
        <v>35820</v>
      </c>
      <c r="S4078" s="8">
        <f t="shared" ca="1" si="1030"/>
        <v>1840353</v>
      </c>
      <c r="T4078" s="8">
        <f t="shared" ca="1" si="1026"/>
        <v>-199</v>
      </c>
      <c r="U4078" s="9">
        <f t="shared" ca="1" si="1031"/>
        <v>398</v>
      </c>
      <c r="V4078">
        <f t="shared" si="1027"/>
        <v>2014</v>
      </c>
      <c r="W4078">
        <f t="shared" si="1028"/>
        <v>12</v>
      </c>
    </row>
    <row r="4079" spans="1:23" x14ac:dyDescent="0.25">
      <c r="A4079" s="1">
        <v>41977</v>
      </c>
      <c r="B4079" s="2">
        <v>9225.11</v>
      </c>
      <c r="C4079" s="2">
        <v>103456</v>
      </c>
      <c r="D4079" s="2">
        <v>9220</v>
      </c>
      <c r="E4079" s="2">
        <v>9222</v>
      </c>
      <c r="F4079" s="10">
        <f t="shared" si="1018"/>
        <v>-5.5392293425238215E-4</v>
      </c>
      <c r="G4079" s="2">
        <f t="shared" ca="1" si="1019"/>
        <v>82625</v>
      </c>
      <c r="H4079">
        <f t="shared" ca="1" si="1020"/>
        <v>1</v>
      </c>
      <c r="I4079">
        <f t="shared" si="1021"/>
        <v>1</v>
      </c>
      <c r="J4079">
        <f t="shared" si="1024"/>
        <v>49.850000000000364</v>
      </c>
      <c r="K4079">
        <f t="shared" ca="1" si="1022"/>
        <v>1</v>
      </c>
      <c r="L4079" s="11">
        <f t="shared" ca="1" si="1016"/>
        <v>10180.869999999957</v>
      </c>
      <c r="M4079">
        <f t="shared" ca="1" si="1023"/>
        <v>1</v>
      </c>
      <c r="N4079">
        <f t="shared" ca="1" si="1017"/>
        <v>2</v>
      </c>
      <c r="O4079">
        <f>COUNTIF(結算日!$A$3:$A$249,A4079)</f>
        <v>0</v>
      </c>
      <c r="Q4079" s="7">
        <f t="shared" si="1025"/>
        <v>9</v>
      </c>
      <c r="R4079" s="8">
        <f t="shared" ca="1" si="1029"/>
        <v>-1791</v>
      </c>
      <c r="S4079" s="8">
        <f t="shared" ca="1" si="1030"/>
        <v>1838164</v>
      </c>
      <c r="T4079" s="8">
        <f t="shared" ca="1" si="1026"/>
        <v>199</v>
      </c>
      <c r="U4079" s="9">
        <f t="shared" ca="1" si="1031"/>
        <v>398</v>
      </c>
      <c r="V4079">
        <f t="shared" si="1027"/>
        <v>2014</v>
      </c>
      <c r="W4079">
        <f t="shared" si="1028"/>
        <v>12</v>
      </c>
    </row>
    <row r="4080" spans="1:23" x14ac:dyDescent="0.25">
      <c r="A4080" s="1">
        <v>41978</v>
      </c>
      <c r="B4080" s="2">
        <v>9206.57</v>
      </c>
      <c r="C4080" s="2">
        <v>97770</v>
      </c>
      <c r="D4080" s="2">
        <v>9216</v>
      </c>
      <c r="E4080" s="2">
        <v>9213</v>
      </c>
      <c r="F4080" s="10">
        <f t="shared" si="1018"/>
        <v>1.02426853866322E-3</v>
      </c>
      <c r="G4080" s="2">
        <f t="shared" ca="1" si="1019"/>
        <v>82995.875</v>
      </c>
      <c r="H4080">
        <f t="shared" ca="1" si="1020"/>
        <v>1</v>
      </c>
      <c r="I4080">
        <f t="shared" si="1021"/>
        <v>-1</v>
      </c>
      <c r="J4080">
        <f t="shared" si="1024"/>
        <v>-18.540000000000873</v>
      </c>
      <c r="K4080">
        <f t="shared" si="1022"/>
        <v>-1</v>
      </c>
      <c r="L4080" s="11">
        <f t="shared" ca="1" si="1016"/>
        <v>10162.329999999956</v>
      </c>
      <c r="M4080">
        <f t="shared" ca="1" si="1023"/>
        <v>-1</v>
      </c>
      <c r="N4080">
        <f t="shared" ca="1" si="1017"/>
        <v>2</v>
      </c>
      <c r="O4080">
        <f>COUNTIF(結算日!$A$3:$A$249,A4080)</f>
        <v>0</v>
      </c>
      <c r="Q4080" s="7">
        <f t="shared" si="1025"/>
        <v>-4</v>
      </c>
      <c r="R4080" s="8">
        <f t="shared" ca="1" si="1029"/>
        <v>-796</v>
      </c>
      <c r="S4080" s="8">
        <f t="shared" ca="1" si="1030"/>
        <v>1836970</v>
      </c>
      <c r="T4080" s="8">
        <f t="shared" ca="1" si="1026"/>
        <v>-199</v>
      </c>
      <c r="U4080" s="9">
        <f t="shared" ca="1" si="1031"/>
        <v>398</v>
      </c>
      <c r="V4080">
        <f t="shared" si="1027"/>
        <v>2014</v>
      </c>
      <c r="W4080">
        <f t="shared" si="1028"/>
        <v>12</v>
      </c>
    </row>
    <row r="4081" spans="1:23" x14ac:dyDescent="0.25">
      <c r="A4081" s="1">
        <v>41981</v>
      </c>
      <c r="B4081" s="2">
        <v>9187.2900000000009</v>
      </c>
      <c r="C4081" s="2">
        <v>92107</v>
      </c>
      <c r="D4081" s="2">
        <v>9185</v>
      </c>
      <c r="E4081" s="2">
        <v>9188</v>
      </c>
      <c r="F4081" s="10">
        <f t="shared" si="1018"/>
        <v>-2.492573979923085E-4</v>
      </c>
      <c r="G4081" s="2">
        <f t="shared" ca="1" si="1019"/>
        <v>82798.899999999994</v>
      </c>
      <c r="H4081">
        <f t="shared" ca="1" si="1020"/>
        <v>1</v>
      </c>
      <c r="I4081">
        <f t="shared" si="1021"/>
        <v>1</v>
      </c>
      <c r="J4081">
        <f t="shared" si="1024"/>
        <v>-19.279999999998836</v>
      </c>
      <c r="K4081">
        <f t="shared" ca="1" si="1022"/>
        <v>1</v>
      </c>
      <c r="L4081" s="11">
        <f t="shared" ca="1" si="1016"/>
        <v>10181.609999999955</v>
      </c>
      <c r="M4081">
        <f t="shared" ca="1" si="1023"/>
        <v>1</v>
      </c>
      <c r="N4081">
        <f t="shared" ca="1" si="1017"/>
        <v>2</v>
      </c>
      <c r="O4081">
        <f>COUNTIF(結算日!$A$3:$A$249,A4081)</f>
        <v>0</v>
      </c>
      <c r="Q4081" s="7">
        <f t="shared" si="1025"/>
        <v>-31</v>
      </c>
      <c r="R4081" s="8">
        <f t="shared" ca="1" si="1029"/>
        <v>6169</v>
      </c>
      <c r="S4081" s="8">
        <f t="shared" ca="1" si="1030"/>
        <v>1842741</v>
      </c>
      <c r="T4081" s="8">
        <f t="shared" ca="1" si="1026"/>
        <v>200</v>
      </c>
      <c r="U4081" s="9">
        <f t="shared" ca="1" si="1031"/>
        <v>399</v>
      </c>
      <c r="V4081">
        <f t="shared" si="1027"/>
        <v>2014</v>
      </c>
      <c r="W4081">
        <f t="shared" si="1028"/>
        <v>12</v>
      </c>
    </row>
    <row r="4082" spans="1:23" x14ac:dyDescent="0.25">
      <c r="A4082" s="1">
        <v>41982</v>
      </c>
      <c r="B4082" s="2">
        <v>9128.9</v>
      </c>
      <c r="C4082" s="2">
        <v>87573</v>
      </c>
      <c r="D4082" s="2">
        <v>9132</v>
      </c>
      <c r="E4082" s="2">
        <v>9134</v>
      </c>
      <c r="F4082" s="10">
        <f t="shared" si="1018"/>
        <v>3.3958089145458281E-4</v>
      </c>
      <c r="G4082" s="2">
        <f t="shared" ca="1" si="1019"/>
        <v>83145.8</v>
      </c>
      <c r="H4082">
        <f t="shared" ca="1" si="1020"/>
        <v>1</v>
      </c>
      <c r="I4082">
        <f t="shared" si="1021"/>
        <v>-1</v>
      </c>
      <c r="J4082">
        <f t="shared" si="1024"/>
        <v>-58.390000000001237</v>
      </c>
      <c r="K4082">
        <f t="shared" ca="1" si="1022"/>
        <v>1</v>
      </c>
      <c r="L4082" s="11">
        <f t="shared" ca="1" si="1016"/>
        <v>10123.219999999954</v>
      </c>
      <c r="M4082">
        <f t="shared" ca="1" si="1023"/>
        <v>1</v>
      </c>
      <c r="N4082">
        <f t="shared" ca="1" si="1017"/>
        <v>0</v>
      </c>
      <c r="O4082">
        <f>COUNTIF(結算日!$A$3:$A$249,A4082)</f>
        <v>0</v>
      </c>
      <c r="Q4082" s="7">
        <f t="shared" si="1025"/>
        <v>-53</v>
      </c>
      <c r="R4082" s="8">
        <f t="shared" ca="1" si="1029"/>
        <v>-10600</v>
      </c>
      <c r="S4082" s="8">
        <f t="shared" ca="1" si="1030"/>
        <v>1831742</v>
      </c>
      <c r="T4082" s="8">
        <f t="shared" ca="1" si="1026"/>
        <v>200</v>
      </c>
      <c r="U4082" s="9">
        <f t="shared" ca="1" si="1031"/>
        <v>0</v>
      </c>
      <c r="V4082">
        <f t="shared" si="1027"/>
        <v>2014</v>
      </c>
      <c r="W4082">
        <f t="shared" si="1028"/>
        <v>12</v>
      </c>
    </row>
    <row r="4083" spans="1:23" x14ac:dyDescent="0.25">
      <c r="A4083" s="1">
        <v>41983</v>
      </c>
      <c r="B4083" s="2">
        <v>9032.16</v>
      </c>
      <c r="C4083" s="2">
        <v>91859</v>
      </c>
      <c r="D4083" s="2">
        <v>9046</v>
      </c>
      <c r="E4083" s="2">
        <v>9050</v>
      </c>
      <c r="F4083" s="10">
        <f t="shared" si="1018"/>
        <v>1.5323023507112232E-3</v>
      </c>
      <c r="G4083" s="2">
        <f t="shared" ca="1" si="1019"/>
        <v>82899.925000000003</v>
      </c>
      <c r="H4083">
        <f t="shared" ca="1" si="1020"/>
        <v>1</v>
      </c>
      <c r="I4083">
        <f t="shared" si="1021"/>
        <v>-1</v>
      </c>
      <c r="J4083">
        <f t="shared" si="1024"/>
        <v>-96.739999999999782</v>
      </c>
      <c r="K4083">
        <f t="shared" si="1022"/>
        <v>-1</v>
      </c>
      <c r="L4083" s="11">
        <f t="shared" ca="1" si="1016"/>
        <v>10026.479999999954</v>
      </c>
      <c r="M4083">
        <f t="shared" ca="1" si="1023"/>
        <v>-1</v>
      </c>
      <c r="N4083">
        <f t="shared" ca="1" si="1017"/>
        <v>2</v>
      </c>
      <c r="O4083">
        <f>COUNTIF(結算日!$A$3:$A$249,A4083)</f>
        <v>0</v>
      </c>
      <c r="Q4083" s="7">
        <f t="shared" si="1025"/>
        <v>-86</v>
      </c>
      <c r="R4083" s="8">
        <f t="shared" ca="1" si="1029"/>
        <v>-17200</v>
      </c>
      <c r="S4083" s="8">
        <f t="shared" ca="1" si="1030"/>
        <v>1814542</v>
      </c>
      <c r="T4083" s="8">
        <f t="shared" ca="1" si="1026"/>
        <v>-200</v>
      </c>
      <c r="U4083" s="9">
        <f t="shared" ca="1" si="1031"/>
        <v>400</v>
      </c>
      <c r="V4083">
        <f t="shared" si="1027"/>
        <v>2014</v>
      </c>
      <c r="W4083">
        <f t="shared" si="1028"/>
        <v>12</v>
      </c>
    </row>
    <row r="4084" spans="1:23" x14ac:dyDescent="0.25">
      <c r="A4084" s="1">
        <v>41984</v>
      </c>
      <c r="B4084" s="2">
        <v>9013.07</v>
      </c>
      <c r="C4084" s="2">
        <v>78630</v>
      </c>
      <c r="D4084" s="2">
        <v>9010</v>
      </c>
      <c r="E4084" s="2">
        <v>9012</v>
      </c>
      <c r="F4084" s="10">
        <f t="shared" si="1018"/>
        <v>-3.4061646031813275E-4</v>
      </c>
      <c r="G4084" s="2">
        <f t="shared" ca="1" si="1019"/>
        <v>82189.8</v>
      </c>
      <c r="H4084">
        <f t="shared" ca="1" si="1020"/>
        <v>-1</v>
      </c>
      <c r="I4084">
        <f t="shared" si="1021"/>
        <v>1</v>
      </c>
      <c r="J4084">
        <f t="shared" si="1024"/>
        <v>-19.090000000000146</v>
      </c>
      <c r="K4084">
        <f t="shared" ca="1" si="1022"/>
        <v>-1</v>
      </c>
      <c r="L4084" s="11">
        <f t="shared" ca="1" si="1016"/>
        <v>10045.569999999954</v>
      </c>
      <c r="M4084">
        <f t="shared" ca="1" si="1023"/>
        <v>-1</v>
      </c>
      <c r="N4084">
        <f t="shared" ca="1" si="1017"/>
        <v>0</v>
      </c>
      <c r="O4084">
        <f>COUNTIF(結算日!$A$3:$A$249,A4084)</f>
        <v>0</v>
      </c>
      <c r="Q4084" s="7">
        <f t="shared" si="1025"/>
        <v>-36</v>
      </c>
      <c r="R4084" s="8">
        <f t="shared" ca="1" si="1029"/>
        <v>7200</v>
      </c>
      <c r="S4084" s="8">
        <f t="shared" ca="1" si="1030"/>
        <v>1821342</v>
      </c>
      <c r="T4084" s="8">
        <f t="shared" ca="1" si="1026"/>
        <v>-202</v>
      </c>
      <c r="U4084" s="9">
        <f t="shared" ca="1" si="1031"/>
        <v>2</v>
      </c>
      <c r="V4084">
        <f t="shared" si="1027"/>
        <v>2014</v>
      </c>
      <c r="W4084">
        <f t="shared" si="1028"/>
        <v>12</v>
      </c>
    </row>
    <row r="4085" spans="1:23" x14ac:dyDescent="0.25">
      <c r="A4085" s="1">
        <v>41985</v>
      </c>
      <c r="B4085" s="2">
        <v>9027.33</v>
      </c>
      <c r="C4085" s="2">
        <v>76531</v>
      </c>
      <c r="D4085" s="2">
        <v>9006</v>
      </c>
      <c r="E4085" s="2">
        <v>9013</v>
      </c>
      <c r="F4085" s="10">
        <f t="shared" si="1018"/>
        <v>-2.3628248884220993E-3</v>
      </c>
      <c r="G4085" s="2">
        <f t="shared" ca="1" si="1019"/>
        <v>81059.399999999994</v>
      </c>
      <c r="H4085">
        <f t="shared" ca="1" si="1020"/>
        <v>-1</v>
      </c>
      <c r="I4085">
        <f t="shared" si="1021"/>
        <v>1</v>
      </c>
      <c r="J4085">
        <f t="shared" si="1024"/>
        <v>14.260000000000218</v>
      </c>
      <c r="K4085">
        <f t="shared" si="1022"/>
        <v>1</v>
      </c>
      <c r="L4085" s="11">
        <f t="shared" ca="1" si="1016"/>
        <v>10031.309999999954</v>
      </c>
      <c r="M4085">
        <f t="shared" ca="1" si="1023"/>
        <v>1</v>
      </c>
      <c r="N4085">
        <f t="shared" ca="1" si="1017"/>
        <v>2</v>
      </c>
      <c r="O4085">
        <f>COUNTIF(結算日!$A$3:$A$249,A4085)</f>
        <v>0</v>
      </c>
      <c r="Q4085" s="7">
        <f t="shared" si="1025"/>
        <v>-4</v>
      </c>
      <c r="R4085" s="8">
        <f t="shared" ca="1" si="1029"/>
        <v>808</v>
      </c>
      <c r="S4085" s="8">
        <f t="shared" ca="1" si="1030"/>
        <v>1822148</v>
      </c>
      <c r="T4085" s="8">
        <f t="shared" ca="1" si="1026"/>
        <v>202</v>
      </c>
      <c r="U4085" s="9">
        <f t="shared" ca="1" si="1031"/>
        <v>404</v>
      </c>
      <c r="V4085">
        <f t="shared" si="1027"/>
        <v>2014</v>
      </c>
      <c r="W4085">
        <f t="shared" si="1028"/>
        <v>12</v>
      </c>
    </row>
    <row r="4086" spans="1:23" x14ac:dyDescent="0.25">
      <c r="A4086" s="1">
        <v>41988</v>
      </c>
      <c r="B4086" s="2">
        <v>8985.6299999999992</v>
      </c>
      <c r="C4086" s="2">
        <v>75949</v>
      </c>
      <c r="D4086" s="2">
        <v>9036</v>
      </c>
      <c r="E4086" s="2">
        <v>9043</v>
      </c>
      <c r="F4086" s="10">
        <f t="shared" si="1018"/>
        <v>5.6056169684264301E-3</v>
      </c>
      <c r="G4086" s="2">
        <f t="shared" ca="1" si="1019"/>
        <v>81007.3</v>
      </c>
      <c r="H4086">
        <f t="shared" ca="1" si="1020"/>
        <v>-1</v>
      </c>
      <c r="I4086">
        <f t="shared" si="1021"/>
        <v>-1</v>
      </c>
      <c r="J4086">
        <f t="shared" si="1024"/>
        <v>-41.700000000000728</v>
      </c>
      <c r="K4086">
        <f t="shared" si="1022"/>
        <v>-1</v>
      </c>
      <c r="L4086" s="11">
        <f t="shared" ca="1" si="1016"/>
        <v>9989.6099999999533</v>
      </c>
      <c r="M4086">
        <f t="shared" ca="1" si="1023"/>
        <v>-1</v>
      </c>
      <c r="N4086">
        <f t="shared" ca="1" si="1017"/>
        <v>2</v>
      </c>
      <c r="O4086">
        <f>COUNTIF(結算日!$A$3:$A$249,A4086)</f>
        <v>0</v>
      </c>
      <c r="Q4086" s="7">
        <f t="shared" si="1025"/>
        <v>30</v>
      </c>
      <c r="R4086" s="8">
        <f t="shared" ca="1" si="1029"/>
        <v>6060</v>
      </c>
      <c r="S4086" s="8">
        <f t="shared" ca="1" si="1030"/>
        <v>1827804</v>
      </c>
      <c r="T4086" s="8">
        <f t="shared" ca="1" si="1026"/>
        <v>-202</v>
      </c>
      <c r="U4086" s="9">
        <f t="shared" ca="1" si="1031"/>
        <v>404</v>
      </c>
      <c r="V4086">
        <f t="shared" si="1027"/>
        <v>2014</v>
      </c>
      <c r="W4086">
        <f t="shared" si="1028"/>
        <v>12</v>
      </c>
    </row>
    <row r="4087" spans="1:23" x14ac:dyDescent="0.25">
      <c r="A4087" s="1">
        <v>41989</v>
      </c>
      <c r="B4087" s="2">
        <v>8950.91</v>
      </c>
      <c r="C4087" s="2">
        <v>86546</v>
      </c>
      <c r="D4087" s="2">
        <v>8981</v>
      </c>
      <c r="E4087" s="2">
        <v>8986</v>
      </c>
      <c r="F4087" s="10">
        <f t="shared" si="1018"/>
        <v>3.3616693721643109E-3</v>
      </c>
      <c r="G4087" s="2">
        <f t="shared" ca="1" si="1019"/>
        <v>81587.149999999994</v>
      </c>
      <c r="H4087">
        <f t="shared" ca="1" si="1020"/>
        <v>1</v>
      </c>
      <c r="I4087">
        <f t="shared" si="1021"/>
        <v>-1</v>
      </c>
      <c r="J4087">
        <f t="shared" si="1024"/>
        <v>-34.719999999999345</v>
      </c>
      <c r="K4087">
        <f t="shared" si="1022"/>
        <v>-1</v>
      </c>
      <c r="L4087" s="11">
        <f t="shared" ca="1" si="1016"/>
        <v>10024.329999999953</v>
      </c>
      <c r="M4087">
        <f t="shared" ca="1" si="1023"/>
        <v>-1</v>
      </c>
      <c r="N4087">
        <f t="shared" ca="1" si="1017"/>
        <v>0</v>
      </c>
      <c r="O4087">
        <f>COUNTIF(結算日!$A$3:$A$249,A4087)</f>
        <v>0</v>
      </c>
      <c r="Q4087" s="7">
        <f t="shared" si="1025"/>
        <v>-55</v>
      </c>
      <c r="R4087" s="8">
        <f t="shared" ca="1" si="1029"/>
        <v>11110</v>
      </c>
      <c r="S4087" s="8">
        <f t="shared" ca="1" si="1030"/>
        <v>1838510</v>
      </c>
      <c r="T4087" s="8">
        <f t="shared" ca="1" si="1026"/>
        <v>-204</v>
      </c>
      <c r="U4087" s="9">
        <f t="shared" ca="1" si="1031"/>
        <v>2</v>
      </c>
      <c r="V4087">
        <f t="shared" si="1027"/>
        <v>2014</v>
      </c>
      <c r="W4087">
        <f t="shared" si="1028"/>
        <v>12</v>
      </c>
    </row>
    <row r="4088" spans="1:23" x14ac:dyDescent="0.25">
      <c r="A4088" s="1">
        <v>41990</v>
      </c>
      <c r="B4088" s="2">
        <v>8828.36</v>
      </c>
      <c r="C4088" s="2">
        <v>105728</v>
      </c>
      <c r="D4088" s="2">
        <v>8844</v>
      </c>
      <c r="E4088" s="2">
        <v>8861</v>
      </c>
      <c r="F4088" s="10">
        <f t="shared" si="1018"/>
        <v>3.6971759194233123E-3</v>
      </c>
      <c r="G4088" s="2">
        <f t="shared" ca="1" si="1019"/>
        <v>82190.774999999994</v>
      </c>
      <c r="H4088">
        <f t="shared" ca="1" si="1020"/>
        <v>1</v>
      </c>
      <c r="I4088">
        <f t="shared" si="1021"/>
        <v>-1</v>
      </c>
      <c r="J4088">
        <f t="shared" si="1024"/>
        <v>-122.54999999999927</v>
      </c>
      <c r="K4088">
        <f t="shared" si="1022"/>
        <v>-1</v>
      </c>
      <c r="L4088" s="11">
        <f t="shared" ca="1" si="1016"/>
        <v>10146.879999999952</v>
      </c>
      <c r="M4088">
        <f t="shared" ca="1" si="1023"/>
        <v>-1</v>
      </c>
      <c r="N4088">
        <f t="shared" ca="1" si="1017"/>
        <v>0</v>
      </c>
      <c r="O4088">
        <f>COUNTIF(結算日!$A$3:$A$249,A4088)</f>
        <v>1</v>
      </c>
      <c r="Q4088" s="7">
        <f t="shared" si="1025"/>
        <v>-137</v>
      </c>
      <c r="R4088" s="8">
        <f t="shared" ca="1" si="1029"/>
        <v>27948</v>
      </c>
      <c r="S4088" s="8">
        <f t="shared" ca="1" si="1030"/>
        <v>1866456</v>
      </c>
      <c r="T4088" s="8">
        <f t="shared" ca="1" si="1026"/>
        <v>-210</v>
      </c>
      <c r="U4088" s="9">
        <f t="shared" ca="1" si="1031"/>
        <v>414</v>
      </c>
      <c r="V4088">
        <f t="shared" si="1027"/>
        <v>2014</v>
      </c>
      <c r="W4088">
        <f t="shared" si="1028"/>
        <v>12</v>
      </c>
    </row>
    <row r="4089" spans="1:23" x14ac:dyDescent="0.25">
      <c r="A4089" s="1">
        <v>41991</v>
      </c>
      <c r="B4089" s="2">
        <v>8878.6299999999992</v>
      </c>
      <c r="C4089" s="2">
        <v>87701</v>
      </c>
      <c r="D4089" s="2">
        <v>8857</v>
      </c>
      <c r="E4089" s="2">
        <v>8858</v>
      </c>
      <c r="F4089" s="10">
        <f t="shared" si="1018"/>
        <v>-2.4361866639334151E-3</v>
      </c>
      <c r="G4089" s="2">
        <f t="shared" ca="1" si="1019"/>
        <v>82840.75</v>
      </c>
      <c r="H4089">
        <f t="shared" ca="1" si="1020"/>
        <v>1</v>
      </c>
      <c r="I4089">
        <f t="shared" si="1021"/>
        <v>1</v>
      </c>
      <c r="J4089">
        <f t="shared" si="1024"/>
        <v>50.269999999998618</v>
      </c>
      <c r="K4089">
        <f t="shared" si="1022"/>
        <v>1</v>
      </c>
      <c r="L4089" s="11">
        <f t="shared" ca="1" si="1016"/>
        <v>10096.609999999953</v>
      </c>
      <c r="M4089">
        <f t="shared" ca="1" si="1023"/>
        <v>1</v>
      </c>
      <c r="N4089">
        <f t="shared" ca="1" si="1017"/>
        <v>2</v>
      </c>
      <c r="O4089">
        <f>COUNTIF(結算日!$A$3:$A$249,A4089)</f>
        <v>0</v>
      </c>
      <c r="Q4089" s="7">
        <f t="shared" si="1025"/>
        <v>-4</v>
      </c>
      <c r="R4089" s="8">
        <f t="shared" ca="1" si="1029"/>
        <v>840</v>
      </c>
      <c r="S4089" s="8">
        <f t="shared" ca="1" si="1030"/>
        <v>1866882</v>
      </c>
      <c r="T4089" s="8">
        <f t="shared" ca="1" si="1026"/>
        <v>210</v>
      </c>
      <c r="U4089" s="9">
        <f t="shared" ca="1" si="1031"/>
        <v>420</v>
      </c>
      <c r="V4089">
        <f t="shared" si="1027"/>
        <v>2014</v>
      </c>
      <c r="W4089">
        <f t="shared" si="1028"/>
        <v>12</v>
      </c>
    </row>
    <row r="4090" spans="1:23" x14ac:dyDescent="0.25">
      <c r="A4090" s="1">
        <v>41992</v>
      </c>
      <c r="B4090" s="2">
        <v>8999.52</v>
      </c>
      <c r="C4090" s="2">
        <v>108886</v>
      </c>
      <c r="D4090" s="2">
        <v>9019</v>
      </c>
      <c r="E4090" s="2">
        <v>9019</v>
      </c>
      <c r="F4090" s="10">
        <f t="shared" si="1018"/>
        <v>2.1645598876383065E-3</v>
      </c>
      <c r="G4090" s="2">
        <f t="shared" ca="1" si="1019"/>
        <v>83894.975000000006</v>
      </c>
      <c r="H4090">
        <f t="shared" ca="1" si="1020"/>
        <v>1</v>
      </c>
      <c r="I4090">
        <f t="shared" si="1021"/>
        <v>-1</v>
      </c>
      <c r="J4090">
        <f t="shared" si="1024"/>
        <v>120.89000000000124</v>
      </c>
      <c r="K4090">
        <f t="shared" si="1022"/>
        <v>-1</v>
      </c>
      <c r="L4090" s="11">
        <f t="shared" ca="1" si="1016"/>
        <v>10217.499999999955</v>
      </c>
      <c r="M4090">
        <f t="shared" ca="1" si="1023"/>
        <v>-1</v>
      </c>
      <c r="N4090">
        <f t="shared" ca="1" si="1017"/>
        <v>2</v>
      </c>
      <c r="O4090">
        <f>COUNTIF(結算日!$A$3:$A$249,A4090)</f>
        <v>0</v>
      </c>
      <c r="Q4090" s="7">
        <f t="shared" si="1025"/>
        <v>162</v>
      </c>
      <c r="R4090" s="8">
        <f t="shared" ca="1" si="1029"/>
        <v>34020</v>
      </c>
      <c r="S4090" s="8">
        <f t="shared" ca="1" si="1030"/>
        <v>1900482</v>
      </c>
      <c r="T4090" s="8">
        <f t="shared" ca="1" si="1026"/>
        <v>-210</v>
      </c>
      <c r="U4090" s="9">
        <f t="shared" ca="1" si="1031"/>
        <v>420</v>
      </c>
      <c r="V4090">
        <f t="shared" si="1027"/>
        <v>2014</v>
      </c>
      <c r="W4090">
        <f t="shared" si="1028"/>
        <v>12</v>
      </c>
    </row>
    <row r="4091" spans="1:23" x14ac:dyDescent="0.25">
      <c r="A4091" s="1">
        <v>41995</v>
      </c>
      <c r="B4091" s="2">
        <v>9095</v>
      </c>
      <c r="C4091" s="2">
        <v>80257</v>
      </c>
      <c r="D4091" s="2">
        <v>9096</v>
      </c>
      <c r="E4091" s="2">
        <v>9095</v>
      </c>
      <c r="F4091" s="10">
        <f t="shared" si="1018"/>
        <v>1.0995052226503432E-4</v>
      </c>
      <c r="G4091" s="2">
        <f t="shared" ca="1" si="1019"/>
        <v>84256.375</v>
      </c>
      <c r="H4091">
        <f t="shared" ca="1" si="1020"/>
        <v>-1</v>
      </c>
      <c r="I4091">
        <f t="shared" si="1021"/>
        <v>-1</v>
      </c>
      <c r="J4091">
        <f t="shared" si="1024"/>
        <v>95.479999999999563</v>
      </c>
      <c r="K4091">
        <f t="shared" ca="1" si="1022"/>
        <v>-1</v>
      </c>
      <c r="L4091" s="11">
        <f t="shared" ca="1" si="1016"/>
        <v>10122.019999999955</v>
      </c>
      <c r="M4091">
        <f t="shared" ca="1" si="1023"/>
        <v>-1</v>
      </c>
      <c r="N4091">
        <f t="shared" ca="1" si="1017"/>
        <v>0</v>
      </c>
      <c r="O4091">
        <f>COUNTIF(結算日!$A$3:$A$249,A4091)</f>
        <v>0</v>
      </c>
      <c r="Q4091" s="7">
        <f t="shared" si="1025"/>
        <v>77</v>
      </c>
      <c r="R4091" s="8">
        <f t="shared" ca="1" si="1029"/>
        <v>-16170</v>
      </c>
      <c r="S4091" s="8">
        <f t="shared" ca="1" si="1030"/>
        <v>1883892</v>
      </c>
      <c r="T4091" s="8">
        <f t="shared" ca="1" si="1026"/>
        <v>-207</v>
      </c>
      <c r="U4091" s="9">
        <f t="shared" ca="1" si="1031"/>
        <v>3</v>
      </c>
      <c r="V4091">
        <f t="shared" si="1027"/>
        <v>2014</v>
      </c>
      <c r="W4091">
        <f t="shared" si="1028"/>
        <v>12</v>
      </c>
    </row>
    <row r="4092" spans="1:23" x14ac:dyDescent="0.25">
      <c r="A4092" s="1">
        <v>41996</v>
      </c>
      <c r="B4092" s="2">
        <v>9097.7099999999991</v>
      </c>
      <c r="C4092" s="2">
        <v>69276</v>
      </c>
      <c r="D4092" s="2">
        <v>9115</v>
      </c>
      <c r="E4092" s="2">
        <v>9115</v>
      </c>
      <c r="F4092" s="10">
        <f t="shared" si="1018"/>
        <v>1.9004782522196173E-3</v>
      </c>
      <c r="G4092" s="2">
        <f t="shared" ca="1" si="1019"/>
        <v>83886.975000000006</v>
      </c>
      <c r="H4092">
        <f t="shared" ca="1" si="1020"/>
        <v>-1</v>
      </c>
      <c r="I4092">
        <f t="shared" si="1021"/>
        <v>-1</v>
      </c>
      <c r="J4092">
        <f t="shared" si="1024"/>
        <v>2.7099999999991269</v>
      </c>
      <c r="K4092">
        <f t="shared" si="1022"/>
        <v>-1</v>
      </c>
      <c r="L4092" s="11">
        <f t="shared" ca="1" si="1016"/>
        <v>10119.309999999956</v>
      </c>
      <c r="M4092">
        <f t="shared" ca="1" si="1023"/>
        <v>-1</v>
      </c>
      <c r="N4092">
        <f t="shared" ca="1" si="1017"/>
        <v>0</v>
      </c>
      <c r="O4092">
        <f>COUNTIF(結算日!$A$3:$A$249,A4092)</f>
        <v>0</v>
      </c>
      <c r="Q4092" s="7">
        <f t="shared" si="1025"/>
        <v>19</v>
      </c>
      <c r="R4092" s="8">
        <f t="shared" ca="1" si="1029"/>
        <v>-3933</v>
      </c>
      <c r="S4092" s="8">
        <f t="shared" ca="1" si="1030"/>
        <v>1879956</v>
      </c>
      <c r="T4092" s="8">
        <f t="shared" ca="1" si="1026"/>
        <v>-206</v>
      </c>
      <c r="U4092" s="9">
        <f t="shared" ca="1" si="1031"/>
        <v>1</v>
      </c>
      <c r="V4092">
        <f t="shared" si="1027"/>
        <v>2014</v>
      </c>
      <c r="W4092">
        <f t="shared" si="1028"/>
        <v>12</v>
      </c>
    </row>
    <row r="4093" spans="1:23" x14ac:dyDescent="0.25">
      <c r="A4093" s="1">
        <v>41997</v>
      </c>
      <c r="B4093" s="2">
        <v>9186.18</v>
      </c>
      <c r="C4093" s="2">
        <v>83577</v>
      </c>
      <c r="D4093" s="2">
        <v>9176</v>
      </c>
      <c r="E4093" s="2">
        <v>9176</v>
      </c>
      <c r="F4093" s="10">
        <f t="shared" si="1018"/>
        <v>-1.1081864278732478E-3</v>
      </c>
      <c r="G4093" s="2">
        <f t="shared" ca="1" si="1019"/>
        <v>83629.2</v>
      </c>
      <c r="H4093">
        <f t="shared" ca="1" si="1020"/>
        <v>-1</v>
      </c>
      <c r="I4093">
        <f t="shared" si="1021"/>
        <v>1</v>
      </c>
      <c r="J4093">
        <f t="shared" si="1024"/>
        <v>88.470000000001164</v>
      </c>
      <c r="K4093">
        <f t="shared" si="1022"/>
        <v>1</v>
      </c>
      <c r="L4093" s="11">
        <f t="shared" ca="1" si="1016"/>
        <v>10030.839999999955</v>
      </c>
      <c r="M4093">
        <f t="shared" ca="1" si="1023"/>
        <v>1</v>
      </c>
      <c r="N4093">
        <f t="shared" ca="1" si="1017"/>
        <v>2</v>
      </c>
      <c r="O4093">
        <f>COUNTIF(結算日!$A$3:$A$249,A4093)</f>
        <v>0</v>
      </c>
      <c r="Q4093" s="7">
        <f t="shared" si="1025"/>
        <v>61</v>
      </c>
      <c r="R4093" s="8">
        <f t="shared" ca="1" si="1029"/>
        <v>-12566</v>
      </c>
      <c r="S4093" s="8">
        <f t="shared" ca="1" si="1030"/>
        <v>1867389</v>
      </c>
      <c r="T4093" s="8">
        <f t="shared" ca="1" si="1026"/>
        <v>203</v>
      </c>
      <c r="U4093" s="9">
        <f t="shared" ca="1" si="1031"/>
        <v>409</v>
      </c>
      <c r="V4093">
        <f t="shared" si="1027"/>
        <v>2014</v>
      </c>
      <c r="W4093">
        <f t="shared" si="1028"/>
        <v>12</v>
      </c>
    </row>
    <row r="4094" spans="1:23" x14ac:dyDescent="0.25">
      <c r="A4094" s="1">
        <v>41998</v>
      </c>
      <c r="B4094" s="2">
        <v>9158.7000000000007</v>
      </c>
      <c r="C4094" s="2">
        <v>55391</v>
      </c>
      <c r="D4094" s="2">
        <v>9183</v>
      </c>
      <c r="E4094" s="2">
        <v>9182</v>
      </c>
      <c r="F4094" s="10">
        <f t="shared" si="1018"/>
        <v>2.6532149759244117E-3</v>
      </c>
      <c r="G4094" s="2">
        <f t="shared" ca="1" si="1019"/>
        <v>83014.024999999994</v>
      </c>
      <c r="H4094">
        <f t="shared" ca="1" si="1020"/>
        <v>-1</v>
      </c>
      <c r="I4094">
        <f t="shared" si="1021"/>
        <v>-1</v>
      </c>
      <c r="J4094">
        <f t="shared" si="1024"/>
        <v>-27.479999999999563</v>
      </c>
      <c r="K4094">
        <f t="shared" si="1022"/>
        <v>-1</v>
      </c>
      <c r="L4094" s="11">
        <f t="shared" ref="L4094:L4157" ca="1" si="1032">L4093+J4094*M4093</f>
        <v>10003.359999999955</v>
      </c>
      <c r="M4094">
        <f t="shared" ca="1" si="1023"/>
        <v>-1</v>
      </c>
      <c r="N4094">
        <f t="shared" ref="N4094:N4157" ca="1" si="1033">ABS(M4094-M4093)</f>
        <v>2</v>
      </c>
      <c r="O4094">
        <f>COUNTIF(結算日!$A$3:$A$249,A4094)</f>
        <v>0</v>
      </c>
      <c r="Q4094" s="7">
        <f t="shared" si="1025"/>
        <v>7</v>
      </c>
      <c r="R4094" s="8">
        <f t="shared" ca="1" si="1029"/>
        <v>1421</v>
      </c>
      <c r="S4094" s="8">
        <f t="shared" ca="1" si="1030"/>
        <v>1868401</v>
      </c>
      <c r="T4094" s="8">
        <f t="shared" ca="1" si="1026"/>
        <v>-203</v>
      </c>
      <c r="U4094" s="9">
        <f t="shared" ca="1" si="1031"/>
        <v>406</v>
      </c>
      <c r="V4094">
        <f t="shared" si="1027"/>
        <v>2014</v>
      </c>
      <c r="W4094">
        <f t="shared" si="1028"/>
        <v>12</v>
      </c>
    </row>
    <row r="4095" spans="1:23" x14ac:dyDescent="0.25">
      <c r="A4095" s="1">
        <v>41999</v>
      </c>
      <c r="B4095" s="2">
        <v>9214.07</v>
      </c>
      <c r="C4095" s="2">
        <v>55520</v>
      </c>
      <c r="D4095" s="2">
        <v>9226</v>
      </c>
      <c r="E4095" s="2">
        <v>9226</v>
      </c>
      <c r="F4095" s="10">
        <f t="shared" si="1018"/>
        <v>1.2947589935827786E-3</v>
      </c>
      <c r="G4095" s="2">
        <f t="shared" ca="1" si="1019"/>
        <v>82273.399999999994</v>
      </c>
      <c r="H4095">
        <f t="shared" ca="1" si="1020"/>
        <v>-1</v>
      </c>
      <c r="I4095">
        <f t="shared" si="1021"/>
        <v>-1</v>
      </c>
      <c r="J4095">
        <f t="shared" si="1024"/>
        <v>55.369999999998981</v>
      </c>
      <c r="K4095">
        <f t="shared" si="1022"/>
        <v>-1</v>
      </c>
      <c r="L4095" s="11">
        <f t="shared" ca="1" si="1032"/>
        <v>9947.9899999999561</v>
      </c>
      <c r="M4095">
        <f t="shared" ca="1" si="1023"/>
        <v>-1</v>
      </c>
      <c r="N4095">
        <f t="shared" ca="1" si="1033"/>
        <v>0</v>
      </c>
      <c r="O4095">
        <f>COUNTIF(結算日!$A$3:$A$249,A4095)</f>
        <v>0</v>
      </c>
      <c r="Q4095" s="7">
        <f t="shared" si="1025"/>
        <v>43</v>
      </c>
      <c r="R4095" s="8">
        <f t="shared" ca="1" si="1029"/>
        <v>-8729</v>
      </c>
      <c r="S4095" s="8">
        <f t="shared" ca="1" si="1030"/>
        <v>1859266</v>
      </c>
      <c r="T4095" s="8">
        <f t="shared" ca="1" si="1026"/>
        <v>-201</v>
      </c>
      <c r="U4095" s="9">
        <f t="shared" ca="1" si="1031"/>
        <v>2</v>
      </c>
      <c r="V4095">
        <f t="shared" si="1027"/>
        <v>2014</v>
      </c>
      <c r="W4095">
        <f t="shared" si="1028"/>
        <v>12</v>
      </c>
    </row>
    <row r="4096" spans="1:23" x14ac:dyDescent="0.25">
      <c r="A4096" s="1">
        <v>42000</v>
      </c>
      <c r="B4096" s="2">
        <v>9218.5</v>
      </c>
      <c r="C4096" s="2">
        <v>38967</v>
      </c>
      <c r="D4096" s="2">
        <v>9256</v>
      </c>
      <c r="E4096" s="2">
        <v>9254</v>
      </c>
      <c r="F4096" s="10">
        <f t="shared" si="1018"/>
        <v>4.0679069262894441E-3</v>
      </c>
      <c r="G4096" s="2">
        <f t="shared" ca="1" si="1019"/>
        <v>81013.875</v>
      </c>
      <c r="H4096">
        <f t="shared" ca="1" si="1020"/>
        <v>-1</v>
      </c>
      <c r="I4096">
        <f t="shared" si="1021"/>
        <v>-1</v>
      </c>
      <c r="J4096">
        <f t="shared" si="1024"/>
        <v>4.430000000000291</v>
      </c>
      <c r="K4096">
        <f t="shared" si="1022"/>
        <v>-1</v>
      </c>
      <c r="L4096" s="11">
        <f t="shared" ca="1" si="1032"/>
        <v>9943.5599999999558</v>
      </c>
      <c r="M4096">
        <f t="shared" ca="1" si="1023"/>
        <v>-1</v>
      </c>
      <c r="N4096">
        <f t="shared" ca="1" si="1033"/>
        <v>0</v>
      </c>
      <c r="O4096">
        <f>COUNTIF(結算日!$A$3:$A$249,A4096)</f>
        <v>0</v>
      </c>
      <c r="Q4096" s="7">
        <f t="shared" si="1025"/>
        <v>30</v>
      </c>
      <c r="R4096" s="8">
        <f t="shared" ca="1" si="1029"/>
        <v>-6030</v>
      </c>
      <c r="S4096" s="8">
        <f t="shared" ca="1" si="1030"/>
        <v>1853234</v>
      </c>
      <c r="T4096" s="8">
        <f t="shared" ca="1" si="1026"/>
        <v>-200</v>
      </c>
      <c r="U4096" s="9">
        <f t="shared" ca="1" si="1031"/>
        <v>1</v>
      </c>
      <c r="V4096">
        <f t="shared" si="1027"/>
        <v>2014</v>
      </c>
      <c r="W4096">
        <f t="shared" si="1028"/>
        <v>12</v>
      </c>
    </row>
    <row r="4097" spans="1:23" x14ac:dyDescent="0.25">
      <c r="A4097" s="1">
        <v>42002</v>
      </c>
      <c r="B4097" s="2">
        <v>9286.2800000000007</v>
      </c>
      <c r="C4097" s="2">
        <v>81524</v>
      </c>
      <c r="D4097" s="2">
        <v>9314</v>
      </c>
      <c r="E4097" s="2">
        <v>9313</v>
      </c>
      <c r="F4097" s="10">
        <f t="shared" si="1018"/>
        <v>2.9850489108662615E-3</v>
      </c>
      <c r="G4097" s="2">
        <f t="shared" ca="1" si="1019"/>
        <v>81180.800000000003</v>
      </c>
      <c r="H4097">
        <f t="shared" ca="1" si="1020"/>
        <v>1</v>
      </c>
      <c r="I4097">
        <f t="shared" si="1021"/>
        <v>-1</v>
      </c>
      <c r="J4097">
        <f t="shared" si="1024"/>
        <v>67.780000000000655</v>
      </c>
      <c r="K4097">
        <f t="shared" si="1022"/>
        <v>-1</v>
      </c>
      <c r="L4097" s="11">
        <f t="shared" ca="1" si="1032"/>
        <v>9875.7799999999552</v>
      </c>
      <c r="M4097">
        <f t="shared" ca="1" si="1023"/>
        <v>-1</v>
      </c>
      <c r="N4097">
        <f t="shared" ca="1" si="1033"/>
        <v>0</v>
      </c>
      <c r="O4097">
        <f>COUNTIF(結算日!$A$3:$A$249,A4097)</f>
        <v>0</v>
      </c>
      <c r="Q4097" s="7">
        <f t="shared" si="1025"/>
        <v>58</v>
      </c>
      <c r="R4097" s="8">
        <f t="shared" ca="1" si="1029"/>
        <v>-11600</v>
      </c>
      <c r="S4097" s="8">
        <f t="shared" ca="1" si="1030"/>
        <v>1841633</v>
      </c>
      <c r="T4097" s="8">
        <f t="shared" ca="1" si="1026"/>
        <v>-197</v>
      </c>
      <c r="U4097" s="9">
        <f t="shared" ca="1" si="1031"/>
        <v>3</v>
      </c>
      <c r="V4097">
        <f t="shared" si="1027"/>
        <v>2014</v>
      </c>
      <c r="W4097">
        <f t="shared" si="1028"/>
        <v>12</v>
      </c>
    </row>
    <row r="4098" spans="1:23" x14ac:dyDescent="0.25">
      <c r="A4098" s="1">
        <v>42003</v>
      </c>
      <c r="B4098" s="2">
        <v>9268.43</v>
      </c>
      <c r="C4098" s="2">
        <v>71240</v>
      </c>
      <c r="D4098" s="2">
        <v>9286</v>
      </c>
      <c r="E4098" s="2">
        <v>9286</v>
      </c>
      <c r="F4098" s="10">
        <f t="shared" ref="F4098:F4161" si="1034">IF(O4098=1,E4098,D4098)/B4098-1</f>
        <v>1.895682440283819E-3</v>
      </c>
      <c r="G4098" s="2">
        <f t="shared" ref="G4098:G4161" ca="1" si="1035">IF(ROW()&gt;$G$1,AVERAGE(OFFSET(C4098,-$G$1+1,,$G$1)),"")</f>
        <v>81217.375</v>
      </c>
      <c r="H4098">
        <f t="shared" ref="H4098:H4161" ca="1" si="1036">IF(G4098="",0,SIGN(C4098-G4098))</f>
        <v>-1</v>
      </c>
      <c r="I4098">
        <f t="shared" ref="I4098:I4161" si="1037">-SIGN(F4098)</f>
        <v>-1</v>
      </c>
      <c r="J4098">
        <f t="shared" si="1024"/>
        <v>-17.850000000000364</v>
      </c>
      <c r="K4098">
        <f t="shared" ref="K4098:K4161" si="1038">CHOOSE($K$1,H4098*(2-$K$1)+I4098*($K$1-1),IF(ABS(F4098)&gt;($K$1-2)/100,I4098,H4098))</f>
        <v>-1</v>
      </c>
      <c r="L4098" s="11">
        <f t="shared" ca="1" si="1032"/>
        <v>9893.6299999999555</v>
      </c>
      <c r="M4098">
        <f t="shared" ref="M4098:M4161" ca="1" si="1039">INT(L4098*$P$1/B4098)*K4098</f>
        <v>-1</v>
      </c>
      <c r="N4098">
        <f t="shared" ca="1" si="1033"/>
        <v>0</v>
      </c>
      <c r="O4098">
        <f>COUNTIF(結算日!$A$3:$A$249,A4098)</f>
        <v>0</v>
      </c>
      <c r="Q4098" s="7">
        <f t="shared" si="1025"/>
        <v>-28</v>
      </c>
      <c r="R4098" s="8">
        <f t="shared" ca="1" si="1029"/>
        <v>5516</v>
      </c>
      <c r="S4098" s="8">
        <f t="shared" ca="1" si="1030"/>
        <v>1847146</v>
      </c>
      <c r="T4098" s="8">
        <f t="shared" ca="1" si="1026"/>
        <v>-198</v>
      </c>
      <c r="U4098" s="9">
        <f t="shared" ca="1" si="1031"/>
        <v>1</v>
      </c>
      <c r="V4098">
        <f t="shared" si="1027"/>
        <v>2014</v>
      </c>
      <c r="W4098">
        <f t="shared" si="1028"/>
        <v>12</v>
      </c>
    </row>
    <row r="4099" spans="1:23" x14ac:dyDescent="0.25">
      <c r="A4099" s="1">
        <v>42004</v>
      </c>
      <c r="B4099" s="2">
        <v>9307.26</v>
      </c>
      <c r="C4099" s="2">
        <v>59146</v>
      </c>
      <c r="D4099" s="2">
        <v>9283</v>
      </c>
      <c r="E4099" s="2">
        <v>9281</v>
      </c>
      <c r="F4099" s="10">
        <f t="shared" si="1034"/>
        <v>-2.6065673463511185E-3</v>
      </c>
      <c r="G4099" s="2">
        <f t="shared" ca="1" si="1035"/>
        <v>80926.875</v>
      </c>
      <c r="H4099">
        <f t="shared" ca="1" si="1036"/>
        <v>-1</v>
      </c>
      <c r="I4099">
        <f t="shared" si="1037"/>
        <v>1</v>
      </c>
      <c r="J4099">
        <f t="shared" ref="J4099:J4162" si="1040">B4099-B4098</f>
        <v>38.829999999999927</v>
      </c>
      <c r="K4099">
        <f t="shared" si="1038"/>
        <v>1</v>
      </c>
      <c r="L4099" s="11">
        <f t="shared" ca="1" si="1032"/>
        <v>9854.7999999999556</v>
      </c>
      <c r="M4099">
        <f t="shared" ca="1" si="1039"/>
        <v>1</v>
      </c>
      <c r="N4099">
        <f t="shared" ca="1" si="1033"/>
        <v>2</v>
      </c>
      <c r="O4099">
        <f>COUNTIF(結算日!$A$3:$A$249,A4099)</f>
        <v>0</v>
      </c>
      <c r="Q4099" s="7">
        <f t="shared" ref="Q4099:Q4162" si="1041">D4099-IF(O4098=1,E4098,D4098)</f>
        <v>-3</v>
      </c>
      <c r="R4099" s="8">
        <f t="shared" ca="1" si="1029"/>
        <v>594</v>
      </c>
      <c r="S4099" s="8">
        <f t="shared" ca="1" si="1030"/>
        <v>1847739</v>
      </c>
      <c r="T4099" s="8">
        <f t="shared" ref="T4099:T4162" ca="1" si="1042">INT(S4099*$P$1/IF(O4099=1,E4099,D4099))*K4099</f>
        <v>199</v>
      </c>
      <c r="U4099" s="9">
        <f t="shared" ca="1" si="1031"/>
        <v>397</v>
      </c>
      <c r="V4099">
        <f t="shared" ref="V4099:V4162" si="1043">YEAR(A4099)</f>
        <v>2014</v>
      </c>
      <c r="W4099">
        <f t="shared" ref="W4099:W4162" si="1044">MONTH(A4099)</f>
        <v>12</v>
      </c>
    </row>
    <row r="4100" spans="1:23" x14ac:dyDescent="0.25">
      <c r="A4100" s="1">
        <v>42009</v>
      </c>
      <c r="B4100" s="2">
        <v>9274.11</v>
      </c>
      <c r="C4100" s="2">
        <v>80751</v>
      </c>
      <c r="D4100" s="2">
        <v>9252</v>
      </c>
      <c r="E4100" s="2">
        <v>9246</v>
      </c>
      <c r="F4100" s="10">
        <f t="shared" si="1034"/>
        <v>-2.3840562598460568E-3</v>
      </c>
      <c r="G4100" s="2">
        <f t="shared" ca="1" si="1035"/>
        <v>81253.925000000003</v>
      </c>
      <c r="H4100">
        <f t="shared" ca="1" si="1036"/>
        <v>-1</v>
      </c>
      <c r="I4100">
        <f t="shared" si="1037"/>
        <v>1</v>
      </c>
      <c r="J4100">
        <f t="shared" si="1040"/>
        <v>-33.149999999999636</v>
      </c>
      <c r="K4100">
        <f t="shared" si="1038"/>
        <v>1</v>
      </c>
      <c r="L4100" s="11">
        <f t="shared" ca="1" si="1032"/>
        <v>9821.649999999956</v>
      </c>
      <c r="M4100">
        <f t="shared" ca="1" si="1039"/>
        <v>1</v>
      </c>
      <c r="N4100">
        <f t="shared" ca="1" si="1033"/>
        <v>0</v>
      </c>
      <c r="O4100">
        <f>COUNTIF(結算日!$A$3:$A$249,A4100)</f>
        <v>0</v>
      </c>
      <c r="Q4100" s="7">
        <f t="shared" si="1041"/>
        <v>-31</v>
      </c>
      <c r="R4100" s="8">
        <f t="shared" ref="R4100:R4163" ca="1" si="1045">Q4100*T4099</f>
        <v>-6169</v>
      </c>
      <c r="S4100" s="8">
        <f t="shared" ref="S4100:S4163" ca="1" si="1046">S4099+Q4100*T4099-U4099*$U$1</f>
        <v>1841173</v>
      </c>
      <c r="T4100" s="8">
        <f t="shared" ca="1" si="1042"/>
        <v>199</v>
      </c>
      <c r="U4100" s="9">
        <f t="shared" ref="U4100:U4163" ca="1" si="1047">IF(O4100=1,ABS(T4100)+ABS(T4099),ABS(T4100-T4099))</f>
        <v>0</v>
      </c>
      <c r="V4100">
        <f t="shared" si="1043"/>
        <v>2015</v>
      </c>
      <c r="W4100">
        <f t="shared" si="1044"/>
        <v>1</v>
      </c>
    </row>
    <row r="4101" spans="1:23" x14ac:dyDescent="0.25">
      <c r="A4101" s="1">
        <v>42010</v>
      </c>
      <c r="B4101" s="2">
        <v>9048.34</v>
      </c>
      <c r="C4101" s="2">
        <v>110448</v>
      </c>
      <c r="D4101" s="2">
        <v>9058</v>
      </c>
      <c r="E4101" s="2">
        <v>9054</v>
      </c>
      <c r="F4101" s="10">
        <f t="shared" si="1034"/>
        <v>1.0675991397317564E-3</v>
      </c>
      <c r="G4101" s="2">
        <f t="shared" ca="1" si="1035"/>
        <v>81898.024999999994</v>
      </c>
      <c r="H4101">
        <f t="shared" ca="1" si="1036"/>
        <v>1</v>
      </c>
      <c r="I4101">
        <f t="shared" si="1037"/>
        <v>-1</v>
      </c>
      <c r="J4101">
        <f t="shared" si="1040"/>
        <v>-225.77000000000044</v>
      </c>
      <c r="K4101">
        <f t="shared" si="1038"/>
        <v>-1</v>
      </c>
      <c r="L4101" s="11">
        <f t="shared" ca="1" si="1032"/>
        <v>9595.8799999999555</v>
      </c>
      <c r="M4101">
        <f t="shared" ca="1" si="1039"/>
        <v>-1</v>
      </c>
      <c r="N4101">
        <f t="shared" ca="1" si="1033"/>
        <v>2</v>
      </c>
      <c r="O4101">
        <f>COUNTIF(結算日!$A$3:$A$249,A4101)</f>
        <v>0</v>
      </c>
      <c r="Q4101" s="7">
        <f t="shared" si="1041"/>
        <v>-194</v>
      </c>
      <c r="R4101" s="8">
        <f t="shared" ca="1" si="1045"/>
        <v>-38606</v>
      </c>
      <c r="S4101" s="8">
        <f t="shared" ca="1" si="1046"/>
        <v>1802567</v>
      </c>
      <c r="T4101" s="8">
        <f t="shared" ca="1" si="1042"/>
        <v>-199</v>
      </c>
      <c r="U4101" s="9">
        <f t="shared" ca="1" si="1047"/>
        <v>398</v>
      </c>
      <c r="V4101">
        <f t="shared" si="1043"/>
        <v>2015</v>
      </c>
      <c r="W4101">
        <f t="shared" si="1044"/>
        <v>1</v>
      </c>
    </row>
    <row r="4102" spans="1:23" x14ac:dyDescent="0.25">
      <c r="A4102" s="1">
        <v>42011</v>
      </c>
      <c r="B4102" s="2">
        <v>9080.09</v>
      </c>
      <c r="C4102" s="2">
        <v>96055</v>
      </c>
      <c r="D4102" s="2">
        <v>9045</v>
      </c>
      <c r="E4102" s="2">
        <v>9040</v>
      </c>
      <c r="F4102" s="10">
        <f t="shared" si="1034"/>
        <v>-3.8644991404270801E-3</v>
      </c>
      <c r="G4102" s="2">
        <f t="shared" ca="1" si="1035"/>
        <v>82395.375</v>
      </c>
      <c r="H4102">
        <f t="shared" ca="1" si="1036"/>
        <v>1</v>
      </c>
      <c r="I4102">
        <f t="shared" si="1037"/>
        <v>1</v>
      </c>
      <c r="J4102">
        <f t="shared" si="1040"/>
        <v>31.75</v>
      </c>
      <c r="K4102">
        <f t="shared" si="1038"/>
        <v>1</v>
      </c>
      <c r="L4102" s="11">
        <f t="shared" ca="1" si="1032"/>
        <v>9564.1299999999555</v>
      </c>
      <c r="M4102">
        <f t="shared" ca="1" si="1039"/>
        <v>1</v>
      </c>
      <c r="N4102">
        <f t="shared" ca="1" si="1033"/>
        <v>2</v>
      </c>
      <c r="O4102">
        <f>COUNTIF(結算日!$A$3:$A$249,A4102)</f>
        <v>0</v>
      </c>
      <c r="Q4102" s="7">
        <f t="shared" si="1041"/>
        <v>-13</v>
      </c>
      <c r="R4102" s="8">
        <f t="shared" ca="1" si="1045"/>
        <v>2587</v>
      </c>
      <c r="S4102" s="8">
        <f t="shared" ca="1" si="1046"/>
        <v>1804756</v>
      </c>
      <c r="T4102" s="8">
        <f t="shared" ca="1" si="1042"/>
        <v>199</v>
      </c>
      <c r="U4102" s="9">
        <f t="shared" ca="1" si="1047"/>
        <v>398</v>
      </c>
      <c r="V4102">
        <f t="shared" si="1043"/>
        <v>2015</v>
      </c>
      <c r="W4102">
        <f t="shared" si="1044"/>
        <v>1</v>
      </c>
    </row>
    <row r="4103" spans="1:23" x14ac:dyDescent="0.25">
      <c r="A4103" s="1">
        <v>42012</v>
      </c>
      <c r="B4103" s="2">
        <v>9238.0300000000007</v>
      </c>
      <c r="C4103" s="2">
        <v>107298</v>
      </c>
      <c r="D4103" s="2">
        <v>9257</v>
      </c>
      <c r="E4103" s="2">
        <v>9254</v>
      </c>
      <c r="F4103" s="10">
        <f t="shared" si="1034"/>
        <v>2.0534681095427665E-3</v>
      </c>
      <c r="G4103" s="2">
        <f t="shared" ca="1" si="1035"/>
        <v>83125.625</v>
      </c>
      <c r="H4103">
        <f t="shared" ca="1" si="1036"/>
        <v>1</v>
      </c>
      <c r="I4103">
        <f t="shared" si="1037"/>
        <v>-1</v>
      </c>
      <c r="J4103">
        <f t="shared" si="1040"/>
        <v>157.94000000000051</v>
      </c>
      <c r="K4103">
        <f t="shared" si="1038"/>
        <v>-1</v>
      </c>
      <c r="L4103" s="11">
        <f t="shared" ca="1" si="1032"/>
        <v>9722.0699999999561</v>
      </c>
      <c r="M4103">
        <f t="shared" ca="1" si="1039"/>
        <v>-1</v>
      </c>
      <c r="N4103">
        <f t="shared" ca="1" si="1033"/>
        <v>2</v>
      </c>
      <c r="O4103">
        <f>COUNTIF(結算日!$A$3:$A$249,A4103)</f>
        <v>0</v>
      </c>
      <c r="Q4103" s="7">
        <f t="shared" si="1041"/>
        <v>212</v>
      </c>
      <c r="R4103" s="8">
        <f t="shared" ca="1" si="1045"/>
        <v>42188</v>
      </c>
      <c r="S4103" s="8">
        <f t="shared" ca="1" si="1046"/>
        <v>1846546</v>
      </c>
      <c r="T4103" s="8">
        <f t="shared" ca="1" si="1042"/>
        <v>-199</v>
      </c>
      <c r="U4103" s="9">
        <f t="shared" ca="1" si="1047"/>
        <v>398</v>
      </c>
      <c r="V4103">
        <f t="shared" si="1043"/>
        <v>2015</v>
      </c>
      <c r="W4103">
        <f t="shared" si="1044"/>
        <v>1</v>
      </c>
    </row>
    <row r="4104" spans="1:23" x14ac:dyDescent="0.25">
      <c r="A4104" s="1">
        <v>42013</v>
      </c>
      <c r="B4104" s="2">
        <v>9215.58</v>
      </c>
      <c r="C4104" s="2">
        <v>97135</v>
      </c>
      <c r="D4104" s="2">
        <v>9230</v>
      </c>
      <c r="E4104" s="2">
        <v>9230</v>
      </c>
      <c r="F4104" s="10">
        <f t="shared" si="1034"/>
        <v>1.5647414487205413E-3</v>
      </c>
      <c r="G4104" s="2">
        <f t="shared" ca="1" si="1035"/>
        <v>83835.45</v>
      </c>
      <c r="H4104">
        <f t="shared" ca="1" si="1036"/>
        <v>1</v>
      </c>
      <c r="I4104">
        <f t="shared" si="1037"/>
        <v>-1</v>
      </c>
      <c r="J4104">
        <f t="shared" si="1040"/>
        <v>-22.450000000000728</v>
      </c>
      <c r="K4104">
        <f t="shared" si="1038"/>
        <v>-1</v>
      </c>
      <c r="L4104" s="11">
        <f t="shared" ca="1" si="1032"/>
        <v>9744.5199999999568</v>
      </c>
      <c r="M4104">
        <f t="shared" ca="1" si="1039"/>
        <v>-1</v>
      </c>
      <c r="N4104">
        <f t="shared" ca="1" si="1033"/>
        <v>0</v>
      </c>
      <c r="O4104">
        <f>COUNTIF(結算日!$A$3:$A$249,A4104)</f>
        <v>0</v>
      </c>
      <c r="Q4104" s="7">
        <f t="shared" si="1041"/>
        <v>-27</v>
      </c>
      <c r="R4104" s="8">
        <f t="shared" ca="1" si="1045"/>
        <v>5373</v>
      </c>
      <c r="S4104" s="8">
        <f t="shared" ca="1" si="1046"/>
        <v>1851521</v>
      </c>
      <c r="T4104" s="8">
        <f t="shared" ca="1" si="1042"/>
        <v>-200</v>
      </c>
      <c r="U4104" s="9">
        <f t="shared" ca="1" si="1047"/>
        <v>1</v>
      </c>
      <c r="V4104">
        <f t="shared" si="1043"/>
        <v>2015</v>
      </c>
      <c r="W4104">
        <f t="shared" si="1044"/>
        <v>1</v>
      </c>
    </row>
    <row r="4105" spans="1:23" x14ac:dyDescent="0.25">
      <c r="A4105" s="1">
        <v>42016</v>
      </c>
      <c r="B4105" s="2">
        <v>9178.2999999999993</v>
      </c>
      <c r="C4105" s="2">
        <v>83806</v>
      </c>
      <c r="D4105" s="2">
        <v>9185</v>
      </c>
      <c r="E4105" s="2">
        <v>9183</v>
      </c>
      <c r="F4105" s="10">
        <f t="shared" si="1034"/>
        <v>7.2998267653057169E-4</v>
      </c>
      <c r="G4105" s="2">
        <f t="shared" ca="1" si="1035"/>
        <v>84090.55</v>
      </c>
      <c r="H4105">
        <f t="shared" ca="1" si="1036"/>
        <v>-1</v>
      </c>
      <c r="I4105">
        <f t="shared" si="1037"/>
        <v>-1</v>
      </c>
      <c r="J4105">
        <f t="shared" si="1040"/>
        <v>-37.280000000000655</v>
      </c>
      <c r="K4105">
        <f t="shared" ca="1" si="1038"/>
        <v>-1</v>
      </c>
      <c r="L4105" s="11">
        <f t="shared" ca="1" si="1032"/>
        <v>9781.7999999999574</v>
      </c>
      <c r="M4105">
        <f t="shared" ca="1" si="1039"/>
        <v>-1</v>
      </c>
      <c r="N4105">
        <f t="shared" ca="1" si="1033"/>
        <v>0</v>
      </c>
      <c r="O4105">
        <f>COUNTIF(結算日!$A$3:$A$249,A4105)</f>
        <v>0</v>
      </c>
      <c r="Q4105" s="7">
        <f t="shared" si="1041"/>
        <v>-45</v>
      </c>
      <c r="R4105" s="8">
        <f t="shared" ca="1" si="1045"/>
        <v>9000</v>
      </c>
      <c r="S4105" s="8">
        <f t="shared" ca="1" si="1046"/>
        <v>1860520</v>
      </c>
      <c r="T4105" s="8">
        <f t="shared" ca="1" si="1042"/>
        <v>-202</v>
      </c>
      <c r="U4105" s="9">
        <f t="shared" ca="1" si="1047"/>
        <v>2</v>
      </c>
      <c r="V4105">
        <f t="shared" si="1043"/>
        <v>2015</v>
      </c>
      <c r="W4105">
        <f t="shared" si="1044"/>
        <v>1</v>
      </c>
    </row>
    <row r="4106" spans="1:23" x14ac:dyDescent="0.25">
      <c r="A4106" s="1">
        <v>42017</v>
      </c>
      <c r="B4106" s="2">
        <v>9231.7999999999993</v>
      </c>
      <c r="C4106" s="2">
        <v>91435</v>
      </c>
      <c r="D4106" s="2">
        <v>9249</v>
      </c>
      <c r="E4106" s="2">
        <v>9250</v>
      </c>
      <c r="F4106" s="10">
        <f t="shared" si="1034"/>
        <v>1.8631252843432922E-3</v>
      </c>
      <c r="G4106" s="2">
        <f t="shared" ca="1" si="1035"/>
        <v>84564.45</v>
      </c>
      <c r="H4106">
        <f t="shared" ca="1" si="1036"/>
        <v>1</v>
      </c>
      <c r="I4106">
        <f t="shared" si="1037"/>
        <v>-1</v>
      </c>
      <c r="J4106">
        <f t="shared" si="1040"/>
        <v>53.5</v>
      </c>
      <c r="K4106">
        <f t="shared" si="1038"/>
        <v>-1</v>
      </c>
      <c r="L4106" s="11">
        <f t="shared" ca="1" si="1032"/>
        <v>9728.2999999999574</v>
      </c>
      <c r="M4106">
        <f t="shared" ca="1" si="1039"/>
        <v>-1</v>
      </c>
      <c r="N4106">
        <f t="shared" ca="1" si="1033"/>
        <v>0</v>
      </c>
      <c r="O4106">
        <f>COUNTIF(結算日!$A$3:$A$249,A4106)</f>
        <v>0</v>
      </c>
      <c r="Q4106" s="7">
        <f t="shared" si="1041"/>
        <v>64</v>
      </c>
      <c r="R4106" s="8">
        <f t="shared" ca="1" si="1045"/>
        <v>-12928</v>
      </c>
      <c r="S4106" s="8">
        <f t="shared" ca="1" si="1046"/>
        <v>1847590</v>
      </c>
      <c r="T4106" s="8">
        <f t="shared" ca="1" si="1042"/>
        <v>-199</v>
      </c>
      <c r="U4106" s="9">
        <f t="shared" ca="1" si="1047"/>
        <v>3</v>
      </c>
      <c r="V4106">
        <f t="shared" si="1043"/>
        <v>2015</v>
      </c>
      <c r="W4106">
        <f t="shared" si="1044"/>
        <v>1</v>
      </c>
    </row>
    <row r="4107" spans="1:23" x14ac:dyDescent="0.25">
      <c r="A4107" s="1">
        <v>42018</v>
      </c>
      <c r="B4107" s="2">
        <v>9180.23</v>
      </c>
      <c r="C4107" s="2">
        <v>91997</v>
      </c>
      <c r="D4107" s="2">
        <v>9171</v>
      </c>
      <c r="E4107" s="2">
        <v>9172</v>
      </c>
      <c r="F4107" s="10">
        <f t="shared" si="1034"/>
        <v>-1.0054214327962496E-3</v>
      </c>
      <c r="G4107" s="2">
        <f t="shared" ca="1" si="1035"/>
        <v>84896.475000000006</v>
      </c>
      <c r="H4107">
        <f t="shared" ca="1" si="1036"/>
        <v>1</v>
      </c>
      <c r="I4107">
        <f t="shared" si="1037"/>
        <v>1</v>
      </c>
      <c r="J4107">
        <f t="shared" si="1040"/>
        <v>-51.569999999999709</v>
      </c>
      <c r="K4107">
        <f t="shared" si="1038"/>
        <v>1</v>
      </c>
      <c r="L4107" s="11">
        <f t="shared" ca="1" si="1032"/>
        <v>9779.8699999999571</v>
      </c>
      <c r="M4107">
        <f t="shared" ca="1" si="1039"/>
        <v>1</v>
      </c>
      <c r="N4107">
        <f t="shared" ca="1" si="1033"/>
        <v>2</v>
      </c>
      <c r="O4107">
        <f>COUNTIF(結算日!$A$3:$A$249,A4107)</f>
        <v>0</v>
      </c>
      <c r="Q4107" s="7">
        <f t="shared" si="1041"/>
        <v>-78</v>
      </c>
      <c r="R4107" s="8">
        <f t="shared" ca="1" si="1045"/>
        <v>15522</v>
      </c>
      <c r="S4107" s="8">
        <f t="shared" ca="1" si="1046"/>
        <v>1863109</v>
      </c>
      <c r="T4107" s="8">
        <f t="shared" ca="1" si="1042"/>
        <v>203</v>
      </c>
      <c r="U4107" s="9">
        <f t="shared" ca="1" si="1047"/>
        <v>402</v>
      </c>
      <c r="V4107">
        <f t="shared" si="1043"/>
        <v>2015</v>
      </c>
      <c r="W4107">
        <f t="shared" si="1044"/>
        <v>1</v>
      </c>
    </row>
    <row r="4108" spans="1:23" x14ac:dyDescent="0.25">
      <c r="A4108" s="1">
        <v>42019</v>
      </c>
      <c r="B4108" s="2">
        <v>9165.09</v>
      </c>
      <c r="C4108" s="2">
        <v>88491</v>
      </c>
      <c r="D4108" s="2">
        <v>9195</v>
      </c>
      <c r="E4108" s="2">
        <v>9200</v>
      </c>
      <c r="F4108" s="10">
        <f t="shared" si="1034"/>
        <v>3.2634704078191579E-3</v>
      </c>
      <c r="G4108" s="2">
        <f t="shared" ca="1" si="1035"/>
        <v>84828.024999999994</v>
      </c>
      <c r="H4108">
        <f t="shared" ca="1" si="1036"/>
        <v>1</v>
      </c>
      <c r="I4108">
        <f t="shared" si="1037"/>
        <v>-1</v>
      </c>
      <c r="J4108">
        <f t="shared" si="1040"/>
        <v>-15.139999999999418</v>
      </c>
      <c r="K4108">
        <f t="shared" si="1038"/>
        <v>-1</v>
      </c>
      <c r="L4108" s="11">
        <f t="shared" ca="1" si="1032"/>
        <v>9764.7299999999577</v>
      </c>
      <c r="M4108">
        <f t="shared" ca="1" si="1039"/>
        <v>-1</v>
      </c>
      <c r="N4108">
        <f t="shared" ca="1" si="1033"/>
        <v>2</v>
      </c>
      <c r="O4108">
        <f>COUNTIF(結算日!$A$3:$A$249,A4108)</f>
        <v>0</v>
      </c>
      <c r="Q4108" s="7">
        <f t="shared" si="1041"/>
        <v>24</v>
      </c>
      <c r="R4108" s="8">
        <f t="shared" ca="1" si="1045"/>
        <v>4872</v>
      </c>
      <c r="S4108" s="8">
        <f t="shared" ca="1" si="1046"/>
        <v>1867579</v>
      </c>
      <c r="T4108" s="8">
        <f t="shared" ca="1" si="1042"/>
        <v>-203</v>
      </c>
      <c r="U4108" s="9">
        <f t="shared" ca="1" si="1047"/>
        <v>406</v>
      </c>
      <c r="V4108">
        <f t="shared" si="1043"/>
        <v>2015</v>
      </c>
      <c r="W4108">
        <f t="shared" si="1044"/>
        <v>1</v>
      </c>
    </row>
    <row r="4109" spans="1:23" x14ac:dyDescent="0.25">
      <c r="A4109" s="1">
        <v>42020</v>
      </c>
      <c r="B4109" s="2">
        <v>9138.2900000000009</v>
      </c>
      <c r="C4109" s="2">
        <v>113961</v>
      </c>
      <c r="D4109" s="2">
        <v>9115</v>
      </c>
      <c r="E4109" s="2">
        <v>9122</v>
      </c>
      <c r="F4109" s="10">
        <f t="shared" si="1034"/>
        <v>-2.5486168637678386E-3</v>
      </c>
      <c r="G4109" s="2">
        <f t="shared" ca="1" si="1035"/>
        <v>85416.625</v>
      </c>
      <c r="H4109">
        <f t="shared" ca="1" si="1036"/>
        <v>1</v>
      </c>
      <c r="I4109">
        <f t="shared" si="1037"/>
        <v>1</v>
      </c>
      <c r="J4109">
        <f t="shared" si="1040"/>
        <v>-26.799999999999272</v>
      </c>
      <c r="K4109">
        <f t="shared" si="1038"/>
        <v>1</v>
      </c>
      <c r="L4109" s="11">
        <f t="shared" ca="1" si="1032"/>
        <v>9791.529999999957</v>
      </c>
      <c r="M4109">
        <f t="shared" ca="1" si="1039"/>
        <v>1</v>
      </c>
      <c r="N4109">
        <f t="shared" ca="1" si="1033"/>
        <v>2</v>
      </c>
      <c r="O4109">
        <f>COUNTIF(結算日!$A$3:$A$249,A4109)</f>
        <v>0</v>
      </c>
      <c r="Q4109" s="7">
        <f t="shared" si="1041"/>
        <v>-80</v>
      </c>
      <c r="R4109" s="8">
        <f t="shared" ca="1" si="1045"/>
        <v>16240</v>
      </c>
      <c r="S4109" s="8">
        <f t="shared" ca="1" si="1046"/>
        <v>1883413</v>
      </c>
      <c r="T4109" s="8">
        <f t="shared" ca="1" si="1042"/>
        <v>206</v>
      </c>
      <c r="U4109" s="9">
        <f t="shared" ca="1" si="1047"/>
        <v>409</v>
      </c>
      <c r="V4109">
        <f t="shared" si="1043"/>
        <v>2015</v>
      </c>
      <c r="W4109">
        <f t="shared" si="1044"/>
        <v>1</v>
      </c>
    </row>
    <row r="4110" spans="1:23" x14ac:dyDescent="0.25">
      <c r="A4110" s="1">
        <v>42023</v>
      </c>
      <c r="B4110" s="2">
        <v>9174.06</v>
      </c>
      <c r="C4110" s="2">
        <v>89070</v>
      </c>
      <c r="D4110" s="2">
        <v>9181</v>
      </c>
      <c r="E4110" s="2">
        <v>9185</v>
      </c>
      <c r="F4110" s="10">
        <f t="shared" si="1034"/>
        <v>7.5648077296208704E-4</v>
      </c>
      <c r="G4110" s="2">
        <f t="shared" ca="1" si="1035"/>
        <v>85672.125</v>
      </c>
      <c r="H4110">
        <f t="shared" ca="1" si="1036"/>
        <v>1</v>
      </c>
      <c r="I4110">
        <f t="shared" si="1037"/>
        <v>-1</v>
      </c>
      <c r="J4110">
        <f t="shared" si="1040"/>
        <v>35.769999999998618</v>
      </c>
      <c r="K4110">
        <f t="shared" ca="1" si="1038"/>
        <v>1</v>
      </c>
      <c r="L4110" s="11">
        <f t="shared" ca="1" si="1032"/>
        <v>9827.2999999999556</v>
      </c>
      <c r="M4110">
        <f t="shared" ca="1" si="1039"/>
        <v>1</v>
      </c>
      <c r="N4110">
        <f t="shared" ca="1" si="1033"/>
        <v>0</v>
      </c>
      <c r="O4110">
        <f>COUNTIF(結算日!$A$3:$A$249,A4110)</f>
        <v>0</v>
      </c>
      <c r="Q4110" s="7">
        <f t="shared" si="1041"/>
        <v>66</v>
      </c>
      <c r="R4110" s="8">
        <f t="shared" ca="1" si="1045"/>
        <v>13596</v>
      </c>
      <c r="S4110" s="8">
        <f t="shared" ca="1" si="1046"/>
        <v>1896600</v>
      </c>
      <c r="T4110" s="8">
        <f t="shared" ca="1" si="1042"/>
        <v>206</v>
      </c>
      <c r="U4110" s="9">
        <f t="shared" ca="1" si="1047"/>
        <v>0</v>
      </c>
      <c r="V4110">
        <f t="shared" si="1043"/>
        <v>2015</v>
      </c>
      <c r="W4110">
        <f t="shared" si="1044"/>
        <v>1</v>
      </c>
    </row>
    <row r="4111" spans="1:23" x14ac:dyDescent="0.25">
      <c r="A4111" s="1">
        <v>42024</v>
      </c>
      <c r="B4111" s="2">
        <v>9251.69</v>
      </c>
      <c r="C4111" s="2">
        <v>86062</v>
      </c>
      <c r="D4111" s="2">
        <v>9268</v>
      </c>
      <c r="E4111" s="2">
        <v>9275</v>
      </c>
      <c r="F4111" s="10">
        <f t="shared" si="1034"/>
        <v>1.7629211527838695E-3</v>
      </c>
      <c r="G4111" s="2">
        <f t="shared" ca="1" si="1035"/>
        <v>85920.475000000006</v>
      </c>
      <c r="H4111">
        <f t="shared" ca="1" si="1036"/>
        <v>1</v>
      </c>
      <c r="I4111">
        <f t="shared" si="1037"/>
        <v>-1</v>
      </c>
      <c r="J4111">
        <f t="shared" si="1040"/>
        <v>77.630000000001019</v>
      </c>
      <c r="K4111">
        <f t="shared" si="1038"/>
        <v>-1</v>
      </c>
      <c r="L4111" s="11">
        <f t="shared" ca="1" si="1032"/>
        <v>9904.9299999999566</v>
      </c>
      <c r="M4111">
        <f t="shared" ca="1" si="1039"/>
        <v>-1</v>
      </c>
      <c r="N4111">
        <f t="shared" ca="1" si="1033"/>
        <v>2</v>
      </c>
      <c r="O4111">
        <f>COUNTIF(結算日!$A$3:$A$249,A4111)</f>
        <v>0</v>
      </c>
      <c r="Q4111" s="7">
        <f t="shared" si="1041"/>
        <v>87</v>
      </c>
      <c r="R4111" s="8">
        <f t="shared" ca="1" si="1045"/>
        <v>17922</v>
      </c>
      <c r="S4111" s="8">
        <f t="shared" ca="1" si="1046"/>
        <v>1914522</v>
      </c>
      <c r="T4111" s="8">
        <f t="shared" ca="1" si="1042"/>
        <v>-206</v>
      </c>
      <c r="U4111" s="9">
        <f t="shared" ca="1" si="1047"/>
        <v>412</v>
      </c>
      <c r="V4111">
        <f t="shared" si="1043"/>
        <v>2015</v>
      </c>
      <c r="W4111">
        <f t="shared" si="1044"/>
        <v>1</v>
      </c>
    </row>
    <row r="4112" spans="1:23" x14ac:dyDescent="0.25">
      <c r="A4112" s="1">
        <v>42025</v>
      </c>
      <c r="B4112" s="2">
        <v>9319.7099999999991</v>
      </c>
      <c r="C4112" s="2">
        <v>96701</v>
      </c>
      <c r="D4112" s="2">
        <v>9308</v>
      </c>
      <c r="E4112" s="2">
        <v>9313</v>
      </c>
      <c r="F4112" s="10">
        <f t="shared" si="1034"/>
        <v>-7.1997948434010528E-4</v>
      </c>
      <c r="G4112" s="2">
        <f t="shared" ca="1" si="1035"/>
        <v>86154.875</v>
      </c>
      <c r="H4112">
        <f t="shared" ca="1" si="1036"/>
        <v>1</v>
      </c>
      <c r="I4112">
        <f t="shared" si="1037"/>
        <v>1</v>
      </c>
      <c r="J4112">
        <f t="shared" si="1040"/>
        <v>68.019999999998618</v>
      </c>
      <c r="K4112">
        <f t="shared" ca="1" si="1038"/>
        <v>1</v>
      </c>
      <c r="L4112" s="11">
        <f t="shared" ca="1" si="1032"/>
        <v>9836.909999999958</v>
      </c>
      <c r="M4112">
        <f t="shared" ca="1" si="1039"/>
        <v>1</v>
      </c>
      <c r="N4112">
        <f t="shared" ca="1" si="1033"/>
        <v>2</v>
      </c>
      <c r="O4112">
        <f>COUNTIF(結算日!$A$3:$A$249,A4112)</f>
        <v>1</v>
      </c>
      <c r="Q4112" s="7">
        <f t="shared" si="1041"/>
        <v>40</v>
      </c>
      <c r="R4112" s="8">
        <f t="shared" ca="1" si="1045"/>
        <v>-8240</v>
      </c>
      <c r="S4112" s="8">
        <f t="shared" ca="1" si="1046"/>
        <v>1905870</v>
      </c>
      <c r="T4112" s="8">
        <f t="shared" ca="1" si="1042"/>
        <v>204</v>
      </c>
      <c r="U4112" s="9">
        <f t="shared" ca="1" si="1047"/>
        <v>410</v>
      </c>
      <c r="V4112">
        <f t="shared" si="1043"/>
        <v>2015</v>
      </c>
      <c r="W4112">
        <f t="shared" si="1044"/>
        <v>1</v>
      </c>
    </row>
    <row r="4113" spans="1:23" x14ac:dyDescent="0.25">
      <c r="A4113" s="1">
        <v>42026</v>
      </c>
      <c r="B4113" s="2">
        <v>9369.51</v>
      </c>
      <c r="C4113" s="2">
        <v>97825</v>
      </c>
      <c r="D4113" s="2">
        <v>9388</v>
      </c>
      <c r="E4113" s="2">
        <v>9387</v>
      </c>
      <c r="F4113" s="10">
        <f t="shared" si="1034"/>
        <v>1.9734223027672027E-3</v>
      </c>
      <c r="G4113" s="2">
        <f t="shared" ca="1" si="1035"/>
        <v>86734.774999999994</v>
      </c>
      <c r="H4113">
        <f t="shared" ca="1" si="1036"/>
        <v>1</v>
      </c>
      <c r="I4113">
        <f t="shared" si="1037"/>
        <v>-1</v>
      </c>
      <c r="J4113">
        <f t="shared" si="1040"/>
        <v>49.800000000001091</v>
      </c>
      <c r="K4113">
        <f t="shared" si="1038"/>
        <v>-1</v>
      </c>
      <c r="L4113" s="11">
        <f t="shared" ca="1" si="1032"/>
        <v>9886.7099999999591</v>
      </c>
      <c r="M4113">
        <f t="shared" ca="1" si="1039"/>
        <v>-1</v>
      </c>
      <c r="N4113">
        <f t="shared" ca="1" si="1033"/>
        <v>2</v>
      </c>
      <c r="O4113">
        <f>COUNTIF(結算日!$A$3:$A$249,A4113)</f>
        <v>0</v>
      </c>
      <c r="Q4113" s="7">
        <f t="shared" si="1041"/>
        <v>75</v>
      </c>
      <c r="R4113" s="8">
        <f t="shared" ca="1" si="1045"/>
        <v>15300</v>
      </c>
      <c r="S4113" s="8">
        <f t="shared" ca="1" si="1046"/>
        <v>1920760</v>
      </c>
      <c r="T4113" s="8">
        <f t="shared" ca="1" si="1042"/>
        <v>-204</v>
      </c>
      <c r="U4113" s="9">
        <f t="shared" ca="1" si="1047"/>
        <v>408</v>
      </c>
      <c r="V4113">
        <f t="shared" si="1043"/>
        <v>2015</v>
      </c>
      <c r="W4113">
        <f t="shared" si="1044"/>
        <v>1</v>
      </c>
    </row>
    <row r="4114" spans="1:23" x14ac:dyDescent="0.25">
      <c r="A4114" s="1">
        <v>42027</v>
      </c>
      <c r="B4114" s="2">
        <v>9470.94</v>
      </c>
      <c r="C4114" s="2">
        <v>118761</v>
      </c>
      <c r="D4114" s="2">
        <v>9461</v>
      </c>
      <c r="E4114" s="2">
        <v>9463</v>
      </c>
      <c r="F4114" s="10">
        <f t="shared" si="1034"/>
        <v>-1.0495262349883294E-3</v>
      </c>
      <c r="G4114" s="2">
        <f t="shared" ca="1" si="1035"/>
        <v>87636.05</v>
      </c>
      <c r="H4114">
        <f t="shared" ca="1" si="1036"/>
        <v>1</v>
      </c>
      <c r="I4114">
        <f t="shared" si="1037"/>
        <v>1</v>
      </c>
      <c r="J4114">
        <f t="shared" si="1040"/>
        <v>101.43000000000029</v>
      </c>
      <c r="K4114">
        <f t="shared" si="1038"/>
        <v>1</v>
      </c>
      <c r="L4114" s="11">
        <f t="shared" ca="1" si="1032"/>
        <v>9785.2799999999588</v>
      </c>
      <c r="M4114">
        <f t="shared" ca="1" si="1039"/>
        <v>1</v>
      </c>
      <c r="N4114">
        <f t="shared" ca="1" si="1033"/>
        <v>2</v>
      </c>
      <c r="O4114">
        <f>COUNTIF(結算日!$A$3:$A$249,A4114)</f>
        <v>0</v>
      </c>
      <c r="Q4114" s="7">
        <f t="shared" si="1041"/>
        <v>73</v>
      </c>
      <c r="R4114" s="8">
        <f t="shared" ca="1" si="1045"/>
        <v>-14892</v>
      </c>
      <c r="S4114" s="8">
        <f t="shared" ca="1" si="1046"/>
        <v>1905460</v>
      </c>
      <c r="T4114" s="8">
        <f t="shared" ca="1" si="1042"/>
        <v>201</v>
      </c>
      <c r="U4114" s="9">
        <f t="shared" ca="1" si="1047"/>
        <v>405</v>
      </c>
      <c r="V4114">
        <f t="shared" si="1043"/>
        <v>2015</v>
      </c>
      <c r="W4114">
        <f t="shared" si="1044"/>
        <v>1</v>
      </c>
    </row>
    <row r="4115" spans="1:23" x14ac:dyDescent="0.25">
      <c r="A4115" s="1">
        <v>42030</v>
      </c>
      <c r="B4115" s="2">
        <v>9477.67</v>
      </c>
      <c r="C4115" s="2">
        <v>89684</v>
      </c>
      <c r="D4115" s="2">
        <v>9466</v>
      </c>
      <c r="E4115" s="2">
        <v>9466</v>
      </c>
      <c r="F4115" s="10">
        <f t="shared" si="1034"/>
        <v>-1.231315291627566E-3</v>
      </c>
      <c r="G4115" s="2">
        <f t="shared" ca="1" si="1035"/>
        <v>88113.074999999997</v>
      </c>
      <c r="H4115">
        <f t="shared" ca="1" si="1036"/>
        <v>1</v>
      </c>
      <c r="I4115">
        <f t="shared" si="1037"/>
        <v>1</v>
      </c>
      <c r="J4115">
        <f t="shared" si="1040"/>
        <v>6.7299999999995634</v>
      </c>
      <c r="K4115">
        <f t="shared" si="1038"/>
        <v>1</v>
      </c>
      <c r="L4115" s="11">
        <f t="shared" ca="1" si="1032"/>
        <v>9792.0099999999584</v>
      </c>
      <c r="M4115">
        <f t="shared" ca="1" si="1039"/>
        <v>1</v>
      </c>
      <c r="N4115">
        <f t="shared" ca="1" si="1033"/>
        <v>0</v>
      </c>
      <c r="O4115">
        <f>COUNTIF(結算日!$A$3:$A$249,A4115)</f>
        <v>0</v>
      </c>
      <c r="Q4115" s="7">
        <f t="shared" si="1041"/>
        <v>5</v>
      </c>
      <c r="R4115" s="8">
        <f t="shared" ca="1" si="1045"/>
        <v>1005</v>
      </c>
      <c r="S4115" s="8">
        <f t="shared" ca="1" si="1046"/>
        <v>1906060</v>
      </c>
      <c r="T4115" s="8">
        <f t="shared" ca="1" si="1042"/>
        <v>201</v>
      </c>
      <c r="U4115" s="9">
        <f t="shared" ca="1" si="1047"/>
        <v>0</v>
      </c>
      <c r="V4115">
        <f t="shared" si="1043"/>
        <v>2015</v>
      </c>
      <c r="W4115">
        <f t="shared" si="1044"/>
        <v>1</v>
      </c>
    </row>
    <row r="4116" spans="1:23" x14ac:dyDescent="0.25">
      <c r="A4116" s="1">
        <v>42031</v>
      </c>
      <c r="B4116" s="2">
        <v>9521.59</v>
      </c>
      <c r="C4116" s="2">
        <v>90256</v>
      </c>
      <c r="D4116" s="2">
        <v>9523</v>
      </c>
      <c r="E4116" s="2">
        <v>9523</v>
      </c>
      <c r="F4116" s="10">
        <f t="shared" si="1034"/>
        <v>1.4808451109526999E-4</v>
      </c>
      <c r="G4116" s="2">
        <f t="shared" ca="1" si="1035"/>
        <v>88169.5</v>
      </c>
      <c r="H4116">
        <f t="shared" ca="1" si="1036"/>
        <v>1</v>
      </c>
      <c r="I4116">
        <f t="shared" si="1037"/>
        <v>-1</v>
      </c>
      <c r="J4116">
        <f t="shared" si="1040"/>
        <v>43.920000000000073</v>
      </c>
      <c r="K4116">
        <f t="shared" ca="1" si="1038"/>
        <v>1</v>
      </c>
      <c r="L4116" s="11">
        <f t="shared" ca="1" si="1032"/>
        <v>9835.9299999999585</v>
      </c>
      <c r="M4116">
        <f t="shared" ca="1" si="1039"/>
        <v>1</v>
      </c>
      <c r="N4116">
        <f t="shared" ca="1" si="1033"/>
        <v>0</v>
      </c>
      <c r="O4116">
        <f>COUNTIF(結算日!$A$3:$A$249,A4116)</f>
        <v>0</v>
      </c>
      <c r="Q4116" s="7">
        <f t="shared" si="1041"/>
        <v>57</v>
      </c>
      <c r="R4116" s="8">
        <f t="shared" ca="1" si="1045"/>
        <v>11457</v>
      </c>
      <c r="S4116" s="8">
        <f t="shared" ca="1" si="1046"/>
        <v>1917517</v>
      </c>
      <c r="T4116" s="8">
        <f t="shared" ca="1" si="1042"/>
        <v>201</v>
      </c>
      <c r="U4116" s="9">
        <f t="shared" ca="1" si="1047"/>
        <v>0</v>
      </c>
      <c r="V4116">
        <f t="shared" si="1043"/>
        <v>2015</v>
      </c>
      <c r="W4116">
        <f t="shared" si="1044"/>
        <v>1</v>
      </c>
    </row>
    <row r="4117" spans="1:23" x14ac:dyDescent="0.25">
      <c r="A4117" s="1">
        <v>42032</v>
      </c>
      <c r="B4117" s="2">
        <v>9510.92</v>
      </c>
      <c r="C4117" s="2">
        <v>81776</v>
      </c>
      <c r="D4117" s="2">
        <v>9526</v>
      </c>
      <c r="E4117" s="2">
        <v>9529</v>
      </c>
      <c r="F4117" s="10">
        <f t="shared" si="1034"/>
        <v>1.585545877790917E-3</v>
      </c>
      <c r="G4117" s="2">
        <f t="shared" ca="1" si="1035"/>
        <v>87839.4</v>
      </c>
      <c r="H4117">
        <f t="shared" ca="1" si="1036"/>
        <v>-1</v>
      </c>
      <c r="I4117">
        <f t="shared" si="1037"/>
        <v>-1</v>
      </c>
      <c r="J4117">
        <f t="shared" si="1040"/>
        <v>-10.670000000000073</v>
      </c>
      <c r="K4117">
        <f t="shared" si="1038"/>
        <v>-1</v>
      </c>
      <c r="L4117" s="11">
        <f t="shared" ca="1" si="1032"/>
        <v>9825.2599999999584</v>
      </c>
      <c r="M4117">
        <f t="shared" ca="1" si="1039"/>
        <v>-1</v>
      </c>
      <c r="N4117">
        <f t="shared" ca="1" si="1033"/>
        <v>2</v>
      </c>
      <c r="O4117">
        <f>COUNTIF(結算日!$A$3:$A$249,A4117)</f>
        <v>0</v>
      </c>
      <c r="Q4117" s="7">
        <f t="shared" si="1041"/>
        <v>3</v>
      </c>
      <c r="R4117" s="8">
        <f t="shared" ca="1" si="1045"/>
        <v>603</v>
      </c>
      <c r="S4117" s="8">
        <f t="shared" ca="1" si="1046"/>
        <v>1918120</v>
      </c>
      <c r="T4117" s="8">
        <f t="shared" ca="1" si="1042"/>
        <v>-201</v>
      </c>
      <c r="U4117" s="9">
        <f t="shared" ca="1" si="1047"/>
        <v>402</v>
      </c>
      <c r="V4117">
        <f t="shared" si="1043"/>
        <v>2015</v>
      </c>
      <c r="W4117">
        <f t="shared" si="1044"/>
        <v>1</v>
      </c>
    </row>
    <row r="4118" spans="1:23" x14ac:dyDescent="0.25">
      <c r="A4118" s="1">
        <v>42033</v>
      </c>
      <c r="B4118" s="2">
        <v>9426.9</v>
      </c>
      <c r="C4118" s="2">
        <v>82296</v>
      </c>
      <c r="D4118" s="2">
        <v>9428</v>
      </c>
      <c r="E4118" s="2">
        <v>9432</v>
      </c>
      <c r="F4118" s="10">
        <f t="shared" si="1034"/>
        <v>1.1668735215186743E-4</v>
      </c>
      <c r="G4118" s="2">
        <f t="shared" ca="1" si="1035"/>
        <v>87036.05</v>
      </c>
      <c r="H4118">
        <f t="shared" ca="1" si="1036"/>
        <v>-1</v>
      </c>
      <c r="I4118">
        <f t="shared" si="1037"/>
        <v>-1</v>
      </c>
      <c r="J4118">
        <f t="shared" si="1040"/>
        <v>-84.020000000000437</v>
      </c>
      <c r="K4118">
        <f t="shared" ca="1" si="1038"/>
        <v>-1</v>
      </c>
      <c r="L4118" s="11">
        <f t="shared" ca="1" si="1032"/>
        <v>9909.2799999999588</v>
      </c>
      <c r="M4118">
        <f t="shared" ca="1" si="1039"/>
        <v>-1</v>
      </c>
      <c r="N4118">
        <f t="shared" ca="1" si="1033"/>
        <v>0</v>
      </c>
      <c r="O4118">
        <f>COUNTIF(結算日!$A$3:$A$249,A4118)</f>
        <v>0</v>
      </c>
      <c r="Q4118" s="7">
        <f t="shared" si="1041"/>
        <v>-98</v>
      </c>
      <c r="R4118" s="8">
        <f t="shared" ca="1" si="1045"/>
        <v>19698</v>
      </c>
      <c r="S4118" s="8">
        <f t="shared" ca="1" si="1046"/>
        <v>1937416</v>
      </c>
      <c r="T4118" s="8">
        <f t="shared" ca="1" si="1042"/>
        <v>-205</v>
      </c>
      <c r="U4118" s="9">
        <f t="shared" ca="1" si="1047"/>
        <v>4</v>
      </c>
      <c r="V4118">
        <f t="shared" si="1043"/>
        <v>2015</v>
      </c>
      <c r="W4118">
        <f t="shared" si="1044"/>
        <v>1</v>
      </c>
    </row>
    <row r="4119" spans="1:23" x14ac:dyDescent="0.25">
      <c r="A4119" s="1">
        <v>42034</v>
      </c>
      <c r="B4119" s="2">
        <v>9361.91</v>
      </c>
      <c r="C4119" s="2">
        <v>85128</v>
      </c>
      <c r="D4119" s="2">
        <v>9400</v>
      </c>
      <c r="E4119" s="2">
        <v>9404</v>
      </c>
      <c r="F4119" s="10">
        <f t="shared" si="1034"/>
        <v>4.0686142037256179E-3</v>
      </c>
      <c r="G4119" s="2">
        <f t="shared" ca="1" si="1035"/>
        <v>86577.85</v>
      </c>
      <c r="H4119">
        <f t="shared" ca="1" si="1036"/>
        <v>-1</v>
      </c>
      <c r="I4119">
        <f t="shared" si="1037"/>
        <v>-1</v>
      </c>
      <c r="J4119">
        <f t="shared" si="1040"/>
        <v>-64.989999999999782</v>
      </c>
      <c r="K4119">
        <f t="shared" si="1038"/>
        <v>-1</v>
      </c>
      <c r="L4119" s="11">
        <f t="shared" ca="1" si="1032"/>
        <v>9974.2699999999586</v>
      </c>
      <c r="M4119">
        <f t="shared" ca="1" si="1039"/>
        <v>-1</v>
      </c>
      <c r="N4119">
        <f t="shared" ca="1" si="1033"/>
        <v>0</v>
      </c>
      <c r="O4119">
        <f>COUNTIF(結算日!$A$3:$A$249,A4119)</f>
        <v>0</v>
      </c>
      <c r="Q4119" s="7">
        <f t="shared" si="1041"/>
        <v>-28</v>
      </c>
      <c r="R4119" s="8">
        <f t="shared" ca="1" si="1045"/>
        <v>5740</v>
      </c>
      <c r="S4119" s="8">
        <f t="shared" ca="1" si="1046"/>
        <v>1943152</v>
      </c>
      <c r="T4119" s="8">
        <f t="shared" ca="1" si="1042"/>
        <v>-206</v>
      </c>
      <c r="U4119" s="9">
        <f t="shared" ca="1" si="1047"/>
        <v>1</v>
      </c>
      <c r="V4119">
        <f t="shared" si="1043"/>
        <v>2015</v>
      </c>
      <c r="W4119">
        <f t="shared" si="1044"/>
        <v>1</v>
      </c>
    </row>
    <row r="4120" spans="1:23" x14ac:dyDescent="0.25">
      <c r="A4120" s="1">
        <v>42037</v>
      </c>
      <c r="B4120" s="2">
        <v>9386.99</v>
      </c>
      <c r="C4120" s="2">
        <v>71184</v>
      </c>
      <c r="D4120" s="2">
        <v>9419</v>
      </c>
      <c r="E4120" s="2">
        <v>9424</v>
      </c>
      <c r="F4120" s="10">
        <f t="shared" si="1034"/>
        <v>3.4100387877264993E-3</v>
      </c>
      <c r="G4120" s="2">
        <f t="shared" ca="1" si="1035"/>
        <v>85913.2</v>
      </c>
      <c r="H4120">
        <f t="shared" ca="1" si="1036"/>
        <v>-1</v>
      </c>
      <c r="I4120">
        <f t="shared" si="1037"/>
        <v>-1</v>
      </c>
      <c r="J4120">
        <f t="shared" si="1040"/>
        <v>25.079999999999927</v>
      </c>
      <c r="K4120">
        <f t="shared" si="1038"/>
        <v>-1</v>
      </c>
      <c r="L4120" s="11">
        <f t="shared" ca="1" si="1032"/>
        <v>9949.1899999999587</v>
      </c>
      <c r="M4120">
        <f t="shared" ca="1" si="1039"/>
        <v>-1</v>
      </c>
      <c r="N4120">
        <f t="shared" ca="1" si="1033"/>
        <v>0</v>
      </c>
      <c r="O4120">
        <f>COUNTIF(結算日!$A$3:$A$249,A4120)</f>
        <v>0</v>
      </c>
      <c r="Q4120" s="7">
        <f t="shared" si="1041"/>
        <v>19</v>
      </c>
      <c r="R4120" s="8">
        <f t="shared" ca="1" si="1045"/>
        <v>-3914</v>
      </c>
      <c r="S4120" s="8">
        <f t="shared" ca="1" si="1046"/>
        <v>1939237</v>
      </c>
      <c r="T4120" s="8">
        <f t="shared" ca="1" si="1042"/>
        <v>-205</v>
      </c>
      <c r="U4120" s="9">
        <f t="shared" ca="1" si="1047"/>
        <v>1</v>
      </c>
      <c r="V4120">
        <f t="shared" si="1043"/>
        <v>2015</v>
      </c>
      <c r="W4120">
        <f t="shared" si="1044"/>
        <v>2</v>
      </c>
    </row>
    <row r="4121" spans="1:23" x14ac:dyDescent="0.25">
      <c r="A4121" s="1">
        <v>42038</v>
      </c>
      <c r="B4121" s="2">
        <v>9448.73</v>
      </c>
      <c r="C4121" s="2">
        <v>75723</v>
      </c>
      <c r="D4121" s="2">
        <v>9464</v>
      </c>
      <c r="E4121" s="2">
        <v>9468</v>
      </c>
      <c r="F4121" s="10">
        <f t="shared" si="1034"/>
        <v>1.6160902047153147E-3</v>
      </c>
      <c r="G4121" s="2">
        <f t="shared" ca="1" si="1035"/>
        <v>85503.6</v>
      </c>
      <c r="H4121">
        <f t="shared" ca="1" si="1036"/>
        <v>-1</v>
      </c>
      <c r="I4121">
        <f t="shared" si="1037"/>
        <v>-1</v>
      </c>
      <c r="J4121">
        <f t="shared" si="1040"/>
        <v>61.739999999999782</v>
      </c>
      <c r="K4121">
        <f t="shared" si="1038"/>
        <v>-1</v>
      </c>
      <c r="L4121" s="11">
        <f t="shared" ca="1" si="1032"/>
        <v>9887.4499999999589</v>
      </c>
      <c r="M4121">
        <f t="shared" ca="1" si="1039"/>
        <v>-1</v>
      </c>
      <c r="N4121">
        <f t="shared" ca="1" si="1033"/>
        <v>0</v>
      </c>
      <c r="O4121">
        <f>COUNTIF(結算日!$A$3:$A$249,A4121)</f>
        <v>0</v>
      </c>
      <c r="Q4121" s="7">
        <f t="shared" si="1041"/>
        <v>45</v>
      </c>
      <c r="R4121" s="8">
        <f t="shared" ca="1" si="1045"/>
        <v>-9225</v>
      </c>
      <c r="S4121" s="8">
        <f t="shared" ca="1" si="1046"/>
        <v>1930011</v>
      </c>
      <c r="T4121" s="8">
        <f t="shared" ca="1" si="1042"/>
        <v>-203</v>
      </c>
      <c r="U4121" s="9">
        <f t="shared" ca="1" si="1047"/>
        <v>2</v>
      </c>
      <c r="V4121">
        <f t="shared" si="1043"/>
        <v>2015</v>
      </c>
      <c r="W4121">
        <f t="shared" si="1044"/>
        <v>2</v>
      </c>
    </row>
    <row r="4122" spans="1:23" x14ac:dyDescent="0.25">
      <c r="A4122" s="1">
        <v>42039</v>
      </c>
      <c r="B4122" s="2">
        <v>9513.92</v>
      </c>
      <c r="C4122" s="2">
        <v>95641</v>
      </c>
      <c r="D4122" s="2">
        <v>9521</v>
      </c>
      <c r="E4122" s="2">
        <v>9526</v>
      </c>
      <c r="F4122" s="10">
        <f t="shared" si="1034"/>
        <v>7.4417274898253005E-4</v>
      </c>
      <c r="G4122" s="2">
        <f t="shared" ca="1" si="1035"/>
        <v>85705.3</v>
      </c>
      <c r="H4122">
        <f t="shared" ca="1" si="1036"/>
        <v>1</v>
      </c>
      <c r="I4122">
        <f t="shared" si="1037"/>
        <v>-1</v>
      </c>
      <c r="J4122">
        <f t="shared" si="1040"/>
        <v>65.190000000000509</v>
      </c>
      <c r="K4122">
        <f t="shared" ca="1" si="1038"/>
        <v>1</v>
      </c>
      <c r="L4122" s="11">
        <f t="shared" ca="1" si="1032"/>
        <v>9822.2599999999584</v>
      </c>
      <c r="M4122">
        <f t="shared" ca="1" si="1039"/>
        <v>1</v>
      </c>
      <c r="N4122">
        <f t="shared" ca="1" si="1033"/>
        <v>2</v>
      </c>
      <c r="O4122">
        <f>COUNTIF(結算日!$A$3:$A$249,A4122)</f>
        <v>0</v>
      </c>
      <c r="Q4122" s="7">
        <f t="shared" si="1041"/>
        <v>57</v>
      </c>
      <c r="R4122" s="8">
        <f t="shared" ca="1" si="1045"/>
        <v>-11571</v>
      </c>
      <c r="S4122" s="8">
        <f t="shared" ca="1" si="1046"/>
        <v>1918438</v>
      </c>
      <c r="T4122" s="8">
        <f t="shared" ca="1" si="1042"/>
        <v>201</v>
      </c>
      <c r="U4122" s="9">
        <f t="shared" ca="1" si="1047"/>
        <v>404</v>
      </c>
      <c r="V4122">
        <f t="shared" si="1043"/>
        <v>2015</v>
      </c>
      <c r="W4122">
        <f t="shared" si="1044"/>
        <v>2</v>
      </c>
    </row>
    <row r="4123" spans="1:23" x14ac:dyDescent="0.25">
      <c r="A4123" s="1">
        <v>42040</v>
      </c>
      <c r="B4123" s="2">
        <v>9512.0499999999993</v>
      </c>
      <c r="C4123" s="2">
        <v>73146</v>
      </c>
      <c r="D4123" s="2">
        <v>9514</v>
      </c>
      <c r="E4123" s="2">
        <v>9520</v>
      </c>
      <c r="F4123" s="10">
        <f t="shared" si="1034"/>
        <v>2.0500312761195794E-4</v>
      </c>
      <c r="G4123" s="2">
        <f t="shared" ca="1" si="1035"/>
        <v>85237.475000000006</v>
      </c>
      <c r="H4123">
        <f t="shared" ca="1" si="1036"/>
        <v>-1</v>
      </c>
      <c r="I4123">
        <f t="shared" si="1037"/>
        <v>-1</v>
      </c>
      <c r="J4123">
        <f t="shared" si="1040"/>
        <v>-1.8700000000008004</v>
      </c>
      <c r="K4123">
        <f t="shared" ca="1" si="1038"/>
        <v>-1</v>
      </c>
      <c r="L4123" s="11">
        <f t="shared" ca="1" si="1032"/>
        <v>9820.3899999999576</v>
      </c>
      <c r="M4123">
        <f t="shared" ca="1" si="1039"/>
        <v>-1</v>
      </c>
      <c r="N4123">
        <f t="shared" ca="1" si="1033"/>
        <v>2</v>
      </c>
      <c r="O4123">
        <f>COUNTIF(結算日!$A$3:$A$249,A4123)</f>
        <v>0</v>
      </c>
      <c r="Q4123" s="7">
        <f t="shared" si="1041"/>
        <v>-7</v>
      </c>
      <c r="R4123" s="8">
        <f t="shared" ca="1" si="1045"/>
        <v>-1407</v>
      </c>
      <c r="S4123" s="8">
        <f t="shared" ca="1" si="1046"/>
        <v>1916627</v>
      </c>
      <c r="T4123" s="8">
        <f t="shared" ca="1" si="1042"/>
        <v>-201</v>
      </c>
      <c r="U4123" s="9">
        <f t="shared" ca="1" si="1047"/>
        <v>402</v>
      </c>
      <c r="V4123">
        <f t="shared" si="1043"/>
        <v>2015</v>
      </c>
      <c r="W4123">
        <f t="shared" si="1044"/>
        <v>2</v>
      </c>
    </row>
    <row r="4124" spans="1:23" x14ac:dyDescent="0.25">
      <c r="A4124" s="1">
        <v>42041</v>
      </c>
      <c r="B4124" s="2">
        <v>9456.18</v>
      </c>
      <c r="C4124" s="2">
        <v>71769</v>
      </c>
      <c r="D4124" s="2">
        <v>9469</v>
      </c>
      <c r="E4124" s="2">
        <v>9476</v>
      </c>
      <c r="F4124" s="10">
        <f t="shared" si="1034"/>
        <v>1.3557271540938221E-3</v>
      </c>
      <c r="G4124" s="2">
        <f t="shared" ca="1" si="1035"/>
        <v>85065.95</v>
      </c>
      <c r="H4124">
        <f t="shared" ca="1" si="1036"/>
        <v>-1</v>
      </c>
      <c r="I4124">
        <f t="shared" si="1037"/>
        <v>-1</v>
      </c>
      <c r="J4124">
        <f t="shared" si="1040"/>
        <v>-55.869999999998981</v>
      </c>
      <c r="K4124">
        <f t="shared" si="1038"/>
        <v>-1</v>
      </c>
      <c r="L4124" s="11">
        <f t="shared" ca="1" si="1032"/>
        <v>9876.2599999999566</v>
      </c>
      <c r="M4124">
        <f t="shared" ca="1" si="1039"/>
        <v>-1</v>
      </c>
      <c r="N4124">
        <f t="shared" ca="1" si="1033"/>
        <v>0</v>
      </c>
      <c r="O4124">
        <f>COUNTIF(結算日!$A$3:$A$249,A4124)</f>
        <v>0</v>
      </c>
      <c r="Q4124" s="7">
        <f t="shared" si="1041"/>
        <v>-45</v>
      </c>
      <c r="R4124" s="8">
        <f t="shared" ca="1" si="1045"/>
        <v>9045</v>
      </c>
      <c r="S4124" s="8">
        <f t="shared" ca="1" si="1046"/>
        <v>1925270</v>
      </c>
      <c r="T4124" s="8">
        <f t="shared" ca="1" si="1042"/>
        <v>-203</v>
      </c>
      <c r="U4124" s="9">
        <f t="shared" ca="1" si="1047"/>
        <v>2</v>
      </c>
      <c r="V4124">
        <f t="shared" si="1043"/>
        <v>2015</v>
      </c>
      <c r="W4124">
        <f t="shared" si="1044"/>
        <v>2</v>
      </c>
    </row>
    <row r="4125" spans="1:23" x14ac:dyDescent="0.25">
      <c r="A4125" s="1">
        <v>42044</v>
      </c>
      <c r="B4125" s="2">
        <v>9421.5</v>
      </c>
      <c r="C4125" s="2">
        <v>65399</v>
      </c>
      <c r="D4125" s="2">
        <v>9450</v>
      </c>
      <c r="E4125" s="2">
        <v>9461</v>
      </c>
      <c r="F4125" s="10">
        <f t="shared" si="1034"/>
        <v>3.0249960197421544E-3</v>
      </c>
      <c r="G4125" s="2">
        <f t="shared" ca="1" si="1035"/>
        <v>84787.65</v>
      </c>
      <c r="H4125">
        <f t="shared" ca="1" si="1036"/>
        <v>-1</v>
      </c>
      <c r="I4125">
        <f t="shared" si="1037"/>
        <v>-1</v>
      </c>
      <c r="J4125">
        <f t="shared" si="1040"/>
        <v>-34.680000000000291</v>
      </c>
      <c r="K4125">
        <f t="shared" si="1038"/>
        <v>-1</v>
      </c>
      <c r="L4125" s="11">
        <f t="shared" ca="1" si="1032"/>
        <v>9910.9399999999569</v>
      </c>
      <c r="M4125">
        <f t="shared" ca="1" si="1039"/>
        <v>-1</v>
      </c>
      <c r="N4125">
        <f t="shared" ca="1" si="1033"/>
        <v>0</v>
      </c>
      <c r="O4125">
        <f>COUNTIF(結算日!$A$3:$A$249,A4125)</f>
        <v>0</v>
      </c>
      <c r="Q4125" s="7">
        <f t="shared" si="1041"/>
        <v>-19</v>
      </c>
      <c r="R4125" s="8">
        <f t="shared" ca="1" si="1045"/>
        <v>3857</v>
      </c>
      <c r="S4125" s="8">
        <f t="shared" ca="1" si="1046"/>
        <v>1929125</v>
      </c>
      <c r="T4125" s="8">
        <f t="shared" ca="1" si="1042"/>
        <v>-204</v>
      </c>
      <c r="U4125" s="9">
        <f t="shared" ca="1" si="1047"/>
        <v>1</v>
      </c>
      <c r="V4125">
        <f t="shared" si="1043"/>
        <v>2015</v>
      </c>
      <c r="W4125">
        <f t="shared" si="1044"/>
        <v>2</v>
      </c>
    </row>
    <row r="4126" spans="1:23" x14ac:dyDescent="0.25">
      <c r="A4126" s="1">
        <v>42045</v>
      </c>
      <c r="B4126" s="2">
        <v>9393.7000000000007</v>
      </c>
      <c r="C4126" s="2">
        <v>74799</v>
      </c>
      <c r="D4126" s="2">
        <v>9432</v>
      </c>
      <c r="E4126" s="2">
        <v>9442</v>
      </c>
      <c r="F4126" s="10">
        <f t="shared" si="1034"/>
        <v>4.0772006770495306E-3</v>
      </c>
      <c r="G4126" s="2">
        <f t="shared" ca="1" si="1035"/>
        <v>84758.9</v>
      </c>
      <c r="H4126">
        <f t="shared" ca="1" si="1036"/>
        <v>-1</v>
      </c>
      <c r="I4126">
        <f t="shared" si="1037"/>
        <v>-1</v>
      </c>
      <c r="J4126">
        <f t="shared" si="1040"/>
        <v>-27.799999999999272</v>
      </c>
      <c r="K4126">
        <f t="shared" si="1038"/>
        <v>-1</v>
      </c>
      <c r="L4126" s="11">
        <f t="shared" ca="1" si="1032"/>
        <v>9938.7399999999561</v>
      </c>
      <c r="M4126">
        <f t="shared" ca="1" si="1039"/>
        <v>-1</v>
      </c>
      <c r="N4126">
        <f t="shared" ca="1" si="1033"/>
        <v>0</v>
      </c>
      <c r="O4126">
        <f>COUNTIF(結算日!$A$3:$A$249,A4126)</f>
        <v>0</v>
      </c>
      <c r="Q4126" s="7">
        <f t="shared" si="1041"/>
        <v>-18</v>
      </c>
      <c r="R4126" s="8">
        <f t="shared" ca="1" si="1045"/>
        <v>3672</v>
      </c>
      <c r="S4126" s="8">
        <f t="shared" ca="1" si="1046"/>
        <v>1932796</v>
      </c>
      <c r="T4126" s="8">
        <f t="shared" ca="1" si="1042"/>
        <v>-204</v>
      </c>
      <c r="U4126" s="9">
        <f t="shared" ca="1" si="1047"/>
        <v>0</v>
      </c>
      <c r="V4126">
        <f t="shared" si="1043"/>
        <v>2015</v>
      </c>
      <c r="W4126">
        <f t="shared" si="1044"/>
        <v>2</v>
      </c>
    </row>
    <row r="4127" spans="1:23" x14ac:dyDescent="0.25">
      <c r="A4127" s="1">
        <v>42046</v>
      </c>
      <c r="B4127" s="2">
        <v>9462.2199999999993</v>
      </c>
      <c r="C4127" s="2">
        <v>96551</v>
      </c>
      <c r="D4127" s="2">
        <v>9480</v>
      </c>
      <c r="E4127" s="2">
        <v>9487</v>
      </c>
      <c r="F4127" s="10">
        <f t="shared" si="1034"/>
        <v>1.87905163904456E-3</v>
      </c>
      <c r="G4127" s="2">
        <f t="shared" ca="1" si="1035"/>
        <v>85009.024999999994</v>
      </c>
      <c r="H4127">
        <f t="shared" ca="1" si="1036"/>
        <v>1</v>
      </c>
      <c r="I4127">
        <f t="shared" si="1037"/>
        <v>-1</v>
      </c>
      <c r="J4127">
        <f t="shared" si="1040"/>
        <v>68.519999999998618</v>
      </c>
      <c r="K4127">
        <f t="shared" si="1038"/>
        <v>-1</v>
      </c>
      <c r="L4127" s="11">
        <f t="shared" ca="1" si="1032"/>
        <v>9870.2199999999575</v>
      </c>
      <c r="M4127">
        <f t="shared" ca="1" si="1039"/>
        <v>-1</v>
      </c>
      <c r="N4127">
        <f t="shared" ca="1" si="1033"/>
        <v>0</v>
      </c>
      <c r="O4127">
        <f>COUNTIF(結算日!$A$3:$A$249,A4127)</f>
        <v>0</v>
      </c>
      <c r="Q4127" s="7">
        <f t="shared" si="1041"/>
        <v>48</v>
      </c>
      <c r="R4127" s="8">
        <f t="shared" ca="1" si="1045"/>
        <v>-9792</v>
      </c>
      <c r="S4127" s="8">
        <f t="shared" ca="1" si="1046"/>
        <v>1923004</v>
      </c>
      <c r="T4127" s="8">
        <f t="shared" ca="1" si="1042"/>
        <v>-202</v>
      </c>
      <c r="U4127" s="9">
        <f t="shared" ca="1" si="1047"/>
        <v>2</v>
      </c>
      <c r="V4127">
        <f t="shared" si="1043"/>
        <v>2015</v>
      </c>
      <c r="W4127">
        <f t="shared" si="1044"/>
        <v>2</v>
      </c>
    </row>
    <row r="4128" spans="1:23" x14ac:dyDescent="0.25">
      <c r="A4128" s="1">
        <v>42047</v>
      </c>
      <c r="B4128" s="2">
        <v>9496.31</v>
      </c>
      <c r="C4128" s="2">
        <v>75298</v>
      </c>
      <c r="D4128" s="2">
        <v>9480</v>
      </c>
      <c r="E4128" s="2">
        <v>9502</v>
      </c>
      <c r="F4128" s="10">
        <f t="shared" si="1034"/>
        <v>-1.7175092220029775E-3</v>
      </c>
      <c r="G4128" s="2">
        <f t="shared" ca="1" si="1035"/>
        <v>84248.274999999994</v>
      </c>
      <c r="H4128">
        <f t="shared" ca="1" si="1036"/>
        <v>-1</v>
      </c>
      <c r="I4128">
        <f t="shared" si="1037"/>
        <v>1</v>
      </c>
      <c r="J4128">
        <f t="shared" si="1040"/>
        <v>34.090000000000146</v>
      </c>
      <c r="K4128">
        <f t="shared" si="1038"/>
        <v>1</v>
      </c>
      <c r="L4128" s="11">
        <f t="shared" ca="1" si="1032"/>
        <v>9836.1299999999574</v>
      </c>
      <c r="M4128">
        <f t="shared" ca="1" si="1039"/>
        <v>1</v>
      </c>
      <c r="N4128">
        <f t="shared" ca="1" si="1033"/>
        <v>2</v>
      </c>
      <c r="O4128">
        <f>COUNTIF(結算日!$A$3:$A$249,A4128)</f>
        <v>0</v>
      </c>
      <c r="Q4128" s="7">
        <f t="shared" si="1041"/>
        <v>0</v>
      </c>
      <c r="R4128" s="8">
        <f t="shared" ca="1" si="1045"/>
        <v>0</v>
      </c>
      <c r="S4128" s="8">
        <f t="shared" ca="1" si="1046"/>
        <v>1923002</v>
      </c>
      <c r="T4128" s="8">
        <f t="shared" ca="1" si="1042"/>
        <v>202</v>
      </c>
      <c r="U4128" s="9">
        <f t="shared" ca="1" si="1047"/>
        <v>404</v>
      </c>
      <c r="V4128">
        <f t="shared" si="1043"/>
        <v>2015</v>
      </c>
      <c r="W4128">
        <f t="shared" si="1044"/>
        <v>2</v>
      </c>
    </row>
    <row r="4129" spans="1:23" x14ac:dyDescent="0.25">
      <c r="A4129" s="1">
        <v>42048</v>
      </c>
      <c r="B4129" s="2">
        <v>9529.51</v>
      </c>
      <c r="C4129" s="2">
        <v>76131</v>
      </c>
      <c r="D4129" s="2">
        <v>9514</v>
      </c>
      <c r="E4129" s="2">
        <v>9537</v>
      </c>
      <c r="F4129" s="10">
        <f t="shared" si="1034"/>
        <v>-1.6275758144962404E-3</v>
      </c>
      <c r="G4129" s="2">
        <f t="shared" ca="1" si="1035"/>
        <v>83959.024999999994</v>
      </c>
      <c r="H4129">
        <f t="shared" ca="1" si="1036"/>
        <v>-1</v>
      </c>
      <c r="I4129">
        <f t="shared" si="1037"/>
        <v>1</v>
      </c>
      <c r="J4129">
        <f t="shared" si="1040"/>
        <v>33.200000000000728</v>
      </c>
      <c r="K4129">
        <f t="shared" si="1038"/>
        <v>1</v>
      </c>
      <c r="L4129" s="11">
        <f t="shared" ca="1" si="1032"/>
        <v>9869.3299999999581</v>
      </c>
      <c r="M4129">
        <f t="shared" ca="1" si="1039"/>
        <v>1</v>
      </c>
      <c r="N4129">
        <f t="shared" ca="1" si="1033"/>
        <v>0</v>
      </c>
      <c r="O4129">
        <f>COUNTIF(結算日!$A$3:$A$249,A4129)</f>
        <v>0</v>
      </c>
      <c r="Q4129" s="7">
        <f t="shared" si="1041"/>
        <v>34</v>
      </c>
      <c r="R4129" s="8">
        <f t="shared" ca="1" si="1045"/>
        <v>6868</v>
      </c>
      <c r="S4129" s="8">
        <f t="shared" ca="1" si="1046"/>
        <v>1929466</v>
      </c>
      <c r="T4129" s="8">
        <f t="shared" ca="1" si="1042"/>
        <v>202</v>
      </c>
      <c r="U4129" s="9">
        <f t="shared" ca="1" si="1047"/>
        <v>0</v>
      </c>
      <c r="V4129">
        <f t="shared" si="1043"/>
        <v>2015</v>
      </c>
      <c r="W4129">
        <f t="shared" si="1044"/>
        <v>2</v>
      </c>
    </row>
    <row r="4130" spans="1:23" x14ac:dyDescent="0.25">
      <c r="A4130" s="1">
        <v>42059</v>
      </c>
      <c r="B4130" s="2">
        <v>9629.3700000000008</v>
      </c>
      <c r="C4130" s="2">
        <v>109036</v>
      </c>
      <c r="D4130" s="2">
        <v>9649</v>
      </c>
      <c r="E4130" s="2">
        <v>9650</v>
      </c>
      <c r="F4130" s="10">
        <f t="shared" si="1034"/>
        <v>2.1424039163515651E-3</v>
      </c>
      <c r="G4130" s="2">
        <f t="shared" ca="1" si="1035"/>
        <v>83962.774999999994</v>
      </c>
      <c r="H4130">
        <f t="shared" ca="1" si="1036"/>
        <v>1</v>
      </c>
      <c r="I4130">
        <f t="shared" si="1037"/>
        <v>-1</v>
      </c>
      <c r="J4130">
        <f t="shared" si="1040"/>
        <v>99.860000000000582</v>
      </c>
      <c r="K4130">
        <f t="shared" si="1038"/>
        <v>-1</v>
      </c>
      <c r="L4130" s="11">
        <f t="shared" ca="1" si="1032"/>
        <v>9969.1899999999587</v>
      </c>
      <c r="M4130">
        <f t="shared" ca="1" si="1039"/>
        <v>-1</v>
      </c>
      <c r="N4130">
        <f t="shared" ca="1" si="1033"/>
        <v>2</v>
      </c>
      <c r="O4130">
        <f>COUNTIF(結算日!$A$3:$A$249,A4130)</f>
        <v>1</v>
      </c>
      <c r="Q4130" s="7">
        <f t="shared" si="1041"/>
        <v>135</v>
      </c>
      <c r="R4130" s="8">
        <f t="shared" ca="1" si="1045"/>
        <v>27270</v>
      </c>
      <c r="S4130" s="8">
        <f t="shared" ca="1" si="1046"/>
        <v>1956736</v>
      </c>
      <c r="T4130" s="8">
        <f t="shared" ca="1" si="1042"/>
        <v>-202</v>
      </c>
      <c r="U4130" s="9">
        <f t="shared" ca="1" si="1047"/>
        <v>404</v>
      </c>
      <c r="V4130">
        <f t="shared" si="1043"/>
        <v>2015</v>
      </c>
      <c r="W4130">
        <f t="shared" si="1044"/>
        <v>2</v>
      </c>
    </row>
    <row r="4131" spans="1:23" x14ac:dyDescent="0.25">
      <c r="A4131" s="1">
        <v>42060</v>
      </c>
      <c r="B4131" s="2">
        <v>9699.5400000000009</v>
      </c>
      <c r="C4131" s="2">
        <v>96141</v>
      </c>
      <c r="D4131" s="2">
        <v>9684</v>
      </c>
      <c r="E4131" s="2">
        <v>9685</v>
      </c>
      <c r="F4131" s="10">
        <f t="shared" si="1034"/>
        <v>-1.6021378333406222E-3</v>
      </c>
      <c r="G4131" s="2">
        <f t="shared" ca="1" si="1035"/>
        <v>84359.875</v>
      </c>
      <c r="H4131">
        <f t="shared" ca="1" si="1036"/>
        <v>1</v>
      </c>
      <c r="I4131">
        <f t="shared" si="1037"/>
        <v>1</v>
      </c>
      <c r="J4131">
        <f t="shared" si="1040"/>
        <v>70.170000000000073</v>
      </c>
      <c r="K4131">
        <f t="shared" si="1038"/>
        <v>1</v>
      </c>
      <c r="L4131" s="11">
        <f t="shared" ca="1" si="1032"/>
        <v>9899.0199999999586</v>
      </c>
      <c r="M4131">
        <f t="shared" ca="1" si="1039"/>
        <v>1</v>
      </c>
      <c r="N4131">
        <f t="shared" ca="1" si="1033"/>
        <v>2</v>
      </c>
      <c r="O4131">
        <f>COUNTIF(結算日!$A$3:$A$249,A4131)</f>
        <v>0</v>
      </c>
      <c r="Q4131" s="7">
        <f t="shared" si="1041"/>
        <v>34</v>
      </c>
      <c r="R4131" s="8">
        <f t="shared" ca="1" si="1045"/>
        <v>-6868</v>
      </c>
      <c r="S4131" s="8">
        <f t="shared" ca="1" si="1046"/>
        <v>1949464</v>
      </c>
      <c r="T4131" s="8">
        <f t="shared" ca="1" si="1042"/>
        <v>201</v>
      </c>
      <c r="U4131" s="9">
        <f t="shared" ca="1" si="1047"/>
        <v>403</v>
      </c>
      <c r="V4131">
        <f t="shared" si="1043"/>
        <v>2015</v>
      </c>
      <c r="W4131">
        <f t="shared" si="1044"/>
        <v>2</v>
      </c>
    </row>
    <row r="4132" spans="1:23" x14ac:dyDescent="0.25">
      <c r="A4132" s="1">
        <v>42061</v>
      </c>
      <c r="B4132" s="2">
        <v>9622.1</v>
      </c>
      <c r="C4132" s="2">
        <v>94539</v>
      </c>
      <c r="D4132" s="2">
        <v>9649</v>
      </c>
      <c r="E4132" s="2">
        <v>9653</v>
      </c>
      <c r="F4132" s="10">
        <f t="shared" si="1034"/>
        <v>2.7956475197721264E-3</v>
      </c>
      <c r="G4132" s="2">
        <f t="shared" ca="1" si="1035"/>
        <v>84991.45</v>
      </c>
      <c r="H4132">
        <f t="shared" ca="1" si="1036"/>
        <v>1</v>
      </c>
      <c r="I4132">
        <f t="shared" si="1037"/>
        <v>-1</v>
      </c>
      <c r="J4132">
        <f t="shared" si="1040"/>
        <v>-77.440000000000509</v>
      </c>
      <c r="K4132">
        <f t="shared" si="1038"/>
        <v>-1</v>
      </c>
      <c r="L4132" s="11">
        <f t="shared" ca="1" si="1032"/>
        <v>9821.5799999999581</v>
      </c>
      <c r="M4132">
        <f t="shared" ca="1" si="1039"/>
        <v>-1</v>
      </c>
      <c r="N4132">
        <f t="shared" ca="1" si="1033"/>
        <v>2</v>
      </c>
      <c r="O4132">
        <f>COUNTIF(結算日!$A$3:$A$249,A4132)</f>
        <v>0</v>
      </c>
      <c r="Q4132" s="7">
        <f t="shared" si="1041"/>
        <v>-35</v>
      </c>
      <c r="R4132" s="8">
        <f t="shared" ca="1" si="1045"/>
        <v>-7035</v>
      </c>
      <c r="S4132" s="8">
        <f t="shared" ca="1" si="1046"/>
        <v>1942026</v>
      </c>
      <c r="T4132" s="8">
        <f t="shared" ca="1" si="1042"/>
        <v>-201</v>
      </c>
      <c r="U4132" s="9">
        <f t="shared" ca="1" si="1047"/>
        <v>402</v>
      </c>
      <c r="V4132">
        <f t="shared" si="1043"/>
        <v>2015</v>
      </c>
      <c r="W4132">
        <f t="shared" si="1044"/>
        <v>2</v>
      </c>
    </row>
    <row r="4133" spans="1:23" x14ac:dyDescent="0.25">
      <c r="A4133" s="1">
        <v>42065</v>
      </c>
      <c r="B4133" s="2">
        <v>9601.36</v>
      </c>
      <c r="C4133" s="2">
        <v>91114</v>
      </c>
      <c r="D4133" s="2">
        <v>9631</v>
      </c>
      <c r="E4133" s="2">
        <v>9638</v>
      </c>
      <c r="F4133" s="10">
        <f t="shared" si="1034"/>
        <v>3.0870626661221312E-3</v>
      </c>
      <c r="G4133" s="2">
        <f t="shared" ca="1" si="1035"/>
        <v>85179.875</v>
      </c>
      <c r="H4133">
        <f t="shared" ca="1" si="1036"/>
        <v>1</v>
      </c>
      <c r="I4133">
        <f t="shared" si="1037"/>
        <v>-1</v>
      </c>
      <c r="J4133">
        <f t="shared" si="1040"/>
        <v>-20.739999999999782</v>
      </c>
      <c r="K4133">
        <f t="shared" si="1038"/>
        <v>-1</v>
      </c>
      <c r="L4133" s="11">
        <f t="shared" ca="1" si="1032"/>
        <v>9842.3199999999579</v>
      </c>
      <c r="M4133">
        <f t="shared" ca="1" si="1039"/>
        <v>-1</v>
      </c>
      <c r="N4133">
        <f t="shared" ca="1" si="1033"/>
        <v>0</v>
      </c>
      <c r="O4133">
        <f>COUNTIF(結算日!$A$3:$A$249,A4133)</f>
        <v>0</v>
      </c>
      <c r="Q4133" s="7">
        <f t="shared" si="1041"/>
        <v>-18</v>
      </c>
      <c r="R4133" s="8">
        <f t="shared" ca="1" si="1045"/>
        <v>3618</v>
      </c>
      <c r="S4133" s="8">
        <f t="shared" ca="1" si="1046"/>
        <v>1945242</v>
      </c>
      <c r="T4133" s="8">
        <f t="shared" ca="1" si="1042"/>
        <v>-201</v>
      </c>
      <c r="U4133" s="9">
        <f t="shared" ca="1" si="1047"/>
        <v>0</v>
      </c>
      <c r="V4133">
        <f t="shared" si="1043"/>
        <v>2015</v>
      </c>
      <c r="W4133">
        <f t="shared" si="1044"/>
        <v>3</v>
      </c>
    </row>
    <row r="4134" spans="1:23" x14ac:dyDescent="0.25">
      <c r="A4134" s="1">
        <v>42066</v>
      </c>
      <c r="B4134" s="2">
        <v>9605.77</v>
      </c>
      <c r="C4134" s="2">
        <v>84348</v>
      </c>
      <c r="D4134" s="2">
        <v>9614</v>
      </c>
      <c r="E4134" s="2">
        <v>9623</v>
      </c>
      <c r="F4134" s="10">
        <f t="shared" si="1034"/>
        <v>8.5677670816597384E-4</v>
      </c>
      <c r="G4134" s="2">
        <f t="shared" ca="1" si="1035"/>
        <v>85903.8</v>
      </c>
      <c r="H4134">
        <f t="shared" ca="1" si="1036"/>
        <v>-1</v>
      </c>
      <c r="I4134">
        <f t="shared" si="1037"/>
        <v>-1</v>
      </c>
      <c r="J4134">
        <f t="shared" si="1040"/>
        <v>4.4099999999998545</v>
      </c>
      <c r="K4134">
        <f t="shared" ca="1" si="1038"/>
        <v>-1</v>
      </c>
      <c r="L4134" s="11">
        <f t="shared" ca="1" si="1032"/>
        <v>9837.909999999958</v>
      </c>
      <c r="M4134">
        <f t="shared" ca="1" si="1039"/>
        <v>-1</v>
      </c>
      <c r="N4134">
        <f t="shared" ca="1" si="1033"/>
        <v>0</v>
      </c>
      <c r="O4134">
        <f>COUNTIF(結算日!$A$3:$A$249,A4134)</f>
        <v>0</v>
      </c>
      <c r="Q4134" s="7">
        <f t="shared" si="1041"/>
        <v>-17</v>
      </c>
      <c r="R4134" s="8">
        <f t="shared" ca="1" si="1045"/>
        <v>3417</v>
      </c>
      <c r="S4134" s="8">
        <f t="shared" ca="1" si="1046"/>
        <v>1948659</v>
      </c>
      <c r="T4134" s="8">
        <f t="shared" ca="1" si="1042"/>
        <v>-202</v>
      </c>
      <c r="U4134" s="9">
        <f t="shared" ca="1" si="1047"/>
        <v>1</v>
      </c>
      <c r="V4134">
        <f t="shared" si="1043"/>
        <v>2015</v>
      </c>
      <c r="W4134">
        <f t="shared" si="1044"/>
        <v>3</v>
      </c>
    </row>
    <row r="4135" spans="1:23" x14ac:dyDescent="0.25">
      <c r="A4135" s="1">
        <v>42067</v>
      </c>
      <c r="B4135" s="2">
        <v>9621.73</v>
      </c>
      <c r="C4135" s="2">
        <v>84225</v>
      </c>
      <c r="D4135" s="2">
        <v>9622</v>
      </c>
      <c r="E4135" s="2">
        <v>9630</v>
      </c>
      <c r="F4135" s="10">
        <f t="shared" si="1034"/>
        <v>2.8061481667007726E-5</v>
      </c>
      <c r="G4135" s="2">
        <f t="shared" ca="1" si="1035"/>
        <v>86621.425000000003</v>
      </c>
      <c r="H4135">
        <f t="shared" ca="1" si="1036"/>
        <v>-1</v>
      </c>
      <c r="I4135">
        <f t="shared" si="1037"/>
        <v>-1</v>
      </c>
      <c r="J4135">
        <f t="shared" si="1040"/>
        <v>15.959999999999127</v>
      </c>
      <c r="K4135">
        <f t="shared" ca="1" si="1038"/>
        <v>-1</v>
      </c>
      <c r="L4135" s="11">
        <f t="shared" ca="1" si="1032"/>
        <v>9821.9499999999589</v>
      </c>
      <c r="M4135">
        <f t="shared" ca="1" si="1039"/>
        <v>-1</v>
      </c>
      <c r="N4135">
        <f t="shared" ca="1" si="1033"/>
        <v>0</v>
      </c>
      <c r="O4135">
        <f>COUNTIF(結算日!$A$3:$A$249,A4135)</f>
        <v>0</v>
      </c>
      <c r="Q4135" s="7">
        <f t="shared" si="1041"/>
        <v>8</v>
      </c>
      <c r="R4135" s="8">
        <f t="shared" ca="1" si="1045"/>
        <v>-1616</v>
      </c>
      <c r="S4135" s="8">
        <f t="shared" ca="1" si="1046"/>
        <v>1947042</v>
      </c>
      <c r="T4135" s="8">
        <f t="shared" ca="1" si="1042"/>
        <v>-202</v>
      </c>
      <c r="U4135" s="9">
        <f t="shared" ca="1" si="1047"/>
        <v>0</v>
      </c>
      <c r="V4135">
        <f t="shared" si="1043"/>
        <v>2015</v>
      </c>
      <c r="W4135">
        <f t="shared" si="1044"/>
        <v>3</v>
      </c>
    </row>
    <row r="4136" spans="1:23" x14ac:dyDescent="0.25">
      <c r="A4136" s="1">
        <v>42068</v>
      </c>
      <c r="B4136" s="2">
        <v>9595.09</v>
      </c>
      <c r="C4136" s="2">
        <v>84478</v>
      </c>
      <c r="D4136" s="2">
        <v>9589</v>
      </c>
      <c r="E4136" s="2">
        <v>9594</v>
      </c>
      <c r="F4136" s="10">
        <f t="shared" si="1034"/>
        <v>-6.3469962241102795E-4</v>
      </c>
      <c r="G4136" s="2">
        <f t="shared" ca="1" si="1035"/>
        <v>87759.2</v>
      </c>
      <c r="H4136">
        <f t="shared" ca="1" si="1036"/>
        <v>-1</v>
      </c>
      <c r="I4136">
        <f t="shared" si="1037"/>
        <v>1</v>
      </c>
      <c r="J4136">
        <f t="shared" si="1040"/>
        <v>-26.639999999999418</v>
      </c>
      <c r="K4136">
        <f t="shared" ca="1" si="1038"/>
        <v>-1</v>
      </c>
      <c r="L4136" s="11">
        <f t="shared" ca="1" si="1032"/>
        <v>9848.5899999999583</v>
      </c>
      <c r="M4136">
        <f t="shared" ca="1" si="1039"/>
        <v>-1</v>
      </c>
      <c r="N4136">
        <f t="shared" ca="1" si="1033"/>
        <v>0</v>
      </c>
      <c r="O4136">
        <f>COUNTIF(結算日!$A$3:$A$249,A4136)</f>
        <v>0</v>
      </c>
      <c r="Q4136" s="7">
        <f t="shared" si="1041"/>
        <v>-33</v>
      </c>
      <c r="R4136" s="8">
        <f t="shared" ca="1" si="1045"/>
        <v>6666</v>
      </c>
      <c r="S4136" s="8">
        <f t="shared" ca="1" si="1046"/>
        <v>1953708</v>
      </c>
      <c r="T4136" s="8">
        <f t="shared" ca="1" si="1042"/>
        <v>-203</v>
      </c>
      <c r="U4136" s="9">
        <f t="shared" ca="1" si="1047"/>
        <v>1</v>
      </c>
      <c r="V4136">
        <f t="shared" si="1043"/>
        <v>2015</v>
      </c>
      <c r="W4136">
        <f t="shared" si="1044"/>
        <v>3</v>
      </c>
    </row>
    <row r="4137" spans="1:23" x14ac:dyDescent="0.25">
      <c r="A4137" s="1">
        <v>42069</v>
      </c>
      <c r="B4137" s="2">
        <v>9645.77</v>
      </c>
      <c r="C4137" s="2">
        <v>93811</v>
      </c>
      <c r="D4137" s="2">
        <v>9638</v>
      </c>
      <c r="E4137" s="2">
        <v>9645</v>
      </c>
      <c r="F4137" s="10">
        <f t="shared" si="1034"/>
        <v>-8.055344467057246E-4</v>
      </c>
      <c r="G4137" s="2">
        <f t="shared" ca="1" si="1035"/>
        <v>88066.375</v>
      </c>
      <c r="H4137">
        <f t="shared" ca="1" si="1036"/>
        <v>1</v>
      </c>
      <c r="I4137">
        <f t="shared" si="1037"/>
        <v>1</v>
      </c>
      <c r="J4137">
        <f t="shared" si="1040"/>
        <v>50.680000000000291</v>
      </c>
      <c r="K4137">
        <f t="shared" ca="1" si="1038"/>
        <v>1</v>
      </c>
      <c r="L4137" s="11">
        <f t="shared" ca="1" si="1032"/>
        <v>9797.909999999958</v>
      </c>
      <c r="M4137">
        <f t="shared" ca="1" si="1039"/>
        <v>1</v>
      </c>
      <c r="N4137">
        <f t="shared" ca="1" si="1033"/>
        <v>2</v>
      </c>
      <c r="O4137">
        <f>COUNTIF(結算日!$A$3:$A$249,A4137)</f>
        <v>0</v>
      </c>
      <c r="Q4137" s="7">
        <f t="shared" si="1041"/>
        <v>49</v>
      </c>
      <c r="R4137" s="8">
        <f t="shared" ca="1" si="1045"/>
        <v>-9947</v>
      </c>
      <c r="S4137" s="8">
        <f t="shared" ca="1" si="1046"/>
        <v>1943760</v>
      </c>
      <c r="T4137" s="8">
        <f t="shared" ca="1" si="1042"/>
        <v>201</v>
      </c>
      <c r="U4137" s="9">
        <f t="shared" ca="1" si="1047"/>
        <v>404</v>
      </c>
      <c r="V4137">
        <f t="shared" si="1043"/>
        <v>2015</v>
      </c>
      <c r="W4137">
        <f t="shared" si="1044"/>
        <v>3</v>
      </c>
    </row>
    <row r="4138" spans="1:23" x14ac:dyDescent="0.25">
      <c r="A4138" s="1">
        <v>42072</v>
      </c>
      <c r="B4138" s="2">
        <v>9562.98</v>
      </c>
      <c r="C4138" s="2">
        <v>84242</v>
      </c>
      <c r="D4138" s="2">
        <v>9576</v>
      </c>
      <c r="E4138" s="2">
        <v>9583</v>
      </c>
      <c r="F4138" s="10">
        <f t="shared" si="1034"/>
        <v>1.3615002854758806E-3</v>
      </c>
      <c r="G4138" s="2">
        <f t="shared" ca="1" si="1035"/>
        <v>88391.425000000003</v>
      </c>
      <c r="H4138">
        <f t="shared" ca="1" si="1036"/>
        <v>-1</v>
      </c>
      <c r="I4138">
        <f t="shared" si="1037"/>
        <v>-1</v>
      </c>
      <c r="J4138">
        <f t="shared" si="1040"/>
        <v>-82.790000000000873</v>
      </c>
      <c r="K4138">
        <f t="shared" si="1038"/>
        <v>-1</v>
      </c>
      <c r="L4138" s="11">
        <f t="shared" ca="1" si="1032"/>
        <v>9715.1199999999571</v>
      </c>
      <c r="M4138">
        <f t="shared" ca="1" si="1039"/>
        <v>-1</v>
      </c>
      <c r="N4138">
        <f t="shared" ca="1" si="1033"/>
        <v>2</v>
      </c>
      <c r="O4138">
        <f>COUNTIF(結算日!$A$3:$A$249,A4138)</f>
        <v>0</v>
      </c>
      <c r="Q4138" s="7">
        <f t="shared" si="1041"/>
        <v>-62</v>
      </c>
      <c r="R4138" s="8">
        <f t="shared" ca="1" si="1045"/>
        <v>-12462</v>
      </c>
      <c r="S4138" s="8">
        <f t="shared" ca="1" si="1046"/>
        <v>1930894</v>
      </c>
      <c r="T4138" s="8">
        <f t="shared" ca="1" si="1042"/>
        <v>-201</v>
      </c>
      <c r="U4138" s="9">
        <f t="shared" ca="1" si="1047"/>
        <v>402</v>
      </c>
      <c r="V4138">
        <f t="shared" si="1043"/>
        <v>2015</v>
      </c>
      <c r="W4138">
        <f t="shared" si="1044"/>
        <v>3</v>
      </c>
    </row>
    <row r="4139" spans="1:23" x14ac:dyDescent="0.25">
      <c r="A4139" s="1">
        <v>42073</v>
      </c>
      <c r="B4139" s="2">
        <v>9536.5300000000007</v>
      </c>
      <c r="C4139" s="2">
        <v>91895</v>
      </c>
      <c r="D4139" s="2">
        <v>9528</v>
      </c>
      <c r="E4139" s="2">
        <v>9535</v>
      </c>
      <c r="F4139" s="10">
        <f t="shared" si="1034"/>
        <v>-8.9445532075094203E-4</v>
      </c>
      <c r="G4139" s="2">
        <f t="shared" ca="1" si="1035"/>
        <v>89210.15</v>
      </c>
      <c r="H4139">
        <f t="shared" ca="1" si="1036"/>
        <v>1</v>
      </c>
      <c r="I4139">
        <f t="shared" si="1037"/>
        <v>1</v>
      </c>
      <c r="J4139">
        <f t="shared" si="1040"/>
        <v>-26.449999999998909</v>
      </c>
      <c r="K4139">
        <f t="shared" ca="1" si="1038"/>
        <v>1</v>
      </c>
      <c r="L4139" s="11">
        <f t="shared" ca="1" si="1032"/>
        <v>9741.5699999999561</v>
      </c>
      <c r="M4139">
        <f t="shared" ca="1" si="1039"/>
        <v>1</v>
      </c>
      <c r="N4139">
        <f t="shared" ca="1" si="1033"/>
        <v>2</v>
      </c>
      <c r="O4139">
        <f>COUNTIF(結算日!$A$3:$A$249,A4139)</f>
        <v>0</v>
      </c>
      <c r="Q4139" s="7">
        <f t="shared" si="1041"/>
        <v>-48</v>
      </c>
      <c r="R4139" s="8">
        <f t="shared" ca="1" si="1045"/>
        <v>9648</v>
      </c>
      <c r="S4139" s="8">
        <f t="shared" ca="1" si="1046"/>
        <v>1940140</v>
      </c>
      <c r="T4139" s="8">
        <f t="shared" ca="1" si="1042"/>
        <v>203</v>
      </c>
      <c r="U4139" s="9">
        <f t="shared" ca="1" si="1047"/>
        <v>404</v>
      </c>
      <c r="V4139">
        <f t="shared" si="1043"/>
        <v>2015</v>
      </c>
      <c r="W4139">
        <f t="shared" si="1044"/>
        <v>3</v>
      </c>
    </row>
    <row r="4140" spans="1:23" x14ac:dyDescent="0.25">
      <c r="A4140" s="1">
        <v>42074</v>
      </c>
      <c r="B4140" s="2">
        <v>9523.18</v>
      </c>
      <c r="C4140" s="2">
        <v>96005</v>
      </c>
      <c r="D4140" s="2">
        <v>9519</v>
      </c>
      <c r="E4140" s="2">
        <v>9528</v>
      </c>
      <c r="F4140" s="10">
        <f t="shared" si="1034"/>
        <v>-4.3892901320785604E-4</v>
      </c>
      <c r="G4140" s="2">
        <f t="shared" ca="1" si="1035"/>
        <v>89591.5</v>
      </c>
      <c r="H4140">
        <f t="shared" ca="1" si="1036"/>
        <v>1</v>
      </c>
      <c r="I4140">
        <f t="shared" si="1037"/>
        <v>1</v>
      </c>
      <c r="J4140">
        <f t="shared" si="1040"/>
        <v>-13.350000000000364</v>
      </c>
      <c r="K4140">
        <f t="shared" ca="1" si="1038"/>
        <v>1</v>
      </c>
      <c r="L4140" s="11">
        <f t="shared" ca="1" si="1032"/>
        <v>9728.2199999999557</v>
      </c>
      <c r="M4140">
        <f t="shared" ca="1" si="1039"/>
        <v>1</v>
      </c>
      <c r="N4140">
        <f t="shared" ca="1" si="1033"/>
        <v>0</v>
      </c>
      <c r="O4140">
        <f>COUNTIF(結算日!$A$3:$A$249,A4140)</f>
        <v>0</v>
      </c>
      <c r="Q4140" s="7">
        <f t="shared" si="1041"/>
        <v>-9</v>
      </c>
      <c r="R4140" s="8">
        <f t="shared" ca="1" si="1045"/>
        <v>-1827</v>
      </c>
      <c r="S4140" s="8">
        <f t="shared" ca="1" si="1046"/>
        <v>1937909</v>
      </c>
      <c r="T4140" s="8">
        <f t="shared" ca="1" si="1042"/>
        <v>203</v>
      </c>
      <c r="U4140" s="9">
        <f t="shared" ca="1" si="1047"/>
        <v>0</v>
      </c>
      <c r="V4140">
        <f t="shared" si="1043"/>
        <v>2015</v>
      </c>
      <c r="W4140">
        <f t="shared" si="1044"/>
        <v>3</v>
      </c>
    </row>
    <row r="4141" spans="1:23" x14ac:dyDescent="0.25">
      <c r="A4141" s="1">
        <v>42075</v>
      </c>
      <c r="B4141" s="2">
        <v>9596</v>
      </c>
      <c r="C4141" s="2">
        <v>95772</v>
      </c>
      <c r="D4141" s="2">
        <v>9607</v>
      </c>
      <c r="E4141" s="2">
        <v>9617</v>
      </c>
      <c r="F4141" s="10">
        <f t="shared" si="1034"/>
        <v>1.146310962901298E-3</v>
      </c>
      <c r="G4141" s="2">
        <f t="shared" ca="1" si="1035"/>
        <v>89224.6</v>
      </c>
      <c r="H4141">
        <f t="shared" ca="1" si="1036"/>
        <v>1</v>
      </c>
      <c r="I4141">
        <f t="shared" si="1037"/>
        <v>-1</v>
      </c>
      <c r="J4141">
        <f t="shared" si="1040"/>
        <v>72.819999999999709</v>
      </c>
      <c r="K4141">
        <f t="shared" si="1038"/>
        <v>-1</v>
      </c>
      <c r="L4141" s="11">
        <f t="shared" ca="1" si="1032"/>
        <v>9801.0399999999554</v>
      </c>
      <c r="M4141">
        <f t="shared" ca="1" si="1039"/>
        <v>-1</v>
      </c>
      <c r="N4141">
        <f t="shared" ca="1" si="1033"/>
        <v>2</v>
      </c>
      <c r="O4141">
        <f>COUNTIF(結算日!$A$3:$A$249,A4141)</f>
        <v>0</v>
      </c>
      <c r="Q4141" s="7">
        <f t="shared" si="1041"/>
        <v>88</v>
      </c>
      <c r="R4141" s="8">
        <f t="shared" ca="1" si="1045"/>
        <v>17864</v>
      </c>
      <c r="S4141" s="8">
        <f t="shared" ca="1" si="1046"/>
        <v>1955773</v>
      </c>
      <c r="T4141" s="8">
        <f t="shared" ca="1" si="1042"/>
        <v>-203</v>
      </c>
      <c r="U4141" s="9">
        <f t="shared" ca="1" si="1047"/>
        <v>406</v>
      </c>
      <c r="V4141">
        <f t="shared" si="1043"/>
        <v>2015</v>
      </c>
      <c r="W4141">
        <f t="shared" si="1044"/>
        <v>3</v>
      </c>
    </row>
    <row r="4142" spans="1:23" x14ac:dyDescent="0.25">
      <c r="A4142" s="1">
        <v>42076</v>
      </c>
      <c r="B4142" s="2">
        <v>9579.35</v>
      </c>
      <c r="C4142" s="2">
        <v>85489</v>
      </c>
      <c r="D4142" s="2">
        <v>9598</v>
      </c>
      <c r="E4142" s="2">
        <v>9614</v>
      </c>
      <c r="F4142" s="10">
        <f t="shared" si="1034"/>
        <v>1.9468961881548008E-3</v>
      </c>
      <c r="G4142" s="2">
        <f t="shared" ca="1" si="1035"/>
        <v>88960.45</v>
      </c>
      <c r="H4142">
        <f t="shared" ca="1" si="1036"/>
        <v>-1</v>
      </c>
      <c r="I4142">
        <f t="shared" si="1037"/>
        <v>-1</v>
      </c>
      <c r="J4142">
        <f t="shared" si="1040"/>
        <v>-16.649999999999636</v>
      </c>
      <c r="K4142">
        <f t="shared" si="1038"/>
        <v>-1</v>
      </c>
      <c r="L4142" s="11">
        <f t="shared" ca="1" si="1032"/>
        <v>9817.689999999955</v>
      </c>
      <c r="M4142">
        <f t="shared" ca="1" si="1039"/>
        <v>-1</v>
      </c>
      <c r="N4142">
        <f t="shared" ca="1" si="1033"/>
        <v>0</v>
      </c>
      <c r="O4142">
        <f>COUNTIF(結算日!$A$3:$A$249,A4142)</f>
        <v>0</v>
      </c>
      <c r="Q4142" s="7">
        <f t="shared" si="1041"/>
        <v>-9</v>
      </c>
      <c r="R4142" s="8">
        <f t="shared" ca="1" si="1045"/>
        <v>1827</v>
      </c>
      <c r="S4142" s="8">
        <f t="shared" ca="1" si="1046"/>
        <v>1957194</v>
      </c>
      <c r="T4142" s="8">
        <f t="shared" ca="1" si="1042"/>
        <v>-203</v>
      </c>
      <c r="U4142" s="9">
        <f t="shared" ca="1" si="1047"/>
        <v>0</v>
      </c>
      <c r="V4142">
        <f t="shared" si="1043"/>
        <v>2015</v>
      </c>
      <c r="W4142">
        <f t="shared" si="1044"/>
        <v>3</v>
      </c>
    </row>
    <row r="4143" spans="1:23" x14ac:dyDescent="0.25">
      <c r="A4143" s="1">
        <v>42079</v>
      </c>
      <c r="B4143" s="2">
        <v>9512.91</v>
      </c>
      <c r="C4143" s="2">
        <v>81069</v>
      </c>
      <c r="D4143" s="2">
        <v>9546</v>
      </c>
      <c r="E4143" s="2">
        <v>9566</v>
      </c>
      <c r="F4143" s="10">
        <f t="shared" si="1034"/>
        <v>3.4784308902322536E-3</v>
      </c>
      <c r="G4143" s="2">
        <f t="shared" ca="1" si="1035"/>
        <v>88304.725000000006</v>
      </c>
      <c r="H4143">
        <f t="shared" ca="1" si="1036"/>
        <v>-1</v>
      </c>
      <c r="I4143">
        <f t="shared" si="1037"/>
        <v>-1</v>
      </c>
      <c r="J4143">
        <f t="shared" si="1040"/>
        <v>-66.440000000000509</v>
      </c>
      <c r="K4143">
        <f t="shared" si="1038"/>
        <v>-1</v>
      </c>
      <c r="L4143" s="11">
        <f t="shared" ca="1" si="1032"/>
        <v>9884.1299999999555</v>
      </c>
      <c r="M4143">
        <f t="shared" ca="1" si="1039"/>
        <v>-1</v>
      </c>
      <c r="N4143">
        <f t="shared" ca="1" si="1033"/>
        <v>0</v>
      </c>
      <c r="O4143">
        <f>COUNTIF(結算日!$A$3:$A$249,A4143)</f>
        <v>0</v>
      </c>
      <c r="Q4143" s="7">
        <f t="shared" si="1041"/>
        <v>-52</v>
      </c>
      <c r="R4143" s="8">
        <f t="shared" ca="1" si="1045"/>
        <v>10556</v>
      </c>
      <c r="S4143" s="8">
        <f t="shared" ca="1" si="1046"/>
        <v>1967750</v>
      </c>
      <c r="T4143" s="8">
        <f t="shared" ca="1" si="1042"/>
        <v>-206</v>
      </c>
      <c r="U4143" s="9">
        <f t="shared" ca="1" si="1047"/>
        <v>3</v>
      </c>
      <c r="V4143">
        <f t="shared" si="1043"/>
        <v>2015</v>
      </c>
      <c r="W4143">
        <f t="shared" si="1044"/>
        <v>3</v>
      </c>
    </row>
    <row r="4144" spans="1:23" x14ac:dyDescent="0.25">
      <c r="A4144" s="1">
        <v>42080</v>
      </c>
      <c r="B4144" s="2">
        <v>9539.44</v>
      </c>
      <c r="C4144" s="2">
        <v>97094</v>
      </c>
      <c r="D4144" s="2">
        <v>9554</v>
      </c>
      <c r="E4144" s="2">
        <v>9568</v>
      </c>
      <c r="F4144" s="10">
        <f t="shared" si="1034"/>
        <v>1.5262950445726897E-3</v>
      </c>
      <c r="G4144" s="2">
        <f t="shared" ca="1" si="1035"/>
        <v>88303.7</v>
      </c>
      <c r="H4144">
        <f t="shared" ca="1" si="1036"/>
        <v>1</v>
      </c>
      <c r="I4144">
        <f t="shared" si="1037"/>
        <v>-1</v>
      </c>
      <c r="J4144">
        <f t="shared" si="1040"/>
        <v>26.530000000000655</v>
      </c>
      <c r="K4144">
        <f t="shared" si="1038"/>
        <v>-1</v>
      </c>
      <c r="L4144" s="11">
        <f t="shared" ca="1" si="1032"/>
        <v>9857.5999999999549</v>
      </c>
      <c r="M4144">
        <f t="shared" ca="1" si="1039"/>
        <v>-1</v>
      </c>
      <c r="N4144">
        <f t="shared" ca="1" si="1033"/>
        <v>0</v>
      </c>
      <c r="O4144">
        <f>COUNTIF(結算日!$A$3:$A$249,A4144)</f>
        <v>0</v>
      </c>
      <c r="Q4144" s="7">
        <f t="shared" si="1041"/>
        <v>8</v>
      </c>
      <c r="R4144" s="8">
        <f t="shared" ca="1" si="1045"/>
        <v>-1648</v>
      </c>
      <c r="S4144" s="8">
        <f t="shared" ca="1" si="1046"/>
        <v>1966099</v>
      </c>
      <c r="T4144" s="8">
        <f t="shared" ca="1" si="1042"/>
        <v>-205</v>
      </c>
      <c r="U4144" s="9">
        <f t="shared" ca="1" si="1047"/>
        <v>1</v>
      </c>
      <c r="V4144">
        <f t="shared" si="1043"/>
        <v>2015</v>
      </c>
      <c r="W4144">
        <f t="shared" si="1044"/>
        <v>3</v>
      </c>
    </row>
    <row r="4145" spans="1:23" x14ac:dyDescent="0.25">
      <c r="A4145" s="1">
        <v>42081</v>
      </c>
      <c r="B4145" s="2">
        <v>9653.43</v>
      </c>
      <c r="C4145" s="2">
        <v>104766</v>
      </c>
      <c r="D4145" s="2">
        <v>9633</v>
      </c>
      <c r="E4145" s="2">
        <v>9675</v>
      </c>
      <c r="F4145" s="10">
        <f t="shared" si="1034"/>
        <v>2.2344389507149565E-3</v>
      </c>
      <c r="G4145" s="2">
        <f t="shared" ca="1" si="1035"/>
        <v>88827.7</v>
      </c>
      <c r="H4145">
        <f t="shared" ca="1" si="1036"/>
        <v>1</v>
      </c>
      <c r="I4145">
        <f t="shared" si="1037"/>
        <v>-1</v>
      </c>
      <c r="J4145">
        <f t="shared" si="1040"/>
        <v>113.98999999999978</v>
      </c>
      <c r="K4145">
        <f t="shared" si="1038"/>
        <v>-1</v>
      </c>
      <c r="L4145" s="11">
        <f t="shared" ca="1" si="1032"/>
        <v>9743.6099999999551</v>
      </c>
      <c r="M4145">
        <f t="shared" ca="1" si="1039"/>
        <v>-1</v>
      </c>
      <c r="N4145">
        <f t="shared" ca="1" si="1033"/>
        <v>0</v>
      </c>
      <c r="O4145">
        <f>COUNTIF(結算日!$A$3:$A$249,A4145)</f>
        <v>1</v>
      </c>
      <c r="Q4145" s="7">
        <f t="shared" si="1041"/>
        <v>79</v>
      </c>
      <c r="R4145" s="8">
        <f t="shared" ca="1" si="1045"/>
        <v>-16195</v>
      </c>
      <c r="S4145" s="8">
        <f t="shared" ca="1" si="1046"/>
        <v>1949903</v>
      </c>
      <c r="T4145" s="8">
        <f t="shared" ca="1" si="1042"/>
        <v>-201</v>
      </c>
      <c r="U4145" s="9">
        <f t="shared" ca="1" si="1047"/>
        <v>406</v>
      </c>
      <c r="V4145">
        <f t="shared" si="1043"/>
        <v>2015</v>
      </c>
      <c r="W4145">
        <f t="shared" si="1044"/>
        <v>3</v>
      </c>
    </row>
    <row r="4146" spans="1:23" x14ac:dyDescent="0.25">
      <c r="A4146" s="1">
        <v>42082</v>
      </c>
      <c r="B4146" s="2">
        <v>9736.73</v>
      </c>
      <c r="C4146" s="2">
        <v>116745</v>
      </c>
      <c r="D4146" s="2">
        <v>9766</v>
      </c>
      <c r="E4146" s="2">
        <v>9772</v>
      </c>
      <c r="F4146" s="10">
        <f t="shared" si="1034"/>
        <v>3.0061427193730506E-3</v>
      </c>
      <c r="G4146" s="2">
        <f t="shared" ca="1" si="1035"/>
        <v>89460.45</v>
      </c>
      <c r="H4146">
        <f t="shared" ca="1" si="1036"/>
        <v>1</v>
      </c>
      <c r="I4146">
        <f t="shared" si="1037"/>
        <v>-1</v>
      </c>
      <c r="J4146">
        <f t="shared" si="1040"/>
        <v>83.299999999999272</v>
      </c>
      <c r="K4146">
        <f t="shared" si="1038"/>
        <v>-1</v>
      </c>
      <c r="L4146" s="11">
        <f t="shared" ca="1" si="1032"/>
        <v>9660.3099999999558</v>
      </c>
      <c r="M4146">
        <f t="shared" ca="1" si="1039"/>
        <v>0</v>
      </c>
      <c r="N4146">
        <f t="shared" ca="1" si="1033"/>
        <v>1</v>
      </c>
      <c r="O4146">
        <f>COUNTIF(結算日!$A$3:$A$249,A4146)</f>
        <v>0</v>
      </c>
      <c r="Q4146" s="7">
        <f t="shared" si="1041"/>
        <v>91</v>
      </c>
      <c r="R4146" s="8">
        <f t="shared" ca="1" si="1045"/>
        <v>-18291</v>
      </c>
      <c r="S4146" s="8">
        <f t="shared" ca="1" si="1046"/>
        <v>1931206</v>
      </c>
      <c r="T4146" s="8">
        <f t="shared" ca="1" si="1042"/>
        <v>-197</v>
      </c>
      <c r="U4146" s="9">
        <f t="shared" ca="1" si="1047"/>
        <v>4</v>
      </c>
      <c r="V4146">
        <f t="shared" si="1043"/>
        <v>2015</v>
      </c>
      <c r="W4146">
        <f t="shared" si="1044"/>
        <v>3</v>
      </c>
    </row>
    <row r="4147" spans="1:23" x14ac:dyDescent="0.25">
      <c r="A4147" s="1">
        <v>42083</v>
      </c>
      <c r="B4147" s="2">
        <v>9749.69</v>
      </c>
      <c r="C4147" s="2">
        <v>121204</v>
      </c>
      <c r="D4147" s="2">
        <v>9757</v>
      </c>
      <c r="E4147" s="2">
        <v>9766</v>
      </c>
      <c r="F4147" s="10">
        <f t="shared" si="1034"/>
        <v>7.497674285028566E-4</v>
      </c>
      <c r="G4147" s="2">
        <f t="shared" ca="1" si="1035"/>
        <v>90190.625</v>
      </c>
      <c r="H4147">
        <f t="shared" ca="1" si="1036"/>
        <v>1</v>
      </c>
      <c r="I4147">
        <f t="shared" si="1037"/>
        <v>-1</v>
      </c>
      <c r="J4147">
        <f t="shared" si="1040"/>
        <v>12.960000000000946</v>
      </c>
      <c r="K4147">
        <f t="shared" ca="1" si="1038"/>
        <v>1</v>
      </c>
      <c r="L4147" s="11">
        <f t="shared" ca="1" si="1032"/>
        <v>9660.3099999999558</v>
      </c>
      <c r="M4147">
        <f t="shared" ca="1" si="1039"/>
        <v>0</v>
      </c>
      <c r="N4147">
        <f t="shared" ca="1" si="1033"/>
        <v>0</v>
      </c>
      <c r="O4147">
        <f>COUNTIF(結算日!$A$3:$A$249,A4147)</f>
        <v>0</v>
      </c>
      <c r="Q4147" s="7">
        <f t="shared" si="1041"/>
        <v>-9</v>
      </c>
      <c r="R4147" s="8">
        <f t="shared" ca="1" si="1045"/>
        <v>1773</v>
      </c>
      <c r="S4147" s="8">
        <f t="shared" ca="1" si="1046"/>
        <v>1932975</v>
      </c>
      <c r="T4147" s="8">
        <f t="shared" ca="1" si="1042"/>
        <v>198</v>
      </c>
      <c r="U4147" s="9">
        <f t="shared" ca="1" si="1047"/>
        <v>395</v>
      </c>
      <c r="V4147">
        <f t="shared" si="1043"/>
        <v>2015</v>
      </c>
      <c r="W4147">
        <f t="shared" si="1044"/>
        <v>3</v>
      </c>
    </row>
    <row r="4148" spans="1:23" x14ac:dyDescent="0.25">
      <c r="A4148" s="1">
        <v>42086</v>
      </c>
      <c r="B4148" s="2">
        <v>9758.09</v>
      </c>
      <c r="C4148" s="2">
        <v>103891</v>
      </c>
      <c r="D4148" s="2">
        <v>9749</v>
      </c>
      <c r="E4148" s="2">
        <v>9760</v>
      </c>
      <c r="F4148" s="10">
        <f t="shared" si="1034"/>
        <v>-9.3153475731422297E-4</v>
      </c>
      <c r="G4148" s="2">
        <f t="shared" ca="1" si="1035"/>
        <v>90575.625</v>
      </c>
      <c r="H4148">
        <f t="shared" ca="1" si="1036"/>
        <v>1</v>
      </c>
      <c r="I4148">
        <f t="shared" si="1037"/>
        <v>1</v>
      </c>
      <c r="J4148">
        <f t="shared" si="1040"/>
        <v>8.3999999999996362</v>
      </c>
      <c r="K4148">
        <f t="shared" ca="1" si="1038"/>
        <v>1</v>
      </c>
      <c r="L4148" s="11">
        <f t="shared" ca="1" si="1032"/>
        <v>9660.3099999999558</v>
      </c>
      <c r="M4148">
        <f t="shared" ca="1" si="1039"/>
        <v>0</v>
      </c>
      <c r="N4148">
        <f t="shared" ca="1" si="1033"/>
        <v>0</v>
      </c>
      <c r="O4148">
        <f>COUNTIF(結算日!$A$3:$A$249,A4148)</f>
        <v>0</v>
      </c>
      <c r="Q4148" s="7">
        <f t="shared" si="1041"/>
        <v>-8</v>
      </c>
      <c r="R4148" s="8">
        <f t="shared" ca="1" si="1045"/>
        <v>-1584</v>
      </c>
      <c r="S4148" s="8">
        <f t="shared" ca="1" si="1046"/>
        <v>1930996</v>
      </c>
      <c r="T4148" s="8">
        <f t="shared" ca="1" si="1042"/>
        <v>198</v>
      </c>
      <c r="U4148" s="9">
        <f t="shared" ca="1" si="1047"/>
        <v>0</v>
      </c>
      <c r="V4148">
        <f t="shared" si="1043"/>
        <v>2015</v>
      </c>
      <c r="W4148">
        <f t="shared" si="1044"/>
        <v>3</v>
      </c>
    </row>
    <row r="4149" spans="1:23" x14ac:dyDescent="0.25">
      <c r="A4149" s="1">
        <v>42087</v>
      </c>
      <c r="B4149" s="2">
        <v>9731.66</v>
      </c>
      <c r="C4149" s="2">
        <v>95236</v>
      </c>
      <c r="D4149" s="2">
        <v>9721</v>
      </c>
      <c r="E4149" s="2">
        <v>9730</v>
      </c>
      <c r="F4149" s="10">
        <f t="shared" si="1034"/>
        <v>-1.0953937971527328E-3</v>
      </c>
      <c r="G4149" s="2">
        <f t="shared" ca="1" si="1035"/>
        <v>90107.5</v>
      </c>
      <c r="H4149">
        <f t="shared" ca="1" si="1036"/>
        <v>1</v>
      </c>
      <c r="I4149">
        <f t="shared" si="1037"/>
        <v>1</v>
      </c>
      <c r="J4149">
        <f t="shared" si="1040"/>
        <v>-26.430000000000291</v>
      </c>
      <c r="K4149">
        <f t="shared" si="1038"/>
        <v>1</v>
      </c>
      <c r="L4149" s="11">
        <f t="shared" ca="1" si="1032"/>
        <v>9660.3099999999558</v>
      </c>
      <c r="M4149">
        <f t="shared" ca="1" si="1039"/>
        <v>0</v>
      </c>
      <c r="N4149">
        <f t="shared" ca="1" si="1033"/>
        <v>0</v>
      </c>
      <c r="O4149">
        <f>COUNTIF(結算日!$A$3:$A$249,A4149)</f>
        <v>0</v>
      </c>
      <c r="Q4149" s="7">
        <f t="shared" si="1041"/>
        <v>-28</v>
      </c>
      <c r="R4149" s="8">
        <f t="shared" ca="1" si="1045"/>
        <v>-5544</v>
      </c>
      <c r="S4149" s="8">
        <f t="shared" ca="1" si="1046"/>
        <v>1925452</v>
      </c>
      <c r="T4149" s="8">
        <f t="shared" ca="1" si="1042"/>
        <v>198</v>
      </c>
      <c r="U4149" s="9">
        <f t="shared" ca="1" si="1047"/>
        <v>0</v>
      </c>
      <c r="V4149">
        <f t="shared" si="1043"/>
        <v>2015</v>
      </c>
      <c r="W4149">
        <f t="shared" si="1044"/>
        <v>3</v>
      </c>
    </row>
    <row r="4150" spans="1:23" x14ac:dyDescent="0.25">
      <c r="A4150" s="1">
        <v>42088</v>
      </c>
      <c r="B4150" s="2">
        <v>9667.83</v>
      </c>
      <c r="C4150" s="2">
        <v>94643</v>
      </c>
      <c r="D4150" s="2">
        <v>9689</v>
      </c>
      <c r="E4150" s="2">
        <v>9696</v>
      </c>
      <c r="F4150" s="10">
        <f t="shared" si="1034"/>
        <v>2.1897364765413041E-3</v>
      </c>
      <c r="G4150" s="2">
        <f t="shared" ca="1" si="1035"/>
        <v>90246.824999999997</v>
      </c>
      <c r="H4150">
        <f t="shared" ca="1" si="1036"/>
        <v>1</v>
      </c>
      <c r="I4150">
        <f t="shared" si="1037"/>
        <v>-1</v>
      </c>
      <c r="J4150">
        <f t="shared" si="1040"/>
        <v>-63.829999999999927</v>
      </c>
      <c r="K4150">
        <f t="shared" si="1038"/>
        <v>-1</v>
      </c>
      <c r="L4150" s="11">
        <f t="shared" ca="1" si="1032"/>
        <v>9660.3099999999558</v>
      </c>
      <c r="M4150">
        <f t="shared" ca="1" si="1039"/>
        <v>0</v>
      </c>
      <c r="N4150">
        <f t="shared" ca="1" si="1033"/>
        <v>0</v>
      </c>
      <c r="O4150">
        <f>COUNTIF(結算日!$A$3:$A$249,A4150)</f>
        <v>0</v>
      </c>
      <c r="Q4150" s="7">
        <f t="shared" si="1041"/>
        <v>-32</v>
      </c>
      <c r="R4150" s="8">
        <f t="shared" ca="1" si="1045"/>
        <v>-6336</v>
      </c>
      <c r="S4150" s="8">
        <f t="shared" ca="1" si="1046"/>
        <v>1919116</v>
      </c>
      <c r="T4150" s="8">
        <f t="shared" ca="1" si="1042"/>
        <v>-198</v>
      </c>
      <c r="U4150" s="9">
        <f t="shared" ca="1" si="1047"/>
        <v>396</v>
      </c>
      <c r="V4150">
        <f t="shared" si="1043"/>
        <v>2015</v>
      </c>
      <c r="W4150">
        <f t="shared" si="1044"/>
        <v>3</v>
      </c>
    </row>
    <row r="4151" spans="1:23" x14ac:dyDescent="0.25">
      <c r="A4151" s="1">
        <v>42089</v>
      </c>
      <c r="B4151" s="2">
        <v>9619.1200000000008</v>
      </c>
      <c r="C4151" s="2">
        <v>115179</v>
      </c>
      <c r="D4151" s="2">
        <v>9609</v>
      </c>
      <c r="E4151" s="2">
        <v>9619</v>
      </c>
      <c r="F4151" s="10">
        <f t="shared" si="1034"/>
        <v>-1.0520712913447694E-3</v>
      </c>
      <c r="G4151" s="2">
        <f t="shared" ca="1" si="1035"/>
        <v>90974.75</v>
      </c>
      <c r="H4151">
        <f t="shared" ca="1" si="1036"/>
        <v>1</v>
      </c>
      <c r="I4151">
        <f t="shared" si="1037"/>
        <v>1</v>
      </c>
      <c r="J4151">
        <f t="shared" si="1040"/>
        <v>-48.709999999999127</v>
      </c>
      <c r="K4151">
        <f t="shared" si="1038"/>
        <v>1</v>
      </c>
      <c r="L4151" s="11">
        <f t="shared" ca="1" si="1032"/>
        <v>9660.3099999999558</v>
      </c>
      <c r="M4151">
        <f t="shared" ca="1" si="1039"/>
        <v>1</v>
      </c>
      <c r="N4151">
        <f t="shared" ca="1" si="1033"/>
        <v>1</v>
      </c>
      <c r="O4151">
        <f>COUNTIF(結算日!$A$3:$A$249,A4151)</f>
        <v>0</v>
      </c>
      <c r="Q4151" s="7">
        <f t="shared" si="1041"/>
        <v>-80</v>
      </c>
      <c r="R4151" s="8">
        <f t="shared" ca="1" si="1045"/>
        <v>15840</v>
      </c>
      <c r="S4151" s="8">
        <f t="shared" ca="1" si="1046"/>
        <v>1934560</v>
      </c>
      <c r="T4151" s="8">
        <f t="shared" ca="1" si="1042"/>
        <v>201</v>
      </c>
      <c r="U4151" s="9">
        <f t="shared" ca="1" si="1047"/>
        <v>399</v>
      </c>
      <c r="V4151">
        <f t="shared" si="1043"/>
        <v>2015</v>
      </c>
      <c r="W4151">
        <f t="shared" si="1044"/>
        <v>3</v>
      </c>
    </row>
    <row r="4152" spans="1:23" x14ac:dyDescent="0.25">
      <c r="A4152" s="1">
        <v>42090</v>
      </c>
      <c r="B4152" s="2">
        <v>9503.7199999999993</v>
      </c>
      <c r="C4152" s="2">
        <v>111352</v>
      </c>
      <c r="D4152" s="2">
        <v>9541</v>
      </c>
      <c r="E4152" s="2">
        <v>9551</v>
      </c>
      <c r="F4152" s="10">
        <f t="shared" si="1034"/>
        <v>3.9226744895684007E-3</v>
      </c>
      <c r="G4152" s="2">
        <f t="shared" ca="1" si="1035"/>
        <v>91341.024999999994</v>
      </c>
      <c r="H4152">
        <f t="shared" ca="1" si="1036"/>
        <v>1</v>
      </c>
      <c r="I4152">
        <f t="shared" si="1037"/>
        <v>-1</v>
      </c>
      <c r="J4152">
        <f t="shared" si="1040"/>
        <v>-115.40000000000146</v>
      </c>
      <c r="K4152">
        <f t="shared" si="1038"/>
        <v>-1</v>
      </c>
      <c r="L4152" s="11">
        <f t="shared" ca="1" si="1032"/>
        <v>9544.9099999999544</v>
      </c>
      <c r="M4152">
        <f t="shared" ca="1" si="1039"/>
        <v>-1</v>
      </c>
      <c r="N4152">
        <f t="shared" ca="1" si="1033"/>
        <v>2</v>
      </c>
      <c r="O4152">
        <f>COUNTIF(結算日!$A$3:$A$249,A4152)</f>
        <v>0</v>
      </c>
      <c r="Q4152" s="7">
        <f t="shared" si="1041"/>
        <v>-68</v>
      </c>
      <c r="R4152" s="8">
        <f t="shared" ca="1" si="1045"/>
        <v>-13668</v>
      </c>
      <c r="S4152" s="8">
        <f t="shared" ca="1" si="1046"/>
        <v>1920493</v>
      </c>
      <c r="T4152" s="8">
        <f t="shared" ca="1" si="1042"/>
        <v>-201</v>
      </c>
      <c r="U4152" s="9">
        <f t="shared" ca="1" si="1047"/>
        <v>402</v>
      </c>
      <c r="V4152">
        <f t="shared" si="1043"/>
        <v>2015</v>
      </c>
      <c r="W4152">
        <f t="shared" si="1044"/>
        <v>3</v>
      </c>
    </row>
    <row r="4153" spans="1:23" x14ac:dyDescent="0.25">
      <c r="A4153" s="1">
        <v>42093</v>
      </c>
      <c r="B4153" s="2">
        <v>9521.8700000000008</v>
      </c>
      <c r="C4153" s="2">
        <v>90155</v>
      </c>
      <c r="D4153" s="2">
        <v>9552</v>
      </c>
      <c r="E4153" s="2">
        <v>9561</v>
      </c>
      <c r="F4153" s="10">
        <f t="shared" si="1034"/>
        <v>3.1642944085561453E-3</v>
      </c>
      <c r="G4153" s="2">
        <f t="shared" ca="1" si="1035"/>
        <v>91149.274999999994</v>
      </c>
      <c r="H4153">
        <f t="shared" ca="1" si="1036"/>
        <v>-1</v>
      </c>
      <c r="I4153">
        <f t="shared" si="1037"/>
        <v>-1</v>
      </c>
      <c r="J4153">
        <f t="shared" si="1040"/>
        <v>18.150000000001455</v>
      </c>
      <c r="K4153">
        <f t="shared" si="1038"/>
        <v>-1</v>
      </c>
      <c r="L4153" s="11">
        <f t="shared" ca="1" si="1032"/>
        <v>9526.7599999999529</v>
      </c>
      <c r="M4153">
        <f t="shared" ca="1" si="1039"/>
        <v>-1</v>
      </c>
      <c r="N4153">
        <f t="shared" ca="1" si="1033"/>
        <v>0</v>
      </c>
      <c r="O4153">
        <f>COUNTIF(結算日!$A$3:$A$249,A4153)</f>
        <v>0</v>
      </c>
      <c r="Q4153" s="7">
        <f t="shared" si="1041"/>
        <v>11</v>
      </c>
      <c r="R4153" s="8">
        <f t="shared" ca="1" si="1045"/>
        <v>-2211</v>
      </c>
      <c r="S4153" s="8">
        <f t="shared" ca="1" si="1046"/>
        <v>1917880</v>
      </c>
      <c r="T4153" s="8">
        <f t="shared" ca="1" si="1042"/>
        <v>-200</v>
      </c>
      <c r="U4153" s="9">
        <f t="shared" ca="1" si="1047"/>
        <v>1</v>
      </c>
      <c r="V4153">
        <f t="shared" si="1043"/>
        <v>2015</v>
      </c>
      <c r="W4153">
        <f t="shared" si="1044"/>
        <v>3</v>
      </c>
    </row>
    <row r="4154" spans="1:23" x14ac:dyDescent="0.25">
      <c r="A4154" s="1">
        <v>42094</v>
      </c>
      <c r="B4154" s="2">
        <v>9586.44</v>
      </c>
      <c r="C4154" s="2">
        <v>105352</v>
      </c>
      <c r="D4154" s="2">
        <v>9582</v>
      </c>
      <c r="E4154" s="2">
        <v>9588</v>
      </c>
      <c r="F4154" s="10">
        <f t="shared" si="1034"/>
        <v>-4.631542053150639E-4</v>
      </c>
      <c r="G4154" s="2">
        <f t="shared" ca="1" si="1035"/>
        <v>90814.05</v>
      </c>
      <c r="H4154">
        <f t="shared" ca="1" si="1036"/>
        <v>1</v>
      </c>
      <c r="I4154">
        <f t="shared" si="1037"/>
        <v>1</v>
      </c>
      <c r="J4154">
        <f t="shared" si="1040"/>
        <v>64.569999999999709</v>
      </c>
      <c r="K4154">
        <f t="shared" ca="1" si="1038"/>
        <v>1</v>
      </c>
      <c r="L4154" s="11">
        <f t="shared" ca="1" si="1032"/>
        <v>9462.1899999999532</v>
      </c>
      <c r="M4154">
        <f t="shared" ca="1" si="1039"/>
        <v>0</v>
      </c>
      <c r="N4154">
        <f t="shared" ca="1" si="1033"/>
        <v>1</v>
      </c>
      <c r="O4154">
        <f>COUNTIF(結算日!$A$3:$A$249,A4154)</f>
        <v>0</v>
      </c>
      <c r="Q4154" s="7">
        <f t="shared" si="1041"/>
        <v>30</v>
      </c>
      <c r="R4154" s="8">
        <f t="shared" ca="1" si="1045"/>
        <v>-6000</v>
      </c>
      <c r="S4154" s="8">
        <f t="shared" ca="1" si="1046"/>
        <v>1911879</v>
      </c>
      <c r="T4154" s="8">
        <f t="shared" ca="1" si="1042"/>
        <v>199</v>
      </c>
      <c r="U4154" s="9">
        <f t="shared" ca="1" si="1047"/>
        <v>399</v>
      </c>
      <c r="V4154">
        <f t="shared" si="1043"/>
        <v>2015</v>
      </c>
      <c r="W4154">
        <f t="shared" si="1044"/>
        <v>3</v>
      </c>
    </row>
    <row r="4155" spans="1:23" x14ac:dyDescent="0.25">
      <c r="A4155" s="1">
        <v>42095</v>
      </c>
      <c r="B4155" s="2">
        <v>9507.66</v>
      </c>
      <c r="C4155" s="2">
        <v>85667</v>
      </c>
      <c r="D4155" s="2">
        <v>9507</v>
      </c>
      <c r="E4155" s="2">
        <v>9514</v>
      </c>
      <c r="F4155" s="10">
        <f t="shared" si="1034"/>
        <v>-6.9417711613617428E-5</v>
      </c>
      <c r="G4155" s="2">
        <f t="shared" ca="1" si="1035"/>
        <v>90713.625</v>
      </c>
      <c r="H4155">
        <f t="shared" ca="1" si="1036"/>
        <v>-1</v>
      </c>
      <c r="I4155">
        <f t="shared" si="1037"/>
        <v>1</v>
      </c>
      <c r="J4155">
        <f t="shared" si="1040"/>
        <v>-78.780000000000655</v>
      </c>
      <c r="K4155">
        <f t="shared" ca="1" si="1038"/>
        <v>-1</v>
      </c>
      <c r="L4155" s="11">
        <f t="shared" ca="1" si="1032"/>
        <v>9462.1899999999532</v>
      </c>
      <c r="M4155">
        <f t="shared" ca="1" si="1039"/>
        <v>0</v>
      </c>
      <c r="N4155">
        <f t="shared" ca="1" si="1033"/>
        <v>0</v>
      </c>
      <c r="O4155">
        <f>COUNTIF(結算日!$A$3:$A$249,A4155)</f>
        <v>0</v>
      </c>
      <c r="Q4155" s="7">
        <f t="shared" si="1041"/>
        <v>-75</v>
      </c>
      <c r="R4155" s="8">
        <f t="shared" ca="1" si="1045"/>
        <v>-14925</v>
      </c>
      <c r="S4155" s="8">
        <f t="shared" ca="1" si="1046"/>
        <v>1896555</v>
      </c>
      <c r="T4155" s="8">
        <f t="shared" ca="1" si="1042"/>
        <v>-199</v>
      </c>
      <c r="U4155" s="9">
        <f t="shared" ca="1" si="1047"/>
        <v>398</v>
      </c>
      <c r="V4155">
        <f t="shared" si="1043"/>
        <v>2015</v>
      </c>
      <c r="W4155">
        <f t="shared" si="1044"/>
        <v>4</v>
      </c>
    </row>
    <row r="4156" spans="1:23" x14ac:dyDescent="0.25">
      <c r="A4156" s="1">
        <v>42096</v>
      </c>
      <c r="B4156" s="2">
        <v>9600.32</v>
      </c>
      <c r="C4156" s="2">
        <v>92425</v>
      </c>
      <c r="D4156" s="2">
        <v>9613</v>
      </c>
      <c r="E4156" s="2">
        <v>9623</v>
      </c>
      <c r="F4156" s="10">
        <f t="shared" si="1034"/>
        <v>1.3207893070230625E-3</v>
      </c>
      <c r="G4156" s="2">
        <f t="shared" ca="1" si="1035"/>
        <v>90767.85</v>
      </c>
      <c r="H4156">
        <f t="shared" ca="1" si="1036"/>
        <v>1</v>
      </c>
      <c r="I4156">
        <f t="shared" si="1037"/>
        <v>-1</v>
      </c>
      <c r="J4156">
        <f t="shared" si="1040"/>
        <v>92.659999999999854</v>
      </c>
      <c r="K4156">
        <f t="shared" si="1038"/>
        <v>-1</v>
      </c>
      <c r="L4156" s="11">
        <f t="shared" ca="1" si="1032"/>
        <v>9462.1899999999532</v>
      </c>
      <c r="M4156">
        <f t="shared" ca="1" si="1039"/>
        <v>0</v>
      </c>
      <c r="N4156">
        <f t="shared" ca="1" si="1033"/>
        <v>0</v>
      </c>
      <c r="O4156">
        <f>COUNTIF(結算日!$A$3:$A$249,A4156)</f>
        <v>0</v>
      </c>
      <c r="Q4156" s="7">
        <f t="shared" si="1041"/>
        <v>106</v>
      </c>
      <c r="R4156" s="8">
        <f t="shared" ca="1" si="1045"/>
        <v>-21094</v>
      </c>
      <c r="S4156" s="8">
        <f t="shared" ca="1" si="1046"/>
        <v>1875063</v>
      </c>
      <c r="T4156" s="8">
        <f t="shared" ca="1" si="1042"/>
        <v>-195</v>
      </c>
      <c r="U4156" s="9">
        <f t="shared" ca="1" si="1047"/>
        <v>4</v>
      </c>
      <c r="V4156">
        <f t="shared" si="1043"/>
        <v>2015</v>
      </c>
      <c r="W4156">
        <f t="shared" si="1044"/>
        <v>4</v>
      </c>
    </row>
    <row r="4157" spans="1:23" x14ac:dyDescent="0.25">
      <c r="A4157" s="1">
        <v>42101</v>
      </c>
      <c r="B4157" s="2">
        <v>9641.9</v>
      </c>
      <c r="C4157" s="2">
        <v>90581</v>
      </c>
      <c r="D4157" s="2">
        <v>9629</v>
      </c>
      <c r="E4157" s="2">
        <v>9636</v>
      </c>
      <c r="F4157" s="10">
        <f t="shared" si="1034"/>
        <v>-1.3379105777906464E-3</v>
      </c>
      <c r="G4157" s="2">
        <f t="shared" ca="1" si="1035"/>
        <v>90987.975000000006</v>
      </c>
      <c r="H4157">
        <f t="shared" ca="1" si="1036"/>
        <v>-1</v>
      </c>
      <c r="I4157">
        <f t="shared" si="1037"/>
        <v>1</v>
      </c>
      <c r="J4157">
        <f t="shared" si="1040"/>
        <v>41.579999999999927</v>
      </c>
      <c r="K4157">
        <f t="shared" si="1038"/>
        <v>1</v>
      </c>
      <c r="L4157" s="11">
        <f t="shared" ca="1" si="1032"/>
        <v>9462.1899999999532</v>
      </c>
      <c r="M4157">
        <f t="shared" ca="1" si="1039"/>
        <v>0</v>
      </c>
      <c r="N4157">
        <f t="shared" ca="1" si="1033"/>
        <v>0</v>
      </c>
      <c r="O4157">
        <f>COUNTIF(結算日!$A$3:$A$249,A4157)</f>
        <v>0</v>
      </c>
      <c r="Q4157" s="7">
        <f t="shared" si="1041"/>
        <v>16</v>
      </c>
      <c r="R4157" s="8">
        <f t="shared" ca="1" si="1045"/>
        <v>-3120</v>
      </c>
      <c r="S4157" s="8">
        <f t="shared" ca="1" si="1046"/>
        <v>1871939</v>
      </c>
      <c r="T4157" s="8">
        <f t="shared" ca="1" si="1042"/>
        <v>194</v>
      </c>
      <c r="U4157" s="9">
        <f t="shared" ca="1" si="1047"/>
        <v>389</v>
      </c>
      <c r="V4157">
        <f t="shared" si="1043"/>
        <v>2015</v>
      </c>
      <c r="W4157">
        <f t="shared" si="1044"/>
        <v>4</v>
      </c>
    </row>
    <row r="4158" spans="1:23" x14ac:dyDescent="0.25">
      <c r="A4158" s="1">
        <v>42102</v>
      </c>
      <c r="B4158" s="2">
        <v>9571.9699999999993</v>
      </c>
      <c r="C4158" s="2">
        <v>91985</v>
      </c>
      <c r="D4158" s="2">
        <v>9570</v>
      </c>
      <c r="E4158" s="2">
        <v>9579</v>
      </c>
      <c r="F4158" s="10">
        <f t="shared" si="1034"/>
        <v>-2.0580925347646328E-4</v>
      </c>
      <c r="G4158" s="2">
        <f t="shared" ca="1" si="1035"/>
        <v>91230.2</v>
      </c>
      <c r="H4158">
        <f t="shared" ca="1" si="1036"/>
        <v>1</v>
      </c>
      <c r="I4158">
        <f t="shared" si="1037"/>
        <v>1</v>
      </c>
      <c r="J4158">
        <f t="shared" si="1040"/>
        <v>-69.930000000000291</v>
      </c>
      <c r="K4158">
        <f t="shared" ca="1" si="1038"/>
        <v>1</v>
      </c>
      <c r="L4158" s="11">
        <f t="shared" ref="L4158:L4221" ca="1" si="1048">L4157+J4158*M4157</f>
        <v>9462.1899999999532</v>
      </c>
      <c r="M4158">
        <f t="shared" ca="1" si="1039"/>
        <v>0</v>
      </c>
      <c r="N4158">
        <f t="shared" ref="N4158:N4221" ca="1" si="1049">ABS(M4158-M4157)</f>
        <v>0</v>
      </c>
      <c r="O4158">
        <f>COUNTIF(結算日!$A$3:$A$249,A4158)</f>
        <v>0</v>
      </c>
      <c r="Q4158" s="7">
        <f t="shared" si="1041"/>
        <v>-59</v>
      </c>
      <c r="R4158" s="8">
        <f t="shared" ca="1" si="1045"/>
        <v>-11446</v>
      </c>
      <c r="S4158" s="8">
        <f t="shared" ca="1" si="1046"/>
        <v>1860104</v>
      </c>
      <c r="T4158" s="8">
        <f t="shared" ca="1" si="1042"/>
        <v>194</v>
      </c>
      <c r="U4158" s="9">
        <f t="shared" ca="1" si="1047"/>
        <v>0</v>
      </c>
      <c r="V4158">
        <f t="shared" si="1043"/>
        <v>2015</v>
      </c>
      <c r="W4158">
        <f t="shared" si="1044"/>
        <v>4</v>
      </c>
    </row>
    <row r="4159" spans="1:23" x14ac:dyDescent="0.25">
      <c r="A4159" s="1">
        <v>42103</v>
      </c>
      <c r="B4159" s="2">
        <v>9568.0400000000009</v>
      </c>
      <c r="C4159" s="2">
        <v>100056</v>
      </c>
      <c r="D4159" s="2">
        <v>9572</v>
      </c>
      <c r="E4159" s="2">
        <v>9580</v>
      </c>
      <c r="F4159" s="10">
        <f t="shared" si="1034"/>
        <v>4.138778684035227E-4</v>
      </c>
      <c r="G4159" s="2">
        <f t="shared" ca="1" si="1035"/>
        <v>91603.4</v>
      </c>
      <c r="H4159">
        <f t="shared" ca="1" si="1036"/>
        <v>1</v>
      </c>
      <c r="I4159">
        <f t="shared" si="1037"/>
        <v>-1</v>
      </c>
      <c r="J4159">
        <f t="shared" si="1040"/>
        <v>-3.929999999998472</v>
      </c>
      <c r="K4159">
        <f t="shared" ca="1" si="1038"/>
        <v>1</v>
      </c>
      <c r="L4159" s="11">
        <f t="shared" ca="1" si="1048"/>
        <v>9462.1899999999532</v>
      </c>
      <c r="M4159">
        <f t="shared" ca="1" si="1039"/>
        <v>0</v>
      </c>
      <c r="N4159">
        <f t="shared" ca="1" si="1049"/>
        <v>0</v>
      </c>
      <c r="O4159">
        <f>COUNTIF(結算日!$A$3:$A$249,A4159)</f>
        <v>0</v>
      </c>
      <c r="Q4159" s="7">
        <f t="shared" si="1041"/>
        <v>2</v>
      </c>
      <c r="R4159" s="8">
        <f t="shared" ca="1" si="1045"/>
        <v>388</v>
      </c>
      <c r="S4159" s="8">
        <f t="shared" ca="1" si="1046"/>
        <v>1860492</v>
      </c>
      <c r="T4159" s="8">
        <f t="shared" ca="1" si="1042"/>
        <v>194</v>
      </c>
      <c r="U4159" s="9">
        <f t="shared" ca="1" si="1047"/>
        <v>0</v>
      </c>
      <c r="V4159">
        <f t="shared" si="1043"/>
        <v>2015</v>
      </c>
      <c r="W4159">
        <f t="shared" si="1044"/>
        <v>4</v>
      </c>
    </row>
    <row r="4160" spans="1:23" x14ac:dyDescent="0.25">
      <c r="A4160" s="1">
        <v>42104</v>
      </c>
      <c r="B4160" s="2">
        <v>9617.7000000000007</v>
      </c>
      <c r="C4160" s="2">
        <v>91178</v>
      </c>
      <c r="D4160" s="2">
        <v>9631</v>
      </c>
      <c r="E4160" s="2">
        <v>9647</v>
      </c>
      <c r="F4160" s="10">
        <f t="shared" si="1034"/>
        <v>1.3828670056250658E-3</v>
      </c>
      <c r="G4160" s="2">
        <f t="shared" ca="1" si="1035"/>
        <v>92103.25</v>
      </c>
      <c r="H4160">
        <f t="shared" ca="1" si="1036"/>
        <v>-1</v>
      </c>
      <c r="I4160">
        <f t="shared" si="1037"/>
        <v>-1</v>
      </c>
      <c r="J4160">
        <f t="shared" si="1040"/>
        <v>49.659999999999854</v>
      </c>
      <c r="K4160">
        <f t="shared" si="1038"/>
        <v>-1</v>
      </c>
      <c r="L4160" s="11">
        <f t="shared" ca="1" si="1048"/>
        <v>9462.1899999999532</v>
      </c>
      <c r="M4160">
        <f t="shared" ca="1" si="1039"/>
        <v>0</v>
      </c>
      <c r="N4160">
        <f t="shared" ca="1" si="1049"/>
        <v>0</v>
      </c>
      <c r="O4160">
        <f>COUNTIF(結算日!$A$3:$A$249,A4160)</f>
        <v>0</v>
      </c>
      <c r="Q4160" s="7">
        <f t="shared" si="1041"/>
        <v>59</v>
      </c>
      <c r="R4160" s="8">
        <f t="shared" ca="1" si="1045"/>
        <v>11446</v>
      </c>
      <c r="S4160" s="8">
        <f t="shared" ca="1" si="1046"/>
        <v>1871938</v>
      </c>
      <c r="T4160" s="8">
        <f t="shared" ca="1" si="1042"/>
        <v>-194</v>
      </c>
      <c r="U4160" s="9">
        <f t="shared" ca="1" si="1047"/>
        <v>388</v>
      </c>
      <c r="V4160">
        <f t="shared" si="1043"/>
        <v>2015</v>
      </c>
      <c r="W4160">
        <f t="shared" si="1044"/>
        <v>4</v>
      </c>
    </row>
    <row r="4161" spans="1:23" x14ac:dyDescent="0.25">
      <c r="A4161" s="1">
        <v>42107</v>
      </c>
      <c r="B4161" s="2">
        <v>9666.52</v>
      </c>
      <c r="C4161" s="2">
        <v>82546</v>
      </c>
      <c r="D4161" s="2">
        <v>9658</v>
      </c>
      <c r="E4161" s="2">
        <v>9674</v>
      </c>
      <c r="F4161" s="10">
        <f t="shared" si="1034"/>
        <v>-8.8139268319942232E-4</v>
      </c>
      <c r="G4161" s="2">
        <f t="shared" ca="1" si="1035"/>
        <v>92273.824999999997</v>
      </c>
      <c r="H4161">
        <f t="shared" ca="1" si="1036"/>
        <v>-1</v>
      </c>
      <c r="I4161">
        <f t="shared" si="1037"/>
        <v>1</v>
      </c>
      <c r="J4161">
        <f t="shared" si="1040"/>
        <v>48.819999999999709</v>
      </c>
      <c r="K4161">
        <f t="shared" ca="1" si="1038"/>
        <v>-1</v>
      </c>
      <c r="L4161" s="11">
        <f t="shared" ca="1" si="1048"/>
        <v>9462.1899999999532</v>
      </c>
      <c r="M4161">
        <f t="shared" ca="1" si="1039"/>
        <v>0</v>
      </c>
      <c r="N4161">
        <f t="shared" ca="1" si="1049"/>
        <v>0</v>
      </c>
      <c r="O4161">
        <f>COUNTIF(結算日!$A$3:$A$249,A4161)</f>
        <v>0</v>
      </c>
      <c r="Q4161" s="7">
        <f t="shared" si="1041"/>
        <v>27</v>
      </c>
      <c r="R4161" s="8">
        <f t="shared" ca="1" si="1045"/>
        <v>-5238</v>
      </c>
      <c r="S4161" s="8">
        <f t="shared" ca="1" si="1046"/>
        <v>1866312</v>
      </c>
      <c r="T4161" s="8">
        <f t="shared" ca="1" si="1042"/>
        <v>-193</v>
      </c>
      <c r="U4161" s="9">
        <f t="shared" ca="1" si="1047"/>
        <v>1</v>
      </c>
      <c r="V4161">
        <f t="shared" si="1043"/>
        <v>2015</v>
      </c>
      <c r="W4161">
        <f t="shared" si="1044"/>
        <v>4</v>
      </c>
    </row>
    <row r="4162" spans="1:23" x14ac:dyDescent="0.25">
      <c r="A4162" s="1">
        <v>42108</v>
      </c>
      <c r="B4162" s="2">
        <v>9642.2199999999993</v>
      </c>
      <c r="C4162" s="2">
        <v>90777</v>
      </c>
      <c r="D4162" s="2">
        <v>9645</v>
      </c>
      <c r="E4162" s="2">
        <v>9652</v>
      </c>
      <c r="F4162" s="10">
        <f t="shared" ref="F4162:F4225" si="1050">IF(O4162=1,E4162,D4162)/B4162-1</f>
        <v>2.8831534646589496E-4</v>
      </c>
      <c r="G4162" s="2">
        <f t="shared" ref="G4162:G4225" ca="1" si="1051">IF(ROW()&gt;$G$1,AVERAGE(OFFSET(C4162,-$G$1+1,,$G$1)),"")</f>
        <v>92152.225000000006</v>
      </c>
      <c r="H4162">
        <f t="shared" ref="H4162:H4225" ca="1" si="1052">IF(G4162="",0,SIGN(C4162-G4162))</f>
        <v>-1</v>
      </c>
      <c r="I4162">
        <f t="shared" ref="I4162:I4225" si="1053">-SIGN(F4162)</f>
        <v>-1</v>
      </c>
      <c r="J4162">
        <f t="shared" si="1040"/>
        <v>-24.300000000001091</v>
      </c>
      <c r="K4162">
        <f t="shared" ref="K4162:K4225" ca="1" si="1054">CHOOSE($K$1,H4162*(2-$K$1)+I4162*($K$1-1),IF(ABS(F4162)&gt;($K$1-2)/100,I4162,H4162))</f>
        <v>-1</v>
      </c>
      <c r="L4162" s="11">
        <f t="shared" ca="1" si="1048"/>
        <v>9462.1899999999532</v>
      </c>
      <c r="M4162">
        <f t="shared" ref="M4162:M4225" ca="1" si="1055">INT(L4162*$P$1/B4162)*K4162</f>
        <v>0</v>
      </c>
      <c r="N4162">
        <f t="shared" ca="1" si="1049"/>
        <v>0</v>
      </c>
      <c r="O4162">
        <f>COUNTIF(結算日!$A$3:$A$249,A4162)</f>
        <v>0</v>
      </c>
      <c r="Q4162" s="7">
        <f t="shared" si="1041"/>
        <v>-13</v>
      </c>
      <c r="R4162" s="8">
        <f t="shared" ca="1" si="1045"/>
        <v>2509</v>
      </c>
      <c r="S4162" s="8">
        <f t="shared" ca="1" si="1046"/>
        <v>1868820</v>
      </c>
      <c r="T4162" s="8">
        <f t="shared" ca="1" si="1042"/>
        <v>-193</v>
      </c>
      <c r="U4162" s="9">
        <f t="shared" ca="1" si="1047"/>
        <v>0</v>
      </c>
      <c r="V4162">
        <f t="shared" si="1043"/>
        <v>2015</v>
      </c>
      <c r="W4162">
        <f t="shared" si="1044"/>
        <v>4</v>
      </c>
    </row>
    <row r="4163" spans="1:23" x14ac:dyDescent="0.25">
      <c r="A4163" s="1">
        <v>42109</v>
      </c>
      <c r="B4163" s="2">
        <v>9540.06</v>
      </c>
      <c r="C4163" s="2">
        <v>113154</v>
      </c>
      <c r="D4163" s="2">
        <v>9519</v>
      </c>
      <c r="E4163" s="2">
        <v>9536</v>
      </c>
      <c r="F4163" s="10">
        <f t="shared" si="1050"/>
        <v>-4.2557384335106807E-4</v>
      </c>
      <c r="G4163" s="2">
        <f t="shared" ca="1" si="1051"/>
        <v>93152.425000000003</v>
      </c>
      <c r="H4163">
        <f t="shared" ca="1" si="1052"/>
        <v>1</v>
      </c>
      <c r="I4163">
        <f t="shared" si="1053"/>
        <v>1</v>
      </c>
      <c r="J4163">
        <f t="shared" ref="J4163:J4226" si="1056">B4163-B4162</f>
        <v>-102.15999999999985</v>
      </c>
      <c r="K4163">
        <f t="shared" ca="1" si="1054"/>
        <v>1</v>
      </c>
      <c r="L4163" s="11">
        <f t="shared" ca="1" si="1048"/>
        <v>9462.1899999999532</v>
      </c>
      <c r="M4163">
        <f t="shared" ca="1" si="1055"/>
        <v>0</v>
      </c>
      <c r="N4163">
        <f t="shared" ca="1" si="1049"/>
        <v>0</v>
      </c>
      <c r="O4163">
        <f>COUNTIF(結算日!$A$3:$A$249,A4163)</f>
        <v>1</v>
      </c>
      <c r="Q4163" s="7">
        <f t="shared" ref="Q4163:Q4226" si="1057">D4163-IF(O4162=1,E4162,D4162)</f>
        <v>-126</v>
      </c>
      <c r="R4163" s="8">
        <f t="shared" ca="1" si="1045"/>
        <v>24318</v>
      </c>
      <c r="S4163" s="8">
        <f t="shared" ca="1" si="1046"/>
        <v>1893138</v>
      </c>
      <c r="T4163" s="8">
        <f t="shared" ref="T4163:T4226" ca="1" si="1058">INT(S4163*$P$1/IF(O4163=1,E4163,D4163))*K4163</f>
        <v>198</v>
      </c>
      <c r="U4163" s="9">
        <f t="shared" ca="1" si="1047"/>
        <v>391</v>
      </c>
      <c r="V4163">
        <f t="shared" ref="V4163:V4226" si="1059">YEAR(A4163)</f>
        <v>2015</v>
      </c>
      <c r="W4163">
        <f t="shared" ref="W4163:W4226" si="1060">MONTH(A4163)</f>
        <v>4</v>
      </c>
    </row>
    <row r="4164" spans="1:23" x14ac:dyDescent="0.25">
      <c r="A4164" s="1">
        <v>42110</v>
      </c>
      <c r="B4164" s="2">
        <v>9656.8700000000008</v>
      </c>
      <c r="C4164" s="2">
        <v>100552</v>
      </c>
      <c r="D4164" s="2">
        <v>9647</v>
      </c>
      <c r="E4164" s="2">
        <v>9644</v>
      </c>
      <c r="F4164" s="10">
        <f t="shared" si="1050"/>
        <v>-1.0220702981401653E-3</v>
      </c>
      <c r="G4164" s="2">
        <f t="shared" ca="1" si="1051"/>
        <v>93872</v>
      </c>
      <c r="H4164">
        <f t="shared" ca="1" si="1052"/>
        <v>1</v>
      </c>
      <c r="I4164">
        <f t="shared" si="1053"/>
        <v>1</v>
      </c>
      <c r="J4164">
        <f t="shared" si="1056"/>
        <v>116.81000000000131</v>
      </c>
      <c r="K4164">
        <f t="shared" si="1054"/>
        <v>1</v>
      </c>
      <c r="L4164" s="11">
        <f t="shared" ca="1" si="1048"/>
        <v>9462.1899999999532</v>
      </c>
      <c r="M4164">
        <f t="shared" ca="1" si="1055"/>
        <v>0</v>
      </c>
      <c r="N4164">
        <f t="shared" ca="1" si="1049"/>
        <v>0</v>
      </c>
      <c r="O4164">
        <f>COUNTIF(結算日!$A$3:$A$249,A4164)</f>
        <v>0</v>
      </c>
      <c r="Q4164" s="7">
        <f t="shared" si="1057"/>
        <v>111</v>
      </c>
      <c r="R4164" s="8">
        <f t="shared" ref="R4164:R4227" ca="1" si="1061">Q4164*T4163</f>
        <v>21978</v>
      </c>
      <c r="S4164" s="8">
        <f t="shared" ref="S4164:S4227" ca="1" si="1062">S4163+Q4164*T4163-U4163*$U$1</f>
        <v>1914725</v>
      </c>
      <c r="T4164" s="8">
        <f t="shared" ca="1" si="1058"/>
        <v>198</v>
      </c>
      <c r="U4164" s="9">
        <f t="shared" ref="U4164:U4227" ca="1" si="1063">IF(O4164=1,ABS(T4164)+ABS(T4163),ABS(T4164-T4163))</f>
        <v>0</v>
      </c>
      <c r="V4164">
        <f t="shared" si="1059"/>
        <v>2015</v>
      </c>
      <c r="W4164">
        <f t="shared" si="1060"/>
        <v>4</v>
      </c>
    </row>
    <row r="4165" spans="1:23" x14ac:dyDescent="0.25">
      <c r="A4165" s="1">
        <v>42111</v>
      </c>
      <c r="B4165" s="2">
        <v>9570.93</v>
      </c>
      <c r="C4165" s="2">
        <v>97702</v>
      </c>
      <c r="D4165" s="2">
        <v>9584</v>
      </c>
      <c r="E4165" s="2">
        <v>9586</v>
      </c>
      <c r="F4165" s="10">
        <f t="shared" si="1050"/>
        <v>1.3655935212146808E-3</v>
      </c>
      <c r="G4165" s="2">
        <f t="shared" ca="1" si="1051"/>
        <v>94679.574999999997</v>
      </c>
      <c r="H4165">
        <f t="shared" ca="1" si="1052"/>
        <v>1</v>
      </c>
      <c r="I4165">
        <f t="shared" si="1053"/>
        <v>-1</v>
      </c>
      <c r="J4165">
        <f t="shared" si="1056"/>
        <v>-85.940000000000509</v>
      </c>
      <c r="K4165">
        <f t="shared" si="1054"/>
        <v>-1</v>
      </c>
      <c r="L4165" s="11">
        <f t="shared" ca="1" si="1048"/>
        <v>9462.1899999999532</v>
      </c>
      <c r="M4165">
        <f t="shared" ca="1" si="1055"/>
        <v>0</v>
      </c>
      <c r="N4165">
        <f t="shared" ca="1" si="1049"/>
        <v>0</v>
      </c>
      <c r="O4165">
        <f>COUNTIF(結算日!$A$3:$A$249,A4165)</f>
        <v>0</v>
      </c>
      <c r="Q4165" s="7">
        <f t="shared" si="1057"/>
        <v>-63</v>
      </c>
      <c r="R4165" s="8">
        <f t="shared" ca="1" si="1061"/>
        <v>-12474</v>
      </c>
      <c r="S4165" s="8">
        <f t="shared" ca="1" si="1062"/>
        <v>1902251</v>
      </c>
      <c r="T4165" s="8">
        <f t="shared" ca="1" si="1058"/>
        <v>-198</v>
      </c>
      <c r="U4165" s="9">
        <f t="shared" ca="1" si="1063"/>
        <v>396</v>
      </c>
      <c r="V4165">
        <f t="shared" si="1059"/>
        <v>2015</v>
      </c>
      <c r="W4165">
        <f t="shared" si="1060"/>
        <v>4</v>
      </c>
    </row>
    <row r="4166" spans="1:23" x14ac:dyDescent="0.25">
      <c r="A4166" s="1">
        <v>42114</v>
      </c>
      <c r="B4166" s="2">
        <v>9552.85</v>
      </c>
      <c r="C4166" s="2">
        <v>86024</v>
      </c>
      <c r="D4166" s="2">
        <v>9561</v>
      </c>
      <c r="E4166" s="2">
        <v>9567</v>
      </c>
      <c r="F4166" s="10">
        <f t="shared" si="1050"/>
        <v>8.5314853682394443E-4</v>
      </c>
      <c r="G4166" s="2">
        <f t="shared" ca="1" si="1051"/>
        <v>94960.2</v>
      </c>
      <c r="H4166">
        <f t="shared" ca="1" si="1052"/>
        <v>-1</v>
      </c>
      <c r="I4166">
        <f t="shared" si="1053"/>
        <v>-1</v>
      </c>
      <c r="J4166">
        <f t="shared" si="1056"/>
        <v>-18.079999999999927</v>
      </c>
      <c r="K4166">
        <f t="shared" ca="1" si="1054"/>
        <v>-1</v>
      </c>
      <c r="L4166" s="11">
        <f t="shared" ca="1" si="1048"/>
        <v>9462.1899999999532</v>
      </c>
      <c r="M4166">
        <f t="shared" ca="1" si="1055"/>
        <v>0</v>
      </c>
      <c r="N4166">
        <f t="shared" ca="1" si="1049"/>
        <v>0</v>
      </c>
      <c r="O4166">
        <f>COUNTIF(結算日!$A$3:$A$249,A4166)</f>
        <v>0</v>
      </c>
      <c r="Q4166" s="7">
        <f t="shared" si="1057"/>
        <v>-23</v>
      </c>
      <c r="R4166" s="8">
        <f t="shared" ca="1" si="1061"/>
        <v>4554</v>
      </c>
      <c r="S4166" s="8">
        <f t="shared" ca="1" si="1062"/>
        <v>1906409</v>
      </c>
      <c r="T4166" s="8">
        <f t="shared" ca="1" si="1058"/>
        <v>-199</v>
      </c>
      <c r="U4166" s="9">
        <f t="shared" ca="1" si="1063"/>
        <v>1</v>
      </c>
      <c r="V4166">
        <f t="shared" si="1059"/>
        <v>2015</v>
      </c>
      <c r="W4166">
        <f t="shared" si="1060"/>
        <v>4</v>
      </c>
    </row>
    <row r="4167" spans="1:23" x14ac:dyDescent="0.25">
      <c r="A4167" s="1">
        <v>42115</v>
      </c>
      <c r="B4167" s="2">
        <v>9533.98</v>
      </c>
      <c r="C4167" s="2">
        <v>92123</v>
      </c>
      <c r="D4167" s="2">
        <v>9556</v>
      </c>
      <c r="E4167" s="2">
        <v>9560</v>
      </c>
      <c r="F4167" s="10">
        <f t="shared" si="1050"/>
        <v>2.3096335423402614E-3</v>
      </c>
      <c r="G4167" s="2">
        <f t="shared" ca="1" si="1051"/>
        <v>94849.5</v>
      </c>
      <c r="H4167">
        <f t="shared" ca="1" si="1052"/>
        <v>-1</v>
      </c>
      <c r="I4167">
        <f t="shared" si="1053"/>
        <v>-1</v>
      </c>
      <c r="J4167">
        <f t="shared" si="1056"/>
        <v>-18.8700000000008</v>
      </c>
      <c r="K4167">
        <f t="shared" si="1054"/>
        <v>-1</v>
      </c>
      <c r="L4167" s="11">
        <f t="shared" ca="1" si="1048"/>
        <v>9462.1899999999532</v>
      </c>
      <c r="M4167">
        <f t="shared" ca="1" si="1055"/>
        <v>0</v>
      </c>
      <c r="N4167">
        <f t="shared" ca="1" si="1049"/>
        <v>0</v>
      </c>
      <c r="O4167">
        <f>COUNTIF(結算日!$A$3:$A$249,A4167)</f>
        <v>0</v>
      </c>
      <c r="Q4167" s="7">
        <f t="shared" si="1057"/>
        <v>-5</v>
      </c>
      <c r="R4167" s="8">
        <f t="shared" ca="1" si="1061"/>
        <v>995</v>
      </c>
      <c r="S4167" s="8">
        <f t="shared" ca="1" si="1062"/>
        <v>1907403</v>
      </c>
      <c r="T4167" s="8">
        <f t="shared" ca="1" si="1058"/>
        <v>-199</v>
      </c>
      <c r="U4167" s="9">
        <f t="shared" ca="1" si="1063"/>
        <v>0</v>
      </c>
      <c r="V4167">
        <f t="shared" si="1059"/>
        <v>2015</v>
      </c>
      <c r="W4167">
        <f t="shared" si="1060"/>
        <v>4</v>
      </c>
    </row>
    <row r="4168" spans="1:23" x14ac:dyDescent="0.25">
      <c r="A4168" s="1">
        <v>42116</v>
      </c>
      <c r="B4168" s="2">
        <v>9613</v>
      </c>
      <c r="C4168" s="2">
        <v>102393</v>
      </c>
      <c r="D4168" s="2">
        <v>9613</v>
      </c>
      <c r="E4168" s="2">
        <v>9620</v>
      </c>
      <c r="F4168" s="10">
        <f t="shared" si="1050"/>
        <v>0</v>
      </c>
      <c r="G4168" s="2">
        <f t="shared" ca="1" si="1051"/>
        <v>95526.875</v>
      </c>
      <c r="H4168">
        <f t="shared" ca="1" si="1052"/>
        <v>1</v>
      </c>
      <c r="I4168">
        <f t="shared" si="1053"/>
        <v>0</v>
      </c>
      <c r="J4168">
        <f t="shared" si="1056"/>
        <v>79.020000000000437</v>
      </c>
      <c r="K4168">
        <f t="shared" ca="1" si="1054"/>
        <v>1</v>
      </c>
      <c r="L4168" s="11">
        <f t="shared" ca="1" si="1048"/>
        <v>9462.1899999999532</v>
      </c>
      <c r="M4168">
        <f t="shared" ca="1" si="1055"/>
        <v>0</v>
      </c>
      <c r="N4168">
        <f t="shared" ca="1" si="1049"/>
        <v>0</v>
      </c>
      <c r="O4168">
        <f>COUNTIF(結算日!$A$3:$A$249,A4168)</f>
        <v>0</v>
      </c>
      <c r="Q4168" s="7">
        <f t="shared" si="1057"/>
        <v>57</v>
      </c>
      <c r="R4168" s="8">
        <f t="shared" ca="1" si="1061"/>
        <v>-11343</v>
      </c>
      <c r="S4168" s="8">
        <f t="shared" ca="1" si="1062"/>
        <v>1896060</v>
      </c>
      <c r="T4168" s="8">
        <f t="shared" ca="1" si="1058"/>
        <v>197</v>
      </c>
      <c r="U4168" s="9">
        <f t="shared" ca="1" si="1063"/>
        <v>396</v>
      </c>
      <c r="V4168">
        <f t="shared" si="1059"/>
        <v>2015</v>
      </c>
      <c r="W4168">
        <f t="shared" si="1060"/>
        <v>4</v>
      </c>
    </row>
    <row r="4169" spans="1:23" x14ac:dyDescent="0.25">
      <c r="A4169" s="1">
        <v>42117</v>
      </c>
      <c r="B4169" s="2">
        <v>9797.49</v>
      </c>
      <c r="C4169" s="2">
        <v>143170</v>
      </c>
      <c r="D4169" s="2">
        <v>9838</v>
      </c>
      <c r="E4169" s="2">
        <v>9848</v>
      </c>
      <c r="F4169" s="10">
        <f t="shared" si="1050"/>
        <v>4.1347324671932029E-3</v>
      </c>
      <c r="G4169" s="2">
        <f t="shared" ca="1" si="1051"/>
        <v>97202.85</v>
      </c>
      <c r="H4169">
        <f t="shared" ca="1" si="1052"/>
        <v>1</v>
      </c>
      <c r="I4169">
        <f t="shared" si="1053"/>
        <v>-1</v>
      </c>
      <c r="J4169">
        <f t="shared" si="1056"/>
        <v>184.48999999999978</v>
      </c>
      <c r="K4169">
        <f t="shared" si="1054"/>
        <v>-1</v>
      </c>
      <c r="L4169" s="11">
        <f t="shared" ca="1" si="1048"/>
        <v>9462.1899999999532</v>
      </c>
      <c r="M4169">
        <f t="shared" ca="1" si="1055"/>
        <v>0</v>
      </c>
      <c r="N4169">
        <f t="shared" ca="1" si="1049"/>
        <v>0</v>
      </c>
      <c r="O4169">
        <f>COUNTIF(結算日!$A$3:$A$249,A4169)</f>
        <v>0</v>
      </c>
      <c r="Q4169" s="7">
        <f t="shared" si="1057"/>
        <v>225</v>
      </c>
      <c r="R4169" s="8">
        <f t="shared" ca="1" si="1061"/>
        <v>44325</v>
      </c>
      <c r="S4169" s="8">
        <f t="shared" ca="1" si="1062"/>
        <v>1939989</v>
      </c>
      <c r="T4169" s="8">
        <f t="shared" ca="1" si="1058"/>
        <v>-197</v>
      </c>
      <c r="U4169" s="9">
        <f t="shared" ca="1" si="1063"/>
        <v>394</v>
      </c>
      <c r="V4169">
        <f t="shared" si="1059"/>
        <v>2015</v>
      </c>
      <c r="W4169">
        <f t="shared" si="1060"/>
        <v>4</v>
      </c>
    </row>
    <row r="4170" spans="1:23" x14ac:dyDescent="0.25">
      <c r="A4170" s="1">
        <v>42118</v>
      </c>
      <c r="B4170" s="2">
        <v>9913.2800000000007</v>
      </c>
      <c r="C4170" s="2">
        <v>164646</v>
      </c>
      <c r="D4170" s="2">
        <v>9920</v>
      </c>
      <c r="E4170" s="2">
        <v>9930</v>
      </c>
      <c r="F4170" s="10">
        <f t="shared" si="1050"/>
        <v>6.7787856289736048E-4</v>
      </c>
      <c r="G4170" s="2">
        <f t="shared" ca="1" si="1051"/>
        <v>98593.1</v>
      </c>
      <c r="H4170">
        <f t="shared" ca="1" si="1052"/>
        <v>1</v>
      </c>
      <c r="I4170">
        <f t="shared" si="1053"/>
        <v>-1</v>
      </c>
      <c r="J4170">
        <f t="shared" si="1056"/>
        <v>115.79000000000087</v>
      </c>
      <c r="K4170">
        <f t="shared" ca="1" si="1054"/>
        <v>1</v>
      </c>
      <c r="L4170" s="11">
        <f t="shared" ca="1" si="1048"/>
        <v>9462.1899999999532</v>
      </c>
      <c r="M4170">
        <f t="shared" ca="1" si="1055"/>
        <v>0</v>
      </c>
      <c r="N4170">
        <f t="shared" ca="1" si="1049"/>
        <v>0</v>
      </c>
      <c r="O4170">
        <f>COUNTIF(結算日!$A$3:$A$249,A4170)</f>
        <v>0</v>
      </c>
      <c r="Q4170" s="7">
        <f t="shared" si="1057"/>
        <v>82</v>
      </c>
      <c r="R4170" s="8">
        <f t="shared" ca="1" si="1061"/>
        <v>-16154</v>
      </c>
      <c r="S4170" s="8">
        <f t="shared" ca="1" si="1062"/>
        <v>1923441</v>
      </c>
      <c r="T4170" s="8">
        <f t="shared" ca="1" si="1058"/>
        <v>193</v>
      </c>
      <c r="U4170" s="9">
        <f t="shared" ca="1" si="1063"/>
        <v>390</v>
      </c>
      <c r="V4170">
        <f t="shared" si="1059"/>
        <v>2015</v>
      </c>
      <c r="W4170">
        <f t="shared" si="1060"/>
        <v>4</v>
      </c>
    </row>
    <row r="4171" spans="1:23" x14ac:dyDescent="0.25">
      <c r="A4171" s="1">
        <v>42121</v>
      </c>
      <c r="B4171" s="2">
        <v>9973.1200000000008</v>
      </c>
      <c r="C4171" s="2">
        <v>130159</v>
      </c>
      <c r="D4171" s="2">
        <v>10019</v>
      </c>
      <c r="E4171" s="2">
        <v>10027</v>
      </c>
      <c r="F4171" s="10">
        <f t="shared" si="1050"/>
        <v>4.6003657832252021E-3</v>
      </c>
      <c r="G4171" s="2">
        <f t="shared" ca="1" si="1051"/>
        <v>99443.55</v>
      </c>
      <c r="H4171">
        <f t="shared" ca="1" si="1052"/>
        <v>1</v>
      </c>
      <c r="I4171">
        <f t="shared" si="1053"/>
        <v>-1</v>
      </c>
      <c r="J4171">
        <f t="shared" si="1056"/>
        <v>59.840000000000146</v>
      </c>
      <c r="K4171">
        <f t="shared" si="1054"/>
        <v>-1</v>
      </c>
      <c r="L4171" s="11">
        <f t="shared" ca="1" si="1048"/>
        <v>9462.1899999999532</v>
      </c>
      <c r="M4171">
        <f t="shared" ca="1" si="1055"/>
        <v>0</v>
      </c>
      <c r="N4171">
        <f t="shared" ca="1" si="1049"/>
        <v>0</v>
      </c>
      <c r="O4171">
        <f>COUNTIF(結算日!$A$3:$A$249,A4171)</f>
        <v>0</v>
      </c>
      <c r="Q4171" s="7">
        <f t="shared" si="1057"/>
        <v>99</v>
      </c>
      <c r="R4171" s="8">
        <f t="shared" ca="1" si="1061"/>
        <v>19107</v>
      </c>
      <c r="S4171" s="8">
        <f t="shared" ca="1" si="1062"/>
        <v>1942158</v>
      </c>
      <c r="T4171" s="8">
        <f t="shared" ca="1" si="1058"/>
        <v>-193</v>
      </c>
      <c r="U4171" s="9">
        <f t="shared" ca="1" si="1063"/>
        <v>386</v>
      </c>
      <c r="V4171">
        <f t="shared" si="1059"/>
        <v>2015</v>
      </c>
      <c r="W4171">
        <f t="shared" si="1060"/>
        <v>4</v>
      </c>
    </row>
    <row r="4172" spans="1:23" x14ac:dyDescent="0.25">
      <c r="A4172" s="1">
        <v>42122</v>
      </c>
      <c r="B4172" s="2">
        <v>9956.83</v>
      </c>
      <c r="C4172" s="2">
        <v>116640</v>
      </c>
      <c r="D4172" s="2">
        <v>9990</v>
      </c>
      <c r="E4172" s="2">
        <v>10000</v>
      </c>
      <c r="F4172" s="10">
        <f t="shared" si="1050"/>
        <v>3.3313815742561648E-3</v>
      </c>
      <c r="G4172" s="2">
        <f t="shared" ca="1" si="1051"/>
        <v>99996.074999999997</v>
      </c>
      <c r="H4172">
        <f t="shared" ca="1" si="1052"/>
        <v>1</v>
      </c>
      <c r="I4172">
        <f t="shared" si="1053"/>
        <v>-1</v>
      </c>
      <c r="J4172">
        <f t="shared" si="1056"/>
        <v>-16.290000000000873</v>
      </c>
      <c r="K4172">
        <f t="shared" si="1054"/>
        <v>-1</v>
      </c>
      <c r="L4172" s="11">
        <f t="shared" ca="1" si="1048"/>
        <v>9462.1899999999532</v>
      </c>
      <c r="M4172">
        <f t="shared" ca="1" si="1055"/>
        <v>0</v>
      </c>
      <c r="N4172">
        <f t="shared" ca="1" si="1049"/>
        <v>0</v>
      </c>
      <c r="O4172">
        <f>COUNTIF(結算日!$A$3:$A$249,A4172)</f>
        <v>0</v>
      </c>
      <c r="Q4172" s="7">
        <f t="shared" si="1057"/>
        <v>-29</v>
      </c>
      <c r="R4172" s="8">
        <f t="shared" ca="1" si="1061"/>
        <v>5597</v>
      </c>
      <c r="S4172" s="8">
        <f t="shared" ca="1" si="1062"/>
        <v>1947369</v>
      </c>
      <c r="T4172" s="8">
        <f t="shared" ca="1" si="1058"/>
        <v>-194</v>
      </c>
      <c r="U4172" s="9">
        <f t="shared" ca="1" si="1063"/>
        <v>1</v>
      </c>
      <c r="V4172">
        <f t="shared" si="1059"/>
        <v>2015</v>
      </c>
      <c r="W4172">
        <f t="shared" si="1060"/>
        <v>4</v>
      </c>
    </row>
    <row r="4173" spans="1:23" x14ac:dyDescent="0.25">
      <c r="A4173" s="1">
        <v>42123</v>
      </c>
      <c r="B4173" s="2">
        <v>9853.83</v>
      </c>
      <c r="C4173" s="2">
        <v>113762</v>
      </c>
      <c r="D4173" s="2">
        <v>9909</v>
      </c>
      <c r="E4173" s="2">
        <v>9918</v>
      </c>
      <c r="F4173" s="10">
        <f t="shared" si="1050"/>
        <v>5.5988382182359242E-3</v>
      </c>
      <c r="G4173" s="2">
        <f t="shared" ca="1" si="1051"/>
        <v>100562.27499999999</v>
      </c>
      <c r="H4173">
        <f t="shared" ca="1" si="1052"/>
        <v>1</v>
      </c>
      <c r="I4173">
        <f t="shared" si="1053"/>
        <v>-1</v>
      </c>
      <c r="J4173">
        <f t="shared" si="1056"/>
        <v>-103</v>
      </c>
      <c r="K4173">
        <f t="shared" si="1054"/>
        <v>-1</v>
      </c>
      <c r="L4173" s="11">
        <f t="shared" ca="1" si="1048"/>
        <v>9462.1899999999532</v>
      </c>
      <c r="M4173">
        <f t="shared" ca="1" si="1055"/>
        <v>0</v>
      </c>
      <c r="N4173">
        <f t="shared" ca="1" si="1049"/>
        <v>0</v>
      </c>
      <c r="O4173">
        <f>COUNTIF(結算日!$A$3:$A$249,A4173)</f>
        <v>0</v>
      </c>
      <c r="Q4173" s="7">
        <f t="shared" si="1057"/>
        <v>-81</v>
      </c>
      <c r="R4173" s="8">
        <f t="shared" ca="1" si="1061"/>
        <v>15714</v>
      </c>
      <c r="S4173" s="8">
        <f t="shared" ca="1" si="1062"/>
        <v>1963082</v>
      </c>
      <c r="T4173" s="8">
        <f t="shared" ca="1" si="1058"/>
        <v>-198</v>
      </c>
      <c r="U4173" s="9">
        <f t="shared" ca="1" si="1063"/>
        <v>4</v>
      </c>
      <c r="V4173">
        <f t="shared" si="1059"/>
        <v>2015</v>
      </c>
      <c r="W4173">
        <f t="shared" si="1060"/>
        <v>4</v>
      </c>
    </row>
    <row r="4174" spans="1:23" x14ac:dyDescent="0.25">
      <c r="A4174" s="1">
        <v>42124</v>
      </c>
      <c r="B4174" s="2">
        <v>9820.0499999999993</v>
      </c>
      <c r="C4174" s="2">
        <v>112481</v>
      </c>
      <c r="D4174" s="2">
        <v>9874</v>
      </c>
      <c r="E4174" s="2">
        <v>9888</v>
      </c>
      <c r="F4174" s="10">
        <f t="shared" si="1050"/>
        <v>5.4938620475457611E-3</v>
      </c>
      <c r="G4174" s="2">
        <f t="shared" ca="1" si="1051"/>
        <v>101265.60000000001</v>
      </c>
      <c r="H4174">
        <f t="shared" ca="1" si="1052"/>
        <v>1</v>
      </c>
      <c r="I4174">
        <f t="shared" si="1053"/>
        <v>-1</v>
      </c>
      <c r="J4174">
        <f t="shared" si="1056"/>
        <v>-33.780000000000655</v>
      </c>
      <c r="K4174">
        <f t="shared" si="1054"/>
        <v>-1</v>
      </c>
      <c r="L4174" s="11">
        <f t="shared" ca="1" si="1048"/>
        <v>9462.1899999999532</v>
      </c>
      <c r="M4174">
        <f t="shared" ca="1" si="1055"/>
        <v>0</v>
      </c>
      <c r="N4174">
        <f t="shared" ca="1" si="1049"/>
        <v>0</v>
      </c>
      <c r="O4174">
        <f>COUNTIF(結算日!$A$3:$A$249,A4174)</f>
        <v>0</v>
      </c>
      <c r="Q4174" s="7">
        <f t="shared" si="1057"/>
        <v>-35</v>
      </c>
      <c r="R4174" s="8">
        <f t="shared" ca="1" si="1061"/>
        <v>6930</v>
      </c>
      <c r="S4174" s="8">
        <f t="shared" ca="1" si="1062"/>
        <v>1970008</v>
      </c>
      <c r="T4174" s="8">
        <f t="shared" ca="1" si="1058"/>
        <v>-199</v>
      </c>
      <c r="U4174" s="9">
        <f t="shared" ca="1" si="1063"/>
        <v>1</v>
      </c>
      <c r="V4174">
        <f t="shared" si="1059"/>
        <v>2015</v>
      </c>
      <c r="W4174">
        <f t="shared" si="1060"/>
        <v>4</v>
      </c>
    </row>
    <row r="4175" spans="1:23" x14ac:dyDescent="0.25">
      <c r="A4175" s="1">
        <v>42128</v>
      </c>
      <c r="B4175" s="2">
        <v>9845.0400000000009</v>
      </c>
      <c r="C4175" s="2">
        <v>98222</v>
      </c>
      <c r="D4175" s="2">
        <v>9886</v>
      </c>
      <c r="E4175" s="2">
        <v>9897</v>
      </c>
      <c r="F4175" s="10">
        <f t="shared" si="1050"/>
        <v>4.1604706532425428E-3</v>
      </c>
      <c r="G4175" s="2">
        <f t="shared" ca="1" si="1051"/>
        <v>101615.52499999999</v>
      </c>
      <c r="H4175">
        <f t="shared" ca="1" si="1052"/>
        <v>-1</v>
      </c>
      <c r="I4175">
        <f t="shared" si="1053"/>
        <v>-1</v>
      </c>
      <c r="J4175">
        <f t="shared" si="1056"/>
        <v>24.990000000001601</v>
      </c>
      <c r="K4175">
        <f t="shared" si="1054"/>
        <v>-1</v>
      </c>
      <c r="L4175" s="11">
        <f t="shared" ca="1" si="1048"/>
        <v>9462.1899999999532</v>
      </c>
      <c r="M4175">
        <f t="shared" ca="1" si="1055"/>
        <v>0</v>
      </c>
      <c r="N4175">
        <f t="shared" ca="1" si="1049"/>
        <v>0</v>
      </c>
      <c r="O4175">
        <f>COUNTIF(結算日!$A$3:$A$249,A4175)</f>
        <v>0</v>
      </c>
      <c r="Q4175" s="7">
        <f t="shared" si="1057"/>
        <v>12</v>
      </c>
      <c r="R4175" s="8">
        <f t="shared" ca="1" si="1061"/>
        <v>-2388</v>
      </c>
      <c r="S4175" s="8">
        <f t="shared" ca="1" si="1062"/>
        <v>1967619</v>
      </c>
      <c r="T4175" s="8">
        <f t="shared" ca="1" si="1058"/>
        <v>-199</v>
      </c>
      <c r="U4175" s="9">
        <f t="shared" ca="1" si="1063"/>
        <v>0</v>
      </c>
      <c r="V4175">
        <f t="shared" si="1059"/>
        <v>2015</v>
      </c>
      <c r="W4175">
        <f t="shared" si="1060"/>
        <v>5</v>
      </c>
    </row>
    <row r="4176" spans="1:23" x14ac:dyDescent="0.25">
      <c r="A4176" s="1">
        <v>42129</v>
      </c>
      <c r="B4176" s="2">
        <v>9820.1299999999992</v>
      </c>
      <c r="C4176" s="2">
        <v>91156</v>
      </c>
      <c r="D4176" s="2">
        <v>9849</v>
      </c>
      <c r="E4176" s="2">
        <v>9860</v>
      </c>
      <c r="F4176" s="10">
        <f t="shared" si="1050"/>
        <v>2.9398796146284933E-3</v>
      </c>
      <c r="G4176" s="2">
        <f t="shared" ca="1" si="1051"/>
        <v>101782.47500000001</v>
      </c>
      <c r="H4176">
        <f t="shared" ca="1" si="1052"/>
        <v>-1</v>
      </c>
      <c r="I4176">
        <f t="shared" si="1053"/>
        <v>-1</v>
      </c>
      <c r="J4176">
        <f t="shared" si="1056"/>
        <v>-24.910000000001673</v>
      </c>
      <c r="K4176">
        <f t="shared" si="1054"/>
        <v>-1</v>
      </c>
      <c r="L4176" s="11">
        <f t="shared" ca="1" si="1048"/>
        <v>9462.1899999999532</v>
      </c>
      <c r="M4176">
        <f t="shared" ca="1" si="1055"/>
        <v>0</v>
      </c>
      <c r="N4176">
        <f t="shared" ca="1" si="1049"/>
        <v>0</v>
      </c>
      <c r="O4176">
        <f>COUNTIF(結算日!$A$3:$A$249,A4176)</f>
        <v>0</v>
      </c>
      <c r="Q4176" s="7">
        <f t="shared" si="1057"/>
        <v>-37</v>
      </c>
      <c r="R4176" s="8">
        <f t="shared" ca="1" si="1061"/>
        <v>7363</v>
      </c>
      <c r="S4176" s="8">
        <f t="shared" ca="1" si="1062"/>
        <v>1974982</v>
      </c>
      <c r="T4176" s="8">
        <f t="shared" ca="1" si="1058"/>
        <v>-200</v>
      </c>
      <c r="U4176" s="9">
        <f t="shared" ca="1" si="1063"/>
        <v>1</v>
      </c>
      <c r="V4176">
        <f t="shared" si="1059"/>
        <v>2015</v>
      </c>
      <c r="W4176">
        <f t="shared" si="1060"/>
        <v>5</v>
      </c>
    </row>
    <row r="4177" spans="1:23" x14ac:dyDescent="0.25">
      <c r="A4177" s="1">
        <v>42130</v>
      </c>
      <c r="B4177" s="2">
        <v>9818.2000000000007</v>
      </c>
      <c r="C4177" s="2">
        <v>96358</v>
      </c>
      <c r="D4177" s="2">
        <v>9847</v>
      </c>
      <c r="E4177" s="2">
        <v>9859</v>
      </c>
      <c r="F4177" s="10">
        <f t="shared" si="1050"/>
        <v>2.9333279012444535E-3</v>
      </c>
      <c r="G4177" s="2">
        <f t="shared" ca="1" si="1051"/>
        <v>101846.15</v>
      </c>
      <c r="H4177">
        <f t="shared" ca="1" si="1052"/>
        <v>-1</v>
      </c>
      <c r="I4177">
        <f t="shared" si="1053"/>
        <v>-1</v>
      </c>
      <c r="J4177">
        <f t="shared" si="1056"/>
        <v>-1.929999999998472</v>
      </c>
      <c r="K4177">
        <f t="shared" si="1054"/>
        <v>-1</v>
      </c>
      <c r="L4177" s="11">
        <f t="shared" ca="1" si="1048"/>
        <v>9462.1899999999532</v>
      </c>
      <c r="M4177">
        <f t="shared" ca="1" si="1055"/>
        <v>0</v>
      </c>
      <c r="N4177">
        <f t="shared" ca="1" si="1049"/>
        <v>0</v>
      </c>
      <c r="O4177">
        <f>COUNTIF(結算日!$A$3:$A$249,A4177)</f>
        <v>0</v>
      </c>
      <c r="Q4177" s="7">
        <f t="shared" si="1057"/>
        <v>-2</v>
      </c>
      <c r="R4177" s="8">
        <f t="shared" ca="1" si="1061"/>
        <v>400</v>
      </c>
      <c r="S4177" s="8">
        <f t="shared" ca="1" si="1062"/>
        <v>1975381</v>
      </c>
      <c r="T4177" s="8">
        <f t="shared" ca="1" si="1058"/>
        <v>-200</v>
      </c>
      <c r="U4177" s="9">
        <f t="shared" ca="1" si="1063"/>
        <v>0</v>
      </c>
      <c r="V4177">
        <f t="shared" si="1059"/>
        <v>2015</v>
      </c>
      <c r="W4177">
        <f t="shared" si="1060"/>
        <v>5</v>
      </c>
    </row>
    <row r="4178" spans="1:23" x14ac:dyDescent="0.25">
      <c r="A4178" s="1">
        <v>42131</v>
      </c>
      <c r="B4178" s="2">
        <v>9704.11</v>
      </c>
      <c r="C4178" s="2">
        <v>94346</v>
      </c>
      <c r="D4178" s="2">
        <v>9753</v>
      </c>
      <c r="E4178" s="2">
        <v>9762</v>
      </c>
      <c r="F4178" s="10">
        <f t="shared" si="1050"/>
        <v>5.0380714975406526E-3</v>
      </c>
      <c r="G4178" s="2">
        <f t="shared" ca="1" si="1051"/>
        <v>102098.75</v>
      </c>
      <c r="H4178">
        <f t="shared" ca="1" si="1052"/>
        <v>-1</v>
      </c>
      <c r="I4178">
        <f t="shared" si="1053"/>
        <v>-1</v>
      </c>
      <c r="J4178">
        <f t="shared" si="1056"/>
        <v>-114.09000000000015</v>
      </c>
      <c r="K4178">
        <f t="shared" si="1054"/>
        <v>-1</v>
      </c>
      <c r="L4178" s="11">
        <f t="shared" ca="1" si="1048"/>
        <v>9462.1899999999532</v>
      </c>
      <c r="M4178">
        <f t="shared" ca="1" si="1055"/>
        <v>0</v>
      </c>
      <c r="N4178">
        <f t="shared" ca="1" si="1049"/>
        <v>0</v>
      </c>
      <c r="O4178">
        <f>COUNTIF(結算日!$A$3:$A$249,A4178)</f>
        <v>0</v>
      </c>
      <c r="Q4178" s="7">
        <f t="shared" si="1057"/>
        <v>-94</v>
      </c>
      <c r="R4178" s="8">
        <f t="shared" ca="1" si="1061"/>
        <v>18800</v>
      </c>
      <c r="S4178" s="8">
        <f t="shared" ca="1" si="1062"/>
        <v>1994181</v>
      </c>
      <c r="T4178" s="8">
        <f t="shared" ca="1" si="1058"/>
        <v>-204</v>
      </c>
      <c r="U4178" s="9">
        <f t="shared" ca="1" si="1063"/>
        <v>4</v>
      </c>
      <c r="V4178">
        <f t="shared" si="1059"/>
        <v>2015</v>
      </c>
      <c r="W4178">
        <f t="shared" si="1060"/>
        <v>5</v>
      </c>
    </row>
    <row r="4179" spans="1:23" x14ac:dyDescent="0.25">
      <c r="A4179" s="1">
        <v>42132</v>
      </c>
      <c r="B4179" s="2">
        <v>9692</v>
      </c>
      <c r="C4179" s="2">
        <v>84130</v>
      </c>
      <c r="D4179" s="2">
        <v>9721</v>
      </c>
      <c r="E4179" s="2">
        <v>9732</v>
      </c>
      <c r="F4179" s="10">
        <f t="shared" si="1050"/>
        <v>2.9921584812215851E-3</v>
      </c>
      <c r="G4179" s="2">
        <f t="shared" ca="1" si="1051"/>
        <v>101904.625</v>
      </c>
      <c r="H4179">
        <f t="shared" ca="1" si="1052"/>
        <v>-1</v>
      </c>
      <c r="I4179">
        <f t="shared" si="1053"/>
        <v>-1</v>
      </c>
      <c r="J4179">
        <f t="shared" si="1056"/>
        <v>-12.110000000000582</v>
      </c>
      <c r="K4179">
        <f t="shared" si="1054"/>
        <v>-1</v>
      </c>
      <c r="L4179" s="11">
        <f t="shared" ca="1" si="1048"/>
        <v>9462.1899999999532</v>
      </c>
      <c r="M4179">
        <f t="shared" ca="1" si="1055"/>
        <v>0</v>
      </c>
      <c r="N4179">
        <f t="shared" ca="1" si="1049"/>
        <v>0</v>
      </c>
      <c r="O4179">
        <f>COUNTIF(結算日!$A$3:$A$249,A4179)</f>
        <v>0</v>
      </c>
      <c r="Q4179" s="7">
        <f t="shared" si="1057"/>
        <v>-32</v>
      </c>
      <c r="R4179" s="8">
        <f t="shared" ca="1" si="1061"/>
        <v>6528</v>
      </c>
      <c r="S4179" s="8">
        <f t="shared" ca="1" si="1062"/>
        <v>2000705</v>
      </c>
      <c r="T4179" s="8">
        <f t="shared" ca="1" si="1058"/>
        <v>-205</v>
      </c>
      <c r="U4179" s="9">
        <f t="shared" ca="1" si="1063"/>
        <v>1</v>
      </c>
      <c r="V4179">
        <f t="shared" si="1059"/>
        <v>2015</v>
      </c>
      <c r="W4179">
        <f t="shared" si="1060"/>
        <v>5</v>
      </c>
    </row>
    <row r="4180" spans="1:23" x14ac:dyDescent="0.25">
      <c r="A4180" s="1">
        <v>42135</v>
      </c>
      <c r="B4180" s="2">
        <v>9663.7199999999993</v>
      </c>
      <c r="C4180" s="2">
        <v>95761</v>
      </c>
      <c r="D4180" s="2">
        <v>9723</v>
      </c>
      <c r="E4180" s="2">
        <v>9731</v>
      </c>
      <c r="F4180" s="10">
        <f t="shared" si="1050"/>
        <v>6.1342836919944244E-3</v>
      </c>
      <c r="G4180" s="2">
        <f t="shared" ca="1" si="1051"/>
        <v>101898.52499999999</v>
      </c>
      <c r="H4180">
        <f t="shared" ca="1" si="1052"/>
        <v>-1</v>
      </c>
      <c r="I4180">
        <f t="shared" si="1053"/>
        <v>-1</v>
      </c>
      <c r="J4180">
        <f t="shared" si="1056"/>
        <v>-28.280000000000655</v>
      </c>
      <c r="K4180">
        <f t="shared" si="1054"/>
        <v>-1</v>
      </c>
      <c r="L4180" s="11">
        <f t="shared" ca="1" si="1048"/>
        <v>9462.1899999999532</v>
      </c>
      <c r="M4180">
        <f t="shared" ca="1" si="1055"/>
        <v>0</v>
      </c>
      <c r="N4180">
        <f t="shared" ca="1" si="1049"/>
        <v>0</v>
      </c>
      <c r="O4180">
        <f>COUNTIF(結算日!$A$3:$A$249,A4180)</f>
        <v>0</v>
      </c>
      <c r="Q4180" s="7">
        <f t="shared" si="1057"/>
        <v>2</v>
      </c>
      <c r="R4180" s="8">
        <f t="shared" ca="1" si="1061"/>
        <v>-410</v>
      </c>
      <c r="S4180" s="8">
        <f t="shared" ca="1" si="1062"/>
        <v>2000294</v>
      </c>
      <c r="T4180" s="8">
        <f t="shared" ca="1" si="1058"/>
        <v>-205</v>
      </c>
      <c r="U4180" s="9">
        <f t="shared" ca="1" si="1063"/>
        <v>0</v>
      </c>
      <c r="V4180">
        <f t="shared" si="1059"/>
        <v>2015</v>
      </c>
      <c r="W4180">
        <f t="shared" si="1060"/>
        <v>5</v>
      </c>
    </row>
    <row r="4181" spans="1:23" x14ac:dyDescent="0.25">
      <c r="A4181" s="1">
        <v>42136</v>
      </c>
      <c r="B4181" s="2">
        <v>9680.73</v>
      </c>
      <c r="C4181" s="2">
        <v>87600</v>
      </c>
      <c r="D4181" s="2">
        <v>9706</v>
      </c>
      <c r="E4181" s="2">
        <v>9714</v>
      </c>
      <c r="F4181" s="10">
        <f t="shared" si="1050"/>
        <v>2.6103403359045707E-3</v>
      </c>
      <c r="G4181" s="2">
        <f t="shared" ca="1" si="1051"/>
        <v>101694.22500000001</v>
      </c>
      <c r="H4181">
        <f t="shared" ca="1" si="1052"/>
        <v>-1</v>
      </c>
      <c r="I4181">
        <f t="shared" si="1053"/>
        <v>-1</v>
      </c>
      <c r="J4181">
        <f t="shared" si="1056"/>
        <v>17.010000000000218</v>
      </c>
      <c r="K4181">
        <f t="shared" si="1054"/>
        <v>-1</v>
      </c>
      <c r="L4181" s="11">
        <f t="shared" ca="1" si="1048"/>
        <v>9462.1899999999532</v>
      </c>
      <c r="M4181">
        <f t="shared" ca="1" si="1055"/>
        <v>0</v>
      </c>
      <c r="N4181">
        <f t="shared" ca="1" si="1049"/>
        <v>0</v>
      </c>
      <c r="O4181">
        <f>COUNTIF(結算日!$A$3:$A$249,A4181)</f>
        <v>0</v>
      </c>
      <c r="Q4181" s="7">
        <f t="shared" si="1057"/>
        <v>-17</v>
      </c>
      <c r="R4181" s="8">
        <f t="shared" ca="1" si="1061"/>
        <v>3485</v>
      </c>
      <c r="S4181" s="8">
        <f t="shared" ca="1" si="1062"/>
        <v>2003779</v>
      </c>
      <c r="T4181" s="8">
        <f t="shared" ca="1" si="1058"/>
        <v>-206</v>
      </c>
      <c r="U4181" s="9">
        <f t="shared" ca="1" si="1063"/>
        <v>1</v>
      </c>
      <c r="V4181">
        <f t="shared" si="1059"/>
        <v>2015</v>
      </c>
      <c r="W4181">
        <f t="shared" si="1060"/>
        <v>5</v>
      </c>
    </row>
    <row r="4182" spans="1:23" x14ac:dyDescent="0.25">
      <c r="A4182" s="1">
        <v>42137</v>
      </c>
      <c r="B4182" s="2">
        <v>9724.11</v>
      </c>
      <c r="C4182" s="2">
        <v>94607</v>
      </c>
      <c r="D4182" s="2">
        <v>9739</v>
      </c>
      <c r="E4182" s="2">
        <v>9744</v>
      </c>
      <c r="F4182" s="10">
        <f t="shared" si="1050"/>
        <v>1.5312455330100949E-3</v>
      </c>
      <c r="G4182" s="2">
        <f t="shared" ca="1" si="1051"/>
        <v>101922.175</v>
      </c>
      <c r="H4182">
        <f t="shared" ca="1" si="1052"/>
        <v>-1</v>
      </c>
      <c r="I4182">
        <f t="shared" si="1053"/>
        <v>-1</v>
      </c>
      <c r="J4182">
        <f t="shared" si="1056"/>
        <v>43.380000000001019</v>
      </c>
      <c r="K4182">
        <f t="shared" si="1054"/>
        <v>-1</v>
      </c>
      <c r="L4182" s="11">
        <f t="shared" ca="1" si="1048"/>
        <v>9462.1899999999532</v>
      </c>
      <c r="M4182">
        <f t="shared" ca="1" si="1055"/>
        <v>0</v>
      </c>
      <c r="N4182">
        <f t="shared" ca="1" si="1049"/>
        <v>0</v>
      </c>
      <c r="O4182">
        <f>COUNTIF(結算日!$A$3:$A$249,A4182)</f>
        <v>0</v>
      </c>
      <c r="Q4182" s="7">
        <f t="shared" si="1057"/>
        <v>33</v>
      </c>
      <c r="R4182" s="8">
        <f t="shared" ca="1" si="1061"/>
        <v>-6798</v>
      </c>
      <c r="S4182" s="8">
        <f t="shared" ca="1" si="1062"/>
        <v>1996980</v>
      </c>
      <c r="T4182" s="8">
        <f t="shared" ca="1" si="1058"/>
        <v>-205</v>
      </c>
      <c r="U4182" s="9">
        <f t="shared" ca="1" si="1063"/>
        <v>1</v>
      </c>
      <c r="V4182">
        <f t="shared" si="1059"/>
        <v>2015</v>
      </c>
      <c r="W4182">
        <f t="shared" si="1060"/>
        <v>5</v>
      </c>
    </row>
    <row r="4183" spans="1:23" x14ac:dyDescent="0.25">
      <c r="A4183" s="1">
        <v>42138</v>
      </c>
      <c r="B4183" s="2">
        <v>9610.83</v>
      </c>
      <c r="C4183" s="2">
        <v>97756</v>
      </c>
      <c r="D4183" s="2">
        <v>9604</v>
      </c>
      <c r="E4183" s="2">
        <v>9607</v>
      </c>
      <c r="F4183" s="10">
        <f t="shared" si="1050"/>
        <v>-7.1065662382951977E-4</v>
      </c>
      <c r="G4183" s="2">
        <f t="shared" ca="1" si="1051"/>
        <v>102339.35</v>
      </c>
      <c r="H4183">
        <f t="shared" ca="1" si="1052"/>
        <v>-1</v>
      </c>
      <c r="I4183">
        <f t="shared" si="1053"/>
        <v>1</v>
      </c>
      <c r="J4183">
        <f t="shared" si="1056"/>
        <v>-113.28000000000065</v>
      </c>
      <c r="K4183">
        <f t="shared" ca="1" si="1054"/>
        <v>-1</v>
      </c>
      <c r="L4183" s="11">
        <f t="shared" ca="1" si="1048"/>
        <v>9462.1899999999532</v>
      </c>
      <c r="M4183">
        <f t="shared" ca="1" si="1055"/>
        <v>0</v>
      </c>
      <c r="N4183">
        <f t="shared" ca="1" si="1049"/>
        <v>0</v>
      </c>
      <c r="O4183">
        <f>COUNTIF(結算日!$A$3:$A$249,A4183)</f>
        <v>0</v>
      </c>
      <c r="Q4183" s="7">
        <f t="shared" si="1057"/>
        <v>-135</v>
      </c>
      <c r="R4183" s="8">
        <f t="shared" ca="1" si="1061"/>
        <v>27675</v>
      </c>
      <c r="S4183" s="8">
        <f t="shared" ca="1" si="1062"/>
        <v>2024654</v>
      </c>
      <c r="T4183" s="8">
        <f t="shared" ca="1" si="1058"/>
        <v>-210</v>
      </c>
      <c r="U4183" s="9">
        <f t="shared" ca="1" si="1063"/>
        <v>5</v>
      </c>
      <c r="V4183">
        <f t="shared" si="1059"/>
        <v>2015</v>
      </c>
      <c r="W4183">
        <f t="shared" si="1060"/>
        <v>5</v>
      </c>
    </row>
    <row r="4184" spans="1:23" x14ac:dyDescent="0.25">
      <c r="A4184" s="1">
        <v>42139</v>
      </c>
      <c r="B4184" s="2">
        <v>9579.48</v>
      </c>
      <c r="C4184" s="2">
        <v>83985</v>
      </c>
      <c r="D4184" s="2">
        <v>9575</v>
      </c>
      <c r="E4184" s="2">
        <v>9568</v>
      </c>
      <c r="F4184" s="10">
        <f t="shared" si="1050"/>
        <v>-4.6766630339012405E-4</v>
      </c>
      <c r="G4184" s="2">
        <f t="shared" ca="1" si="1051"/>
        <v>102011.625</v>
      </c>
      <c r="H4184">
        <f t="shared" ca="1" si="1052"/>
        <v>-1</v>
      </c>
      <c r="I4184">
        <f t="shared" si="1053"/>
        <v>1</v>
      </c>
      <c r="J4184">
        <f t="shared" si="1056"/>
        <v>-31.350000000000364</v>
      </c>
      <c r="K4184">
        <f t="shared" ca="1" si="1054"/>
        <v>-1</v>
      </c>
      <c r="L4184" s="11">
        <f t="shared" ca="1" si="1048"/>
        <v>9462.1899999999532</v>
      </c>
      <c r="M4184">
        <f t="shared" ca="1" si="1055"/>
        <v>0</v>
      </c>
      <c r="N4184">
        <f t="shared" ca="1" si="1049"/>
        <v>0</v>
      </c>
      <c r="O4184">
        <f>COUNTIF(結算日!$A$3:$A$249,A4184)</f>
        <v>0</v>
      </c>
      <c r="Q4184" s="7">
        <f t="shared" si="1057"/>
        <v>-29</v>
      </c>
      <c r="R4184" s="8">
        <f t="shared" ca="1" si="1061"/>
        <v>6090</v>
      </c>
      <c r="S4184" s="8">
        <f t="shared" ca="1" si="1062"/>
        <v>2030739</v>
      </c>
      <c r="T4184" s="8">
        <f t="shared" ca="1" si="1058"/>
        <v>-212</v>
      </c>
      <c r="U4184" s="9">
        <f t="shared" ca="1" si="1063"/>
        <v>2</v>
      </c>
      <c r="V4184">
        <f t="shared" si="1059"/>
        <v>2015</v>
      </c>
      <c r="W4184">
        <f t="shared" si="1060"/>
        <v>5</v>
      </c>
    </row>
    <row r="4185" spans="1:23" x14ac:dyDescent="0.25">
      <c r="A4185" s="1">
        <v>42142</v>
      </c>
      <c r="B4185" s="2">
        <v>9606.1</v>
      </c>
      <c r="C4185" s="2">
        <v>91517</v>
      </c>
      <c r="D4185" s="2">
        <v>9598</v>
      </c>
      <c r="E4185" s="2">
        <v>9602</v>
      </c>
      <c r="F4185" s="10">
        <f t="shared" si="1050"/>
        <v>-8.432142076388871E-4</v>
      </c>
      <c r="G4185" s="2">
        <f t="shared" ca="1" si="1051"/>
        <v>101680.4</v>
      </c>
      <c r="H4185">
        <f t="shared" ca="1" si="1052"/>
        <v>-1</v>
      </c>
      <c r="I4185">
        <f t="shared" si="1053"/>
        <v>1</v>
      </c>
      <c r="J4185">
        <f t="shared" si="1056"/>
        <v>26.6200000000008</v>
      </c>
      <c r="K4185">
        <f t="shared" ca="1" si="1054"/>
        <v>-1</v>
      </c>
      <c r="L4185" s="11">
        <f t="shared" ca="1" si="1048"/>
        <v>9462.1899999999532</v>
      </c>
      <c r="M4185">
        <f t="shared" ca="1" si="1055"/>
        <v>0</v>
      </c>
      <c r="N4185">
        <f t="shared" ca="1" si="1049"/>
        <v>0</v>
      </c>
      <c r="O4185">
        <f>COUNTIF(結算日!$A$3:$A$249,A4185)</f>
        <v>0</v>
      </c>
      <c r="Q4185" s="7">
        <f t="shared" si="1057"/>
        <v>23</v>
      </c>
      <c r="R4185" s="8">
        <f t="shared" ca="1" si="1061"/>
        <v>-4876</v>
      </c>
      <c r="S4185" s="8">
        <f t="shared" ca="1" si="1062"/>
        <v>2025861</v>
      </c>
      <c r="T4185" s="8">
        <f t="shared" ca="1" si="1058"/>
        <v>-211</v>
      </c>
      <c r="U4185" s="9">
        <f t="shared" ca="1" si="1063"/>
        <v>1</v>
      </c>
      <c r="V4185">
        <f t="shared" si="1059"/>
        <v>2015</v>
      </c>
      <c r="W4185">
        <f t="shared" si="1060"/>
        <v>5</v>
      </c>
    </row>
    <row r="4186" spans="1:23" x14ac:dyDescent="0.25">
      <c r="A4186" s="1">
        <v>42143</v>
      </c>
      <c r="B4186" s="2">
        <v>9716.77</v>
      </c>
      <c r="C4186" s="2">
        <v>106887</v>
      </c>
      <c r="D4186" s="2">
        <v>9702</v>
      </c>
      <c r="E4186" s="2">
        <v>9705</v>
      </c>
      <c r="F4186" s="10">
        <f t="shared" si="1050"/>
        <v>-1.5200524454114239E-3</v>
      </c>
      <c r="G4186" s="2">
        <f t="shared" ca="1" si="1051"/>
        <v>101433.95</v>
      </c>
      <c r="H4186">
        <f t="shared" ca="1" si="1052"/>
        <v>1</v>
      </c>
      <c r="I4186">
        <f t="shared" si="1053"/>
        <v>1</v>
      </c>
      <c r="J4186">
        <f t="shared" si="1056"/>
        <v>110.67000000000007</v>
      </c>
      <c r="K4186">
        <f t="shared" si="1054"/>
        <v>1</v>
      </c>
      <c r="L4186" s="11">
        <f t="shared" ca="1" si="1048"/>
        <v>9462.1899999999532</v>
      </c>
      <c r="M4186">
        <f t="shared" ca="1" si="1055"/>
        <v>0</v>
      </c>
      <c r="N4186">
        <f t="shared" ca="1" si="1049"/>
        <v>0</v>
      </c>
      <c r="O4186">
        <f>COUNTIF(結算日!$A$3:$A$249,A4186)</f>
        <v>0</v>
      </c>
      <c r="Q4186" s="7">
        <f t="shared" si="1057"/>
        <v>104</v>
      </c>
      <c r="R4186" s="8">
        <f t="shared" ca="1" si="1061"/>
        <v>-21944</v>
      </c>
      <c r="S4186" s="8">
        <f t="shared" ca="1" si="1062"/>
        <v>2003916</v>
      </c>
      <c r="T4186" s="8">
        <f t="shared" ca="1" si="1058"/>
        <v>206</v>
      </c>
      <c r="U4186" s="9">
        <f t="shared" ca="1" si="1063"/>
        <v>417</v>
      </c>
      <c r="V4186">
        <f t="shared" si="1059"/>
        <v>2015</v>
      </c>
      <c r="W4186">
        <f t="shared" si="1060"/>
        <v>5</v>
      </c>
    </row>
    <row r="4187" spans="1:23" x14ac:dyDescent="0.25">
      <c r="A4187" s="1">
        <v>42144</v>
      </c>
      <c r="B4187" s="2">
        <v>9685.31</v>
      </c>
      <c r="C4187" s="2">
        <v>97627</v>
      </c>
      <c r="D4187" s="2">
        <v>9668</v>
      </c>
      <c r="E4187" s="2">
        <v>9676</v>
      </c>
      <c r="F4187" s="10">
        <f t="shared" si="1050"/>
        <v>-9.6124956248166971E-4</v>
      </c>
      <c r="G4187" s="2">
        <f t="shared" ca="1" si="1051"/>
        <v>100844.52499999999</v>
      </c>
      <c r="H4187">
        <f t="shared" ca="1" si="1052"/>
        <v>-1</v>
      </c>
      <c r="I4187">
        <f t="shared" si="1053"/>
        <v>1</v>
      </c>
      <c r="J4187">
        <f t="shared" si="1056"/>
        <v>-31.460000000000946</v>
      </c>
      <c r="K4187">
        <f t="shared" ca="1" si="1054"/>
        <v>-1</v>
      </c>
      <c r="L4187" s="11">
        <f t="shared" ca="1" si="1048"/>
        <v>9462.1899999999532</v>
      </c>
      <c r="M4187">
        <f t="shared" ca="1" si="1055"/>
        <v>0</v>
      </c>
      <c r="N4187">
        <f t="shared" ca="1" si="1049"/>
        <v>0</v>
      </c>
      <c r="O4187">
        <f>COUNTIF(結算日!$A$3:$A$249,A4187)</f>
        <v>1</v>
      </c>
      <c r="Q4187" s="7">
        <f t="shared" si="1057"/>
        <v>-34</v>
      </c>
      <c r="R4187" s="8">
        <f t="shared" ca="1" si="1061"/>
        <v>-7004</v>
      </c>
      <c r="S4187" s="8">
        <f t="shared" ca="1" si="1062"/>
        <v>1996495</v>
      </c>
      <c r="T4187" s="8">
        <f t="shared" ca="1" si="1058"/>
        <v>-206</v>
      </c>
      <c r="U4187" s="9">
        <f t="shared" ca="1" si="1063"/>
        <v>412</v>
      </c>
      <c r="V4187">
        <f t="shared" si="1059"/>
        <v>2015</v>
      </c>
      <c r="W4187">
        <f t="shared" si="1060"/>
        <v>5</v>
      </c>
    </row>
    <row r="4188" spans="1:23" x14ac:dyDescent="0.25">
      <c r="A4188" s="1">
        <v>42145</v>
      </c>
      <c r="B4188" s="2">
        <v>9578.56</v>
      </c>
      <c r="C4188" s="2">
        <v>95999</v>
      </c>
      <c r="D4188" s="2">
        <v>9541</v>
      </c>
      <c r="E4188" s="2">
        <v>9419</v>
      </c>
      <c r="F4188" s="10">
        <f t="shared" si="1050"/>
        <v>-3.9212574750274731E-3</v>
      </c>
      <c r="G4188" s="2">
        <f t="shared" ca="1" si="1051"/>
        <v>100647.22500000001</v>
      </c>
      <c r="H4188">
        <f t="shared" ca="1" si="1052"/>
        <v>-1</v>
      </c>
      <c r="I4188">
        <f t="shared" si="1053"/>
        <v>1</v>
      </c>
      <c r="J4188">
        <f t="shared" si="1056"/>
        <v>-106.75</v>
      </c>
      <c r="K4188">
        <f t="shared" si="1054"/>
        <v>1</v>
      </c>
      <c r="L4188" s="11">
        <f t="shared" ca="1" si="1048"/>
        <v>9462.1899999999532</v>
      </c>
      <c r="M4188">
        <f t="shared" ca="1" si="1055"/>
        <v>0</v>
      </c>
      <c r="N4188">
        <f t="shared" ca="1" si="1049"/>
        <v>0</v>
      </c>
      <c r="O4188">
        <f>COUNTIF(結算日!$A$3:$A$249,A4188)</f>
        <v>0</v>
      </c>
      <c r="Q4188" s="7">
        <f t="shared" si="1057"/>
        <v>-135</v>
      </c>
      <c r="R4188" s="8">
        <f t="shared" ca="1" si="1061"/>
        <v>27810</v>
      </c>
      <c r="S4188" s="8">
        <f t="shared" ca="1" si="1062"/>
        <v>2023893</v>
      </c>
      <c r="T4188" s="8">
        <f t="shared" ca="1" si="1058"/>
        <v>212</v>
      </c>
      <c r="U4188" s="9">
        <f t="shared" ca="1" si="1063"/>
        <v>418</v>
      </c>
      <c r="V4188">
        <f t="shared" si="1059"/>
        <v>2015</v>
      </c>
      <c r="W4188">
        <f t="shared" si="1060"/>
        <v>5</v>
      </c>
    </row>
    <row r="4189" spans="1:23" x14ac:dyDescent="0.25">
      <c r="A4189" s="1">
        <v>42146</v>
      </c>
      <c r="B4189" s="2">
        <v>9638.7999999999993</v>
      </c>
      <c r="C4189" s="2">
        <v>98794</v>
      </c>
      <c r="D4189" s="2">
        <v>9625</v>
      </c>
      <c r="E4189" s="2">
        <v>9500</v>
      </c>
      <c r="F4189" s="10">
        <f t="shared" si="1050"/>
        <v>-1.431713491305886E-3</v>
      </c>
      <c r="G4189" s="2">
        <f t="shared" ca="1" si="1051"/>
        <v>100736.175</v>
      </c>
      <c r="H4189">
        <f t="shared" ca="1" si="1052"/>
        <v>-1</v>
      </c>
      <c r="I4189">
        <f t="shared" si="1053"/>
        <v>1</v>
      </c>
      <c r="J4189">
        <f t="shared" si="1056"/>
        <v>60.239999999999782</v>
      </c>
      <c r="K4189">
        <f t="shared" si="1054"/>
        <v>1</v>
      </c>
      <c r="L4189" s="11">
        <f t="shared" ca="1" si="1048"/>
        <v>9462.1899999999532</v>
      </c>
      <c r="M4189">
        <f t="shared" ca="1" si="1055"/>
        <v>0</v>
      </c>
      <c r="N4189">
        <f t="shared" ca="1" si="1049"/>
        <v>0</v>
      </c>
      <c r="O4189">
        <f>COUNTIF(結算日!$A$3:$A$249,A4189)</f>
        <v>0</v>
      </c>
      <c r="Q4189" s="7">
        <f t="shared" si="1057"/>
        <v>84</v>
      </c>
      <c r="R4189" s="8">
        <f t="shared" ca="1" si="1061"/>
        <v>17808</v>
      </c>
      <c r="S4189" s="8">
        <f t="shared" ca="1" si="1062"/>
        <v>2041283</v>
      </c>
      <c r="T4189" s="8">
        <f t="shared" ca="1" si="1058"/>
        <v>212</v>
      </c>
      <c r="U4189" s="9">
        <f t="shared" ca="1" si="1063"/>
        <v>0</v>
      </c>
      <c r="V4189">
        <f t="shared" si="1059"/>
        <v>2015</v>
      </c>
      <c r="W4189">
        <f t="shared" si="1060"/>
        <v>5</v>
      </c>
    </row>
    <row r="4190" spans="1:23" x14ac:dyDescent="0.25">
      <c r="A4190" s="1">
        <v>42149</v>
      </c>
      <c r="B4190" s="2">
        <v>9645.17</v>
      </c>
      <c r="C4190" s="2">
        <v>76192</v>
      </c>
      <c r="D4190" s="2">
        <v>9630</v>
      </c>
      <c r="E4190" s="2">
        <v>9505</v>
      </c>
      <c r="F4190" s="10">
        <f t="shared" si="1050"/>
        <v>-1.5728079442871579E-3</v>
      </c>
      <c r="G4190" s="2">
        <f t="shared" ca="1" si="1051"/>
        <v>100274.9</v>
      </c>
      <c r="H4190">
        <f t="shared" ca="1" si="1052"/>
        <v>-1</v>
      </c>
      <c r="I4190">
        <f t="shared" si="1053"/>
        <v>1</v>
      </c>
      <c r="J4190">
        <f t="shared" si="1056"/>
        <v>6.3700000000008004</v>
      </c>
      <c r="K4190">
        <f t="shared" si="1054"/>
        <v>1</v>
      </c>
      <c r="L4190" s="11">
        <f t="shared" ca="1" si="1048"/>
        <v>9462.1899999999532</v>
      </c>
      <c r="M4190">
        <f t="shared" ca="1" si="1055"/>
        <v>0</v>
      </c>
      <c r="N4190">
        <f t="shared" ca="1" si="1049"/>
        <v>0</v>
      </c>
      <c r="O4190">
        <f>COUNTIF(結算日!$A$3:$A$249,A4190)</f>
        <v>0</v>
      </c>
      <c r="Q4190" s="7">
        <f t="shared" si="1057"/>
        <v>5</v>
      </c>
      <c r="R4190" s="8">
        <f t="shared" ca="1" si="1061"/>
        <v>1060</v>
      </c>
      <c r="S4190" s="8">
        <f t="shared" ca="1" si="1062"/>
        <v>2042343</v>
      </c>
      <c r="T4190" s="8">
        <f t="shared" ca="1" si="1058"/>
        <v>212</v>
      </c>
      <c r="U4190" s="9">
        <f t="shared" ca="1" si="1063"/>
        <v>0</v>
      </c>
      <c r="V4190">
        <f t="shared" si="1059"/>
        <v>2015</v>
      </c>
      <c r="W4190">
        <f t="shared" si="1060"/>
        <v>5</v>
      </c>
    </row>
    <row r="4191" spans="1:23" x14ac:dyDescent="0.25">
      <c r="A4191" s="1">
        <v>42150</v>
      </c>
      <c r="B4191" s="2">
        <v>9669.41</v>
      </c>
      <c r="C4191" s="2">
        <v>79149</v>
      </c>
      <c r="D4191" s="2">
        <v>9659</v>
      </c>
      <c r="E4191" s="2">
        <v>9533</v>
      </c>
      <c r="F4191" s="10">
        <f t="shared" si="1050"/>
        <v>-1.0765910226167019E-3</v>
      </c>
      <c r="G4191" s="2">
        <f t="shared" ca="1" si="1051"/>
        <v>99374.15</v>
      </c>
      <c r="H4191">
        <f t="shared" ca="1" si="1052"/>
        <v>-1</v>
      </c>
      <c r="I4191">
        <f t="shared" si="1053"/>
        <v>1</v>
      </c>
      <c r="J4191">
        <f t="shared" si="1056"/>
        <v>24.239999999999782</v>
      </c>
      <c r="K4191">
        <f t="shared" si="1054"/>
        <v>1</v>
      </c>
      <c r="L4191" s="11">
        <f t="shared" ca="1" si="1048"/>
        <v>9462.1899999999532</v>
      </c>
      <c r="M4191">
        <f t="shared" ca="1" si="1055"/>
        <v>0</v>
      </c>
      <c r="N4191">
        <f t="shared" ca="1" si="1049"/>
        <v>0</v>
      </c>
      <c r="O4191">
        <f>COUNTIF(結算日!$A$3:$A$249,A4191)</f>
        <v>0</v>
      </c>
      <c r="Q4191" s="7">
        <f t="shared" si="1057"/>
        <v>29</v>
      </c>
      <c r="R4191" s="8">
        <f t="shared" ca="1" si="1061"/>
        <v>6148</v>
      </c>
      <c r="S4191" s="8">
        <f t="shared" ca="1" si="1062"/>
        <v>2048491</v>
      </c>
      <c r="T4191" s="8">
        <f t="shared" ca="1" si="1058"/>
        <v>212</v>
      </c>
      <c r="U4191" s="9">
        <f t="shared" ca="1" si="1063"/>
        <v>0</v>
      </c>
      <c r="V4191">
        <f t="shared" si="1059"/>
        <v>2015</v>
      </c>
      <c r="W4191">
        <f t="shared" si="1060"/>
        <v>5</v>
      </c>
    </row>
    <row r="4192" spans="1:23" x14ac:dyDescent="0.25">
      <c r="A4192" s="1">
        <v>42151</v>
      </c>
      <c r="B4192" s="2">
        <v>9693.5400000000009</v>
      </c>
      <c r="C4192" s="2">
        <v>100800</v>
      </c>
      <c r="D4192" s="2">
        <v>9661</v>
      </c>
      <c r="E4192" s="2">
        <v>9535</v>
      </c>
      <c r="F4192" s="10">
        <f t="shared" si="1050"/>
        <v>-3.3568747846505209E-3</v>
      </c>
      <c r="G4192" s="2">
        <f t="shared" ca="1" si="1051"/>
        <v>99110.35</v>
      </c>
      <c r="H4192">
        <f t="shared" ca="1" si="1052"/>
        <v>1</v>
      </c>
      <c r="I4192">
        <f t="shared" si="1053"/>
        <v>1</v>
      </c>
      <c r="J4192">
        <f t="shared" si="1056"/>
        <v>24.130000000001019</v>
      </c>
      <c r="K4192">
        <f t="shared" si="1054"/>
        <v>1</v>
      </c>
      <c r="L4192" s="11">
        <f t="shared" ca="1" si="1048"/>
        <v>9462.1899999999532</v>
      </c>
      <c r="M4192">
        <f t="shared" ca="1" si="1055"/>
        <v>0</v>
      </c>
      <c r="N4192">
        <f t="shared" ca="1" si="1049"/>
        <v>0</v>
      </c>
      <c r="O4192">
        <f>COUNTIF(結算日!$A$3:$A$249,A4192)</f>
        <v>0</v>
      </c>
      <c r="Q4192" s="7">
        <f t="shared" si="1057"/>
        <v>2</v>
      </c>
      <c r="R4192" s="8">
        <f t="shared" ca="1" si="1061"/>
        <v>424</v>
      </c>
      <c r="S4192" s="8">
        <f t="shared" ca="1" si="1062"/>
        <v>2048915</v>
      </c>
      <c r="T4192" s="8">
        <f t="shared" ca="1" si="1058"/>
        <v>212</v>
      </c>
      <c r="U4192" s="9">
        <f t="shared" ca="1" si="1063"/>
        <v>0</v>
      </c>
      <c r="V4192">
        <f t="shared" si="1059"/>
        <v>2015</v>
      </c>
      <c r="W4192">
        <f t="shared" si="1060"/>
        <v>5</v>
      </c>
    </row>
    <row r="4193" spans="1:23" x14ac:dyDescent="0.25">
      <c r="A4193" s="1">
        <v>42152</v>
      </c>
      <c r="B4193" s="2">
        <v>9712.84</v>
      </c>
      <c r="C4193" s="2">
        <v>112645</v>
      </c>
      <c r="D4193" s="2">
        <v>9731</v>
      </c>
      <c r="E4193" s="2">
        <v>9600</v>
      </c>
      <c r="F4193" s="10">
        <f t="shared" si="1050"/>
        <v>1.869690018573289E-3</v>
      </c>
      <c r="G4193" s="2">
        <f t="shared" ca="1" si="1051"/>
        <v>99672.6</v>
      </c>
      <c r="H4193">
        <f t="shared" ca="1" si="1052"/>
        <v>1</v>
      </c>
      <c r="I4193">
        <f t="shared" si="1053"/>
        <v>-1</v>
      </c>
      <c r="J4193">
        <f t="shared" si="1056"/>
        <v>19.299999999999272</v>
      </c>
      <c r="K4193">
        <f t="shared" si="1054"/>
        <v>-1</v>
      </c>
      <c r="L4193" s="11">
        <f t="shared" ca="1" si="1048"/>
        <v>9462.1899999999532</v>
      </c>
      <c r="M4193">
        <f t="shared" ca="1" si="1055"/>
        <v>0</v>
      </c>
      <c r="N4193">
        <f t="shared" ca="1" si="1049"/>
        <v>0</v>
      </c>
      <c r="O4193">
        <f>COUNTIF(結算日!$A$3:$A$249,A4193)</f>
        <v>0</v>
      </c>
      <c r="Q4193" s="7">
        <f t="shared" si="1057"/>
        <v>70</v>
      </c>
      <c r="R4193" s="8">
        <f t="shared" ca="1" si="1061"/>
        <v>14840</v>
      </c>
      <c r="S4193" s="8">
        <f t="shared" ca="1" si="1062"/>
        <v>2063755</v>
      </c>
      <c r="T4193" s="8">
        <f t="shared" ca="1" si="1058"/>
        <v>-212</v>
      </c>
      <c r="U4193" s="9">
        <f t="shared" ca="1" si="1063"/>
        <v>424</v>
      </c>
      <c r="V4193">
        <f t="shared" si="1059"/>
        <v>2015</v>
      </c>
      <c r="W4193">
        <f t="shared" si="1060"/>
        <v>5</v>
      </c>
    </row>
    <row r="4194" spans="1:23" x14ac:dyDescent="0.25">
      <c r="A4194" s="1">
        <v>42153</v>
      </c>
      <c r="B4194" s="2">
        <v>9701.07</v>
      </c>
      <c r="C4194" s="2">
        <v>140391</v>
      </c>
      <c r="D4194" s="2">
        <v>9703</v>
      </c>
      <c r="E4194" s="2">
        <v>9576</v>
      </c>
      <c r="F4194" s="10">
        <f t="shared" si="1050"/>
        <v>1.9894712645096568E-4</v>
      </c>
      <c r="G4194" s="2">
        <f t="shared" ca="1" si="1051"/>
        <v>100548.575</v>
      </c>
      <c r="H4194">
        <f t="shared" ca="1" si="1052"/>
        <v>1</v>
      </c>
      <c r="I4194">
        <f t="shared" si="1053"/>
        <v>-1</v>
      </c>
      <c r="J4194">
        <f t="shared" si="1056"/>
        <v>-11.770000000000437</v>
      </c>
      <c r="K4194">
        <f t="shared" ca="1" si="1054"/>
        <v>1</v>
      </c>
      <c r="L4194" s="11">
        <f t="shared" ca="1" si="1048"/>
        <v>9462.1899999999532</v>
      </c>
      <c r="M4194">
        <f t="shared" ca="1" si="1055"/>
        <v>0</v>
      </c>
      <c r="N4194">
        <f t="shared" ca="1" si="1049"/>
        <v>0</v>
      </c>
      <c r="O4194">
        <f>COUNTIF(結算日!$A$3:$A$249,A4194)</f>
        <v>0</v>
      </c>
      <c r="Q4194" s="7">
        <f t="shared" si="1057"/>
        <v>-28</v>
      </c>
      <c r="R4194" s="8">
        <f t="shared" ca="1" si="1061"/>
        <v>5936</v>
      </c>
      <c r="S4194" s="8">
        <f t="shared" ca="1" si="1062"/>
        <v>2069267</v>
      </c>
      <c r="T4194" s="8">
        <f t="shared" ca="1" si="1058"/>
        <v>213</v>
      </c>
      <c r="U4194" s="9">
        <f t="shared" ca="1" si="1063"/>
        <v>425</v>
      </c>
      <c r="V4194">
        <f t="shared" si="1059"/>
        <v>2015</v>
      </c>
      <c r="W4194">
        <f t="shared" si="1060"/>
        <v>5</v>
      </c>
    </row>
    <row r="4195" spans="1:23" x14ac:dyDescent="0.25">
      <c r="A4195" s="1">
        <v>42156</v>
      </c>
      <c r="B4195" s="2">
        <v>9625.69</v>
      </c>
      <c r="C4195" s="2">
        <v>91238</v>
      </c>
      <c r="D4195" s="2">
        <v>9630</v>
      </c>
      <c r="E4195" s="2">
        <v>9509</v>
      </c>
      <c r="F4195" s="10">
        <f t="shared" si="1050"/>
        <v>4.4776010862590532E-4</v>
      </c>
      <c r="G4195" s="2">
        <f t="shared" ca="1" si="1051"/>
        <v>100687.85</v>
      </c>
      <c r="H4195">
        <f t="shared" ca="1" si="1052"/>
        <v>-1</v>
      </c>
      <c r="I4195">
        <f t="shared" si="1053"/>
        <v>-1</v>
      </c>
      <c r="J4195">
        <f t="shared" si="1056"/>
        <v>-75.3799999999992</v>
      </c>
      <c r="K4195">
        <f t="shared" ca="1" si="1054"/>
        <v>-1</v>
      </c>
      <c r="L4195" s="11">
        <f t="shared" ca="1" si="1048"/>
        <v>9462.1899999999532</v>
      </c>
      <c r="M4195">
        <f t="shared" ca="1" si="1055"/>
        <v>0</v>
      </c>
      <c r="N4195">
        <f t="shared" ca="1" si="1049"/>
        <v>0</v>
      </c>
      <c r="O4195">
        <f>COUNTIF(結算日!$A$3:$A$249,A4195)</f>
        <v>0</v>
      </c>
      <c r="Q4195" s="7">
        <f t="shared" si="1057"/>
        <v>-73</v>
      </c>
      <c r="R4195" s="8">
        <f t="shared" ca="1" si="1061"/>
        <v>-15549</v>
      </c>
      <c r="S4195" s="8">
        <f t="shared" ca="1" si="1062"/>
        <v>2053293</v>
      </c>
      <c r="T4195" s="8">
        <f t="shared" ca="1" si="1058"/>
        <v>-213</v>
      </c>
      <c r="U4195" s="9">
        <f t="shared" ca="1" si="1063"/>
        <v>426</v>
      </c>
      <c r="V4195">
        <f t="shared" si="1059"/>
        <v>2015</v>
      </c>
      <c r="W4195">
        <f t="shared" si="1060"/>
        <v>6</v>
      </c>
    </row>
    <row r="4196" spans="1:23" x14ac:dyDescent="0.25">
      <c r="A4196" s="1">
        <v>42157</v>
      </c>
      <c r="B4196" s="2">
        <v>9614.26</v>
      </c>
      <c r="C4196" s="2">
        <v>98815</v>
      </c>
      <c r="D4196" s="2">
        <v>9607</v>
      </c>
      <c r="E4196" s="2">
        <v>9479</v>
      </c>
      <c r="F4196" s="10">
        <f t="shared" si="1050"/>
        <v>-7.5512831980828476E-4</v>
      </c>
      <c r="G4196" s="2">
        <f t="shared" ca="1" si="1051"/>
        <v>100847.6</v>
      </c>
      <c r="H4196">
        <f t="shared" ca="1" si="1052"/>
        <v>-1</v>
      </c>
      <c r="I4196">
        <f t="shared" si="1053"/>
        <v>1</v>
      </c>
      <c r="J4196">
        <f t="shared" si="1056"/>
        <v>-11.430000000000291</v>
      </c>
      <c r="K4196">
        <f t="shared" ca="1" si="1054"/>
        <v>-1</v>
      </c>
      <c r="L4196" s="11">
        <f t="shared" ca="1" si="1048"/>
        <v>9462.1899999999532</v>
      </c>
      <c r="M4196">
        <f t="shared" ca="1" si="1055"/>
        <v>0</v>
      </c>
      <c r="N4196">
        <f t="shared" ca="1" si="1049"/>
        <v>0</v>
      </c>
      <c r="O4196">
        <f>COUNTIF(結算日!$A$3:$A$249,A4196)</f>
        <v>0</v>
      </c>
      <c r="Q4196" s="7">
        <f t="shared" si="1057"/>
        <v>-23</v>
      </c>
      <c r="R4196" s="8">
        <f t="shared" ca="1" si="1061"/>
        <v>4899</v>
      </c>
      <c r="S4196" s="8">
        <f t="shared" ca="1" si="1062"/>
        <v>2057766</v>
      </c>
      <c r="T4196" s="8">
        <f t="shared" ca="1" si="1058"/>
        <v>-214</v>
      </c>
      <c r="U4196" s="9">
        <f t="shared" ca="1" si="1063"/>
        <v>1</v>
      </c>
      <c r="V4196">
        <f t="shared" si="1059"/>
        <v>2015</v>
      </c>
      <c r="W4196">
        <f t="shared" si="1060"/>
        <v>6</v>
      </c>
    </row>
    <row r="4197" spans="1:23" x14ac:dyDescent="0.25">
      <c r="A4197" s="1">
        <v>42158</v>
      </c>
      <c r="B4197" s="2">
        <v>9556.52</v>
      </c>
      <c r="C4197" s="2">
        <v>100934</v>
      </c>
      <c r="D4197" s="2">
        <v>9547</v>
      </c>
      <c r="E4197" s="2">
        <v>9423</v>
      </c>
      <c r="F4197" s="10">
        <f t="shared" si="1050"/>
        <v>-9.9617852523725681E-4</v>
      </c>
      <c r="G4197" s="2">
        <f t="shared" ca="1" si="1051"/>
        <v>101106.425</v>
      </c>
      <c r="H4197">
        <f t="shared" ca="1" si="1052"/>
        <v>-1</v>
      </c>
      <c r="I4197">
        <f t="shared" si="1053"/>
        <v>1</v>
      </c>
      <c r="J4197">
        <f t="shared" si="1056"/>
        <v>-57.739999999999782</v>
      </c>
      <c r="K4197">
        <f t="shared" ca="1" si="1054"/>
        <v>-1</v>
      </c>
      <c r="L4197" s="11">
        <f t="shared" ca="1" si="1048"/>
        <v>9462.1899999999532</v>
      </c>
      <c r="M4197">
        <f t="shared" ca="1" si="1055"/>
        <v>0</v>
      </c>
      <c r="N4197">
        <f t="shared" ca="1" si="1049"/>
        <v>0</v>
      </c>
      <c r="O4197">
        <f>COUNTIF(結算日!$A$3:$A$249,A4197)</f>
        <v>0</v>
      </c>
      <c r="Q4197" s="7">
        <f t="shared" si="1057"/>
        <v>-60</v>
      </c>
      <c r="R4197" s="8">
        <f t="shared" ca="1" si="1061"/>
        <v>12840</v>
      </c>
      <c r="S4197" s="8">
        <f t="shared" ca="1" si="1062"/>
        <v>2070605</v>
      </c>
      <c r="T4197" s="8">
        <f t="shared" ca="1" si="1058"/>
        <v>-216</v>
      </c>
      <c r="U4197" s="9">
        <f t="shared" ca="1" si="1063"/>
        <v>2</v>
      </c>
      <c r="V4197">
        <f t="shared" si="1059"/>
        <v>2015</v>
      </c>
      <c r="W4197">
        <f t="shared" si="1060"/>
        <v>6</v>
      </c>
    </row>
    <row r="4198" spans="1:23" x14ac:dyDescent="0.25">
      <c r="A4198" s="1">
        <v>42159</v>
      </c>
      <c r="B4198" s="2">
        <v>9348.6299999999992</v>
      </c>
      <c r="C4198" s="2">
        <v>135173</v>
      </c>
      <c r="D4198" s="2">
        <v>9312</v>
      </c>
      <c r="E4198" s="2">
        <v>9186</v>
      </c>
      <c r="F4198" s="10">
        <f t="shared" si="1050"/>
        <v>-3.9182211725139471E-3</v>
      </c>
      <c r="G4198" s="2">
        <f t="shared" ca="1" si="1051"/>
        <v>102186.125</v>
      </c>
      <c r="H4198">
        <f t="shared" ca="1" si="1052"/>
        <v>1</v>
      </c>
      <c r="I4198">
        <f t="shared" si="1053"/>
        <v>1</v>
      </c>
      <c r="J4198">
        <f t="shared" si="1056"/>
        <v>-207.89000000000124</v>
      </c>
      <c r="K4198">
        <f t="shared" si="1054"/>
        <v>1</v>
      </c>
      <c r="L4198" s="11">
        <f t="shared" ca="1" si="1048"/>
        <v>9462.1899999999532</v>
      </c>
      <c r="M4198">
        <f t="shared" ca="1" si="1055"/>
        <v>1</v>
      </c>
      <c r="N4198">
        <f t="shared" ca="1" si="1049"/>
        <v>1</v>
      </c>
      <c r="O4198">
        <f>COUNTIF(結算日!$A$3:$A$249,A4198)</f>
        <v>0</v>
      </c>
      <c r="Q4198" s="7">
        <f t="shared" si="1057"/>
        <v>-235</v>
      </c>
      <c r="R4198" s="8">
        <f t="shared" ca="1" si="1061"/>
        <v>50760</v>
      </c>
      <c r="S4198" s="8">
        <f t="shared" ca="1" si="1062"/>
        <v>2121363</v>
      </c>
      <c r="T4198" s="8">
        <f t="shared" ca="1" si="1058"/>
        <v>227</v>
      </c>
      <c r="U4198" s="9">
        <f t="shared" ca="1" si="1063"/>
        <v>443</v>
      </c>
      <c r="V4198">
        <f t="shared" si="1059"/>
        <v>2015</v>
      </c>
      <c r="W4198">
        <f t="shared" si="1060"/>
        <v>6</v>
      </c>
    </row>
    <row r="4199" spans="1:23" x14ac:dyDescent="0.25">
      <c r="A4199" s="1">
        <v>42160</v>
      </c>
      <c r="B4199" s="2">
        <v>9340.1299999999992</v>
      </c>
      <c r="C4199" s="2">
        <v>110057</v>
      </c>
      <c r="D4199" s="2">
        <v>9308</v>
      </c>
      <c r="E4199" s="2">
        <v>9183</v>
      </c>
      <c r="F4199" s="10">
        <f t="shared" si="1050"/>
        <v>-3.4399949465370172E-3</v>
      </c>
      <c r="G4199" s="2">
        <f t="shared" ca="1" si="1051"/>
        <v>102436.15</v>
      </c>
      <c r="H4199">
        <f t="shared" ca="1" si="1052"/>
        <v>1</v>
      </c>
      <c r="I4199">
        <f t="shared" si="1053"/>
        <v>1</v>
      </c>
      <c r="J4199">
        <f t="shared" si="1056"/>
        <v>-8.5</v>
      </c>
      <c r="K4199">
        <f t="shared" si="1054"/>
        <v>1</v>
      </c>
      <c r="L4199" s="11">
        <f t="shared" ca="1" si="1048"/>
        <v>9453.6899999999532</v>
      </c>
      <c r="M4199">
        <f t="shared" ca="1" si="1055"/>
        <v>1</v>
      </c>
      <c r="N4199">
        <f t="shared" ca="1" si="1049"/>
        <v>0</v>
      </c>
      <c r="O4199">
        <f>COUNTIF(結算日!$A$3:$A$249,A4199)</f>
        <v>0</v>
      </c>
      <c r="Q4199" s="7">
        <f t="shared" si="1057"/>
        <v>-4</v>
      </c>
      <c r="R4199" s="8">
        <f t="shared" ca="1" si="1061"/>
        <v>-908</v>
      </c>
      <c r="S4199" s="8">
        <f t="shared" ca="1" si="1062"/>
        <v>2120012</v>
      </c>
      <c r="T4199" s="8">
        <f t="shared" ca="1" si="1058"/>
        <v>227</v>
      </c>
      <c r="U4199" s="9">
        <f t="shared" ca="1" si="1063"/>
        <v>0</v>
      </c>
      <c r="V4199">
        <f t="shared" si="1059"/>
        <v>2015</v>
      </c>
      <c r="W4199">
        <f t="shared" si="1060"/>
        <v>6</v>
      </c>
    </row>
    <row r="4200" spans="1:23" x14ac:dyDescent="0.25">
      <c r="A4200" s="1">
        <v>42163</v>
      </c>
      <c r="B4200" s="2">
        <v>9368.43</v>
      </c>
      <c r="C4200" s="2">
        <v>95265</v>
      </c>
      <c r="D4200" s="2">
        <v>9348</v>
      </c>
      <c r="E4200" s="2">
        <v>9220</v>
      </c>
      <c r="F4200" s="10">
        <f t="shared" si="1050"/>
        <v>-2.1807282543606643E-3</v>
      </c>
      <c r="G4200" s="2">
        <f t="shared" ca="1" si="1051"/>
        <v>102538.325</v>
      </c>
      <c r="H4200">
        <f t="shared" ca="1" si="1052"/>
        <v>-1</v>
      </c>
      <c r="I4200">
        <f t="shared" si="1053"/>
        <v>1</v>
      </c>
      <c r="J4200">
        <f t="shared" si="1056"/>
        <v>28.300000000001091</v>
      </c>
      <c r="K4200">
        <f t="shared" si="1054"/>
        <v>1</v>
      </c>
      <c r="L4200" s="11">
        <f t="shared" ca="1" si="1048"/>
        <v>9481.9899999999543</v>
      </c>
      <c r="M4200">
        <f t="shared" ca="1" si="1055"/>
        <v>1</v>
      </c>
      <c r="N4200">
        <f t="shared" ca="1" si="1049"/>
        <v>0</v>
      </c>
      <c r="O4200">
        <f>COUNTIF(結算日!$A$3:$A$249,A4200)</f>
        <v>0</v>
      </c>
      <c r="Q4200" s="7">
        <f t="shared" si="1057"/>
        <v>40</v>
      </c>
      <c r="R4200" s="8">
        <f t="shared" ca="1" si="1061"/>
        <v>9080</v>
      </c>
      <c r="S4200" s="8">
        <f t="shared" ca="1" si="1062"/>
        <v>2129092</v>
      </c>
      <c r="T4200" s="8">
        <f t="shared" ca="1" si="1058"/>
        <v>227</v>
      </c>
      <c r="U4200" s="9">
        <f t="shared" ca="1" si="1063"/>
        <v>0</v>
      </c>
      <c r="V4200">
        <f t="shared" si="1059"/>
        <v>2015</v>
      </c>
      <c r="W4200">
        <f t="shared" si="1060"/>
        <v>6</v>
      </c>
    </row>
    <row r="4201" spans="1:23" x14ac:dyDescent="0.25">
      <c r="A4201" s="1">
        <v>42164</v>
      </c>
      <c r="B4201" s="2">
        <v>9191.8700000000008</v>
      </c>
      <c r="C4201" s="2">
        <v>107746</v>
      </c>
      <c r="D4201" s="2">
        <v>9237</v>
      </c>
      <c r="E4201" s="2">
        <v>9113</v>
      </c>
      <c r="F4201" s="10">
        <f t="shared" si="1050"/>
        <v>4.9097735281284915E-3</v>
      </c>
      <c r="G4201" s="2">
        <f t="shared" ca="1" si="1051"/>
        <v>103168.325</v>
      </c>
      <c r="H4201">
        <f t="shared" ca="1" si="1052"/>
        <v>1</v>
      </c>
      <c r="I4201">
        <f t="shared" si="1053"/>
        <v>-1</v>
      </c>
      <c r="J4201">
        <f t="shared" si="1056"/>
        <v>-176.55999999999949</v>
      </c>
      <c r="K4201">
        <f t="shared" si="1054"/>
        <v>-1</v>
      </c>
      <c r="L4201" s="11">
        <f t="shared" ca="1" si="1048"/>
        <v>9305.4299999999548</v>
      </c>
      <c r="M4201">
        <f t="shared" ca="1" si="1055"/>
        <v>-1</v>
      </c>
      <c r="N4201">
        <f t="shared" ca="1" si="1049"/>
        <v>2</v>
      </c>
      <c r="O4201">
        <f>COUNTIF(結算日!$A$3:$A$249,A4201)</f>
        <v>0</v>
      </c>
      <c r="Q4201" s="7">
        <f t="shared" si="1057"/>
        <v>-111</v>
      </c>
      <c r="R4201" s="8">
        <f t="shared" ca="1" si="1061"/>
        <v>-25197</v>
      </c>
      <c r="S4201" s="8">
        <f t="shared" ca="1" si="1062"/>
        <v>2103895</v>
      </c>
      <c r="T4201" s="8">
        <f t="shared" ca="1" si="1058"/>
        <v>-227</v>
      </c>
      <c r="U4201" s="9">
        <f t="shared" ca="1" si="1063"/>
        <v>454</v>
      </c>
      <c r="V4201">
        <f t="shared" si="1059"/>
        <v>2015</v>
      </c>
      <c r="W4201">
        <f t="shared" si="1060"/>
        <v>6</v>
      </c>
    </row>
    <row r="4202" spans="1:23" x14ac:dyDescent="0.25">
      <c r="A4202" s="1">
        <v>42165</v>
      </c>
      <c r="B4202" s="2">
        <v>9298.5</v>
      </c>
      <c r="C4202" s="2">
        <v>98044</v>
      </c>
      <c r="D4202" s="2">
        <v>9284</v>
      </c>
      <c r="E4202" s="2">
        <v>9158</v>
      </c>
      <c r="F4202" s="10">
        <f t="shared" si="1050"/>
        <v>-1.559391299671975E-3</v>
      </c>
      <c r="G4202" s="2">
        <f t="shared" ca="1" si="1051"/>
        <v>103350</v>
      </c>
      <c r="H4202">
        <f t="shared" ca="1" si="1052"/>
        <v>-1</v>
      </c>
      <c r="I4202">
        <f t="shared" si="1053"/>
        <v>1</v>
      </c>
      <c r="J4202">
        <f t="shared" si="1056"/>
        <v>106.6299999999992</v>
      </c>
      <c r="K4202">
        <f t="shared" si="1054"/>
        <v>1</v>
      </c>
      <c r="L4202" s="11">
        <f t="shared" ca="1" si="1048"/>
        <v>9198.7999999999556</v>
      </c>
      <c r="M4202">
        <f t="shared" ca="1" si="1055"/>
        <v>0</v>
      </c>
      <c r="N4202">
        <f t="shared" ca="1" si="1049"/>
        <v>1</v>
      </c>
      <c r="O4202">
        <f>COUNTIF(結算日!$A$3:$A$249,A4202)</f>
        <v>0</v>
      </c>
      <c r="Q4202" s="7">
        <f t="shared" si="1057"/>
        <v>47</v>
      </c>
      <c r="R4202" s="8">
        <f t="shared" ca="1" si="1061"/>
        <v>-10669</v>
      </c>
      <c r="S4202" s="8">
        <f t="shared" ca="1" si="1062"/>
        <v>2092772</v>
      </c>
      <c r="T4202" s="8">
        <f t="shared" ca="1" si="1058"/>
        <v>225</v>
      </c>
      <c r="U4202" s="9">
        <f t="shared" ca="1" si="1063"/>
        <v>452</v>
      </c>
      <c r="V4202">
        <f t="shared" si="1059"/>
        <v>2015</v>
      </c>
      <c r="W4202">
        <f t="shared" si="1060"/>
        <v>6</v>
      </c>
    </row>
    <row r="4203" spans="1:23" x14ac:dyDescent="0.25">
      <c r="A4203" s="1">
        <v>42166</v>
      </c>
      <c r="B4203" s="2">
        <v>9302.49</v>
      </c>
      <c r="C4203" s="2">
        <v>97357</v>
      </c>
      <c r="D4203" s="2">
        <v>9288</v>
      </c>
      <c r="E4203" s="2">
        <v>9161</v>
      </c>
      <c r="F4203" s="10">
        <f t="shared" si="1050"/>
        <v>-1.5576474685810027E-3</v>
      </c>
      <c r="G4203" s="2">
        <f t="shared" ca="1" si="1051"/>
        <v>102955.075</v>
      </c>
      <c r="H4203">
        <f t="shared" ca="1" si="1052"/>
        <v>-1</v>
      </c>
      <c r="I4203">
        <f t="shared" si="1053"/>
        <v>1</v>
      </c>
      <c r="J4203">
        <f t="shared" si="1056"/>
        <v>3.9899999999997817</v>
      </c>
      <c r="K4203">
        <f t="shared" si="1054"/>
        <v>1</v>
      </c>
      <c r="L4203" s="11">
        <f t="shared" ca="1" si="1048"/>
        <v>9198.7999999999556</v>
      </c>
      <c r="M4203">
        <f t="shared" ca="1" si="1055"/>
        <v>0</v>
      </c>
      <c r="N4203">
        <f t="shared" ca="1" si="1049"/>
        <v>0</v>
      </c>
      <c r="O4203">
        <f>COUNTIF(結算日!$A$3:$A$249,A4203)</f>
        <v>0</v>
      </c>
      <c r="Q4203" s="7">
        <f t="shared" si="1057"/>
        <v>4</v>
      </c>
      <c r="R4203" s="8">
        <f t="shared" ca="1" si="1061"/>
        <v>900</v>
      </c>
      <c r="S4203" s="8">
        <f t="shared" ca="1" si="1062"/>
        <v>2093220</v>
      </c>
      <c r="T4203" s="8">
        <f t="shared" ca="1" si="1058"/>
        <v>225</v>
      </c>
      <c r="U4203" s="9">
        <f t="shared" ca="1" si="1063"/>
        <v>0</v>
      </c>
      <c r="V4203">
        <f t="shared" si="1059"/>
        <v>2015</v>
      </c>
      <c r="W4203">
        <f t="shared" si="1060"/>
        <v>6</v>
      </c>
    </row>
    <row r="4204" spans="1:23" x14ac:dyDescent="0.25">
      <c r="A4204" s="1">
        <v>42167</v>
      </c>
      <c r="B4204" s="2">
        <v>9301.93</v>
      </c>
      <c r="C4204" s="2">
        <v>81738</v>
      </c>
      <c r="D4204" s="2">
        <v>9267</v>
      </c>
      <c r="E4204" s="2">
        <v>9140</v>
      </c>
      <c r="F4204" s="10">
        <f t="shared" si="1050"/>
        <v>-3.7551346871026459E-3</v>
      </c>
      <c r="G4204" s="2">
        <f t="shared" ca="1" si="1051"/>
        <v>102484.72500000001</v>
      </c>
      <c r="H4204">
        <f t="shared" ca="1" si="1052"/>
        <v>-1</v>
      </c>
      <c r="I4204">
        <f t="shared" si="1053"/>
        <v>1</v>
      </c>
      <c r="J4204">
        <f t="shared" si="1056"/>
        <v>-0.55999999999949068</v>
      </c>
      <c r="K4204">
        <f t="shared" si="1054"/>
        <v>1</v>
      </c>
      <c r="L4204" s="11">
        <f t="shared" ca="1" si="1048"/>
        <v>9198.7999999999556</v>
      </c>
      <c r="M4204">
        <f t="shared" ca="1" si="1055"/>
        <v>0</v>
      </c>
      <c r="N4204">
        <f t="shared" ca="1" si="1049"/>
        <v>0</v>
      </c>
      <c r="O4204">
        <f>COUNTIF(結算日!$A$3:$A$249,A4204)</f>
        <v>0</v>
      </c>
      <c r="Q4204" s="7">
        <f t="shared" si="1057"/>
        <v>-21</v>
      </c>
      <c r="R4204" s="8">
        <f t="shared" ca="1" si="1061"/>
        <v>-4725</v>
      </c>
      <c r="S4204" s="8">
        <f t="shared" ca="1" si="1062"/>
        <v>2088495</v>
      </c>
      <c r="T4204" s="8">
        <f t="shared" ca="1" si="1058"/>
        <v>225</v>
      </c>
      <c r="U4204" s="9">
        <f t="shared" ca="1" si="1063"/>
        <v>0</v>
      </c>
      <c r="V4204">
        <f t="shared" si="1059"/>
        <v>2015</v>
      </c>
      <c r="W4204">
        <f t="shared" si="1060"/>
        <v>6</v>
      </c>
    </row>
    <row r="4205" spans="1:23" x14ac:dyDescent="0.25">
      <c r="A4205" s="1">
        <v>42170</v>
      </c>
      <c r="B4205" s="2">
        <v>9259.48</v>
      </c>
      <c r="C4205" s="2">
        <v>74573</v>
      </c>
      <c r="D4205" s="2">
        <v>9244</v>
      </c>
      <c r="E4205" s="2">
        <v>9108</v>
      </c>
      <c r="F4205" s="10">
        <f t="shared" si="1050"/>
        <v>-1.6718001442844743E-3</v>
      </c>
      <c r="G4205" s="2">
        <f t="shared" ca="1" si="1051"/>
        <v>101906.5</v>
      </c>
      <c r="H4205">
        <f t="shared" ca="1" si="1052"/>
        <v>-1</v>
      </c>
      <c r="I4205">
        <f t="shared" si="1053"/>
        <v>1</v>
      </c>
      <c r="J4205">
        <f t="shared" si="1056"/>
        <v>-42.450000000000728</v>
      </c>
      <c r="K4205">
        <f t="shared" si="1054"/>
        <v>1</v>
      </c>
      <c r="L4205" s="11">
        <f t="shared" ca="1" si="1048"/>
        <v>9198.7999999999556</v>
      </c>
      <c r="M4205">
        <f t="shared" ca="1" si="1055"/>
        <v>0</v>
      </c>
      <c r="N4205">
        <f t="shared" ca="1" si="1049"/>
        <v>0</v>
      </c>
      <c r="O4205">
        <f>COUNTIF(結算日!$A$3:$A$249,A4205)</f>
        <v>0</v>
      </c>
      <c r="Q4205" s="7">
        <f t="shared" si="1057"/>
        <v>-23</v>
      </c>
      <c r="R4205" s="8">
        <f t="shared" ca="1" si="1061"/>
        <v>-5175</v>
      </c>
      <c r="S4205" s="8">
        <f t="shared" ca="1" si="1062"/>
        <v>2083320</v>
      </c>
      <c r="T4205" s="8">
        <f t="shared" ca="1" si="1058"/>
        <v>225</v>
      </c>
      <c r="U4205" s="9">
        <f t="shared" ca="1" si="1063"/>
        <v>0</v>
      </c>
      <c r="V4205">
        <f t="shared" si="1059"/>
        <v>2015</v>
      </c>
      <c r="W4205">
        <f t="shared" si="1060"/>
        <v>6</v>
      </c>
    </row>
    <row r="4206" spans="1:23" x14ac:dyDescent="0.25">
      <c r="A4206" s="1">
        <v>42171</v>
      </c>
      <c r="B4206" s="2">
        <v>9212.7800000000007</v>
      </c>
      <c r="C4206" s="2">
        <v>78388</v>
      </c>
      <c r="D4206" s="2">
        <v>9215</v>
      </c>
      <c r="E4206" s="2">
        <v>9040</v>
      </c>
      <c r="F4206" s="10">
        <f t="shared" si="1050"/>
        <v>2.409696096075109E-4</v>
      </c>
      <c r="G4206" s="2">
        <f t="shared" ca="1" si="1051"/>
        <v>101715.6</v>
      </c>
      <c r="H4206">
        <f t="shared" ca="1" si="1052"/>
        <v>-1</v>
      </c>
      <c r="I4206">
        <f t="shared" si="1053"/>
        <v>-1</v>
      </c>
      <c r="J4206">
        <f t="shared" si="1056"/>
        <v>-46.699999999998909</v>
      </c>
      <c r="K4206">
        <f t="shared" ca="1" si="1054"/>
        <v>-1</v>
      </c>
      <c r="L4206" s="11">
        <f t="shared" ca="1" si="1048"/>
        <v>9198.7999999999556</v>
      </c>
      <c r="M4206">
        <f t="shared" ca="1" si="1055"/>
        <v>0</v>
      </c>
      <c r="N4206">
        <f t="shared" ca="1" si="1049"/>
        <v>0</v>
      </c>
      <c r="O4206">
        <f>COUNTIF(結算日!$A$3:$A$249,A4206)</f>
        <v>0</v>
      </c>
      <c r="Q4206" s="7">
        <f t="shared" si="1057"/>
        <v>-29</v>
      </c>
      <c r="R4206" s="8">
        <f t="shared" ca="1" si="1061"/>
        <v>-6525</v>
      </c>
      <c r="S4206" s="8">
        <f t="shared" ca="1" si="1062"/>
        <v>2076795</v>
      </c>
      <c r="T4206" s="8">
        <f t="shared" ca="1" si="1058"/>
        <v>-225</v>
      </c>
      <c r="U4206" s="9">
        <f t="shared" ca="1" si="1063"/>
        <v>450</v>
      </c>
      <c r="V4206">
        <f t="shared" si="1059"/>
        <v>2015</v>
      </c>
      <c r="W4206">
        <f t="shared" si="1060"/>
        <v>6</v>
      </c>
    </row>
    <row r="4207" spans="1:23" x14ac:dyDescent="0.25">
      <c r="A4207" s="1">
        <v>42172</v>
      </c>
      <c r="B4207" s="2">
        <v>9189.83</v>
      </c>
      <c r="C4207" s="2">
        <v>91598</v>
      </c>
      <c r="D4207" s="2">
        <v>9182</v>
      </c>
      <c r="E4207" s="2">
        <v>9054</v>
      </c>
      <c r="F4207" s="10">
        <f t="shared" si="1050"/>
        <v>-1.4780469279627617E-2</v>
      </c>
      <c r="G4207" s="2">
        <f t="shared" ca="1" si="1051"/>
        <v>101702.47500000001</v>
      </c>
      <c r="H4207">
        <f t="shared" ca="1" si="1052"/>
        <v>-1</v>
      </c>
      <c r="I4207">
        <f t="shared" si="1053"/>
        <v>1</v>
      </c>
      <c r="J4207">
        <f t="shared" si="1056"/>
        <v>-22.950000000000728</v>
      </c>
      <c r="K4207">
        <f t="shared" si="1054"/>
        <v>1</v>
      </c>
      <c r="L4207" s="11">
        <f t="shared" ca="1" si="1048"/>
        <v>9198.7999999999556</v>
      </c>
      <c r="M4207">
        <f t="shared" ca="1" si="1055"/>
        <v>1</v>
      </c>
      <c r="N4207">
        <f t="shared" ca="1" si="1049"/>
        <v>1</v>
      </c>
      <c r="O4207">
        <f>COUNTIF(結算日!$A$3:$A$249,A4207)</f>
        <v>1</v>
      </c>
      <c r="Q4207" s="7">
        <f t="shared" si="1057"/>
        <v>-33</v>
      </c>
      <c r="R4207" s="8">
        <f t="shared" ca="1" si="1061"/>
        <v>7425</v>
      </c>
      <c r="S4207" s="8">
        <f t="shared" ca="1" si="1062"/>
        <v>2083770</v>
      </c>
      <c r="T4207" s="8">
        <f t="shared" ca="1" si="1058"/>
        <v>230</v>
      </c>
      <c r="U4207" s="9">
        <f t="shared" ca="1" si="1063"/>
        <v>455</v>
      </c>
      <c r="V4207">
        <f t="shared" si="1059"/>
        <v>2015</v>
      </c>
      <c r="W4207">
        <f t="shared" si="1060"/>
        <v>6</v>
      </c>
    </row>
    <row r="4208" spans="1:23" x14ac:dyDescent="0.25">
      <c r="A4208" s="1">
        <v>42173</v>
      </c>
      <c r="B4208" s="2">
        <v>9218.3700000000008</v>
      </c>
      <c r="C4208" s="2">
        <v>81540</v>
      </c>
      <c r="D4208" s="2">
        <v>9049</v>
      </c>
      <c r="E4208" s="2">
        <v>8919</v>
      </c>
      <c r="F4208" s="10">
        <f t="shared" si="1050"/>
        <v>-1.8373096328309746E-2</v>
      </c>
      <c r="G4208" s="2">
        <f t="shared" ca="1" si="1051"/>
        <v>101181.15</v>
      </c>
      <c r="H4208">
        <f t="shared" ca="1" si="1052"/>
        <v>-1</v>
      </c>
      <c r="I4208">
        <f t="shared" si="1053"/>
        <v>1</v>
      </c>
      <c r="J4208">
        <f t="shared" si="1056"/>
        <v>28.540000000000873</v>
      </c>
      <c r="K4208">
        <f t="shared" si="1054"/>
        <v>1</v>
      </c>
      <c r="L4208" s="11">
        <f t="shared" ca="1" si="1048"/>
        <v>9227.3399999999565</v>
      </c>
      <c r="M4208">
        <f t="shared" ca="1" si="1055"/>
        <v>1</v>
      </c>
      <c r="N4208">
        <f t="shared" ca="1" si="1049"/>
        <v>0</v>
      </c>
      <c r="O4208">
        <f>COUNTIF(結算日!$A$3:$A$249,A4208)</f>
        <v>0</v>
      </c>
      <c r="Q4208" s="7">
        <f t="shared" si="1057"/>
        <v>-5</v>
      </c>
      <c r="R4208" s="8">
        <f t="shared" ca="1" si="1061"/>
        <v>-1150</v>
      </c>
      <c r="S4208" s="8">
        <f t="shared" ca="1" si="1062"/>
        <v>2082165</v>
      </c>
      <c r="T4208" s="8">
        <f t="shared" ca="1" si="1058"/>
        <v>230</v>
      </c>
      <c r="U4208" s="9">
        <f t="shared" ca="1" si="1063"/>
        <v>0</v>
      </c>
      <c r="V4208">
        <f t="shared" si="1059"/>
        <v>2015</v>
      </c>
      <c r="W4208">
        <f t="shared" si="1060"/>
        <v>6</v>
      </c>
    </row>
    <row r="4209" spans="1:23" x14ac:dyDescent="0.25">
      <c r="A4209" s="1">
        <v>42177</v>
      </c>
      <c r="B4209" s="2">
        <v>9341.77</v>
      </c>
      <c r="C4209" s="2">
        <v>89299</v>
      </c>
      <c r="D4209" s="2">
        <v>9182</v>
      </c>
      <c r="E4209" s="2">
        <v>9038</v>
      </c>
      <c r="F4209" s="10">
        <f t="shared" si="1050"/>
        <v>-1.7102754617165705E-2</v>
      </c>
      <c r="G4209" s="2">
        <f t="shared" ca="1" si="1051"/>
        <v>99834.375</v>
      </c>
      <c r="H4209">
        <f t="shared" ca="1" si="1052"/>
        <v>-1</v>
      </c>
      <c r="I4209">
        <f t="shared" si="1053"/>
        <v>1</v>
      </c>
      <c r="J4209">
        <f t="shared" si="1056"/>
        <v>123.39999999999964</v>
      </c>
      <c r="K4209">
        <f t="shared" si="1054"/>
        <v>1</v>
      </c>
      <c r="L4209" s="11">
        <f t="shared" ca="1" si="1048"/>
        <v>9350.7399999999561</v>
      </c>
      <c r="M4209">
        <f t="shared" ca="1" si="1055"/>
        <v>1</v>
      </c>
      <c r="N4209">
        <f t="shared" ca="1" si="1049"/>
        <v>0</v>
      </c>
      <c r="O4209">
        <f>COUNTIF(結算日!$A$3:$A$249,A4209)</f>
        <v>0</v>
      </c>
      <c r="Q4209" s="7">
        <f t="shared" si="1057"/>
        <v>133</v>
      </c>
      <c r="R4209" s="8">
        <f t="shared" ca="1" si="1061"/>
        <v>30590</v>
      </c>
      <c r="S4209" s="8">
        <f t="shared" ca="1" si="1062"/>
        <v>2112755</v>
      </c>
      <c r="T4209" s="8">
        <f t="shared" ca="1" si="1058"/>
        <v>230</v>
      </c>
      <c r="U4209" s="9">
        <f t="shared" ca="1" si="1063"/>
        <v>0</v>
      </c>
      <c r="V4209">
        <f t="shared" si="1059"/>
        <v>2015</v>
      </c>
      <c r="W4209">
        <f t="shared" si="1060"/>
        <v>6</v>
      </c>
    </row>
    <row r="4210" spans="1:23" x14ac:dyDescent="0.25">
      <c r="A4210" s="1">
        <v>42178</v>
      </c>
      <c r="B4210" s="2">
        <v>9391.14</v>
      </c>
      <c r="C4210" s="2">
        <v>99733</v>
      </c>
      <c r="D4210" s="2">
        <v>9231</v>
      </c>
      <c r="E4210" s="2">
        <v>9085</v>
      </c>
      <c r="F4210" s="10">
        <f t="shared" si="1050"/>
        <v>-1.7052242858694444E-2</v>
      </c>
      <c r="G4210" s="2">
        <f t="shared" ca="1" si="1051"/>
        <v>98211.55</v>
      </c>
      <c r="H4210">
        <f t="shared" ca="1" si="1052"/>
        <v>1</v>
      </c>
      <c r="I4210">
        <f t="shared" si="1053"/>
        <v>1</v>
      </c>
      <c r="J4210">
        <f t="shared" si="1056"/>
        <v>49.369999999998981</v>
      </c>
      <c r="K4210">
        <f t="shared" si="1054"/>
        <v>1</v>
      </c>
      <c r="L4210" s="11">
        <f t="shared" ca="1" si="1048"/>
        <v>9400.1099999999551</v>
      </c>
      <c r="M4210">
        <f t="shared" ca="1" si="1055"/>
        <v>1</v>
      </c>
      <c r="N4210">
        <f t="shared" ca="1" si="1049"/>
        <v>0</v>
      </c>
      <c r="O4210">
        <f>COUNTIF(結算日!$A$3:$A$249,A4210)</f>
        <v>0</v>
      </c>
      <c r="Q4210" s="7">
        <f t="shared" si="1057"/>
        <v>49</v>
      </c>
      <c r="R4210" s="8">
        <f t="shared" ca="1" si="1061"/>
        <v>11270</v>
      </c>
      <c r="S4210" s="8">
        <f t="shared" ca="1" si="1062"/>
        <v>2124025</v>
      </c>
      <c r="T4210" s="8">
        <f t="shared" ca="1" si="1058"/>
        <v>230</v>
      </c>
      <c r="U4210" s="9">
        <f t="shared" ca="1" si="1063"/>
        <v>0</v>
      </c>
      <c r="V4210">
        <f t="shared" si="1059"/>
        <v>2015</v>
      </c>
      <c r="W4210">
        <f t="shared" si="1060"/>
        <v>6</v>
      </c>
    </row>
    <row r="4211" spans="1:23" x14ac:dyDescent="0.25">
      <c r="A4211" s="1">
        <v>42179</v>
      </c>
      <c r="B4211" s="2">
        <v>9397.31</v>
      </c>
      <c r="C4211" s="2">
        <v>77737</v>
      </c>
      <c r="D4211" s="2">
        <v>9247</v>
      </c>
      <c r="E4211" s="2">
        <v>9103</v>
      </c>
      <c r="F4211" s="10">
        <f t="shared" si="1050"/>
        <v>-1.599500282527655E-2</v>
      </c>
      <c r="G4211" s="2">
        <f t="shared" ca="1" si="1051"/>
        <v>96901</v>
      </c>
      <c r="H4211">
        <f t="shared" ca="1" si="1052"/>
        <v>-1</v>
      </c>
      <c r="I4211">
        <f t="shared" si="1053"/>
        <v>1</v>
      </c>
      <c r="J4211">
        <f t="shared" si="1056"/>
        <v>6.1700000000000728</v>
      </c>
      <c r="K4211">
        <f t="shared" si="1054"/>
        <v>1</v>
      </c>
      <c r="L4211" s="11">
        <f t="shared" ca="1" si="1048"/>
        <v>9406.2799999999552</v>
      </c>
      <c r="M4211">
        <f t="shared" ca="1" si="1055"/>
        <v>1</v>
      </c>
      <c r="N4211">
        <f t="shared" ca="1" si="1049"/>
        <v>0</v>
      </c>
      <c r="O4211">
        <f>COUNTIF(結算日!$A$3:$A$249,A4211)</f>
        <v>0</v>
      </c>
      <c r="Q4211" s="7">
        <f t="shared" si="1057"/>
        <v>16</v>
      </c>
      <c r="R4211" s="8">
        <f t="shared" ca="1" si="1061"/>
        <v>3680</v>
      </c>
      <c r="S4211" s="8">
        <f t="shared" ca="1" si="1062"/>
        <v>2127705</v>
      </c>
      <c r="T4211" s="8">
        <f t="shared" ca="1" si="1058"/>
        <v>230</v>
      </c>
      <c r="U4211" s="9">
        <f t="shared" ca="1" si="1063"/>
        <v>0</v>
      </c>
      <c r="V4211">
        <f t="shared" si="1059"/>
        <v>2015</v>
      </c>
      <c r="W4211">
        <f t="shared" si="1060"/>
        <v>6</v>
      </c>
    </row>
    <row r="4212" spans="1:23" x14ac:dyDescent="0.25">
      <c r="A4212" s="1">
        <v>42180</v>
      </c>
      <c r="B4212" s="2">
        <v>9476.34</v>
      </c>
      <c r="C4212" s="2">
        <v>101291</v>
      </c>
      <c r="D4212" s="2">
        <v>9340</v>
      </c>
      <c r="E4212" s="2">
        <v>9208</v>
      </c>
      <c r="F4212" s="10">
        <f t="shared" si="1050"/>
        <v>-1.4387411173512166E-2</v>
      </c>
      <c r="G4212" s="2">
        <f t="shared" ca="1" si="1051"/>
        <v>96517.274999999994</v>
      </c>
      <c r="H4212">
        <f t="shared" ca="1" si="1052"/>
        <v>1</v>
      </c>
      <c r="I4212">
        <f t="shared" si="1053"/>
        <v>1</v>
      </c>
      <c r="J4212">
        <f t="shared" si="1056"/>
        <v>79.030000000000655</v>
      </c>
      <c r="K4212">
        <f t="shared" si="1054"/>
        <v>1</v>
      </c>
      <c r="L4212" s="11">
        <f t="shared" ca="1" si="1048"/>
        <v>9485.3099999999558</v>
      </c>
      <c r="M4212">
        <f t="shared" ca="1" si="1055"/>
        <v>1</v>
      </c>
      <c r="N4212">
        <f t="shared" ca="1" si="1049"/>
        <v>0</v>
      </c>
      <c r="O4212">
        <f>COUNTIF(結算日!$A$3:$A$249,A4212)</f>
        <v>0</v>
      </c>
      <c r="Q4212" s="7">
        <f t="shared" si="1057"/>
        <v>93</v>
      </c>
      <c r="R4212" s="8">
        <f t="shared" ca="1" si="1061"/>
        <v>21390</v>
      </c>
      <c r="S4212" s="8">
        <f t="shared" ca="1" si="1062"/>
        <v>2149095</v>
      </c>
      <c r="T4212" s="8">
        <f t="shared" ca="1" si="1058"/>
        <v>230</v>
      </c>
      <c r="U4212" s="9">
        <f t="shared" ca="1" si="1063"/>
        <v>0</v>
      </c>
      <c r="V4212">
        <f t="shared" si="1059"/>
        <v>2015</v>
      </c>
      <c r="W4212">
        <f t="shared" si="1060"/>
        <v>6</v>
      </c>
    </row>
    <row r="4213" spans="1:23" x14ac:dyDescent="0.25">
      <c r="A4213" s="1">
        <v>42181</v>
      </c>
      <c r="B4213" s="2">
        <v>9462.57</v>
      </c>
      <c r="C4213" s="2">
        <v>83589</v>
      </c>
      <c r="D4213" s="2">
        <v>9321</v>
      </c>
      <c r="E4213" s="2">
        <v>9193</v>
      </c>
      <c r="F4213" s="10">
        <f t="shared" si="1050"/>
        <v>-1.496105180727858E-2</v>
      </c>
      <c r="G4213" s="2">
        <f t="shared" ca="1" si="1051"/>
        <v>95762.95</v>
      </c>
      <c r="H4213">
        <f t="shared" ca="1" si="1052"/>
        <v>-1</v>
      </c>
      <c r="I4213">
        <f t="shared" si="1053"/>
        <v>1</v>
      </c>
      <c r="J4213">
        <f t="shared" si="1056"/>
        <v>-13.770000000000437</v>
      </c>
      <c r="K4213">
        <f t="shared" si="1054"/>
        <v>1</v>
      </c>
      <c r="L4213" s="11">
        <f t="shared" ca="1" si="1048"/>
        <v>9471.5399999999554</v>
      </c>
      <c r="M4213">
        <f t="shared" ca="1" si="1055"/>
        <v>1</v>
      </c>
      <c r="N4213">
        <f t="shared" ca="1" si="1049"/>
        <v>0</v>
      </c>
      <c r="O4213">
        <f>COUNTIF(結算日!$A$3:$A$249,A4213)</f>
        <v>0</v>
      </c>
      <c r="Q4213" s="7">
        <f t="shared" si="1057"/>
        <v>-19</v>
      </c>
      <c r="R4213" s="8">
        <f t="shared" ca="1" si="1061"/>
        <v>-4370</v>
      </c>
      <c r="S4213" s="8">
        <f t="shared" ca="1" si="1062"/>
        <v>2144725</v>
      </c>
      <c r="T4213" s="8">
        <f t="shared" ca="1" si="1058"/>
        <v>230</v>
      </c>
      <c r="U4213" s="9">
        <f t="shared" ca="1" si="1063"/>
        <v>0</v>
      </c>
      <c r="V4213">
        <f t="shared" si="1059"/>
        <v>2015</v>
      </c>
      <c r="W4213">
        <f t="shared" si="1060"/>
        <v>6</v>
      </c>
    </row>
    <row r="4214" spans="1:23" x14ac:dyDescent="0.25">
      <c r="A4214" s="1">
        <v>42184</v>
      </c>
      <c r="B4214" s="2">
        <v>9236.1</v>
      </c>
      <c r="C4214" s="2">
        <v>93334</v>
      </c>
      <c r="D4214" s="2">
        <v>9138</v>
      </c>
      <c r="E4214" s="2">
        <v>9001</v>
      </c>
      <c r="F4214" s="10">
        <f t="shared" si="1050"/>
        <v>-1.0621366161042034E-2</v>
      </c>
      <c r="G4214" s="2">
        <f t="shared" ca="1" si="1051"/>
        <v>95284.274999999994</v>
      </c>
      <c r="H4214">
        <f t="shared" ca="1" si="1052"/>
        <v>-1</v>
      </c>
      <c r="I4214">
        <f t="shared" si="1053"/>
        <v>1</v>
      </c>
      <c r="J4214">
        <f t="shared" si="1056"/>
        <v>-226.46999999999935</v>
      </c>
      <c r="K4214">
        <f t="shared" si="1054"/>
        <v>1</v>
      </c>
      <c r="L4214" s="11">
        <f t="shared" ca="1" si="1048"/>
        <v>9245.0699999999561</v>
      </c>
      <c r="M4214">
        <f t="shared" ca="1" si="1055"/>
        <v>1</v>
      </c>
      <c r="N4214">
        <f t="shared" ca="1" si="1049"/>
        <v>0</v>
      </c>
      <c r="O4214">
        <f>COUNTIF(結算日!$A$3:$A$249,A4214)</f>
        <v>0</v>
      </c>
      <c r="Q4214" s="7">
        <f t="shared" si="1057"/>
        <v>-183</v>
      </c>
      <c r="R4214" s="8">
        <f t="shared" ca="1" si="1061"/>
        <v>-42090</v>
      </c>
      <c r="S4214" s="8">
        <f t="shared" ca="1" si="1062"/>
        <v>2102635</v>
      </c>
      <c r="T4214" s="8">
        <f t="shared" ca="1" si="1058"/>
        <v>230</v>
      </c>
      <c r="U4214" s="9">
        <f t="shared" ca="1" si="1063"/>
        <v>0</v>
      </c>
      <c r="V4214">
        <f t="shared" si="1059"/>
        <v>2015</v>
      </c>
      <c r="W4214">
        <f t="shared" si="1060"/>
        <v>6</v>
      </c>
    </row>
    <row r="4215" spans="1:23" x14ac:dyDescent="0.25">
      <c r="A4215" s="1">
        <v>42185</v>
      </c>
      <c r="B4215" s="2">
        <v>9323.02</v>
      </c>
      <c r="C4215" s="2">
        <v>91075</v>
      </c>
      <c r="D4215" s="2">
        <v>9212</v>
      </c>
      <c r="E4215" s="2">
        <v>9070</v>
      </c>
      <c r="F4215" s="10">
        <f t="shared" si="1050"/>
        <v>-1.1908158515159251E-2</v>
      </c>
      <c r="G4215" s="2">
        <f t="shared" ca="1" si="1051"/>
        <v>95105.600000000006</v>
      </c>
      <c r="H4215">
        <f t="shared" ca="1" si="1052"/>
        <v>-1</v>
      </c>
      <c r="I4215">
        <f t="shared" si="1053"/>
        <v>1</v>
      </c>
      <c r="J4215">
        <f t="shared" si="1056"/>
        <v>86.920000000000073</v>
      </c>
      <c r="K4215">
        <f t="shared" si="1054"/>
        <v>1</v>
      </c>
      <c r="L4215" s="11">
        <f t="shared" ca="1" si="1048"/>
        <v>9331.9899999999561</v>
      </c>
      <c r="M4215">
        <f t="shared" ca="1" si="1055"/>
        <v>1</v>
      </c>
      <c r="N4215">
        <f t="shared" ca="1" si="1049"/>
        <v>0</v>
      </c>
      <c r="O4215">
        <f>COUNTIF(結算日!$A$3:$A$249,A4215)</f>
        <v>0</v>
      </c>
      <c r="Q4215" s="7">
        <f t="shared" si="1057"/>
        <v>74</v>
      </c>
      <c r="R4215" s="8">
        <f t="shared" ca="1" si="1061"/>
        <v>17020</v>
      </c>
      <c r="S4215" s="8">
        <f t="shared" ca="1" si="1062"/>
        <v>2119655</v>
      </c>
      <c r="T4215" s="8">
        <f t="shared" ca="1" si="1058"/>
        <v>230</v>
      </c>
      <c r="U4215" s="9">
        <f t="shared" ca="1" si="1063"/>
        <v>0</v>
      </c>
      <c r="V4215">
        <f t="shared" si="1059"/>
        <v>2015</v>
      </c>
      <c r="W4215">
        <f t="shared" si="1060"/>
        <v>6</v>
      </c>
    </row>
    <row r="4216" spans="1:23" x14ac:dyDescent="0.25">
      <c r="A4216" s="1">
        <v>42186</v>
      </c>
      <c r="B4216" s="2">
        <v>9375.23</v>
      </c>
      <c r="C4216" s="2">
        <v>85969</v>
      </c>
      <c r="D4216" s="2">
        <v>9294</v>
      </c>
      <c r="E4216" s="2">
        <v>9153</v>
      </c>
      <c r="F4216" s="10">
        <f t="shared" si="1050"/>
        <v>-8.6643207686637469E-3</v>
      </c>
      <c r="G4216" s="2">
        <f t="shared" ca="1" si="1051"/>
        <v>94975.925000000003</v>
      </c>
      <c r="H4216">
        <f t="shared" ca="1" si="1052"/>
        <v>-1</v>
      </c>
      <c r="I4216">
        <f t="shared" si="1053"/>
        <v>1</v>
      </c>
      <c r="J4216">
        <f t="shared" si="1056"/>
        <v>52.209999999999127</v>
      </c>
      <c r="K4216">
        <f t="shared" si="1054"/>
        <v>1</v>
      </c>
      <c r="L4216" s="11">
        <f t="shared" ca="1" si="1048"/>
        <v>9384.1999999999553</v>
      </c>
      <c r="M4216">
        <f t="shared" ca="1" si="1055"/>
        <v>1</v>
      </c>
      <c r="N4216">
        <f t="shared" ca="1" si="1049"/>
        <v>0</v>
      </c>
      <c r="O4216">
        <f>COUNTIF(結算日!$A$3:$A$249,A4216)</f>
        <v>0</v>
      </c>
      <c r="Q4216" s="7">
        <f t="shared" si="1057"/>
        <v>82</v>
      </c>
      <c r="R4216" s="8">
        <f t="shared" ca="1" si="1061"/>
        <v>18860</v>
      </c>
      <c r="S4216" s="8">
        <f t="shared" ca="1" si="1062"/>
        <v>2138515</v>
      </c>
      <c r="T4216" s="8">
        <f t="shared" ca="1" si="1058"/>
        <v>230</v>
      </c>
      <c r="U4216" s="9">
        <f t="shared" ca="1" si="1063"/>
        <v>0</v>
      </c>
      <c r="V4216">
        <f t="shared" si="1059"/>
        <v>2015</v>
      </c>
      <c r="W4216">
        <f t="shared" si="1060"/>
        <v>7</v>
      </c>
    </row>
    <row r="4217" spans="1:23" x14ac:dyDescent="0.25">
      <c r="A4217" s="1">
        <v>42187</v>
      </c>
      <c r="B4217" s="2">
        <v>9379.24</v>
      </c>
      <c r="C4217" s="2">
        <v>84731</v>
      </c>
      <c r="D4217" s="2">
        <v>9277</v>
      </c>
      <c r="E4217" s="2">
        <v>9133</v>
      </c>
      <c r="F4217" s="10">
        <f t="shared" si="1050"/>
        <v>-1.0900669990319023E-2</v>
      </c>
      <c r="G4217" s="2">
        <f t="shared" ca="1" si="1051"/>
        <v>94685.25</v>
      </c>
      <c r="H4217">
        <f t="shared" ca="1" si="1052"/>
        <v>-1</v>
      </c>
      <c r="I4217">
        <f t="shared" si="1053"/>
        <v>1</v>
      </c>
      <c r="J4217">
        <f t="shared" si="1056"/>
        <v>4.0100000000002183</v>
      </c>
      <c r="K4217">
        <f t="shared" si="1054"/>
        <v>1</v>
      </c>
      <c r="L4217" s="11">
        <f t="shared" ca="1" si="1048"/>
        <v>9388.2099999999555</v>
      </c>
      <c r="M4217">
        <f t="shared" ca="1" si="1055"/>
        <v>1</v>
      </c>
      <c r="N4217">
        <f t="shared" ca="1" si="1049"/>
        <v>0</v>
      </c>
      <c r="O4217">
        <f>COUNTIF(結算日!$A$3:$A$249,A4217)</f>
        <v>0</v>
      </c>
      <c r="Q4217" s="7">
        <f t="shared" si="1057"/>
        <v>-17</v>
      </c>
      <c r="R4217" s="8">
        <f t="shared" ca="1" si="1061"/>
        <v>-3910</v>
      </c>
      <c r="S4217" s="8">
        <f t="shared" ca="1" si="1062"/>
        <v>2134605</v>
      </c>
      <c r="T4217" s="8">
        <f t="shared" ca="1" si="1058"/>
        <v>230</v>
      </c>
      <c r="U4217" s="9">
        <f t="shared" ca="1" si="1063"/>
        <v>0</v>
      </c>
      <c r="V4217">
        <f t="shared" si="1059"/>
        <v>2015</v>
      </c>
      <c r="W4217">
        <f t="shared" si="1060"/>
        <v>7</v>
      </c>
    </row>
    <row r="4218" spans="1:23" x14ac:dyDescent="0.25">
      <c r="A4218" s="1">
        <v>42188</v>
      </c>
      <c r="B4218" s="2">
        <v>9358.23</v>
      </c>
      <c r="C4218" s="2">
        <v>82280</v>
      </c>
      <c r="D4218" s="2">
        <v>9304</v>
      </c>
      <c r="E4218" s="2">
        <v>9158</v>
      </c>
      <c r="F4218" s="10">
        <f t="shared" si="1050"/>
        <v>-5.7948992491101414E-3</v>
      </c>
      <c r="G4218" s="2">
        <f t="shared" ca="1" si="1051"/>
        <v>94383.6</v>
      </c>
      <c r="H4218">
        <f t="shared" ca="1" si="1052"/>
        <v>-1</v>
      </c>
      <c r="I4218">
        <f t="shared" si="1053"/>
        <v>1</v>
      </c>
      <c r="J4218">
        <f t="shared" si="1056"/>
        <v>-21.010000000000218</v>
      </c>
      <c r="K4218">
        <f t="shared" si="1054"/>
        <v>1</v>
      </c>
      <c r="L4218" s="11">
        <f t="shared" ca="1" si="1048"/>
        <v>9367.1999999999553</v>
      </c>
      <c r="M4218">
        <f t="shared" ca="1" si="1055"/>
        <v>1</v>
      </c>
      <c r="N4218">
        <f t="shared" ca="1" si="1049"/>
        <v>0</v>
      </c>
      <c r="O4218">
        <f>COUNTIF(結算日!$A$3:$A$249,A4218)</f>
        <v>0</v>
      </c>
      <c r="Q4218" s="7">
        <f t="shared" si="1057"/>
        <v>27</v>
      </c>
      <c r="R4218" s="8">
        <f t="shared" ca="1" si="1061"/>
        <v>6210</v>
      </c>
      <c r="S4218" s="8">
        <f t="shared" ca="1" si="1062"/>
        <v>2140815</v>
      </c>
      <c r="T4218" s="8">
        <f t="shared" ca="1" si="1058"/>
        <v>230</v>
      </c>
      <c r="U4218" s="9">
        <f t="shared" ca="1" si="1063"/>
        <v>0</v>
      </c>
      <c r="V4218">
        <f t="shared" si="1059"/>
        <v>2015</v>
      </c>
      <c r="W4218">
        <f t="shared" si="1060"/>
        <v>7</v>
      </c>
    </row>
    <row r="4219" spans="1:23" x14ac:dyDescent="0.25">
      <c r="A4219" s="1">
        <v>42191</v>
      </c>
      <c r="B4219" s="2">
        <v>9255.9599999999991</v>
      </c>
      <c r="C4219" s="2">
        <v>81531</v>
      </c>
      <c r="D4219" s="2">
        <v>9197</v>
      </c>
      <c r="E4219" s="2">
        <v>9053</v>
      </c>
      <c r="F4219" s="10">
        <f t="shared" si="1050"/>
        <v>-6.3699497404914318E-3</v>
      </c>
      <c r="G4219" s="2">
        <f t="shared" ca="1" si="1051"/>
        <v>94318.625</v>
      </c>
      <c r="H4219">
        <f t="shared" ca="1" si="1052"/>
        <v>-1</v>
      </c>
      <c r="I4219">
        <f t="shared" si="1053"/>
        <v>1</v>
      </c>
      <c r="J4219">
        <f t="shared" si="1056"/>
        <v>-102.27000000000044</v>
      </c>
      <c r="K4219">
        <f t="shared" si="1054"/>
        <v>1</v>
      </c>
      <c r="L4219" s="11">
        <f t="shared" ca="1" si="1048"/>
        <v>9264.9299999999548</v>
      </c>
      <c r="M4219">
        <f t="shared" ca="1" si="1055"/>
        <v>1</v>
      </c>
      <c r="N4219">
        <f t="shared" ca="1" si="1049"/>
        <v>0</v>
      </c>
      <c r="O4219">
        <f>COUNTIF(結算日!$A$3:$A$249,A4219)</f>
        <v>0</v>
      </c>
      <c r="Q4219" s="7">
        <f t="shared" si="1057"/>
        <v>-107</v>
      </c>
      <c r="R4219" s="8">
        <f t="shared" ca="1" si="1061"/>
        <v>-24610</v>
      </c>
      <c r="S4219" s="8">
        <f t="shared" ca="1" si="1062"/>
        <v>2116205</v>
      </c>
      <c r="T4219" s="8">
        <f t="shared" ca="1" si="1058"/>
        <v>230</v>
      </c>
      <c r="U4219" s="9">
        <f t="shared" ca="1" si="1063"/>
        <v>0</v>
      </c>
      <c r="V4219">
        <f t="shared" si="1059"/>
        <v>2015</v>
      </c>
      <c r="W4219">
        <f t="shared" si="1060"/>
        <v>7</v>
      </c>
    </row>
    <row r="4220" spans="1:23" x14ac:dyDescent="0.25">
      <c r="A4220" s="1">
        <v>42192</v>
      </c>
      <c r="B4220" s="2">
        <v>9250.16</v>
      </c>
      <c r="C4220" s="2">
        <v>90979</v>
      </c>
      <c r="D4220" s="2">
        <v>9242</v>
      </c>
      <c r="E4220" s="2">
        <v>9106</v>
      </c>
      <c r="F4220" s="10">
        <f t="shared" si="1050"/>
        <v>-8.8214690340493451E-4</v>
      </c>
      <c r="G4220" s="2">
        <f t="shared" ca="1" si="1051"/>
        <v>94199.074999999997</v>
      </c>
      <c r="H4220">
        <f t="shared" ca="1" si="1052"/>
        <v>-1</v>
      </c>
      <c r="I4220">
        <f t="shared" si="1053"/>
        <v>1</v>
      </c>
      <c r="J4220">
        <f t="shared" si="1056"/>
        <v>-5.7999999999992724</v>
      </c>
      <c r="K4220">
        <f t="shared" ca="1" si="1054"/>
        <v>-1</v>
      </c>
      <c r="L4220" s="11">
        <f t="shared" ca="1" si="1048"/>
        <v>9259.1299999999555</v>
      </c>
      <c r="M4220">
        <f t="shared" ca="1" si="1055"/>
        <v>-1</v>
      </c>
      <c r="N4220">
        <f t="shared" ca="1" si="1049"/>
        <v>2</v>
      </c>
      <c r="O4220">
        <f>COUNTIF(結算日!$A$3:$A$249,A4220)</f>
        <v>0</v>
      </c>
      <c r="Q4220" s="7">
        <f t="shared" si="1057"/>
        <v>45</v>
      </c>
      <c r="R4220" s="8">
        <f t="shared" ca="1" si="1061"/>
        <v>10350</v>
      </c>
      <c r="S4220" s="8">
        <f t="shared" ca="1" si="1062"/>
        <v>2126555</v>
      </c>
      <c r="T4220" s="8">
        <f t="shared" ca="1" si="1058"/>
        <v>-230</v>
      </c>
      <c r="U4220" s="9">
        <f t="shared" ca="1" si="1063"/>
        <v>460</v>
      </c>
      <c r="V4220">
        <f t="shared" si="1059"/>
        <v>2015</v>
      </c>
      <c r="W4220">
        <f t="shared" si="1060"/>
        <v>7</v>
      </c>
    </row>
    <row r="4221" spans="1:23" x14ac:dyDescent="0.25">
      <c r="A4221" s="1">
        <v>42193</v>
      </c>
      <c r="B4221" s="2">
        <v>8976.11</v>
      </c>
      <c r="C4221" s="2">
        <v>141792</v>
      </c>
      <c r="D4221" s="2">
        <v>8943</v>
      </c>
      <c r="E4221" s="2">
        <v>8812</v>
      </c>
      <c r="F4221" s="10">
        <f t="shared" si="1050"/>
        <v>-3.6886802857808432E-3</v>
      </c>
      <c r="G4221" s="2">
        <f t="shared" ca="1" si="1051"/>
        <v>95553.875</v>
      </c>
      <c r="H4221">
        <f t="shared" ca="1" si="1052"/>
        <v>1</v>
      </c>
      <c r="I4221">
        <f t="shared" si="1053"/>
        <v>1</v>
      </c>
      <c r="J4221">
        <f t="shared" si="1056"/>
        <v>-274.04999999999927</v>
      </c>
      <c r="K4221">
        <f t="shared" si="1054"/>
        <v>1</v>
      </c>
      <c r="L4221" s="11">
        <f t="shared" ca="1" si="1048"/>
        <v>9533.1799999999548</v>
      </c>
      <c r="M4221">
        <f t="shared" ca="1" si="1055"/>
        <v>1</v>
      </c>
      <c r="N4221">
        <f t="shared" ca="1" si="1049"/>
        <v>2</v>
      </c>
      <c r="O4221">
        <f>COUNTIF(結算日!$A$3:$A$249,A4221)</f>
        <v>0</v>
      </c>
      <c r="Q4221" s="7">
        <f t="shared" si="1057"/>
        <v>-299</v>
      </c>
      <c r="R4221" s="8">
        <f t="shared" ca="1" si="1061"/>
        <v>68770</v>
      </c>
      <c r="S4221" s="8">
        <f t="shared" ca="1" si="1062"/>
        <v>2194865</v>
      </c>
      <c r="T4221" s="8">
        <f t="shared" ca="1" si="1058"/>
        <v>245</v>
      </c>
      <c r="U4221" s="9">
        <f t="shared" ca="1" si="1063"/>
        <v>475</v>
      </c>
      <c r="V4221">
        <f t="shared" si="1059"/>
        <v>2015</v>
      </c>
      <c r="W4221">
        <f t="shared" si="1060"/>
        <v>7</v>
      </c>
    </row>
    <row r="4222" spans="1:23" x14ac:dyDescent="0.25">
      <c r="A4222" s="1">
        <v>42194</v>
      </c>
      <c r="B4222" s="2">
        <v>8914.1299999999992</v>
      </c>
      <c r="C4222" s="2">
        <v>129001</v>
      </c>
      <c r="D4222" s="2">
        <v>8873</v>
      </c>
      <c r="E4222" s="2">
        <v>8741</v>
      </c>
      <c r="F4222" s="10">
        <f t="shared" si="1050"/>
        <v>-4.6140229052077375E-3</v>
      </c>
      <c r="G4222" s="2">
        <f t="shared" ca="1" si="1051"/>
        <v>96413.725000000006</v>
      </c>
      <c r="H4222">
        <f t="shared" ca="1" si="1052"/>
        <v>1</v>
      </c>
      <c r="I4222">
        <f t="shared" si="1053"/>
        <v>1</v>
      </c>
      <c r="J4222">
        <f t="shared" si="1056"/>
        <v>-61.980000000001382</v>
      </c>
      <c r="K4222">
        <f t="shared" si="1054"/>
        <v>1</v>
      </c>
      <c r="L4222" s="11">
        <f t="shared" ref="L4222:L4285" ca="1" si="1064">L4221+J4222*M4221</f>
        <v>9471.1999999999534</v>
      </c>
      <c r="M4222">
        <f t="shared" ca="1" si="1055"/>
        <v>1</v>
      </c>
      <c r="N4222">
        <f t="shared" ref="N4222:N4285" ca="1" si="1065">ABS(M4222-M4221)</f>
        <v>0</v>
      </c>
      <c r="O4222">
        <f>COUNTIF(結算日!$A$3:$A$249,A4222)</f>
        <v>0</v>
      </c>
      <c r="Q4222" s="7">
        <f t="shared" si="1057"/>
        <v>-70</v>
      </c>
      <c r="R4222" s="8">
        <f t="shared" ca="1" si="1061"/>
        <v>-17150</v>
      </c>
      <c r="S4222" s="8">
        <f t="shared" ca="1" si="1062"/>
        <v>2177240</v>
      </c>
      <c r="T4222" s="8">
        <f t="shared" ca="1" si="1058"/>
        <v>245</v>
      </c>
      <c r="U4222" s="9">
        <f t="shared" ca="1" si="1063"/>
        <v>0</v>
      </c>
      <c r="V4222">
        <f t="shared" si="1059"/>
        <v>2015</v>
      </c>
      <c r="W4222">
        <f t="shared" si="1060"/>
        <v>7</v>
      </c>
    </row>
    <row r="4223" spans="1:23" x14ac:dyDescent="0.25">
      <c r="A4223" s="1">
        <v>42198</v>
      </c>
      <c r="B4223" s="2">
        <v>9033.92</v>
      </c>
      <c r="C4223" s="2">
        <v>102446</v>
      </c>
      <c r="D4223" s="2">
        <v>8994</v>
      </c>
      <c r="E4223" s="2">
        <v>8858</v>
      </c>
      <c r="F4223" s="10">
        <f t="shared" si="1050"/>
        <v>-4.418901207892012E-3</v>
      </c>
      <c r="G4223" s="2">
        <f t="shared" ca="1" si="1051"/>
        <v>96530.975000000006</v>
      </c>
      <c r="H4223">
        <f t="shared" ca="1" si="1052"/>
        <v>1</v>
      </c>
      <c r="I4223">
        <f t="shared" si="1053"/>
        <v>1</v>
      </c>
      <c r="J4223">
        <f t="shared" si="1056"/>
        <v>119.79000000000087</v>
      </c>
      <c r="K4223">
        <f t="shared" si="1054"/>
        <v>1</v>
      </c>
      <c r="L4223" s="11">
        <f t="shared" ca="1" si="1064"/>
        <v>9590.9899999999543</v>
      </c>
      <c r="M4223">
        <f t="shared" ca="1" si="1055"/>
        <v>1</v>
      </c>
      <c r="N4223">
        <f t="shared" ca="1" si="1065"/>
        <v>0</v>
      </c>
      <c r="O4223">
        <f>COUNTIF(結算日!$A$3:$A$249,A4223)</f>
        <v>0</v>
      </c>
      <c r="Q4223" s="7">
        <f t="shared" si="1057"/>
        <v>121</v>
      </c>
      <c r="R4223" s="8">
        <f t="shared" ca="1" si="1061"/>
        <v>29645</v>
      </c>
      <c r="S4223" s="8">
        <f t="shared" ca="1" si="1062"/>
        <v>2206885</v>
      </c>
      <c r="T4223" s="8">
        <f t="shared" ca="1" si="1058"/>
        <v>245</v>
      </c>
      <c r="U4223" s="9">
        <f t="shared" ca="1" si="1063"/>
        <v>0</v>
      </c>
      <c r="V4223">
        <f t="shared" si="1059"/>
        <v>2015</v>
      </c>
      <c r="W4223">
        <f t="shared" si="1060"/>
        <v>7</v>
      </c>
    </row>
    <row r="4224" spans="1:23" x14ac:dyDescent="0.25">
      <c r="A4224" s="1">
        <v>42199</v>
      </c>
      <c r="B4224" s="2">
        <v>9041.76</v>
      </c>
      <c r="C4224" s="2">
        <v>99911</v>
      </c>
      <c r="D4224" s="2">
        <v>8984</v>
      </c>
      <c r="E4224" s="2">
        <v>8848</v>
      </c>
      <c r="F4224" s="10">
        <f t="shared" si="1050"/>
        <v>-6.388136822919499E-3</v>
      </c>
      <c r="G4224" s="2">
        <f t="shared" ca="1" si="1051"/>
        <v>96929.125</v>
      </c>
      <c r="H4224">
        <f t="shared" ca="1" si="1052"/>
        <v>1</v>
      </c>
      <c r="I4224">
        <f t="shared" si="1053"/>
        <v>1</v>
      </c>
      <c r="J4224">
        <f t="shared" si="1056"/>
        <v>7.8400000000001455</v>
      </c>
      <c r="K4224">
        <f t="shared" si="1054"/>
        <v>1</v>
      </c>
      <c r="L4224" s="11">
        <f t="shared" ca="1" si="1064"/>
        <v>9598.8299999999545</v>
      </c>
      <c r="M4224">
        <f t="shared" ca="1" si="1055"/>
        <v>1</v>
      </c>
      <c r="N4224">
        <f t="shared" ca="1" si="1065"/>
        <v>0</v>
      </c>
      <c r="O4224">
        <f>COUNTIF(結算日!$A$3:$A$249,A4224)</f>
        <v>0</v>
      </c>
      <c r="Q4224" s="7">
        <f t="shared" si="1057"/>
        <v>-10</v>
      </c>
      <c r="R4224" s="8">
        <f t="shared" ca="1" si="1061"/>
        <v>-2450</v>
      </c>
      <c r="S4224" s="8">
        <f t="shared" ca="1" si="1062"/>
        <v>2204435</v>
      </c>
      <c r="T4224" s="8">
        <f t="shared" ca="1" si="1058"/>
        <v>245</v>
      </c>
      <c r="U4224" s="9">
        <f t="shared" ca="1" si="1063"/>
        <v>0</v>
      </c>
      <c r="V4224">
        <f t="shared" si="1059"/>
        <v>2015</v>
      </c>
      <c r="W4224">
        <f t="shared" si="1060"/>
        <v>7</v>
      </c>
    </row>
    <row r="4225" spans="1:23" x14ac:dyDescent="0.25">
      <c r="A4225" s="1">
        <v>42200</v>
      </c>
      <c r="B4225" s="2">
        <v>9054.2000000000007</v>
      </c>
      <c r="C4225" s="2">
        <v>82306</v>
      </c>
      <c r="D4225" s="2">
        <v>9030</v>
      </c>
      <c r="E4225" s="2">
        <v>8890</v>
      </c>
      <c r="F4225" s="10">
        <f t="shared" si="1050"/>
        <v>-1.8135230058978213E-2</v>
      </c>
      <c r="G4225" s="2">
        <f t="shared" ca="1" si="1051"/>
        <v>96698.85</v>
      </c>
      <c r="H4225">
        <f t="shared" ca="1" si="1052"/>
        <v>-1</v>
      </c>
      <c r="I4225">
        <f t="shared" si="1053"/>
        <v>1</v>
      </c>
      <c r="J4225">
        <f t="shared" si="1056"/>
        <v>12.440000000000509</v>
      </c>
      <c r="K4225">
        <f t="shared" si="1054"/>
        <v>1</v>
      </c>
      <c r="L4225" s="11">
        <f t="shared" ca="1" si="1064"/>
        <v>9611.269999999955</v>
      </c>
      <c r="M4225">
        <f t="shared" ca="1" si="1055"/>
        <v>1</v>
      </c>
      <c r="N4225">
        <f t="shared" ca="1" si="1065"/>
        <v>0</v>
      </c>
      <c r="O4225">
        <f>COUNTIF(結算日!$A$3:$A$249,A4225)</f>
        <v>1</v>
      </c>
      <c r="Q4225" s="7">
        <f t="shared" si="1057"/>
        <v>46</v>
      </c>
      <c r="R4225" s="8">
        <f t="shared" ca="1" si="1061"/>
        <v>11270</v>
      </c>
      <c r="S4225" s="8">
        <f t="shared" ca="1" si="1062"/>
        <v>2215705</v>
      </c>
      <c r="T4225" s="8">
        <f t="shared" ca="1" si="1058"/>
        <v>249</v>
      </c>
      <c r="U4225" s="9">
        <f t="shared" ca="1" si="1063"/>
        <v>494</v>
      </c>
      <c r="V4225">
        <f t="shared" si="1059"/>
        <v>2015</v>
      </c>
      <c r="W4225">
        <f t="shared" si="1060"/>
        <v>7</v>
      </c>
    </row>
    <row r="4226" spans="1:23" x14ac:dyDescent="0.25">
      <c r="A4226" s="1">
        <v>42201</v>
      </c>
      <c r="B4226" s="2">
        <v>9042.2099999999991</v>
      </c>
      <c r="C4226" s="2">
        <v>76583</v>
      </c>
      <c r="D4226" s="2">
        <v>8918</v>
      </c>
      <c r="E4226" s="2">
        <v>8872</v>
      </c>
      <c r="F4226" s="10">
        <f t="shared" ref="F4226:F4289" si="1066">IF(O4226=1,E4226,D4226)/B4226-1</f>
        <v>-1.3736686053519964E-2</v>
      </c>
      <c r="G4226" s="2">
        <f t="shared" ref="G4226:G4289" ca="1" si="1067">IF(ROW()&gt;$G$1,AVERAGE(OFFSET(C4226,-$G$1+1,,$G$1)),"")</f>
        <v>95941.25</v>
      </c>
      <c r="H4226">
        <f t="shared" ref="H4226:H4289" ca="1" si="1068">IF(G4226="",0,SIGN(C4226-G4226))</f>
        <v>-1</v>
      </c>
      <c r="I4226">
        <f t="shared" ref="I4226:I4289" si="1069">-SIGN(F4226)</f>
        <v>1</v>
      </c>
      <c r="J4226">
        <f t="shared" si="1056"/>
        <v>-11.990000000001601</v>
      </c>
      <c r="K4226">
        <f t="shared" ref="K4226:K4289" si="1070">CHOOSE($K$1,H4226*(2-$K$1)+I4226*($K$1-1),IF(ABS(F4226)&gt;($K$1-2)/100,I4226,H4226))</f>
        <v>1</v>
      </c>
      <c r="L4226" s="11">
        <f t="shared" ca="1" si="1064"/>
        <v>9599.2799999999534</v>
      </c>
      <c r="M4226">
        <f t="shared" ref="M4226:M4289" ca="1" si="1071">INT(L4226*$P$1/B4226)*K4226</f>
        <v>1</v>
      </c>
      <c r="N4226">
        <f t="shared" ca="1" si="1065"/>
        <v>0</v>
      </c>
      <c r="O4226">
        <f>COUNTIF(結算日!$A$3:$A$249,A4226)</f>
        <v>0</v>
      </c>
      <c r="Q4226" s="7">
        <f t="shared" si="1057"/>
        <v>28</v>
      </c>
      <c r="R4226" s="8">
        <f t="shared" ca="1" si="1061"/>
        <v>6972</v>
      </c>
      <c r="S4226" s="8">
        <f t="shared" ca="1" si="1062"/>
        <v>2222183</v>
      </c>
      <c r="T4226" s="8">
        <f t="shared" ca="1" si="1058"/>
        <v>249</v>
      </c>
      <c r="U4226" s="9">
        <f t="shared" ca="1" si="1063"/>
        <v>0</v>
      </c>
      <c r="V4226">
        <f t="shared" si="1059"/>
        <v>2015</v>
      </c>
      <c r="W4226">
        <f t="shared" si="1060"/>
        <v>7</v>
      </c>
    </row>
    <row r="4227" spans="1:23" x14ac:dyDescent="0.25">
      <c r="A4227" s="1">
        <v>42202</v>
      </c>
      <c r="B4227" s="2">
        <v>9045.98</v>
      </c>
      <c r="C4227" s="2">
        <v>75804</v>
      </c>
      <c r="D4227" s="2">
        <v>8912</v>
      </c>
      <c r="E4227" s="2">
        <v>8869</v>
      </c>
      <c r="F4227" s="10">
        <f t="shared" si="1066"/>
        <v>-1.4810998918856733E-2</v>
      </c>
      <c r="G4227" s="2">
        <f t="shared" ca="1" si="1067"/>
        <v>95395.675000000003</v>
      </c>
      <c r="H4227">
        <f t="shared" ca="1" si="1068"/>
        <v>-1</v>
      </c>
      <c r="I4227">
        <f t="shared" si="1069"/>
        <v>1</v>
      </c>
      <c r="J4227">
        <f t="shared" ref="J4227:J4290" si="1072">B4227-B4226</f>
        <v>3.7700000000004366</v>
      </c>
      <c r="K4227">
        <f t="shared" si="1070"/>
        <v>1</v>
      </c>
      <c r="L4227" s="11">
        <f t="shared" ca="1" si="1064"/>
        <v>9603.0499999999538</v>
      </c>
      <c r="M4227">
        <f t="shared" ca="1" si="1071"/>
        <v>1</v>
      </c>
      <c r="N4227">
        <f t="shared" ca="1" si="1065"/>
        <v>0</v>
      </c>
      <c r="O4227">
        <f>COUNTIF(結算日!$A$3:$A$249,A4227)</f>
        <v>0</v>
      </c>
      <c r="Q4227" s="7">
        <f t="shared" ref="Q4227:Q4290" si="1073">D4227-IF(O4226=1,E4226,D4226)</f>
        <v>-6</v>
      </c>
      <c r="R4227" s="8">
        <f t="shared" ca="1" si="1061"/>
        <v>-1494</v>
      </c>
      <c r="S4227" s="8">
        <f t="shared" ca="1" si="1062"/>
        <v>2220689</v>
      </c>
      <c r="T4227" s="8">
        <f t="shared" ref="T4227:T4290" ca="1" si="1074">INT(S4227*$P$1/IF(O4227=1,E4227,D4227))*K4227</f>
        <v>249</v>
      </c>
      <c r="U4227" s="9">
        <f t="shared" ca="1" si="1063"/>
        <v>0</v>
      </c>
      <c r="V4227">
        <f t="shared" ref="V4227:V4290" si="1075">YEAR(A4227)</f>
        <v>2015</v>
      </c>
      <c r="W4227">
        <f t="shared" ref="W4227:W4290" si="1076">MONTH(A4227)</f>
        <v>7</v>
      </c>
    </row>
    <row r="4228" spans="1:23" x14ac:dyDescent="0.25">
      <c r="A4228" s="1">
        <v>42205</v>
      </c>
      <c r="B4228" s="2">
        <v>8975</v>
      </c>
      <c r="C4228" s="2">
        <v>81152</v>
      </c>
      <c r="D4228" s="2">
        <v>8851</v>
      </c>
      <c r="E4228" s="2">
        <v>8809</v>
      </c>
      <c r="F4228" s="10">
        <f t="shared" si="1066"/>
        <v>-1.3816155988857992E-2</v>
      </c>
      <c r="G4228" s="2">
        <f t="shared" ca="1" si="1067"/>
        <v>95024.5</v>
      </c>
      <c r="H4228">
        <f t="shared" ca="1" si="1068"/>
        <v>-1</v>
      </c>
      <c r="I4228">
        <f t="shared" si="1069"/>
        <v>1</v>
      </c>
      <c r="J4228">
        <f t="shared" si="1072"/>
        <v>-70.979999999999563</v>
      </c>
      <c r="K4228">
        <f t="shared" si="1070"/>
        <v>1</v>
      </c>
      <c r="L4228" s="11">
        <f t="shared" ca="1" si="1064"/>
        <v>9532.0699999999542</v>
      </c>
      <c r="M4228">
        <f t="shared" ca="1" si="1071"/>
        <v>1</v>
      </c>
      <c r="N4228">
        <f t="shared" ca="1" si="1065"/>
        <v>0</v>
      </c>
      <c r="O4228">
        <f>COUNTIF(結算日!$A$3:$A$249,A4228)</f>
        <v>0</v>
      </c>
      <c r="Q4228" s="7">
        <f t="shared" si="1073"/>
        <v>-61</v>
      </c>
      <c r="R4228" s="8">
        <f t="shared" ref="R4228:R4291" ca="1" si="1077">Q4228*T4227</f>
        <v>-15189</v>
      </c>
      <c r="S4228" s="8">
        <f t="shared" ref="S4228:S4291" ca="1" si="1078">S4227+Q4228*T4227-U4227*$U$1</f>
        <v>2205500</v>
      </c>
      <c r="T4228" s="8">
        <f t="shared" ca="1" si="1074"/>
        <v>249</v>
      </c>
      <c r="U4228" s="9">
        <f t="shared" ref="U4228:U4291" ca="1" si="1079">IF(O4228=1,ABS(T4228)+ABS(T4227),ABS(T4228-T4227))</f>
        <v>0</v>
      </c>
      <c r="V4228">
        <f t="shared" si="1075"/>
        <v>2015</v>
      </c>
      <c r="W4228">
        <f t="shared" si="1076"/>
        <v>7</v>
      </c>
    </row>
    <row r="4229" spans="1:23" x14ac:dyDescent="0.25">
      <c r="A4229" s="1">
        <v>42206</v>
      </c>
      <c r="B4229" s="2">
        <v>9005.9599999999991</v>
      </c>
      <c r="C4229" s="2">
        <v>71645</v>
      </c>
      <c r="D4229" s="2">
        <v>8936</v>
      </c>
      <c r="E4229" s="2">
        <v>8893</v>
      </c>
      <c r="F4229" s="10">
        <f t="shared" si="1066"/>
        <v>-7.7681890659073716E-3</v>
      </c>
      <c r="G4229" s="2">
        <f t="shared" ca="1" si="1067"/>
        <v>94345.774999999994</v>
      </c>
      <c r="H4229">
        <f t="shared" ca="1" si="1068"/>
        <v>-1</v>
      </c>
      <c r="I4229">
        <f t="shared" si="1069"/>
        <v>1</v>
      </c>
      <c r="J4229">
        <f t="shared" si="1072"/>
        <v>30.959999999999127</v>
      </c>
      <c r="K4229">
        <f t="shared" si="1070"/>
        <v>1</v>
      </c>
      <c r="L4229" s="11">
        <f t="shared" ca="1" si="1064"/>
        <v>9563.0299999999534</v>
      </c>
      <c r="M4229">
        <f t="shared" ca="1" si="1071"/>
        <v>1</v>
      </c>
      <c r="N4229">
        <f t="shared" ca="1" si="1065"/>
        <v>0</v>
      </c>
      <c r="O4229">
        <f>COUNTIF(結算日!$A$3:$A$249,A4229)</f>
        <v>0</v>
      </c>
      <c r="Q4229" s="7">
        <f t="shared" si="1073"/>
        <v>85</v>
      </c>
      <c r="R4229" s="8">
        <f t="shared" ca="1" si="1077"/>
        <v>21165</v>
      </c>
      <c r="S4229" s="8">
        <f t="shared" ca="1" si="1078"/>
        <v>2226665</v>
      </c>
      <c r="T4229" s="8">
        <f t="shared" ca="1" si="1074"/>
        <v>249</v>
      </c>
      <c r="U4229" s="9">
        <f t="shared" ca="1" si="1079"/>
        <v>0</v>
      </c>
      <c r="V4229">
        <f t="shared" si="1075"/>
        <v>2015</v>
      </c>
      <c r="W4229">
        <f t="shared" si="1076"/>
        <v>7</v>
      </c>
    </row>
    <row r="4230" spans="1:23" x14ac:dyDescent="0.25">
      <c r="A4230" s="1">
        <v>42207</v>
      </c>
      <c r="B4230" s="2">
        <v>8918.7000000000007</v>
      </c>
      <c r="C4230" s="2">
        <v>77923</v>
      </c>
      <c r="D4230" s="2">
        <v>8815</v>
      </c>
      <c r="E4230" s="2">
        <v>8771</v>
      </c>
      <c r="F4230" s="10">
        <f t="shared" si="1066"/>
        <v>-1.1627255093231148E-2</v>
      </c>
      <c r="G4230" s="2">
        <f t="shared" ca="1" si="1067"/>
        <v>94389.05</v>
      </c>
      <c r="H4230">
        <f t="shared" ca="1" si="1068"/>
        <v>-1</v>
      </c>
      <c r="I4230">
        <f t="shared" si="1069"/>
        <v>1</v>
      </c>
      <c r="J4230">
        <f t="shared" si="1072"/>
        <v>-87.259999999998399</v>
      </c>
      <c r="K4230">
        <f t="shared" si="1070"/>
        <v>1</v>
      </c>
      <c r="L4230" s="11">
        <f t="shared" ca="1" si="1064"/>
        <v>9475.769999999955</v>
      </c>
      <c r="M4230">
        <f t="shared" ca="1" si="1071"/>
        <v>1</v>
      </c>
      <c r="N4230">
        <f t="shared" ca="1" si="1065"/>
        <v>0</v>
      </c>
      <c r="O4230">
        <f>COUNTIF(結算日!$A$3:$A$249,A4230)</f>
        <v>0</v>
      </c>
      <c r="Q4230" s="7">
        <f t="shared" si="1073"/>
        <v>-121</v>
      </c>
      <c r="R4230" s="8">
        <f t="shared" ca="1" si="1077"/>
        <v>-30129</v>
      </c>
      <c r="S4230" s="8">
        <f t="shared" ca="1" si="1078"/>
        <v>2196536</v>
      </c>
      <c r="T4230" s="8">
        <f t="shared" ca="1" si="1074"/>
        <v>249</v>
      </c>
      <c r="U4230" s="9">
        <f t="shared" ca="1" si="1079"/>
        <v>0</v>
      </c>
      <c r="V4230">
        <f t="shared" si="1075"/>
        <v>2015</v>
      </c>
      <c r="W4230">
        <f t="shared" si="1076"/>
        <v>7</v>
      </c>
    </row>
    <row r="4231" spans="1:23" x14ac:dyDescent="0.25">
      <c r="A4231" s="1">
        <v>42208</v>
      </c>
      <c r="B4231" s="2">
        <v>8791.1200000000008</v>
      </c>
      <c r="C4231" s="2">
        <v>101118</v>
      </c>
      <c r="D4231" s="2">
        <v>8755</v>
      </c>
      <c r="E4231" s="2">
        <v>8710</v>
      </c>
      <c r="F4231" s="10">
        <f t="shared" si="1066"/>
        <v>-4.1086914977842559E-3</v>
      </c>
      <c r="G4231" s="2">
        <f t="shared" ca="1" si="1067"/>
        <v>94938.274999999994</v>
      </c>
      <c r="H4231">
        <f t="shared" ca="1" si="1068"/>
        <v>1</v>
      </c>
      <c r="I4231">
        <f t="shared" si="1069"/>
        <v>1</v>
      </c>
      <c r="J4231">
        <f t="shared" si="1072"/>
        <v>-127.57999999999993</v>
      </c>
      <c r="K4231">
        <f t="shared" si="1070"/>
        <v>1</v>
      </c>
      <c r="L4231" s="11">
        <f t="shared" ca="1" si="1064"/>
        <v>9348.189999999955</v>
      </c>
      <c r="M4231">
        <f t="shared" ca="1" si="1071"/>
        <v>1</v>
      </c>
      <c r="N4231">
        <f t="shared" ca="1" si="1065"/>
        <v>0</v>
      </c>
      <c r="O4231">
        <f>COUNTIF(結算日!$A$3:$A$249,A4231)</f>
        <v>0</v>
      </c>
      <c r="Q4231" s="7">
        <f t="shared" si="1073"/>
        <v>-60</v>
      </c>
      <c r="R4231" s="8">
        <f t="shared" ca="1" si="1077"/>
        <v>-14940</v>
      </c>
      <c r="S4231" s="8">
        <f t="shared" ca="1" si="1078"/>
        <v>2181596</v>
      </c>
      <c r="T4231" s="8">
        <f t="shared" ca="1" si="1074"/>
        <v>249</v>
      </c>
      <c r="U4231" s="9">
        <f t="shared" ca="1" si="1079"/>
        <v>0</v>
      </c>
      <c r="V4231">
        <f t="shared" si="1075"/>
        <v>2015</v>
      </c>
      <c r="W4231">
        <f t="shared" si="1076"/>
        <v>7</v>
      </c>
    </row>
    <row r="4232" spans="1:23" x14ac:dyDescent="0.25">
      <c r="A4232" s="1">
        <v>42209</v>
      </c>
      <c r="B4232" s="2">
        <v>8767.86</v>
      </c>
      <c r="C4232" s="2">
        <v>75921</v>
      </c>
      <c r="D4232" s="2">
        <v>8684</v>
      </c>
      <c r="E4232" s="2">
        <v>8640</v>
      </c>
      <c r="F4232" s="10">
        <f t="shared" si="1066"/>
        <v>-9.5644775349972289E-3</v>
      </c>
      <c r="G4232" s="2">
        <f t="shared" ca="1" si="1067"/>
        <v>94316.3</v>
      </c>
      <c r="H4232">
        <f t="shared" ca="1" si="1068"/>
        <v>-1</v>
      </c>
      <c r="I4232">
        <f t="shared" si="1069"/>
        <v>1</v>
      </c>
      <c r="J4232">
        <f t="shared" si="1072"/>
        <v>-23.260000000000218</v>
      </c>
      <c r="K4232">
        <f t="shared" si="1070"/>
        <v>1</v>
      </c>
      <c r="L4232" s="11">
        <f t="shared" ca="1" si="1064"/>
        <v>9324.9299999999548</v>
      </c>
      <c r="M4232">
        <f t="shared" ca="1" si="1071"/>
        <v>1</v>
      </c>
      <c r="N4232">
        <f t="shared" ca="1" si="1065"/>
        <v>0</v>
      </c>
      <c r="O4232">
        <f>COUNTIF(結算日!$A$3:$A$249,A4232)</f>
        <v>0</v>
      </c>
      <c r="Q4232" s="7">
        <f t="shared" si="1073"/>
        <v>-71</v>
      </c>
      <c r="R4232" s="8">
        <f t="shared" ca="1" si="1077"/>
        <v>-17679</v>
      </c>
      <c r="S4232" s="8">
        <f t="shared" ca="1" si="1078"/>
        <v>2163917</v>
      </c>
      <c r="T4232" s="8">
        <f t="shared" ca="1" si="1074"/>
        <v>249</v>
      </c>
      <c r="U4232" s="9">
        <f t="shared" ca="1" si="1079"/>
        <v>0</v>
      </c>
      <c r="V4232">
        <f t="shared" si="1075"/>
        <v>2015</v>
      </c>
      <c r="W4232">
        <f t="shared" si="1076"/>
        <v>7</v>
      </c>
    </row>
    <row r="4233" spans="1:23" x14ac:dyDescent="0.25">
      <c r="A4233" s="1">
        <v>42212</v>
      </c>
      <c r="B4233" s="2">
        <v>8556.68</v>
      </c>
      <c r="C4233" s="2">
        <v>95640</v>
      </c>
      <c r="D4233" s="2">
        <v>8522</v>
      </c>
      <c r="E4233" s="2">
        <v>8481</v>
      </c>
      <c r="F4233" s="10">
        <f t="shared" si="1066"/>
        <v>-4.0529738169476914E-3</v>
      </c>
      <c r="G4233" s="2">
        <f t="shared" ca="1" si="1067"/>
        <v>93891.175000000003</v>
      </c>
      <c r="H4233">
        <f t="shared" ca="1" si="1068"/>
        <v>1</v>
      </c>
      <c r="I4233">
        <f t="shared" si="1069"/>
        <v>1</v>
      </c>
      <c r="J4233">
        <f t="shared" si="1072"/>
        <v>-211.18000000000029</v>
      </c>
      <c r="K4233">
        <f t="shared" si="1070"/>
        <v>1</v>
      </c>
      <c r="L4233" s="11">
        <f t="shared" ca="1" si="1064"/>
        <v>9113.7499999999545</v>
      </c>
      <c r="M4233">
        <f t="shared" ca="1" si="1071"/>
        <v>1</v>
      </c>
      <c r="N4233">
        <f t="shared" ca="1" si="1065"/>
        <v>0</v>
      </c>
      <c r="O4233">
        <f>COUNTIF(結算日!$A$3:$A$249,A4233)</f>
        <v>0</v>
      </c>
      <c r="Q4233" s="7">
        <f t="shared" si="1073"/>
        <v>-162</v>
      </c>
      <c r="R4233" s="8">
        <f t="shared" ca="1" si="1077"/>
        <v>-40338</v>
      </c>
      <c r="S4233" s="8">
        <f t="shared" ca="1" si="1078"/>
        <v>2123579</v>
      </c>
      <c r="T4233" s="8">
        <f t="shared" ca="1" si="1074"/>
        <v>249</v>
      </c>
      <c r="U4233" s="9">
        <f t="shared" ca="1" si="1079"/>
        <v>0</v>
      </c>
      <c r="V4233">
        <f t="shared" si="1075"/>
        <v>2015</v>
      </c>
      <c r="W4233">
        <f t="shared" si="1076"/>
        <v>7</v>
      </c>
    </row>
    <row r="4234" spans="1:23" x14ac:dyDescent="0.25">
      <c r="A4234" s="1">
        <v>42213</v>
      </c>
      <c r="B4234" s="2">
        <v>8582.49</v>
      </c>
      <c r="C4234" s="2">
        <v>98676</v>
      </c>
      <c r="D4234" s="2">
        <v>8541</v>
      </c>
      <c r="E4234" s="2">
        <v>8499</v>
      </c>
      <c r="F4234" s="10">
        <f t="shared" si="1066"/>
        <v>-4.8342613856817707E-3</v>
      </c>
      <c r="G4234" s="2">
        <f t="shared" ca="1" si="1067"/>
        <v>92848.3</v>
      </c>
      <c r="H4234">
        <f t="shared" ca="1" si="1068"/>
        <v>1</v>
      </c>
      <c r="I4234">
        <f t="shared" si="1069"/>
        <v>1</v>
      </c>
      <c r="J4234">
        <f t="shared" si="1072"/>
        <v>25.809999999999491</v>
      </c>
      <c r="K4234">
        <f t="shared" si="1070"/>
        <v>1</v>
      </c>
      <c r="L4234" s="11">
        <f t="shared" ca="1" si="1064"/>
        <v>9139.559999999954</v>
      </c>
      <c r="M4234">
        <f t="shared" ca="1" si="1071"/>
        <v>1</v>
      </c>
      <c r="N4234">
        <f t="shared" ca="1" si="1065"/>
        <v>0</v>
      </c>
      <c r="O4234">
        <f>COUNTIF(結算日!$A$3:$A$249,A4234)</f>
        <v>0</v>
      </c>
      <c r="Q4234" s="7">
        <f t="shared" si="1073"/>
        <v>19</v>
      </c>
      <c r="R4234" s="8">
        <f t="shared" ca="1" si="1077"/>
        <v>4731</v>
      </c>
      <c r="S4234" s="8">
        <f t="shared" ca="1" si="1078"/>
        <v>2128310</v>
      </c>
      <c r="T4234" s="8">
        <f t="shared" ca="1" si="1074"/>
        <v>249</v>
      </c>
      <c r="U4234" s="9">
        <f t="shared" ca="1" si="1079"/>
        <v>0</v>
      </c>
      <c r="V4234">
        <f t="shared" si="1075"/>
        <v>2015</v>
      </c>
      <c r="W4234">
        <f t="shared" si="1076"/>
        <v>7</v>
      </c>
    </row>
    <row r="4235" spans="1:23" x14ac:dyDescent="0.25">
      <c r="A4235" s="1">
        <v>42214</v>
      </c>
      <c r="B4235" s="2">
        <v>8563.48</v>
      </c>
      <c r="C4235" s="2">
        <v>88845</v>
      </c>
      <c r="D4235" s="2">
        <v>8484</v>
      </c>
      <c r="E4235" s="2">
        <v>8444</v>
      </c>
      <c r="F4235" s="10">
        <f t="shared" si="1066"/>
        <v>-9.2812735009598635E-3</v>
      </c>
      <c r="G4235" s="2">
        <f t="shared" ca="1" si="1067"/>
        <v>92788.475000000006</v>
      </c>
      <c r="H4235">
        <f t="shared" ca="1" si="1068"/>
        <v>-1</v>
      </c>
      <c r="I4235">
        <f t="shared" si="1069"/>
        <v>1</v>
      </c>
      <c r="J4235">
        <f t="shared" si="1072"/>
        <v>-19.010000000000218</v>
      </c>
      <c r="K4235">
        <f t="shared" si="1070"/>
        <v>1</v>
      </c>
      <c r="L4235" s="11">
        <f t="shared" ca="1" si="1064"/>
        <v>9120.5499999999538</v>
      </c>
      <c r="M4235">
        <f t="shared" ca="1" si="1071"/>
        <v>1</v>
      </c>
      <c r="N4235">
        <f t="shared" ca="1" si="1065"/>
        <v>0</v>
      </c>
      <c r="O4235">
        <f>COUNTIF(結算日!$A$3:$A$249,A4235)</f>
        <v>0</v>
      </c>
      <c r="Q4235" s="7">
        <f t="shared" si="1073"/>
        <v>-57</v>
      </c>
      <c r="R4235" s="8">
        <f t="shared" ca="1" si="1077"/>
        <v>-14193</v>
      </c>
      <c r="S4235" s="8">
        <f t="shared" ca="1" si="1078"/>
        <v>2114117</v>
      </c>
      <c r="T4235" s="8">
        <f t="shared" ca="1" si="1074"/>
        <v>249</v>
      </c>
      <c r="U4235" s="9">
        <f t="shared" ca="1" si="1079"/>
        <v>0</v>
      </c>
      <c r="V4235">
        <f t="shared" si="1075"/>
        <v>2015</v>
      </c>
      <c r="W4235">
        <f t="shared" si="1076"/>
        <v>7</v>
      </c>
    </row>
    <row r="4236" spans="1:23" x14ac:dyDescent="0.25">
      <c r="A4236" s="1">
        <v>42215</v>
      </c>
      <c r="B4236" s="2">
        <v>8651.49</v>
      </c>
      <c r="C4236" s="2">
        <v>87435</v>
      </c>
      <c r="D4236" s="2">
        <v>8610</v>
      </c>
      <c r="E4236" s="2">
        <v>8559</v>
      </c>
      <c r="F4236" s="10">
        <f t="shared" si="1066"/>
        <v>-4.795705710808118E-3</v>
      </c>
      <c r="G4236" s="2">
        <f t="shared" ca="1" si="1067"/>
        <v>92503.975000000006</v>
      </c>
      <c r="H4236">
        <f t="shared" ca="1" si="1068"/>
        <v>-1</v>
      </c>
      <c r="I4236">
        <f t="shared" si="1069"/>
        <v>1</v>
      </c>
      <c r="J4236">
        <f t="shared" si="1072"/>
        <v>88.010000000000218</v>
      </c>
      <c r="K4236">
        <f t="shared" si="1070"/>
        <v>1</v>
      </c>
      <c r="L4236" s="11">
        <f t="shared" ca="1" si="1064"/>
        <v>9208.559999999954</v>
      </c>
      <c r="M4236">
        <f t="shared" ca="1" si="1071"/>
        <v>1</v>
      </c>
      <c r="N4236">
        <f t="shared" ca="1" si="1065"/>
        <v>0</v>
      </c>
      <c r="O4236">
        <f>COUNTIF(結算日!$A$3:$A$249,A4236)</f>
        <v>0</v>
      </c>
      <c r="Q4236" s="7">
        <f t="shared" si="1073"/>
        <v>126</v>
      </c>
      <c r="R4236" s="8">
        <f t="shared" ca="1" si="1077"/>
        <v>31374</v>
      </c>
      <c r="S4236" s="8">
        <f t="shared" ca="1" si="1078"/>
        <v>2145491</v>
      </c>
      <c r="T4236" s="8">
        <f t="shared" ca="1" si="1074"/>
        <v>249</v>
      </c>
      <c r="U4236" s="9">
        <f t="shared" ca="1" si="1079"/>
        <v>0</v>
      </c>
      <c r="V4236">
        <f t="shared" si="1075"/>
        <v>2015</v>
      </c>
      <c r="W4236">
        <f t="shared" si="1076"/>
        <v>7</v>
      </c>
    </row>
    <row r="4237" spans="1:23" x14ac:dyDescent="0.25">
      <c r="A4237" s="1">
        <v>42216</v>
      </c>
      <c r="B4237" s="2">
        <v>8665.34</v>
      </c>
      <c r="C4237" s="2">
        <v>85899</v>
      </c>
      <c r="D4237" s="2">
        <v>8570</v>
      </c>
      <c r="E4237" s="2">
        <v>8526</v>
      </c>
      <c r="F4237" s="10">
        <f t="shared" si="1066"/>
        <v>-1.1002453452490069E-2</v>
      </c>
      <c r="G4237" s="2">
        <f t="shared" ca="1" si="1067"/>
        <v>92128.1</v>
      </c>
      <c r="H4237">
        <f t="shared" ca="1" si="1068"/>
        <v>-1</v>
      </c>
      <c r="I4237">
        <f t="shared" si="1069"/>
        <v>1</v>
      </c>
      <c r="J4237">
        <f t="shared" si="1072"/>
        <v>13.850000000000364</v>
      </c>
      <c r="K4237">
        <f t="shared" si="1070"/>
        <v>1</v>
      </c>
      <c r="L4237" s="11">
        <f t="shared" ca="1" si="1064"/>
        <v>9222.4099999999544</v>
      </c>
      <c r="M4237">
        <f t="shared" ca="1" si="1071"/>
        <v>1</v>
      </c>
      <c r="N4237">
        <f t="shared" ca="1" si="1065"/>
        <v>0</v>
      </c>
      <c r="O4237">
        <f>COUNTIF(結算日!$A$3:$A$249,A4237)</f>
        <v>0</v>
      </c>
      <c r="Q4237" s="7">
        <f t="shared" si="1073"/>
        <v>-40</v>
      </c>
      <c r="R4237" s="8">
        <f t="shared" ca="1" si="1077"/>
        <v>-9960</v>
      </c>
      <c r="S4237" s="8">
        <f t="shared" ca="1" si="1078"/>
        <v>2135531</v>
      </c>
      <c r="T4237" s="8">
        <f t="shared" ca="1" si="1074"/>
        <v>249</v>
      </c>
      <c r="U4237" s="9">
        <f t="shared" ca="1" si="1079"/>
        <v>0</v>
      </c>
      <c r="V4237">
        <f t="shared" si="1075"/>
        <v>2015</v>
      </c>
      <c r="W4237">
        <f t="shared" si="1076"/>
        <v>7</v>
      </c>
    </row>
    <row r="4238" spans="1:23" x14ac:dyDescent="0.25">
      <c r="A4238" s="1">
        <v>42219</v>
      </c>
      <c r="B4238" s="2">
        <v>8524.41</v>
      </c>
      <c r="C4238" s="2">
        <v>78199</v>
      </c>
      <c r="D4238" s="2">
        <v>8452</v>
      </c>
      <c r="E4238" s="2">
        <v>8408</v>
      </c>
      <c r="F4238" s="10">
        <f t="shared" si="1066"/>
        <v>-8.494429526500924E-3</v>
      </c>
      <c r="G4238" s="2">
        <f t="shared" ca="1" si="1067"/>
        <v>90703.75</v>
      </c>
      <c r="H4238">
        <f t="shared" ca="1" si="1068"/>
        <v>-1</v>
      </c>
      <c r="I4238">
        <f t="shared" si="1069"/>
        <v>1</v>
      </c>
      <c r="J4238">
        <f t="shared" si="1072"/>
        <v>-140.93000000000029</v>
      </c>
      <c r="K4238">
        <f t="shared" si="1070"/>
        <v>1</v>
      </c>
      <c r="L4238" s="11">
        <f t="shared" ca="1" si="1064"/>
        <v>9081.4799999999541</v>
      </c>
      <c r="M4238">
        <f t="shared" ca="1" si="1071"/>
        <v>1</v>
      </c>
      <c r="N4238">
        <f t="shared" ca="1" si="1065"/>
        <v>0</v>
      </c>
      <c r="O4238">
        <f>COUNTIF(結算日!$A$3:$A$249,A4238)</f>
        <v>0</v>
      </c>
      <c r="Q4238" s="7">
        <f t="shared" si="1073"/>
        <v>-118</v>
      </c>
      <c r="R4238" s="8">
        <f t="shared" ca="1" si="1077"/>
        <v>-29382</v>
      </c>
      <c r="S4238" s="8">
        <f t="shared" ca="1" si="1078"/>
        <v>2106149</v>
      </c>
      <c r="T4238" s="8">
        <f t="shared" ca="1" si="1074"/>
        <v>249</v>
      </c>
      <c r="U4238" s="9">
        <f t="shared" ca="1" si="1079"/>
        <v>0</v>
      </c>
      <c r="V4238">
        <f t="shared" si="1075"/>
        <v>2015</v>
      </c>
      <c r="W4238">
        <f t="shared" si="1076"/>
        <v>8</v>
      </c>
    </row>
    <row r="4239" spans="1:23" x14ac:dyDescent="0.25">
      <c r="A4239" s="1">
        <v>42220</v>
      </c>
      <c r="B4239" s="2">
        <v>8510.86</v>
      </c>
      <c r="C4239" s="2">
        <v>99645</v>
      </c>
      <c r="D4239" s="2">
        <v>8465</v>
      </c>
      <c r="E4239" s="2">
        <v>8416</v>
      </c>
      <c r="F4239" s="10">
        <f t="shared" si="1066"/>
        <v>-5.388409631929103E-3</v>
      </c>
      <c r="G4239" s="2">
        <f t="shared" ca="1" si="1067"/>
        <v>90443.45</v>
      </c>
      <c r="H4239">
        <f t="shared" ca="1" si="1068"/>
        <v>1</v>
      </c>
      <c r="I4239">
        <f t="shared" si="1069"/>
        <v>1</v>
      </c>
      <c r="J4239">
        <f t="shared" si="1072"/>
        <v>-13.549999999999272</v>
      </c>
      <c r="K4239">
        <f t="shared" si="1070"/>
        <v>1</v>
      </c>
      <c r="L4239" s="11">
        <f t="shared" ca="1" si="1064"/>
        <v>9067.9299999999548</v>
      </c>
      <c r="M4239">
        <f t="shared" ca="1" si="1071"/>
        <v>1</v>
      </c>
      <c r="N4239">
        <f t="shared" ca="1" si="1065"/>
        <v>0</v>
      </c>
      <c r="O4239">
        <f>COUNTIF(結算日!$A$3:$A$249,A4239)</f>
        <v>0</v>
      </c>
      <c r="Q4239" s="7">
        <f t="shared" si="1073"/>
        <v>13</v>
      </c>
      <c r="R4239" s="8">
        <f t="shared" ca="1" si="1077"/>
        <v>3237</v>
      </c>
      <c r="S4239" s="8">
        <f t="shared" ca="1" si="1078"/>
        <v>2109386</v>
      </c>
      <c r="T4239" s="8">
        <f t="shared" ca="1" si="1074"/>
        <v>249</v>
      </c>
      <c r="U4239" s="9">
        <f t="shared" ca="1" si="1079"/>
        <v>0</v>
      </c>
      <c r="V4239">
        <f t="shared" si="1075"/>
        <v>2015</v>
      </c>
      <c r="W4239">
        <f t="shared" si="1076"/>
        <v>8</v>
      </c>
    </row>
    <row r="4240" spans="1:23" x14ac:dyDescent="0.25">
      <c r="A4240" s="1">
        <v>42221</v>
      </c>
      <c r="B4240" s="2">
        <v>8542.27</v>
      </c>
      <c r="C4240" s="2">
        <v>85607</v>
      </c>
      <c r="D4240" s="2">
        <v>8523</v>
      </c>
      <c r="E4240" s="2">
        <v>8476</v>
      </c>
      <c r="F4240" s="10">
        <f t="shared" si="1066"/>
        <v>-2.2558406606206782E-3</v>
      </c>
      <c r="G4240" s="2">
        <f t="shared" ca="1" si="1067"/>
        <v>90202</v>
      </c>
      <c r="H4240">
        <f t="shared" ca="1" si="1068"/>
        <v>-1</v>
      </c>
      <c r="I4240">
        <f t="shared" si="1069"/>
        <v>1</v>
      </c>
      <c r="J4240">
        <f t="shared" si="1072"/>
        <v>31.409999999999854</v>
      </c>
      <c r="K4240">
        <f t="shared" si="1070"/>
        <v>1</v>
      </c>
      <c r="L4240" s="11">
        <f t="shared" ca="1" si="1064"/>
        <v>9099.3399999999547</v>
      </c>
      <c r="M4240">
        <f t="shared" ca="1" si="1071"/>
        <v>1</v>
      </c>
      <c r="N4240">
        <f t="shared" ca="1" si="1065"/>
        <v>0</v>
      </c>
      <c r="O4240">
        <f>COUNTIF(結算日!$A$3:$A$249,A4240)</f>
        <v>0</v>
      </c>
      <c r="Q4240" s="7">
        <f t="shared" si="1073"/>
        <v>58</v>
      </c>
      <c r="R4240" s="8">
        <f t="shared" ca="1" si="1077"/>
        <v>14442</v>
      </c>
      <c r="S4240" s="8">
        <f t="shared" ca="1" si="1078"/>
        <v>2123828</v>
      </c>
      <c r="T4240" s="8">
        <f t="shared" ca="1" si="1074"/>
        <v>249</v>
      </c>
      <c r="U4240" s="9">
        <f t="shared" ca="1" si="1079"/>
        <v>0</v>
      </c>
      <c r="V4240">
        <f t="shared" si="1075"/>
        <v>2015</v>
      </c>
      <c r="W4240">
        <f t="shared" si="1076"/>
        <v>8</v>
      </c>
    </row>
    <row r="4241" spans="1:23" x14ac:dyDescent="0.25">
      <c r="A4241" s="1">
        <v>42222</v>
      </c>
      <c r="B4241" s="2">
        <v>8449.56</v>
      </c>
      <c r="C4241" s="2">
        <v>89084</v>
      </c>
      <c r="D4241" s="2">
        <v>8390</v>
      </c>
      <c r="E4241" s="2">
        <v>8347</v>
      </c>
      <c r="F4241" s="10">
        <f t="shared" si="1066"/>
        <v>-7.0488877527350446E-3</v>
      </c>
      <c r="G4241" s="2">
        <f t="shared" ca="1" si="1067"/>
        <v>89735.45</v>
      </c>
      <c r="H4241">
        <f t="shared" ca="1" si="1068"/>
        <v>-1</v>
      </c>
      <c r="I4241">
        <f t="shared" si="1069"/>
        <v>1</v>
      </c>
      <c r="J4241">
        <f t="shared" si="1072"/>
        <v>-92.710000000000946</v>
      </c>
      <c r="K4241">
        <f t="shared" si="1070"/>
        <v>1</v>
      </c>
      <c r="L4241" s="11">
        <f t="shared" ca="1" si="1064"/>
        <v>9006.6299999999537</v>
      </c>
      <c r="M4241">
        <f t="shared" ca="1" si="1071"/>
        <v>1</v>
      </c>
      <c r="N4241">
        <f t="shared" ca="1" si="1065"/>
        <v>0</v>
      </c>
      <c r="O4241">
        <f>COUNTIF(結算日!$A$3:$A$249,A4241)</f>
        <v>0</v>
      </c>
      <c r="Q4241" s="7">
        <f t="shared" si="1073"/>
        <v>-133</v>
      </c>
      <c r="R4241" s="8">
        <f t="shared" ca="1" si="1077"/>
        <v>-33117</v>
      </c>
      <c r="S4241" s="8">
        <f t="shared" ca="1" si="1078"/>
        <v>2090711</v>
      </c>
      <c r="T4241" s="8">
        <f t="shared" ca="1" si="1074"/>
        <v>249</v>
      </c>
      <c r="U4241" s="9">
        <f t="shared" ca="1" si="1079"/>
        <v>0</v>
      </c>
      <c r="V4241">
        <f t="shared" si="1075"/>
        <v>2015</v>
      </c>
      <c r="W4241">
        <f t="shared" si="1076"/>
        <v>8</v>
      </c>
    </row>
    <row r="4242" spans="1:23" x14ac:dyDescent="0.25">
      <c r="A4242" s="1">
        <v>42223</v>
      </c>
      <c r="B4242" s="2">
        <v>8442.2900000000009</v>
      </c>
      <c r="C4242" s="2">
        <v>75437</v>
      </c>
      <c r="D4242" s="2">
        <v>8389</v>
      </c>
      <c r="E4242" s="2">
        <v>8339</v>
      </c>
      <c r="F4242" s="10">
        <f t="shared" si="1066"/>
        <v>-6.3122683537287783E-3</v>
      </c>
      <c r="G4242" s="2">
        <f t="shared" ca="1" si="1067"/>
        <v>89170.274999999994</v>
      </c>
      <c r="H4242">
        <f t="shared" ca="1" si="1068"/>
        <v>-1</v>
      </c>
      <c r="I4242">
        <f t="shared" si="1069"/>
        <v>1</v>
      </c>
      <c r="J4242">
        <f t="shared" si="1072"/>
        <v>-7.2699999999986176</v>
      </c>
      <c r="K4242">
        <f t="shared" si="1070"/>
        <v>1</v>
      </c>
      <c r="L4242" s="11">
        <f t="shared" ca="1" si="1064"/>
        <v>8999.3599999999551</v>
      </c>
      <c r="M4242">
        <f t="shared" ca="1" si="1071"/>
        <v>1</v>
      </c>
      <c r="N4242">
        <f t="shared" ca="1" si="1065"/>
        <v>0</v>
      </c>
      <c r="O4242">
        <f>COUNTIF(結算日!$A$3:$A$249,A4242)</f>
        <v>0</v>
      </c>
      <c r="Q4242" s="7">
        <f t="shared" si="1073"/>
        <v>-1</v>
      </c>
      <c r="R4242" s="8">
        <f t="shared" ca="1" si="1077"/>
        <v>-249</v>
      </c>
      <c r="S4242" s="8">
        <f t="shared" ca="1" si="1078"/>
        <v>2090462</v>
      </c>
      <c r="T4242" s="8">
        <f t="shared" ca="1" si="1074"/>
        <v>249</v>
      </c>
      <c r="U4242" s="9">
        <f t="shared" ca="1" si="1079"/>
        <v>0</v>
      </c>
      <c r="V4242">
        <f t="shared" si="1075"/>
        <v>2015</v>
      </c>
      <c r="W4242">
        <f t="shared" si="1076"/>
        <v>8</v>
      </c>
    </row>
    <row r="4243" spans="1:23" x14ac:dyDescent="0.25">
      <c r="A4243" s="1">
        <v>42226</v>
      </c>
      <c r="B4243" s="2">
        <v>8466.84</v>
      </c>
      <c r="C4243" s="2">
        <v>78291</v>
      </c>
      <c r="D4243" s="2">
        <v>8445</v>
      </c>
      <c r="E4243" s="2">
        <v>8392</v>
      </c>
      <c r="F4243" s="10">
        <f t="shared" si="1066"/>
        <v>-2.579474750910582E-3</v>
      </c>
      <c r="G4243" s="2">
        <f t="shared" ca="1" si="1067"/>
        <v>88693.625</v>
      </c>
      <c r="H4243">
        <f t="shared" ca="1" si="1068"/>
        <v>-1</v>
      </c>
      <c r="I4243">
        <f t="shared" si="1069"/>
        <v>1</v>
      </c>
      <c r="J4243">
        <f t="shared" si="1072"/>
        <v>24.549999999999272</v>
      </c>
      <c r="K4243">
        <f t="shared" si="1070"/>
        <v>1</v>
      </c>
      <c r="L4243" s="11">
        <f t="shared" ca="1" si="1064"/>
        <v>9023.9099999999544</v>
      </c>
      <c r="M4243">
        <f t="shared" ca="1" si="1071"/>
        <v>1</v>
      </c>
      <c r="N4243">
        <f t="shared" ca="1" si="1065"/>
        <v>0</v>
      </c>
      <c r="O4243">
        <f>COUNTIF(結算日!$A$3:$A$249,A4243)</f>
        <v>0</v>
      </c>
      <c r="Q4243" s="7">
        <f t="shared" si="1073"/>
        <v>56</v>
      </c>
      <c r="R4243" s="8">
        <f t="shared" ca="1" si="1077"/>
        <v>13944</v>
      </c>
      <c r="S4243" s="8">
        <f t="shared" ca="1" si="1078"/>
        <v>2104406</v>
      </c>
      <c r="T4243" s="8">
        <f t="shared" ca="1" si="1074"/>
        <v>249</v>
      </c>
      <c r="U4243" s="9">
        <f t="shared" ca="1" si="1079"/>
        <v>0</v>
      </c>
      <c r="V4243">
        <f t="shared" si="1075"/>
        <v>2015</v>
      </c>
      <c r="W4243">
        <f t="shared" si="1076"/>
        <v>8</v>
      </c>
    </row>
    <row r="4244" spans="1:23" x14ac:dyDescent="0.25">
      <c r="A4244" s="1">
        <v>42227</v>
      </c>
      <c r="B4244" s="2">
        <v>8394.14</v>
      </c>
      <c r="C4244" s="2">
        <v>99684</v>
      </c>
      <c r="D4244" s="2">
        <v>8360</v>
      </c>
      <c r="E4244" s="2">
        <v>8311</v>
      </c>
      <c r="F4244" s="10">
        <f t="shared" si="1066"/>
        <v>-4.0671230167711458E-3</v>
      </c>
      <c r="G4244" s="2">
        <f t="shared" ca="1" si="1067"/>
        <v>89142.274999999994</v>
      </c>
      <c r="H4244">
        <f t="shared" ca="1" si="1068"/>
        <v>1</v>
      </c>
      <c r="I4244">
        <f t="shared" si="1069"/>
        <v>1</v>
      </c>
      <c r="J4244">
        <f t="shared" si="1072"/>
        <v>-72.700000000000728</v>
      </c>
      <c r="K4244">
        <f t="shared" si="1070"/>
        <v>1</v>
      </c>
      <c r="L4244" s="11">
        <f t="shared" ca="1" si="1064"/>
        <v>8951.2099999999537</v>
      </c>
      <c r="M4244">
        <f t="shared" ca="1" si="1071"/>
        <v>1</v>
      </c>
      <c r="N4244">
        <f t="shared" ca="1" si="1065"/>
        <v>0</v>
      </c>
      <c r="O4244">
        <f>COUNTIF(結算日!$A$3:$A$249,A4244)</f>
        <v>0</v>
      </c>
      <c r="Q4244" s="7">
        <f t="shared" si="1073"/>
        <v>-85</v>
      </c>
      <c r="R4244" s="8">
        <f t="shared" ca="1" si="1077"/>
        <v>-21165</v>
      </c>
      <c r="S4244" s="8">
        <f t="shared" ca="1" si="1078"/>
        <v>2083241</v>
      </c>
      <c r="T4244" s="8">
        <f t="shared" ca="1" si="1074"/>
        <v>249</v>
      </c>
      <c r="U4244" s="9">
        <f t="shared" ca="1" si="1079"/>
        <v>0</v>
      </c>
      <c r="V4244">
        <f t="shared" si="1075"/>
        <v>2015</v>
      </c>
      <c r="W4244">
        <f t="shared" si="1076"/>
        <v>8</v>
      </c>
    </row>
    <row r="4245" spans="1:23" x14ac:dyDescent="0.25">
      <c r="A4245" s="1">
        <v>42228</v>
      </c>
      <c r="B4245" s="2">
        <v>8283.3799999999992</v>
      </c>
      <c r="C4245" s="2">
        <v>95452</v>
      </c>
      <c r="D4245" s="2">
        <v>8299</v>
      </c>
      <c r="E4245" s="2">
        <v>8259</v>
      </c>
      <c r="F4245" s="10">
        <f t="shared" si="1066"/>
        <v>1.8857036620318901E-3</v>
      </c>
      <c r="G4245" s="2">
        <f t="shared" ca="1" si="1067"/>
        <v>89664.25</v>
      </c>
      <c r="H4245">
        <f t="shared" ca="1" si="1068"/>
        <v>1</v>
      </c>
      <c r="I4245">
        <f t="shared" si="1069"/>
        <v>-1</v>
      </c>
      <c r="J4245">
        <f t="shared" si="1072"/>
        <v>-110.76000000000022</v>
      </c>
      <c r="K4245">
        <f t="shared" si="1070"/>
        <v>-1</v>
      </c>
      <c r="L4245" s="11">
        <f t="shared" ca="1" si="1064"/>
        <v>8840.4499999999534</v>
      </c>
      <c r="M4245">
        <f t="shared" ca="1" si="1071"/>
        <v>-1</v>
      </c>
      <c r="N4245">
        <f t="shared" ca="1" si="1065"/>
        <v>2</v>
      </c>
      <c r="O4245">
        <f>COUNTIF(結算日!$A$3:$A$249,A4245)</f>
        <v>0</v>
      </c>
      <c r="Q4245" s="7">
        <f t="shared" si="1073"/>
        <v>-61</v>
      </c>
      <c r="R4245" s="8">
        <f t="shared" ca="1" si="1077"/>
        <v>-15189</v>
      </c>
      <c r="S4245" s="8">
        <f t="shared" ca="1" si="1078"/>
        <v>2068052</v>
      </c>
      <c r="T4245" s="8">
        <f t="shared" ca="1" si="1074"/>
        <v>-249</v>
      </c>
      <c r="U4245" s="9">
        <f t="shared" ca="1" si="1079"/>
        <v>498</v>
      </c>
      <c r="V4245">
        <f t="shared" si="1075"/>
        <v>2015</v>
      </c>
      <c r="W4245">
        <f t="shared" si="1076"/>
        <v>8</v>
      </c>
    </row>
    <row r="4246" spans="1:23" x14ac:dyDescent="0.25">
      <c r="A4246" s="1">
        <v>42229</v>
      </c>
      <c r="B4246" s="2">
        <v>8311.74</v>
      </c>
      <c r="C4246" s="2">
        <v>87414</v>
      </c>
      <c r="D4246" s="2">
        <v>8306</v>
      </c>
      <c r="E4246" s="2">
        <v>8265</v>
      </c>
      <c r="F4246" s="10">
        <f t="shared" si="1066"/>
        <v>-6.9058945539679506E-4</v>
      </c>
      <c r="G4246" s="2">
        <f t="shared" ca="1" si="1067"/>
        <v>89889.9</v>
      </c>
      <c r="H4246">
        <f t="shared" ca="1" si="1068"/>
        <v>-1</v>
      </c>
      <c r="I4246">
        <f t="shared" si="1069"/>
        <v>1</v>
      </c>
      <c r="J4246">
        <f t="shared" si="1072"/>
        <v>28.360000000000582</v>
      </c>
      <c r="K4246">
        <f t="shared" ca="1" si="1070"/>
        <v>-1</v>
      </c>
      <c r="L4246" s="11">
        <f t="shared" ca="1" si="1064"/>
        <v>8812.0899999999529</v>
      </c>
      <c r="M4246">
        <f t="shared" ca="1" si="1071"/>
        <v>-1</v>
      </c>
      <c r="N4246">
        <f t="shared" ca="1" si="1065"/>
        <v>0</v>
      </c>
      <c r="O4246">
        <f>COUNTIF(結算日!$A$3:$A$249,A4246)</f>
        <v>0</v>
      </c>
      <c r="Q4246" s="7">
        <f t="shared" si="1073"/>
        <v>7</v>
      </c>
      <c r="R4246" s="8">
        <f t="shared" ca="1" si="1077"/>
        <v>-1743</v>
      </c>
      <c r="S4246" s="8">
        <f t="shared" ca="1" si="1078"/>
        <v>2065811</v>
      </c>
      <c r="T4246" s="8">
        <f t="shared" ca="1" si="1074"/>
        <v>-248</v>
      </c>
      <c r="U4246" s="9">
        <f t="shared" ca="1" si="1079"/>
        <v>1</v>
      </c>
      <c r="V4246">
        <f t="shared" si="1075"/>
        <v>2015</v>
      </c>
      <c r="W4246">
        <f t="shared" si="1076"/>
        <v>8</v>
      </c>
    </row>
    <row r="4247" spans="1:23" x14ac:dyDescent="0.25">
      <c r="A4247" s="1">
        <v>42230</v>
      </c>
      <c r="B4247" s="2">
        <v>8305.64</v>
      </c>
      <c r="C4247" s="2">
        <v>71968</v>
      </c>
      <c r="D4247" s="2">
        <v>8325</v>
      </c>
      <c r="E4247" s="2">
        <v>8279</v>
      </c>
      <c r="F4247" s="10">
        <f t="shared" si="1066"/>
        <v>2.3309462004132975E-3</v>
      </c>
      <c r="G4247" s="2">
        <f t="shared" ca="1" si="1067"/>
        <v>89399.15</v>
      </c>
      <c r="H4247">
        <f t="shared" ca="1" si="1068"/>
        <v>-1</v>
      </c>
      <c r="I4247">
        <f t="shared" si="1069"/>
        <v>-1</v>
      </c>
      <c r="J4247">
        <f t="shared" si="1072"/>
        <v>-6.1000000000003638</v>
      </c>
      <c r="K4247">
        <f t="shared" si="1070"/>
        <v>-1</v>
      </c>
      <c r="L4247" s="11">
        <f t="shared" ca="1" si="1064"/>
        <v>8818.1899999999532</v>
      </c>
      <c r="M4247">
        <f t="shared" ca="1" si="1071"/>
        <v>-1</v>
      </c>
      <c r="N4247">
        <f t="shared" ca="1" si="1065"/>
        <v>0</v>
      </c>
      <c r="O4247">
        <f>COUNTIF(結算日!$A$3:$A$249,A4247)</f>
        <v>0</v>
      </c>
      <c r="Q4247" s="7">
        <f t="shared" si="1073"/>
        <v>19</v>
      </c>
      <c r="R4247" s="8">
        <f t="shared" ca="1" si="1077"/>
        <v>-4712</v>
      </c>
      <c r="S4247" s="8">
        <f t="shared" ca="1" si="1078"/>
        <v>2061098</v>
      </c>
      <c r="T4247" s="8">
        <f t="shared" ca="1" si="1074"/>
        <v>-247</v>
      </c>
      <c r="U4247" s="9">
        <f t="shared" ca="1" si="1079"/>
        <v>1</v>
      </c>
      <c r="V4247">
        <f t="shared" si="1075"/>
        <v>2015</v>
      </c>
      <c r="W4247">
        <f t="shared" si="1076"/>
        <v>8</v>
      </c>
    </row>
    <row r="4248" spans="1:23" x14ac:dyDescent="0.25">
      <c r="A4248" s="1">
        <v>42233</v>
      </c>
      <c r="B4248" s="2">
        <v>8213.42</v>
      </c>
      <c r="C4248" s="2">
        <v>68679</v>
      </c>
      <c r="D4248" s="2">
        <v>8238</v>
      </c>
      <c r="E4248" s="2">
        <v>8195</v>
      </c>
      <c r="F4248" s="10">
        <f t="shared" si="1066"/>
        <v>2.9926632267678333E-3</v>
      </c>
      <c r="G4248" s="2">
        <f t="shared" ca="1" si="1067"/>
        <v>89077.625</v>
      </c>
      <c r="H4248">
        <f t="shared" ca="1" si="1068"/>
        <v>-1</v>
      </c>
      <c r="I4248">
        <f t="shared" si="1069"/>
        <v>-1</v>
      </c>
      <c r="J4248">
        <f t="shared" si="1072"/>
        <v>-92.219999999999345</v>
      </c>
      <c r="K4248">
        <f t="shared" si="1070"/>
        <v>-1</v>
      </c>
      <c r="L4248" s="11">
        <f t="shared" ca="1" si="1064"/>
        <v>8910.4099999999526</v>
      </c>
      <c r="M4248">
        <f t="shared" ca="1" si="1071"/>
        <v>-1</v>
      </c>
      <c r="N4248">
        <f t="shared" ca="1" si="1065"/>
        <v>0</v>
      </c>
      <c r="O4248">
        <f>COUNTIF(結算日!$A$3:$A$249,A4248)</f>
        <v>0</v>
      </c>
      <c r="Q4248" s="7">
        <f t="shared" si="1073"/>
        <v>-87</v>
      </c>
      <c r="R4248" s="8">
        <f t="shared" ca="1" si="1077"/>
        <v>21489</v>
      </c>
      <c r="S4248" s="8">
        <f t="shared" ca="1" si="1078"/>
        <v>2082586</v>
      </c>
      <c r="T4248" s="8">
        <f t="shared" ca="1" si="1074"/>
        <v>-252</v>
      </c>
      <c r="U4248" s="9">
        <f t="shared" ca="1" si="1079"/>
        <v>5</v>
      </c>
      <c r="V4248">
        <f t="shared" si="1075"/>
        <v>2015</v>
      </c>
      <c r="W4248">
        <f t="shared" si="1076"/>
        <v>8</v>
      </c>
    </row>
    <row r="4249" spans="1:23" x14ac:dyDescent="0.25">
      <c r="A4249" s="1">
        <v>42234</v>
      </c>
      <c r="B4249" s="2">
        <v>8177.22</v>
      </c>
      <c r="C4249" s="2">
        <v>74489</v>
      </c>
      <c r="D4249" s="2">
        <v>8171</v>
      </c>
      <c r="E4249" s="2">
        <v>8123</v>
      </c>
      <c r="F4249" s="10">
        <f t="shared" si="1066"/>
        <v>-7.6064970735778559E-4</v>
      </c>
      <c r="G4249" s="2">
        <f t="shared" ca="1" si="1067"/>
        <v>88707.375</v>
      </c>
      <c r="H4249">
        <f t="shared" ca="1" si="1068"/>
        <v>-1</v>
      </c>
      <c r="I4249">
        <f t="shared" si="1069"/>
        <v>1</v>
      </c>
      <c r="J4249">
        <f t="shared" si="1072"/>
        <v>-36.199999999999818</v>
      </c>
      <c r="K4249">
        <f t="shared" ca="1" si="1070"/>
        <v>-1</v>
      </c>
      <c r="L4249" s="11">
        <f t="shared" ca="1" si="1064"/>
        <v>8946.6099999999533</v>
      </c>
      <c r="M4249">
        <f t="shared" ca="1" si="1071"/>
        <v>-1</v>
      </c>
      <c r="N4249">
        <f t="shared" ca="1" si="1065"/>
        <v>0</v>
      </c>
      <c r="O4249">
        <f>COUNTIF(結算日!$A$3:$A$249,A4249)</f>
        <v>0</v>
      </c>
      <c r="Q4249" s="7">
        <f t="shared" si="1073"/>
        <v>-67</v>
      </c>
      <c r="R4249" s="8">
        <f t="shared" ca="1" si="1077"/>
        <v>16884</v>
      </c>
      <c r="S4249" s="8">
        <f t="shared" ca="1" si="1078"/>
        <v>2099465</v>
      </c>
      <c r="T4249" s="8">
        <f t="shared" ca="1" si="1074"/>
        <v>-256</v>
      </c>
      <c r="U4249" s="9">
        <f t="shared" ca="1" si="1079"/>
        <v>4</v>
      </c>
      <c r="V4249">
        <f t="shared" si="1075"/>
        <v>2015</v>
      </c>
      <c r="W4249">
        <f t="shared" si="1076"/>
        <v>8</v>
      </c>
    </row>
    <row r="4250" spans="1:23" x14ac:dyDescent="0.25">
      <c r="A4250" s="1">
        <v>42235</v>
      </c>
      <c r="B4250" s="2">
        <v>8021.84</v>
      </c>
      <c r="C4250" s="2">
        <v>98644</v>
      </c>
      <c r="D4250" s="2">
        <v>8002</v>
      </c>
      <c r="E4250" s="2">
        <v>7972</v>
      </c>
      <c r="F4250" s="10">
        <f t="shared" si="1066"/>
        <v>-6.21303840515397E-3</v>
      </c>
      <c r="G4250" s="2">
        <f t="shared" ca="1" si="1067"/>
        <v>88680.15</v>
      </c>
      <c r="H4250">
        <f t="shared" ca="1" si="1068"/>
        <v>1</v>
      </c>
      <c r="I4250">
        <f t="shared" si="1069"/>
        <v>1</v>
      </c>
      <c r="J4250">
        <f t="shared" si="1072"/>
        <v>-155.38000000000011</v>
      </c>
      <c r="K4250">
        <f t="shared" si="1070"/>
        <v>1</v>
      </c>
      <c r="L4250" s="11">
        <f t="shared" ca="1" si="1064"/>
        <v>9101.9899999999543</v>
      </c>
      <c r="M4250">
        <f t="shared" ca="1" si="1071"/>
        <v>1</v>
      </c>
      <c r="N4250">
        <f t="shared" ca="1" si="1065"/>
        <v>2</v>
      </c>
      <c r="O4250">
        <f>COUNTIF(結算日!$A$3:$A$249,A4250)</f>
        <v>1</v>
      </c>
      <c r="Q4250" s="7">
        <f t="shared" si="1073"/>
        <v>-169</v>
      </c>
      <c r="R4250" s="8">
        <f t="shared" ca="1" si="1077"/>
        <v>43264</v>
      </c>
      <c r="S4250" s="8">
        <f t="shared" ca="1" si="1078"/>
        <v>2142725</v>
      </c>
      <c r="T4250" s="8">
        <f t="shared" ca="1" si="1074"/>
        <v>268</v>
      </c>
      <c r="U4250" s="9">
        <f t="shared" ca="1" si="1079"/>
        <v>524</v>
      </c>
      <c r="V4250">
        <f t="shared" si="1075"/>
        <v>2015</v>
      </c>
      <c r="W4250">
        <f t="shared" si="1076"/>
        <v>8</v>
      </c>
    </row>
    <row r="4251" spans="1:23" x14ac:dyDescent="0.25">
      <c r="A4251" s="1">
        <v>42236</v>
      </c>
      <c r="B4251" s="2">
        <v>8029.81</v>
      </c>
      <c r="C4251" s="2">
        <v>87981</v>
      </c>
      <c r="D4251" s="2">
        <v>7976</v>
      </c>
      <c r="E4251" s="2">
        <v>7967</v>
      </c>
      <c r="F4251" s="10">
        <f t="shared" si="1066"/>
        <v>-6.7012793577930774E-3</v>
      </c>
      <c r="G4251" s="2">
        <f t="shared" ca="1" si="1067"/>
        <v>88936.25</v>
      </c>
      <c r="H4251">
        <f t="shared" ca="1" si="1068"/>
        <v>-1</v>
      </c>
      <c r="I4251">
        <f t="shared" si="1069"/>
        <v>1</v>
      </c>
      <c r="J4251">
        <f t="shared" si="1072"/>
        <v>7.9700000000002547</v>
      </c>
      <c r="K4251">
        <f t="shared" si="1070"/>
        <v>1</v>
      </c>
      <c r="L4251" s="11">
        <f t="shared" ca="1" si="1064"/>
        <v>9109.9599999999555</v>
      </c>
      <c r="M4251">
        <f t="shared" ca="1" si="1071"/>
        <v>1</v>
      </c>
      <c r="N4251">
        <f t="shared" ca="1" si="1065"/>
        <v>0</v>
      </c>
      <c r="O4251">
        <f>COUNTIF(結算日!$A$3:$A$249,A4251)</f>
        <v>0</v>
      </c>
      <c r="Q4251" s="7">
        <f t="shared" si="1073"/>
        <v>4</v>
      </c>
      <c r="R4251" s="8">
        <f t="shared" ca="1" si="1077"/>
        <v>1072</v>
      </c>
      <c r="S4251" s="8">
        <f t="shared" ca="1" si="1078"/>
        <v>2143273</v>
      </c>
      <c r="T4251" s="8">
        <f t="shared" ca="1" si="1074"/>
        <v>268</v>
      </c>
      <c r="U4251" s="9">
        <f t="shared" ca="1" si="1079"/>
        <v>0</v>
      </c>
      <c r="V4251">
        <f t="shared" si="1075"/>
        <v>2015</v>
      </c>
      <c r="W4251">
        <f t="shared" si="1076"/>
        <v>8</v>
      </c>
    </row>
    <row r="4252" spans="1:23" x14ac:dyDescent="0.25">
      <c r="A4252" s="1">
        <v>42237</v>
      </c>
      <c r="B4252" s="2">
        <v>7786.92</v>
      </c>
      <c r="C4252" s="2">
        <v>101637</v>
      </c>
      <c r="D4252" s="2">
        <v>7746</v>
      </c>
      <c r="E4252" s="2">
        <v>7739</v>
      </c>
      <c r="F4252" s="10">
        <f t="shared" si="1066"/>
        <v>-5.2549660199411319E-3</v>
      </c>
      <c r="G4252" s="2">
        <f t="shared" ca="1" si="1067"/>
        <v>88944.9</v>
      </c>
      <c r="H4252">
        <f t="shared" ca="1" si="1068"/>
        <v>1</v>
      </c>
      <c r="I4252">
        <f t="shared" si="1069"/>
        <v>1</v>
      </c>
      <c r="J4252">
        <f t="shared" si="1072"/>
        <v>-242.89000000000033</v>
      </c>
      <c r="K4252">
        <f t="shared" si="1070"/>
        <v>1</v>
      </c>
      <c r="L4252" s="11">
        <f t="shared" ca="1" si="1064"/>
        <v>8867.0699999999561</v>
      </c>
      <c r="M4252">
        <f t="shared" ca="1" si="1071"/>
        <v>1</v>
      </c>
      <c r="N4252">
        <f t="shared" ca="1" si="1065"/>
        <v>0</v>
      </c>
      <c r="O4252">
        <f>COUNTIF(結算日!$A$3:$A$249,A4252)</f>
        <v>0</v>
      </c>
      <c r="Q4252" s="7">
        <f t="shared" si="1073"/>
        <v>-230</v>
      </c>
      <c r="R4252" s="8">
        <f t="shared" ca="1" si="1077"/>
        <v>-61640</v>
      </c>
      <c r="S4252" s="8">
        <f t="shared" ca="1" si="1078"/>
        <v>2081633</v>
      </c>
      <c r="T4252" s="8">
        <f t="shared" ca="1" si="1074"/>
        <v>268</v>
      </c>
      <c r="U4252" s="9">
        <f t="shared" ca="1" si="1079"/>
        <v>0</v>
      </c>
      <c r="V4252">
        <f t="shared" si="1075"/>
        <v>2015</v>
      </c>
      <c r="W4252">
        <f t="shared" si="1076"/>
        <v>8</v>
      </c>
    </row>
    <row r="4253" spans="1:23" x14ac:dyDescent="0.25">
      <c r="A4253" s="1">
        <v>42240</v>
      </c>
      <c r="B4253" s="2">
        <v>7410.34</v>
      </c>
      <c r="C4253" s="2">
        <v>144886</v>
      </c>
      <c r="D4253" s="2">
        <v>7340</v>
      </c>
      <c r="E4253" s="2">
        <v>7321</v>
      </c>
      <c r="F4253" s="10">
        <f t="shared" si="1066"/>
        <v>-9.4921420609580531E-3</v>
      </c>
      <c r="G4253" s="2">
        <f t="shared" ca="1" si="1067"/>
        <v>90477.324999999997</v>
      </c>
      <c r="H4253">
        <f t="shared" ca="1" si="1068"/>
        <v>1</v>
      </c>
      <c r="I4253">
        <f t="shared" si="1069"/>
        <v>1</v>
      </c>
      <c r="J4253">
        <f t="shared" si="1072"/>
        <v>-376.57999999999993</v>
      </c>
      <c r="K4253">
        <f t="shared" si="1070"/>
        <v>1</v>
      </c>
      <c r="L4253" s="11">
        <f t="shared" ca="1" si="1064"/>
        <v>8490.4899999999561</v>
      </c>
      <c r="M4253">
        <f t="shared" ca="1" si="1071"/>
        <v>1</v>
      </c>
      <c r="N4253">
        <f t="shared" ca="1" si="1065"/>
        <v>0</v>
      </c>
      <c r="O4253">
        <f>COUNTIF(結算日!$A$3:$A$249,A4253)</f>
        <v>0</v>
      </c>
      <c r="Q4253" s="7">
        <f t="shared" si="1073"/>
        <v>-406</v>
      </c>
      <c r="R4253" s="8">
        <f t="shared" ca="1" si="1077"/>
        <v>-108808</v>
      </c>
      <c r="S4253" s="8">
        <f t="shared" ca="1" si="1078"/>
        <v>1972825</v>
      </c>
      <c r="T4253" s="8">
        <f t="shared" ca="1" si="1074"/>
        <v>268</v>
      </c>
      <c r="U4253" s="9">
        <f t="shared" ca="1" si="1079"/>
        <v>0</v>
      </c>
      <c r="V4253">
        <f t="shared" si="1075"/>
        <v>2015</v>
      </c>
      <c r="W4253">
        <f t="shared" si="1076"/>
        <v>8</v>
      </c>
    </row>
    <row r="4254" spans="1:23" x14ac:dyDescent="0.25">
      <c r="A4254" s="1">
        <v>42241</v>
      </c>
      <c r="B4254" s="2">
        <v>7675.64</v>
      </c>
      <c r="C4254" s="2">
        <v>120515</v>
      </c>
      <c r="D4254" s="2">
        <v>7577</v>
      </c>
      <c r="E4254" s="2">
        <v>7566</v>
      </c>
      <c r="F4254" s="10">
        <f t="shared" si="1066"/>
        <v>-1.2851045645705161E-2</v>
      </c>
      <c r="G4254" s="2">
        <f t="shared" ca="1" si="1067"/>
        <v>91156.85</v>
      </c>
      <c r="H4254">
        <f t="shared" ca="1" si="1068"/>
        <v>1</v>
      </c>
      <c r="I4254">
        <f t="shared" si="1069"/>
        <v>1</v>
      </c>
      <c r="J4254">
        <f t="shared" si="1072"/>
        <v>265.30000000000018</v>
      </c>
      <c r="K4254">
        <f t="shared" si="1070"/>
        <v>1</v>
      </c>
      <c r="L4254" s="11">
        <f t="shared" ca="1" si="1064"/>
        <v>8755.7899999999572</v>
      </c>
      <c r="M4254">
        <f t="shared" ca="1" si="1071"/>
        <v>1</v>
      </c>
      <c r="N4254">
        <f t="shared" ca="1" si="1065"/>
        <v>0</v>
      </c>
      <c r="O4254">
        <f>COUNTIF(結算日!$A$3:$A$249,A4254)</f>
        <v>0</v>
      </c>
      <c r="Q4254" s="7">
        <f t="shared" si="1073"/>
        <v>237</v>
      </c>
      <c r="R4254" s="8">
        <f t="shared" ca="1" si="1077"/>
        <v>63516</v>
      </c>
      <c r="S4254" s="8">
        <f t="shared" ca="1" si="1078"/>
        <v>2036341</v>
      </c>
      <c r="T4254" s="8">
        <f t="shared" ca="1" si="1074"/>
        <v>268</v>
      </c>
      <c r="U4254" s="9">
        <f t="shared" ca="1" si="1079"/>
        <v>0</v>
      </c>
      <c r="V4254">
        <f t="shared" si="1075"/>
        <v>2015</v>
      </c>
      <c r="W4254">
        <f t="shared" si="1076"/>
        <v>8</v>
      </c>
    </row>
    <row r="4255" spans="1:23" x14ac:dyDescent="0.25">
      <c r="A4255" s="1">
        <v>42242</v>
      </c>
      <c r="B4255" s="2">
        <v>7715.59</v>
      </c>
      <c r="C4255" s="2">
        <v>109292</v>
      </c>
      <c r="D4255" s="2">
        <v>7607</v>
      </c>
      <c r="E4255" s="2">
        <v>7590</v>
      </c>
      <c r="F4255" s="10">
        <f t="shared" si="1066"/>
        <v>-1.4074101915731663E-2</v>
      </c>
      <c r="G4255" s="2">
        <f t="shared" ca="1" si="1067"/>
        <v>91612.274999999994</v>
      </c>
      <c r="H4255">
        <f t="shared" ca="1" si="1068"/>
        <v>1</v>
      </c>
      <c r="I4255">
        <f t="shared" si="1069"/>
        <v>1</v>
      </c>
      <c r="J4255">
        <f t="shared" si="1072"/>
        <v>39.949999999999818</v>
      </c>
      <c r="K4255">
        <f t="shared" si="1070"/>
        <v>1</v>
      </c>
      <c r="L4255" s="11">
        <f t="shared" ca="1" si="1064"/>
        <v>8795.7399999999579</v>
      </c>
      <c r="M4255">
        <f t="shared" ca="1" si="1071"/>
        <v>1</v>
      </c>
      <c r="N4255">
        <f t="shared" ca="1" si="1065"/>
        <v>0</v>
      </c>
      <c r="O4255">
        <f>COUNTIF(結算日!$A$3:$A$249,A4255)</f>
        <v>0</v>
      </c>
      <c r="Q4255" s="7">
        <f t="shared" si="1073"/>
        <v>30</v>
      </c>
      <c r="R4255" s="8">
        <f t="shared" ca="1" si="1077"/>
        <v>8040</v>
      </c>
      <c r="S4255" s="8">
        <f t="shared" ca="1" si="1078"/>
        <v>2044381</v>
      </c>
      <c r="T4255" s="8">
        <f t="shared" ca="1" si="1074"/>
        <v>268</v>
      </c>
      <c r="U4255" s="9">
        <f t="shared" ca="1" si="1079"/>
        <v>0</v>
      </c>
      <c r="V4255">
        <f t="shared" si="1075"/>
        <v>2015</v>
      </c>
      <c r="W4255">
        <f t="shared" si="1076"/>
        <v>8</v>
      </c>
    </row>
    <row r="4256" spans="1:23" x14ac:dyDescent="0.25">
      <c r="A4256" s="1">
        <v>42243</v>
      </c>
      <c r="B4256" s="2">
        <v>7824.55</v>
      </c>
      <c r="C4256" s="2">
        <v>109223</v>
      </c>
      <c r="D4256" s="2">
        <v>7680</v>
      </c>
      <c r="E4256" s="2">
        <v>7664</v>
      </c>
      <c r="F4256" s="10">
        <f t="shared" si="1066"/>
        <v>-1.8473905847620653E-2</v>
      </c>
      <c r="G4256" s="2">
        <f t="shared" ca="1" si="1067"/>
        <v>92193.625</v>
      </c>
      <c r="H4256">
        <f t="shared" ca="1" si="1068"/>
        <v>1</v>
      </c>
      <c r="I4256">
        <f t="shared" si="1069"/>
        <v>1</v>
      </c>
      <c r="J4256">
        <f t="shared" si="1072"/>
        <v>108.96000000000004</v>
      </c>
      <c r="K4256">
        <f t="shared" si="1070"/>
        <v>1</v>
      </c>
      <c r="L4256" s="11">
        <f t="shared" ca="1" si="1064"/>
        <v>8904.6999999999571</v>
      </c>
      <c r="M4256">
        <f t="shared" ca="1" si="1071"/>
        <v>1</v>
      </c>
      <c r="N4256">
        <f t="shared" ca="1" si="1065"/>
        <v>0</v>
      </c>
      <c r="O4256">
        <f>COUNTIF(結算日!$A$3:$A$249,A4256)</f>
        <v>0</v>
      </c>
      <c r="Q4256" s="7">
        <f t="shared" si="1073"/>
        <v>73</v>
      </c>
      <c r="R4256" s="8">
        <f t="shared" ca="1" si="1077"/>
        <v>19564</v>
      </c>
      <c r="S4256" s="8">
        <f t="shared" ca="1" si="1078"/>
        <v>2063945</v>
      </c>
      <c r="T4256" s="8">
        <f t="shared" ca="1" si="1074"/>
        <v>268</v>
      </c>
      <c r="U4256" s="9">
        <f t="shared" ca="1" si="1079"/>
        <v>0</v>
      </c>
      <c r="V4256">
        <f t="shared" si="1075"/>
        <v>2015</v>
      </c>
      <c r="W4256">
        <f t="shared" si="1076"/>
        <v>8</v>
      </c>
    </row>
    <row r="4257" spans="1:23" x14ac:dyDescent="0.25">
      <c r="A4257" s="1">
        <v>42244</v>
      </c>
      <c r="B4257" s="2">
        <v>8019.18</v>
      </c>
      <c r="C4257" s="2">
        <v>103827</v>
      </c>
      <c r="D4257" s="2">
        <v>7876</v>
      </c>
      <c r="E4257" s="2">
        <v>7855</v>
      </c>
      <c r="F4257" s="10">
        <f t="shared" si="1066"/>
        <v>-1.7854693372639119E-2</v>
      </c>
      <c r="G4257" s="2">
        <f t="shared" ca="1" si="1067"/>
        <v>92671.024999999994</v>
      </c>
      <c r="H4257">
        <f t="shared" ca="1" si="1068"/>
        <v>1</v>
      </c>
      <c r="I4257">
        <f t="shared" si="1069"/>
        <v>1</v>
      </c>
      <c r="J4257">
        <f t="shared" si="1072"/>
        <v>194.63000000000011</v>
      </c>
      <c r="K4257">
        <f t="shared" si="1070"/>
        <v>1</v>
      </c>
      <c r="L4257" s="11">
        <f t="shared" ca="1" si="1064"/>
        <v>9099.3299999999581</v>
      </c>
      <c r="M4257">
        <f t="shared" ca="1" si="1071"/>
        <v>1</v>
      </c>
      <c r="N4257">
        <f t="shared" ca="1" si="1065"/>
        <v>0</v>
      </c>
      <c r="O4257">
        <f>COUNTIF(結算日!$A$3:$A$249,A4257)</f>
        <v>0</v>
      </c>
      <c r="Q4257" s="7">
        <f t="shared" si="1073"/>
        <v>196</v>
      </c>
      <c r="R4257" s="8">
        <f t="shared" ca="1" si="1077"/>
        <v>52528</v>
      </c>
      <c r="S4257" s="8">
        <f t="shared" ca="1" si="1078"/>
        <v>2116473</v>
      </c>
      <c r="T4257" s="8">
        <f t="shared" ca="1" si="1074"/>
        <v>268</v>
      </c>
      <c r="U4257" s="9">
        <f t="shared" ca="1" si="1079"/>
        <v>0</v>
      </c>
      <c r="V4257">
        <f t="shared" si="1075"/>
        <v>2015</v>
      </c>
      <c r="W4257">
        <f t="shared" si="1076"/>
        <v>8</v>
      </c>
    </row>
    <row r="4258" spans="1:23" x14ac:dyDescent="0.25">
      <c r="A4258" s="1">
        <v>42247</v>
      </c>
      <c r="B4258" s="2">
        <v>8174.92</v>
      </c>
      <c r="C4258" s="2">
        <v>101207</v>
      </c>
      <c r="D4258" s="2">
        <v>7969</v>
      </c>
      <c r="E4258" s="2">
        <v>7930</v>
      </c>
      <c r="F4258" s="10">
        <f t="shared" si="1066"/>
        <v>-2.5189237325869862E-2</v>
      </c>
      <c r="G4258" s="2">
        <f t="shared" ca="1" si="1067"/>
        <v>93144.2</v>
      </c>
      <c r="H4258">
        <f t="shared" ca="1" si="1068"/>
        <v>1</v>
      </c>
      <c r="I4258">
        <f t="shared" si="1069"/>
        <v>1</v>
      </c>
      <c r="J4258">
        <f t="shared" si="1072"/>
        <v>155.73999999999978</v>
      </c>
      <c r="K4258">
        <f t="shared" si="1070"/>
        <v>1</v>
      </c>
      <c r="L4258" s="11">
        <f t="shared" ca="1" si="1064"/>
        <v>9255.0699999999579</v>
      </c>
      <c r="M4258">
        <f t="shared" ca="1" si="1071"/>
        <v>1</v>
      </c>
      <c r="N4258">
        <f t="shared" ca="1" si="1065"/>
        <v>0</v>
      </c>
      <c r="O4258">
        <f>COUNTIF(結算日!$A$3:$A$249,A4258)</f>
        <v>0</v>
      </c>
      <c r="Q4258" s="7">
        <f t="shared" si="1073"/>
        <v>93</v>
      </c>
      <c r="R4258" s="8">
        <f t="shared" ca="1" si="1077"/>
        <v>24924</v>
      </c>
      <c r="S4258" s="8">
        <f t="shared" ca="1" si="1078"/>
        <v>2141397</v>
      </c>
      <c r="T4258" s="8">
        <f t="shared" ca="1" si="1074"/>
        <v>268</v>
      </c>
      <c r="U4258" s="9">
        <f t="shared" ca="1" si="1079"/>
        <v>0</v>
      </c>
      <c r="V4258">
        <f t="shared" si="1075"/>
        <v>2015</v>
      </c>
      <c r="W4258">
        <f t="shared" si="1076"/>
        <v>8</v>
      </c>
    </row>
    <row r="4259" spans="1:23" x14ac:dyDescent="0.25">
      <c r="A4259" s="1">
        <v>42248</v>
      </c>
      <c r="B4259" s="2">
        <v>8017.56</v>
      </c>
      <c r="C4259" s="2">
        <v>84320</v>
      </c>
      <c r="D4259" s="2">
        <v>7834</v>
      </c>
      <c r="E4259" s="2">
        <v>7788</v>
      </c>
      <c r="F4259" s="10">
        <f t="shared" si="1066"/>
        <v>-2.2894746032458779E-2</v>
      </c>
      <c r="G4259" s="2">
        <f t="shared" ca="1" si="1067"/>
        <v>93213.925000000003</v>
      </c>
      <c r="H4259">
        <f t="shared" ca="1" si="1068"/>
        <v>-1</v>
      </c>
      <c r="I4259">
        <f t="shared" si="1069"/>
        <v>1</v>
      </c>
      <c r="J4259">
        <f t="shared" si="1072"/>
        <v>-157.35999999999967</v>
      </c>
      <c r="K4259">
        <f t="shared" si="1070"/>
        <v>1</v>
      </c>
      <c r="L4259" s="11">
        <f t="shared" ca="1" si="1064"/>
        <v>9097.7099999999591</v>
      </c>
      <c r="M4259">
        <f t="shared" ca="1" si="1071"/>
        <v>1</v>
      </c>
      <c r="N4259">
        <f t="shared" ca="1" si="1065"/>
        <v>0</v>
      </c>
      <c r="O4259">
        <f>COUNTIF(結算日!$A$3:$A$249,A4259)</f>
        <v>0</v>
      </c>
      <c r="Q4259" s="7">
        <f t="shared" si="1073"/>
        <v>-135</v>
      </c>
      <c r="R4259" s="8">
        <f t="shared" ca="1" si="1077"/>
        <v>-36180</v>
      </c>
      <c r="S4259" s="8">
        <f t="shared" ca="1" si="1078"/>
        <v>2105217</v>
      </c>
      <c r="T4259" s="8">
        <f t="shared" ca="1" si="1074"/>
        <v>268</v>
      </c>
      <c r="U4259" s="9">
        <f t="shared" ca="1" si="1079"/>
        <v>0</v>
      </c>
      <c r="V4259">
        <f t="shared" si="1075"/>
        <v>2015</v>
      </c>
      <c r="W4259">
        <f t="shared" si="1076"/>
        <v>9</v>
      </c>
    </row>
    <row r="4260" spans="1:23" x14ac:dyDescent="0.25">
      <c r="A4260" s="1">
        <v>42249</v>
      </c>
      <c r="B4260" s="2">
        <v>8035.29</v>
      </c>
      <c r="C4260" s="2">
        <v>90762</v>
      </c>
      <c r="D4260" s="2">
        <v>7945</v>
      </c>
      <c r="E4260" s="2">
        <v>7889</v>
      </c>
      <c r="F4260" s="10">
        <f t="shared" si="1066"/>
        <v>-1.123668218570828E-2</v>
      </c>
      <c r="G4260" s="2">
        <f t="shared" ca="1" si="1067"/>
        <v>93208.5</v>
      </c>
      <c r="H4260">
        <f t="shared" ca="1" si="1068"/>
        <v>-1</v>
      </c>
      <c r="I4260">
        <f t="shared" si="1069"/>
        <v>1</v>
      </c>
      <c r="J4260">
        <f t="shared" si="1072"/>
        <v>17.729999999999563</v>
      </c>
      <c r="K4260">
        <f t="shared" si="1070"/>
        <v>1</v>
      </c>
      <c r="L4260" s="11">
        <f t="shared" ca="1" si="1064"/>
        <v>9115.4399999999587</v>
      </c>
      <c r="M4260">
        <f t="shared" ca="1" si="1071"/>
        <v>1</v>
      </c>
      <c r="N4260">
        <f t="shared" ca="1" si="1065"/>
        <v>0</v>
      </c>
      <c r="O4260">
        <f>COUNTIF(結算日!$A$3:$A$249,A4260)</f>
        <v>0</v>
      </c>
      <c r="Q4260" s="7">
        <f t="shared" si="1073"/>
        <v>111</v>
      </c>
      <c r="R4260" s="8">
        <f t="shared" ca="1" si="1077"/>
        <v>29748</v>
      </c>
      <c r="S4260" s="8">
        <f t="shared" ca="1" si="1078"/>
        <v>2134965</v>
      </c>
      <c r="T4260" s="8">
        <f t="shared" ca="1" si="1074"/>
        <v>268</v>
      </c>
      <c r="U4260" s="9">
        <f t="shared" ca="1" si="1079"/>
        <v>0</v>
      </c>
      <c r="V4260">
        <f t="shared" si="1075"/>
        <v>2015</v>
      </c>
      <c r="W4260">
        <f t="shared" si="1076"/>
        <v>9</v>
      </c>
    </row>
    <row r="4261" spans="1:23" x14ac:dyDescent="0.25">
      <c r="A4261" s="1">
        <v>42250</v>
      </c>
      <c r="B4261" s="2">
        <v>8095.95</v>
      </c>
      <c r="C4261" s="2">
        <v>85647</v>
      </c>
      <c r="D4261" s="2">
        <v>7977</v>
      </c>
      <c r="E4261" s="2">
        <v>7923</v>
      </c>
      <c r="F4261" s="10">
        <f t="shared" si="1066"/>
        <v>-1.4692531450910651E-2</v>
      </c>
      <c r="G4261" s="2">
        <f t="shared" ca="1" si="1067"/>
        <v>91804.875</v>
      </c>
      <c r="H4261">
        <f t="shared" ca="1" si="1068"/>
        <v>-1</v>
      </c>
      <c r="I4261">
        <f t="shared" si="1069"/>
        <v>1</v>
      </c>
      <c r="J4261">
        <f t="shared" si="1072"/>
        <v>60.659999999999854</v>
      </c>
      <c r="K4261">
        <f t="shared" si="1070"/>
        <v>1</v>
      </c>
      <c r="L4261" s="11">
        <f t="shared" ca="1" si="1064"/>
        <v>9176.0999999999585</v>
      </c>
      <c r="M4261">
        <f t="shared" ca="1" si="1071"/>
        <v>1</v>
      </c>
      <c r="N4261">
        <f t="shared" ca="1" si="1065"/>
        <v>0</v>
      </c>
      <c r="O4261">
        <f>COUNTIF(結算日!$A$3:$A$249,A4261)</f>
        <v>0</v>
      </c>
      <c r="Q4261" s="7">
        <f t="shared" si="1073"/>
        <v>32</v>
      </c>
      <c r="R4261" s="8">
        <f t="shared" ca="1" si="1077"/>
        <v>8576</v>
      </c>
      <c r="S4261" s="8">
        <f t="shared" ca="1" si="1078"/>
        <v>2143541</v>
      </c>
      <c r="T4261" s="8">
        <f t="shared" ca="1" si="1074"/>
        <v>268</v>
      </c>
      <c r="U4261" s="9">
        <f t="shared" ca="1" si="1079"/>
        <v>0</v>
      </c>
      <c r="V4261">
        <f t="shared" si="1075"/>
        <v>2015</v>
      </c>
      <c r="W4261">
        <f t="shared" si="1076"/>
        <v>9</v>
      </c>
    </row>
    <row r="4262" spans="1:23" x14ac:dyDescent="0.25">
      <c r="A4262" s="1">
        <v>42251</v>
      </c>
      <c r="B4262" s="2">
        <v>8000.6</v>
      </c>
      <c r="C4262" s="2">
        <v>82291</v>
      </c>
      <c r="D4262" s="2">
        <v>7890</v>
      </c>
      <c r="E4262" s="2">
        <v>7836</v>
      </c>
      <c r="F4262" s="10">
        <f t="shared" si="1066"/>
        <v>-1.3823963202759804E-2</v>
      </c>
      <c r="G4262" s="2">
        <f t="shared" ca="1" si="1067"/>
        <v>90637.125</v>
      </c>
      <c r="H4262">
        <f t="shared" ca="1" si="1068"/>
        <v>-1</v>
      </c>
      <c r="I4262">
        <f t="shared" si="1069"/>
        <v>1</v>
      </c>
      <c r="J4262">
        <f t="shared" si="1072"/>
        <v>-95.349999999999454</v>
      </c>
      <c r="K4262">
        <f t="shared" si="1070"/>
        <v>1</v>
      </c>
      <c r="L4262" s="11">
        <f t="shared" ca="1" si="1064"/>
        <v>9080.74999999996</v>
      </c>
      <c r="M4262">
        <f t="shared" ca="1" si="1071"/>
        <v>1</v>
      </c>
      <c r="N4262">
        <f t="shared" ca="1" si="1065"/>
        <v>0</v>
      </c>
      <c r="O4262">
        <f>COUNTIF(結算日!$A$3:$A$249,A4262)</f>
        <v>0</v>
      </c>
      <c r="Q4262" s="7">
        <f t="shared" si="1073"/>
        <v>-87</v>
      </c>
      <c r="R4262" s="8">
        <f t="shared" ca="1" si="1077"/>
        <v>-23316</v>
      </c>
      <c r="S4262" s="8">
        <f t="shared" ca="1" si="1078"/>
        <v>2120225</v>
      </c>
      <c r="T4262" s="8">
        <f t="shared" ca="1" si="1074"/>
        <v>268</v>
      </c>
      <c r="U4262" s="9">
        <f t="shared" ca="1" si="1079"/>
        <v>0</v>
      </c>
      <c r="V4262">
        <f t="shared" si="1075"/>
        <v>2015</v>
      </c>
      <c r="W4262">
        <f t="shared" si="1076"/>
        <v>9</v>
      </c>
    </row>
    <row r="4263" spans="1:23" x14ac:dyDescent="0.25">
      <c r="A4263" s="1">
        <v>42254</v>
      </c>
      <c r="B4263" s="2">
        <v>7986.56</v>
      </c>
      <c r="C4263" s="2">
        <v>67694</v>
      </c>
      <c r="D4263" s="2">
        <v>7932</v>
      </c>
      <c r="E4263" s="2">
        <v>7881</v>
      </c>
      <c r="F4263" s="10">
        <f t="shared" si="1066"/>
        <v>-6.8314768811603699E-3</v>
      </c>
      <c r="G4263" s="2">
        <f t="shared" ca="1" si="1067"/>
        <v>89768.324999999997</v>
      </c>
      <c r="H4263">
        <f t="shared" ca="1" si="1068"/>
        <v>-1</v>
      </c>
      <c r="I4263">
        <f t="shared" si="1069"/>
        <v>1</v>
      </c>
      <c r="J4263">
        <f t="shared" si="1072"/>
        <v>-14.039999999999964</v>
      </c>
      <c r="K4263">
        <f t="shared" si="1070"/>
        <v>1</v>
      </c>
      <c r="L4263" s="11">
        <f t="shared" ca="1" si="1064"/>
        <v>9066.7099999999591</v>
      </c>
      <c r="M4263">
        <f t="shared" ca="1" si="1071"/>
        <v>1</v>
      </c>
      <c r="N4263">
        <f t="shared" ca="1" si="1065"/>
        <v>0</v>
      </c>
      <c r="O4263">
        <f>COUNTIF(結算日!$A$3:$A$249,A4263)</f>
        <v>0</v>
      </c>
      <c r="Q4263" s="7">
        <f t="shared" si="1073"/>
        <v>42</v>
      </c>
      <c r="R4263" s="8">
        <f t="shared" ca="1" si="1077"/>
        <v>11256</v>
      </c>
      <c r="S4263" s="8">
        <f t="shared" ca="1" si="1078"/>
        <v>2131481</v>
      </c>
      <c r="T4263" s="8">
        <f t="shared" ca="1" si="1074"/>
        <v>268</v>
      </c>
      <c r="U4263" s="9">
        <f t="shared" ca="1" si="1079"/>
        <v>0</v>
      </c>
      <c r="V4263">
        <f t="shared" si="1075"/>
        <v>2015</v>
      </c>
      <c r="W4263">
        <f t="shared" si="1076"/>
        <v>9</v>
      </c>
    </row>
    <row r="4264" spans="1:23" x14ac:dyDescent="0.25">
      <c r="A4264" s="1">
        <v>42255</v>
      </c>
      <c r="B4264" s="2">
        <v>8001.5</v>
      </c>
      <c r="C4264" s="2">
        <v>66123</v>
      </c>
      <c r="D4264" s="2">
        <v>7976</v>
      </c>
      <c r="E4264" s="2">
        <v>7924</v>
      </c>
      <c r="F4264" s="10">
        <f t="shared" si="1066"/>
        <v>-3.1869024557895642E-3</v>
      </c>
      <c r="G4264" s="2">
        <f t="shared" ca="1" si="1067"/>
        <v>88923.625</v>
      </c>
      <c r="H4264">
        <f t="shared" ca="1" si="1068"/>
        <v>-1</v>
      </c>
      <c r="I4264">
        <f t="shared" si="1069"/>
        <v>1</v>
      </c>
      <c r="J4264">
        <f t="shared" si="1072"/>
        <v>14.9399999999996</v>
      </c>
      <c r="K4264">
        <f t="shared" si="1070"/>
        <v>1</v>
      </c>
      <c r="L4264" s="11">
        <f t="shared" ca="1" si="1064"/>
        <v>9081.6499999999578</v>
      </c>
      <c r="M4264">
        <f t="shared" ca="1" si="1071"/>
        <v>1</v>
      </c>
      <c r="N4264">
        <f t="shared" ca="1" si="1065"/>
        <v>0</v>
      </c>
      <c r="O4264">
        <f>COUNTIF(結算日!$A$3:$A$249,A4264)</f>
        <v>0</v>
      </c>
      <c r="Q4264" s="7">
        <f t="shared" si="1073"/>
        <v>44</v>
      </c>
      <c r="R4264" s="8">
        <f t="shared" ca="1" si="1077"/>
        <v>11792</v>
      </c>
      <c r="S4264" s="8">
        <f t="shared" ca="1" si="1078"/>
        <v>2143273</v>
      </c>
      <c r="T4264" s="8">
        <f t="shared" ca="1" si="1074"/>
        <v>268</v>
      </c>
      <c r="U4264" s="9">
        <f t="shared" ca="1" si="1079"/>
        <v>0</v>
      </c>
      <c r="V4264">
        <f t="shared" si="1075"/>
        <v>2015</v>
      </c>
      <c r="W4264">
        <f t="shared" si="1076"/>
        <v>9</v>
      </c>
    </row>
    <row r="4265" spans="1:23" x14ac:dyDescent="0.25">
      <c r="A4265" s="1">
        <v>42256</v>
      </c>
      <c r="B4265" s="2">
        <v>8286.92</v>
      </c>
      <c r="C4265" s="2">
        <v>118045</v>
      </c>
      <c r="D4265" s="2">
        <v>8332</v>
      </c>
      <c r="E4265" s="2">
        <v>8307</v>
      </c>
      <c r="F4265" s="10">
        <f t="shared" si="1066"/>
        <v>5.43989805621381E-3</v>
      </c>
      <c r="G4265" s="2">
        <f t="shared" ca="1" si="1067"/>
        <v>89817.1</v>
      </c>
      <c r="H4265">
        <f t="shared" ca="1" si="1068"/>
        <v>1</v>
      </c>
      <c r="I4265">
        <f t="shared" si="1069"/>
        <v>-1</v>
      </c>
      <c r="J4265">
        <f t="shared" si="1072"/>
        <v>285.42000000000007</v>
      </c>
      <c r="K4265">
        <f t="shared" si="1070"/>
        <v>-1</v>
      </c>
      <c r="L4265" s="11">
        <f t="shared" ca="1" si="1064"/>
        <v>9367.0699999999579</v>
      </c>
      <c r="M4265">
        <f t="shared" ca="1" si="1071"/>
        <v>-1</v>
      </c>
      <c r="N4265">
        <f t="shared" ca="1" si="1065"/>
        <v>2</v>
      </c>
      <c r="O4265">
        <f>COUNTIF(結算日!$A$3:$A$249,A4265)</f>
        <v>0</v>
      </c>
      <c r="Q4265" s="7">
        <f t="shared" si="1073"/>
        <v>356</v>
      </c>
      <c r="R4265" s="8">
        <f t="shared" ca="1" si="1077"/>
        <v>95408</v>
      </c>
      <c r="S4265" s="8">
        <f t="shared" ca="1" si="1078"/>
        <v>2238681</v>
      </c>
      <c r="T4265" s="8">
        <f t="shared" ca="1" si="1074"/>
        <v>-268</v>
      </c>
      <c r="U4265" s="9">
        <f t="shared" ca="1" si="1079"/>
        <v>536</v>
      </c>
      <c r="V4265">
        <f t="shared" si="1075"/>
        <v>2015</v>
      </c>
      <c r="W4265">
        <f t="shared" si="1076"/>
        <v>9</v>
      </c>
    </row>
    <row r="4266" spans="1:23" x14ac:dyDescent="0.25">
      <c r="A4266" s="1">
        <v>42257</v>
      </c>
      <c r="B4266" s="2">
        <v>8268.68</v>
      </c>
      <c r="C4266" s="2">
        <v>85074</v>
      </c>
      <c r="D4266" s="2">
        <v>8262</v>
      </c>
      <c r="E4266" s="2">
        <v>8242</v>
      </c>
      <c r="F4266" s="10">
        <f t="shared" si="1066"/>
        <v>-8.0786776123886739E-4</v>
      </c>
      <c r="G4266" s="2">
        <f t="shared" ca="1" si="1067"/>
        <v>90029.375</v>
      </c>
      <c r="H4266">
        <f t="shared" ca="1" si="1068"/>
        <v>-1</v>
      </c>
      <c r="I4266">
        <f t="shared" si="1069"/>
        <v>1</v>
      </c>
      <c r="J4266">
        <f t="shared" si="1072"/>
        <v>-18.239999999999782</v>
      </c>
      <c r="K4266">
        <f t="shared" ca="1" si="1070"/>
        <v>-1</v>
      </c>
      <c r="L4266" s="11">
        <f t="shared" ca="1" si="1064"/>
        <v>9385.3099999999577</v>
      </c>
      <c r="M4266">
        <f t="shared" ca="1" si="1071"/>
        <v>-1</v>
      </c>
      <c r="N4266">
        <f t="shared" ca="1" si="1065"/>
        <v>0</v>
      </c>
      <c r="O4266">
        <f>COUNTIF(結算日!$A$3:$A$249,A4266)</f>
        <v>0</v>
      </c>
      <c r="Q4266" s="7">
        <f t="shared" si="1073"/>
        <v>-70</v>
      </c>
      <c r="R4266" s="8">
        <f t="shared" ca="1" si="1077"/>
        <v>18760</v>
      </c>
      <c r="S4266" s="8">
        <f t="shared" ca="1" si="1078"/>
        <v>2256905</v>
      </c>
      <c r="T4266" s="8">
        <f t="shared" ca="1" si="1074"/>
        <v>-273</v>
      </c>
      <c r="U4266" s="9">
        <f t="shared" ca="1" si="1079"/>
        <v>5</v>
      </c>
      <c r="V4266">
        <f t="shared" si="1075"/>
        <v>2015</v>
      </c>
      <c r="W4266">
        <f t="shared" si="1076"/>
        <v>9</v>
      </c>
    </row>
    <row r="4267" spans="1:23" x14ac:dyDescent="0.25">
      <c r="A4267" s="1">
        <v>42258</v>
      </c>
      <c r="B4267" s="2">
        <v>8305.82</v>
      </c>
      <c r="C4267" s="2">
        <v>79491</v>
      </c>
      <c r="D4267" s="2">
        <v>8263</v>
      </c>
      <c r="E4267" s="2">
        <v>8244</v>
      </c>
      <c r="F4267" s="10">
        <f t="shared" si="1066"/>
        <v>-5.1554211384305937E-3</v>
      </c>
      <c r="G4267" s="2">
        <f t="shared" ca="1" si="1067"/>
        <v>90121.55</v>
      </c>
      <c r="H4267">
        <f t="shared" ca="1" si="1068"/>
        <v>-1</v>
      </c>
      <c r="I4267">
        <f t="shared" si="1069"/>
        <v>1</v>
      </c>
      <c r="J4267">
        <f t="shared" si="1072"/>
        <v>37.139999999999418</v>
      </c>
      <c r="K4267">
        <f t="shared" si="1070"/>
        <v>1</v>
      </c>
      <c r="L4267" s="11">
        <f t="shared" ca="1" si="1064"/>
        <v>9348.1699999999582</v>
      </c>
      <c r="M4267">
        <f t="shared" ca="1" si="1071"/>
        <v>1</v>
      </c>
      <c r="N4267">
        <f t="shared" ca="1" si="1065"/>
        <v>2</v>
      </c>
      <c r="O4267">
        <f>COUNTIF(結算日!$A$3:$A$249,A4267)</f>
        <v>0</v>
      </c>
      <c r="Q4267" s="7">
        <f t="shared" si="1073"/>
        <v>1</v>
      </c>
      <c r="R4267" s="8">
        <f t="shared" ca="1" si="1077"/>
        <v>-273</v>
      </c>
      <c r="S4267" s="8">
        <f t="shared" ca="1" si="1078"/>
        <v>2256627</v>
      </c>
      <c r="T4267" s="8">
        <f t="shared" ca="1" si="1074"/>
        <v>273</v>
      </c>
      <c r="U4267" s="9">
        <f t="shared" ca="1" si="1079"/>
        <v>546</v>
      </c>
      <c r="V4267">
        <f t="shared" si="1075"/>
        <v>2015</v>
      </c>
      <c r="W4267">
        <f t="shared" si="1076"/>
        <v>9</v>
      </c>
    </row>
    <row r="4268" spans="1:23" x14ac:dyDescent="0.25">
      <c r="A4268" s="1">
        <v>42261</v>
      </c>
      <c r="B4268" s="2">
        <v>8307.2900000000009</v>
      </c>
      <c r="C4268" s="2">
        <v>76355</v>
      </c>
      <c r="D4268" s="2">
        <v>8273</v>
      </c>
      <c r="E4268" s="2">
        <v>8253</v>
      </c>
      <c r="F4268" s="10">
        <f t="shared" si="1066"/>
        <v>-4.1276998876891291E-3</v>
      </c>
      <c r="G4268" s="2">
        <f t="shared" ca="1" si="1067"/>
        <v>90001.625</v>
      </c>
      <c r="H4268">
        <f t="shared" ca="1" si="1068"/>
        <v>-1</v>
      </c>
      <c r="I4268">
        <f t="shared" si="1069"/>
        <v>1</v>
      </c>
      <c r="J4268">
        <f t="shared" si="1072"/>
        <v>1.4700000000011642</v>
      </c>
      <c r="K4268">
        <f t="shared" si="1070"/>
        <v>1</v>
      </c>
      <c r="L4268" s="11">
        <f t="shared" ca="1" si="1064"/>
        <v>9349.6399999999594</v>
      </c>
      <c r="M4268">
        <f t="shared" ca="1" si="1071"/>
        <v>1</v>
      </c>
      <c r="N4268">
        <f t="shared" ca="1" si="1065"/>
        <v>0</v>
      </c>
      <c r="O4268">
        <f>COUNTIF(結算日!$A$3:$A$249,A4268)</f>
        <v>0</v>
      </c>
      <c r="Q4268" s="7">
        <f t="shared" si="1073"/>
        <v>10</v>
      </c>
      <c r="R4268" s="8">
        <f t="shared" ca="1" si="1077"/>
        <v>2730</v>
      </c>
      <c r="S4268" s="8">
        <f t="shared" ca="1" si="1078"/>
        <v>2258811</v>
      </c>
      <c r="T4268" s="8">
        <f t="shared" ca="1" si="1074"/>
        <v>273</v>
      </c>
      <c r="U4268" s="9">
        <f t="shared" ca="1" si="1079"/>
        <v>0</v>
      </c>
      <c r="V4268">
        <f t="shared" si="1075"/>
        <v>2015</v>
      </c>
      <c r="W4268">
        <f t="shared" si="1076"/>
        <v>9</v>
      </c>
    </row>
    <row r="4269" spans="1:23" x14ac:dyDescent="0.25">
      <c r="A4269" s="1">
        <v>42262</v>
      </c>
      <c r="B4269" s="2">
        <v>8259.99</v>
      </c>
      <c r="C4269" s="2">
        <v>68588</v>
      </c>
      <c r="D4269" s="2">
        <v>8237</v>
      </c>
      <c r="E4269" s="2">
        <v>8193</v>
      </c>
      <c r="F4269" s="10">
        <f t="shared" si="1066"/>
        <v>-2.7832963478163775E-3</v>
      </c>
      <c r="G4269" s="2">
        <f t="shared" ca="1" si="1067"/>
        <v>89925.2</v>
      </c>
      <c r="H4269">
        <f t="shared" ca="1" si="1068"/>
        <v>-1</v>
      </c>
      <c r="I4269">
        <f t="shared" si="1069"/>
        <v>1</v>
      </c>
      <c r="J4269">
        <f t="shared" si="1072"/>
        <v>-47.300000000001091</v>
      </c>
      <c r="K4269">
        <f t="shared" si="1070"/>
        <v>1</v>
      </c>
      <c r="L4269" s="11">
        <f t="shared" ca="1" si="1064"/>
        <v>9302.3399999999583</v>
      </c>
      <c r="M4269">
        <f t="shared" ca="1" si="1071"/>
        <v>1</v>
      </c>
      <c r="N4269">
        <f t="shared" ca="1" si="1065"/>
        <v>0</v>
      </c>
      <c r="O4269">
        <f>COUNTIF(結算日!$A$3:$A$249,A4269)</f>
        <v>0</v>
      </c>
      <c r="Q4269" s="7">
        <f t="shared" si="1073"/>
        <v>-36</v>
      </c>
      <c r="R4269" s="8">
        <f t="shared" ca="1" si="1077"/>
        <v>-9828</v>
      </c>
      <c r="S4269" s="8">
        <f t="shared" ca="1" si="1078"/>
        <v>2248983</v>
      </c>
      <c r="T4269" s="8">
        <f t="shared" ca="1" si="1074"/>
        <v>273</v>
      </c>
      <c r="U4269" s="9">
        <f t="shared" ca="1" si="1079"/>
        <v>0</v>
      </c>
      <c r="V4269">
        <f t="shared" si="1075"/>
        <v>2015</v>
      </c>
      <c r="W4269">
        <f t="shared" si="1076"/>
        <v>9</v>
      </c>
    </row>
    <row r="4270" spans="1:23" x14ac:dyDescent="0.25">
      <c r="A4270" s="1">
        <v>42263</v>
      </c>
      <c r="B4270" s="2">
        <v>8333.2900000000009</v>
      </c>
      <c r="C4270" s="2">
        <v>80417</v>
      </c>
      <c r="D4270" s="2">
        <v>8318</v>
      </c>
      <c r="E4270" s="2">
        <v>8278</v>
      </c>
      <c r="F4270" s="10">
        <f t="shared" si="1066"/>
        <v>-6.6348345011395526E-3</v>
      </c>
      <c r="G4270" s="2">
        <f t="shared" ca="1" si="1067"/>
        <v>89987.55</v>
      </c>
      <c r="H4270">
        <f t="shared" ca="1" si="1068"/>
        <v>-1</v>
      </c>
      <c r="I4270">
        <f t="shared" si="1069"/>
        <v>1</v>
      </c>
      <c r="J4270">
        <f t="shared" si="1072"/>
        <v>73.300000000001091</v>
      </c>
      <c r="K4270">
        <f t="shared" si="1070"/>
        <v>1</v>
      </c>
      <c r="L4270" s="11">
        <f t="shared" ca="1" si="1064"/>
        <v>9375.6399999999594</v>
      </c>
      <c r="M4270">
        <f t="shared" ca="1" si="1071"/>
        <v>1</v>
      </c>
      <c r="N4270">
        <f t="shared" ca="1" si="1065"/>
        <v>0</v>
      </c>
      <c r="O4270">
        <f>COUNTIF(結算日!$A$3:$A$249,A4270)</f>
        <v>1</v>
      </c>
      <c r="Q4270" s="7">
        <f t="shared" si="1073"/>
        <v>81</v>
      </c>
      <c r="R4270" s="8">
        <f t="shared" ca="1" si="1077"/>
        <v>22113</v>
      </c>
      <c r="S4270" s="8">
        <f t="shared" ca="1" si="1078"/>
        <v>2271096</v>
      </c>
      <c r="T4270" s="8">
        <f t="shared" ca="1" si="1074"/>
        <v>274</v>
      </c>
      <c r="U4270" s="9">
        <f t="shared" ca="1" si="1079"/>
        <v>547</v>
      </c>
      <c r="V4270">
        <f t="shared" si="1075"/>
        <v>2015</v>
      </c>
      <c r="W4270">
        <f t="shared" si="1076"/>
        <v>9</v>
      </c>
    </row>
    <row r="4271" spans="1:23" x14ac:dyDescent="0.25">
      <c r="A4271" s="1">
        <v>42264</v>
      </c>
      <c r="B4271" s="2">
        <v>8445.5</v>
      </c>
      <c r="C4271" s="2">
        <v>97738</v>
      </c>
      <c r="D4271" s="2">
        <v>8437</v>
      </c>
      <c r="E4271" s="2">
        <v>8424</v>
      </c>
      <c r="F4271" s="10">
        <f t="shared" si="1066"/>
        <v>-1.0064531407257826E-3</v>
      </c>
      <c r="G4271" s="2">
        <f t="shared" ca="1" si="1067"/>
        <v>89903.05</v>
      </c>
      <c r="H4271">
        <f t="shared" ca="1" si="1068"/>
        <v>1</v>
      </c>
      <c r="I4271">
        <f t="shared" si="1069"/>
        <v>1</v>
      </c>
      <c r="J4271">
        <f t="shared" si="1072"/>
        <v>112.20999999999913</v>
      </c>
      <c r="K4271">
        <f t="shared" si="1070"/>
        <v>1</v>
      </c>
      <c r="L4271" s="11">
        <f t="shared" ca="1" si="1064"/>
        <v>9487.8499999999585</v>
      </c>
      <c r="M4271">
        <f t="shared" ca="1" si="1071"/>
        <v>1</v>
      </c>
      <c r="N4271">
        <f t="shared" ca="1" si="1065"/>
        <v>0</v>
      </c>
      <c r="O4271">
        <f>COUNTIF(結算日!$A$3:$A$249,A4271)</f>
        <v>0</v>
      </c>
      <c r="Q4271" s="7">
        <f t="shared" si="1073"/>
        <v>159</v>
      </c>
      <c r="R4271" s="8">
        <f t="shared" ca="1" si="1077"/>
        <v>43566</v>
      </c>
      <c r="S4271" s="8">
        <f t="shared" ca="1" si="1078"/>
        <v>2314115</v>
      </c>
      <c r="T4271" s="8">
        <f t="shared" ca="1" si="1074"/>
        <v>274</v>
      </c>
      <c r="U4271" s="9">
        <f t="shared" ca="1" si="1079"/>
        <v>0</v>
      </c>
      <c r="V4271">
        <f t="shared" si="1075"/>
        <v>2015</v>
      </c>
      <c r="W4271">
        <f t="shared" si="1076"/>
        <v>9</v>
      </c>
    </row>
    <row r="4272" spans="1:23" x14ac:dyDescent="0.25">
      <c r="A4272" s="1">
        <v>42265</v>
      </c>
      <c r="B4272" s="2">
        <v>8462.14</v>
      </c>
      <c r="C4272" s="2">
        <v>94309</v>
      </c>
      <c r="D4272" s="2">
        <v>8437</v>
      </c>
      <c r="E4272" s="2">
        <v>8424</v>
      </c>
      <c r="F4272" s="10">
        <f t="shared" si="1066"/>
        <v>-2.9708797065517434E-3</v>
      </c>
      <c r="G4272" s="2">
        <f t="shared" ca="1" si="1067"/>
        <v>90362.75</v>
      </c>
      <c r="H4272">
        <f t="shared" ca="1" si="1068"/>
        <v>1</v>
      </c>
      <c r="I4272">
        <f t="shared" si="1069"/>
        <v>1</v>
      </c>
      <c r="J4272">
        <f t="shared" si="1072"/>
        <v>16.639999999999418</v>
      </c>
      <c r="K4272">
        <f t="shared" si="1070"/>
        <v>1</v>
      </c>
      <c r="L4272" s="11">
        <f t="shared" ca="1" si="1064"/>
        <v>9504.4899999999579</v>
      </c>
      <c r="M4272">
        <f t="shared" ca="1" si="1071"/>
        <v>1</v>
      </c>
      <c r="N4272">
        <f t="shared" ca="1" si="1065"/>
        <v>0</v>
      </c>
      <c r="O4272">
        <f>COUNTIF(結算日!$A$3:$A$249,A4272)</f>
        <v>0</v>
      </c>
      <c r="Q4272" s="7">
        <f t="shared" si="1073"/>
        <v>0</v>
      </c>
      <c r="R4272" s="8">
        <f t="shared" ca="1" si="1077"/>
        <v>0</v>
      </c>
      <c r="S4272" s="8">
        <f t="shared" ca="1" si="1078"/>
        <v>2314115</v>
      </c>
      <c r="T4272" s="8">
        <f t="shared" ca="1" si="1074"/>
        <v>274</v>
      </c>
      <c r="U4272" s="9">
        <f t="shared" ca="1" si="1079"/>
        <v>0</v>
      </c>
      <c r="V4272">
        <f t="shared" si="1075"/>
        <v>2015</v>
      </c>
      <c r="W4272">
        <f t="shared" si="1076"/>
        <v>9</v>
      </c>
    </row>
    <row r="4273" spans="1:23" x14ac:dyDescent="0.25">
      <c r="A4273" s="1">
        <v>42268</v>
      </c>
      <c r="B4273" s="2">
        <v>8307.0400000000009</v>
      </c>
      <c r="C4273" s="2">
        <v>75670</v>
      </c>
      <c r="D4273" s="2">
        <v>8270</v>
      </c>
      <c r="E4273" s="2">
        <v>8251</v>
      </c>
      <c r="F4273" s="10">
        <f t="shared" si="1066"/>
        <v>-4.4588686222770679E-3</v>
      </c>
      <c r="G4273" s="2">
        <f t="shared" ca="1" si="1067"/>
        <v>89863.5</v>
      </c>
      <c r="H4273">
        <f t="shared" ca="1" si="1068"/>
        <v>-1</v>
      </c>
      <c r="I4273">
        <f t="shared" si="1069"/>
        <v>1</v>
      </c>
      <c r="J4273">
        <f t="shared" si="1072"/>
        <v>-155.09999999999854</v>
      </c>
      <c r="K4273">
        <f t="shared" si="1070"/>
        <v>1</v>
      </c>
      <c r="L4273" s="11">
        <f t="shared" ca="1" si="1064"/>
        <v>9349.3899999999594</v>
      </c>
      <c r="M4273">
        <f t="shared" ca="1" si="1071"/>
        <v>1</v>
      </c>
      <c r="N4273">
        <f t="shared" ca="1" si="1065"/>
        <v>0</v>
      </c>
      <c r="O4273">
        <f>COUNTIF(結算日!$A$3:$A$249,A4273)</f>
        <v>0</v>
      </c>
      <c r="Q4273" s="7">
        <f t="shared" si="1073"/>
        <v>-167</v>
      </c>
      <c r="R4273" s="8">
        <f t="shared" ca="1" si="1077"/>
        <v>-45758</v>
      </c>
      <c r="S4273" s="8">
        <f t="shared" ca="1" si="1078"/>
        <v>2268357</v>
      </c>
      <c r="T4273" s="8">
        <f t="shared" ca="1" si="1074"/>
        <v>274</v>
      </c>
      <c r="U4273" s="9">
        <f t="shared" ca="1" si="1079"/>
        <v>0</v>
      </c>
      <c r="V4273">
        <f t="shared" si="1075"/>
        <v>2015</v>
      </c>
      <c r="W4273">
        <f t="shared" si="1076"/>
        <v>9</v>
      </c>
    </row>
    <row r="4274" spans="1:23" x14ac:dyDescent="0.25">
      <c r="A4274" s="1">
        <v>42269</v>
      </c>
      <c r="B4274" s="2">
        <v>8365.92</v>
      </c>
      <c r="C4274" s="2">
        <v>69267</v>
      </c>
      <c r="D4274" s="2">
        <v>8330</v>
      </c>
      <c r="E4274" s="2">
        <v>8312</v>
      </c>
      <c r="F4274" s="10">
        <f t="shared" si="1066"/>
        <v>-4.2936102664141718E-3</v>
      </c>
      <c r="G4274" s="2">
        <f t="shared" ca="1" si="1067"/>
        <v>89128.274999999994</v>
      </c>
      <c r="H4274">
        <f t="shared" ca="1" si="1068"/>
        <v>-1</v>
      </c>
      <c r="I4274">
        <f t="shared" si="1069"/>
        <v>1</v>
      </c>
      <c r="J4274">
        <f t="shared" si="1072"/>
        <v>58.8799999999992</v>
      </c>
      <c r="K4274">
        <f t="shared" si="1070"/>
        <v>1</v>
      </c>
      <c r="L4274" s="11">
        <f t="shared" ca="1" si="1064"/>
        <v>9408.2699999999586</v>
      </c>
      <c r="M4274">
        <f t="shared" ca="1" si="1071"/>
        <v>1</v>
      </c>
      <c r="N4274">
        <f t="shared" ca="1" si="1065"/>
        <v>0</v>
      </c>
      <c r="O4274">
        <f>COUNTIF(結算日!$A$3:$A$249,A4274)</f>
        <v>0</v>
      </c>
      <c r="Q4274" s="7">
        <f t="shared" si="1073"/>
        <v>60</v>
      </c>
      <c r="R4274" s="8">
        <f t="shared" ca="1" si="1077"/>
        <v>16440</v>
      </c>
      <c r="S4274" s="8">
        <f t="shared" ca="1" si="1078"/>
        <v>2284797</v>
      </c>
      <c r="T4274" s="8">
        <f t="shared" ca="1" si="1074"/>
        <v>274</v>
      </c>
      <c r="U4274" s="9">
        <f t="shared" ca="1" si="1079"/>
        <v>0</v>
      </c>
      <c r="V4274">
        <f t="shared" si="1075"/>
        <v>2015</v>
      </c>
      <c r="W4274">
        <f t="shared" si="1076"/>
        <v>9</v>
      </c>
    </row>
    <row r="4275" spans="1:23" x14ac:dyDescent="0.25">
      <c r="A4275" s="1">
        <v>42270</v>
      </c>
      <c r="B4275" s="2">
        <v>8193.42</v>
      </c>
      <c r="C4275" s="2">
        <v>79760</v>
      </c>
      <c r="D4275" s="2">
        <v>8140</v>
      </c>
      <c r="E4275" s="2">
        <v>8121</v>
      </c>
      <c r="F4275" s="10">
        <f t="shared" si="1066"/>
        <v>-6.5198659412064597E-3</v>
      </c>
      <c r="G4275" s="2">
        <f t="shared" ca="1" si="1067"/>
        <v>88901.15</v>
      </c>
      <c r="H4275">
        <f t="shared" ca="1" si="1068"/>
        <v>-1</v>
      </c>
      <c r="I4275">
        <f t="shared" si="1069"/>
        <v>1</v>
      </c>
      <c r="J4275">
        <f t="shared" si="1072"/>
        <v>-172.5</v>
      </c>
      <c r="K4275">
        <f t="shared" si="1070"/>
        <v>1</v>
      </c>
      <c r="L4275" s="11">
        <f t="shared" ca="1" si="1064"/>
        <v>9235.7699999999586</v>
      </c>
      <c r="M4275">
        <f t="shared" ca="1" si="1071"/>
        <v>1</v>
      </c>
      <c r="N4275">
        <f t="shared" ca="1" si="1065"/>
        <v>0</v>
      </c>
      <c r="O4275">
        <f>COUNTIF(結算日!$A$3:$A$249,A4275)</f>
        <v>0</v>
      </c>
      <c r="Q4275" s="7">
        <f t="shared" si="1073"/>
        <v>-190</v>
      </c>
      <c r="R4275" s="8">
        <f t="shared" ca="1" si="1077"/>
        <v>-52060</v>
      </c>
      <c r="S4275" s="8">
        <f t="shared" ca="1" si="1078"/>
        <v>2232737</v>
      </c>
      <c r="T4275" s="8">
        <f t="shared" ca="1" si="1074"/>
        <v>274</v>
      </c>
      <c r="U4275" s="9">
        <f t="shared" ca="1" si="1079"/>
        <v>0</v>
      </c>
      <c r="V4275">
        <f t="shared" si="1075"/>
        <v>2015</v>
      </c>
      <c r="W4275">
        <f t="shared" si="1076"/>
        <v>9</v>
      </c>
    </row>
    <row r="4276" spans="1:23" x14ac:dyDescent="0.25">
      <c r="A4276" s="1">
        <v>42271</v>
      </c>
      <c r="B4276" s="2">
        <v>8123.1</v>
      </c>
      <c r="C4276" s="2">
        <v>82005</v>
      </c>
      <c r="D4276" s="2">
        <v>8091</v>
      </c>
      <c r="E4276" s="2">
        <v>8070</v>
      </c>
      <c r="F4276" s="10">
        <f t="shared" si="1066"/>
        <v>-3.9516933190530956E-3</v>
      </c>
      <c r="G4276" s="2">
        <f t="shared" ca="1" si="1067"/>
        <v>88765.4</v>
      </c>
      <c r="H4276">
        <f t="shared" ca="1" si="1068"/>
        <v>-1</v>
      </c>
      <c r="I4276">
        <f t="shared" si="1069"/>
        <v>1</v>
      </c>
      <c r="J4276">
        <f t="shared" si="1072"/>
        <v>-70.319999999999709</v>
      </c>
      <c r="K4276">
        <f t="shared" si="1070"/>
        <v>1</v>
      </c>
      <c r="L4276" s="11">
        <f t="shared" ca="1" si="1064"/>
        <v>9165.4499999999589</v>
      </c>
      <c r="M4276">
        <f t="shared" ca="1" si="1071"/>
        <v>1</v>
      </c>
      <c r="N4276">
        <f t="shared" ca="1" si="1065"/>
        <v>0</v>
      </c>
      <c r="O4276">
        <f>COUNTIF(結算日!$A$3:$A$249,A4276)</f>
        <v>0</v>
      </c>
      <c r="Q4276" s="7">
        <f t="shared" si="1073"/>
        <v>-49</v>
      </c>
      <c r="R4276" s="8">
        <f t="shared" ca="1" si="1077"/>
        <v>-13426</v>
      </c>
      <c r="S4276" s="8">
        <f t="shared" ca="1" si="1078"/>
        <v>2219311</v>
      </c>
      <c r="T4276" s="8">
        <f t="shared" ca="1" si="1074"/>
        <v>274</v>
      </c>
      <c r="U4276" s="9">
        <f t="shared" ca="1" si="1079"/>
        <v>0</v>
      </c>
      <c r="V4276">
        <f t="shared" si="1075"/>
        <v>2015</v>
      </c>
      <c r="W4276">
        <f t="shared" si="1076"/>
        <v>9</v>
      </c>
    </row>
    <row r="4277" spans="1:23" x14ac:dyDescent="0.25">
      <c r="A4277" s="1">
        <v>42272</v>
      </c>
      <c r="B4277" s="2">
        <v>8132.35</v>
      </c>
      <c r="C4277" s="2">
        <v>70709</v>
      </c>
      <c r="D4277" s="2">
        <v>8120</v>
      </c>
      <c r="E4277" s="2">
        <v>8105</v>
      </c>
      <c r="F4277" s="10">
        <f t="shared" si="1066"/>
        <v>-1.5186262273513274E-3</v>
      </c>
      <c r="G4277" s="2">
        <f t="shared" ca="1" si="1067"/>
        <v>88385.65</v>
      </c>
      <c r="H4277">
        <f t="shared" ca="1" si="1068"/>
        <v>-1</v>
      </c>
      <c r="I4277">
        <f t="shared" si="1069"/>
        <v>1</v>
      </c>
      <c r="J4277">
        <f t="shared" si="1072"/>
        <v>9.25</v>
      </c>
      <c r="K4277">
        <f t="shared" si="1070"/>
        <v>1</v>
      </c>
      <c r="L4277" s="11">
        <f t="shared" ca="1" si="1064"/>
        <v>9174.6999999999589</v>
      </c>
      <c r="M4277">
        <f t="shared" ca="1" si="1071"/>
        <v>1</v>
      </c>
      <c r="N4277">
        <f t="shared" ca="1" si="1065"/>
        <v>0</v>
      </c>
      <c r="O4277">
        <f>COUNTIF(結算日!$A$3:$A$249,A4277)</f>
        <v>0</v>
      </c>
      <c r="Q4277" s="7">
        <f t="shared" si="1073"/>
        <v>29</v>
      </c>
      <c r="R4277" s="8">
        <f t="shared" ca="1" si="1077"/>
        <v>7946</v>
      </c>
      <c r="S4277" s="8">
        <f t="shared" ca="1" si="1078"/>
        <v>2227257</v>
      </c>
      <c r="T4277" s="8">
        <f t="shared" ca="1" si="1074"/>
        <v>274</v>
      </c>
      <c r="U4277" s="9">
        <f t="shared" ca="1" si="1079"/>
        <v>0</v>
      </c>
      <c r="V4277">
        <f t="shared" si="1075"/>
        <v>2015</v>
      </c>
      <c r="W4277">
        <f t="shared" si="1076"/>
        <v>9</v>
      </c>
    </row>
    <row r="4278" spans="1:23" x14ac:dyDescent="0.25">
      <c r="A4278" s="1">
        <v>42277</v>
      </c>
      <c r="B4278" s="2">
        <v>8181.24</v>
      </c>
      <c r="C4278" s="2">
        <v>102231</v>
      </c>
      <c r="D4278" s="2">
        <v>8135</v>
      </c>
      <c r="E4278" s="2">
        <v>8119</v>
      </c>
      <c r="F4278" s="10">
        <f t="shared" si="1066"/>
        <v>-5.6519549603727404E-3</v>
      </c>
      <c r="G4278" s="2">
        <f t="shared" ca="1" si="1067"/>
        <v>88986.45</v>
      </c>
      <c r="H4278">
        <f t="shared" ca="1" si="1068"/>
        <v>1</v>
      </c>
      <c r="I4278">
        <f t="shared" si="1069"/>
        <v>1</v>
      </c>
      <c r="J4278">
        <f t="shared" si="1072"/>
        <v>48.889999999999418</v>
      </c>
      <c r="K4278">
        <f t="shared" si="1070"/>
        <v>1</v>
      </c>
      <c r="L4278" s="11">
        <f t="shared" ca="1" si="1064"/>
        <v>9223.5899999999583</v>
      </c>
      <c r="M4278">
        <f t="shared" ca="1" si="1071"/>
        <v>1</v>
      </c>
      <c r="N4278">
        <f t="shared" ca="1" si="1065"/>
        <v>0</v>
      </c>
      <c r="O4278">
        <f>COUNTIF(結算日!$A$3:$A$249,A4278)</f>
        <v>0</v>
      </c>
      <c r="Q4278" s="7">
        <f t="shared" si="1073"/>
        <v>15</v>
      </c>
      <c r="R4278" s="8">
        <f t="shared" ca="1" si="1077"/>
        <v>4110</v>
      </c>
      <c r="S4278" s="8">
        <f t="shared" ca="1" si="1078"/>
        <v>2231367</v>
      </c>
      <c r="T4278" s="8">
        <f t="shared" ca="1" si="1074"/>
        <v>274</v>
      </c>
      <c r="U4278" s="9">
        <f t="shared" ca="1" si="1079"/>
        <v>0</v>
      </c>
      <c r="V4278">
        <f t="shared" si="1075"/>
        <v>2015</v>
      </c>
      <c r="W4278">
        <f t="shared" si="1076"/>
        <v>9</v>
      </c>
    </row>
    <row r="4279" spans="1:23" x14ac:dyDescent="0.25">
      <c r="A4279" s="1">
        <v>42278</v>
      </c>
      <c r="B4279" s="2">
        <v>8295.94</v>
      </c>
      <c r="C4279" s="2">
        <v>87824</v>
      </c>
      <c r="D4279" s="2">
        <v>8309</v>
      </c>
      <c r="E4279" s="2">
        <v>8292</v>
      </c>
      <c r="F4279" s="10">
        <f t="shared" si="1066"/>
        <v>1.5742640375893124E-3</v>
      </c>
      <c r="G4279" s="2">
        <f t="shared" ca="1" si="1067"/>
        <v>88690.925000000003</v>
      </c>
      <c r="H4279">
        <f t="shared" ca="1" si="1068"/>
        <v>-1</v>
      </c>
      <c r="I4279">
        <f t="shared" si="1069"/>
        <v>-1</v>
      </c>
      <c r="J4279">
        <f t="shared" si="1072"/>
        <v>114.70000000000073</v>
      </c>
      <c r="K4279">
        <f t="shared" si="1070"/>
        <v>-1</v>
      </c>
      <c r="L4279" s="11">
        <f t="shared" ca="1" si="1064"/>
        <v>9338.289999999959</v>
      </c>
      <c r="M4279">
        <f t="shared" ca="1" si="1071"/>
        <v>-1</v>
      </c>
      <c r="N4279">
        <f t="shared" ca="1" si="1065"/>
        <v>2</v>
      </c>
      <c r="O4279">
        <f>COUNTIF(結算日!$A$3:$A$249,A4279)</f>
        <v>0</v>
      </c>
      <c r="Q4279" s="7">
        <f t="shared" si="1073"/>
        <v>174</v>
      </c>
      <c r="R4279" s="8">
        <f t="shared" ca="1" si="1077"/>
        <v>47676</v>
      </c>
      <c r="S4279" s="8">
        <f t="shared" ca="1" si="1078"/>
        <v>2279043</v>
      </c>
      <c r="T4279" s="8">
        <f t="shared" ca="1" si="1074"/>
        <v>-274</v>
      </c>
      <c r="U4279" s="9">
        <f t="shared" ca="1" si="1079"/>
        <v>548</v>
      </c>
      <c r="V4279">
        <f t="shared" si="1075"/>
        <v>2015</v>
      </c>
      <c r="W4279">
        <f t="shared" si="1076"/>
        <v>10</v>
      </c>
    </row>
    <row r="4280" spans="1:23" x14ac:dyDescent="0.25">
      <c r="A4280" s="1">
        <v>42279</v>
      </c>
      <c r="B4280" s="2">
        <v>8305.0300000000007</v>
      </c>
      <c r="C4280" s="2">
        <v>73586</v>
      </c>
      <c r="D4280" s="2">
        <v>8277</v>
      </c>
      <c r="E4280" s="2">
        <v>8265</v>
      </c>
      <c r="F4280" s="10">
        <f t="shared" si="1066"/>
        <v>-3.3750630641913304E-3</v>
      </c>
      <c r="G4280" s="2">
        <f t="shared" ca="1" si="1067"/>
        <v>88390.399999999994</v>
      </c>
      <c r="H4280">
        <f t="shared" ca="1" si="1068"/>
        <v>-1</v>
      </c>
      <c r="I4280">
        <f t="shared" si="1069"/>
        <v>1</v>
      </c>
      <c r="J4280">
        <f t="shared" si="1072"/>
        <v>9.0900000000001455</v>
      </c>
      <c r="K4280">
        <f t="shared" si="1070"/>
        <v>1</v>
      </c>
      <c r="L4280" s="11">
        <f t="shared" ca="1" si="1064"/>
        <v>9329.1999999999589</v>
      </c>
      <c r="M4280">
        <f t="shared" ca="1" si="1071"/>
        <v>1</v>
      </c>
      <c r="N4280">
        <f t="shared" ca="1" si="1065"/>
        <v>2</v>
      </c>
      <c r="O4280">
        <f>COUNTIF(結算日!$A$3:$A$249,A4280)</f>
        <v>0</v>
      </c>
      <c r="Q4280" s="7">
        <f t="shared" si="1073"/>
        <v>-32</v>
      </c>
      <c r="R4280" s="8">
        <f t="shared" ca="1" si="1077"/>
        <v>8768</v>
      </c>
      <c r="S4280" s="8">
        <f t="shared" ca="1" si="1078"/>
        <v>2287263</v>
      </c>
      <c r="T4280" s="8">
        <f t="shared" ca="1" si="1074"/>
        <v>276</v>
      </c>
      <c r="U4280" s="9">
        <f t="shared" ca="1" si="1079"/>
        <v>550</v>
      </c>
      <c r="V4280">
        <f t="shared" si="1075"/>
        <v>2015</v>
      </c>
      <c r="W4280">
        <f t="shared" si="1076"/>
        <v>10</v>
      </c>
    </row>
    <row r="4281" spans="1:23" x14ac:dyDescent="0.25">
      <c r="A4281" s="1">
        <v>42282</v>
      </c>
      <c r="B4281" s="2">
        <v>8352.36</v>
      </c>
      <c r="C4281" s="2">
        <v>82999</v>
      </c>
      <c r="D4281" s="2">
        <v>8335</v>
      </c>
      <c r="E4281" s="2">
        <v>8320</v>
      </c>
      <c r="F4281" s="10">
        <f t="shared" si="1066"/>
        <v>-2.0784544727479037E-3</v>
      </c>
      <c r="G4281" s="2">
        <f t="shared" ca="1" si="1067"/>
        <v>88238.274999999994</v>
      </c>
      <c r="H4281">
        <f t="shared" ca="1" si="1068"/>
        <v>-1</v>
      </c>
      <c r="I4281">
        <f t="shared" si="1069"/>
        <v>1</v>
      </c>
      <c r="J4281">
        <f t="shared" si="1072"/>
        <v>47.329999999999927</v>
      </c>
      <c r="K4281">
        <f t="shared" si="1070"/>
        <v>1</v>
      </c>
      <c r="L4281" s="11">
        <f t="shared" ca="1" si="1064"/>
        <v>9376.5299999999588</v>
      </c>
      <c r="M4281">
        <f t="shared" ca="1" si="1071"/>
        <v>1</v>
      </c>
      <c r="N4281">
        <f t="shared" ca="1" si="1065"/>
        <v>0</v>
      </c>
      <c r="O4281">
        <f>COUNTIF(結算日!$A$3:$A$249,A4281)</f>
        <v>0</v>
      </c>
      <c r="Q4281" s="7">
        <f t="shared" si="1073"/>
        <v>58</v>
      </c>
      <c r="R4281" s="8">
        <f t="shared" ca="1" si="1077"/>
        <v>16008</v>
      </c>
      <c r="S4281" s="8">
        <f t="shared" ca="1" si="1078"/>
        <v>2302721</v>
      </c>
      <c r="T4281" s="8">
        <f t="shared" ca="1" si="1074"/>
        <v>276</v>
      </c>
      <c r="U4281" s="9">
        <f t="shared" ca="1" si="1079"/>
        <v>0</v>
      </c>
      <c r="V4281">
        <f t="shared" si="1075"/>
        <v>2015</v>
      </c>
      <c r="W4281">
        <f t="shared" si="1076"/>
        <v>10</v>
      </c>
    </row>
    <row r="4282" spans="1:23" x14ac:dyDescent="0.25">
      <c r="A4282" s="1">
        <v>42283</v>
      </c>
      <c r="B4282" s="2">
        <v>8394.1</v>
      </c>
      <c r="C4282" s="2">
        <v>99620</v>
      </c>
      <c r="D4282" s="2">
        <v>8370</v>
      </c>
      <c r="E4282" s="2">
        <v>8358</v>
      </c>
      <c r="F4282" s="10">
        <f t="shared" si="1066"/>
        <v>-2.8710641998547226E-3</v>
      </c>
      <c r="G4282" s="2">
        <f t="shared" ca="1" si="1067"/>
        <v>88842.85</v>
      </c>
      <c r="H4282">
        <f t="shared" ca="1" si="1068"/>
        <v>1</v>
      </c>
      <c r="I4282">
        <f t="shared" si="1069"/>
        <v>1</v>
      </c>
      <c r="J4282">
        <f t="shared" si="1072"/>
        <v>41.739999999999782</v>
      </c>
      <c r="K4282">
        <f t="shared" si="1070"/>
        <v>1</v>
      </c>
      <c r="L4282" s="11">
        <f t="shared" ca="1" si="1064"/>
        <v>9418.2699999999586</v>
      </c>
      <c r="M4282">
        <f t="shared" ca="1" si="1071"/>
        <v>1</v>
      </c>
      <c r="N4282">
        <f t="shared" ca="1" si="1065"/>
        <v>0</v>
      </c>
      <c r="O4282">
        <f>COUNTIF(結算日!$A$3:$A$249,A4282)</f>
        <v>0</v>
      </c>
      <c r="Q4282" s="7">
        <f t="shared" si="1073"/>
        <v>35</v>
      </c>
      <c r="R4282" s="8">
        <f t="shared" ca="1" si="1077"/>
        <v>9660</v>
      </c>
      <c r="S4282" s="8">
        <f t="shared" ca="1" si="1078"/>
        <v>2312381</v>
      </c>
      <c r="T4282" s="8">
        <f t="shared" ca="1" si="1074"/>
        <v>276</v>
      </c>
      <c r="U4282" s="9">
        <f t="shared" ca="1" si="1079"/>
        <v>0</v>
      </c>
      <c r="V4282">
        <f t="shared" si="1075"/>
        <v>2015</v>
      </c>
      <c r="W4282">
        <f t="shared" si="1076"/>
        <v>10</v>
      </c>
    </row>
    <row r="4283" spans="1:23" x14ac:dyDescent="0.25">
      <c r="A4283" s="1">
        <v>42284</v>
      </c>
      <c r="B4283" s="2">
        <v>8495.23</v>
      </c>
      <c r="C4283" s="2">
        <v>93667</v>
      </c>
      <c r="D4283" s="2">
        <v>8492</v>
      </c>
      <c r="E4283" s="2">
        <v>8478</v>
      </c>
      <c r="F4283" s="10">
        <f t="shared" si="1066"/>
        <v>-3.8021336679516793E-4</v>
      </c>
      <c r="G4283" s="2">
        <f t="shared" ca="1" si="1067"/>
        <v>89227.25</v>
      </c>
      <c r="H4283">
        <f t="shared" ca="1" si="1068"/>
        <v>1</v>
      </c>
      <c r="I4283">
        <f t="shared" si="1069"/>
        <v>1</v>
      </c>
      <c r="J4283">
        <f t="shared" si="1072"/>
        <v>101.1299999999992</v>
      </c>
      <c r="K4283">
        <f t="shared" ca="1" si="1070"/>
        <v>1</v>
      </c>
      <c r="L4283" s="11">
        <f t="shared" ca="1" si="1064"/>
        <v>9519.3999999999578</v>
      </c>
      <c r="M4283">
        <f t="shared" ca="1" si="1071"/>
        <v>1</v>
      </c>
      <c r="N4283">
        <f t="shared" ca="1" si="1065"/>
        <v>0</v>
      </c>
      <c r="O4283">
        <f>COUNTIF(結算日!$A$3:$A$249,A4283)</f>
        <v>0</v>
      </c>
      <c r="Q4283" s="7">
        <f t="shared" si="1073"/>
        <v>122</v>
      </c>
      <c r="R4283" s="8">
        <f t="shared" ca="1" si="1077"/>
        <v>33672</v>
      </c>
      <c r="S4283" s="8">
        <f t="shared" ca="1" si="1078"/>
        <v>2346053</v>
      </c>
      <c r="T4283" s="8">
        <f t="shared" ca="1" si="1074"/>
        <v>276</v>
      </c>
      <c r="U4283" s="9">
        <f t="shared" ca="1" si="1079"/>
        <v>0</v>
      </c>
      <c r="V4283">
        <f t="shared" si="1075"/>
        <v>2015</v>
      </c>
      <c r="W4283">
        <f t="shared" si="1076"/>
        <v>10</v>
      </c>
    </row>
    <row r="4284" spans="1:23" x14ac:dyDescent="0.25">
      <c r="A4284" s="1">
        <v>42285</v>
      </c>
      <c r="B4284" s="2">
        <v>8445.9599999999991</v>
      </c>
      <c r="C4284" s="2">
        <v>96378</v>
      </c>
      <c r="D4284" s="2">
        <v>8441</v>
      </c>
      <c r="E4284" s="2">
        <v>8433</v>
      </c>
      <c r="F4284" s="10">
        <f t="shared" si="1066"/>
        <v>-5.8726302279421549E-4</v>
      </c>
      <c r="G4284" s="2">
        <f t="shared" ca="1" si="1067"/>
        <v>89144.6</v>
      </c>
      <c r="H4284">
        <f t="shared" ca="1" si="1068"/>
        <v>1</v>
      </c>
      <c r="I4284">
        <f t="shared" si="1069"/>
        <v>1</v>
      </c>
      <c r="J4284">
        <f t="shared" si="1072"/>
        <v>-49.270000000000437</v>
      </c>
      <c r="K4284">
        <f t="shared" ca="1" si="1070"/>
        <v>1</v>
      </c>
      <c r="L4284" s="11">
        <f t="shared" ca="1" si="1064"/>
        <v>9470.1299999999574</v>
      </c>
      <c r="M4284">
        <f t="shared" ca="1" si="1071"/>
        <v>1</v>
      </c>
      <c r="N4284">
        <f t="shared" ca="1" si="1065"/>
        <v>0</v>
      </c>
      <c r="O4284">
        <f>COUNTIF(結算日!$A$3:$A$249,A4284)</f>
        <v>0</v>
      </c>
      <c r="Q4284" s="7">
        <f t="shared" si="1073"/>
        <v>-51</v>
      </c>
      <c r="R4284" s="8">
        <f t="shared" ca="1" si="1077"/>
        <v>-14076</v>
      </c>
      <c r="S4284" s="8">
        <f t="shared" ca="1" si="1078"/>
        <v>2331977</v>
      </c>
      <c r="T4284" s="8">
        <f t="shared" ca="1" si="1074"/>
        <v>276</v>
      </c>
      <c r="U4284" s="9">
        <f t="shared" ca="1" si="1079"/>
        <v>0</v>
      </c>
      <c r="V4284">
        <f t="shared" si="1075"/>
        <v>2015</v>
      </c>
      <c r="W4284">
        <f t="shared" si="1076"/>
        <v>10</v>
      </c>
    </row>
    <row r="4285" spans="1:23" x14ac:dyDescent="0.25">
      <c r="A4285" s="1">
        <v>42289</v>
      </c>
      <c r="B4285" s="2">
        <v>8573.7199999999993</v>
      </c>
      <c r="C4285" s="2">
        <v>99863</v>
      </c>
      <c r="D4285" s="2">
        <v>8552</v>
      </c>
      <c r="E4285" s="2">
        <v>8539</v>
      </c>
      <c r="F4285" s="10">
        <f t="shared" si="1066"/>
        <v>-2.5333227583824725E-3</v>
      </c>
      <c r="G4285" s="2">
        <f t="shared" ca="1" si="1067"/>
        <v>89254.875</v>
      </c>
      <c r="H4285">
        <f t="shared" ca="1" si="1068"/>
        <v>1</v>
      </c>
      <c r="I4285">
        <f t="shared" si="1069"/>
        <v>1</v>
      </c>
      <c r="J4285">
        <f t="shared" si="1072"/>
        <v>127.76000000000022</v>
      </c>
      <c r="K4285">
        <f t="shared" si="1070"/>
        <v>1</v>
      </c>
      <c r="L4285" s="11">
        <f t="shared" ca="1" si="1064"/>
        <v>9597.8899999999576</v>
      </c>
      <c r="M4285">
        <f t="shared" ca="1" si="1071"/>
        <v>1</v>
      </c>
      <c r="N4285">
        <f t="shared" ca="1" si="1065"/>
        <v>0</v>
      </c>
      <c r="O4285">
        <f>COUNTIF(結算日!$A$3:$A$249,A4285)</f>
        <v>0</v>
      </c>
      <c r="Q4285" s="7">
        <f t="shared" si="1073"/>
        <v>111</v>
      </c>
      <c r="R4285" s="8">
        <f t="shared" ca="1" si="1077"/>
        <v>30636</v>
      </c>
      <c r="S4285" s="8">
        <f t="shared" ca="1" si="1078"/>
        <v>2362613</v>
      </c>
      <c r="T4285" s="8">
        <f t="shared" ca="1" si="1074"/>
        <v>276</v>
      </c>
      <c r="U4285" s="9">
        <f t="shared" ca="1" si="1079"/>
        <v>0</v>
      </c>
      <c r="V4285">
        <f t="shared" si="1075"/>
        <v>2015</v>
      </c>
      <c r="W4285">
        <f t="shared" si="1076"/>
        <v>10</v>
      </c>
    </row>
    <row r="4286" spans="1:23" x14ac:dyDescent="0.25">
      <c r="A4286" s="1">
        <v>42290</v>
      </c>
      <c r="B4286" s="2">
        <v>8567.92</v>
      </c>
      <c r="C4286" s="2">
        <v>89226</v>
      </c>
      <c r="D4286" s="2">
        <v>8553</v>
      </c>
      <c r="E4286" s="2">
        <v>8540</v>
      </c>
      <c r="F4286" s="10">
        <f t="shared" si="1066"/>
        <v>-1.74137947133024E-3</v>
      </c>
      <c r="G4286" s="2">
        <f t="shared" ca="1" si="1067"/>
        <v>89300.175000000003</v>
      </c>
      <c r="H4286">
        <f t="shared" ca="1" si="1068"/>
        <v>-1</v>
      </c>
      <c r="I4286">
        <f t="shared" si="1069"/>
        <v>1</v>
      </c>
      <c r="J4286">
        <f t="shared" si="1072"/>
        <v>-5.7999999999992724</v>
      </c>
      <c r="K4286">
        <f t="shared" si="1070"/>
        <v>1</v>
      </c>
      <c r="L4286" s="11">
        <f t="shared" ref="L4286:L4349" ca="1" si="1080">L4285+J4286*M4285</f>
        <v>9592.0899999999583</v>
      </c>
      <c r="M4286">
        <f t="shared" ca="1" si="1071"/>
        <v>1</v>
      </c>
      <c r="N4286">
        <f t="shared" ref="N4286:N4349" ca="1" si="1081">ABS(M4286-M4285)</f>
        <v>0</v>
      </c>
      <c r="O4286">
        <f>COUNTIF(結算日!$A$3:$A$249,A4286)</f>
        <v>0</v>
      </c>
      <c r="Q4286" s="7">
        <f t="shared" si="1073"/>
        <v>1</v>
      </c>
      <c r="R4286" s="8">
        <f t="shared" ca="1" si="1077"/>
        <v>276</v>
      </c>
      <c r="S4286" s="8">
        <f t="shared" ca="1" si="1078"/>
        <v>2362889</v>
      </c>
      <c r="T4286" s="8">
        <f t="shared" ca="1" si="1074"/>
        <v>276</v>
      </c>
      <c r="U4286" s="9">
        <f t="shared" ca="1" si="1079"/>
        <v>0</v>
      </c>
      <c r="V4286">
        <f t="shared" si="1075"/>
        <v>2015</v>
      </c>
      <c r="W4286">
        <f t="shared" si="1076"/>
        <v>10</v>
      </c>
    </row>
    <row r="4287" spans="1:23" x14ac:dyDescent="0.25">
      <c r="A4287" s="1">
        <v>42291</v>
      </c>
      <c r="B4287" s="2">
        <v>8522.51</v>
      </c>
      <c r="C4287" s="2">
        <v>80463</v>
      </c>
      <c r="D4287" s="2">
        <v>8519</v>
      </c>
      <c r="E4287" s="2">
        <v>8507</v>
      </c>
      <c r="F4287" s="10">
        <f t="shared" si="1066"/>
        <v>-4.1185049944214569E-4</v>
      </c>
      <c r="G4287" s="2">
        <f t="shared" ca="1" si="1067"/>
        <v>89512.55</v>
      </c>
      <c r="H4287">
        <f t="shared" ca="1" si="1068"/>
        <v>-1</v>
      </c>
      <c r="I4287">
        <f t="shared" si="1069"/>
        <v>1</v>
      </c>
      <c r="J4287">
        <f t="shared" si="1072"/>
        <v>-45.409999999999854</v>
      </c>
      <c r="K4287">
        <f t="shared" ca="1" si="1070"/>
        <v>-1</v>
      </c>
      <c r="L4287" s="11">
        <f t="shared" ca="1" si="1080"/>
        <v>9546.6799999999585</v>
      </c>
      <c r="M4287">
        <f t="shared" ca="1" si="1071"/>
        <v>-1</v>
      </c>
      <c r="N4287">
        <f t="shared" ca="1" si="1081"/>
        <v>2</v>
      </c>
      <c r="O4287">
        <f>COUNTIF(結算日!$A$3:$A$249,A4287)</f>
        <v>0</v>
      </c>
      <c r="Q4287" s="7">
        <f t="shared" si="1073"/>
        <v>-34</v>
      </c>
      <c r="R4287" s="8">
        <f t="shared" ca="1" si="1077"/>
        <v>-9384</v>
      </c>
      <c r="S4287" s="8">
        <f t="shared" ca="1" si="1078"/>
        <v>2353505</v>
      </c>
      <c r="T4287" s="8">
        <f t="shared" ca="1" si="1074"/>
        <v>-276</v>
      </c>
      <c r="U4287" s="9">
        <f t="shared" ca="1" si="1079"/>
        <v>552</v>
      </c>
      <c r="V4287">
        <f t="shared" si="1075"/>
        <v>2015</v>
      </c>
      <c r="W4287">
        <f t="shared" si="1076"/>
        <v>10</v>
      </c>
    </row>
    <row r="4288" spans="1:23" x14ac:dyDescent="0.25">
      <c r="A4288" s="1">
        <v>42292</v>
      </c>
      <c r="B4288" s="2">
        <v>8601.52</v>
      </c>
      <c r="C4288" s="2">
        <v>91564</v>
      </c>
      <c r="D4288" s="2">
        <v>8608</v>
      </c>
      <c r="E4288" s="2">
        <v>8596</v>
      </c>
      <c r="F4288" s="10">
        <f t="shared" si="1066"/>
        <v>7.5335522093755714E-4</v>
      </c>
      <c r="G4288" s="2">
        <f t="shared" ca="1" si="1067"/>
        <v>90084.675000000003</v>
      </c>
      <c r="H4288">
        <f t="shared" ca="1" si="1068"/>
        <v>1</v>
      </c>
      <c r="I4288">
        <f t="shared" si="1069"/>
        <v>-1</v>
      </c>
      <c r="J4288">
        <f t="shared" si="1072"/>
        <v>79.010000000000218</v>
      </c>
      <c r="K4288">
        <f t="shared" ca="1" si="1070"/>
        <v>1</v>
      </c>
      <c r="L4288" s="11">
        <f t="shared" ca="1" si="1080"/>
        <v>9467.6699999999582</v>
      </c>
      <c r="M4288">
        <f t="shared" ca="1" si="1071"/>
        <v>1</v>
      </c>
      <c r="N4288">
        <f t="shared" ca="1" si="1081"/>
        <v>2</v>
      </c>
      <c r="O4288">
        <f>COUNTIF(結算日!$A$3:$A$249,A4288)</f>
        <v>0</v>
      </c>
      <c r="Q4288" s="7">
        <f t="shared" si="1073"/>
        <v>89</v>
      </c>
      <c r="R4288" s="8">
        <f t="shared" ca="1" si="1077"/>
        <v>-24564</v>
      </c>
      <c r="S4288" s="8">
        <f t="shared" ca="1" si="1078"/>
        <v>2328389</v>
      </c>
      <c r="T4288" s="8">
        <f t="shared" ca="1" si="1074"/>
        <v>270</v>
      </c>
      <c r="U4288" s="9">
        <f t="shared" ca="1" si="1079"/>
        <v>546</v>
      </c>
      <c r="V4288">
        <f t="shared" si="1075"/>
        <v>2015</v>
      </c>
      <c r="W4288">
        <f t="shared" si="1076"/>
        <v>10</v>
      </c>
    </row>
    <row r="4289" spans="1:23" x14ac:dyDescent="0.25">
      <c r="A4289" s="1">
        <v>42293</v>
      </c>
      <c r="B4289" s="2">
        <v>8604.9500000000007</v>
      </c>
      <c r="C4289" s="2">
        <v>94037</v>
      </c>
      <c r="D4289" s="2">
        <v>8607</v>
      </c>
      <c r="E4289" s="2">
        <v>8596</v>
      </c>
      <c r="F4289" s="10">
        <f t="shared" si="1066"/>
        <v>2.3823496940700295E-4</v>
      </c>
      <c r="G4289" s="2">
        <f t="shared" ca="1" si="1067"/>
        <v>90573.375</v>
      </c>
      <c r="H4289">
        <f t="shared" ca="1" si="1068"/>
        <v>1</v>
      </c>
      <c r="I4289">
        <f t="shared" si="1069"/>
        <v>-1</v>
      </c>
      <c r="J4289">
        <f t="shared" si="1072"/>
        <v>3.430000000000291</v>
      </c>
      <c r="K4289">
        <f t="shared" ca="1" si="1070"/>
        <v>1</v>
      </c>
      <c r="L4289" s="11">
        <f t="shared" ca="1" si="1080"/>
        <v>9471.0999999999585</v>
      </c>
      <c r="M4289">
        <f t="shared" ca="1" si="1071"/>
        <v>1</v>
      </c>
      <c r="N4289">
        <f t="shared" ca="1" si="1081"/>
        <v>0</v>
      </c>
      <c r="O4289">
        <f>COUNTIF(結算日!$A$3:$A$249,A4289)</f>
        <v>0</v>
      </c>
      <c r="Q4289" s="7">
        <f t="shared" si="1073"/>
        <v>-1</v>
      </c>
      <c r="R4289" s="8">
        <f t="shared" ca="1" si="1077"/>
        <v>-270</v>
      </c>
      <c r="S4289" s="8">
        <f t="shared" ca="1" si="1078"/>
        <v>2327573</v>
      </c>
      <c r="T4289" s="8">
        <f t="shared" ca="1" si="1074"/>
        <v>270</v>
      </c>
      <c r="U4289" s="9">
        <f t="shared" ca="1" si="1079"/>
        <v>0</v>
      </c>
      <c r="V4289">
        <f t="shared" si="1075"/>
        <v>2015</v>
      </c>
      <c r="W4289">
        <f t="shared" si="1076"/>
        <v>10</v>
      </c>
    </row>
    <row r="4290" spans="1:23" x14ac:dyDescent="0.25">
      <c r="A4290" s="1">
        <v>42296</v>
      </c>
      <c r="B4290" s="2">
        <v>8631.5</v>
      </c>
      <c r="C4290" s="2">
        <v>80286</v>
      </c>
      <c r="D4290" s="2">
        <v>8624</v>
      </c>
      <c r="E4290" s="2">
        <v>8621</v>
      </c>
      <c r="F4290" s="10">
        <f t="shared" ref="F4290:F4353" si="1082">IF(O4290=1,E4290,D4290)/B4290-1</f>
        <v>-8.6891038637548768E-4</v>
      </c>
      <c r="G4290" s="2">
        <f t="shared" ref="G4290:G4353" ca="1" si="1083">IF(ROW()&gt;$G$1,AVERAGE(OFFSET(C4290,-$G$1+1,,$G$1)),"")</f>
        <v>90114.425000000003</v>
      </c>
      <c r="H4290">
        <f t="shared" ref="H4290:H4353" ca="1" si="1084">IF(G4290="",0,SIGN(C4290-G4290))</f>
        <v>-1</v>
      </c>
      <c r="I4290">
        <f t="shared" ref="I4290:I4353" si="1085">-SIGN(F4290)</f>
        <v>1</v>
      </c>
      <c r="J4290">
        <f t="shared" si="1072"/>
        <v>26.549999999999272</v>
      </c>
      <c r="K4290">
        <f t="shared" ref="K4290:K4353" ca="1" si="1086">CHOOSE($K$1,H4290*(2-$K$1)+I4290*($K$1-1),IF(ABS(F4290)&gt;($K$1-2)/100,I4290,H4290))</f>
        <v>-1</v>
      </c>
      <c r="L4290" s="11">
        <f t="shared" ca="1" si="1080"/>
        <v>9497.6499999999578</v>
      </c>
      <c r="M4290">
        <f t="shared" ref="M4290:M4353" ca="1" si="1087">INT(L4290*$P$1/B4290)*K4290</f>
        <v>-1</v>
      </c>
      <c r="N4290">
        <f t="shared" ca="1" si="1081"/>
        <v>2</v>
      </c>
      <c r="O4290">
        <f>COUNTIF(結算日!$A$3:$A$249,A4290)</f>
        <v>0</v>
      </c>
      <c r="Q4290" s="7">
        <f t="shared" si="1073"/>
        <v>17</v>
      </c>
      <c r="R4290" s="8">
        <f t="shared" ca="1" si="1077"/>
        <v>4590</v>
      </c>
      <c r="S4290" s="8">
        <f t="shared" ca="1" si="1078"/>
        <v>2332163</v>
      </c>
      <c r="T4290" s="8">
        <f t="shared" ca="1" si="1074"/>
        <v>-270</v>
      </c>
      <c r="U4290" s="9">
        <f t="shared" ca="1" si="1079"/>
        <v>540</v>
      </c>
      <c r="V4290">
        <f t="shared" si="1075"/>
        <v>2015</v>
      </c>
      <c r="W4290">
        <f t="shared" si="1076"/>
        <v>10</v>
      </c>
    </row>
    <row r="4291" spans="1:23" x14ac:dyDescent="0.25">
      <c r="A4291" s="1">
        <v>42297</v>
      </c>
      <c r="B4291" s="2">
        <v>8653.6</v>
      </c>
      <c r="C4291" s="2">
        <v>81829</v>
      </c>
      <c r="D4291" s="2">
        <v>8659</v>
      </c>
      <c r="E4291" s="2">
        <v>8655</v>
      </c>
      <c r="F4291" s="10">
        <f t="shared" si="1082"/>
        <v>6.2401774983822378E-4</v>
      </c>
      <c r="G4291" s="2">
        <f t="shared" ca="1" si="1083"/>
        <v>89960.625</v>
      </c>
      <c r="H4291">
        <f t="shared" ca="1" si="1084"/>
        <v>-1</v>
      </c>
      <c r="I4291">
        <f t="shared" si="1085"/>
        <v>-1</v>
      </c>
      <c r="J4291">
        <f t="shared" ref="J4291:J4354" si="1088">B4291-B4290</f>
        <v>22.100000000000364</v>
      </c>
      <c r="K4291">
        <f t="shared" ca="1" si="1086"/>
        <v>-1</v>
      </c>
      <c r="L4291" s="11">
        <f t="shared" ca="1" si="1080"/>
        <v>9475.5499999999574</v>
      </c>
      <c r="M4291">
        <f t="shared" ca="1" si="1087"/>
        <v>-1</v>
      </c>
      <c r="N4291">
        <f t="shared" ca="1" si="1081"/>
        <v>0</v>
      </c>
      <c r="O4291">
        <f>COUNTIF(結算日!$A$3:$A$249,A4291)</f>
        <v>0</v>
      </c>
      <c r="Q4291" s="7">
        <f t="shared" ref="Q4291:Q4354" si="1089">D4291-IF(O4290=1,E4290,D4290)</f>
        <v>35</v>
      </c>
      <c r="R4291" s="8">
        <f t="shared" ca="1" si="1077"/>
        <v>-9450</v>
      </c>
      <c r="S4291" s="8">
        <f t="shared" ca="1" si="1078"/>
        <v>2322173</v>
      </c>
      <c r="T4291" s="8">
        <f t="shared" ref="T4291:T4354" ca="1" si="1090">INT(S4291*$P$1/IF(O4291=1,E4291,D4291))*K4291</f>
        <v>-268</v>
      </c>
      <c r="U4291" s="9">
        <f t="shared" ca="1" si="1079"/>
        <v>2</v>
      </c>
      <c r="V4291">
        <f t="shared" ref="V4291:V4354" si="1091">YEAR(A4291)</f>
        <v>2015</v>
      </c>
      <c r="W4291">
        <f t="shared" ref="W4291:W4354" si="1092">MONTH(A4291)</f>
        <v>10</v>
      </c>
    </row>
    <row r="4292" spans="1:23" x14ac:dyDescent="0.25">
      <c r="A4292" s="1">
        <v>42298</v>
      </c>
      <c r="B4292" s="2">
        <v>8609.23</v>
      </c>
      <c r="C4292" s="2">
        <v>87959</v>
      </c>
      <c r="D4292" s="2">
        <v>8617</v>
      </c>
      <c r="E4292" s="2">
        <v>8609</v>
      </c>
      <c r="F4292" s="10">
        <f t="shared" si="1082"/>
        <v>-2.6715513466335494E-5</v>
      </c>
      <c r="G4292" s="2">
        <f t="shared" ca="1" si="1083"/>
        <v>89618.675000000003</v>
      </c>
      <c r="H4292">
        <f t="shared" ca="1" si="1084"/>
        <v>-1</v>
      </c>
      <c r="I4292">
        <f t="shared" si="1085"/>
        <v>1</v>
      </c>
      <c r="J4292">
        <f t="shared" si="1088"/>
        <v>-44.3700000000008</v>
      </c>
      <c r="K4292">
        <f t="shared" ca="1" si="1086"/>
        <v>-1</v>
      </c>
      <c r="L4292" s="11">
        <f t="shared" ca="1" si="1080"/>
        <v>9519.9199999999582</v>
      </c>
      <c r="M4292">
        <f t="shared" ca="1" si="1087"/>
        <v>-1</v>
      </c>
      <c r="N4292">
        <f t="shared" ca="1" si="1081"/>
        <v>0</v>
      </c>
      <c r="O4292">
        <f>COUNTIF(結算日!$A$3:$A$249,A4292)</f>
        <v>1</v>
      </c>
      <c r="Q4292" s="7">
        <f t="shared" si="1089"/>
        <v>-42</v>
      </c>
      <c r="R4292" s="8">
        <f t="shared" ref="R4292:R4355" ca="1" si="1093">Q4292*T4291</f>
        <v>11256</v>
      </c>
      <c r="S4292" s="8">
        <f t="shared" ref="S4292:S4355" ca="1" si="1094">S4291+Q4292*T4291-U4291*$U$1</f>
        <v>2333427</v>
      </c>
      <c r="T4292" s="8">
        <f t="shared" ca="1" si="1090"/>
        <v>-271</v>
      </c>
      <c r="U4292" s="9">
        <f t="shared" ref="U4292:U4355" ca="1" si="1095">IF(O4292=1,ABS(T4292)+ABS(T4291),ABS(T4292-T4291))</f>
        <v>539</v>
      </c>
      <c r="V4292">
        <f t="shared" si="1091"/>
        <v>2015</v>
      </c>
      <c r="W4292">
        <f t="shared" si="1092"/>
        <v>10</v>
      </c>
    </row>
    <row r="4293" spans="1:23" x14ac:dyDescent="0.25">
      <c r="A4293" s="1">
        <v>42299</v>
      </c>
      <c r="B4293" s="2">
        <v>8608.4599999999991</v>
      </c>
      <c r="C4293" s="2">
        <v>75343</v>
      </c>
      <c r="D4293" s="2">
        <v>8595</v>
      </c>
      <c r="E4293" s="2">
        <v>8590</v>
      </c>
      <c r="F4293" s="10">
        <f t="shared" si="1082"/>
        <v>-1.5635781545130234E-3</v>
      </c>
      <c r="G4293" s="2">
        <f t="shared" ca="1" si="1083"/>
        <v>87880.1</v>
      </c>
      <c r="H4293">
        <f t="shared" ca="1" si="1084"/>
        <v>-1</v>
      </c>
      <c r="I4293">
        <f t="shared" si="1085"/>
        <v>1</v>
      </c>
      <c r="J4293">
        <f t="shared" si="1088"/>
        <v>-0.77000000000043656</v>
      </c>
      <c r="K4293">
        <f t="shared" si="1086"/>
        <v>1</v>
      </c>
      <c r="L4293" s="11">
        <f t="shared" ca="1" si="1080"/>
        <v>9520.6899999999587</v>
      </c>
      <c r="M4293">
        <f t="shared" ca="1" si="1087"/>
        <v>1</v>
      </c>
      <c r="N4293">
        <f t="shared" ca="1" si="1081"/>
        <v>2</v>
      </c>
      <c r="O4293">
        <f>COUNTIF(結算日!$A$3:$A$249,A4293)</f>
        <v>0</v>
      </c>
      <c r="Q4293" s="7">
        <f t="shared" si="1089"/>
        <v>-14</v>
      </c>
      <c r="R4293" s="8">
        <f t="shared" ca="1" si="1093"/>
        <v>3794</v>
      </c>
      <c r="S4293" s="8">
        <f t="shared" ca="1" si="1094"/>
        <v>2336682</v>
      </c>
      <c r="T4293" s="8">
        <f t="shared" ca="1" si="1090"/>
        <v>271</v>
      </c>
      <c r="U4293" s="9">
        <f t="shared" ca="1" si="1095"/>
        <v>542</v>
      </c>
      <c r="V4293">
        <f t="shared" si="1091"/>
        <v>2015</v>
      </c>
      <c r="W4293">
        <f t="shared" si="1092"/>
        <v>10</v>
      </c>
    </row>
    <row r="4294" spans="1:23" x14ac:dyDescent="0.25">
      <c r="A4294" s="1">
        <v>42300</v>
      </c>
      <c r="B4294" s="2">
        <v>8673.81</v>
      </c>
      <c r="C4294" s="2">
        <v>92006</v>
      </c>
      <c r="D4294" s="2">
        <v>8692</v>
      </c>
      <c r="E4294" s="2">
        <v>8688</v>
      </c>
      <c r="F4294" s="10">
        <f t="shared" si="1082"/>
        <v>2.0971176449564588E-3</v>
      </c>
      <c r="G4294" s="2">
        <f t="shared" ca="1" si="1083"/>
        <v>87167.375</v>
      </c>
      <c r="H4294">
        <f t="shared" ca="1" si="1084"/>
        <v>1</v>
      </c>
      <c r="I4294">
        <f t="shared" si="1085"/>
        <v>-1</v>
      </c>
      <c r="J4294">
        <f t="shared" si="1088"/>
        <v>65.350000000000364</v>
      </c>
      <c r="K4294">
        <f t="shared" si="1086"/>
        <v>-1</v>
      </c>
      <c r="L4294" s="11">
        <f t="shared" ca="1" si="1080"/>
        <v>9586.039999999959</v>
      </c>
      <c r="M4294">
        <f t="shared" ca="1" si="1087"/>
        <v>-1</v>
      </c>
      <c r="N4294">
        <f t="shared" ca="1" si="1081"/>
        <v>2</v>
      </c>
      <c r="O4294">
        <f>COUNTIF(結算日!$A$3:$A$249,A4294)</f>
        <v>0</v>
      </c>
      <c r="Q4294" s="7">
        <f t="shared" si="1089"/>
        <v>97</v>
      </c>
      <c r="R4294" s="8">
        <f t="shared" ca="1" si="1093"/>
        <v>26287</v>
      </c>
      <c r="S4294" s="8">
        <f t="shared" ca="1" si="1094"/>
        <v>2362427</v>
      </c>
      <c r="T4294" s="8">
        <f t="shared" ca="1" si="1090"/>
        <v>-271</v>
      </c>
      <c r="U4294" s="9">
        <f t="shared" ca="1" si="1095"/>
        <v>542</v>
      </c>
      <c r="V4294">
        <f t="shared" si="1091"/>
        <v>2015</v>
      </c>
      <c r="W4294">
        <f t="shared" si="1092"/>
        <v>10</v>
      </c>
    </row>
    <row r="4295" spans="1:23" x14ac:dyDescent="0.25">
      <c r="A4295" s="1">
        <v>42303</v>
      </c>
      <c r="B4295" s="2">
        <v>8745.36</v>
      </c>
      <c r="C4295" s="2">
        <v>84413</v>
      </c>
      <c r="D4295" s="2">
        <v>8736</v>
      </c>
      <c r="E4295" s="2">
        <v>8733</v>
      </c>
      <c r="F4295" s="10">
        <f t="shared" si="1082"/>
        <v>-1.070281840884868E-3</v>
      </c>
      <c r="G4295" s="2">
        <f t="shared" ca="1" si="1083"/>
        <v>86545.4</v>
      </c>
      <c r="H4295">
        <f t="shared" ca="1" si="1084"/>
        <v>-1</v>
      </c>
      <c r="I4295">
        <f t="shared" si="1085"/>
        <v>1</v>
      </c>
      <c r="J4295">
        <f t="shared" si="1088"/>
        <v>71.550000000001091</v>
      </c>
      <c r="K4295">
        <f t="shared" si="1086"/>
        <v>1</v>
      </c>
      <c r="L4295" s="11">
        <f t="shared" ca="1" si="1080"/>
        <v>9514.4899999999579</v>
      </c>
      <c r="M4295">
        <f t="shared" ca="1" si="1087"/>
        <v>1</v>
      </c>
      <c r="N4295">
        <f t="shared" ca="1" si="1081"/>
        <v>2</v>
      </c>
      <c r="O4295">
        <f>COUNTIF(結算日!$A$3:$A$249,A4295)</f>
        <v>0</v>
      </c>
      <c r="Q4295" s="7">
        <f t="shared" si="1089"/>
        <v>44</v>
      </c>
      <c r="R4295" s="8">
        <f t="shared" ca="1" si="1093"/>
        <v>-11924</v>
      </c>
      <c r="S4295" s="8">
        <f t="shared" ca="1" si="1094"/>
        <v>2349961</v>
      </c>
      <c r="T4295" s="8">
        <f t="shared" ca="1" si="1090"/>
        <v>268</v>
      </c>
      <c r="U4295" s="9">
        <f t="shared" ca="1" si="1095"/>
        <v>539</v>
      </c>
      <c r="V4295">
        <f t="shared" si="1091"/>
        <v>2015</v>
      </c>
      <c r="W4295">
        <f t="shared" si="1092"/>
        <v>10</v>
      </c>
    </row>
    <row r="4296" spans="1:23" x14ac:dyDescent="0.25">
      <c r="A4296" s="1">
        <v>42304</v>
      </c>
      <c r="B4296" s="2">
        <v>8701.32</v>
      </c>
      <c r="C4296" s="2">
        <v>88113</v>
      </c>
      <c r="D4296" s="2">
        <v>8691</v>
      </c>
      <c r="E4296" s="2">
        <v>8692</v>
      </c>
      <c r="F4296" s="10">
        <f t="shared" si="1082"/>
        <v>-1.1860269476354768E-3</v>
      </c>
      <c r="G4296" s="2">
        <f t="shared" ca="1" si="1083"/>
        <v>86017.65</v>
      </c>
      <c r="H4296">
        <f t="shared" ca="1" si="1084"/>
        <v>1</v>
      </c>
      <c r="I4296">
        <f t="shared" si="1085"/>
        <v>1</v>
      </c>
      <c r="J4296">
        <f t="shared" si="1088"/>
        <v>-44.040000000000873</v>
      </c>
      <c r="K4296">
        <f t="shared" si="1086"/>
        <v>1</v>
      </c>
      <c r="L4296" s="11">
        <f t="shared" ca="1" si="1080"/>
        <v>9470.4499999999571</v>
      </c>
      <c r="M4296">
        <f t="shared" ca="1" si="1087"/>
        <v>1</v>
      </c>
      <c r="N4296">
        <f t="shared" ca="1" si="1081"/>
        <v>0</v>
      </c>
      <c r="O4296">
        <f>COUNTIF(結算日!$A$3:$A$249,A4296)</f>
        <v>0</v>
      </c>
      <c r="Q4296" s="7">
        <f t="shared" si="1089"/>
        <v>-45</v>
      </c>
      <c r="R4296" s="8">
        <f t="shared" ca="1" si="1093"/>
        <v>-12060</v>
      </c>
      <c r="S4296" s="8">
        <f t="shared" ca="1" si="1094"/>
        <v>2337362</v>
      </c>
      <c r="T4296" s="8">
        <f t="shared" ca="1" si="1090"/>
        <v>268</v>
      </c>
      <c r="U4296" s="9">
        <f t="shared" ca="1" si="1095"/>
        <v>0</v>
      </c>
      <c r="V4296">
        <f t="shared" si="1091"/>
        <v>2015</v>
      </c>
      <c r="W4296">
        <f t="shared" si="1092"/>
        <v>10</v>
      </c>
    </row>
    <row r="4297" spans="1:23" x14ac:dyDescent="0.25">
      <c r="A4297" s="1">
        <v>42305</v>
      </c>
      <c r="B4297" s="2">
        <v>8665.99</v>
      </c>
      <c r="C4297" s="2">
        <v>80245</v>
      </c>
      <c r="D4297" s="2">
        <v>8638</v>
      </c>
      <c r="E4297" s="2">
        <v>8638</v>
      </c>
      <c r="F4297" s="10">
        <f t="shared" si="1082"/>
        <v>-3.2298675627365769E-3</v>
      </c>
      <c r="G4297" s="2">
        <f t="shared" ca="1" si="1083"/>
        <v>85428.1</v>
      </c>
      <c r="H4297">
        <f t="shared" ca="1" si="1084"/>
        <v>-1</v>
      </c>
      <c r="I4297">
        <f t="shared" si="1085"/>
        <v>1</v>
      </c>
      <c r="J4297">
        <f t="shared" si="1088"/>
        <v>-35.329999999999927</v>
      </c>
      <c r="K4297">
        <f t="shared" si="1086"/>
        <v>1</v>
      </c>
      <c r="L4297" s="11">
        <f t="shared" ca="1" si="1080"/>
        <v>9435.1199999999571</v>
      </c>
      <c r="M4297">
        <f t="shared" ca="1" si="1087"/>
        <v>1</v>
      </c>
      <c r="N4297">
        <f t="shared" ca="1" si="1081"/>
        <v>0</v>
      </c>
      <c r="O4297">
        <f>COUNTIF(結算日!$A$3:$A$249,A4297)</f>
        <v>0</v>
      </c>
      <c r="Q4297" s="7">
        <f t="shared" si="1089"/>
        <v>-53</v>
      </c>
      <c r="R4297" s="8">
        <f t="shared" ca="1" si="1093"/>
        <v>-14204</v>
      </c>
      <c r="S4297" s="8">
        <f t="shared" ca="1" si="1094"/>
        <v>2323158</v>
      </c>
      <c r="T4297" s="8">
        <f t="shared" ca="1" si="1090"/>
        <v>268</v>
      </c>
      <c r="U4297" s="9">
        <f t="shared" ca="1" si="1095"/>
        <v>0</v>
      </c>
      <c r="V4297">
        <f t="shared" si="1091"/>
        <v>2015</v>
      </c>
      <c r="W4297">
        <f t="shared" si="1092"/>
        <v>10</v>
      </c>
    </row>
    <row r="4298" spans="1:23" x14ac:dyDescent="0.25">
      <c r="A4298" s="1">
        <v>42306</v>
      </c>
      <c r="B4298" s="2">
        <v>8571.08</v>
      </c>
      <c r="C4298" s="2">
        <v>85310</v>
      </c>
      <c r="D4298" s="2">
        <v>8550</v>
      </c>
      <c r="E4298" s="2">
        <v>8547</v>
      </c>
      <c r="F4298" s="10">
        <f t="shared" si="1082"/>
        <v>-2.4594333502895305E-3</v>
      </c>
      <c r="G4298" s="2">
        <f t="shared" ca="1" si="1083"/>
        <v>85030.675000000003</v>
      </c>
      <c r="H4298">
        <f t="shared" ca="1" si="1084"/>
        <v>1</v>
      </c>
      <c r="I4298">
        <f t="shared" si="1085"/>
        <v>1</v>
      </c>
      <c r="J4298">
        <f t="shared" si="1088"/>
        <v>-94.909999999999854</v>
      </c>
      <c r="K4298">
        <f t="shared" si="1086"/>
        <v>1</v>
      </c>
      <c r="L4298" s="11">
        <f t="shared" ca="1" si="1080"/>
        <v>9340.2099999999573</v>
      </c>
      <c r="M4298">
        <f t="shared" ca="1" si="1087"/>
        <v>1</v>
      </c>
      <c r="N4298">
        <f t="shared" ca="1" si="1081"/>
        <v>0</v>
      </c>
      <c r="O4298">
        <f>COUNTIF(結算日!$A$3:$A$249,A4298)</f>
        <v>0</v>
      </c>
      <c r="Q4298" s="7">
        <f t="shared" si="1089"/>
        <v>-88</v>
      </c>
      <c r="R4298" s="8">
        <f t="shared" ca="1" si="1093"/>
        <v>-23584</v>
      </c>
      <c r="S4298" s="8">
        <f t="shared" ca="1" si="1094"/>
        <v>2299574</v>
      </c>
      <c r="T4298" s="8">
        <f t="shared" ca="1" si="1090"/>
        <v>268</v>
      </c>
      <c r="U4298" s="9">
        <f t="shared" ca="1" si="1095"/>
        <v>0</v>
      </c>
      <c r="V4298">
        <f t="shared" si="1091"/>
        <v>2015</v>
      </c>
      <c r="W4298">
        <f t="shared" si="1092"/>
        <v>10</v>
      </c>
    </row>
    <row r="4299" spans="1:23" x14ac:dyDescent="0.25">
      <c r="A4299" s="1">
        <v>42307</v>
      </c>
      <c r="B4299" s="2">
        <v>8554.31</v>
      </c>
      <c r="C4299" s="2">
        <v>86371</v>
      </c>
      <c r="D4299" s="2">
        <v>8568</v>
      </c>
      <c r="E4299" s="2">
        <v>8569</v>
      </c>
      <c r="F4299" s="10">
        <f t="shared" si="1082"/>
        <v>1.6003628580212315E-3</v>
      </c>
      <c r="G4299" s="2">
        <f t="shared" ca="1" si="1083"/>
        <v>85081.95</v>
      </c>
      <c r="H4299">
        <f t="shared" ca="1" si="1084"/>
        <v>1</v>
      </c>
      <c r="I4299">
        <f t="shared" si="1085"/>
        <v>-1</v>
      </c>
      <c r="J4299">
        <f t="shared" si="1088"/>
        <v>-16.770000000000437</v>
      </c>
      <c r="K4299">
        <f t="shared" si="1086"/>
        <v>-1</v>
      </c>
      <c r="L4299" s="11">
        <f t="shared" ca="1" si="1080"/>
        <v>9323.4399999999569</v>
      </c>
      <c r="M4299">
        <f t="shared" ca="1" si="1087"/>
        <v>-1</v>
      </c>
      <c r="N4299">
        <f t="shared" ca="1" si="1081"/>
        <v>2</v>
      </c>
      <c r="O4299">
        <f>COUNTIF(結算日!$A$3:$A$249,A4299)</f>
        <v>0</v>
      </c>
      <c r="Q4299" s="7">
        <f t="shared" si="1089"/>
        <v>18</v>
      </c>
      <c r="R4299" s="8">
        <f t="shared" ca="1" si="1093"/>
        <v>4824</v>
      </c>
      <c r="S4299" s="8">
        <f t="shared" ca="1" si="1094"/>
        <v>2304398</v>
      </c>
      <c r="T4299" s="8">
        <f t="shared" ca="1" si="1090"/>
        <v>-268</v>
      </c>
      <c r="U4299" s="9">
        <f t="shared" ca="1" si="1095"/>
        <v>536</v>
      </c>
      <c r="V4299">
        <f t="shared" si="1091"/>
        <v>2015</v>
      </c>
      <c r="W4299">
        <f t="shared" si="1092"/>
        <v>10</v>
      </c>
    </row>
    <row r="4300" spans="1:23" x14ac:dyDescent="0.25">
      <c r="A4300" s="1">
        <v>42310</v>
      </c>
      <c r="B4300" s="2">
        <v>8614.77</v>
      </c>
      <c r="C4300" s="2">
        <v>77736</v>
      </c>
      <c r="D4300" s="2">
        <v>8583</v>
      </c>
      <c r="E4300" s="2">
        <v>8585</v>
      </c>
      <c r="F4300" s="10">
        <f t="shared" si="1082"/>
        <v>-3.6878523744685587E-3</v>
      </c>
      <c r="G4300" s="2">
        <f t="shared" ca="1" si="1083"/>
        <v>84756.3</v>
      </c>
      <c r="H4300">
        <f t="shared" ca="1" si="1084"/>
        <v>-1</v>
      </c>
      <c r="I4300">
        <f t="shared" si="1085"/>
        <v>1</v>
      </c>
      <c r="J4300">
        <f t="shared" si="1088"/>
        <v>60.460000000000946</v>
      </c>
      <c r="K4300">
        <f t="shared" si="1086"/>
        <v>1</v>
      </c>
      <c r="L4300" s="11">
        <f t="shared" ca="1" si="1080"/>
        <v>9262.9799999999559</v>
      </c>
      <c r="M4300">
        <f t="shared" ca="1" si="1087"/>
        <v>1</v>
      </c>
      <c r="N4300">
        <f t="shared" ca="1" si="1081"/>
        <v>2</v>
      </c>
      <c r="O4300">
        <f>COUNTIF(結算日!$A$3:$A$249,A4300)</f>
        <v>0</v>
      </c>
      <c r="Q4300" s="7">
        <f t="shared" si="1089"/>
        <v>15</v>
      </c>
      <c r="R4300" s="8">
        <f t="shared" ca="1" si="1093"/>
        <v>-4020</v>
      </c>
      <c r="S4300" s="8">
        <f t="shared" ca="1" si="1094"/>
        <v>2299842</v>
      </c>
      <c r="T4300" s="8">
        <f t="shared" ca="1" si="1090"/>
        <v>267</v>
      </c>
      <c r="U4300" s="9">
        <f t="shared" ca="1" si="1095"/>
        <v>535</v>
      </c>
      <c r="V4300">
        <f t="shared" si="1091"/>
        <v>2015</v>
      </c>
      <c r="W4300">
        <f t="shared" si="1092"/>
        <v>11</v>
      </c>
    </row>
    <row r="4301" spans="1:23" x14ac:dyDescent="0.25">
      <c r="A4301" s="1">
        <v>42311</v>
      </c>
      <c r="B4301" s="2">
        <v>8713.19</v>
      </c>
      <c r="C4301" s="2">
        <v>96459</v>
      </c>
      <c r="D4301" s="2">
        <v>8721</v>
      </c>
      <c r="E4301" s="2">
        <v>8722</v>
      </c>
      <c r="F4301" s="10">
        <f t="shared" si="1082"/>
        <v>8.9634221220924459E-4</v>
      </c>
      <c r="G4301" s="2">
        <f t="shared" ca="1" si="1083"/>
        <v>85026.6</v>
      </c>
      <c r="H4301">
        <f t="shared" ca="1" si="1084"/>
        <v>1</v>
      </c>
      <c r="I4301">
        <f t="shared" si="1085"/>
        <v>-1</v>
      </c>
      <c r="J4301">
        <f t="shared" si="1088"/>
        <v>98.420000000000073</v>
      </c>
      <c r="K4301">
        <f t="shared" ca="1" si="1086"/>
        <v>1</v>
      </c>
      <c r="L4301" s="11">
        <f t="shared" ca="1" si="1080"/>
        <v>9361.399999999956</v>
      </c>
      <c r="M4301">
        <f t="shared" ca="1" si="1087"/>
        <v>1</v>
      </c>
      <c r="N4301">
        <f t="shared" ca="1" si="1081"/>
        <v>0</v>
      </c>
      <c r="O4301">
        <f>COUNTIF(結算日!$A$3:$A$249,A4301)</f>
        <v>0</v>
      </c>
      <c r="Q4301" s="7">
        <f t="shared" si="1089"/>
        <v>138</v>
      </c>
      <c r="R4301" s="8">
        <f t="shared" ca="1" si="1093"/>
        <v>36846</v>
      </c>
      <c r="S4301" s="8">
        <f t="shared" ca="1" si="1094"/>
        <v>2336153</v>
      </c>
      <c r="T4301" s="8">
        <f t="shared" ca="1" si="1090"/>
        <v>267</v>
      </c>
      <c r="U4301" s="9">
        <f t="shared" ca="1" si="1095"/>
        <v>0</v>
      </c>
      <c r="V4301">
        <f t="shared" si="1091"/>
        <v>2015</v>
      </c>
      <c r="W4301">
        <f t="shared" si="1092"/>
        <v>11</v>
      </c>
    </row>
    <row r="4302" spans="1:23" x14ac:dyDescent="0.25">
      <c r="A4302" s="1">
        <v>42312</v>
      </c>
      <c r="B4302" s="2">
        <v>8857.02</v>
      </c>
      <c r="C4302" s="2">
        <v>127206</v>
      </c>
      <c r="D4302" s="2">
        <v>8882</v>
      </c>
      <c r="E4302" s="2">
        <v>8892</v>
      </c>
      <c r="F4302" s="10">
        <f t="shared" si="1082"/>
        <v>2.8203617017912297E-3</v>
      </c>
      <c r="G4302" s="2">
        <f t="shared" ca="1" si="1083"/>
        <v>86149.475000000006</v>
      </c>
      <c r="H4302">
        <f t="shared" ca="1" si="1084"/>
        <v>1</v>
      </c>
      <c r="I4302">
        <f t="shared" si="1085"/>
        <v>-1</v>
      </c>
      <c r="J4302">
        <f t="shared" si="1088"/>
        <v>143.82999999999993</v>
      </c>
      <c r="K4302">
        <f t="shared" si="1086"/>
        <v>-1</v>
      </c>
      <c r="L4302" s="11">
        <f t="shared" ca="1" si="1080"/>
        <v>9505.2299999999559</v>
      </c>
      <c r="M4302">
        <f t="shared" ca="1" si="1087"/>
        <v>-1</v>
      </c>
      <c r="N4302">
        <f t="shared" ca="1" si="1081"/>
        <v>2</v>
      </c>
      <c r="O4302">
        <f>COUNTIF(結算日!$A$3:$A$249,A4302)</f>
        <v>0</v>
      </c>
      <c r="Q4302" s="7">
        <f t="shared" si="1089"/>
        <v>161</v>
      </c>
      <c r="R4302" s="8">
        <f t="shared" ca="1" si="1093"/>
        <v>42987</v>
      </c>
      <c r="S4302" s="8">
        <f t="shared" ca="1" si="1094"/>
        <v>2379140</v>
      </c>
      <c r="T4302" s="8">
        <f t="shared" ca="1" si="1090"/>
        <v>-267</v>
      </c>
      <c r="U4302" s="9">
        <f t="shared" ca="1" si="1095"/>
        <v>534</v>
      </c>
      <c r="V4302">
        <f t="shared" si="1091"/>
        <v>2015</v>
      </c>
      <c r="W4302">
        <f t="shared" si="1092"/>
        <v>11</v>
      </c>
    </row>
    <row r="4303" spans="1:23" x14ac:dyDescent="0.25">
      <c r="A4303" s="1">
        <v>42313</v>
      </c>
      <c r="B4303" s="2">
        <v>8850.18</v>
      </c>
      <c r="C4303" s="2">
        <v>106138</v>
      </c>
      <c r="D4303" s="2">
        <v>8870</v>
      </c>
      <c r="E4303" s="2">
        <v>8881</v>
      </c>
      <c r="F4303" s="10">
        <f t="shared" si="1082"/>
        <v>2.2395024733958824E-3</v>
      </c>
      <c r="G4303" s="2">
        <f t="shared" ca="1" si="1083"/>
        <v>87110.574999999997</v>
      </c>
      <c r="H4303">
        <f t="shared" ca="1" si="1084"/>
        <v>1</v>
      </c>
      <c r="I4303">
        <f t="shared" si="1085"/>
        <v>-1</v>
      </c>
      <c r="J4303">
        <f t="shared" si="1088"/>
        <v>-6.8400000000001455</v>
      </c>
      <c r="K4303">
        <f t="shared" si="1086"/>
        <v>-1</v>
      </c>
      <c r="L4303" s="11">
        <f t="shared" ca="1" si="1080"/>
        <v>9512.0699999999561</v>
      </c>
      <c r="M4303">
        <f t="shared" ca="1" si="1087"/>
        <v>-1</v>
      </c>
      <c r="N4303">
        <f t="shared" ca="1" si="1081"/>
        <v>0</v>
      </c>
      <c r="O4303">
        <f>COUNTIF(結算日!$A$3:$A$249,A4303)</f>
        <v>0</v>
      </c>
      <c r="Q4303" s="7">
        <f t="shared" si="1089"/>
        <v>-12</v>
      </c>
      <c r="R4303" s="8">
        <f t="shared" ca="1" si="1093"/>
        <v>3204</v>
      </c>
      <c r="S4303" s="8">
        <f t="shared" ca="1" si="1094"/>
        <v>2381810</v>
      </c>
      <c r="T4303" s="8">
        <f t="shared" ca="1" si="1090"/>
        <v>-268</v>
      </c>
      <c r="U4303" s="9">
        <f t="shared" ca="1" si="1095"/>
        <v>1</v>
      </c>
      <c r="V4303">
        <f t="shared" si="1091"/>
        <v>2015</v>
      </c>
      <c r="W4303">
        <f t="shared" si="1092"/>
        <v>11</v>
      </c>
    </row>
    <row r="4304" spans="1:23" x14ac:dyDescent="0.25">
      <c r="A4304" s="1">
        <v>42314</v>
      </c>
      <c r="B4304" s="2">
        <v>8693.57</v>
      </c>
      <c r="C4304" s="2">
        <v>112033</v>
      </c>
      <c r="D4304" s="2">
        <v>8689</v>
      </c>
      <c r="E4304" s="2">
        <v>8699</v>
      </c>
      <c r="F4304" s="10">
        <f t="shared" si="1082"/>
        <v>-5.2567587308782748E-4</v>
      </c>
      <c r="G4304" s="2">
        <f t="shared" ca="1" si="1083"/>
        <v>88258.324999999997</v>
      </c>
      <c r="H4304">
        <f t="shared" ca="1" si="1084"/>
        <v>1</v>
      </c>
      <c r="I4304">
        <f t="shared" si="1085"/>
        <v>1</v>
      </c>
      <c r="J4304">
        <f t="shared" si="1088"/>
        <v>-156.61000000000058</v>
      </c>
      <c r="K4304">
        <f t="shared" ca="1" si="1086"/>
        <v>1</v>
      </c>
      <c r="L4304" s="11">
        <f t="shared" ca="1" si="1080"/>
        <v>9668.6799999999566</v>
      </c>
      <c r="M4304">
        <f t="shared" ca="1" si="1087"/>
        <v>1</v>
      </c>
      <c r="N4304">
        <f t="shared" ca="1" si="1081"/>
        <v>2</v>
      </c>
      <c r="O4304">
        <f>COUNTIF(結算日!$A$3:$A$249,A4304)</f>
        <v>0</v>
      </c>
      <c r="Q4304" s="7">
        <f t="shared" si="1089"/>
        <v>-181</v>
      </c>
      <c r="R4304" s="8">
        <f t="shared" ca="1" si="1093"/>
        <v>48508</v>
      </c>
      <c r="S4304" s="8">
        <f t="shared" ca="1" si="1094"/>
        <v>2430317</v>
      </c>
      <c r="T4304" s="8">
        <f t="shared" ca="1" si="1090"/>
        <v>279</v>
      </c>
      <c r="U4304" s="9">
        <f t="shared" ca="1" si="1095"/>
        <v>547</v>
      </c>
      <c r="V4304">
        <f t="shared" si="1091"/>
        <v>2015</v>
      </c>
      <c r="W4304">
        <f t="shared" si="1092"/>
        <v>11</v>
      </c>
    </row>
    <row r="4305" spans="1:23" x14ac:dyDescent="0.25">
      <c r="A4305" s="1">
        <v>42317</v>
      </c>
      <c r="B4305" s="2">
        <v>8642.48</v>
      </c>
      <c r="C4305" s="2">
        <v>95259</v>
      </c>
      <c r="D4305" s="2">
        <v>8631</v>
      </c>
      <c r="E4305" s="2">
        <v>8635</v>
      </c>
      <c r="F4305" s="10">
        <f t="shared" si="1082"/>
        <v>-1.328322425970252E-3</v>
      </c>
      <c r="G4305" s="2">
        <f t="shared" ca="1" si="1083"/>
        <v>87688.675000000003</v>
      </c>
      <c r="H4305">
        <f t="shared" ca="1" si="1084"/>
        <v>1</v>
      </c>
      <c r="I4305">
        <f t="shared" si="1085"/>
        <v>1</v>
      </c>
      <c r="J4305">
        <f t="shared" si="1088"/>
        <v>-51.090000000000146</v>
      </c>
      <c r="K4305">
        <f t="shared" si="1086"/>
        <v>1</v>
      </c>
      <c r="L4305" s="11">
        <f t="shared" ca="1" si="1080"/>
        <v>9617.5899999999565</v>
      </c>
      <c r="M4305">
        <f t="shared" ca="1" si="1087"/>
        <v>1</v>
      </c>
      <c r="N4305">
        <f t="shared" ca="1" si="1081"/>
        <v>0</v>
      </c>
      <c r="O4305">
        <f>COUNTIF(結算日!$A$3:$A$249,A4305)</f>
        <v>0</v>
      </c>
      <c r="Q4305" s="7">
        <f t="shared" si="1089"/>
        <v>-58</v>
      </c>
      <c r="R4305" s="8">
        <f t="shared" ca="1" si="1093"/>
        <v>-16182</v>
      </c>
      <c r="S4305" s="8">
        <f t="shared" ca="1" si="1094"/>
        <v>2413588</v>
      </c>
      <c r="T4305" s="8">
        <f t="shared" ca="1" si="1090"/>
        <v>279</v>
      </c>
      <c r="U4305" s="9">
        <f t="shared" ca="1" si="1095"/>
        <v>0</v>
      </c>
      <c r="V4305">
        <f t="shared" si="1091"/>
        <v>2015</v>
      </c>
      <c r="W4305">
        <f t="shared" si="1092"/>
        <v>11</v>
      </c>
    </row>
    <row r="4306" spans="1:23" x14ac:dyDescent="0.25">
      <c r="A4306" s="1">
        <v>42318</v>
      </c>
      <c r="B4306" s="2">
        <v>8536.9</v>
      </c>
      <c r="C4306" s="2">
        <v>86007</v>
      </c>
      <c r="D4306" s="2">
        <v>8532</v>
      </c>
      <c r="E4306" s="2">
        <v>8536</v>
      </c>
      <c r="F4306" s="10">
        <f t="shared" si="1082"/>
        <v>-5.7397884477972116E-4</v>
      </c>
      <c r="G4306" s="2">
        <f t="shared" ca="1" si="1083"/>
        <v>87712</v>
      </c>
      <c r="H4306">
        <f t="shared" ca="1" si="1084"/>
        <v>-1</v>
      </c>
      <c r="I4306">
        <f t="shared" si="1085"/>
        <v>1</v>
      </c>
      <c r="J4306">
        <f t="shared" si="1088"/>
        <v>-105.57999999999993</v>
      </c>
      <c r="K4306">
        <f t="shared" ca="1" si="1086"/>
        <v>-1</v>
      </c>
      <c r="L4306" s="11">
        <f t="shared" ca="1" si="1080"/>
        <v>9512.0099999999566</v>
      </c>
      <c r="M4306">
        <f t="shared" ca="1" si="1087"/>
        <v>-1</v>
      </c>
      <c r="N4306">
        <f t="shared" ca="1" si="1081"/>
        <v>2</v>
      </c>
      <c r="O4306">
        <f>COUNTIF(結算日!$A$3:$A$249,A4306)</f>
        <v>0</v>
      </c>
      <c r="Q4306" s="7">
        <f t="shared" si="1089"/>
        <v>-99</v>
      </c>
      <c r="R4306" s="8">
        <f t="shared" ca="1" si="1093"/>
        <v>-27621</v>
      </c>
      <c r="S4306" s="8">
        <f t="shared" ca="1" si="1094"/>
        <v>2385967</v>
      </c>
      <c r="T4306" s="8">
        <f t="shared" ca="1" si="1090"/>
        <v>-279</v>
      </c>
      <c r="U4306" s="9">
        <f t="shared" ca="1" si="1095"/>
        <v>558</v>
      </c>
      <c r="V4306">
        <f t="shared" si="1091"/>
        <v>2015</v>
      </c>
      <c r="W4306">
        <f t="shared" si="1092"/>
        <v>11</v>
      </c>
    </row>
    <row r="4307" spans="1:23" x14ac:dyDescent="0.25">
      <c r="A4307" s="1">
        <v>42319</v>
      </c>
      <c r="B4307" s="2">
        <v>8415.01</v>
      </c>
      <c r="C4307" s="2">
        <v>97069</v>
      </c>
      <c r="D4307" s="2">
        <v>8380</v>
      </c>
      <c r="E4307" s="2">
        <v>8376</v>
      </c>
      <c r="F4307" s="10">
        <f t="shared" si="1082"/>
        <v>-4.1604228634309903E-3</v>
      </c>
      <c r="G4307" s="2">
        <f t="shared" ca="1" si="1083"/>
        <v>88151.45</v>
      </c>
      <c r="H4307">
        <f t="shared" ca="1" si="1084"/>
        <v>1</v>
      </c>
      <c r="I4307">
        <f t="shared" si="1085"/>
        <v>1</v>
      </c>
      <c r="J4307">
        <f t="shared" si="1088"/>
        <v>-121.88999999999942</v>
      </c>
      <c r="K4307">
        <f t="shared" si="1086"/>
        <v>1</v>
      </c>
      <c r="L4307" s="11">
        <f t="shared" ca="1" si="1080"/>
        <v>9633.899999999956</v>
      </c>
      <c r="M4307">
        <f t="shared" ca="1" si="1087"/>
        <v>1</v>
      </c>
      <c r="N4307">
        <f t="shared" ca="1" si="1081"/>
        <v>2</v>
      </c>
      <c r="O4307">
        <f>COUNTIF(結算日!$A$3:$A$249,A4307)</f>
        <v>0</v>
      </c>
      <c r="Q4307" s="7">
        <f t="shared" si="1089"/>
        <v>-152</v>
      </c>
      <c r="R4307" s="8">
        <f t="shared" ca="1" si="1093"/>
        <v>42408</v>
      </c>
      <c r="S4307" s="8">
        <f t="shared" ca="1" si="1094"/>
        <v>2427817</v>
      </c>
      <c r="T4307" s="8">
        <f t="shared" ca="1" si="1090"/>
        <v>289</v>
      </c>
      <c r="U4307" s="9">
        <f t="shared" ca="1" si="1095"/>
        <v>568</v>
      </c>
      <c r="V4307">
        <f t="shared" si="1091"/>
        <v>2015</v>
      </c>
      <c r="W4307">
        <f t="shared" si="1092"/>
        <v>11</v>
      </c>
    </row>
    <row r="4308" spans="1:23" x14ac:dyDescent="0.25">
      <c r="A4308" s="1">
        <v>42320</v>
      </c>
      <c r="B4308" s="2">
        <v>8428.09</v>
      </c>
      <c r="C4308" s="2">
        <v>81943</v>
      </c>
      <c r="D4308" s="2">
        <v>8461</v>
      </c>
      <c r="E4308" s="2">
        <v>8450</v>
      </c>
      <c r="F4308" s="10">
        <f t="shared" si="1082"/>
        <v>3.9047993080283394E-3</v>
      </c>
      <c r="G4308" s="2">
        <f t="shared" ca="1" si="1083"/>
        <v>88291.15</v>
      </c>
      <c r="H4308">
        <f t="shared" ca="1" si="1084"/>
        <v>-1</v>
      </c>
      <c r="I4308">
        <f t="shared" si="1085"/>
        <v>-1</v>
      </c>
      <c r="J4308">
        <f t="shared" si="1088"/>
        <v>13.079999999999927</v>
      </c>
      <c r="K4308">
        <f t="shared" si="1086"/>
        <v>-1</v>
      </c>
      <c r="L4308" s="11">
        <f t="shared" ca="1" si="1080"/>
        <v>9646.9799999999559</v>
      </c>
      <c r="M4308">
        <f t="shared" ca="1" si="1087"/>
        <v>-1</v>
      </c>
      <c r="N4308">
        <f t="shared" ca="1" si="1081"/>
        <v>2</v>
      </c>
      <c r="O4308">
        <f>COUNTIF(結算日!$A$3:$A$249,A4308)</f>
        <v>0</v>
      </c>
      <c r="Q4308" s="7">
        <f t="shared" si="1089"/>
        <v>81</v>
      </c>
      <c r="R4308" s="8">
        <f t="shared" ca="1" si="1093"/>
        <v>23409</v>
      </c>
      <c r="S4308" s="8">
        <f t="shared" ca="1" si="1094"/>
        <v>2450658</v>
      </c>
      <c r="T4308" s="8">
        <f t="shared" ca="1" si="1090"/>
        <v>-289</v>
      </c>
      <c r="U4308" s="9">
        <f t="shared" ca="1" si="1095"/>
        <v>578</v>
      </c>
      <c r="V4308">
        <f t="shared" si="1091"/>
        <v>2015</v>
      </c>
      <c r="W4308">
        <f t="shared" si="1092"/>
        <v>11</v>
      </c>
    </row>
    <row r="4309" spans="1:23" x14ac:dyDescent="0.25">
      <c r="A4309" s="1">
        <v>42321</v>
      </c>
      <c r="B4309" s="2">
        <v>8329.5</v>
      </c>
      <c r="C4309" s="2">
        <v>77151</v>
      </c>
      <c r="D4309" s="2">
        <v>8356</v>
      </c>
      <c r="E4309" s="2">
        <v>8358</v>
      </c>
      <c r="F4309" s="10">
        <f t="shared" si="1082"/>
        <v>3.1814634731976987E-3</v>
      </c>
      <c r="G4309" s="2">
        <f t="shared" ca="1" si="1083"/>
        <v>88505.225000000006</v>
      </c>
      <c r="H4309">
        <f t="shared" ca="1" si="1084"/>
        <v>-1</v>
      </c>
      <c r="I4309">
        <f t="shared" si="1085"/>
        <v>-1</v>
      </c>
      <c r="J4309">
        <f t="shared" si="1088"/>
        <v>-98.590000000000146</v>
      </c>
      <c r="K4309">
        <f t="shared" si="1086"/>
        <v>-1</v>
      </c>
      <c r="L4309" s="11">
        <f t="shared" ca="1" si="1080"/>
        <v>9745.5699999999561</v>
      </c>
      <c r="M4309">
        <f t="shared" ca="1" si="1087"/>
        <v>-1</v>
      </c>
      <c r="N4309">
        <f t="shared" ca="1" si="1081"/>
        <v>0</v>
      </c>
      <c r="O4309">
        <f>COUNTIF(結算日!$A$3:$A$249,A4309)</f>
        <v>0</v>
      </c>
      <c r="Q4309" s="7">
        <f t="shared" si="1089"/>
        <v>-105</v>
      </c>
      <c r="R4309" s="8">
        <f t="shared" ca="1" si="1093"/>
        <v>30345</v>
      </c>
      <c r="S4309" s="8">
        <f t="shared" ca="1" si="1094"/>
        <v>2480425</v>
      </c>
      <c r="T4309" s="8">
        <f t="shared" ca="1" si="1090"/>
        <v>-296</v>
      </c>
      <c r="U4309" s="9">
        <f t="shared" ca="1" si="1095"/>
        <v>7</v>
      </c>
      <c r="V4309">
        <f t="shared" si="1091"/>
        <v>2015</v>
      </c>
      <c r="W4309">
        <f t="shared" si="1092"/>
        <v>11</v>
      </c>
    </row>
    <row r="4310" spans="1:23" x14ac:dyDescent="0.25">
      <c r="A4310" s="1">
        <v>42324</v>
      </c>
      <c r="B4310" s="2">
        <v>8295.4</v>
      </c>
      <c r="C4310" s="2">
        <v>80803</v>
      </c>
      <c r="D4310" s="2">
        <v>8290</v>
      </c>
      <c r="E4310" s="2">
        <v>8284</v>
      </c>
      <c r="F4310" s="10">
        <f t="shared" si="1082"/>
        <v>-6.5096318441537626E-4</v>
      </c>
      <c r="G4310" s="2">
        <f t="shared" ca="1" si="1083"/>
        <v>88514.875</v>
      </c>
      <c r="H4310">
        <f t="shared" ca="1" si="1084"/>
        <v>-1</v>
      </c>
      <c r="I4310">
        <f t="shared" si="1085"/>
        <v>1</v>
      </c>
      <c r="J4310">
        <f t="shared" si="1088"/>
        <v>-34.100000000000364</v>
      </c>
      <c r="K4310">
        <f t="shared" ca="1" si="1086"/>
        <v>-1</v>
      </c>
      <c r="L4310" s="11">
        <f t="shared" ca="1" si="1080"/>
        <v>9779.6699999999564</v>
      </c>
      <c r="M4310">
        <f t="shared" ca="1" si="1087"/>
        <v>-1</v>
      </c>
      <c r="N4310">
        <f t="shared" ca="1" si="1081"/>
        <v>0</v>
      </c>
      <c r="O4310">
        <f>COUNTIF(結算日!$A$3:$A$249,A4310)</f>
        <v>0</v>
      </c>
      <c r="Q4310" s="7">
        <f t="shared" si="1089"/>
        <v>-66</v>
      </c>
      <c r="R4310" s="8">
        <f t="shared" ca="1" si="1093"/>
        <v>19536</v>
      </c>
      <c r="S4310" s="8">
        <f t="shared" ca="1" si="1094"/>
        <v>2499954</v>
      </c>
      <c r="T4310" s="8">
        <f t="shared" ca="1" si="1090"/>
        <v>-301</v>
      </c>
      <c r="U4310" s="9">
        <f t="shared" ca="1" si="1095"/>
        <v>5</v>
      </c>
      <c r="V4310">
        <f t="shared" si="1091"/>
        <v>2015</v>
      </c>
      <c r="W4310">
        <f t="shared" si="1092"/>
        <v>11</v>
      </c>
    </row>
    <row r="4311" spans="1:23" x14ac:dyDescent="0.25">
      <c r="A4311" s="1">
        <v>42325</v>
      </c>
      <c r="B4311" s="2">
        <v>8419.42</v>
      </c>
      <c r="C4311" s="2">
        <v>85669</v>
      </c>
      <c r="D4311" s="2">
        <v>8440</v>
      </c>
      <c r="E4311" s="2">
        <v>8435</v>
      </c>
      <c r="F4311" s="10">
        <f t="shared" si="1082"/>
        <v>2.4443488981427119E-3</v>
      </c>
      <c r="G4311" s="2">
        <f t="shared" ca="1" si="1083"/>
        <v>88213.15</v>
      </c>
      <c r="H4311">
        <f t="shared" ca="1" si="1084"/>
        <v>-1</v>
      </c>
      <c r="I4311">
        <f t="shared" si="1085"/>
        <v>-1</v>
      </c>
      <c r="J4311">
        <f t="shared" si="1088"/>
        <v>124.02000000000044</v>
      </c>
      <c r="K4311">
        <f t="shared" si="1086"/>
        <v>-1</v>
      </c>
      <c r="L4311" s="11">
        <f t="shared" ca="1" si="1080"/>
        <v>9655.649999999956</v>
      </c>
      <c r="M4311">
        <f t="shared" ca="1" si="1087"/>
        <v>-1</v>
      </c>
      <c r="N4311">
        <f t="shared" ca="1" si="1081"/>
        <v>0</v>
      </c>
      <c r="O4311">
        <f>COUNTIF(結算日!$A$3:$A$249,A4311)</f>
        <v>0</v>
      </c>
      <c r="Q4311" s="7">
        <f t="shared" si="1089"/>
        <v>150</v>
      </c>
      <c r="R4311" s="8">
        <f t="shared" ca="1" si="1093"/>
        <v>-45150</v>
      </c>
      <c r="S4311" s="8">
        <f t="shared" ca="1" si="1094"/>
        <v>2454799</v>
      </c>
      <c r="T4311" s="8">
        <f t="shared" ca="1" si="1090"/>
        <v>-290</v>
      </c>
      <c r="U4311" s="9">
        <f t="shared" ca="1" si="1095"/>
        <v>11</v>
      </c>
      <c r="V4311">
        <f t="shared" si="1091"/>
        <v>2015</v>
      </c>
      <c r="W4311">
        <f t="shared" si="1092"/>
        <v>11</v>
      </c>
    </row>
    <row r="4312" spans="1:23" x14ac:dyDescent="0.25">
      <c r="A4312" s="1">
        <v>42326</v>
      </c>
      <c r="B4312" s="2">
        <v>8340.4699999999993</v>
      </c>
      <c r="C4312" s="2">
        <v>83044</v>
      </c>
      <c r="D4312" s="2">
        <v>8336</v>
      </c>
      <c r="E4312" s="2">
        <v>8276</v>
      </c>
      <c r="F4312" s="10">
        <f t="shared" si="1082"/>
        <v>-7.7297802162227258E-3</v>
      </c>
      <c r="G4312" s="2">
        <f t="shared" ca="1" si="1083"/>
        <v>87931.524999999994</v>
      </c>
      <c r="H4312">
        <f t="shared" ca="1" si="1084"/>
        <v>-1</v>
      </c>
      <c r="I4312">
        <f t="shared" si="1085"/>
        <v>1</v>
      </c>
      <c r="J4312">
        <f t="shared" si="1088"/>
        <v>-78.950000000000728</v>
      </c>
      <c r="K4312">
        <f t="shared" si="1086"/>
        <v>1</v>
      </c>
      <c r="L4312" s="11">
        <f t="shared" ca="1" si="1080"/>
        <v>9734.5999999999567</v>
      </c>
      <c r="M4312">
        <f t="shared" ca="1" si="1087"/>
        <v>1</v>
      </c>
      <c r="N4312">
        <f t="shared" ca="1" si="1081"/>
        <v>2</v>
      </c>
      <c r="O4312">
        <f>COUNTIF(結算日!$A$3:$A$249,A4312)</f>
        <v>1</v>
      </c>
      <c r="Q4312" s="7">
        <f t="shared" si="1089"/>
        <v>-104</v>
      </c>
      <c r="R4312" s="8">
        <f t="shared" ca="1" si="1093"/>
        <v>30160</v>
      </c>
      <c r="S4312" s="8">
        <f t="shared" ca="1" si="1094"/>
        <v>2484948</v>
      </c>
      <c r="T4312" s="8">
        <f t="shared" ca="1" si="1090"/>
        <v>300</v>
      </c>
      <c r="U4312" s="9">
        <f t="shared" ca="1" si="1095"/>
        <v>590</v>
      </c>
      <c r="V4312">
        <f t="shared" si="1091"/>
        <v>2015</v>
      </c>
      <c r="W4312">
        <f t="shared" si="1092"/>
        <v>11</v>
      </c>
    </row>
    <row r="4313" spans="1:23" x14ac:dyDescent="0.25">
      <c r="A4313" s="1">
        <v>42327</v>
      </c>
      <c r="B4313" s="2">
        <v>8477.2000000000007</v>
      </c>
      <c r="C4313" s="2">
        <v>85344</v>
      </c>
      <c r="D4313" s="2">
        <v>8447</v>
      </c>
      <c r="E4313" s="2">
        <v>8441</v>
      </c>
      <c r="F4313" s="10">
        <f t="shared" si="1082"/>
        <v>-3.5624970509131604E-3</v>
      </c>
      <c r="G4313" s="2">
        <f t="shared" ca="1" si="1083"/>
        <v>88173.375</v>
      </c>
      <c r="H4313">
        <f t="shared" ca="1" si="1084"/>
        <v>-1</v>
      </c>
      <c r="I4313">
        <f t="shared" si="1085"/>
        <v>1</v>
      </c>
      <c r="J4313">
        <f t="shared" si="1088"/>
        <v>136.73000000000138</v>
      </c>
      <c r="K4313">
        <f t="shared" si="1086"/>
        <v>1</v>
      </c>
      <c r="L4313" s="11">
        <f t="shared" ca="1" si="1080"/>
        <v>9871.3299999999581</v>
      </c>
      <c r="M4313">
        <f t="shared" ca="1" si="1087"/>
        <v>1</v>
      </c>
      <c r="N4313">
        <f t="shared" ca="1" si="1081"/>
        <v>0</v>
      </c>
      <c r="O4313">
        <f>COUNTIF(結算日!$A$3:$A$249,A4313)</f>
        <v>0</v>
      </c>
      <c r="Q4313" s="7">
        <f t="shared" si="1089"/>
        <v>171</v>
      </c>
      <c r="R4313" s="8">
        <f t="shared" ca="1" si="1093"/>
        <v>51300</v>
      </c>
      <c r="S4313" s="8">
        <f t="shared" ca="1" si="1094"/>
        <v>2535658</v>
      </c>
      <c r="T4313" s="8">
        <f t="shared" ca="1" si="1090"/>
        <v>300</v>
      </c>
      <c r="U4313" s="9">
        <f t="shared" ca="1" si="1095"/>
        <v>0</v>
      </c>
      <c r="V4313">
        <f t="shared" si="1091"/>
        <v>2015</v>
      </c>
      <c r="W4313">
        <f t="shared" si="1092"/>
        <v>11</v>
      </c>
    </row>
    <row r="4314" spans="1:23" x14ac:dyDescent="0.25">
      <c r="A4314" s="1">
        <v>42328</v>
      </c>
      <c r="B4314" s="2">
        <v>8465.4500000000007</v>
      </c>
      <c r="C4314" s="2">
        <v>75593</v>
      </c>
      <c r="D4314" s="2">
        <v>8444</v>
      </c>
      <c r="E4314" s="2">
        <v>8437</v>
      </c>
      <c r="F4314" s="10">
        <f t="shared" si="1082"/>
        <v>-2.5338286801056542E-3</v>
      </c>
      <c r="G4314" s="2">
        <f t="shared" ca="1" si="1083"/>
        <v>88331.524999999994</v>
      </c>
      <c r="H4314">
        <f t="shared" ca="1" si="1084"/>
        <v>-1</v>
      </c>
      <c r="I4314">
        <f t="shared" si="1085"/>
        <v>1</v>
      </c>
      <c r="J4314">
        <f t="shared" si="1088"/>
        <v>-11.75</v>
      </c>
      <c r="K4314">
        <f t="shared" si="1086"/>
        <v>1</v>
      </c>
      <c r="L4314" s="11">
        <f t="shared" ca="1" si="1080"/>
        <v>9859.5799999999581</v>
      </c>
      <c r="M4314">
        <f t="shared" ca="1" si="1087"/>
        <v>1</v>
      </c>
      <c r="N4314">
        <f t="shared" ca="1" si="1081"/>
        <v>0</v>
      </c>
      <c r="O4314">
        <f>COUNTIF(結算日!$A$3:$A$249,A4314)</f>
        <v>0</v>
      </c>
      <c r="Q4314" s="7">
        <f t="shared" si="1089"/>
        <v>-3</v>
      </c>
      <c r="R4314" s="8">
        <f t="shared" ca="1" si="1093"/>
        <v>-900</v>
      </c>
      <c r="S4314" s="8">
        <f t="shared" ca="1" si="1094"/>
        <v>2534758</v>
      </c>
      <c r="T4314" s="8">
        <f t="shared" ca="1" si="1090"/>
        <v>300</v>
      </c>
      <c r="U4314" s="9">
        <f t="shared" ca="1" si="1095"/>
        <v>0</v>
      </c>
      <c r="V4314">
        <f t="shared" si="1091"/>
        <v>2015</v>
      </c>
      <c r="W4314">
        <f t="shared" si="1092"/>
        <v>11</v>
      </c>
    </row>
    <row r="4315" spans="1:23" x14ac:dyDescent="0.25">
      <c r="A4315" s="1">
        <v>42331</v>
      </c>
      <c r="B4315" s="2">
        <v>8485.73</v>
      </c>
      <c r="C4315" s="2">
        <v>69745</v>
      </c>
      <c r="D4315" s="2">
        <v>8478</v>
      </c>
      <c r="E4315" s="2">
        <v>8475</v>
      </c>
      <c r="F4315" s="10">
        <f t="shared" si="1082"/>
        <v>-9.1094107401479274E-4</v>
      </c>
      <c r="G4315" s="2">
        <f t="shared" ca="1" si="1083"/>
        <v>88081.15</v>
      </c>
      <c r="H4315">
        <f t="shared" ca="1" si="1084"/>
        <v>-1</v>
      </c>
      <c r="I4315">
        <f t="shared" si="1085"/>
        <v>1</v>
      </c>
      <c r="J4315">
        <f t="shared" si="1088"/>
        <v>20.279999999998836</v>
      </c>
      <c r="K4315">
        <f t="shared" ca="1" si="1086"/>
        <v>-1</v>
      </c>
      <c r="L4315" s="11">
        <f t="shared" ca="1" si="1080"/>
        <v>9879.8599999999569</v>
      </c>
      <c r="M4315">
        <f t="shared" ca="1" si="1087"/>
        <v>-1</v>
      </c>
      <c r="N4315">
        <f t="shared" ca="1" si="1081"/>
        <v>2</v>
      </c>
      <c r="O4315">
        <f>COUNTIF(結算日!$A$3:$A$249,A4315)</f>
        <v>0</v>
      </c>
      <c r="Q4315" s="7">
        <f t="shared" si="1089"/>
        <v>34</v>
      </c>
      <c r="R4315" s="8">
        <f t="shared" ca="1" si="1093"/>
        <v>10200</v>
      </c>
      <c r="S4315" s="8">
        <f t="shared" ca="1" si="1094"/>
        <v>2544958</v>
      </c>
      <c r="T4315" s="8">
        <f t="shared" ca="1" si="1090"/>
        <v>-300</v>
      </c>
      <c r="U4315" s="9">
        <f t="shared" ca="1" si="1095"/>
        <v>600</v>
      </c>
      <c r="V4315">
        <f t="shared" si="1091"/>
        <v>2015</v>
      </c>
      <c r="W4315">
        <f t="shared" si="1092"/>
        <v>11</v>
      </c>
    </row>
    <row r="4316" spans="1:23" x14ac:dyDescent="0.25">
      <c r="A4316" s="1">
        <v>42332</v>
      </c>
      <c r="B4316" s="2">
        <v>8400.14</v>
      </c>
      <c r="C4316" s="2">
        <v>80415</v>
      </c>
      <c r="D4316" s="2">
        <v>8402</v>
      </c>
      <c r="E4316" s="2">
        <v>8395</v>
      </c>
      <c r="F4316" s="10">
        <f t="shared" si="1082"/>
        <v>2.2142488101395408E-4</v>
      </c>
      <c r="G4316" s="2">
        <f t="shared" ca="1" si="1083"/>
        <v>88041.4</v>
      </c>
      <c r="H4316">
        <f t="shared" ca="1" si="1084"/>
        <v>-1</v>
      </c>
      <c r="I4316">
        <f t="shared" si="1085"/>
        <v>-1</v>
      </c>
      <c r="J4316">
        <f t="shared" si="1088"/>
        <v>-85.590000000000146</v>
      </c>
      <c r="K4316">
        <f t="shared" ca="1" si="1086"/>
        <v>-1</v>
      </c>
      <c r="L4316" s="11">
        <f t="shared" ca="1" si="1080"/>
        <v>9965.4499999999571</v>
      </c>
      <c r="M4316">
        <f t="shared" ca="1" si="1087"/>
        <v>-1</v>
      </c>
      <c r="N4316">
        <f t="shared" ca="1" si="1081"/>
        <v>0</v>
      </c>
      <c r="O4316">
        <f>COUNTIF(結算日!$A$3:$A$249,A4316)</f>
        <v>0</v>
      </c>
      <c r="Q4316" s="7">
        <f t="shared" si="1089"/>
        <v>-76</v>
      </c>
      <c r="R4316" s="8">
        <f t="shared" ca="1" si="1093"/>
        <v>22800</v>
      </c>
      <c r="S4316" s="8">
        <f t="shared" ca="1" si="1094"/>
        <v>2567158</v>
      </c>
      <c r="T4316" s="8">
        <f t="shared" ca="1" si="1090"/>
        <v>-305</v>
      </c>
      <c r="U4316" s="9">
        <f t="shared" ca="1" si="1095"/>
        <v>5</v>
      </c>
      <c r="V4316">
        <f t="shared" si="1091"/>
        <v>2015</v>
      </c>
      <c r="W4316">
        <f t="shared" si="1092"/>
        <v>11</v>
      </c>
    </row>
    <row r="4317" spans="1:23" x14ac:dyDescent="0.25">
      <c r="A4317" s="1">
        <v>42333</v>
      </c>
      <c r="B4317" s="2">
        <v>8386.1299999999992</v>
      </c>
      <c r="C4317" s="2">
        <v>74255</v>
      </c>
      <c r="D4317" s="2">
        <v>8388</v>
      </c>
      <c r="E4317" s="2">
        <v>8383</v>
      </c>
      <c r="F4317" s="10">
        <f t="shared" si="1082"/>
        <v>2.2298724202940434E-4</v>
      </c>
      <c r="G4317" s="2">
        <f t="shared" ca="1" si="1083"/>
        <v>88130.05</v>
      </c>
      <c r="H4317">
        <f t="shared" ca="1" si="1084"/>
        <v>-1</v>
      </c>
      <c r="I4317">
        <f t="shared" si="1085"/>
        <v>-1</v>
      </c>
      <c r="J4317">
        <f t="shared" si="1088"/>
        <v>-14.010000000000218</v>
      </c>
      <c r="K4317">
        <f t="shared" ca="1" si="1086"/>
        <v>-1</v>
      </c>
      <c r="L4317" s="11">
        <f t="shared" ca="1" si="1080"/>
        <v>9979.4599999999573</v>
      </c>
      <c r="M4317">
        <f t="shared" ca="1" si="1087"/>
        <v>-1</v>
      </c>
      <c r="N4317">
        <f t="shared" ca="1" si="1081"/>
        <v>0</v>
      </c>
      <c r="O4317">
        <f>COUNTIF(結算日!$A$3:$A$249,A4317)</f>
        <v>0</v>
      </c>
      <c r="Q4317" s="7">
        <f t="shared" si="1089"/>
        <v>-14</v>
      </c>
      <c r="R4317" s="8">
        <f t="shared" ca="1" si="1093"/>
        <v>4270</v>
      </c>
      <c r="S4317" s="8">
        <f t="shared" ca="1" si="1094"/>
        <v>2571423</v>
      </c>
      <c r="T4317" s="8">
        <f t="shared" ca="1" si="1090"/>
        <v>-306</v>
      </c>
      <c r="U4317" s="9">
        <f t="shared" ca="1" si="1095"/>
        <v>1</v>
      </c>
      <c r="V4317">
        <f t="shared" si="1091"/>
        <v>2015</v>
      </c>
      <c r="W4317">
        <f t="shared" si="1092"/>
        <v>11</v>
      </c>
    </row>
    <row r="4318" spans="1:23" x14ac:dyDescent="0.25">
      <c r="A4318" s="1">
        <v>42334</v>
      </c>
      <c r="B4318" s="2">
        <v>8484.9</v>
      </c>
      <c r="C4318" s="2">
        <v>79205</v>
      </c>
      <c r="D4318" s="2">
        <v>8502</v>
      </c>
      <c r="E4318" s="2">
        <v>8497</v>
      </c>
      <c r="F4318" s="10">
        <f t="shared" si="1082"/>
        <v>2.0153449068345264E-3</v>
      </c>
      <c r="G4318" s="2">
        <f t="shared" ca="1" si="1083"/>
        <v>87554.4</v>
      </c>
      <c r="H4318">
        <f t="shared" ca="1" si="1084"/>
        <v>-1</v>
      </c>
      <c r="I4318">
        <f t="shared" si="1085"/>
        <v>-1</v>
      </c>
      <c r="J4318">
        <f t="shared" si="1088"/>
        <v>98.770000000000437</v>
      </c>
      <c r="K4318">
        <f t="shared" si="1086"/>
        <v>-1</v>
      </c>
      <c r="L4318" s="11">
        <f t="shared" ca="1" si="1080"/>
        <v>9880.6899999999569</v>
      </c>
      <c r="M4318">
        <f t="shared" ca="1" si="1087"/>
        <v>-1</v>
      </c>
      <c r="N4318">
        <f t="shared" ca="1" si="1081"/>
        <v>0</v>
      </c>
      <c r="O4318">
        <f>COUNTIF(結算日!$A$3:$A$249,A4318)</f>
        <v>0</v>
      </c>
      <c r="Q4318" s="7">
        <f t="shared" si="1089"/>
        <v>114</v>
      </c>
      <c r="R4318" s="8">
        <f t="shared" ca="1" si="1093"/>
        <v>-34884</v>
      </c>
      <c r="S4318" s="8">
        <f t="shared" ca="1" si="1094"/>
        <v>2536538</v>
      </c>
      <c r="T4318" s="8">
        <f t="shared" ca="1" si="1090"/>
        <v>-298</v>
      </c>
      <c r="U4318" s="9">
        <f t="shared" ca="1" si="1095"/>
        <v>8</v>
      </c>
      <c r="V4318">
        <f t="shared" si="1091"/>
        <v>2015</v>
      </c>
      <c r="W4318">
        <f t="shared" si="1092"/>
        <v>11</v>
      </c>
    </row>
    <row r="4319" spans="1:23" x14ac:dyDescent="0.25">
      <c r="A4319" s="1">
        <v>42335</v>
      </c>
      <c r="B4319" s="2">
        <v>8398.4</v>
      </c>
      <c r="C4319" s="2">
        <v>65070</v>
      </c>
      <c r="D4319" s="2">
        <v>8393</v>
      </c>
      <c r="E4319" s="2">
        <v>8389</v>
      </c>
      <c r="F4319" s="10">
        <f t="shared" si="1082"/>
        <v>-6.4297961516479596E-4</v>
      </c>
      <c r="G4319" s="2">
        <f t="shared" ca="1" si="1083"/>
        <v>86985.55</v>
      </c>
      <c r="H4319">
        <f t="shared" ca="1" si="1084"/>
        <v>-1</v>
      </c>
      <c r="I4319">
        <f t="shared" si="1085"/>
        <v>1</v>
      </c>
      <c r="J4319">
        <f t="shared" si="1088"/>
        <v>-86.5</v>
      </c>
      <c r="K4319">
        <f t="shared" ca="1" si="1086"/>
        <v>-1</v>
      </c>
      <c r="L4319" s="11">
        <f t="shared" ca="1" si="1080"/>
        <v>9967.1899999999569</v>
      </c>
      <c r="M4319">
        <f t="shared" ca="1" si="1087"/>
        <v>-1</v>
      </c>
      <c r="N4319">
        <f t="shared" ca="1" si="1081"/>
        <v>0</v>
      </c>
      <c r="O4319">
        <f>COUNTIF(結算日!$A$3:$A$249,A4319)</f>
        <v>0</v>
      </c>
      <c r="Q4319" s="7">
        <f t="shared" si="1089"/>
        <v>-109</v>
      </c>
      <c r="R4319" s="8">
        <f t="shared" ca="1" si="1093"/>
        <v>32482</v>
      </c>
      <c r="S4319" s="8">
        <f t="shared" ca="1" si="1094"/>
        <v>2569012</v>
      </c>
      <c r="T4319" s="8">
        <f t="shared" ca="1" si="1090"/>
        <v>-306</v>
      </c>
      <c r="U4319" s="9">
        <f t="shared" ca="1" si="1095"/>
        <v>8</v>
      </c>
      <c r="V4319">
        <f t="shared" si="1091"/>
        <v>2015</v>
      </c>
      <c r="W4319">
        <f t="shared" si="1092"/>
        <v>11</v>
      </c>
    </row>
    <row r="4320" spans="1:23" x14ac:dyDescent="0.25">
      <c r="A4320" s="1">
        <v>42338</v>
      </c>
      <c r="B4320" s="2">
        <v>8320.61</v>
      </c>
      <c r="C4320" s="2">
        <v>132322</v>
      </c>
      <c r="D4320" s="2">
        <v>8300</v>
      </c>
      <c r="E4320" s="2">
        <v>8296</v>
      </c>
      <c r="F4320" s="10">
        <f t="shared" si="1082"/>
        <v>-2.4769818558976198E-3</v>
      </c>
      <c r="G4320" s="2">
        <f t="shared" ca="1" si="1083"/>
        <v>88453.95</v>
      </c>
      <c r="H4320">
        <f t="shared" ca="1" si="1084"/>
        <v>1</v>
      </c>
      <c r="I4320">
        <f t="shared" si="1085"/>
        <v>1</v>
      </c>
      <c r="J4320">
        <f t="shared" si="1088"/>
        <v>-77.789999999999054</v>
      </c>
      <c r="K4320">
        <f t="shared" si="1086"/>
        <v>1</v>
      </c>
      <c r="L4320" s="11">
        <f t="shared" ca="1" si="1080"/>
        <v>10044.979999999956</v>
      </c>
      <c r="M4320">
        <f t="shared" ca="1" si="1087"/>
        <v>1</v>
      </c>
      <c r="N4320">
        <f t="shared" ca="1" si="1081"/>
        <v>2</v>
      </c>
      <c r="O4320">
        <f>COUNTIF(結算日!$A$3:$A$249,A4320)</f>
        <v>0</v>
      </c>
      <c r="Q4320" s="7">
        <f t="shared" si="1089"/>
        <v>-93</v>
      </c>
      <c r="R4320" s="8">
        <f t="shared" ca="1" si="1093"/>
        <v>28458</v>
      </c>
      <c r="S4320" s="8">
        <f t="shared" ca="1" si="1094"/>
        <v>2597462</v>
      </c>
      <c r="T4320" s="8">
        <f t="shared" ca="1" si="1090"/>
        <v>312</v>
      </c>
      <c r="U4320" s="9">
        <f t="shared" ca="1" si="1095"/>
        <v>618</v>
      </c>
      <c r="V4320">
        <f t="shared" si="1091"/>
        <v>2015</v>
      </c>
      <c r="W4320">
        <f t="shared" si="1092"/>
        <v>11</v>
      </c>
    </row>
    <row r="4321" spans="1:23" x14ac:dyDescent="0.25">
      <c r="A4321" s="1">
        <v>42339</v>
      </c>
      <c r="B4321" s="2">
        <v>8463.2999999999993</v>
      </c>
      <c r="C4321" s="2">
        <v>90134</v>
      </c>
      <c r="D4321" s="2">
        <v>8456</v>
      </c>
      <c r="E4321" s="2">
        <v>8456</v>
      </c>
      <c r="F4321" s="10">
        <f t="shared" si="1082"/>
        <v>-8.6254770597748998E-4</v>
      </c>
      <c r="G4321" s="2">
        <f t="shared" ca="1" si="1083"/>
        <v>88632.324999999997</v>
      </c>
      <c r="H4321">
        <f t="shared" ca="1" si="1084"/>
        <v>1</v>
      </c>
      <c r="I4321">
        <f t="shared" si="1085"/>
        <v>1</v>
      </c>
      <c r="J4321">
        <f t="shared" si="1088"/>
        <v>142.68999999999869</v>
      </c>
      <c r="K4321">
        <f t="shared" ca="1" si="1086"/>
        <v>1</v>
      </c>
      <c r="L4321" s="11">
        <f t="shared" ca="1" si="1080"/>
        <v>10187.669999999955</v>
      </c>
      <c r="M4321">
        <f t="shared" ca="1" si="1087"/>
        <v>1</v>
      </c>
      <c r="N4321">
        <f t="shared" ca="1" si="1081"/>
        <v>0</v>
      </c>
      <c r="O4321">
        <f>COUNTIF(結算日!$A$3:$A$249,A4321)</f>
        <v>0</v>
      </c>
      <c r="Q4321" s="7">
        <f t="shared" si="1089"/>
        <v>156</v>
      </c>
      <c r="R4321" s="8">
        <f t="shared" ca="1" si="1093"/>
        <v>48672</v>
      </c>
      <c r="S4321" s="8">
        <f t="shared" ca="1" si="1094"/>
        <v>2645516</v>
      </c>
      <c r="T4321" s="8">
        <f t="shared" ca="1" si="1090"/>
        <v>312</v>
      </c>
      <c r="U4321" s="9">
        <f t="shared" ca="1" si="1095"/>
        <v>0</v>
      </c>
      <c r="V4321">
        <f t="shared" si="1091"/>
        <v>2015</v>
      </c>
      <c r="W4321">
        <f t="shared" si="1092"/>
        <v>12</v>
      </c>
    </row>
    <row r="4322" spans="1:23" x14ac:dyDescent="0.25">
      <c r="A4322" s="1">
        <v>42340</v>
      </c>
      <c r="B4322" s="2">
        <v>8457.4</v>
      </c>
      <c r="C4322" s="2">
        <v>89961</v>
      </c>
      <c r="D4322" s="2">
        <v>8452</v>
      </c>
      <c r="E4322" s="2">
        <v>8451</v>
      </c>
      <c r="F4322" s="10">
        <f t="shared" si="1082"/>
        <v>-6.384940998415134E-4</v>
      </c>
      <c r="G4322" s="2">
        <f t="shared" ca="1" si="1083"/>
        <v>88390.85</v>
      </c>
      <c r="H4322">
        <f t="shared" ca="1" si="1084"/>
        <v>1</v>
      </c>
      <c r="I4322">
        <f t="shared" si="1085"/>
        <v>1</v>
      </c>
      <c r="J4322">
        <f t="shared" si="1088"/>
        <v>-5.8999999999996362</v>
      </c>
      <c r="K4322">
        <f t="shared" ca="1" si="1086"/>
        <v>1</v>
      </c>
      <c r="L4322" s="11">
        <f t="shared" ca="1" si="1080"/>
        <v>10181.769999999955</v>
      </c>
      <c r="M4322">
        <f t="shared" ca="1" si="1087"/>
        <v>1</v>
      </c>
      <c r="N4322">
        <f t="shared" ca="1" si="1081"/>
        <v>0</v>
      </c>
      <c r="O4322">
        <f>COUNTIF(結算日!$A$3:$A$249,A4322)</f>
        <v>0</v>
      </c>
      <c r="Q4322" s="7">
        <f t="shared" si="1089"/>
        <v>-4</v>
      </c>
      <c r="R4322" s="8">
        <f t="shared" ca="1" si="1093"/>
        <v>-1248</v>
      </c>
      <c r="S4322" s="8">
        <f t="shared" ca="1" si="1094"/>
        <v>2644268</v>
      </c>
      <c r="T4322" s="8">
        <f t="shared" ca="1" si="1090"/>
        <v>312</v>
      </c>
      <c r="U4322" s="9">
        <f t="shared" ca="1" si="1095"/>
        <v>0</v>
      </c>
      <c r="V4322">
        <f t="shared" si="1091"/>
        <v>2015</v>
      </c>
      <c r="W4322">
        <f t="shared" si="1092"/>
        <v>12</v>
      </c>
    </row>
    <row r="4323" spans="1:23" x14ac:dyDescent="0.25">
      <c r="A4323" s="1">
        <v>42341</v>
      </c>
      <c r="B4323" s="2">
        <v>8456.06</v>
      </c>
      <c r="C4323" s="2">
        <v>80073</v>
      </c>
      <c r="D4323" s="2">
        <v>8476</v>
      </c>
      <c r="E4323" s="2">
        <v>8473</v>
      </c>
      <c r="F4323" s="10">
        <f t="shared" si="1082"/>
        <v>2.35807219910944E-3</v>
      </c>
      <c r="G4323" s="2">
        <f t="shared" ca="1" si="1083"/>
        <v>88051</v>
      </c>
      <c r="H4323">
        <f t="shared" ca="1" si="1084"/>
        <v>-1</v>
      </c>
      <c r="I4323">
        <f t="shared" si="1085"/>
        <v>-1</v>
      </c>
      <c r="J4323">
        <f t="shared" si="1088"/>
        <v>-1.3400000000001455</v>
      </c>
      <c r="K4323">
        <f t="shared" si="1086"/>
        <v>-1</v>
      </c>
      <c r="L4323" s="11">
        <f t="shared" ca="1" si="1080"/>
        <v>10180.429999999955</v>
      </c>
      <c r="M4323">
        <f t="shared" ca="1" si="1087"/>
        <v>-1</v>
      </c>
      <c r="N4323">
        <f t="shared" ca="1" si="1081"/>
        <v>2</v>
      </c>
      <c r="O4323">
        <f>COUNTIF(結算日!$A$3:$A$249,A4323)</f>
        <v>0</v>
      </c>
      <c r="Q4323" s="7">
        <f t="shared" si="1089"/>
        <v>24</v>
      </c>
      <c r="R4323" s="8">
        <f t="shared" ca="1" si="1093"/>
        <v>7488</v>
      </c>
      <c r="S4323" s="8">
        <f t="shared" ca="1" si="1094"/>
        <v>2651756</v>
      </c>
      <c r="T4323" s="8">
        <f t="shared" ca="1" si="1090"/>
        <v>-312</v>
      </c>
      <c r="U4323" s="9">
        <f t="shared" ca="1" si="1095"/>
        <v>624</v>
      </c>
      <c r="V4323">
        <f t="shared" si="1091"/>
        <v>2015</v>
      </c>
      <c r="W4323">
        <f t="shared" si="1092"/>
        <v>12</v>
      </c>
    </row>
    <row r="4324" spans="1:23" x14ac:dyDescent="0.25">
      <c r="A4324" s="1">
        <v>42342</v>
      </c>
      <c r="B4324" s="2">
        <v>8398.6</v>
      </c>
      <c r="C4324" s="2">
        <v>80563</v>
      </c>
      <c r="D4324" s="2">
        <v>8397</v>
      </c>
      <c r="E4324" s="2">
        <v>8393</v>
      </c>
      <c r="F4324" s="10">
        <f t="shared" si="1082"/>
        <v>-1.9050794179986674E-4</v>
      </c>
      <c r="G4324" s="2">
        <f t="shared" ca="1" si="1083"/>
        <v>87655.625</v>
      </c>
      <c r="H4324">
        <f t="shared" ca="1" si="1084"/>
        <v>-1</v>
      </c>
      <c r="I4324">
        <f t="shared" si="1085"/>
        <v>1</v>
      </c>
      <c r="J4324">
        <f t="shared" si="1088"/>
        <v>-57.459999999999127</v>
      </c>
      <c r="K4324">
        <f t="shared" ca="1" si="1086"/>
        <v>-1</v>
      </c>
      <c r="L4324" s="11">
        <f t="shared" ca="1" si="1080"/>
        <v>10237.889999999954</v>
      </c>
      <c r="M4324">
        <f t="shared" ca="1" si="1087"/>
        <v>-1</v>
      </c>
      <c r="N4324">
        <f t="shared" ca="1" si="1081"/>
        <v>0</v>
      </c>
      <c r="O4324">
        <f>COUNTIF(結算日!$A$3:$A$249,A4324)</f>
        <v>0</v>
      </c>
      <c r="Q4324" s="7">
        <f t="shared" si="1089"/>
        <v>-79</v>
      </c>
      <c r="R4324" s="8">
        <f t="shared" ca="1" si="1093"/>
        <v>24648</v>
      </c>
      <c r="S4324" s="8">
        <f t="shared" ca="1" si="1094"/>
        <v>2675780</v>
      </c>
      <c r="T4324" s="8">
        <f t="shared" ca="1" si="1090"/>
        <v>-318</v>
      </c>
      <c r="U4324" s="9">
        <f t="shared" ca="1" si="1095"/>
        <v>6</v>
      </c>
      <c r="V4324">
        <f t="shared" si="1091"/>
        <v>2015</v>
      </c>
      <c r="W4324">
        <f t="shared" si="1092"/>
        <v>12</v>
      </c>
    </row>
    <row r="4325" spans="1:23" x14ac:dyDescent="0.25">
      <c r="A4325" s="1">
        <v>42345</v>
      </c>
      <c r="B4325" s="2">
        <v>8454.27</v>
      </c>
      <c r="C4325" s="2">
        <v>87618</v>
      </c>
      <c r="D4325" s="2">
        <v>8468</v>
      </c>
      <c r="E4325" s="2">
        <v>8464</v>
      </c>
      <c r="F4325" s="10">
        <f t="shared" si="1082"/>
        <v>1.6240314066144901E-3</v>
      </c>
      <c r="G4325" s="2">
        <f t="shared" ca="1" si="1083"/>
        <v>87349.5</v>
      </c>
      <c r="H4325">
        <f t="shared" ca="1" si="1084"/>
        <v>1</v>
      </c>
      <c r="I4325">
        <f t="shared" si="1085"/>
        <v>-1</v>
      </c>
      <c r="J4325">
        <f t="shared" si="1088"/>
        <v>55.670000000000073</v>
      </c>
      <c r="K4325">
        <f t="shared" si="1086"/>
        <v>-1</v>
      </c>
      <c r="L4325" s="11">
        <f t="shared" ca="1" si="1080"/>
        <v>10182.219999999954</v>
      </c>
      <c r="M4325">
        <f t="shared" ca="1" si="1087"/>
        <v>-1</v>
      </c>
      <c r="N4325">
        <f t="shared" ca="1" si="1081"/>
        <v>0</v>
      </c>
      <c r="O4325">
        <f>COUNTIF(結算日!$A$3:$A$249,A4325)</f>
        <v>0</v>
      </c>
      <c r="Q4325" s="7">
        <f t="shared" si="1089"/>
        <v>71</v>
      </c>
      <c r="R4325" s="8">
        <f t="shared" ca="1" si="1093"/>
        <v>-22578</v>
      </c>
      <c r="S4325" s="8">
        <f t="shared" ca="1" si="1094"/>
        <v>2653196</v>
      </c>
      <c r="T4325" s="8">
        <f t="shared" ca="1" si="1090"/>
        <v>-313</v>
      </c>
      <c r="U4325" s="9">
        <f t="shared" ca="1" si="1095"/>
        <v>5</v>
      </c>
      <c r="V4325">
        <f t="shared" si="1091"/>
        <v>2015</v>
      </c>
      <c r="W4325">
        <f t="shared" si="1092"/>
        <v>12</v>
      </c>
    </row>
    <row r="4326" spans="1:23" x14ac:dyDescent="0.25">
      <c r="A4326" s="1">
        <v>42346</v>
      </c>
      <c r="B4326" s="2">
        <v>8343.86</v>
      </c>
      <c r="C4326" s="2">
        <v>86701</v>
      </c>
      <c r="D4326" s="2">
        <v>8334</v>
      </c>
      <c r="E4326" s="2">
        <v>8331</v>
      </c>
      <c r="F4326" s="10">
        <f t="shared" si="1082"/>
        <v>-1.1817072673798723E-3</v>
      </c>
      <c r="G4326" s="2">
        <f t="shared" ca="1" si="1083"/>
        <v>87286.375</v>
      </c>
      <c r="H4326">
        <f t="shared" ca="1" si="1084"/>
        <v>-1</v>
      </c>
      <c r="I4326">
        <f t="shared" si="1085"/>
        <v>1</v>
      </c>
      <c r="J4326">
        <f t="shared" si="1088"/>
        <v>-110.40999999999985</v>
      </c>
      <c r="K4326">
        <f t="shared" si="1086"/>
        <v>1</v>
      </c>
      <c r="L4326" s="11">
        <f t="shared" ca="1" si="1080"/>
        <v>10292.629999999954</v>
      </c>
      <c r="M4326">
        <f t="shared" ca="1" si="1087"/>
        <v>1</v>
      </c>
      <c r="N4326">
        <f t="shared" ca="1" si="1081"/>
        <v>2</v>
      </c>
      <c r="O4326">
        <f>COUNTIF(結算日!$A$3:$A$249,A4326)</f>
        <v>0</v>
      </c>
      <c r="Q4326" s="7">
        <f t="shared" si="1089"/>
        <v>-134</v>
      </c>
      <c r="R4326" s="8">
        <f t="shared" ca="1" si="1093"/>
        <v>41942</v>
      </c>
      <c r="S4326" s="8">
        <f t="shared" ca="1" si="1094"/>
        <v>2695133</v>
      </c>
      <c r="T4326" s="8">
        <f t="shared" ca="1" si="1090"/>
        <v>323</v>
      </c>
      <c r="U4326" s="9">
        <f t="shared" ca="1" si="1095"/>
        <v>636</v>
      </c>
      <c r="V4326">
        <f t="shared" si="1091"/>
        <v>2015</v>
      </c>
      <c r="W4326">
        <f t="shared" si="1092"/>
        <v>12</v>
      </c>
    </row>
    <row r="4327" spans="1:23" x14ac:dyDescent="0.25">
      <c r="A4327" s="1">
        <v>42347</v>
      </c>
      <c r="B4327" s="2">
        <v>8229.6200000000008</v>
      </c>
      <c r="C4327" s="2">
        <v>88986</v>
      </c>
      <c r="D4327" s="2">
        <v>8221</v>
      </c>
      <c r="E4327" s="2">
        <v>8217</v>
      </c>
      <c r="F4327" s="10">
        <f t="shared" si="1082"/>
        <v>-1.0474359690970658E-3</v>
      </c>
      <c r="G4327" s="2">
        <f t="shared" ca="1" si="1083"/>
        <v>87499.45</v>
      </c>
      <c r="H4327">
        <f t="shared" ca="1" si="1084"/>
        <v>1</v>
      </c>
      <c r="I4327">
        <f t="shared" si="1085"/>
        <v>1</v>
      </c>
      <c r="J4327">
        <f t="shared" si="1088"/>
        <v>-114.23999999999978</v>
      </c>
      <c r="K4327">
        <f t="shared" si="1086"/>
        <v>1</v>
      </c>
      <c r="L4327" s="11">
        <f t="shared" ca="1" si="1080"/>
        <v>10178.389999999954</v>
      </c>
      <c r="M4327">
        <f t="shared" ca="1" si="1087"/>
        <v>1</v>
      </c>
      <c r="N4327">
        <f t="shared" ca="1" si="1081"/>
        <v>0</v>
      </c>
      <c r="O4327">
        <f>COUNTIF(結算日!$A$3:$A$249,A4327)</f>
        <v>0</v>
      </c>
      <c r="Q4327" s="7">
        <f t="shared" si="1089"/>
        <v>-113</v>
      </c>
      <c r="R4327" s="8">
        <f t="shared" ca="1" si="1093"/>
        <v>-36499</v>
      </c>
      <c r="S4327" s="8">
        <f t="shared" ca="1" si="1094"/>
        <v>2657998</v>
      </c>
      <c r="T4327" s="8">
        <f t="shared" ca="1" si="1090"/>
        <v>323</v>
      </c>
      <c r="U4327" s="9">
        <f t="shared" ca="1" si="1095"/>
        <v>0</v>
      </c>
      <c r="V4327">
        <f t="shared" si="1091"/>
        <v>2015</v>
      </c>
      <c r="W4327">
        <f t="shared" si="1092"/>
        <v>12</v>
      </c>
    </row>
    <row r="4328" spans="1:23" x14ac:dyDescent="0.25">
      <c r="A4328" s="1">
        <v>42348</v>
      </c>
      <c r="B4328" s="2">
        <v>8216.17</v>
      </c>
      <c r="C4328" s="2">
        <v>88858</v>
      </c>
      <c r="D4328" s="2">
        <v>8188</v>
      </c>
      <c r="E4328" s="2">
        <v>8178</v>
      </c>
      <c r="F4328" s="10">
        <f t="shared" si="1082"/>
        <v>-3.4286048122178503E-3</v>
      </c>
      <c r="G4328" s="2">
        <f t="shared" ca="1" si="1083"/>
        <v>87431.8</v>
      </c>
      <c r="H4328">
        <f t="shared" ca="1" si="1084"/>
        <v>1</v>
      </c>
      <c r="I4328">
        <f t="shared" si="1085"/>
        <v>1</v>
      </c>
      <c r="J4328">
        <f t="shared" si="1088"/>
        <v>-13.450000000000728</v>
      </c>
      <c r="K4328">
        <f t="shared" si="1086"/>
        <v>1</v>
      </c>
      <c r="L4328" s="11">
        <f t="shared" ca="1" si="1080"/>
        <v>10164.939999999953</v>
      </c>
      <c r="M4328">
        <f t="shared" ca="1" si="1087"/>
        <v>1</v>
      </c>
      <c r="N4328">
        <f t="shared" ca="1" si="1081"/>
        <v>0</v>
      </c>
      <c r="O4328">
        <f>COUNTIF(結算日!$A$3:$A$249,A4328)</f>
        <v>0</v>
      </c>
      <c r="Q4328" s="7">
        <f t="shared" si="1089"/>
        <v>-33</v>
      </c>
      <c r="R4328" s="8">
        <f t="shared" ca="1" si="1093"/>
        <v>-10659</v>
      </c>
      <c r="S4328" s="8">
        <f t="shared" ca="1" si="1094"/>
        <v>2647339</v>
      </c>
      <c r="T4328" s="8">
        <f t="shared" ca="1" si="1090"/>
        <v>323</v>
      </c>
      <c r="U4328" s="9">
        <f t="shared" ca="1" si="1095"/>
        <v>0</v>
      </c>
      <c r="V4328">
        <f t="shared" si="1091"/>
        <v>2015</v>
      </c>
      <c r="W4328">
        <f t="shared" si="1092"/>
        <v>12</v>
      </c>
    </row>
    <row r="4329" spans="1:23" x14ac:dyDescent="0.25">
      <c r="A4329" s="1">
        <v>42349</v>
      </c>
      <c r="B4329" s="2">
        <v>8115.89</v>
      </c>
      <c r="C4329" s="2">
        <v>87435</v>
      </c>
      <c r="D4329" s="2">
        <v>8071</v>
      </c>
      <c r="E4329" s="2">
        <v>8058</v>
      </c>
      <c r="F4329" s="10">
        <f t="shared" si="1082"/>
        <v>-5.5311247441747202E-3</v>
      </c>
      <c r="G4329" s="2">
        <f t="shared" ca="1" si="1083"/>
        <v>87266.75</v>
      </c>
      <c r="H4329">
        <f t="shared" ca="1" si="1084"/>
        <v>1</v>
      </c>
      <c r="I4329">
        <f t="shared" si="1085"/>
        <v>1</v>
      </c>
      <c r="J4329">
        <f t="shared" si="1088"/>
        <v>-100.27999999999975</v>
      </c>
      <c r="K4329">
        <f t="shared" si="1086"/>
        <v>1</v>
      </c>
      <c r="L4329" s="11">
        <f t="shared" ca="1" si="1080"/>
        <v>10064.659999999953</v>
      </c>
      <c r="M4329">
        <f t="shared" ca="1" si="1087"/>
        <v>1</v>
      </c>
      <c r="N4329">
        <f t="shared" ca="1" si="1081"/>
        <v>0</v>
      </c>
      <c r="O4329">
        <f>COUNTIF(結算日!$A$3:$A$249,A4329)</f>
        <v>0</v>
      </c>
      <c r="Q4329" s="7">
        <f t="shared" si="1089"/>
        <v>-117</v>
      </c>
      <c r="R4329" s="8">
        <f t="shared" ca="1" si="1093"/>
        <v>-37791</v>
      </c>
      <c r="S4329" s="8">
        <f t="shared" ca="1" si="1094"/>
        <v>2609548</v>
      </c>
      <c r="T4329" s="8">
        <f t="shared" ca="1" si="1090"/>
        <v>323</v>
      </c>
      <c r="U4329" s="9">
        <f t="shared" ca="1" si="1095"/>
        <v>0</v>
      </c>
      <c r="V4329">
        <f t="shared" si="1091"/>
        <v>2015</v>
      </c>
      <c r="W4329">
        <f t="shared" si="1092"/>
        <v>12</v>
      </c>
    </row>
    <row r="4330" spans="1:23" x14ac:dyDescent="0.25">
      <c r="A4330" s="1">
        <v>42352</v>
      </c>
      <c r="B4330" s="2">
        <v>8040.16</v>
      </c>
      <c r="C4330" s="2">
        <v>74655</v>
      </c>
      <c r="D4330" s="2">
        <v>8058</v>
      </c>
      <c r="E4330" s="2">
        <v>8046</v>
      </c>
      <c r="F4330" s="10">
        <f t="shared" si="1082"/>
        <v>2.218861316192644E-3</v>
      </c>
      <c r="G4330" s="2">
        <f t="shared" ca="1" si="1083"/>
        <v>87125.975000000006</v>
      </c>
      <c r="H4330">
        <f t="shared" ca="1" si="1084"/>
        <v>-1</v>
      </c>
      <c r="I4330">
        <f t="shared" si="1085"/>
        <v>-1</v>
      </c>
      <c r="J4330">
        <f t="shared" si="1088"/>
        <v>-75.730000000000473</v>
      </c>
      <c r="K4330">
        <f t="shared" si="1086"/>
        <v>-1</v>
      </c>
      <c r="L4330" s="11">
        <f t="shared" ca="1" si="1080"/>
        <v>9988.929999999953</v>
      </c>
      <c r="M4330">
        <f t="shared" ca="1" si="1087"/>
        <v>-1</v>
      </c>
      <c r="N4330">
        <f t="shared" ca="1" si="1081"/>
        <v>2</v>
      </c>
      <c r="O4330">
        <f>COUNTIF(結算日!$A$3:$A$249,A4330)</f>
        <v>0</v>
      </c>
      <c r="Q4330" s="7">
        <f t="shared" si="1089"/>
        <v>-13</v>
      </c>
      <c r="R4330" s="8">
        <f t="shared" ca="1" si="1093"/>
        <v>-4199</v>
      </c>
      <c r="S4330" s="8">
        <f t="shared" ca="1" si="1094"/>
        <v>2605349</v>
      </c>
      <c r="T4330" s="8">
        <f t="shared" ca="1" si="1090"/>
        <v>-323</v>
      </c>
      <c r="U4330" s="9">
        <f t="shared" ca="1" si="1095"/>
        <v>646</v>
      </c>
      <c r="V4330">
        <f t="shared" si="1091"/>
        <v>2015</v>
      </c>
      <c r="W4330">
        <f t="shared" si="1092"/>
        <v>12</v>
      </c>
    </row>
    <row r="4331" spans="1:23" x14ac:dyDescent="0.25">
      <c r="A4331" s="1">
        <v>42353</v>
      </c>
      <c r="B4331" s="2">
        <v>8073.35</v>
      </c>
      <c r="C4331" s="2">
        <v>72329</v>
      </c>
      <c r="D4331" s="2">
        <v>8066</v>
      </c>
      <c r="E4331" s="2">
        <v>8044</v>
      </c>
      <c r="F4331" s="10">
        <f t="shared" si="1082"/>
        <v>-9.104027448333385E-4</v>
      </c>
      <c r="G4331" s="2">
        <f t="shared" ca="1" si="1083"/>
        <v>86888.475000000006</v>
      </c>
      <c r="H4331">
        <f t="shared" ca="1" si="1084"/>
        <v>-1</v>
      </c>
      <c r="I4331">
        <f t="shared" si="1085"/>
        <v>1</v>
      </c>
      <c r="J4331">
        <f t="shared" si="1088"/>
        <v>33.190000000000509</v>
      </c>
      <c r="K4331">
        <f t="shared" ca="1" si="1086"/>
        <v>-1</v>
      </c>
      <c r="L4331" s="11">
        <f t="shared" ca="1" si="1080"/>
        <v>9955.7399999999525</v>
      </c>
      <c r="M4331">
        <f t="shared" ca="1" si="1087"/>
        <v>-1</v>
      </c>
      <c r="N4331">
        <f t="shared" ca="1" si="1081"/>
        <v>0</v>
      </c>
      <c r="O4331">
        <f>COUNTIF(結算日!$A$3:$A$249,A4331)</f>
        <v>0</v>
      </c>
      <c r="Q4331" s="7">
        <f t="shared" si="1089"/>
        <v>8</v>
      </c>
      <c r="R4331" s="8">
        <f t="shared" ca="1" si="1093"/>
        <v>-2584</v>
      </c>
      <c r="S4331" s="8">
        <f t="shared" ca="1" si="1094"/>
        <v>2602119</v>
      </c>
      <c r="T4331" s="8">
        <f t="shared" ca="1" si="1090"/>
        <v>-322</v>
      </c>
      <c r="U4331" s="9">
        <f t="shared" ca="1" si="1095"/>
        <v>1</v>
      </c>
      <c r="V4331">
        <f t="shared" si="1091"/>
        <v>2015</v>
      </c>
      <c r="W4331">
        <f t="shared" si="1092"/>
        <v>12</v>
      </c>
    </row>
    <row r="4332" spans="1:23" x14ac:dyDescent="0.25">
      <c r="A4332" s="1">
        <v>42354</v>
      </c>
      <c r="B4332" s="2">
        <v>8184.66</v>
      </c>
      <c r="C4332" s="2">
        <v>88126</v>
      </c>
      <c r="D4332" s="2">
        <v>8198</v>
      </c>
      <c r="E4332" s="2">
        <v>8170</v>
      </c>
      <c r="F4332" s="10">
        <f t="shared" si="1082"/>
        <v>-1.7911556497154368E-3</v>
      </c>
      <c r="G4332" s="2">
        <f t="shared" ca="1" si="1083"/>
        <v>86892.65</v>
      </c>
      <c r="H4332">
        <f t="shared" ca="1" si="1084"/>
        <v>1</v>
      </c>
      <c r="I4332">
        <f t="shared" si="1085"/>
        <v>1</v>
      </c>
      <c r="J4332">
        <f t="shared" si="1088"/>
        <v>111.30999999999949</v>
      </c>
      <c r="K4332">
        <f t="shared" si="1086"/>
        <v>1</v>
      </c>
      <c r="L4332" s="11">
        <f t="shared" ca="1" si="1080"/>
        <v>9844.429999999953</v>
      </c>
      <c r="M4332">
        <f t="shared" ca="1" si="1087"/>
        <v>1</v>
      </c>
      <c r="N4332">
        <f t="shared" ca="1" si="1081"/>
        <v>2</v>
      </c>
      <c r="O4332">
        <f>COUNTIF(結算日!$A$3:$A$249,A4332)</f>
        <v>1</v>
      </c>
      <c r="Q4332" s="7">
        <f t="shared" si="1089"/>
        <v>132</v>
      </c>
      <c r="R4332" s="8">
        <f t="shared" ca="1" si="1093"/>
        <v>-42504</v>
      </c>
      <c r="S4332" s="8">
        <f t="shared" ca="1" si="1094"/>
        <v>2559614</v>
      </c>
      <c r="T4332" s="8">
        <f t="shared" ca="1" si="1090"/>
        <v>313</v>
      </c>
      <c r="U4332" s="9">
        <f t="shared" ca="1" si="1095"/>
        <v>635</v>
      </c>
      <c r="V4332">
        <f t="shared" si="1091"/>
        <v>2015</v>
      </c>
      <c r="W4332">
        <f t="shared" si="1092"/>
        <v>12</v>
      </c>
    </row>
    <row r="4333" spans="1:23" x14ac:dyDescent="0.25">
      <c r="A4333" s="1">
        <v>42355</v>
      </c>
      <c r="B4333" s="2">
        <v>8319.67</v>
      </c>
      <c r="C4333" s="2">
        <v>91678</v>
      </c>
      <c r="D4333" s="2">
        <v>8281</v>
      </c>
      <c r="E4333" s="2">
        <v>8271</v>
      </c>
      <c r="F4333" s="10">
        <f t="shared" si="1082"/>
        <v>-4.648020895059557E-3</v>
      </c>
      <c r="G4333" s="2">
        <f t="shared" ca="1" si="1083"/>
        <v>87301.024999999994</v>
      </c>
      <c r="H4333">
        <f t="shared" ca="1" si="1084"/>
        <v>1</v>
      </c>
      <c r="I4333">
        <f t="shared" si="1085"/>
        <v>1</v>
      </c>
      <c r="J4333">
        <f t="shared" si="1088"/>
        <v>135.01000000000022</v>
      </c>
      <c r="K4333">
        <f t="shared" si="1086"/>
        <v>1</v>
      </c>
      <c r="L4333" s="11">
        <f t="shared" ca="1" si="1080"/>
        <v>9979.4399999999532</v>
      </c>
      <c r="M4333">
        <f t="shared" ca="1" si="1087"/>
        <v>1</v>
      </c>
      <c r="N4333">
        <f t="shared" ca="1" si="1081"/>
        <v>0</v>
      </c>
      <c r="O4333">
        <f>COUNTIF(結算日!$A$3:$A$249,A4333)</f>
        <v>0</v>
      </c>
      <c r="Q4333" s="7">
        <f t="shared" si="1089"/>
        <v>111</v>
      </c>
      <c r="R4333" s="8">
        <f t="shared" ca="1" si="1093"/>
        <v>34743</v>
      </c>
      <c r="S4333" s="8">
        <f t="shared" ca="1" si="1094"/>
        <v>2593722</v>
      </c>
      <c r="T4333" s="8">
        <f t="shared" ca="1" si="1090"/>
        <v>313</v>
      </c>
      <c r="U4333" s="9">
        <f t="shared" ca="1" si="1095"/>
        <v>0</v>
      </c>
      <c r="V4333">
        <f t="shared" si="1091"/>
        <v>2015</v>
      </c>
      <c r="W4333">
        <f t="shared" si="1092"/>
        <v>12</v>
      </c>
    </row>
    <row r="4334" spans="1:23" x14ac:dyDescent="0.25">
      <c r="A4334" s="1">
        <v>42356</v>
      </c>
      <c r="B4334" s="2">
        <v>8257.32</v>
      </c>
      <c r="C4334" s="2">
        <v>82922</v>
      </c>
      <c r="D4334" s="2">
        <v>8231</v>
      </c>
      <c r="E4334" s="2">
        <v>8218</v>
      </c>
      <c r="F4334" s="10">
        <f t="shared" si="1082"/>
        <v>-3.1874748707813039E-3</v>
      </c>
      <c r="G4334" s="2">
        <f t="shared" ca="1" si="1083"/>
        <v>87073.925000000003</v>
      </c>
      <c r="H4334">
        <f t="shared" ca="1" si="1084"/>
        <v>-1</v>
      </c>
      <c r="I4334">
        <f t="shared" si="1085"/>
        <v>1</v>
      </c>
      <c r="J4334">
        <f t="shared" si="1088"/>
        <v>-62.350000000000364</v>
      </c>
      <c r="K4334">
        <f t="shared" si="1086"/>
        <v>1</v>
      </c>
      <c r="L4334" s="11">
        <f t="shared" ca="1" si="1080"/>
        <v>9917.0899999999529</v>
      </c>
      <c r="M4334">
        <f t="shared" ca="1" si="1087"/>
        <v>1</v>
      </c>
      <c r="N4334">
        <f t="shared" ca="1" si="1081"/>
        <v>0</v>
      </c>
      <c r="O4334">
        <f>COUNTIF(結算日!$A$3:$A$249,A4334)</f>
        <v>0</v>
      </c>
      <c r="Q4334" s="7">
        <f t="shared" si="1089"/>
        <v>-50</v>
      </c>
      <c r="R4334" s="8">
        <f t="shared" ca="1" si="1093"/>
        <v>-15650</v>
      </c>
      <c r="S4334" s="8">
        <f t="shared" ca="1" si="1094"/>
        <v>2578072</v>
      </c>
      <c r="T4334" s="8">
        <f t="shared" ca="1" si="1090"/>
        <v>313</v>
      </c>
      <c r="U4334" s="9">
        <f t="shared" ca="1" si="1095"/>
        <v>0</v>
      </c>
      <c r="V4334">
        <f t="shared" si="1091"/>
        <v>2015</v>
      </c>
      <c r="W4334">
        <f t="shared" si="1092"/>
        <v>12</v>
      </c>
    </row>
    <row r="4335" spans="1:23" x14ac:dyDescent="0.25">
      <c r="A4335" s="1">
        <v>42359</v>
      </c>
      <c r="B4335" s="2">
        <v>8282.17</v>
      </c>
      <c r="C4335" s="2">
        <v>77013</v>
      </c>
      <c r="D4335" s="2">
        <v>8280</v>
      </c>
      <c r="E4335" s="2">
        <v>8265</v>
      </c>
      <c r="F4335" s="10">
        <f t="shared" si="1082"/>
        <v>-2.6200862817349346E-4</v>
      </c>
      <c r="G4335" s="2">
        <f t="shared" ca="1" si="1083"/>
        <v>86888.925000000003</v>
      </c>
      <c r="H4335">
        <f t="shared" ca="1" si="1084"/>
        <v>-1</v>
      </c>
      <c r="I4335">
        <f t="shared" si="1085"/>
        <v>1</v>
      </c>
      <c r="J4335">
        <f t="shared" si="1088"/>
        <v>24.850000000000364</v>
      </c>
      <c r="K4335">
        <f t="shared" ca="1" si="1086"/>
        <v>-1</v>
      </c>
      <c r="L4335" s="11">
        <f t="shared" ca="1" si="1080"/>
        <v>9941.9399999999532</v>
      </c>
      <c r="M4335">
        <f t="shared" ca="1" si="1087"/>
        <v>-1</v>
      </c>
      <c r="N4335">
        <f t="shared" ca="1" si="1081"/>
        <v>2</v>
      </c>
      <c r="O4335">
        <f>COUNTIF(結算日!$A$3:$A$249,A4335)</f>
        <v>0</v>
      </c>
      <c r="Q4335" s="7">
        <f t="shared" si="1089"/>
        <v>49</v>
      </c>
      <c r="R4335" s="8">
        <f t="shared" ca="1" si="1093"/>
        <v>15337</v>
      </c>
      <c r="S4335" s="8">
        <f t="shared" ca="1" si="1094"/>
        <v>2593409</v>
      </c>
      <c r="T4335" s="8">
        <f t="shared" ca="1" si="1090"/>
        <v>-313</v>
      </c>
      <c r="U4335" s="9">
        <f t="shared" ca="1" si="1095"/>
        <v>626</v>
      </c>
      <c r="V4335">
        <f t="shared" si="1091"/>
        <v>2015</v>
      </c>
      <c r="W4335">
        <f t="shared" si="1092"/>
        <v>12</v>
      </c>
    </row>
    <row r="4336" spans="1:23" x14ac:dyDescent="0.25">
      <c r="A4336" s="1">
        <v>42360</v>
      </c>
      <c r="B4336" s="2">
        <v>8292.74</v>
      </c>
      <c r="C4336" s="2">
        <v>76859</v>
      </c>
      <c r="D4336" s="2">
        <v>8277</v>
      </c>
      <c r="E4336" s="2">
        <v>8260</v>
      </c>
      <c r="F4336" s="10">
        <f t="shared" si="1082"/>
        <v>-1.8980457605085599E-3</v>
      </c>
      <c r="G4336" s="2">
        <f t="shared" ca="1" si="1083"/>
        <v>86607.574999999997</v>
      </c>
      <c r="H4336">
        <f t="shared" ca="1" si="1084"/>
        <v>-1</v>
      </c>
      <c r="I4336">
        <f t="shared" si="1085"/>
        <v>1</v>
      </c>
      <c r="J4336">
        <f t="shared" si="1088"/>
        <v>10.569999999999709</v>
      </c>
      <c r="K4336">
        <f t="shared" si="1086"/>
        <v>1</v>
      </c>
      <c r="L4336" s="11">
        <f t="shared" ca="1" si="1080"/>
        <v>9931.3699999999535</v>
      </c>
      <c r="M4336">
        <f t="shared" ca="1" si="1087"/>
        <v>1</v>
      </c>
      <c r="N4336">
        <f t="shared" ca="1" si="1081"/>
        <v>2</v>
      </c>
      <c r="O4336">
        <f>COUNTIF(結算日!$A$3:$A$249,A4336)</f>
        <v>0</v>
      </c>
      <c r="Q4336" s="7">
        <f t="shared" si="1089"/>
        <v>-3</v>
      </c>
      <c r="R4336" s="8">
        <f t="shared" ca="1" si="1093"/>
        <v>939</v>
      </c>
      <c r="S4336" s="8">
        <f t="shared" ca="1" si="1094"/>
        <v>2593722</v>
      </c>
      <c r="T4336" s="8">
        <f t="shared" ca="1" si="1090"/>
        <v>313</v>
      </c>
      <c r="U4336" s="9">
        <f t="shared" ca="1" si="1095"/>
        <v>626</v>
      </c>
      <c r="V4336">
        <f t="shared" si="1091"/>
        <v>2015</v>
      </c>
      <c r="W4336">
        <f t="shared" si="1092"/>
        <v>12</v>
      </c>
    </row>
    <row r="4337" spans="1:23" x14ac:dyDescent="0.25">
      <c r="A4337" s="1">
        <v>42361</v>
      </c>
      <c r="B4337" s="2">
        <v>8315.7000000000007</v>
      </c>
      <c r="C4337" s="2">
        <v>74069</v>
      </c>
      <c r="D4337" s="2">
        <v>8290</v>
      </c>
      <c r="E4337" s="2">
        <v>8275</v>
      </c>
      <c r="F4337" s="10">
        <f t="shared" si="1082"/>
        <v>-3.0905395817550918E-3</v>
      </c>
      <c r="G4337" s="2">
        <f t="shared" ca="1" si="1083"/>
        <v>86453.175000000003</v>
      </c>
      <c r="H4337">
        <f t="shared" ca="1" si="1084"/>
        <v>-1</v>
      </c>
      <c r="I4337">
        <f t="shared" si="1085"/>
        <v>1</v>
      </c>
      <c r="J4337">
        <f t="shared" si="1088"/>
        <v>22.960000000000946</v>
      </c>
      <c r="K4337">
        <f t="shared" si="1086"/>
        <v>1</v>
      </c>
      <c r="L4337" s="11">
        <f t="shared" ca="1" si="1080"/>
        <v>9954.3299999999545</v>
      </c>
      <c r="M4337">
        <f t="shared" ca="1" si="1087"/>
        <v>1</v>
      </c>
      <c r="N4337">
        <f t="shared" ca="1" si="1081"/>
        <v>0</v>
      </c>
      <c r="O4337">
        <f>COUNTIF(結算日!$A$3:$A$249,A4337)</f>
        <v>0</v>
      </c>
      <c r="Q4337" s="7">
        <f t="shared" si="1089"/>
        <v>13</v>
      </c>
      <c r="R4337" s="8">
        <f t="shared" ca="1" si="1093"/>
        <v>4069</v>
      </c>
      <c r="S4337" s="8">
        <f t="shared" ca="1" si="1094"/>
        <v>2597165</v>
      </c>
      <c r="T4337" s="8">
        <f t="shared" ca="1" si="1090"/>
        <v>313</v>
      </c>
      <c r="U4337" s="9">
        <f t="shared" ca="1" si="1095"/>
        <v>0</v>
      </c>
      <c r="V4337">
        <f t="shared" si="1091"/>
        <v>2015</v>
      </c>
      <c r="W4337">
        <f t="shared" si="1092"/>
        <v>12</v>
      </c>
    </row>
    <row r="4338" spans="1:23" x14ac:dyDescent="0.25">
      <c r="A4338" s="1">
        <v>42362</v>
      </c>
      <c r="B4338" s="2">
        <v>8324.36</v>
      </c>
      <c r="C4338" s="2">
        <v>61296</v>
      </c>
      <c r="D4338" s="2">
        <v>8317</v>
      </c>
      <c r="E4338" s="2">
        <v>8305</v>
      </c>
      <c r="F4338" s="10">
        <f t="shared" si="1082"/>
        <v>-8.8415205493286297E-4</v>
      </c>
      <c r="G4338" s="2">
        <f t="shared" ca="1" si="1083"/>
        <v>85852.824999999997</v>
      </c>
      <c r="H4338">
        <f t="shared" ca="1" si="1084"/>
        <v>-1</v>
      </c>
      <c r="I4338">
        <f t="shared" si="1085"/>
        <v>1</v>
      </c>
      <c r="J4338">
        <f t="shared" si="1088"/>
        <v>8.6599999999998545</v>
      </c>
      <c r="K4338">
        <f t="shared" ca="1" si="1086"/>
        <v>-1</v>
      </c>
      <c r="L4338" s="11">
        <f t="shared" ca="1" si="1080"/>
        <v>9962.9899999999543</v>
      </c>
      <c r="M4338">
        <f t="shared" ca="1" si="1087"/>
        <v>-1</v>
      </c>
      <c r="N4338">
        <f t="shared" ca="1" si="1081"/>
        <v>2</v>
      </c>
      <c r="O4338">
        <f>COUNTIF(結算日!$A$3:$A$249,A4338)</f>
        <v>0</v>
      </c>
      <c r="Q4338" s="7">
        <f t="shared" si="1089"/>
        <v>27</v>
      </c>
      <c r="R4338" s="8">
        <f t="shared" ca="1" si="1093"/>
        <v>8451</v>
      </c>
      <c r="S4338" s="8">
        <f t="shared" ca="1" si="1094"/>
        <v>2605616</v>
      </c>
      <c r="T4338" s="8">
        <f t="shared" ca="1" si="1090"/>
        <v>-313</v>
      </c>
      <c r="U4338" s="9">
        <f t="shared" ca="1" si="1095"/>
        <v>626</v>
      </c>
      <c r="V4338">
        <f t="shared" si="1091"/>
        <v>2015</v>
      </c>
      <c r="W4338">
        <f t="shared" si="1092"/>
        <v>12</v>
      </c>
    </row>
    <row r="4339" spans="1:23" x14ac:dyDescent="0.25">
      <c r="A4339" s="1">
        <v>42363</v>
      </c>
      <c r="B4339" s="2">
        <v>8363.2800000000007</v>
      </c>
      <c r="C4339" s="2">
        <v>40000</v>
      </c>
      <c r="D4339" s="2">
        <v>8376</v>
      </c>
      <c r="E4339" s="2">
        <v>8368</v>
      </c>
      <c r="F4339" s="10">
        <f t="shared" si="1082"/>
        <v>1.520934370246918E-3</v>
      </c>
      <c r="G4339" s="2">
        <f t="shared" ca="1" si="1083"/>
        <v>84693.55</v>
      </c>
      <c r="H4339">
        <f t="shared" ca="1" si="1084"/>
        <v>-1</v>
      </c>
      <c r="I4339">
        <f t="shared" si="1085"/>
        <v>-1</v>
      </c>
      <c r="J4339">
        <f t="shared" si="1088"/>
        <v>38.920000000000073</v>
      </c>
      <c r="K4339">
        <f t="shared" si="1086"/>
        <v>-1</v>
      </c>
      <c r="L4339" s="11">
        <f t="shared" ca="1" si="1080"/>
        <v>9924.0699999999542</v>
      </c>
      <c r="M4339">
        <f t="shared" ca="1" si="1087"/>
        <v>-1</v>
      </c>
      <c r="N4339">
        <f t="shared" ca="1" si="1081"/>
        <v>0</v>
      </c>
      <c r="O4339">
        <f>COUNTIF(結算日!$A$3:$A$249,A4339)</f>
        <v>0</v>
      </c>
      <c r="Q4339" s="7">
        <f t="shared" si="1089"/>
        <v>59</v>
      </c>
      <c r="R4339" s="8">
        <f t="shared" ca="1" si="1093"/>
        <v>-18467</v>
      </c>
      <c r="S4339" s="8">
        <f t="shared" ca="1" si="1094"/>
        <v>2586523</v>
      </c>
      <c r="T4339" s="8">
        <f t="shared" ca="1" si="1090"/>
        <v>-308</v>
      </c>
      <c r="U4339" s="9">
        <f t="shared" ca="1" si="1095"/>
        <v>5</v>
      </c>
      <c r="V4339">
        <f t="shared" si="1091"/>
        <v>2015</v>
      </c>
      <c r="W4339">
        <f t="shared" si="1092"/>
        <v>12</v>
      </c>
    </row>
    <row r="4340" spans="1:23" x14ac:dyDescent="0.25">
      <c r="A4340" s="1">
        <v>42366</v>
      </c>
      <c r="B4340" s="2">
        <v>8358.49</v>
      </c>
      <c r="C4340" s="2">
        <v>45650</v>
      </c>
      <c r="D4340" s="2">
        <v>8356</v>
      </c>
      <c r="E4340" s="2">
        <v>8345</v>
      </c>
      <c r="F4340" s="10">
        <f t="shared" si="1082"/>
        <v>-2.9790069737478664E-4</v>
      </c>
      <c r="G4340" s="2">
        <f t="shared" ca="1" si="1083"/>
        <v>83891.4</v>
      </c>
      <c r="H4340">
        <f t="shared" ca="1" si="1084"/>
        <v>-1</v>
      </c>
      <c r="I4340">
        <f t="shared" si="1085"/>
        <v>1</v>
      </c>
      <c r="J4340">
        <f t="shared" si="1088"/>
        <v>-4.7900000000008731</v>
      </c>
      <c r="K4340">
        <f t="shared" ca="1" si="1086"/>
        <v>-1</v>
      </c>
      <c r="L4340" s="11">
        <f t="shared" ca="1" si="1080"/>
        <v>9928.8599999999551</v>
      </c>
      <c r="M4340">
        <f t="shared" ca="1" si="1087"/>
        <v>-1</v>
      </c>
      <c r="N4340">
        <f t="shared" ca="1" si="1081"/>
        <v>0</v>
      </c>
      <c r="O4340">
        <f>COUNTIF(結算日!$A$3:$A$249,A4340)</f>
        <v>0</v>
      </c>
      <c r="Q4340" s="7">
        <f t="shared" si="1089"/>
        <v>-20</v>
      </c>
      <c r="R4340" s="8">
        <f t="shared" ca="1" si="1093"/>
        <v>6160</v>
      </c>
      <c r="S4340" s="8">
        <f t="shared" ca="1" si="1094"/>
        <v>2592678</v>
      </c>
      <c r="T4340" s="8">
        <f t="shared" ca="1" si="1090"/>
        <v>-310</v>
      </c>
      <c r="U4340" s="9">
        <f t="shared" ca="1" si="1095"/>
        <v>2</v>
      </c>
      <c r="V4340">
        <f t="shared" si="1091"/>
        <v>2015</v>
      </c>
      <c r="W4340">
        <f t="shared" si="1092"/>
        <v>12</v>
      </c>
    </row>
    <row r="4341" spans="1:23" x14ac:dyDescent="0.25">
      <c r="A4341" s="1">
        <v>42367</v>
      </c>
      <c r="B4341" s="2">
        <v>8293.91</v>
      </c>
      <c r="C4341" s="2">
        <v>52480</v>
      </c>
      <c r="D4341" s="2">
        <v>8287</v>
      </c>
      <c r="E4341" s="2">
        <v>8279</v>
      </c>
      <c r="F4341" s="10">
        <f t="shared" si="1082"/>
        <v>-8.3314142545554137E-4</v>
      </c>
      <c r="G4341" s="2">
        <f t="shared" ca="1" si="1083"/>
        <v>82791.925000000003</v>
      </c>
      <c r="H4341">
        <f t="shared" ca="1" si="1084"/>
        <v>-1</v>
      </c>
      <c r="I4341">
        <f t="shared" si="1085"/>
        <v>1</v>
      </c>
      <c r="J4341">
        <f t="shared" si="1088"/>
        <v>-64.579999999999927</v>
      </c>
      <c r="K4341">
        <f t="shared" ca="1" si="1086"/>
        <v>-1</v>
      </c>
      <c r="L4341" s="11">
        <f t="shared" ca="1" si="1080"/>
        <v>9993.439999999955</v>
      </c>
      <c r="M4341">
        <f t="shared" ca="1" si="1087"/>
        <v>-1</v>
      </c>
      <c r="N4341">
        <f t="shared" ca="1" si="1081"/>
        <v>0</v>
      </c>
      <c r="O4341">
        <f>COUNTIF(結算日!$A$3:$A$249,A4341)</f>
        <v>0</v>
      </c>
      <c r="Q4341" s="7">
        <f t="shared" si="1089"/>
        <v>-69</v>
      </c>
      <c r="R4341" s="8">
        <f t="shared" ca="1" si="1093"/>
        <v>21390</v>
      </c>
      <c r="S4341" s="8">
        <f t="shared" ca="1" si="1094"/>
        <v>2614066</v>
      </c>
      <c r="T4341" s="8">
        <f t="shared" ca="1" si="1090"/>
        <v>-315</v>
      </c>
      <c r="U4341" s="9">
        <f t="shared" ca="1" si="1095"/>
        <v>5</v>
      </c>
      <c r="V4341">
        <f t="shared" si="1091"/>
        <v>2015</v>
      </c>
      <c r="W4341">
        <f t="shared" si="1092"/>
        <v>12</v>
      </c>
    </row>
    <row r="4342" spans="1:23" x14ac:dyDescent="0.25">
      <c r="A4342" s="1">
        <v>42368</v>
      </c>
      <c r="B4342" s="2">
        <v>8279.99</v>
      </c>
      <c r="C4342" s="2">
        <v>53245</v>
      </c>
      <c r="D4342" s="2">
        <v>8260</v>
      </c>
      <c r="E4342" s="2">
        <v>8249</v>
      </c>
      <c r="F4342" s="10">
        <f t="shared" si="1082"/>
        <v>-2.4142541234952741E-3</v>
      </c>
      <c r="G4342" s="2">
        <f t="shared" ca="1" si="1083"/>
        <v>80942.899999999994</v>
      </c>
      <c r="H4342">
        <f t="shared" ca="1" si="1084"/>
        <v>-1</v>
      </c>
      <c r="I4342">
        <f t="shared" si="1085"/>
        <v>1</v>
      </c>
      <c r="J4342">
        <f t="shared" si="1088"/>
        <v>-13.920000000000073</v>
      </c>
      <c r="K4342">
        <f t="shared" si="1086"/>
        <v>1</v>
      </c>
      <c r="L4342" s="11">
        <f t="shared" ca="1" si="1080"/>
        <v>10007.359999999955</v>
      </c>
      <c r="M4342">
        <f t="shared" ca="1" si="1087"/>
        <v>1</v>
      </c>
      <c r="N4342">
        <f t="shared" ca="1" si="1081"/>
        <v>2</v>
      </c>
      <c r="O4342">
        <f>COUNTIF(結算日!$A$3:$A$249,A4342)</f>
        <v>0</v>
      </c>
      <c r="Q4342" s="7">
        <f t="shared" si="1089"/>
        <v>-27</v>
      </c>
      <c r="R4342" s="8">
        <f t="shared" ca="1" si="1093"/>
        <v>8505</v>
      </c>
      <c r="S4342" s="8">
        <f t="shared" ca="1" si="1094"/>
        <v>2622566</v>
      </c>
      <c r="T4342" s="8">
        <f t="shared" ca="1" si="1090"/>
        <v>317</v>
      </c>
      <c r="U4342" s="9">
        <f t="shared" ca="1" si="1095"/>
        <v>632</v>
      </c>
      <c r="V4342">
        <f t="shared" si="1091"/>
        <v>2015</v>
      </c>
      <c r="W4342">
        <f t="shared" si="1092"/>
        <v>12</v>
      </c>
    </row>
    <row r="4343" spans="1:23" x14ac:dyDescent="0.25">
      <c r="A4343" s="1">
        <v>42369</v>
      </c>
      <c r="B4343" s="2">
        <v>8338.06</v>
      </c>
      <c r="C4343" s="2">
        <v>47878</v>
      </c>
      <c r="D4343" s="2">
        <v>8272</v>
      </c>
      <c r="E4343" s="2">
        <v>8265</v>
      </c>
      <c r="F4343" s="10">
        <f t="shared" si="1082"/>
        <v>-7.9227062410199833E-3</v>
      </c>
      <c r="G4343" s="2">
        <f t="shared" ca="1" si="1083"/>
        <v>79486.399999999994</v>
      </c>
      <c r="H4343">
        <f t="shared" ca="1" si="1084"/>
        <v>-1</v>
      </c>
      <c r="I4343">
        <f t="shared" si="1085"/>
        <v>1</v>
      </c>
      <c r="J4343">
        <f t="shared" si="1088"/>
        <v>58.069999999999709</v>
      </c>
      <c r="K4343">
        <f t="shared" si="1086"/>
        <v>1</v>
      </c>
      <c r="L4343" s="11">
        <f t="shared" ca="1" si="1080"/>
        <v>10065.429999999955</v>
      </c>
      <c r="M4343">
        <f t="shared" ca="1" si="1087"/>
        <v>1</v>
      </c>
      <c r="N4343">
        <f t="shared" ca="1" si="1081"/>
        <v>0</v>
      </c>
      <c r="O4343">
        <f>COUNTIF(結算日!$A$3:$A$249,A4343)</f>
        <v>0</v>
      </c>
      <c r="Q4343" s="7">
        <f t="shared" si="1089"/>
        <v>12</v>
      </c>
      <c r="R4343" s="8">
        <f t="shared" ca="1" si="1093"/>
        <v>3804</v>
      </c>
      <c r="S4343" s="8">
        <f t="shared" ca="1" si="1094"/>
        <v>2625738</v>
      </c>
      <c r="T4343" s="8">
        <f t="shared" ca="1" si="1090"/>
        <v>317</v>
      </c>
      <c r="U4343" s="9">
        <f t="shared" ca="1" si="1095"/>
        <v>0</v>
      </c>
      <c r="V4343">
        <f t="shared" si="1091"/>
        <v>2015</v>
      </c>
      <c r="W4343">
        <f t="shared" si="1092"/>
        <v>12</v>
      </c>
    </row>
    <row r="4344" spans="1:23" x14ac:dyDescent="0.25">
      <c r="A4344" s="1">
        <v>42373</v>
      </c>
      <c r="B4344" s="2">
        <v>8114.26</v>
      </c>
      <c r="C4344" s="2">
        <v>76003</v>
      </c>
      <c r="D4344" s="2">
        <v>8075</v>
      </c>
      <c r="E4344" s="2">
        <v>8057</v>
      </c>
      <c r="F4344" s="10">
        <f t="shared" si="1082"/>
        <v>-4.8383956146340612E-3</v>
      </c>
      <c r="G4344" s="2">
        <f t="shared" ca="1" si="1083"/>
        <v>78585.649999999994</v>
      </c>
      <c r="H4344">
        <f t="shared" ca="1" si="1084"/>
        <v>-1</v>
      </c>
      <c r="I4344">
        <f t="shared" si="1085"/>
        <v>1</v>
      </c>
      <c r="J4344">
        <f t="shared" si="1088"/>
        <v>-223.79999999999927</v>
      </c>
      <c r="K4344">
        <f t="shared" si="1086"/>
        <v>1</v>
      </c>
      <c r="L4344" s="11">
        <f t="shared" ca="1" si="1080"/>
        <v>9841.6299999999555</v>
      </c>
      <c r="M4344">
        <f t="shared" ca="1" si="1087"/>
        <v>1</v>
      </c>
      <c r="N4344">
        <f t="shared" ca="1" si="1081"/>
        <v>0</v>
      </c>
      <c r="O4344">
        <f>COUNTIF(結算日!$A$3:$A$249,A4344)</f>
        <v>0</v>
      </c>
      <c r="Q4344" s="7">
        <f t="shared" si="1089"/>
        <v>-197</v>
      </c>
      <c r="R4344" s="8">
        <f t="shared" ca="1" si="1093"/>
        <v>-62449</v>
      </c>
      <c r="S4344" s="8">
        <f t="shared" ca="1" si="1094"/>
        <v>2563289</v>
      </c>
      <c r="T4344" s="8">
        <f t="shared" ca="1" si="1090"/>
        <v>317</v>
      </c>
      <c r="U4344" s="9">
        <f t="shared" ca="1" si="1095"/>
        <v>0</v>
      </c>
      <c r="V4344">
        <f t="shared" si="1091"/>
        <v>2016</v>
      </c>
      <c r="W4344">
        <f t="shared" si="1092"/>
        <v>1</v>
      </c>
    </row>
    <row r="4345" spans="1:23" x14ac:dyDescent="0.25">
      <c r="A4345" s="1">
        <v>42374</v>
      </c>
      <c r="B4345" s="2">
        <v>8075.11</v>
      </c>
      <c r="C4345" s="2">
        <v>80050</v>
      </c>
      <c r="D4345" s="2">
        <v>8025</v>
      </c>
      <c r="E4345" s="2">
        <v>8008</v>
      </c>
      <c r="F4345" s="10">
        <f t="shared" si="1082"/>
        <v>-6.2054882224513719E-3</v>
      </c>
      <c r="G4345" s="2">
        <f t="shared" ca="1" si="1083"/>
        <v>78205.425000000003</v>
      </c>
      <c r="H4345">
        <f t="shared" ca="1" si="1084"/>
        <v>1</v>
      </c>
      <c r="I4345">
        <f t="shared" si="1085"/>
        <v>1</v>
      </c>
      <c r="J4345">
        <f t="shared" si="1088"/>
        <v>-39.150000000000546</v>
      </c>
      <c r="K4345">
        <f t="shared" si="1086"/>
        <v>1</v>
      </c>
      <c r="L4345" s="11">
        <f t="shared" ca="1" si="1080"/>
        <v>9802.4799999999559</v>
      </c>
      <c r="M4345">
        <f t="shared" ca="1" si="1087"/>
        <v>1</v>
      </c>
      <c r="N4345">
        <f t="shared" ca="1" si="1081"/>
        <v>0</v>
      </c>
      <c r="O4345">
        <f>COUNTIF(結算日!$A$3:$A$249,A4345)</f>
        <v>0</v>
      </c>
      <c r="Q4345" s="7">
        <f t="shared" si="1089"/>
        <v>-50</v>
      </c>
      <c r="R4345" s="8">
        <f t="shared" ca="1" si="1093"/>
        <v>-15850</v>
      </c>
      <c r="S4345" s="8">
        <f t="shared" ca="1" si="1094"/>
        <v>2547439</v>
      </c>
      <c r="T4345" s="8">
        <f t="shared" ca="1" si="1090"/>
        <v>317</v>
      </c>
      <c r="U4345" s="9">
        <f t="shared" ca="1" si="1095"/>
        <v>0</v>
      </c>
      <c r="V4345">
        <f t="shared" si="1091"/>
        <v>2016</v>
      </c>
      <c r="W4345">
        <f t="shared" si="1092"/>
        <v>1</v>
      </c>
    </row>
    <row r="4346" spans="1:23" x14ac:dyDescent="0.25">
      <c r="A4346" s="1">
        <v>42375</v>
      </c>
      <c r="B4346" s="2">
        <v>7990.39</v>
      </c>
      <c r="C4346" s="2">
        <v>98454</v>
      </c>
      <c r="D4346" s="2">
        <v>7971</v>
      </c>
      <c r="E4346" s="2">
        <v>7957</v>
      </c>
      <c r="F4346" s="10">
        <f t="shared" si="1082"/>
        <v>-2.426665031369013E-3</v>
      </c>
      <c r="G4346" s="2">
        <f t="shared" ca="1" si="1083"/>
        <v>78516.600000000006</v>
      </c>
      <c r="H4346">
        <f t="shared" ca="1" si="1084"/>
        <v>1</v>
      </c>
      <c r="I4346">
        <f t="shared" si="1085"/>
        <v>1</v>
      </c>
      <c r="J4346">
        <f t="shared" si="1088"/>
        <v>-84.719999999999345</v>
      </c>
      <c r="K4346">
        <f t="shared" si="1086"/>
        <v>1</v>
      </c>
      <c r="L4346" s="11">
        <f t="shared" ca="1" si="1080"/>
        <v>9717.7599999999566</v>
      </c>
      <c r="M4346">
        <f t="shared" ca="1" si="1087"/>
        <v>1</v>
      </c>
      <c r="N4346">
        <f t="shared" ca="1" si="1081"/>
        <v>0</v>
      </c>
      <c r="O4346">
        <f>COUNTIF(結算日!$A$3:$A$249,A4346)</f>
        <v>0</v>
      </c>
      <c r="Q4346" s="7">
        <f t="shared" si="1089"/>
        <v>-54</v>
      </c>
      <c r="R4346" s="8">
        <f t="shared" ca="1" si="1093"/>
        <v>-17118</v>
      </c>
      <c r="S4346" s="8">
        <f t="shared" ca="1" si="1094"/>
        <v>2530321</v>
      </c>
      <c r="T4346" s="8">
        <f t="shared" ca="1" si="1090"/>
        <v>317</v>
      </c>
      <c r="U4346" s="9">
        <f t="shared" ca="1" si="1095"/>
        <v>0</v>
      </c>
      <c r="V4346">
        <f t="shared" si="1091"/>
        <v>2016</v>
      </c>
      <c r="W4346">
        <f t="shared" si="1092"/>
        <v>1</v>
      </c>
    </row>
    <row r="4347" spans="1:23" x14ac:dyDescent="0.25">
      <c r="A4347" s="1">
        <v>42376</v>
      </c>
      <c r="B4347" s="2">
        <v>7852.06</v>
      </c>
      <c r="C4347" s="2">
        <v>116774</v>
      </c>
      <c r="D4347" s="2">
        <v>7799</v>
      </c>
      <c r="E4347" s="2">
        <v>7783</v>
      </c>
      <c r="F4347" s="10">
        <f t="shared" si="1082"/>
        <v>-6.7574623729315109E-3</v>
      </c>
      <c r="G4347" s="2">
        <f t="shared" ca="1" si="1083"/>
        <v>79009.225000000006</v>
      </c>
      <c r="H4347">
        <f t="shared" ca="1" si="1084"/>
        <v>1</v>
      </c>
      <c r="I4347">
        <f t="shared" si="1085"/>
        <v>1</v>
      </c>
      <c r="J4347">
        <f t="shared" si="1088"/>
        <v>-138.32999999999993</v>
      </c>
      <c r="K4347">
        <f t="shared" si="1086"/>
        <v>1</v>
      </c>
      <c r="L4347" s="11">
        <f t="shared" ca="1" si="1080"/>
        <v>9579.4299999999566</v>
      </c>
      <c r="M4347">
        <f t="shared" ca="1" si="1087"/>
        <v>1</v>
      </c>
      <c r="N4347">
        <f t="shared" ca="1" si="1081"/>
        <v>0</v>
      </c>
      <c r="O4347">
        <f>COUNTIF(結算日!$A$3:$A$249,A4347)</f>
        <v>0</v>
      </c>
      <c r="Q4347" s="7">
        <f t="shared" si="1089"/>
        <v>-172</v>
      </c>
      <c r="R4347" s="8">
        <f t="shared" ca="1" si="1093"/>
        <v>-54524</v>
      </c>
      <c r="S4347" s="8">
        <f t="shared" ca="1" si="1094"/>
        <v>2475797</v>
      </c>
      <c r="T4347" s="8">
        <f t="shared" ca="1" si="1090"/>
        <v>317</v>
      </c>
      <c r="U4347" s="9">
        <f t="shared" ca="1" si="1095"/>
        <v>0</v>
      </c>
      <c r="V4347">
        <f t="shared" si="1091"/>
        <v>2016</v>
      </c>
      <c r="W4347">
        <f t="shared" si="1092"/>
        <v>1</v>
      </c>
    </row>
    <row r="4348" spans="1:23" x14ac:dyDescent="0.25">
      <c r="A4348" s="1">
        <v>42377</v>
      </c>
      <c r="B4348" s="2">
        <v>7893.97</v>
      </c>
      <c r="C4348" s="2">
        <v>91342</v>
      </c>
      <c r="D4348" s="2">
        <v>7868</v>
      </c>
      <c r="E4348" s="2">
        <v>7846</v>
      </c>
      <c r="F4348" s="10">
        <f t="shared" si="1082"/>
        <v>-3.2898528877105537E-3</v>
      </c>
      <c r="G4348" s="2">
        <f t="shared" ca="1" si="1083"/>
        <v>79244.2</v>
      </c>
      <c r="H4348">
        <f t="shared" ca="1" si="1084"/>
        <v>1</v>
      </c>
      <c r="I4348">
        <f t="shared" si="1085"/>
        <v>1</v>
      </c>
      <c r="J4348">
        <f t="shared" si="1088"/>
        <v>41.909999999999854</v>
      </c>
      <c r="K4348">
        <f t="shared" si="1086"/>
        <v>1</v>
      </c>
      <c r="L4348" s="11">
        <f t="shared" ca="1" si="1080"/>
        <v>9621.3399999999565</v>
      </c>
      <c r="M4348">
        <f t="shared" ca="1" si="1087"/>
        <v>1</v>
      </c>
      <c r="N4348">
        <f t="shared" ca="1" si="1081"/>
        <v>0</v>
      </c>
      <c r="O4348">
        <f>COUNTIF(結算日!$A$3:$A$249,A4348)</f>
        <v>0</v>
      </c>
      <c r="Q4348" s="7">
        <f t="shared" si="1089"/>
        <v>69</v>
      </c>
      <c r="R4348" s="8">
        <f t="shared" ca="1" si="1093"/>
        <v>21873</v>
      </c>
      <c r="S4348" s="8">
        <f t="shared" ca="1" si="1094"/>
        <v>2497670</v>
      </c>
      <c r="T4348" s="8">
        <f t="shared" ca="1" si="1090"/>
        <v>317</v>
      </c>
      <c r="U4348" s="9">
        <f t="shared" ca="1" si="1095"/>
        <v>0</v>
      </c>
      <c r="V4348">
        <f t="shared" si="1091"/>
        <v>2016</v>
      </c>
      <c r="W4348">
        <f t="shared" si="1092"/>
        <v>1</v>
      </c>
    </row>
    <row r="4349" spans="1:23" x14ac:dyDescent="0.25">
      <c r="A4349" s="1">
        <v>42380</v>
      </c>
      <c r="B4349" s="2">
        <v>7788.42</v>
      </c>
      <c r="C4349" s="2">
        <v>84833</v>
      </c>
      <c r="D4349" s="2">
        <v>7740</v>
      </c>
      <c r="E4349" s="2">
        <v>7718</v>
      </c>
      <c r="F4349" s="10">
        <f t="shared" si="1082"/>
        <v>-6.2169220458064833E-3</v>
      </c>
      <c r="G4349" s="2">
        <f t="shared" ca="1" si="1083"/>
        <v>79436.25</v>
      </c>
      <c r="H4349">
        <f t="shared" ca="1" si="1084"/>
        <v>1</v>
      </c>
      <c r="I4349">
        <f t="shared" si="1085"/>
        <v>1</v>
      </c>
      <c r="J4349">
        <f t="shared" si="1088"/>
        <v>-105.55000000000018</v>
      </c>
      <c r="K4349">
        <f t="shared" si="1086"/>
        <v>1</v>
      </c>
      <c r="L4349" s="11">
        <f t="shared" ca="1" si="1080"/>
        <v>9515.7899999999572</v>
      </c>
      <c r="M4349">
        <f t="shared" ca="1" si="1087"/>
        <v>1</v>
      </c>
      <c r="N4349">
        <f t="shared" ca="1" si="1081"/>
        <v>0</v>
      </c>
      <c r="O4349">
        <f>COUNTIF(結算日!$A$3:$A$249,A4349)</f>
        <v>0</v>
      </c>
      <c r="Q4349" s="7">
        <f t="shared" si="1089"/>
        <v>-128</v>
      </c>
      <c r="R4349" s="8">
        <f t="shared" ca="1" si="1093"/>
        <v>-40576</v>
      </c>
      <c r="S4349" s="8">
        <f t="shared" ca="1" si="1094"/>
        <v>2457094</v>
      </c>
      <c r="T4349" s="8">
        <f t="shared" ca="1" si="1090"/>
        <v>317</v>
      </c>
      <c r="U4349" s="9">
        <f t="shared" ca="1" si="1095"/>
        <v>0</v>
      </c>
      <c r="V4349">
        <f t="shared" si="1091"/>
        <v>2016</v>
      </c>
      <c r="W4349">
        <f t="shared" si="1092"/>
        <v>1</v>
      </c>
    </row>
    <row r="4350" spans="1:23" x14ac:dyDescent="0.25">
      <c r="A4350" s="1">
        <v>42381</v>
      </c>
      <c r="B4350" s="2">
        <v>7768.45</v>
      </c>
      <c r="C4350" s="2">
        <v>86086</v>
      </c>
      <c r="D4350" s="2">
        <v>7709</v>
      </c>
      <c r="E4350" s="2">
        <v>7679</v>
      </c>
      <c r="F4350" s="10">
        <f t="shared" si="1082"/>
        <v>-7.6527492614356651E-3</v>
      </c>
      <c r="G4350" s="2">
        <f t="shared" ca="1" si="1083"/>
        <v>79568.324999999997</v>
      </c>
      <c r="H4350">
        <f t="shared" ca="1" si="1084"/>
        <v>1</v>
      </c>
      <c r="I4350">
        <f t="shared" si="1085"/>
        <v>1</v>
      </c>
      <c r="J4350">
        <f t="shared" si="1088"/>
        <v>-19.970000000000255</v>
      </c>
      <c r="K4350">
        <f t="shared" si="1086"/>
        <v>1</v>
      </c>
      <c r="L4350" s="11">
        <f t="shared" ref="L4350:L4413" ca="1" si="1096">L4349+J4350*M4349</f>
        <v>9495.8199999999561</v>
      </c>
      <c r="M4350">
        <f t="shared" ca="1" si="1087"/>
        <v>1</v>
      </c>
      <c r="N4350">
        <f t="shared" ref="N4350:N4413" ca="1" si="1097">ABS(M4350-M4349)</f>
        <v>0</v>
      </c>
      <c r="O4350">
        <f>COUNTIF(結算日!$A$3:$A$249,A4350)</f>
        <v>0</v>
      </c>
      <c r="Q4350" s="7">
        <f t="shared" si="1089"/>
        <v>-31</v>
      </c>
      <c r="R4350" s="8">
        <f t="shared" ca="1" si="1093"/>
        <v>-9827</v>
      </c>
      <c r="S4350" s="8">
        <f t="shared" ca="1" si="1094"/>
        <v>2447267</v>
      </c>
      <c r="T4350" s="8">
        <f t="shared" ca="1" si="1090"/>
        <v>317</v>
      </c>
      <c r="U4350" s="9">
        <f t="shared" ca="1" si="1095"/>
        <v>0</v>
      </c>
      <c r="V4350">
        <f t="shared" si="1091"/>
        <v>2016</v>
      </c>
      <c r="W4350">
        <f t="shared" si="1092"/>
        <v>1</v>
      </c>
    </row>
    <row r="4351" spans="1:23" x14ac:dyDescent="0.25">
      <c r="A4351" s="1">
        <v>42382</v>
      </c>
      <c r="B4351" s="2">
        <v>7824.61</v>
      </c>
      <c r="C4351" s="2">
        <v>74273</v>
      </c>
      <c r="D4351" s="2">
        <v>7806</v>
      </c>
      <c r="E4351" s="2">
        <v>7779</v>
      </c>
      <c r="F4351" s="10">
        <f t="shared" si="1082"/>
        <v>-2.3783933001133573E-3</v>
      </c>
      <c r="G4351" s="2">
        <f t="shared" ca="1" si="1083"/>
        <v>79283.425000000003</v>
      </c>
      <c r="H4351">
        <f t="shared" ca="1" si="1084"/>
        <v>-1</v>
      </c>
      <c r="I4351">
        <f t="shared" si="1085"/>
        <v>1</v>
      </c>
      <c r="J4351">
        <f t="shared" si="1088"/>
        <v>56.159999999999854</v>
      </c>
      <c r="K4351">
        <f t="shared" si="1086"/>
        <v>1</v>
      </c>
      <c r="L4351" s="11">
        <f t="shared" ca="1" si="1096"/>
        <v>9551.9799999999559</v>
      </c>
      <c r="M4351">
        <f t="shared" ca="1" si="1087"/>
        <v>1</v>
      </c>
      <c r="N4351">
        <f t="shared" ca="1" si="1097"/>
        <v>0</v>
      </c>
      <c r="O4351">
        <f>COUNTIF(結算日!$A$3:$A$249,A4351)</f>
        <v>0</v>
      </c>
      <c r="Q4351" s="7">
        <f t="shared" si="1089"/>
        <v>97</v>
      </c>
      <c r="R4351" s="8">
        <f t="shared" ca="1" si="1093"/>
        <v>30749</v>
      </c>
      <c r="S4351" s="8">
        <f t="shared" ca="1" si="1094"/>
        <v>2478016</v>
      </c>
      <c r="T4351" s="8">
        <f t="shared" ca="1" si="1090"/>
        <v>317</v>
      </c>
      <c r="U4351" s="9">
        <f t="shared" ca="1" si="1095"/>
        <v>0</v>
      </c>
      <c r="V4351">
        <f t="shared" si="1091"/>
        <v>2016</v>
      </c>
      <c r="W4351">
        <f t="shared" si="1092"/>
        <v>1</v>
      </c>
    </row>
    <row r="4352" spans="1:23" x14ac:dyDescent="0.25">
      <c r="A4352" s="1">
        <v>42383</v>
      </c>
      <c r="B4352" s="2">
        <v>7742.88</v>
      </c>
      <c r="C4352" s="2">
        <v>81371</v>
      </c>
      <c r="D4352" s="2">
        <v>7716</v>
      </c>
      <c r="E4352" s="2">
        <v>7694</v>
      </c>
      <c r="F4352" s="10">
        <f t="shared" si="1082"/>
        <v>-3.4715764676709338E-3</v>
      </c>
      <c r="G4352" s="2">
        <f t="shared" ca="1" si="1083"/>
        <v>79241.600000000006</v>
      </c>
      <c r="H4352">
        <f t="shared" ca="1" si="1084"/>
        <v>1</v>
      </c>
      <c r="I4352">
        <f t="shared" si="1085"/>
        <v>1</v>
      </c>
      <c r="J4352">
        <f t="shared" si="1088"/>
        <v>-81.729999999999563</v>
      </c>
      <c r="K4352">
        <f t="shared" si="1086"/>
        <v>1</v>
      </c>
      <c r="L4352" s="11">
        <f t="shared" ca="1" si="1096"/>
        <v>9470.2499999999563</v>
      </c>
      <c r="M4352">
        <f t="shared" ca="1" si="1087"/>
        <v>1</v>
      </c>
      <c r="N4352">
        <f t="shared" ca="1" si="1097"/>
        <v>0</v>
      </c>
      <c r="O4352">
        <f>COUNTIF(結算日!$A$3:$A$249,A4352)</f>
        <v>0</v>
      </c>
      <c r="Q4352" s="7">
        <f t="shared" si="1089"/>
        <v>-90</v>
      </c>
      <c r="R4352" s="8">
        <f t="shared" ca="1" si="1093"/>
        <v>-28530</v>
      </c>
      <c r="S4352" s="8">
        <f t="shared" ca="1" si="1094"/>
        <v>2449486</v>
      </c>
      <c r="T4352" s="8">
        <f t="shared" ca="1" si="1090"/>
        <v>317</v>
      </c>
      <c r="U4352" s="9">
        <f t="shared" ca="1" si="1095"/>
        <v>0</v>
      </c>
      <c r="V4352">
        <f t="shared" si="1091"/>
        <v>2016</v>
      </c>
      <c r="W4352">
        <f t="shared" si="1092"/>
        <v>1</v>
      </c>
    </row>
    <row r="4353" spans="1:23" x14ac:dyDescent="0.25">
      <c r="A4353" s="1">
        <v>42384</v>
      </c>
      <c r="B4353" s="2">
        <v>7762.01</v>
      </c>
      <c r="C4353" s="2">
        <v>89991</v>
      </c>
      <c r="D4353" s="2">
        <v>7665</v>
      </c>
      <c r="E4353" s="2">
        <v>7637</v>
      </c>
      <c r="F4353" s="10">
        <f t="shared" si="1082"/>
        <v>-1.2498051406787725E-2</v>
      </c>
      <c r="G4353" s="2">
        <f t="shared" ca="1" si="1083"/>
        <v>79357.774999999994</v>
      </c>
      <c r="H4353">
        <f t="shared" ca="1" si="1084"/>
        <v>1</v>
      </c>
      <c r="I4353">
        <f t="shared" si="1085"/>
        <v>1</v>
      </c>
      <c r="J4353">
        <f t="shared" si="1088"/>
        <v>19.130000000000109</v>
      </c>
      <c r="K4353">
        <f t="shared" si="1086"/>
        <v>1</v>
      </c>
      <c r="L4353" s="11">
        <f t="shared" ca="1" si="1096"/>
        <v>9489.3799999999574</v>
      </c>
      <c r="M4353">
        <f t="shared" ca="1" si="1087"/>
        <v>1</v>
      </c>
      <c r="N4353">
        <f t="shared" ca="1" si="1097"/>
        <v>0</v>
      </c>
      <c r="O4353">
        <f>COUNTIF(結算日!$A$3:$A$249,A4353)</f>
        <v>0</v>
      </c>
      <c r="Q4353" s="7">
        <f t="shared" si="1089"/>
        <v>-51</v>
      </c>
      <c r="R4353" s="8">
        <f t="shared" ca="1" si="1093"/>
        <v>-16167</v>
      </c>
      <c r="S4353" s="8">
        <f t="shared" ca="1" si="1094"/>
        <v>2433319</v>
      </c>
      <c r="T4353" s="8">
        <f t="shared" ca="1" si="1090"/>
        <v>317</v>
      </c>
      <c r="U4353" s="9">
        <f t="shared" ca="1" si="1095"/>
        <v>0</v>
      </c>
      <c r="V4353">
        <f t="shared" si="1091"/>
        <v>2016</v>
      </c>
      <c r="W4353">
        <f t="shared" si="1092"/>
        <v>1</v>
      </c>
    </row>
    <row r="4354" spans="1:23" x14ac:dyDescent="0.25">
      <c r="A4354" s="1">
        <v>42387</v>
      </c>
      <c r="B4354" s="2">
        <v>7811.18</v>
      </c>
      <c r="C4354" s="2">
        <v>80966</v>
      </c>
      <c r="D4354" s="2">
        <v>7814</v>
      </c>
      <c r="E4354" s="2">
        <v>7790</v>
      </c>
      <c r="F4354" s="10">
        <f t="shared" ref="F4354:F4417" si="1098">IF(O4354=1,E4354,D4354)/B4354-1</f>
        <v>3.6102099810775279E-4</v>
      </c>
      <c r="G4354" s="2">
        <f t="shared" ref="G4354:G4417" ca="1" si="1099">IF(ROW()&gt;$G$1,AVERAGE(OFFSET(C4354,-$G$1+1,,$G$1)),"")</f>
        <v>79492.100000000006</v>
      </c>
      <c r="H4354">
        <f t="shared" ref="H4354:H4417" ca="1" si="1100">IF(G4354="",0,SIGN(C4354-G4354))</f>
        <v>1</v>
      </c>
      <c r="I4354">
        <f t="shared" ref="I4354:I4417" si="1101">-SIGN(F4354)</f>
        <v>-1</v>
      </c>
      <c r="J4354">
        <f t="shared" si="1088"/>
        <v>49.170000000000073</v>
      </c>
      <c r="K4354">
        <f t="shared" ref="K4354:K4417" ca="1" si="1102">CHOOSE($K$1,H4354*(2-$K$1)+I4354*($K$1-1),IF(ABS(F4354)&gt;($K$1-2)/100,I4354,H4354))</f>
        <v>1</v>
      </c>
      <c r="L4354" s="11">
        <f t="shared" ca="1" si="1096"/>
        <v>9538.5499999999574</v>
      </c>
      <c r="M4354">
        <f t="shared" ref="M4354:M4417" ca="1" si="1103">INT(L4354*$P$1/B4354)*K4354</f>
        <v>1</v>
      </c>
      <c r="N4354">
        <f t="shared" ca="1" si="1097"/>
        <v>0</v>
      </c>
      <c r="O4354">
        <f>COUNTIF(結算日!$A$3:$A$249,A4354)</f>
        <v>0</v>
      </c>
      <c r="Q4354" s="7">
        <f t="shared" si="1089"/>
        <v>149</v>
      </c>
      <c r="R4354" s="8">
        <f t="shared" ca="1" si="1093"/>
        <v>47233</v>
      </c>
      <c r="S4354" s="8">
        <f t="shared" ca="1" si="1094"/>
        <v>2480552</v>
      </c>
      <c r="T4354" s="8">
        <f t="shared" ca="1" si="1090"/>
        <v>317</v>
      </c>
      <c r="U4354" s="9">
        <f t="shared" ca="1" si="1095"/>
        <v>0</v>
      </c>
      <c r="V4354">
        <f t="shared" si="1091"/>
        <v>2016</v>
      </c>
      <c r="W4354">
        <f t="shared" si="1092"/>
        <v>1</v>
      </c>
    </row>
    <row r="4355" spans="1:23" x14ac:dyDescent="0.25">
      <c r="A4355" s="1">
        <v>42388</v>
      </c>
      <c r="B4355" s="2">
        <v>7854.88</v>
      </c>
      <c r="C4355" s="2">
        <v>73441</v>
      </c>
      <c r="D4355" s="2">
        <v>7867</v>
      </c>
      <c r="E4355" s="2">
        <v>7837</v>
      </c>
      <c r="F4355" s="10">
        <f t="shared" si="1098"/>
        <v>1.5429898356180693E-3</v>
      </c>
      <c r="G4355" s="2">
        <f t="shared" ca="1" si="1099"/>
        <v>79584.5</v>
      </c>
      <c r="H4355">
        <f t="shared" ca="1" si="1100"/>
        <v>-1</v>
      </c>
      <c r="I4355">
        <f t="shared" si="1101"/>
        <v>-1</v>
      </c>
      <c r="J4355">
        <f t="shared" ref="J4355:J4418" si="1104">B4355-B4354</f>
        <v>43.699999999999818</v>
      </c>
      <c r="K4355">
        <f t="shared" si="1102"/>
        <v>-1</v>
      </c>
      <c r="L4355" s="11">
        <f t="shared" ca="1" si="1096"/>
        <v>9582.2499999999563</v>
      </c>
      <c r="M4355">
        <f t="shared" ca="1" si="1103"/>
        <v>-1</v>
      </c>
      <c r="N4355">
        <f t="shared" ca="1" si="1097"/>
        <v>2</v>
      </c>
      <c r="O4355">
        <f>COUNTIF(結算日!$A$3:$A$249,A4355)</f>
        <v>0</v>
      </c>
      <c r="Q4355" s="7">
        <f t="shared" ref="Q4355:Q4418" si="1105">D4355-IF(O4354=1,E4354,D4354)</f>
        <v>53</v>
      </c>
      <c r="R4355" s="8">
        <f t="shared" ca="1" si="1093"/>
        <v>16801</v>
      </c>
      <c r="S4355" s="8">
        <f t="shared" ca="1" si="1094"/>
        <v>2497353</v>
      </c>
      <c r="T4355" s="8">
        <f t="shared" ref="T4355:T4418" ca="1" si="1106">INT(S4355*$P$1/IF(O4355=1,E4355,D4355))*K4355</f>
        <v>-317</v>
      </c>
      <c r="U4355" s="9">
        <f t="shared" ca="1" si="1095"/>
        <v>634</v>
      </c>
      <c r="V4355">
        <f t="shared" ref="V4355:V4418" si="1107">YEAR(A4355)</f>
        <v>2016</v>
      </c>
      <c r="W4355">
        <f t="shared" ref="W4355:W4418" si="1108">MONTH(A4355)</f>
        <v>1</v>
      </c>
    </row>
    <row r="4356" spans="1:23" x14ac:dyDescent="0.25">
      <c r="A4356" s="1">
        <v>42389</v>
      </c>
      <c r="B4356" s="2">
        <v>7699.12</v>
      </c>
      <c r="C4356" s="2">
        <v>88262</v>
      </c>
      <c r="D4356" s="2">
        <v>7705</v>
      </c>
      <c r="E4356" s="2">
        <v>7592</v>
      </c>
      <c r="F4356" s="10">
        <f t="shared" si="1098"/>
        <v>-1.3913278400648377E-2</v>
      </c>
      <c r="G4356" s="2">
        <f t="shared" ca="1" si="1099"/>
        <v>79780.675000000003</v>
      </c>
      <c r="H4356">
        <f t="shared" ca="1" si="1100"/>
        <v>1</v>
      </c>
      <c r="I4356">
        <f t="shared" si="1101"/>
        <v>1</v>
      </c>
      <c r="J4356">
        <f t="shared" si="1104"/>
        <v>-155.76000000000022</v>
      </c>
      <c r="K4356">
        <f t="shared" si="1102"/>
        <v>1</v>
      </c>
      <c r="L4356" s="11">
        <f t="shared" ca="1" si="1096"/>
        <v>9738.0099999999566</v>
      </c>
      <c r="M4356">
        <f t="shared" ca="1" si="1103"/>
        <v>1</v>
      </c>
      <c r="N4356">
        <f t="shared" ca="1" si="1097"/>
        <v>2</v>
      </c>
      <c r="O4356">
        <f>COUNTIF(結算日!$A$3:$A$249,A4356)</f>
        <v>1</v>
      </c>
      <c r="Q4356" s="7">
        <f t="shared" si="1105"/>
        <v>-162</v>
      </c>
      <c r="R4356" s="8">
        <f t="shared" ref="R4356:R4419" ca="1" si="1109">Q4356*T4355</f>
        <v>51354</v>
      </c>
      <c r="S4356" s="8">
        <f t="shared" ref="S4356:S4419" ca="1" si="1110">S4355+Q4356*T4355-U4355*$U$1</f>
        <v>2548073</v>
      </c>
      <c r="T4356" s="8">
        <f t="shared" ca="1" si="1106"/>
        <v>335</v>
      </c>
      <c r="U4356" s="9">
        <f t="shared" ref="U4356:U4419" ca="1" si="1111">IF(O4356=1,ABS(T4356)+ABS(T4355),ABS(T4356-T4355))</f>
        <v>652</v>
      </c>
      <c r="V4356">
        <f t="shared" si="1107"/>
        <v>2016</v>
      </c>
      <c r="W4356">
        <f t="shared" si="1108"/>
        <v>1</v>
      </c>
    </row>
    <row r="4357" spans="1:23" x14ac:dyDescent="0.25">
      <c r="A4357" s="1">
        <v>42390</v>
      </c>
      <c r="B4357" s="2">
        <v>7664.01</v>
      </c>
      <c r="C4357" s="2">
        <v>72799</v>
      </c>
      <c r="D4357" s="2">
        <v>7613</v>
      </c>
      <c r="E4357" s="2">
        <v>7591</v>
      </c>
      <c r="F4357" s="10">
        <f t="shared" si="1098"/>
        <v>-6.6557846349365457E-3</v>
      </c>
      <c r="G4357" s="2">
        <f t="shared" ca="1" si="1099"/>
        <v>79744.274999999994</v>
      </c>
      <c r="H4357">
        <f t="shared" ca="1" si="1100"/>
        <v>-1</v>
      </c>
      <c r="I4357">
        <f t="shared" si="1101"/>
        <v>1</v>
      </c>
      <c r="J4357">
        <f t="shared" si="1104"/>
        <v>-35.109999999999673</v>
      </c>
      <c r="K4357">
        <f t="shared" si="1102"/>
        <v>1</v>
      </c>
      <c r="L4357" s="11">
        <f t="shared" ca="1" si="1096"/>
        <v>9702.8999999999578</v>
      </c>
      <c r="M4357">
        <f t="shared" ca="1" si="1103"/>
        <v>1</v>
      </c>
      <c r="N4357">
        <f t="shared" ca="1" si="1097"/>
        <v>0</v>
      </c>
      <c r="O4357">
        <f>COUNTIF(結算日!$A$3:$A$249,A4357)</f>
        <v>0</v>
      </c>
      <c r="Q4357" s="7">
        <f t="shared" si="1105"/>
        <v>21</v>
      </c>
      <c r="R4357" s="8">
        <f t="shared" ca="1" si="1109"/>
        <v>7035</v>
      </c>
      <c r="S4357" s="8">
        <f t="shared" ca="1" si="1110"/>
        <v>2554456</v>
      </c>
      <c r="T4357" s="8">
        <f t="shared" ca="1" si="1106"/>
        <v>335</v>
      </c>
      <c r="U4357" s="9">
        <f t="shared" ca="1" si="1111"/>
        <v>0</v>
      </c>
      <c r="V4357">
        <f t="shared" si="1107"/>
        <v>2016</v>
      </c>
      <c r="W4357">
        <f t="shared" si="1108"/>
        <v>1</v>
      </c>
    </row>
    <row r="4358" spans="1:23" x14ac:dyDescent="0.25">
      <c r="A4358" s="1">
        <v>42391</v>
      </c>
      <c r="B4358" s="2">
        <v>7756.18</v>
      </c>
      <c r="C4358" s="2">
        <v>68957</v>
      </c>
      <c r="D4358" s="2">
        <v>7748</v>
      </c>
      <c r="E4358" s="2">
        <v>7721</v>
      </c>
      <c r="F4358" s="10">
        <f t="shared" si="1098"/>
        <v>-1.0546428783241302E-3</v>
      </c>
      <c r="G4358" s="2">
        <f t="shared" ca="1" si="1099"/>
        <v>79488.074999999997</v>
      </c>
      <c r="H4358">
        <f t="shared" ca="1" si="1100"/>
        <v>-1</v>
      </c>
      <c r="I4358">
        <f t="shared" si="1101"/>
        <v>1</v>
      </c>
      <c r="J4358">
        <f t="shared" si="1104"/>
        <v>92.170000000000073</v>
      </c>
      <c r="K4358">
        <f t="shared" si="1102"/>
        <v>1</v>
      </c>
      <c r="L4358" s="11">
        <f t="shared" ca="1" si="1096"/>
        <v>9795.0699999999579</v>
      </c>
      <c r="M4358">
        <f t="shared" ca="1" si="1103"/>
        <v>1</v>
      </c>
      <c r="N4358">
        <f t="shared" ca="1" si="1097"/>
        <v>0</v>
      </c>
      <c r="O4358">
        <f>COUNTIF(結算日!$A$3:$A$249,A4358)</f>
        <v>0</v>
      </c>
      <c r="Q4358" s="7">
        <f t="shared" si="1105"/>
        <v>135</v>
      </c>
      <c r="R4358" s="8">
        <f t="shared" ca="1" si="1109"/>
        <v>45225</v>
      </c>
      <c r="S4358" s="8">
        <f t="shared" ca="1" si="1110"/>
        <v>2599681</v>
      </c>
      <c r="T4358" s="8">
        <f t="shared" ca="1" si="1106"/>
        <v>335</v>
      </c>
      <c r="U4358" s="9">
        <f t="shared" ca="1" si="1111"/>
        <v>0</v>
      </c>
      <c r="V4358">
        <f t="shared" si="1107"/>
        <v>2016</v>
      </c>
      <c r="W4358">
        <f t="shared" si="1108"/>
        <v>1</v>
      </c>
    </row>
    <row r="4359" spans="1:23" x14ac:dyDescent="0.25">
      <c r="A4359" s="1">
        <v>42394</v>
      </c>
      <c r="B4359" s="2">
        <v>7894.15</v>
      </c>
      <c r="C4359" s="2">
        <v>69141</v>
      </c>
      <c r="D4359" s="2">
        <v>7833</v>
      </c>
      <c r="E4359" s="2">
        <v>7808</v>
      </c>
      <c r="F4359" s="10">
        <f t="shared" si="1098"/>
        <v>-7.7462424706902233E-3</v>
      </c>
      <c r="G4359" s="2">
        <f t="shared" ca="1" si="1099"/>
        <v>79589.850000000006</v>
      </c>
      <c r="H4359">
        <f t="shared" ca="1" si="1100"/>
        <v>-1</v>
      </c>
      <c r="I4359">
        <f t="shared" si="1101"/>
        <v>1</v>
      </c>
      <c r="J4359">
        <f t="shared" si="1104"/>
        <v>137.96999999999935</v>
      </c>
      <c r="K4359">
        <f t="shared" si="1102"/>
        <v>1</v>
      </c>
      <c r="L4359" s="11">
        <f t="shared" ca="1" si="1096"/>
        <v>9933.0399999999572</v>
      </c>
      <c r="M4359">
        <f t="shared" ca="1" si="1103"/>
        <v>1</v>
      </c>
      <c r="N4359">
        <f t="shared" ca="1" si="1097"/>
        <v>0</v>
      </c>
      <c r="O4359">
        <f>COUNTIF(結算日!$A$3:$A$249,A4359)</f>
        <v>0</v>
      </c>
      <c r="Q4359" s="7">
        <f t="shared" si="1105"/>
        <v>85</v>
      </c>
      <c r="R4359" s="8">
        <f t="shared" ca="1" si="1109"/>
        <v>28475</v>
      </c>
      <c r="S4359" s="8">
        <f t="shared" ca="1" si="1110"/>
        <v>2628156</v>
      </c>
      <c r="T4359" s="8">
        <f t="shared" ca="1" si="1106"/>
        <v>335</v>
      </c>
      <c r="U4359" s="9">
        <f t="shared" ca="1" si="1111"/>
        <v>0</v>
      </c>
      <c r="V4359">
        <f t="shared" si="1107"/>
        <v>2016</v>
      </c>
      <c r="W4359">
        <f t="shared" si="1108"/>
        <v>1</v>
      </c>
    </row>
    <row r="4360" spans="1:23" x14ac:dyDescent="0.25">
      <c r="A4360" s="1">
        <v>42395</v>
      </c>
      <c r="B4360" s="2">
        <v>7828.67</v>
      </c>
      <c r="C4360" s="2">
        <v>61543</v>
      </c>
      <c r="D4360" s="2">
        <v>7779</v>
      </c>
      <c r="E4360" s="2">
        <v>7750</v>
      </c>
      <c r="F4360" s="10">
        <f t="shared" si="1098"/>
        <v>-6.3446281424558437E-3</v>
      </c>
      <c r="G4360" s="2">
        <f t="shared" ca="1" si="1099"/>
        <v>77820.375</v>
      </c>
      <c r="H4360">
        <f t="shared" ca="1" si="1100"/>
        <v>-1</v>
      </c>
      <c r="I4360">
        <f t="shared" si="1101"/>
        <v>1</v>
      </c>
      <c r="J4360">
        <f t="shared" si="1104"/>
        <v>-65.479999999999563</v>
      </c>
      <c r="K4360">
        <f t="shared" si="1102"/>
        <v>1</v>
      </c>
      <c r="L4360" s="11">
        <f t="shared" ca="1" si="1096"/>
        <v>9867.5599999999577</v>
      </c>
      <c r="M4360">
        <f t="shared" ca="1" si="1103"/>
        <v>1</v>
      </c>
      <c r="N4360">
        <f t="shared" ca="1" si="1097"/>
        <v>0</v>
      </c>
      <c r="O4360">
        <f>COUNTIF(結算日!$A$3:$A$249,A4360)</f>
        <v>0</v>
      </c>
      <c r="Q4360" s="7">
        <f t="shared" si="1105"/>
        <v>-54</v>
      </c>
      <c r="R4360" s="8">
        <f t="shared" ca="1" si="1109"/>
        <v>-18090</v>
      </c>
      <c r="S4360" s="8">
        <f t="shared" ca="1" si="1110"/>
        <v>2610066</v>
      </c>
      <c r="T4360" s="8">
        <f t="shared" ca="1" si="1106"/>
        <v>335</v>
      </c>
      <c r="U4360" s="9">
        <f t="shared" ca="1" si="1111"/>
        <v>0</v>
      </c>
      <c r="V4360">
        <f t="shared" si="1107"/>
        <v>2016</v>
      </c>
      <c r="W4360">
        <f t="shared" si="1108"/>
        <v>1</v>
      </c>
    </row>
    <row r="4361" spans="1:23" x14ac:dyDescent="0.25">
      <c r="A4361" s="1">
        <v>42396</v>
      </c>
      <c r="B4361" s="2">
        <v>7849.83</v>
      </c>
      <c r="C4361" s="2">
        <v>69294</v>
      </c>
      <c r="D4361" s="2">
        <v>7839</v>
      </c>
      <c r="E4361" s="2">
        <v>7810</v>
      </c>
      <c r="F4361" s="10">
        <f t="shared" si="1098"/>
        <v>-1.3796477121160722E-3</v>
      </c>
      <c r="G4361" s="2">
        <f t="shared" ca="1" si="1099"/>
        <v>77299.375</v>
      </c>
      <c r="H4361">
        <f t="shared" ca="1" si="1100"/>
        <v>-1</v>
      </c>
      <c r="I4361">
        <f t="shared" si="1101"/>
        <v>1</v>
      </c>
      <c r="J4361">
        <f t="shared" si="1104"/>
        <v>21.159999999999854</v>
      </c>
      <c r="K4361">
        <f t="shared" si="1102"/>
        <v>1</v>
      </c>
      <c r="L4361" s="11">
        <f t="shared" ca="1" si="1096"/>
        <v>9888.7199999999575</v>
      </c>
      <c r="M4361">
        <f t="shared" ca="1" si="1103"/>
        <v>1</v>
      </c>
      <c r="N4361">
        <f t="shared" ca="1" si="1097"/>
        <v>0</v>
      </c>
      <c r="O4361">
        <f>COUNTIF(結算日!$A$3:$A$249,A4361)</f>
        <v>0</v>
      </c>
      <c r="Q4361" s="7">
        <f t="shared" si="1105"/>
        <v>60</v>
      </c>
      <c r="R4361" s="8">
        <f t="shared" ca="1" si="1109"/>
        <v>20100</v>
      </c>
      <c r="S4361" s="8">
        <f t="shared" ca="1" si="1110"/>
        <v>2630166</v>
      </c>
      <c r="T4361" s="8">
        <f t="shared" ca="1" si="1106"/>
        <v>335</v>
      </c>
      <c r="U4361" s="9">
        <f t="shared" ca="1" si="1111"/>
        <v>0</v>
      </c>
      <c r="V4361">
        <f t="shared" si="1107"/>
        <v>2016</v>
      </c>
      <c r="W4361">
        <f t="shared" si="1108"/>
        <v>1</v>
      </c>
    </row>
    <row r="4362" spans="1:23" x14ac:dyDescent="0.25">
      <c r="A4362" s="1">
        <v>42397</v>
      </c>
      <c r="B4362" s="2">
        <v>7905.1</v>
      </c>
      <c r="C4362" s="2">
        <v>78771</v>
      </c>
      <c r="D4362" s="2">
        <v>7855</v>
      </c>
      <c r="E4362" s="2">
        <v>7829</v>
      </c>
      <c r="F4362" s="10">
        <f t="shared" si="1098"/>
        <v>-6.3376807377516498E-3</v>
      </c>
      <c r="G4362" s="2">
        <f t="shared" ca="1" si="1099"/>
        <v>77019.625</v>
      </c>
      <c r="H4362">
        <f t="shared" ca="1" si="1100"/>
        <v>1</v>
      </c>
      <c r="I4362">
        <f t="shared" si="1101"/>
        <v>1</v>
      </c>
      <c r="J4362">
        <f t="shared" si="1104"/>
        <v>55.270000000000437</v>
      </c>
      <c r="K4362">
        <f t="shared" si="1102"/>
        <v>1</v>
      </c>
      <c r="L4362" s="11">
        <f t="shared" ca="1" si="1096"/>
        <v>9943.9899999999579</v>
      </c>
      <c r="M4362">
        <f t="shared" ca="1" si="1103"/>
        <v>1</v>
      </c>
      <c r="N4362">
        <f t="shared" ca="1" si="1097"/>
        <v>0</v>
      </c>
      <c r="O4362">
        <f>COUNTIF(結算日!$A$3:$A$249,A4362)</f>
        <v>0</v>
      </c>
      <c r="Q4362" s="7">
        <f t="shared" si="1105"/>
        <v>16</v>
      </c>
      <c r="R4362" s="8">
        <f t="shared" ca="1" si="1109"/>
        <v>5360</v>
      </c>
      <c r="S4362" s="8">
        <f t="shared" ca="1" si="1110"/>
        <v>2635526</v>
      </c>
      <c r="T4362" s="8">
        <f t="shared" ca="1" si="1106"/>
        <v>335</v>
      </c>
      <c r="U4362" s="9">
        <f t="shared" ca="1" si="1111"/>
        <v>0</v>
      </c>
      <c r="V4362">
        <f t="shared" si="1107"/>
        <v>2016</v>
      </c>
      <c r="W4362">
        <f t="shared" si="1108"/>
        <v>1</v>
      </c>
    </row>
    <row r="4363" spans="1:23" x14ac:dyDescent="0.25">
      <c r="A4363" s="1">
        <v>42398</v>
      </c>
      <c r="B4363" s="2">
        <v>8080.6</v>
      </c>
      <c r="C4363" s="2">
        <v>111173</v>
      </c>
      <c r="D4363" s="2">
        <v>8053</v>
      </c>
      <c r="E4363" s="2">
        <v>8033</v>
      </c>
      <c r="F4363" s="10">
        <f t="shared" si="1098"/>
        <v>-3.4155879513897425E-3</v>
      </c>
      <c r="G4363" s="2">
        <f t="shared" ca="1" si="1099"/>
        <v>77797.125</v>
      </c>
      <c r="H4363">
        <f t="shared" ca="1" si="1100"/>
        <v>1</v>
      </c>
      <c r="I4363">
        <f t="shared" si="1101"/>
        <v>1</v>
      </c>
      <c r="J4363">
        <f t="shared" si="1104"/>
        <v>175.5</v>
      </c>
      <c r="K4363">
        <f t="shared" si="1102"/>
        <v>1</v>
      </c>
      <c r="L4363" s="11">
        <f t="shared" ca="1" si="1096"/>
        <v>10119.489999999958</v>
      </c>
      <c r="M4363">
        <f t="shared" ca="1" si="1103"/>
        <v>1</v>
      </c>
      <c r="N4363">
        <f t="shared" ca="1" si="1097"/>
        <v>0</v>
      </c>
      <c r="O4363">
        <f>COUNTIF(結算日!$A$3:$A$249,A4363)</f>
        <v>0</v>
      </c>
      <c r="Q4363" s="7">
        <f t="shared" si="1105"/>
        <v>198</v>
      </c>
      <c r="R4363" s="8">
        <f t="shared" ca="1" si="1109"/>
        <v>66330</v>
      </c>
      <c r="S4363" s="8">
        <f t="shared" ca="1" si="1110"/>
        <v>2701856</v>
      </c>
      <c r="T4363" s="8">
        <f t="shared" ca="1" si="1106"/>
        <v>335</v>
      </c>
      <c r="U4363" s="9">
        <f t="shared" ca="1" si="1111"/>
        <v>0</v>
      </c>
      <c r="V4363">
        <f t="shared" si="1107"/>
        <v>2016</v>
      </c>
      <c r="W4363">
        <f t="shared" si="1108"/>
        <v>1</v>
      </c>
    </row>
    <row r="4364" spans="1:23" x14ac:dyDescent="0.25">
      <c r="A4364" s="1">
        <v>42399</v>
      </c>
      <c r="B4364" s="2">
        <v>8145.21</v>
      </c>
      <c r="C4364" s="2">
        <v>61739</v>
      </c>
      <c r="D4364" s="2">
        <v>8163</v>
      </c>
      <c r="E4364" s="2">
        <v>8144</v>
      </c>
      <c r="F4364" s="10">
        <f t="shared" si="1098"/>
        <v>2.1841057504963235E-3</v>
      </c>
      <c r="G4364" s="2">
        <f t="shared" ca="1" si="1099"/>
        <v>77326.524999999994</v>
      </c>
      <c r="H4364">
        <f t="shared" ca="1" si="1100"/>
        <v>-1</v>
      </c>
      <c r="I4364">
        <f t="shared" si="1101"/>
        <v>-1</v>
      </c>
      <c r="J4364">
        <f t="shared" si="1104"/>
        <v>64.609999999999673</v>
      </c>
      <c r="K4364">
        <f t="shared" si="1102"/>
        <v>-1</v>
      </c>
      <c r="L4364" s="11">
        <f t="shared" ca="1" si="1096"/>
        <v>10184.099999999959</v>
      </c>
      <c r="M4364">
        <f t="shared" ca="1" si="1103"/>
        <v>-1</v>
      </c>
      <c r="N4364">
        <f t="shared" ca="1" si="1097"/>
        <v>2</v>
      </c>
      <c r="O4364">
        <f>COUNTIF(結算日!$A$3:$A$249,A4364)</f>
        <v>0</v>
      </c>
      <c r="Q4364" s="7">
        <f t="shared" si="1105"/>
        <v>110</v>
      </c>
      <c r="R4364" s="8">
        <f t="shared" ca="1" si="1109"/>
        <v>36850</v>
      </c>
      <c r="S4364" s="8">
        <f t="shared" ca="1" si="1110"/>
        <v>2738706</v>
      </c>
      <c r="T4364" s="8">
        <f t="shared" ca="1" si="1106"/>
        <v>-335</v>
      </c>
      <c r="U4364" s="9">
        <f t="shared" ca="1" si="1111"/>
        <v>670</v>
      </c>
      <c r="V4364">
        <f t="shared" si="1107"/>
        <v>2016</v>
      </c>
      <c r="W4364">
        <f t="shared" si="1108"/>
        <v>1</v>
      </c>
    </row>
    <row r="4365" spans="1:23" x14ac:dyDescent="0.25">
      <c r="A4365" s="1">
        <v>42401</v>
      </c>
      <c r="B4365" s="2">
        <v>8156.96</v>
      </c>
      <c r="C4365" s="2">
        <v>83232</v>
      </c>
      <c r="D4365" s="2">
        <v>8124</v>
      </c>
      <c r="E4365" s="2">
        <v>8101</v>
      </c>
      <c r="F4365" s="10">
        <f t="shared" si="1098"/>
        <v>-4.0407210529412874E-3</v>
      </c>
      <c r="G4365" s="2">
        <f t="shared" ca="1" si="1099"/>
        <v>77216.875</v>
      </c>
      <c r="H4365">
        <f t="shared" ca="1" si="1100"/>
        <v>1</v>
      </c>
      <c r="I4365">
        <f t="shared" si="1101"/>
        <v>1</v>
      </c>
      <c r="J4365">
        <f t="shared" si="1104"/>
        <v>11.75</v>
      </c>
      <c r="K4365">
        <f t="shared" si="1102"/>
        <v>1</v>
      </c>
      <c r="L4365" s="11">
        <f t="shared" ca="1" si="1096"/>
        <v>10172.349999999959</v>
      </c>
      <c r="M4365">
        <f t="shared" ca="1" si="1103"/>
        <v>1</v>
      </c>
      <c r="N4365">
        <f t="shared" ca="1" si="1097"/>
        <v>2</v>
      </c>
      <c r="O4365">
        <f>COUNTIF(結算日!$A$3:$A$249,A4365)</f>
        <v>0</v>
      </c>
      <c r="Q4365" s="7">
        <f t="shared" si="1105"/>
        <v>-39</v>
      </c>
      <c r="R4365" s="8">
        <f t="shared" ca="1" si="1109"/>
        <v>13065</v>
      </c>
      <c r="S4365" s="8">
        <f t="shared" ca="1" si="1110"/>
        <v>2751101</v>
      </c>
      <c r="T4365" s="8">
        <f t="shared" ca="1" si="1106"/>
        <v>338</v>
      </c>
      <c r="U4365" s="9">
        <f t="shared" ca="1" si="1111"/>
        <v>673</v>
      </c>
      <c r="V4365">
        <f t="shared" si="1107"/>
        <v>2016</v>
      </c>
      <c r="W4365">
        <f t="shared" si="1108"/>
        <v>2</v>
      </c>
    </row>
    <row r="4366" spans="1:23" x14ac:dyDescent="0.25">
      <c r="A4366" s="1">
        <v>42402</v>
      </c>
      <c r="B4366" s="2">
        <v>8131.24</v>
      </c>
      <c r="C4366" s="2">
        <v>72985</v>
      </c>
      <c r="D4366" s="2">
        <v>8105</v>
      </c>
      <c r="E4366" s="2">
        <v>8085</v>
      </c>
      <c r="F4366" s="10">
        <f t="shared" si="1098"/>
        <v>-3.2270600793974369E-3</v>
      </c>
      <c r="G4366" s="2">
        <f t="shared" ca="1" si="1099"/>
        <v>76873.975000000006</v>
      </c>
      <c r="H4366">
        <f t="shared" ca="1" si="1100"/>
        <v>-1</v>
      </c>
      <c r="I4366">
        <f t="shared" si="1101"/>
        <v>1</v>
      </c>
      <c r="J4366">
        <f t="shared" si="1104"/>
        <v>-25.720000000000255</v>
      </c>
      <c r="K4366">
        <f t="shared" si="1102"/>
        <v>1</v>
      </c>
      <c r="L4366" s="11">
        <f t="shared" ca="1" si="1096"/>
        <v>10146.629999999957</v>
      </c>
      <c r="M4366">
        <f t="shared" ca="1" si="1103"/>
        <v>1</v>
      </c>
      <c r="N4366">
        <f t="shared" ca="1" si="1097"/>
        <v>0</v>
      </c>
      <c r="O4366">
        <f>COUNTIF(結算日!$A$3:$A$249,A4366)</f>
        <v>0</v>
      </c>
      <c r="Q4366" s="7">
        <f t="shared" si="1105"/>
        <v>-19</v>
      </c>
      <c r="R4366" s="8">
        <f t="shared" ca="1" si="1109"/>
        <v>-6422</v>
      </c>
      <c r="S4366" s="8">
        <f t="shared" ca="1" si="1110"/>
        <v>2744006</v>
      </c>
      <c r="T4366" s="8">
        <f t="shared" ca="1" si="1106"/>
        <v>338</v>
      </c>
      <c r="U4366" s="9">
        <f t="shared" ca="1" si="1111"/>
        <v>0</v>
      </c>
      <c r="V4366">
        <f t="shared" si="1107"/>
        <v>2016</v>
      </c>
      <c r="W4366">
        <f t="shared" si="1108"/>
        <v>2</v>
      </c>
    </row>
    <row r="4367" spans="1:23" x14ac:dyDescent="0.25">
      <c r="A4367" s="1">
        <v>42403</v>
      </c>
      <c r="B4367" s="2">
        <v>8063</v>
      </c>
      <c r="C4367" s="2">
        <v>77596</v>
      </c>
      <c r="D4367" s="2">
        <v>8034</v>
      </c>
      <c r="E4367" s="2">
        <v>8011</v>
      </c>
      <c r="F4367" s="10">
        <f t="shared" si="1098"/>
        <v>-3.5966761751209386E-3</v>
      </c>
      <c r="G4367" s="2">
        <f t="shared" ca="1" si="1099"/>
        <v>76589.225000000006</v>
      </c>
      <c r="H4367">
        <f t="shared" ca="1" si="1100"/>
        <v>1</v>
      </c>
      <c r="I4367">
        <f t="shared" si="1101"/>
        <v>1</v>
      </c>
      <c r="J4367">
        <f t="shared" si="1104"/>
        <v>-68.239999999999782</v>
      </c>
      <c r="K4367">
        <f t="shared" si="1102"/>
        <v>1</v>
      </c>
      <c r="L4367" s="11">
        <f t="shared" ca="1" si="1096"/>
        <v>10078.389999999958</v>
      </c>
      <c r="M4367">
        <f t="shared" ca="1" si="1103"/>
        <v>1</v>
      </c>
      <c r="N4367">
        <f t="shared" ca="1" si="1097"/>
        <v>0</v>
      </c>
      <c r="O4367">
        <f>COUNTIF(結算日!$A$3:$A$249,A4367)</f>
        <v>0</v>
      </c>
      <c r="Q4367" s="7">
        <f t="shared" si="1105"/>
        <v>-71</v>
      </c>
      <c r="R4367" s="8">
        <f t="shared" ca="1" si="1109"/>
        <v>-23998</v>
      </c>
      <c r="S4367" s="8">
        <f t="shared" ca="1" si="1110"/>
        <v>2720008</v>
      </c>
      <c r="T4367" s="8">
        <f t="shared" ca="1" si="1106"/>
        <v>338</v>
      </c>
      <c r="U4367" s="9">
        <f t="shared" ca="1" si="1111"/>
        <v>0</v>
      </c>
      <c r="V4367">
        <f t="shared" si="1107"/>
        <v>2016</v>
      </c>
      <c r="W4367">
        <f t="shared" si="1108"/>
        <v>2</v>
      </c>
    </row>
    <row r="4368" spans="1:23" x14ac:dyDescent="0.25">
      <c r="A4368" s="1">
        <v>42415</v>
      </c>
      <c r="B4368" s="2">
        <v>8066.51</v>
      </c>
      <c r="C4368" s="2">
        <v>87982</v>
      </c>
      <c r="D4368" s="2">
        <v>8049</v>
      </c>
      <c r="E4368" s="2">
        <v>8021</v>
      </c>
      <c r="F4368" s="10">
        <f t="shared" si="1098"/>
        <v>-2.1707033153123279E-3</v>
      </c>
      <c r="G4368" s="2">
        <f t="shared" ca="1" si="1099"/>
        <v>76567.324999999997</v>
      </c>
      <c r="H4368">
        <f t="shared" ca="1" si="1100"/>
        <v>1</v>
      </c>
      <c r="I4368">
        <f t="shared" si="1101"/>
        <v>1</v>
      </c>
      <c r="J4368">
        <f t="shared" si="1104"/>
        <v>3.5100000000002183</v>
      </c>
      <c r="K4368">
        <f t="shared" si="1102"/>
        <v>1</v>
      </c>
      <c r="L4368" s="11">
        <f t="shared" ca="1" si="1096"/>
        <v>10081.899999999958</v>
      </c>
      <c r="M4368">
        <f t="shared" ca="1" si="1103"/>
        <v>1</v>
      </c>
      <c r="N4368">
        <f t="shared" ca="1" si="1097"/>
        <v>0</v>
      </c>
      <c r="O4368">
        <f>COUNTIF(結算日!$A$3:$A$249,A4368)</f>
        <v>0</v>
      </c>
      <c r="Q4368" s="7">
        <f t="shared" si="1105"/>
        <v>15</v>
      </c>
      <c r="R4368" s="8">
        <f t="shared" ca="1" si="1109"/>
        <v>5070</v>
      </c>
      <c r="S4368" s="8">
        <f t="shared" ca="1" si="1110"/>
        <v>2725078</v>
      </c>
      <c r="T4368" s="8">
        <f t="shared" ca="1" si="1106"/>
        <v>338</v>
      </c>
      <c r="U4368" s="9">
        <f t="shared" ca="1" si="1111"/>
        <v>0</v>
      </c>
      <c r="V4368">
        <f t="shared" si="1107"/>
        <v>2016</v>
      </c>
      <c r="W4368">
        <f t="shared" si="1108"/>
        <v>2</v>
      </c>
    </row>
    <row r="4369" spans="1:23" x14ac:dyDescent="0.25">
      <c r="A4369" s="1">
        <v>42416</v>
      </c>
      <c r="B4369" s="2">
        <v>8212.07</v>
      </c>
      <c r="C4369" s="2">
        <v>90478</v>
      </c>
      <c r="D4369" s="2">
        <v>8205</v>
      </c>
      <c r="E4369" s="2">
        <v>8208</v>
      </c>
      <c r="F4369" s="10">
        <f t="shared" si="1098"/>
        <v>-8.6092787811109517E-4</v>
      </c>
      <c r="G4369" s="2">
        <f t="shared" ca="1" si="1099"/>
        <v>76643.399999999994</v>
      </c>
      <c r="H4369">
        <f t="shared" ca="1" si="1100"/>
        <v>1</v>
      </c>
      <c r="I4369">
        <f t="shared" si="1101"/>
        <v>1</v>
      </c>
      <c r="J4369">
        <f t="shared" si="1104"/>
        <v>145.55999999999949</v>
      </c>
      <c r="K4369">
        <f t="shared" ca="1" si="1102"/>
        <v>1</v>
      </c>
      <c r="L4369" s="11">
        <f t="shared" ca="1" si="1096"/>
        <v>10227.459999999957</v>
      </c>
      <c r="M4369">
        <f t="shared" ca="1" si="1103"/>
        <v>1</v>
      </c>
      <c r="N4369">
        <f t="shared" ca="1" si="1097"/>
        <v>0</v>
      </c>
      <c r="O4369">
        <f>COUNTIF(結算日!$A$3:$A$249,A4369)</f>
        <v>0</v>
      </c>
      <c r="Q4369" s="7">
        <f t="shared" si="1105"/>
        <v>156</v>
      </c>
      <c r="R4369" s="8">
        <f t="shared" ca="1" si="1109"/>
        <v>52728</v>
      </c>
      <c r="S4369" s="8">
        <f t="shared" ca="1" si="1110"/>
        <v>2777806</v>
      </c>
      <c r="T4369" s="8">
        <f t="shared" ca="1" si="1106"/>
        <v>338</v>
      </c>
      <c r="U4369" s="9">
        <f t="shared" ca="1" si="1111"/>
        <v>0</v>
      </c>
      <c r="V4369">
        <f t="shared" si="1107"/>
        <v>2016</v>
      </c>
      <c r="W4369">
        <f t="shared" si="1108"/>
        <v>2</v>
      </c>
    </row>
    <row r="4370" spans="1:23" x14ac:dyDescent="0.25">
      <c r="A4370" s="1">
        <v>42417</v>
      </c>
      <c r="B4370" s="2">
        <v>8214.25</v>
      </c>
      <c r="C4370" s="2">
        <v>84066</v>
      </c>
      <c r="D4370" s="2">
        <v>8212</v>
      </c>
      <c r="E4370" s="2">
        <v>8192</v>
      </c>
      <c r="F4370" s="10">
        <f t="shared" si="1098"/>
        <v>-2.7087074291627378E-3</v>
      </c>
      <c r="G4370" s="2">
        <f t="shared" ca="1" si="1099"/>
        <v>76878.675000000003</v>
      </c>
      <c r="H4370">
        <f t="shared" ca="1" si="1100"/>
        <v>1</v>
      </c>
      <c r="I4370">
        <f t="shared" si="1101"/>
        <v>1</v>
      </c>
      <c r="J4370">
        <f t="shared" si="1104"/>
        <v>2.180000000000291</v>
      </c>
      <c r="K4370">
        <f t="shared" si="1102"/>
        <v>1</v>
      </c>
      <c r="L4370" s="11">
        <f t="shared" ca="1" si="1096"/>
        <v>10229.639999999958</v>
      </c>
      <c r="M4370">
        <f t="shared" ca="1" si="1103"/>
        <v>1</v>
      </c>
      <c r="N4370">
        <f t="shared" ca="1" si="1097"/>
        <v>0</v>
      </c>
      <c r="O4370">
        <f>COUNTIF(結算日!$A$3:$A$249,A4370)</f>
        <v>1</v>
      </c>
      <c r="Q4370" s="7">
        <f t="shared" si="1105"/>
        <v>7</v>
      </c>
      <c r="R4370" s="8">
        <f t="shared" ca="1" si="1109"/>
        <v>2366</v>
      </c>
      <c r="S4370" s="8">
        <f t="shared" ca="1" si="1110"/>
        <v>2780172</v>
      </c>
      <c r="T4370" s="8">
        <f t="shared" ca="1" si="1106"/>
        <v>339</v>
      </c>
      <c r="U4370" s="9">
        <f t="shared" ca="1" si="1111"/>
        <v>677</v>
      </c>
      <c r="V4370">
        <f t="shared" si="1107"/>
        <v>2016</v>
      </c>
      <c r="W4370">
        <f t="shared" si="1108"/>
        <v>2</v>
      </c>
    </row>
    <row r="4371" spans="1:23" x14ac:dyDescent="0.25">
      <c r="A4371" s="1">
        <v>42418</v>
      </c>
      <c r="B4371" s="2">
        <v>8314.67</v>
      </c>
      <c r="C4371" s="2">
        <v>94048</v>
      </c>
      <c r="D4371" s="2">
        <v>8284</v>
      </c>
      <c r="E4371" s="2">
        <v>8272</v>
      </c>
      <c r="F4371" s="10">
        <f t="shared" si="1098"/>
        <v>-3.6886611254566271E-3</v>
      </c>
      <c r="G4371" s="2">
        <f t="shared" ca="1" si="1099"/>
        <v>77421.649999999994</v>
      </c>
      <c r="H4371">
        <f t="shared" ca="1" si="1100"/>
        <v>1</v>
      </c>
      <c r="I4371">
        <f t="shared" si="1101"/>
        <v>1</v>
      </c>
      <c r="J4371">
        <f t="shared" si="1104"/>
        <v>100.42000000000007</v>
      </c>
      <c r="K4371">
        <f t="shared" si="1102"/>
        <v>1</v>
      </c>
      <c r="L4371" s="11">
        <f t="shared" ca="1" si="1096"/>
        <v>10330.059999999958</v>
      </c>
      <c r="M4371">
        <f t="shared" ca="1" si="1103"/>
        <v>1</v>
      </c>
      <c r="N4371">
        <f t="shared" ca="1" si="1097"/>
        <v>0</v>
      </c>
      <c r="O4371">
        <f>COUNTIF(結算日!$A$3:$A$249,A4371)</f>
        <v>0</v>
      </c>
      <c r="Q4371" s="7">
        <f t="shared" si="1105"/>
        <v>92</v>
      </c>
      <c r="R4371" s="8">
        <f t="shared" ca="1" si="1109"/>
        <v>31188</v>
      </c>
      <c r="S4371" s="8">
        <f t="shared" ca="1" si="1110"/>
        <v>2810683</v>
      </c>
      <c r="T4371" s="8">
        <f t="shared" ca="1" si="1106"/>
        <v>339</v>
      </c>
      <c r="U4371" s="9">
        <f t="shared" ca="1" si="1111"/>
        <v>0</v>
      </c>
      <c r="V4371">
        <f t="shared" si="1107"/>
        <v>2016</v>
      </c>
      <c r="W4371">
        <f t="shared" si="1108"/>
        <v>2</v>
      </c>
    </row>
    <row r="4372" spans="1:23" x14ac:dyDescent="0.25">
      <c r="A4372" s="1">
        <v>42419</v>
      </c>
      <c r="B4372" s="2">
        <v>8325.0400000000009</v>
      </c>
      <c r="C4372" s="2">
        <v>75160</v>
      </c>
      <c r="D4372" s="2">
        <v>8304</v>
      </c>
      <c r="E4372" s="2">
        <v>8293</v>
      </c>
      <c r="F4372" s="10">
        <f t="shared" si="1098"/>
        <v>-2.5273151840713437E-3</v>
      </c>
      <c r="G4372" s="2">
        <f t="shared" ca="1" si="1099"/>
        <v>77097.5</v>
      </c>
      <c r="H4372">
        <f t="shared" ca="1" si="1100"/>
        <v>-1</v>
      </c>
      <c r="I4372">
        <f t="shared" si="1101"/>
        <v>1</v>
      </c>
      <c r="J4372">
        <f t="shared" si="1104"/>
        <v>10.3700000000008</v>
      </c>
      <c r="K4372">
        <f t="shared" si="1102"/>
        <v>1</v>
      </c>
      <c r="L4372" s="11">
        <f t="shared" ca="1" si="1096"/>
        <v>10340.429999999958</v>
      </c>
      <c r="M4372">
        <f t="shared" ca="1" si="1103"/>
        <v>1</v>
      </c>
      <c r="N4372">
        <f t="shared" ca="1" si="1097"/>
        <v>0</v>
      </c>
      <c r="O4372">
        <f>COUNTIF(結算日!$A$3:$A$249,A4372)</f>
        <v>0</v>
      </c>
      <c r="Q4372" s="7">
        <f t="shared" si="1105"/>
        <v>20</v>
      </c>
      <c r="R4372" s="8">
        <f t="shared" ca="1" si="1109"/>
        <v>6780</v>
      </c>
      <c r="S4372" s="8">
        <f t="shared" ca="1" si="1110"/>
        <v>2817463</v>
      </c>
      <c r="T4372" s="8">
        <f t="shared" ca="1" si="1106"/>
        <v>339</v>
      </c>
      <c r="U4372" s="9">
        <f t="shared" ca="1" si="1111"/>
        <v>0</v>
      </c>
      <c r="V4372">
        <f t="shared" si="1107"/>
        <v>2016</v>
      </c>
      <c r="W4372">
        <f t="shared" si="1108"/>
        <v>2</v>
      </c>
    </row>
    <row r="4373" spans="1:23" x14ac:dyDescent="0.25">
      <c r="A4373" s="1">
        <v>42422</v>
      </c>
      <c r="B4373" s="2">
        <v>8326.68</v>
      </c>
      <c r="C4373" s="2">
        <v>75093</v>
      </c>
      <c r="D4373" s="2">
        <v>8302</v>
      </c>
      <c r="E4373" s="2">
        <v>8285</v>
      </c>
      <c r="F4373" s="10">
        <f t="shared" si="1098"/>
        <v>-2.963966430798437E-3</v>
      </c>
      <c r="G4373" s="2">
        <f t="shared" ca="1" si="1099"/>
        <v>76682.875</v>
      </c>
      <c r="H4373">
        <f t="shared" ca="1" si="1100"/>
        <v>-1</v>
      </c>
      <c r="I4373">
        <f t="shared" si="1101"/>
        <v>1</v>
      </c>
      <c r="J4373">
        <f t="shared" si="1104"/>
        <v>1.6399999999994179</v>
      </c>
      <c r="K4373">
        <f t="shared" si="1102"/>
        <v>1</v>
      </c>
      <c r="L4373" s="11">
        <f t="shared" ca="1" si="1096"/>
        <v>10342.069999999958</v>
      </c>
      <c r="M4373">
        <f t="shared" ca="1" si="1103"/>
        <v>1</v>
      </c>
      <c r="N4373">
        <f t="shared" ca="1" si="1097"/>
        <v>0</v>
      </c>
      <c r="O4373">
        <f>COUNTIF(結算日!$A$3:$A$249,A4373)</f>
        <v>0</v>
      </c>
      <c r="Q4373" s="7">
        <f t="shared" si="1105"/>
        <v>-2</v>
      </c>
      <c r="R4373" s="8">
        <f t="shared" ca="1" si="1109"/>
        <v>-678</v>
      </c>
      <c r="S4373" s="8">
        <f t="shared" ca="1" si="1110"/>
        <v>2816785</v>
      </c>
      <c r="T4373" s="8">
        <f t="shared" ca="1" si="1106"/>
        <v>339</v>
      </c>
      <c r="U4373" s="9">
        <f t="shared" ca="1" si="1111"/>
        <v>0</v>
      </c>
      <c r="V4373">
        <f t="shared" si="1107"/>
        <v>2016</v>
      </c>
      <c r="W4373">
        <f t="shared" si="1108"/>
        <v>2</v>
      </c>
    </row>
    <row r="4374" spans="1:23" x14ac:dyDescent="0.25">
      <c r="A4374" s="1">
        <v>42423</v>
      </c>
      <c r="B4374" s="2">
        <v>8334.64</v>
      </c>
      <c r="C4374" s="2">
        <v>78417</v>
      </c>
      <c r="D4374" s="2">
        <v>8318</v>
      </c>
      <c r="E4374" s="2">
        <v>8305</v>
      </c>
      <c r="F4374" s="10">
        <f t="shared" si="1098"/>
        <v>-1.9964869508460881E-3</v>
      </c>
      <c r="G4374" s="2">
        <f t="shared" ca="1" si="1099"/>
        <v>76570.25</v>
      </c>
      <c r="H4374">
        <f t="shared" ca="1" si="1100"/>
        <v>1</v>
      </c>
      <c r="I4374">
        <f t="shared" si="1101"/>
        <v>1</v>
      </c>
      <c r="J4374">
        <f t="shared" si="1104"/>
        <v>7.9599999999991269</v>
      </c>
      <c r="K4374">
        <f t="shared" si="1102"/>
        <v>1</v>
      </c>
      <c r="L4374" s="11">
        <f t="shared" ca="1" si="1096"/>
        <v>10350.029999999957</v>
      </c>
      <c r="M4374">
        <f t="shared" ca="1" si="1103"/>
        <v>1</v>
      </c>
      <c r="N4374">
        <f t="shared" ca="1" si="1097"/>
        <v>0</v>
      </c>
      <c r="O4374">
        <f>COUNTIF(結算日!$A$3:$A$249,A4374)</f>
        <v>0</v>
      </c>
      <c r="Q4374" s="7">
        <f t="shared" si="1105"/>
        <v>16</v>
      </c>
      <c r="R4374" s="8">
        <f t="shared" ca="1" si="1109"/>
        <v>5424</v>
      </c>
      <c r="S4374" s="8">
        <f t="shared" ca="1" si="1110"/>
        <v>2822209</v>
      </c>
      <c r="T4374" s="8">
        <f t="shared" ca="1" si="1106"/>
        <v>339</v>
      </c>
      <c r="U4374" s="9">
        <f t="shared" ca="1" si="1111"/>
        <v>0</v>
      </c>
      <c r="V4374">
        <f t="shared" si="1107"/>
        <v>2016</v>
      </c>
      <c r="W4374">
        <f t="shared" si="1108"/>
        <v>2</v>
      </c>
    </row>
    <row r="4375" spans="1:23" x14ac:dyDescent="0.25">
      <c r="A4375" s="1">
        <v>42424</v>
      </c>
      <c r="B4375" s="2">
        <v>8282.86</v>
      </c>
      <c r="C4375" s="2">
        <v>72275</v>
      </c>
      <c r="D4375" s="2">
        <v>8248</v>
      </c>
      <c r="E4375" s="2">
        <v>8230</v>
      </c>
      <c r="F4375" s="10">
        <f t="shared" si="1098"/>
        <v>-4.208691200865422E-3</v>
      </c>
      <c r="G4375" s="2">
        <f t="shared" ca="1" si="1099"/>
        <v>76451.8</v>
      </c>
      <c r="H4375">
        <f t="shared" ca="1" si="1100"/>
        <v>-1</v>
      </c>
      <c r="I4375">
        <f t="shared" si="1101"/>
        <v>1</v>
      </c>
      <c r="J4375">
        <f t="shared" si="1104"/>
        <v>-51.779999999998836</v>
      </c>
      <c r="K4375">
        <f t="shared" si="1102"/>
        <v>1</v>
      </c>
      <c r="L4375" s="11">
        <f t="shared" ca="1" si="1096"/>
        <v>10298.249999999958</v>
      </c>
      <c r="M4375">
        <f t="shared" ca="1" si="1103"/>
        <v>1</v>
      </c>
      <c r="N4375">
        <f t="shared" ca="1" si="1097"/>
        <v>0</v>
      </c>
      <c r="O4375">
        <f>COUNTIF(結算日!$A$3:$A$249,A4375)</f>
        <v>0</v>
      </c>
      <c r="Q4375" s="7">
        <f t="shared" si="1105"/>
        <v>-70</v>
      </c>
      <c r="R4375" s="8">
        <f t="shared" ca="1" si="1109"/>
        <v>-23730</v>
      </c>
      <c r="S4375" s="8">
        <f t="shared" ca="1" si="1110"/>
        <v>2798479</v>
      </c>
      <c r="T4375" s="8">
        <f t="shared" ca="1" si="1106"/>
        <v>339</v>
      </c>
      <c r="U4375" s="9">
        <f t="shared" ca="1" si="1111"/>
        <v>0</v>
      </c>
      <c r="V4375">
        <f t="shared" si="1107"/>
        <v>2016</v>
      </c>
      <c r="W4375">
        <f t="shared" si="1108"/>
        <v>2</v>
      </c>
    </row>
    <row r="4376" spans="1:23" x14ac:dyDescent="0.25">
      <c r="A4376" s="1">
        <v>42425</v>
      </c>
      <c r="B4376" s="2">
        <v>8365.86</v>
      </c>
      <c r="C4376" s="2">
        <v>84522</v>
      </c>
      <c r="D4376" s="2">
        <v>8337</v>
      </c>
      <c r="E4376" s="2">
        <v>8319</v>
      </c>
      <c r="F4376" s="10">
        <f t="shared" si="1098"/>
        <v>-3.4497349943700684E-3</v>
      </c>
      <c r="G4376" s="2">
        <f t="shared" ca="1" si="1099"/>
        <v>76643.375</v>
      </c>
      <c r="H4376">
        <f t="shared" ca="1" si="1100"/>
        <v>1</v>
      </c>
      <c r="I4376">
        <f t="shared" si="1101"/>
        <v>1</v>
      </c>
      <c r="J4376">
        <f t="shared" si="1104"/>
        <v>83</v>
      </c>
      <c r="K4376">
        <f t="shared" si="1102"/>
        <v>1</v>
      </c>
      <c r="L4376" s="11">
        <f t="shared" ca="1" si="1096"/>
        <v>10381.249999999958</v>
      </c>
      <c r="M4376">
        <f t="shared" ca="1" si="1103"/>
        <v>1</v>
      </c>
      <c r="N4376">
        <f t="shared" ca="1" si="1097"/>
        <v>0</v>
      </c>
      <c r="O4376">
        <f>COUNTIF(結算日!$A$3:$A$249,A4376)</f>
        <v>0</v>
      </c>
      <c r="Q4376" s="7">
        <f t="shared" si="1105"/>
        <v>89</v>
      </c>
      <c r="R4376" s="8">
        <f t="shared" ca="1" si="1109"/>
        <v>30171</v>
      </c>
      <c r="S4376" s="8">
        <f t="shared" ca="1" si="1110"/>
        <v>2828650</v>
      </c>
      <c r="T4376" s="8">
        <f t="shared" ca="1" si="1106"/>
        <v>339</v>
      </c>
      <c r="U4376" s="9">
        <f t="shared" ca="1" si="1111"/>
        <v>0</v>
      </c>
      <c r="V4376">
        <f t="shared" si="1107"/>
        <v>2016</v>
      </c>
      <c r="W4376">
        <f t="shared" si="1108"/>
        <v>2</v>
      </c>
    </row>
    <row r="4377" spans="1:23" x14ac:dyDescent="0.25">
      <c r="A4377" s="1">
        <v>42426</v>
      </c>
      <c r="B4377" s="2">
        <v>8411.16</v>
      </c>
      <c r="C4377" s="2">
        <v>81614</v>
      </c>
      <c r="D4377" s="2">
        <v>8391</v>
      </c>
      <c r="E4377" s="2">
        <v>8371</v>
      </c>
      <c r="F4377" s="10">
        <f t="shared" si="1098"/>
        <v>-2.3968156591955836E-3</v>
      </c>
      <c r="G4377" s="2">
        <f t="shared" ca="1" si="1099"/>
        <v>76832</v>
      </c>
      <c r="H4377">
        <f t="shared" ca="1" si="1100"/>
        <v>1</v>
      </c>
      <c r="I4377">
        <f t="shared" si="1101"/>
        <v>1</v>
      </c>
      <c r="J4377">
        <f t="shared" si="1104"/>
        <v>45.299999999999272</v>
      </c>
      <c r="K4377">
        <f t="shared" si="1102"/>
        <v>1</v>
      </c>
      <c r="L4377" s="11">
        <f t="shared" ca="1" si="1096"/>
        <v>10426.549999999957</v>
      </c>
      <c r="M4377">
        <f t="shared" ca="1" si="1103"/>
        <v>1</v>
      </c>
      <c r="N4377">
        <f t="shared" ca="1" si="1097"/>
        <v>0</v>
      </c>
      <c r="O4377">
        <f>COUNTIF(結算日!$A$3:$A$249,A4377)</f>
        <v>0</v>
      </c>
      <c r="Q4377" s="7">
        <f t="shared" si="1105"/>
        <v>54</v>
      </c>
      <c r="R4377" s="8">
        <f t="shared" ca="1" si="1109"/>
        <v>18306</v>
      </c>
      <c r="S4377" s="8">
        <f t="shared" ca="1" si="1110"/>
        <v>2846956</v>
      </c>
      <c r="T4377" s="8">
        <f t="shared" ca="1" si="1106"/>
        <v>339</v>
      </c>
      <c r="U4377" s="9">
        <f t="shared" ca="1" si="1111"/>
        <v>0</v>
      </c>
      <c r="V4377">
        <f t="shared" si="1107"/>
        <v>2016</v>
      </c>
      <c r="W4377">
        <f t="shared" si="1108"/>
        <v>2</v>
      </c>
    </row>
    <row r="4378" spans="1:23" x14ac:dyDescent="0.25">
      <c r="A4378" s="1">
        <v>42430</v>
      </c>
      <c r="B4378" s="2">
        <v>8485.69</v>
      </c>
      <c r="C4378" s="2">
        <v>90698</v>
      </c>
      <c r="D4378" s="2">
        <v>8448</v>
      </c>
      <c r="E4378" s="2">
        <v>8430</v>
      </c>
      <c r="F4378" s="10">
        <f t="shared" si="1098"/>
        <v>-4.441595203218629E-3</v>
      </c>
      <c r="G4378" s="2">
        <f t="shared" ca="1" si="1099"/>
        <v>77567.05</v>
      </c>
      <c r="H4378">
        <f t="shared" ca="1" si="1100"/>
        <v>1</v>
      </c>
      <c r="I4378">
        <f t="shared" si="1101"/>
        <v>1</v>
      </c>
      <c r="J4378">
        <f t="shared" si="1104"/>
        <v>74.530000000000655</v>
      </c>
      <c r="K4378">
        <f t="shared" si="1102"/>
        <v>1</v>
      </c>
      <c r="L4378" s="11">
        <f t="shared" ca="1" si="1096"/>
        <v>10501.079999999958</v>
      </c>
      <c r="M4378">
        <f t="shared" ca="1" si="1103"/>
        <v>1</v>
      </c>
      <c r="N4378">
        <f t="shared" ca="1" si="1097"/>
        <v>0</v>
      </c>
      <c r="O4378">
        <f>COUNTIF(結算日!$A$3:$A$249,A4378)</f>
        <v>0</v>
      </c>
      <c r="Q4378" s="7">
        <f t="shared" si="1105"/>
        <v>57</v>
      </c>
      <c r="R4378" s="8">
        <f t="shared" ca="1" si="1109"/>
        <v>19323</v>
      </c>
      <c r="S4378" s="8">
        <f t="shared" ca="1" si="1110"/>
        <v>2866279</v>
      </c>
      <c r="T4378" s="8">
        <f t="shared" ca="1" si="1106"/>
        <v>339</v>
      </c>
      <c r="U4378" s="9">
        <f t="shared" ca="1" si="1111"/>
        <v>0</v>
      </c>
      <c r="V4378">
        <f t="shared" si="1107"/>
        <v>2016</v>
      </c>
      <c r="W4378">
        <f t="shared" si="1108"/>
        <v>3</v>
      </c>
    </row>
    <row r="4379" spans="1:23" x14ac:dyDescent="0.25">
      <c r="A4379" s="1">
        <v>42431</v>
      </c>
      <c r="B4379" s="2">
        <v>8544.0499999999993</v>
      </c>
      <c r="C4379" s="2">
        <v>100940</v>
      </c>
      <c r="D4379" s="2">
        <v>8517</v>
      </c>
      <c r="E4379" s="2">
        <v>8502</v>
      </c>
      <c r="F4379" s="10">
        <f t="shared" si="1098"/>
        <v>-3.165945892170452E-3</v>
      </c>
      <c r="G4379" s="2">
        <f t="shared" ca="1" si="1099"/>
        <v>79090.55</v>
      </c>
      <c r="H4379">
        <f t="shared" ca="1" si="1100"/>
        <v>1</v>
      </c>
      <c r="I4379">
        <f t="shared" si="1101"/>
        <v>1</v>
      </c>
      <c r="J4379">
        <f t="shared" si="1104"/>
        <v>58.359999999998763</v>
      </c>
      <c r="K4379">
        <f t="shared" si="1102"/>
        <v>1</v>
      </c>
      <c r="L4379" s="11">
        <f t="shared" ca="1" si="1096"/>
        <v>10559.439999999957</v>
      </c>
      <c r="M4379">
        <f t="shared" ca="1" si="1103"/>
        <v>1</v>
      </c>
      <c r="N4379">
        <f t="shared" ca="1" si="1097"/>
        <v>0</v>
      </c>
      <c r="O4379">
        <f>COUNTIF(結算日!$A$3:$A$249,A4379)</f>
        <v>0</v>
      </c>
      <c r="Q4379" s="7">
        <f t="shared" si="1105"/>
        <v>69</v>
      </c>
      <c r="R4379" s="8">
        <f t="shared" ca="1" si="1109"/>
        <v>23391</v>
      </c>
      <c r="S4379" s="8">
        <f t="shared" ca="1" si="1110"/>
        <v>2889670</v>
      </c>
      <c r="T4379" s="8">
        <f t="shared" ca="1" si="1106"/>
        <v>339</v>
      </c>
      <c r="U4379" s="9">
        <f t="shared" ca="1" si="1111"/>
        <v>0</v>
      </c>
      <c r="V4379">
        <f t="shared" si="1107"/>
        <v>2016</v>
      </c>
      <c r="W4379">
        <f t="shared" si="1108"/>
        <v>3</v>
      </c>
    </row>
    <row r="4380" spans="1:23" x14ac:dyDescent="0.25">
      <c r="A4380" s="1">
        <v>42432</v>
      </c>
      <c r="B4380" s="2">
        <v>8611.7900000000009</v>
      </c>
      <c r="C4380" s="2">
        <v>100491</v>
      </c>
      <c r="D4380" s="2">
        <v>8566</v>
      </c>
      <c r="E4380" s="2">
        <v>8547</v>
      </c>
      <c r="F4380" s="10">
        <f t="shared" si="1098"/>
        <v>-5.317129191492187E-3</v>
      </c>
      <c r="G4380" s="2">
        <f t="shared" ca="1" si="1099"/>
        <v>80461.574999999997</v>
      </c>
      <c r="H4380">
        <f t="shared" ca="1" si="1100"/>
        <v>1</v>
      </c>
      <c r="I4380">
        <f t="shared" si="1101"/>
        <v>1</v>
      </c>
      <c r="J4380">
        <f t="shared" si="1104"/>
        <v>67.740000000001601</v>
      </c>
      <c r="K4380">
        <f t="shared" si="1102"/>
        <v>1</v>
      </c>
      <c r="L4380" s="11">
        <f t="shared" ca="1" si="1096"/>
        <v>10627.179999999958</v>
      </c>
      <c r="M4380">
        <f t="shared" ca="1" si="1103"/>
        <v>1</v>
      </c>
      <c r="N4380">
        <f t="shared" ca="1" si="1097"/>
        <v>0</v>
      </c>
      <c r="O4380">
        <f>COUNTIF(結算日!$A$3:$A$249,A4380)</f>
        <v>0</v>
      </c>
      <c r="Q4380" s="7">
        <f t="shared" si="1105"/>
        <v>49</v>
      </c>
      <c r="R4380" s="8">
        <f t="shared" ca="1" si="1109"/>
        <v>16611</v>
      </c>
      <c r="S4380" s="8">
        <f t="shared" ca="1" si="1110"/>
        <v>2906281</v>
      </c>
      <c r="T4380" s="8">
        <f t="shared" ca="1" si="1106"/>
        <v>339</v>
      </c>
      <c r="U4380" s="9">
        <f t="shared" ca="1" si="1111"/>
        <v>0</v>
      </c>
      <c r="V4380">
        <f t="shared" si="1107"/>
        <v>2016</v>
      </c>
      <c r="W4380">
        <f t="shared" si="1108"/>
        <v>3</v>
      </c>
    </row>
    <row r="4381" spans="1:23" x14ac:dyDescent="0.25">
      <c r="A4381" s="1">
        <v>42433</v>
      </c>
      <c r="B4381" s="2">
        <v>8643.5499999999993</v>
      </c>
      <c r="C4381" s="2">
        <v>93492</v>
      </c>
      <c r="D4381" s="2">
        <v>8602</v>
      </c>
      <c r="E4381" s="2">
        <v>8584</v>
      </c>
      <c r="F4381" s="10">
        <f t="shared" si="1098"/>
        <v>-4.8070526577620454E-3</v>
      </c>
      <c r="G4381" s="2">
        <f t="shared" ca="1" si="1099"/>
        <v>81486.875</v>
      </c>
      <c r="H4381">
        <f t="shared" ca="1" si="1100"/>
        <v>1</v>
      </c>
      <c r="I4381">
        <f t="shared" si="1101"/>
        <v>1</v>
      </c>
      <c r="J4381">
        <f t="shared" si="1104"/>
        <v>31.759999999998399</v>
      </c>
      <c r="K4381">
        <f t="shared" si="1102"/>
        <v>1</v>
      </c>
      <c r="L4381" s="11">
        <f t="shared" ca="1" si="1096"/>
        <v>10658.939999999957</v>
      </c>
      <c r="M4381">
        <f t="shared" ca="1" si="1103"/>
        <v>1</v>
      </c>
      <c r="N4381">
        <f t="shared" ca="1" si="1097"/>
        <v>0</v>
      </c>
      <c r="O4381">
        <f>COUNTIF(結算日!$A$3:$A$249,A4381)</f>
        <v>0</v>
      </c>
      <c r="Q4381" s="7">
        <f t="shared" si="1105"/>
        <v>36</v>
      </c>
      <c r="R4381" s="8">
        <f t="shared" ca="1" si="1109"/>
        <v>12204</v>
      </c>
      <c r="S4381" s="8">
        <f t="shared" ca="1" si="1110"/>
        <v>2918485</v>
      </c>
      <c r="T4381" s="8">
        <f t="shared" ca="1" si="1106"/>
        <v>339</v>
      </c>
      <c r="U4381" s="9">
        <f t="shared" ca="1" si="1111"/>
        <v>0</v>
      </c>
      <c r="V4381">
        <f t="shared" si="1107"/>
        <v>2016</v>
      </c>
      <c r="W4381">
        <f t="shared" si="1108"/>
        <v>3</v>
      </c>
    </row>
    <row r="4382" spans="1:23" x14ac:dyDescent="0.25">
      <c r="A4382" s="1">
        <v>42436</v>
      </c>
      <c r="B4382" s="2">
        <v>8659.5499999999993</v>
      </c>
      <c r="C4382" s="2">
        <v>97195</v>
      </c>
      <c r="D4382" s="2">
        <v>8605</v>
      </c>
      <c r="E4382" s="2">
        <v>8578</v>
      </c>
      <c r="F4382" s="10">
        <f t="shared" si="1098"/>
        <v>-6.2994035486831912E-3</v>
      </c>
      <c r="G4382" s="2">
        <f t="shared" ca="1" si="1099"/>
        <v>82585.625</v>
      </c>
      <c r="H4382">
        <f t="shared" ca="1" si="1100"/>
        <v>1</v>
      </c>
      <c r="I4382">
        <f t="shared" si="1101"/>
        <v>1</v>
      </c>
      <c r="J4382">
        <f t="shared" si="1104"/>
        <v>16</v>
      </c>
      <c r="K4382">
        <f t="shared" si="1102"/>
        <v>1</v>
      </c>
      <c r="L4382" s="11">
        <f t="shared" ca="1" si="1096"/>
        <v>10674.939999999957</v>
      </c>
      <c r="M4382">
        <f t="shared" ca="1" si="1103"/>
        <v>1</v>
      </c>
      <c r="N4382">
        <f t="shared" ca="1" si="1097"/>
        <v>0</v>
      </c>
      <c r="O4382">
        <f>COUNTIF(結算日!$A$3:$A$249,A4382)</f>
        <v>0</v>
      </c>
      <c r="Q4382" s="7">
        <f t="shared" si="1105"/>
        <v>3</v>
      </c>
      <c r="R4382" s="8">
        <f t="shared" ca="1" si="1109"/>
        <v>1017</v>
      </c>
      <c r="S4382" s="8">
        <f t="shared" ca="1" si="1110"/>
        <v>2919502</v>
      </c>
      <c r="T4382" s="8">
        <f t="shared" ca="1" si="1106"/>
        <v>339</v>
      </c>
      <c r="U4382" s="9">
        <f t="shared" ca="1" si="1111"/>
        <v>0</v>
      </c>
      <c r="V4382">
        <f t="shared" si="1107"/>
        <v>2016</v>
      </c>
      <c r="W4382">
        <f t="shared" si="1108"/>
        <v>3</v>
      </c>
    </row>
    <row r="4383" spans="1:23" x14ac:dyDescent="0.25">
      <c r="A4383" s="1">
        <v>42437</v>
      </c>
      <c r="B4383" s="2">
        <v>8664.31</v>
      </c>
      <c r="C4383" s="2">
        <v>105451</v>
      </c>
      <c r="D4383" s="2">
        <v>8614</v>
      </c>
      <c r="E4383" s="2">
        <v>8588</v>
      </c>
      <c r="F4383" s="10">
        <f t="shared" si="1098"/>
        <v>-5.8065789428124459E-3</v>
      </c>
      <c r="G4383" s="2">
        <f t="shared" ca="1" si="1099"/>
        <v>84024.95</v>
      </c>
      <c r="H4383">
        <f t="shared" ca="1" si="1100"/>
        <v>1</v>
      </c>
      <c r="I4383">
        <f t="shared" si="1101"/>
        <v>1</v>
      </c>
      <c r="J4383">
        <f t="shared" si="1104"/>
        <v>4.7600000000002183</v>
      </c>
      <c r="K4383">
        <f t="shared" si="1102"/>
        <v>1</v>
      </c>
      <c r="L4383" s="11">
        <f t="shared" ca="1" si="1096"/>
        <v>10679.699999999957</v>
      </c>
      <c r="M4383">
        <f t="shared" ca="1" si="1103"/>
        <v>1</v>
      </c>
      <c r="N4383">
        <f t="shared" ca="1" si="1097"/>
        <v>0</v>
      </c>
      <c r="O4383">
        <f>COUNTIF(結算日!$A$3:$A$249,A4383)</f>
        <v>0</v>
      </c>
      <c r="Q4383" s="7">
        <f t="shared" si="1105"/>
        <v>9</v>
      </c>
      <c r="R4383" s="8">
        <f t="shared" ca="1" si="1109"/>
        <v>3051</v>
      </c>
      <c r="S4383" s="8">
        <f t="shared" ca="1" si="1110"/>
        <v>2922553</v>
      </c>
      <c r="T4383" s="8">
        <f t="shared" ca="1" si="1106"/>
        <v>339</v>
      </c>
      <c r="U4383" s="9">
        <f t="shared" ca="1" si="1111"/>
        <v>0</v>
      </c>
      <c r="V4383">
        <f t="shared" si="1107"/>
        <v>2016</v>
      </c>
      <c r="W4383">
        <f t="shared" si="1108"/>
        <v>3</v>
      </c>
    </row>
    <row r="4384" spans="1:23" x14ac:dyDescent="0.25">
      <c r="A4384" s="1">
        <v>42438</v>
      </c>
      <c r="B4384" s="2">
        <v>8634.11</v>
      </c>
      <c r="C4384" s="2">
        <v>86630</v>
      </c>
      <c r="D4384" s="2">
        <v>8620</v>
      </c>
      <c r="E4384" s="2">
        <v>8598</v>
      </c>
      <c r="F4384" s="10">
        <f t="shared" si="1098"/>
        <v>-1.6342159180274818E-3</v>
      </c>
      <c r="G4384" s="2">
        <f t="shared" ca="1" si="1099"/>
        <v>84290.625</v>
      </c>
      <c r="H4384">
        <f t="shared" ca="1" si="1100"/>
        <v>1</v>
      </c>
      <c r="I4384">
        <f t="shared" si="1101"/>
        <v>1</v>
      </c>
      <c r="J4384">
        <f t="shared" si="1104"/>
        <v>-30.199999999998909</v>
      </c>
      <c r="K4384">
        <f t="shared" si="1102"/>
        <v>1</v>
      </c>
      <c r="L4384" s="11">
        <f t="shared" ca="1" si="1096"/>
        <v>10649.499999999958</v>
      </c>
      <c r="M4384">
        <f t="shared" ca="1" si="1103"/>
        <v>1</v>
      </c>
      <c r="N4384">
        <f t="shared" ca="1" si="1097"/>
        <v>0</v>
      </c>
      <c r="O4384">
        <f>COUNTIF(結算日!$A$3:$A$249,A4384)</f>
        <v>0</v>
      </c>
      <c r="Q4384" s="7">
        <f t="shared" si="1105"/>
        <v>6</v>
      </c>
      <c r="R4384" s="8">
        <f t="shared" ca="1" si="1109"/>
        <v>2034</v>
      </c>
      <c r="S4384" s="8">
        <f t="shared" ca="1" si="1110"/>
        <v>2924587</v>
      </c>
      <c r="T4384" s="8">
        <f t="shared" ca="1" si="1106"/>
        <v>339</v>
      </c>
      <c r="U4384" s="9">
        <f t="shared" ca="1" si="1111"/>
        <v>0</v>
      </c>
      <c r="V4384">
        <f t="shared" si="1107"/>
        <v>2016</v>
      </c>
      <c r="W4384">
        <f t="shared" si="1108"/>
        <v>3</v>
      </c>
    </row>
    <row r="4385" spans="1:23" x14ac:dyDescent="0.25">
      <c r="A4385" s="1">
        <v>42439</v>
      </c>
      <c r="B4385" s="2">
        <v>8660.7000000000007</v>
      </c>
      <c r="C4385" s="2">
        <v>85410</v>
      </c>
      <c r="D4385" s="2">
        <v>8641</v>
      </c>
      <c r="E4385" s="2">
        <v>8616</v>
      </c>
      <c r="F4385" s="10">
        <f t="shared" si="1098"/>
        <v>-2.2746429272461066E-3</v>
      </c>
      <c r="G4385" s="2">
        <f t="shared" ca="1" si="1099"/>
        <v>84424.625</v>
      </c>
      <c r="H4385">
        <f t="shared" ca="1" si="1100"/>
        <v>1</v>
      </c>
      <c r="I4385">
        <f t="shared" si="1101"/>
        <v>1</v>
      </c>
      <c r="J4385">
        <f t="shared" si="1104"/>
        <v>26.590000000000146</v>
      </c>
      <c r="K4385">
        <f t="shared" si="1102"/>
        <v>1</v>
      </c>
      <c r="L4385" s="11">
        <f t="shared" ca="1" si="1096"/>
        <v>10676.089999999958</v>
      </c>
      <c r="M4385">
        <f t="shared" ca="1" si="1103"/>
        <v>1</v>
      </c>
      <c r="N4385">
        <f t="shared" ca="1" si="1097"/>
        <v>0</v>
      </c>
      <c r="O4385">
        <f>COUNTIF(結算日!$A$3:$A$249,A4385)</f>
        <v>0</v>
      </c>
      <c r="Q4385" s="7">
        <f t="shared" si="1105"/>
        <v>21</v>
      </c>
      <c r="R4385" s="8">
        <f t="shared" ca="1" si="1109"/>
        <v>7119</v>
      </c>
      <c r="S4385" s="8">
        <f t="shared" ca="1" si="1110"/>
        <v>2931706</v>
      </c>
      <c r="T4385" s="8">
        <f t="shared" ca="1" si="1106"/>
        <v>339</v>
      </c>
      <c r="U4385" s="9">
        <f t="shared" ca="1" si="1111"/>
        <v>0</v>
      </c>
      <c r="V4385">
        <f t="shared" si="1107"/>
        <v>2016</v>
      </c>
      <c r="W4385">
        <f t="shared" si="1108"/>
        <v>3</v>
      </c>
    </row>
    <row r="4386" spans="1:23" x14ac:dyDescent="0.25">
      <c r="A4386" s="1">
        <v>42440</v>
      </c>
      <c r="B4386" s="2">
        <v>8706.14</v>
      </c>
      <c r="C4386" s="2">
        <v>88030</v>
      </c>
      <c r="D4386" s="2">
        <v>8707</v>
      </c>
      <c r="E4386" s="2">
        <v>8680</v>
      </c>
      <c r="F4386" s="10">
        <f t="shared" si="1098"/>
        <v>9.8780860404268367E-5</v>
      </c>
      <c r="G4386" s="2">
        <f t="shared" ca="1" si="1099"/>
        <v>84164.024999999994</v>
      </c>
      <c r="H4386">
        <f t="shared" ca="1" si="1100"/>
        <v>1</v>
      </c>
      <c r="I4386">
        <f t="shared" si="1101"/>
        <v>-1</v>
      </c>
      <c r="J4386">
        <f t="shared" si="1104"/>
        <v>45.43999999999869</v>
      </c>
      <c r="K4386">
        <f t="shared" ca="1" si="1102"/>
        <v>1</v>
      </c>
      <c r="L4386" s="11">
        <f t="shared" ca="1" si="1096"/>
        <v>10721.529999999957</v>
      </c>
      <c r="M4386">
        <f t="shared" ca="1" si="1103"/>
        <v>1</v>
      </c>
      <c r="N4386">
        <f t="shared" ca="1" si="1097"/>
        <v>0</v>
      </c>
      <c r="O4386">
        <f>COUNTIF(結算日!$A$3:$A$249,A4386)</f>
        <v>0</v>
      </c>
      <c r="Q4386" s="7">
        <f t="shared" si="1105"/>
        <v>66</v>
      </c>
      <c r="R4386" s="8">
        <f t="shared" ca="1" si="1109"/>
        <v>22374</v>
      </c>
      <c r="S4386" s="8">
        <f t="shared" ca="1" si="1110"/>
        <v>2954080</v>
      </c>
      <c r="T4386" s="8">
        <f t="shared" ca="1" si="1106"/>
        <v>339</v>
      </c>
      <c r="U4386" s="9">
        <f t="shared" ca="1" si="1111"/>
        <v>0</v>
      </c>
      <c r="V4386">
        <f t="shared" si="1107"/>
        <v>2016</v>
      </c>
      <c r="W4386">
        <f t="shared" si="1108"/>
        <v>3</v>
      </c>
    </row>
    <row r="4387" spans="1:23" x14ac:dyDescent="0.25">
      <c r="A4387" s="1">
        <v>42443</v>
      </c>
      <c r="B4387" s="2">
        <v>8747.9</v>
      </c>
      <c r="C4387" s="2">
        <v>100023</v>
      </c>
      <c r="D4387" s="2">
        <v>8741</v>
      </c>
      <c r="E4387" s="2">
        <v>8730</v>
      </c>
      <c r="F4387" s="10">
        <f t="shared" si="1098"/>
        <v>-7.8876073114686474E-4</v>
      </c>
      <c r="G4387" s="2">
        <f t="shared" ca="1" si="1099"/>
        <v>83745.25</v>
      </c>
      <c r="H4387">
        <f t="shared" ca="1" si="1100"/>
        <v>1</v>
      </c>
      <c r="I4387">
        <f t="shared" si="1101"/>
        <v>1</v>
      </c>
      <c r="J4387">
        <f t="shared" si="1104"/>
        <v>41.760000000000218</v>
      </c>
      <c r="K4387">
        <f t="shared" ca="1" si="1102"/>
        <v>1</v>
      </c>
      <c r="L4387" s="11">
        <f t="shared" ca="1" si="1096"/>
        <v>10763.289999999957</v>
      </c>
      <c r="M4387">
        <f t="shared" ca="1" si="1103"/>
        <v>1</v>
      </c>
      <c r="N4387">
        <f t="shared" ca="1" si="1097"/>
        <v>0</v>
      </c>
      <c r="O4387">
        <f>COUNTIF(結算日!$A$3:$A$249,A4387)</f>
        <v>0</v>
      </c>
      <c r="Q4387" s="7">
        <f t="shared" si="1105"/>
        <v>34</v>
      </c>
      <c r="R4387" s="8">
        <f t="shared" ca="1" si="1109"/>
        <v>11526</v>
      </c>
      <c r="S4387" s="8">
        <f t="shared" ca="1" si="1110"/>
        <v>2965606</v>
      </c>
      <c r="T4387" s="8">
        <f t="shared" ca="1" si="1106"/>
        <v>339</v>
      </c>
      <c r="U4387" s="9">
        <f t="shared" ca="1" si="1111"/>
        <v>0</v>
      </c>
      <c r="V4387">
        <f t="shared" si="1107"/>
        <v>2016</v>
      </c>
      <c r="W4387">
        <f t="shared" si="1108"/>
        <v>3</v>
      </c>
    </row>
    <row r="4388" spans="1:23" x14ac:dyDescent="0.25">
      <c r="A4388" s="1">
        <v>42444</v>
      </c>
      <c r="B4388" s="2">
        <v>8611.18</v>
      </c>
      <c r="C4388" s="2">
        <v>115522</v>
      </c>
      <c r="D4388" s="2">
        <v>8603</v>
      </c>
      <c r="E4388" s="2">
        <v>8569</v>
      </c>
      <c r="F4388" s="10">
        <f t="shared" si="1098"/>
        <v>-9.4992788444792087E-4</v>
      </c>
      <c r="G4388" s="2">
        <f t="shared" ca="1" si="1099"/>
        <v>84349.75</v>
      </c>
      <c r="H4388">
        <f t="shared" ca="1" si="1100"/>
        <v>1</v>
      </c>
      <c r="I4388">
        <f t="shared" si="1101"/>
        <v>1</v>
      </c>
      <c r="J4388">
        <f t="shared" si="1104"/>
        <v>-136.71999999999935</v>
      </c>
      <c r="K4388">
        <f t="shared" ca="1" si="1102"/>
        <v>1</v>
      </c>
      <c r="L4388" s="11">
        <f t="shared" ca="1" si="1096"/>
        <v>10626.569999999958</v>
      </c>
      <c r="M4388">
        <f t="shared" ca="1" si="1103"/>
        <v>1</v>
      </c>
      <c r="N4388">
        <f t="shared" ca="1" si="1097"/>
        <v>0</v>
      </c>
      <c r="O4388">
        <f>COUNTIF(結算日!$A$3:$A$249,A4388)</f>
        <v>0</v>
      </c>
      <c r="Q4388" s="7">
        <f t="shared" si="1105"/>
        <v>-138</v>
      </c>
      <c r="R4388" s="8">
        <f t="shared" ca="1" si="1109"/>
        <v>-46782</v>
      </c>
      <c r="S4388" s="8">
        <f t="shared" ca="1" si="1110"/>
        <v>2918824</v>
      </c>
      <c r="T4388" s="8">
        <f t="shared" ca="1" si="1106"/>
        <v>339</v>
      </c>
      <c r="U4388" s="9">
        <f t="shared" ca="1" si="1111"/>
        <v>0</v>
      </c>
      <c r="V4388">
        <f t="shared" si="1107"/>
        <v>2016</v>
      </c>
      <c r="W4388">
        <f t="shared" si="1108"/>
        <v>3</v>
      </c>
    </row>
    <row r="4389" spans="1:23" x14ac:dyDescent="0.25">
      <c r="A4389" s="1">
        <v>42445</v>
      </c>
      <c r="B4389" s="2">
        <v>8699.14</v>
      </c>
      <c r="C4389" s="2">
        <v>94087</v>
      </c>
      <c r="D4389" s="2">
        <v>8691</v>
      </c>
      <c r="E4389" s="2">
        <v>8657</v>
      </c>
      <c r="F4389" s="10">
        <f t="shared" si="1098"/>
        <v>-4.8441570086237284E-3</v>
      </c>
      <c r="G4389" s="2">
        <f t="shared" ca="1" si="1099"/>
        <v>84581.1</v>
      </c>
      <c r="H4389">
        <f t="shared" ca="1" si="1100"/>
        <v>1</v>
      </c>
      <c r="I4389">
        <f t="shared" si="1101"/>
        <v>1</v>
      </c>
      <c r="J4389">
        <f t="shared" si="1104"/>
        <v>87.959999999999127</v>
      </c>
      <c r="K4389">
        <f t="shared" si="1102"/>
        <v>1</v>
      </c>
      <c r="L4389" s="11">
        <f t="shared" ca="1" si="1096"/>
        <v>10714.529999999957</v>
      </c>
      <c r="M4389">
        <f t="shared" ca="1" si="1103"/>
        <v>1</v>
      </c>
      <c r="N4389">
        <f t="shared" ca="1" si="1097"/>
        <v>0</v>
      </c>
      <c r="O4389">
        <f>COUNTIF(結算日!$A$3:$A$249,A4389)</f>
        <v>1</v>
      </c>
      <c r="Q4389" s="7">
        <f t="shared" si="1105"/>
        <v>88</v>
      </c>
      <c r="R4389" s="8">
        <f t="shared" ca="1" si="1109"/>
        <v>29832</v>
      </c>
      <c r="S4389" s="8">
        <f t="shared" ca="1" si="1110"/>
        <v>2948656</v>
      </c>
      <c r="T4389" s="8">
        <f t="shared" ca="1" si="1106"/>
        <v>340</v>
      </c>
      <c r="U4389" s="9">
        <f t="shared" ca="1" si="1111"/>
        <v>679</v>
      </c>
      <c r="V4389">
        <f t="shared" si="1107"/>
        <v>2016</v>
      </c>
      <c r="W4389">
        <f t="shared" si="1108"/>
        <v>3</v>
      </c>
    </row>
    <row r="4390" spans="1:23" x14ac:dyDescent="0.25">
      <c r="A4390" s="1">
        <v>42446</v>
      </c>
      <c r="B4390" s="2">
        <v>8734.5400000000009</v>
      </c>
      <c r="C4390" s="2">
        <v>109021</v>
      </c>
      <c r="D4390" s="2">
        <v>8698</v>
      </c>
      <c r="E4390" s="2">
        <v>8674</v>
      </c>
      <c r="F4390" s="10">
        <f t="shared" si="1098"/>
        <v>-4.1833914550738482E-3</v>
      </c>
      <c r="G4390" s="2">
        <f t="shared" ca="1" si="1099"/>
        <v>85154.475000000006</v>
      </c>
      <c r="H4390">
        <f t="shared" ca="1" si="1100"/>
        <v>1</v>
      </c>
      <c r="I4390">
        <f t="shared" si="1101"/>
        <v>1</v>
      </c>
      <c r="J4390">
        <f t="shared" si="1104"/>
        <v>35.400000000001455</v>
      </c>
      <c r="K4390">
        <f t="shared" si="1102"/>
        <v>1</v>
      </c>
      <c r="L4390" s="11">
        <f t="shared" ca="1" si="1096"/>
        <v>10749.929999999958</v>
      </c>
      <c r="M4390">
        <f t="shared" ca="1" si="1103"/>
        <v>1</v>
      </c>
      <c r="N4390">
        <f t="shared" ca="1" si="1097"/>
        <v>0</v>
      </c>
      <c r="O4390">
        <f>COUNTIF(結算日!$A$3:$A$249,A4390)</f>
        <v>0</v>
      </c>
      <c r="Q4390" s="7">
        <f t="shared" si="1105"/>
        <v>41</v>
      </c>
      <c r="R4390" s="8">
        <f t="shared" ca="1" si="1109"/>
        <v>13940</v>
      </c>
      <c r="S4390" s="8">
        <f t="shared" ca="1" si="1110"/>
        <v>2961917</v>
      </c>
      <c r="T4390" s="8">
        <f t="shared" ca="1" si="1106"/>
        <v>340</v>
      </c>
      <c r="U4390" s="9">
        <f t="shared" ca="1" si="1111"/>
        <v>0</v>
      </c>
      <c r="V4390">
        <f t="shared" si="1107"/>
        <v>2016</v>
      </c>
      <c r="W4390">
        <f t="shared" si="1108"/>
        <v>3</v>
      </c>
    </row>
    <row r="4391" spans="1:23" x14ac:dyDescent="0.25">
      <c r="A4391" s="1">
        <v>42447</v>
      </c>
      <c r="B4391" s="2">
        <v>8810.7099999999991</v>
      </c>
      <c r="C4391" s="2">
        <v>117084</v>
      </c>
      <c r="D4391" s="2">
        <v>8763</v>
      </c>
      <c r="E4391" s="2">
        <v>8741</v>
      </c>
      <c r="F4391" s="10">
        <f t="shared" si="1098"/>
        <v>-5.4150006072154477E-3</v>
      </c>
      <c r="G4391" s="2">
        <f t="shared" ca="1" si="1099"/>
        <v>86224.75</v>
      </c>
      <c r="H4391">
        <f t="shared" ca="1" si="1100"/>
        <v>1</v>
      </c>
      <c r="I4391">
        <f t="shared" si="1101"/>
        <v>1</v>
      </c>
      <c r="J4391">
        <f t="shared" si="1104"/>
        <v>76.169999999998254</v>
      </c>
      <c r="K4391">
        <f t="shared" si="1102"/>
        <v>1</v>
      </c>
      <c r="L4391" s="11">
        <f t="shared" ca="1" si="1096"/>
        <v>10826.099999999957</v>
      </c>
      <c r="M4391">
        <f t="shared" ca="1" si="1103"/>
        <v>1</v>
      </c>
      <c r="N4391">
        <f t="shared" ca="1" si="1097"/>
        <v>0</v>
      </c>
      <c r="O4391">
        <f>COUNTIF(結算日!$A$3:$A$249,A4391)</f>
        <v>0</v>
      </c>
      <c r="Q4391" s="7">
        <f t="shared" si="1105"/>
        <v>65</v>
      </c>
      <c r="R4391" s="8">
        <f t="shared" ca="1" si="1109"/>
        <v>22100</v>
      </c>
      <c r="S4391" s="8">
        <f t="shared" ca="1" si="1110"/>
        <v>2984017</v>
      </c>
      <c r="T4391" s="8">
        <f t="shared" ca="1" si="1106"/>
        <v>340</v>
      </c>
      <c r="U4391" s="9">
        <f t="shared" ca="1" si="1111"/>
        <v>0</v>
      </c>
      <c r="V4391">
        <f t="shared" si="1107"/>
        <v>2016</v>
      </c>
      <c r="W4391">
        <f t="shared" si="1108"/>
        <v>3</v>
      </c>
    </row>
    <row r="4392" spans="1:23" x14ac:dyDescent="0.25">
      <c r="A4392" s="1">
        <v>42450</v>
      </c>
      <c r="B4392" s="2">
        <v>8812.7000000000007</v>
      </c>
      <c r="C4392" s="2">
        <v>82842</v>
      </c>
      <c r="D4392" s="2">
        <v>8745</v>
      </c>
      <c r="E4392" s="2">
        <v>8726</v>
      </c>
      <c r="F4392" s="10">
        <f t="shared" si="1098"/>
        <v>-7.6820951581241248E-3</v>
      </c>
      <c r="G4392" s="2">
        <f t="shared" ca="1" si="1099"/>
        <v>86261.524999999994</v>
      </c>
      <c r="H4392">
        <f t="shared" ca="1" si="1100"/>
        <v>-1</v>
      </c>
      <c r="I4392">
        <f t="shared" si="1101"/>
        <v>1</v>
      </c>
      <c r="J4392">
        <f t="shared" si="1104"/>
        <v>1.9900000000016007</v>
      </c>
      <c r="K4392">
        <f t="shared" si="1102"/>
        <v>1</v>
      </c>
      <c r="L4392" s="11">
        <f t="shared" ca="1" si="1096"/>
        <v>10828.089999999958</v>
      </c>
      <c r="M4392">
        <f t="shared" ca="1" si="1103"/>
        <v>1</v>
      </c>
      <c r="N4392">
        <f t="shared" ca="1" si="1097"/>
        <v>0</v>
      </c>
      <c r="O4392">
        <f>COUNTIF(結算日!$A$3:$A$249,A4392)</f>
        <v>0</v>
      </c>
      <c r="Q4392" s="7">
        <f t="shared" si="1105"/>
        <v>-18</v>
      </c>
      <c r="R4392" s="8">
        <f t="shared" ca="1" si="1109"/>
        <v>-6120</v>
      </c>
      <c r="S4392" s="8">
        <f t="shared" ca="1" si="1110"/>
        <v>2977897</v>
      </c>
      <c r="T4392" s="8">
        <f t="shared" ca="1" si="1106"/>
        <v>340</v>
      </c>
      <c r="U4392" s="9">
        <f t="shared" ca="1" si="1111"/>
        <v>0</v>
      </c>
      <c r="V4392">
        <f t="shared" si="1107"/>
        <v>2016</v>
      </c>
      <c r="W4392">
        <f t="shared" si="1108"/>
        <v>3</v>
      </c>
    </row>
    <row r="4393" spans="1:23" x14ac:dyDescent="0.25">
      <c r="A4393" s="1">
        <v>42451</v>
      </c>
      <c r="B4393" s="2">
        <v>8785.68</v>
      </c>
      <c r="C4393" s="2">
        <v>86236</v>
      </c>
      <c r="D4393" s="2">
        <v>8752</v>
      </c>
      <c r="E4393" s="2">
        <v>8729</v>
      </c>
      <c r="F4393" s="10">
        <f t="shared" si="1098"/>
        <v>-3.8335108950019459E-3</v>
      </c>
      <c r="G4393" s="2">
        <f t="shared" ca="1" si="1099"/>
        <v>86167.65</v>
      </c>
      <c r="H4393">
        <f t="shared" ca="1" si="1100"/>
        <v>1</v>
      </c>
      <c r="I4393">
        <f t="shared" si="1101"/>
        <v>1</v>
      </c>
      <c r="J4393">
        <f t="shared" si="1104"/>
        <v>-27.020000000000437</v>
      </c>
      <c r="K4393">
        <f t="shared" si="1102"/>
        <v>1</v>
      </c>
      <c r="L4393" s="11">
        <f t="shared" ca="1" si="1096"/>
        <v>10801.069999999958</v>
      </c>
      <c r="M4393">
        <f t="shared" ca="1" si="1103"/>
        <v>1</v>
      </c>
      <c r="N4393">
        <f t="shared" ca="1" si="1097"/>
        <v>0</v>
      </c>
      <c r="O4393">
        <f>COUNTIF(結算日!$A$3:$A$249,A4393)</f>
        <v>0</v>
      </c>
      <c r="Q4393" s="7">
        <f t="shared" si="1105"/>
        <v>7</v>
      </c>
      <c r="R4393" s="8">
        <f t="shared" ca="1" si="1109"/>
        <v>2380</v>
      </c>
      <c r="S4393" s="8">
        <f t="shared" ca="1" si="1110"/>
        <v>2980277</v>
      </c>
      <c r="T4393" s="8">
        <f t="shared" ca="1" si="1106"/>
        <v>340</v>
      </c>
      <c r="U4393" s="9">
        <f t="shared" ca="1" si="1111"/>
        <v>0</v>
      </c>
      <c r="V4393">
        <f t="shared" si="1107"/>
        <v>2016</v>
      </c>
      <c r="W4393">
        <f t="shared" si="1108"/>
        <v>3</v>
      </c>
    </row>
    <row r="4394" spans="1:23" x14ac:dyDescent="0.25">
      <c r="A4394" s="1">
        <v>42452</v>
      </c>
      <c r="B4394" s="2">
        <v>8766.09</v>
      </c>
      <c r="C4394" s="2">
        <v>81721</v>
      </c>
      <c r="D4394" s="2">
        <v>8721</v>
      </c>
      <c r="E4394" s="2">
        <v>8695</v>
      </c>
      <c r="F4394" s="10">
        <f t="shared" si="1098"/>
        <v>-5.143684356423428E-3</v>
      </c>
      <c r="G4394" s="2">
        <f t="shared" ca="1" si="1099"/>
        <v>86186.524999999994</v>
      </c>
      <c r="H4394">
        <f t="shared" ca="1" si="1100"/>
        <v>-1</v>
      </c>
      <c r="I4394">
        <f t="shared" si="1101"/>
        <v>1</v>
      </c>
      <c r="J4394">
        <f t="shared" si="1104"/>
        <v>-19.590000000000146</v>
      </c>
      <c r="K4394">
        <f t="shared" si="1102"/>
        <v>1</v>
      </c>
      <c r="L4394" s="11">
        <f t="shared" ca="1" si="1096"/>
        <v>10781.479999999958</v>
      </c>
      <c r="M4394">
        <f t="shared" ca="1" si="1103"/>
        <v>1</v>
      </c>
      <c r="N4394">
        <f t="shared" ca="1" si="1097"/>
        <v>0</v>
      </c>
      <c r="O4394">
        <f>COUNTIF(結算日!$A$3:$A$249,A4394)</f>
        <v>0</v>
      </c>
      <c r="Q4394" s="7">
        <f t="shared" si="1105"/>
        <v>-31</v>
      </c>
      <c r="R4394" s="8">
        <f t="shared" ca="1" si="1109"/>
        <v>-10540</v>
      </c>
      <c r="S4394" s="8">
        <f t="shared" ca="1" si="1110"/>
        <v>2969737</v>
      </c>
      <c r="T4394" s="8">
        <f t="shared" ca="1" si="1106"/>
        <v>340</v>
      </c>
      <c r="U4394" s="9">
        <f t="shared" ca="1" si="1111"/>
        <v>0</v>
      </c>
      <c r="V4394">
        <f t="shared" si="1107"/>
        <v>2016</v>
      </c>
      <c r="W4394">
        <f t="shared" si="1108"/>
        <v>3</v>
      </c>
    </row>
    <row r="4395" spans="1:23" x14ac:dyDescent="0.25">
      <c r="A4395" s="1">
        <v>42453</v>
      </c>
      <c r="B4395" s="2">
        <v>8743.3799999999992</v>
      </c>
      <c r="C4395" s="2">
        <v>79350</v>
      </c>
      <c r="D4395" s="2">
        <v>8714</v>
      </c>
      <c r="E4395" s="2">
        <v>8691</v>
      </c>
      <c r="F4395" s="10">
        <f t="shared" si="1098"/>
        <v>-3.3602565598199741E-3</v>
      </c>
      <c r="G4395" s="2">
        <f t="shared" ca="1" si="1099"/>
        <v>86334.25</v>
      </c>
      <c r="H4395">
        <f t="shared" ca="1" si="1100"/>
        <v>-1</v>
      </c>
      <c r="I4395">
        <f t="shared" si="1101"/>
        <v>1</v>
      </c>
      <c r="J4395">
        <f t="shared" si="1104"/>
        <v>-22.710000000000946</v>
      </c>
      <c r="K4395">
        <f t="shared" si="1102"/>
        <v>1</v>
      </c>
      <c r="L4395" s="11">
        <f t="shared" ca="1" si="1096"/>
        <v>10758.769999999957</v>
      </c>
      <c r="M4395">
        <f t="shared" ca="1" si="1103"/>
        <v>1</v>
      </c>
      <c r="N4395">
        <f t="shared" ca="1" si="1097"/>
        <v>0</v>
      </c>
      <c r="O4395">
        <f>COUNTIF(結算日!$A$3:$A$249,A4395)</f>
        <v>0</v>
      </c>
      <c r="Q4395" s="7">
        <f t="shared" si="1105"/>
        <v>-7</v>
      </c>
      <c r="R4395" s="8">
        <f t="shared" ca="1" si="1109"/>
        <v>-2380</v>
      </c>
      <c r="S4395" s="8">
        <f t="shared" ca="1" si="1110"/>
        <v>2967357</v>
      </c>
      <c r="T4395" s="8">
        <f t="shared" ca="1" si="1106"/>
        <v>340</v>
      </c>
      <c r="U4395" s="9">
        <f t="shared" ca="1" si="1111"/>
        <v>0</v>
      </c>
      <c r="V4395">
        <f t="shared" si="1107"/>
        <v>2016</v>
      </c>
      <c r="W4395">
        <f t="shared" si="1108"/>
        <v>3</v>
      </c>
    </row>
    <row r="4396" spans="1:23" x14ac:dyDescent="0.25">
      <c r="A4396" s="1">
        <v>42454</v>
      </c>
      <c r="B4396" s="2">
        <v>8704.9699999999993</v>
      </c>
      <c r="C4396" s="2">
        <v>59132</v>
      </c>
      <c r="D4396" s="2">
        <v>8702</v>
      </c>
      <c r="E4396" s="2">
        <v>8680</v>
      </c>
      <c r="F4396" s="10">
        <f t="shared" si="1098"/>
        <v>-3.4118440385200177E-4</v>
      </c>
      <c r="G4396" s="2">
        <f t="shared" ca="1" si="1099"/>
        <v>85606</v>
      </c>
      <c r="H4396">
        <f t="shared" ca="1" si="1100"/>
        <v>-1</v>
      </c>
      <c r="I4396">
        <f t="shared" si="1101"/>
        <v>1</v>
      </c>
      <c r="J4396">
        <f t="shared" si="1104"/>
        <v>-38.409999999999854</v>
      </c>
      <c r="K4396">
        <f t="shared" ca="1" si="1102"/>
        <v>-1</v>
      </c>
      <c r="L4396" s="11">
        <f t="shared" ca="1" si="1096"/>
        <v>10720.359999999957</v>
      </c>
      <c r="M4396">
        <f t="shared" ca="1" si="1103"/>
        <v>-1</v>
      </c>
      <c r="N4396">
        <f t="shared" ca="1" si="1097"/>
        <v>2</v>
      </c>
      <c r="O4396">
        <f>COUNTIF(結算日!$A$3:$A$249,A4396)</f>
        <v>0</v>
      </c>
      <c r="Q4396" s="7">
        <f t="shared" si="1105"/>
        <v>-12</v>
      </c>
      <c r="R4396" s="8">
        <f t="shared" ca="1" si="1109"/>
        <v>-4080</v>
      </c>
      <c r="S4396" s="8">
        <f t="shared" ca="1" si="1110"/>
        <v>2963277</v>
      </c>
      <c r="T4396" s="8">
        <f t="shared" ca="1" si="1106"/>
        <v>-340</v>
      </c>
      <c r="U4396" s="9">
        <f t="shared" ca="1" si="1111"/>
        <v>680</v>
      </c>
      <c r="V4396">
        <f t="shared" si="1107"/>
        <v>2016</v>
      </c>
      <c r="W4396">
        <f t="shared" si="1108"/>
        <v>3</v>
      </c>
    </row>
    <row r="4397" spans="1:23" x14ac:dyDescent="0.25">
      <c r="A4397" s="1">
        <v>42457</v>
      </c>
      <c r="B4397" s="2">
        <v>8690.4500000000007</v>
      </c>
      <c r="C4397" s="2">
        <v>66974</v>
      </c>
      <c r="D4397" s="2">
        <v>8683</v>
      </c>
      <c r="E4397" s="2">
        <v>8668</v>
      </c>
      <c r="F4397" s="10">
        <f t="shared" si="1098"/>
        <v>-8.5726285750453712E-4</v>
      </c>
      <c r="G4397" s="2">
        <f t="shared" ca="1" si="1099"/>
        <v>85460.375</v>
      </c>
      <c r="H4397">
        <f t="shared" ca="1" si="1100"/>
        <v>-1</v>
      </c>
      <c r="I4397">
        <f t="shared" si="1101"/>
        <v>1</v>
      </c>
      <c r="J4397">
        <f t="shared" si="1104"/>
        <v>-14.519999999998618</v>
      </c>
      <c r="K4397">
        <f t="shared" ca="1" si="1102"/>
        <v>-1</v>
      </c>
      <c r="L4397" s="11">
        <f t="shared" ca="1" si="1096"/>
        <v>10734.879999999956</v>
      </c>
      <c r="M4397">
        <f t="shared" ca="1" si="1103"/>
        <v>-1</v>
      </c>
      <c r="N4397">
        <f t="shared" ca="1" si="1097"/>
        <v>0</v>
      </c>
      <c r="O4397">
        <f>COUNTIF(結算日!$A$3:$A$249,A4397)</f>
        <v>0</v>
      </c>
      <c r="Q4397" s="7">
        <f t="shared" si="1105"/>
        <v>-19</v>
      </c>
      <c r="R4397" s="8">
        <f t="shared" ca="1" si="1109"/>
        <v>6460</v>
      </c>
      <c r="S4397" s="8">
        <f t="shared" ca="1" si="1110"/>
        <v>2969057</v>
      </c>
      <c r="T4397" s="8">
        <f t="shared" ca="1" si="1106"/>
        <v>-341</v>
      </c>
      <c r="U4397" s="9">
        <f t="shared" ca="1" si="1111"/>
        <v>1</v>
      </c>
      <c r="V4397">
        <f t="shared" si="1107"/>
        <v>2016</v>
      </c>
      <c r="W4397">
        <f t="shared" si="1108"/>
        <v>3</v>
      </c>
    </row>
    <row r="4398" spans="1:23" x14ac:dyDescent="0.25">
      <c r="A4398" s="1">
        <v>42458</v>
      </c>
      <c r="B4398" s="2">
        <v>8617.35</v>
      </c>
      <c r="C4398" s="2">
        <v>78994</v>
      </c>
      <c r="D4398" s="2">
        <v>8600</v>
      </c>
      <c r="E4398" s="2">
        <v>8583</v>
      </c>
      <c r="F4398" s="10">
        <f t="shared" si="1098"/>
        <v>-2.013379983405561E-3</v>
      </c>
      <c r="G4398" s="2">
        <f t="shared" ca="1" si="1099"/>
        <v>85711.3</v>
      </c>
      <c r="H4398">
        <f t="shared" ca="1" si="1100"/>
        <v>-1</v>
      </c>
      <c r="I4398">
        <f t="shared" si="1101"/>
        <v>1</v>
      </c>
      <c r="J4398">
        <f t="shared" si="1104"/>
        <v>-73.100000000000364</v>
      </c>
      <c r="K4398">
        <f t="shared" si="1102"/>
        <v>1</v>
      </c>
      <c r="L4398" s="11">
        <f t="shared" ca="1" si="1096"/>
        <v>10807.979999999956</v>
      </c>
      <c r="M4398">
        <f t="shared" ca="1" si="1103"/>
        <v>1</v>
      </c>
      <c r="N4398">
        <f t="shared" ca="1" si="1097"/>
        <v>2</v>
      </c>
      <c r="O4398">
        <f>COUNTIF(結算日!$A$3:$A$249,A4398)</f>
        <v>0</v>
      </c>
      <c r="Q4398" s="7">
        <f t="shared" si="1105"/>
        <v>-83</v>
      </c>
      <c r="R4398" s="8">
        <f t="shared" ca="1" si="1109"/>
        <v>28303</v>
      </c>
      <c r="S4398" s="8">
        <f t="shared" ca="1" si="1110"/>
        <v>2997359</v>
      </c>
      <c r="T4398" s="8">
        <f t="shared" ca="1" si="1106"/>
        <v>348</v>
      </c>
      <c r="U4398" s="9">
        <f t="shared" ca="1" si="1111"/>
        <v>689</v>
      </c>
      <c r="V4398">
        <f t="shared" si="1107"/>
        <v>2016</v>
      </c>
      <c r="W4398">
        <f t="shared" si="1108"/>
        <v>3</v>
      </c>
    </row>
    <row r="4399" spans="1:23" x14ac:dyDescent="0.25">
      <c r="A4399" s="1">
        <v>42459</v>
      </c>
      <c r="B4399" s="2">
        <v>8737.0400000000009</v>
      </c>
      <c r="C4399" s="2">
        <v>87599</v>
      </c>
      <c r="D4399" s="2">
        <v>8740</v>
      </c>
      <c r="E4399" s="2">
        <v>8724</v>
      </c>
      <c r="F4399" s="10">
        <f t="shared" si="1098"/>
        <v>3.3878750698157489E-4</v>
      </c>
      <c r="G4399" s="2">
        <f t="shared" ca="1" si="1099"/>
        <v>86172.75</v>
      </c>
      <c r="H4399">
        <f t="shared" ca="1" si="1100"/>
        <v>1</v>
      </c>
      <c r="I4399">
        <f t="shared" si="1101"/>
        <v>-1</v>
      </c>
      <c r="J4399">
        <f t="shared" si="1104"/>
        <v>119.69000000000051</v>
      </c>
      <c r="K4399">
        <f t="shared" ca="1" si="1102"/>
        <v>1</v>
      </c>
      <c r="L4399" s="11">
        <f t="shared" ca="1" si="1096"/>
        <v>10927.669999999956</v>
      </c>
      <c r="M4399">
        <f t="shared" ca="1" si="1103"/>
        <v>1</v>
      </c>
      <c r="N4399">
        <f t="shared" ca="1" si="1097"/>
        <v>0</v>
      </c>
      <c r="O4399">
        <f>COUNTIF(結算日!$A$3:$A$249,A4399)</f>
        <v>0</v>
      </c>
      <c r="Q4399" s="7">
        <f t="shared" si="1105"/>
        <v>140</v>
      </c>
      <c r="R4399" s="8">
        <f t="shared" ca="1" si="1109"/>
        <v>48720</v>
      </c>
      <c r="S4399" s="8">
        <f t="shared" ca="1" si="1110"/>
        <v>3045390</v>
      </c>
      <c r="T4399" s="8">
        <f t="shared" ca="1" si="1106"/>
        <v>348</v>
      </c>
      <c r="U4399" s="9">
        <f t="shared" ca="1" si="1111"/>
        <v>0</v>
      </c>
      <c r="V4399">
        <f t="shared" si="1107"/>
        <v>2016</v>
      </c>
      <c r="W4399">
        <f t="shared" si="1108"/>
        <v>3</v>
      </c>
    </row>
    <row r="4400" spans="1:23" x14ac:dyDescent="0.25">
      <c r="A4400" s="1">
        <v>42460</v>
      </c>
      <c r="B4400" s="2">
        <v>8744.83</v>
      </c>
      <c r="C4400" s="2">
        <v>93844</v>
      </c>
      <c r="D4400" s="2">
        <v>8715</v>
      </c>
      <c r="E4400" s="2">
        <v>8701</v>
      </c>
      <c r="F4400" s="10">
        <f t="shared" si="1098"/>
        <v>-3.4111583644278465E-3</v>
      </c>
      <c r="G4400" s="2">
        <f t="shared" ca="1" si="1099"/>
        <v>86980.274999999994</v>
      </c>
      <c r="H4400">
        <f t="shared" ca="1" si="1100"/>
        <v>1</v>
      </c>
      <c r="I4400">
        <f t="shared" si="1101"/>
        <v>1</v>
      </c>
      <c r="J4400">
        <f t="shared" si="1104"/>
        <v>7.7899999999990541</v>
      </c>
      <c r="K4400">
        <f t="shared" si="1102"/>
        <v>1</v>
      </c>
      <c r="L4400" s="11">
        <f t="shared" ca="1" si="1096"/>
        <v>10935.459999999955</v>
      </c>
      <c r="M4400">
        <f t="shared" ca="1" si="1103"/>
        <v>1</v>
      </c>
      <c r="N4400">
        <f t="shared" ca="1" si="1097"/>
        <v>0</v>
      </c>
      <c r="O4400">
        <f>COUNTIF(結算日!$A$3:$A$249,A4400)</f>
        <v>0</v>
      </c>
      <c r="Q4400" s="7">
        <f t="shared" si="1105"/>
        <v>-25</v>
      </c>
      <c r="R4400" s="8">
        <f t="shared" ca="1" si="1109"/>
        <v>-8700</v>
      </c>
      <c r="S4400" s="8">
        <f t="shared" ca="1" si="1110"/>
        <v>3036690</v>
      </c>
      <c r="T4400" s="8">
        <f t="shared" ca="1" si="1106"/>
        <v>348</v>
      </c>
      <c r="U4400" s="9">
        <f t="shared" ca="1" si="1111"/>
        <v>0</v>
      </c>
      <c r="V4400">
        <f t="shared" si="1107"/>
        <v>2016</v>
      </c>
      <c r="W4400">
        <f t="shared" si="1108"/>
        <v>3</v>
      </c>
    </row>
    <row r="4401" spans="1:23" x14ac:dyDescent="0.25">
      <c r="A4401" s="1">
        <v>42461</v>
      </c>
      <c r="B4401" s="2">
        <v>8657.5499999999993</v>
      </c>
      <c r="C4401" s="2">
        <v>72137</v>
      </c>
      <c r="D4401" s="2">
        <v>8629</v>
      </c>
      <c r="E4401" s="2">
        <v>8612</v>
      </c>
      <c r="F4401" s="10">
        <f t="shared" si="1098"/>
        <v>-3.2976996956413096E-3</v>
      </c>
      <c r="G4401" s="2">
        <f t="shared" ca="1" si="1099"/>
        <v>87051.35</v>
      </c>
      <c r="H4401">
        <f t="shared" ca="1" si="1100"/>
        <v>-1</v>
      </c>
      <c r="I4401">
        <f t="shared" si="1101"/>
        <v>1</v>
      </c>
      <c r="J4401">
        <f t="shared" si="1104"/>
        <v>-87.280000000000655</v>
      </c>
      <c r="K4401">
        <f t="shared" si="1102"/>
        <v>1</v>
      </c>
      <c r="L4401" s="11">
        <f t="shared" ca="1" si="1096"/>
        <v>10848.179999999955</v>
      </c>
      <c r="M4401">
        <f t="shared" ca="1" si="1103"/>
        <v>1</v>
      </c>
      <c r="N4401">
        <f t="shared" ca="1" si="1097"/>
        <v>0</v>
      </c>
      <c r="O4401">
        <f>COUNTIF(結算日!$A$3:$A$249,A4401)</f>
        <v>0</v>
      </c>
      <c r="Q4401" s="7">
        <f t="shared" si="1105"/>
        <v>-86</v>
      </c>
      <c r="R4401" s="8">
        <f t="shared" ca="1" si="1109"/>
        <v>-29928</v>
      </c>
      <c r="S4401" s="8">
        <f t="shared" ca="1" si="1110"/>
        <v>3006762</v>
      </c>
      <c r="T4401" s="8">
        <f t="shared" ca="1" si="1106"/>
        <v>348</v>
      </c>
      <c r="U4401" s="9">
        <f t="shared" ca="1" si="1111"/>
        <v>0</v>
      </c>
      <c r="V4401">
        <f t="shared" si="1107"/>
        <v>2016</v>
      </c>
      <c r="W4401">
        <f t="shared" si="1108"/>
        <v>4</v>
      </c>
    </row>
    <row r="4402" spans="1:23" x14ac:dyDescent="0.25">
      <c r="A4402" s="1">
        <v>42466</v>
      </c>
      <c r="B4402" s="2">
        <v>8513.2999999999993</v>
      </c>
      <c r="C4402" s="2">
        <v>96542</v>
      </c>
      <c r="D4402" s="2">
        <v>8460</v>
      </c>
      <c r="E4402" s="2">
        <v>8441</v>
      </c>
      <c r="F4402" s="10">
        <f t="shared" si="1098"/>
        <v>-6.2607919373215415E-3</v>
      </c>
      <c r="G4402" s="2">
        <f t="shared" ca="1" si="1099"/>
        <v>87495.625</v>
      </c>
      <c r="H4402">
        <f t="shared" ca="1" si="1100"/>
        <v>1</v>
      </c>
      <c r="I4402">
        <f t="shared" si="1101"/>
        <v>1</v>
      </c>
      <c r="J4402">
        <f t="shared" si="1104"/>
        <v>-144.25</v>
      </c>
      <c r="K4402">
        <f t="shared" si="1102"/>
        <v>1</v>
      </c>
      <c r="L4402" s="11">
        <f t="shared" ca="1" si="1096"/>
        <v>10703.929999999955</v>
      </c>
      <c r="M4402">
        <f t="shared" ca="1" si="1103"/>
        <v>1</v>
      </c>
      <c r="N4402">
        <f t="shared" ca="1" si="1097"/>
        <v>0</v>
      </c>
      <c r="O4402">
        <f>COUNTIF(結算日!$A$3:$A$249,A4402)</f>
        <v>0</v>
      </c>
      <c r="Q4402" s="7">
        <f t="shared" si="1105"/>
        <v>-169</v>
      </c>
      <c r="R4402" s="8">
        <f t="shared" ca="1" si="1109"/>
        <v>-58812</v>
      </c>
      <c r="S4402" s="8">
        <f t="shared" ca="1" si="1110"/>
        <v>2947950</v>
      </c>
      <c r="T4402" s="8">
        <f t="shared" ca="1" si="1106"/>
        <v>348</v>
      </c>
      <c r="U4402" s="9">
        <f t="shared" ca="1" si="1111"/>
        <v>0</v>
      </c>
      <c r="V4402">
        <f t="shared" si="1107"/>
        <v>2016</v>
      </c>
      <c r="W4402">
        <f t="shared" si="1108"/>
        <v>4</v>
      </c>
    </row>
    <row r="4403" spans="1:23" x14ac:dyDescent="0.25">
      <c r="A4403" s="1">
        <v>42467</v>
      </c>
      <c r="B4403" s="2">
        <v>8490.25</v>
      </c>
      <c r="C4403" s="2">
        <v>83342</v>
      </c>
      <c r="D4403" s="2">
        <v>8438</v>
      </c>
      <c r="E4403" s="2">
        <v>8414</v>
      </c>
      <c r="F4403" s="10">
        <f t="shared" si="1098"/>
        <v>-6.1541179588351369E-3</v>
      </c>
      <c r="G4403" s="2">
        <f t="shared" ca="1" si="1099"/>
        <v>86799.85</v>
      </c>
      <c r="H4403">
        <f t="shared" ca="1" si="1100"/>
        <v>-1</v>
      </c>
      <c r="I4403">
        <f t="shared" si="1101"/>
        <v>1</v>
      </c>
      <c r="J4403">
        <f t="shared" si="1104"/>
        <v>-23.049999999999272</v>
      </c>
      <c r="K4403">
        <f t="shared" si="1102"/>
        <v>1</v>
      </c>
      <c r="L4403" s="11">
        <f t="shared" ca="1" si="1096"/>
        <v>10680.879999999956</v>
      </c>
      <c r="M4403">
        <f t="shared" ca="1" si="1103"/>
        <v>1</v>
      </c>
      <c r="N4403">
        <f t="shared" ca="1" si="1097"/>
        <v>0</v>
      </c>
      <c r="O4403">
        <f>COUNTIF(結算日!$A$3:$A$249,A4403)</f>
        <v>0</v>
      </c>
      <c r="Q4403" s="7">
        <f t="shared" si="1105"/>
        <v>-22</v>
      </c>
      <c r="R4403" s="8">
        <f t="shared" ca="1" si="1109"/>
        <v>-7656</v>
      </c>
      <c r="S4403" s="8">
        <f t="shared" ca="1" si="1110"/>
        <v>2940294</v>
      </c>
      <c r="T4403" s="8">
        <f t="shared" ca="1" si="1106"/>
        <v>348</v>
      </c>
      <c r="U4403" s="9">
        <f t="shared" ca="1" si="1111"/>
        <v>0</v>
      </c>
      <c r="V4403">
        <f t="shared" si="1107"/>
        <v>2016</v>
      </c>
      <c r="W4403">
        <f t="shared" si="1108"/>
        <v>4</v>
      </c>
    </row>
    <row r="4404" spans="1:23" x14ac:dyDescent="0.25">
      <c r="A4404" s="1">
        <v>42468</v>
      </c>
      <c r="B4404" s="2">
        <v>8541.5</v>
      </c>
      <c r="C4404" s="2">
        <v>77798</v>
      </c>
      <c r="D4404" s="2">
        <v>8484</v>
      </c>
      <c r="E4404" s="2">
        <v>8459</v>
      </c>
      <c r="F4404" s="10">
        <f t="shared" si="1098"/>
        <v>-6.731838670022805E-3</v>
      </c>
      <c r="G4404" s="2">
        <f t="shared" ca="1" si="1099"/>
        <v>87201.324999999997</v>
      </c>
      <c r="H4404">
        <f t="shared" ca="1" si="1100"/>
        <v>-1</v>
      </c>
      <c r="I4404">
        <f t="shared" si="1101"/>
        <v>1</v>
      </c>
      <c r="J4404">
        <f t="shared" si="1104"/>
        <v>51.25</v>
      </c>
      <c r="K4404">
        <f t="shared" si="1102"/>
        <v>1</v>
      </c>
      <c r="L4404" s="11">
        <f t="shared" ca="1" si="1096"/>
        <v>10732.129999999956</v>
      </c>
      <c r="M4404">
        <f t="shared" ca="1" si="1103"/>
        <v>1</v>
      </c>
      <c r="N4404">
        <f t="shared" ca="1" si="1097"/>
        <v>0</v>
      </c>
      <c r="O4404">
        <f>COUNTIF(結算日!$A$3:$A$249,A4404)</f>
        <v>0</v>
      </c>
      <c r="Q4404" s="7">
        <f t="shared" si="1105"/>
        <v>46</v>
      </c>
      <c r="R4404" s="8">
        <f t="shared" ca="1" si="1109"/>
        <v>16008</v>
      </c>
      <c r="S4404" s="8">
        <f t="shared" ca="1" si="1110"/>
        <v>2956302</v>
      </c>
      <c r="T4404" s="8">
        <f t="shared" ca="1" si="1106"/>
        <v>348</v>
      </c>
      <c r="U4404" s="9">
        <f t="shared" ca="1" si="1111"/>
        <v>0</v>
      </c>
      <c r="V4404">
        <f t="shared" si="1107"/>
        <v>2016</v>
      </c>
      <c r="W4404">
        <f t="shared" si="1108"/>
        <v>4</v>
      </c>
    </row>
    <row r="4405" spans="1:23" x14ac:dyDescent="0.25">
      <c r="A4405" s="1">
        <v>42471</v>
      </c>
      <c r="B4405" s="2">
        <v>8562.59</v>
      </c>
      <c r="C4405" s="2">
        <v>67411</v>
      </c>
      <c r="D4405" s="2">
        <v>8514</v>
      </c>
      <c r="E4405" s="2">
        <v>8490</v>
      </c>
      <c r="F4405" s="10">
        <f t="shared" si="1098"/>
        <v>-5.6746848792246229E-3</v>
      </c>
      <c r="G4405" s="2">
        <f t="shared" ca="1" si="1099"/>
        <v>86805.8</v>
      </c>
      <c r="H4405">
        <f t="shared" ca="1" si="1100"/>
        <v>-1</v>
      </c>
      <c r="I4405">
        <f t="shared" si="1101"/>
        <v>1</v>
      </c>
      <c r="J4405">
        <f t="shared" si="1104"/>
        <v>21.090000000000146</v>
      </c>
      <c r="K4405">
        <f t="shared" si="1102"/>
        <v>1</v>
      </c>
      <c r="L4405" s="11">
        <f t="shared" ca="1" si="1096"/>
        <v>10753.219999999956</v>
      </c>
      <c r="M4405">
        <f t="shared" ca="1" si="1103"/>
        <v>1</v>
      </c>
      <c r="N4405">
        <f t="shared" ca="1" si="1097"/>
        <v>0</v>
      </c>
      <c r="O4405">
        <f>COUNTIF(結算日!$A$3:$A$249,A4405)</f>
        <v>0</v>
      </c>
      <c r="Q4405" s="7">
        <f t="shared" si="1105"/>
        <v>30</v>
      </c>
      <c r="R4405" s="8">
        <f t="shared" ca="1" si="1109"/>
        <v>10440</v>
      </c>
      <c r="S4405" s="8">
        <f t="shared" ca="1" si="1110"/>
        <v>2966742</v>
      </c>
      <c r="T4405" s="8">
        <f t="shared" ca="1" si="1106"/>
        <v>348</v>
      </c>
      <c r="U4405" s="9">
        <f t="shared" ca="1" si="1111"/>
        <v>0</v>
      </c>
      <c r="V4405">
        <f t="shared" si="1107"/>
        <v>2016</v>
      </c>
      <c r="W4405">
        <f t="shared" si="1108"/>
        <v>4</v>
      </c>
    </row>
    <row r="4406" spans="1:23" x14ac:dyDescent="0.25">
      <c r="A4406" s="1">
        <v>42472</v>
      </c>
      <c r="B4406" s="2">
        <v>8531.18</v>
      </c>
      <c r="C4406" s="2">
        <v>80616</v>
      </c>
      <c r="D4406" s="2">
        <v>8495</v>
      </c>
      <c r="E4406" s="2">
        <v>8471</v>
      </c>
      <c r="F4406" s="10">
        <f t="shared" si="1098"/>
        <v>-4.2409139181215361E-3</v>
      </c>
      <c r="G4406" s="2">
        <f t="shared" ca="1" si="1099"/>
        <v>86996.574999999997</v>
      </c>
      <c r="H4406">
        <f t="shared" ca="1" si="1100"/>
        <v>-1</v>
      </c>
      <c r="I4406">
        <f t="shared" si="1101"/>
        <v>1</v>
      </c>
      <c r="J4406">
        <f t="shared" si="1104"/>
        <v>-31.409999999999854</v>
      </c>
      <c r="K4406">
        <f t="shared" si="1102"/>
        <v>1</v>
      </c>
      <c r="L4406" s="11">
        <f t="shared" ca="1" si="1096"/>
        <v>10721.809999999956</v>
      </c>
      <c r="M4406">
        <f t="shared" ca="1" si="1103"/>
        <v>1</v>
      </c>
      <c r="N4406">
        <f t="shared" ca="1" si="1097"/>
        <v>0</v>
      </c>
      <c r="O4406">
        <f>COUNTIF(結算日!$A$3:$A$249,A4406)</f>
        <v>0</v>
      </c>
      <c r="Q4406" s="7">
        <f t="shared" si="1105"/>
        <v>-19</v>
      </c>
      <c r="R4406" s="8">
        <f t="shared" ca="1" si="1109"/>
        <v>-6612</v>
      </c>
      <c r="S4406" s="8">
        <f t="shared" ca="1" si="1110"/>
        <v>2960130</v>
      </c>
      <c r="T4406" s="8">
        <f t="shared" ca="1" si="1106"/>
        <v>348</v>
      </c>
      <c r="U4406" s="9">
        <f t="shared" ca="1" si="1111"/>
        <v>0</v>
      </c>
      <c r="V4406">
        <f t="shared" si="1107"/>
        <v>2016</v>
      </c>
      <c r="W4406">
        <f t="shared" si="1108"/>
        <v>4</v>
      </c>
    </row>
    <row r="4407" spans="1:23" x14ac:dyDescent="0.25">
      <c r="A4407" s="1">
        <v>42473</v>
      </c>
      <c r="B4407" s="2">
        <v>8652.08</v>
      </c>
      <c r="C4407" s="2">
        <v>90142</v>
      </c>
      <c r="D4407" s="2">
        <v>8638</v>
      </c>
      <c r="E4407" s="2">
        <v>8612</v>
      </c>
      <c r="F4407" s="10">
        <f t="shared" si="1098"/>
        <v>-1.6273543471627683E-3</v>
      </c>
      <c r="G4407" s="2">
        <f t="shared" ca="1" si="1099"/>
        <v>87310.225000000006</v>
      </c>
      <c r="H4407">
        <f t="shared" ca="1" si="1100"/>
        <v>1</v>
      </c>
      <c r="I4407">
        <f t="shared" si="1101"/>
        <v>1</v>
      </c>
      <c r="J4407">
        <f t="shared" si="1104"/>
        <v>120.89999999999964</v>
      </c>
      <c r="K4407">
        <f t="shared" si="1102"/>
        <v>1</v>
      </c>
      <c r="L4407" s="11">
        <f t="shared" ca="1" si="1096"/>
        <v>10842.709999999955</v>
      </c>
      <c r="M4407">
        <f t="shared" ca="1" si="1103"/>
        <v>1</v>
      </c>
      <c r="N4407">
        <f t="shared" ca="1" si="1097"/>
        <v>0</v>
      </c>
      <c r="O4407">
        <f>COUNTIF(結算日!$A$3:$A$249,A4407)</f>
        <v>0</v>
      </c>
      <c r="Q4407" s="7">
        <f t="shared" si="1105"/>
        <v>143</v>
      </c>
      <c r="R4407" s="8">
        <f t="shared" ca="1" si="1109"/>
        <v>49764</v>
      </c>
      <c r="S4407" s="8">
        <f t="shared" ca="1" si="1110"/>
        <v>3009894</v>
      </c>
      <c r="T4407" s="8">
        <f t="shared" ca="1" si="1106"/>
        <v>348</v>
      </c>
      <c r="U4407" s="9">
        <f t="shared" ca="1" si="1111"/>
        <v>0</v>
      </c>
      <c r="V4407">
        <f t="shared" si="1107"/>
        <v>2016</v>
      </c>
      <c r="W4407">
        <f t="shared" si="1108"/>
        <v>4</v>
      </c>
    </row>
    <row r="4408" spans="1:23" x14ac:dyDescent="0.25">
      <c r="A4408" s="1">
        <v>42474</v>
      </c>
      <c r="B4408" s="2">
        <v>8667.7099999999991</v>
      </c>
      <c r="C4408" s="2">
        <v>81637</v>
      </c>
      <c r="D4408" s="2">
        <v>8661</v>
      </c>
      <c r="E4408" s="2">
        <v>8639</v>
      </c>
      <c r="F4408" s="10">
        <f t="shared" si="1098"/>
        <v>-7.7413757497646341E-4</v>
      </c>
      <c r="G4408" s="2">
        <f t="shared" ca="1" si="1099"/>
        <v>87151.6</v>
      </c>
      <c r="H4408">
        <f t="shared" ca="1" si="1100"/>
        <v>-1</v>
      </c>
      <c r="I4408">
        <f t="shared" si="1101"/>
        <v>1</v>
      </c>
      <c r="J4408">
        <f t="shared" si="1104"/>
        <v>15.6299999999992</v>
      </c>
      <c r="K4408">
        <f t="shared" ca="1" si="1102"/>
        <v>-1</v>
      </c>
      <c r="L4408" s="11">
        <f t="shared" ca="1" si="1096"/>
        <v>10858.339999999955</v>
      </c>
      <c r="M4408">
        <f t="shared" ca="1" si="1103"/>
        <v>-1</v>
      </c>
      <c r="N4408">
        <f t="shared" ca="1" si="1097"/>
        <v>2</v>
      </c>
      <c r="O4408">
        <f>COUNTIF(結算日!$A$3:$A$249,A4408)</f>
        <v>0</v>
      </c>
      <c r="Q4408" s="7">
        <f t="shared" si="1105"/>
        <v>23</v>
      </c>
      <c r="R4408" s="8">
        <f t="shared" ca="1" si="1109"/>
        <v>8004</v>
      </c>
      <c r="S4408" s="8">
        <f t="shared" ca="1" si="1110"/>
        <v>3017898</v>
      </c>
      <c r="T4408" s="8">
        <f t="shared" ca="1" si="1106"/>
        <v>-348</v>
      </c>
      <c r="U4408" s="9">
        <f t="shared" ca="1" si="1111"/>
        <v>696</v>
      </c>
      <c r="V4408">
        <f t="shared" si="1107"/>
        <v>2016</v>
      </c>
      <c r="W4408">
        <f t="shared" si="1108"/>
        <v>4</v>
      </c>
    </row>
    <row r="4409" spans="1:23" x14ac:dyDescent="0.25">
      <c r="A4409" s="1">
        <v>42475</v>
      </c>
      <c r="B4409" s="2">
        <v>8700.39</v>
      </c>
      <c r="C4409" s="2">
        <v>78255</v>
      </c>
      <c r="D4409" s="2">
        <v>8716</v>
      </c>
      <c r="E4409" s="2">
        <v>8697</v>
      </c>
      <c r="F4409" s="10">
        <f t="shared" si="1098"/>
        <v>1.7941724451433494E-3</v>
      </c>
      <c r="G4409" s="2">
        <f t="shared" ca="1" si="1099"/>
        <v>86846.024999999994</v>
      </c>
      <c r="H4409">
        <f t="shared" ca="1" si="1100"/>
        <v>-1</v>
      </c>
      <c r="I4409">
        <f t="shared" si="1101"/>
        <v>-1</v>
      </c>
      <c r="J4409">
        <f t="shared" si="1104"/>
        <v>32.680000000000291</v>
      </c>
      <c r="K4409">
        <f t="shared" si="1102"/>
        <v>-1</v>
      </c>
      <c r="L4409" s="11">
        <f t="shared" ca="1" si="1096"/>
        <v>10825.659999999954</v>
      </c>
      <c r="M4409">
        <f t="shared" ca="1" si="1103"/>
        <v>-1</v>
      </c>
      <c r="N4409">
        <f t="shared" ca="1" si="1097"/>
        <v>0</v>
      </c>
      <c r="O4409">
        <f>COUNTIF(結算日!$A$3:$A$249,A4409)</f>
        <v>0</v>
      </c>
      <c r="Q4409" s="7">
        <f t="shared" si="1105"/>
        <v>55</v>
      </c>
      <c r="R4409" s="8">
        <f t="shared" ca="1" si="1109"/>
        <v>-19140</v>
      </c>
      <c r="S4409" s="8">
        <f t="shared" ca="1" si="1110"/>
        <v>2998062</v>
      </c>
      <c r="T4409" s="8">
        <f t="shared" ca="1" si="1106"/>
        <v>-343</v>
      </c>
      <c r="U4409" s="9">
        <f t="shared" ca="1" si="1111"/>
        <v>5</v>
      </c>
      <c r="V4409">
        <f t="shared" si="1107"/>
        <v>2016</v>
      </c>
      <c r="W4409">
        <f t="shared" si="1108"/>
        <v>4</v>
      </c>
    </row>
    <row r="4410" spans="1:23" x14ac:dyDescent="0.25">
      <c r="A4410" s="1">
        <v>42478</v>
      </c>
      <c r="B4410" s="2">
        <v>8666.01</v>
      </c>
      <c r="C4410" s="2">
        <v>64359</v>
      </c>
      <c r="D4410" s="2">
        <v>8645</v>
      </c>
      <c r="E4410" s="2">
        <v>8617</v>
      </c>
      <c r="F4410" s="10">
        <f t="shared" si="1098"/>
        <v>-2.42441446524988E-3</v>
      </c>
      <c r="G4410" s="2">
        <f t="shared" ca="1" si="1099"/>
        <v>86353.35</v>
      </c>
      <c r="H4410">
        <f t="shared" ca="1" si="1100"/>
        <v>-1</v>
      </c>
      <c r="I4410">
        <f t="shared" si="1101"/>
        <v>1</v>
      </c>
      <c r="J4410">
        <f t="shared" si="1104"/>
        <v>-34.3799999999992</v>
      </c>
      <c r="K4410">
        <f t="shared" si="1102"/>
        <v>1</v>
      </c>
      <c r="L4410" s="11">
        <f t="shared" ca="1" si="1096"/>
        <v>10860.039999999954</v>
      </c>
      <c r="M4410">
        <f t="shared" ca="1" si="1103"/>
        <v>1</v>
      </c>
      <c r="N4410">
        <f t="shared" ca="1" si="1097"/>
        <v>2</v>
      </c>
      <c r="O4410">
        <f>COUNTIF(結算日!$A$3:$A$249,A4410)</f>
        <v>0</v>
      </c>
      <c r="Q4410" s="7">
        <f t="shared" si="1105"/>
        <v>-71</v>
      </c>
      <c r="R4410" s="8">
        <f t="shared" ca="1" si="1109"/>
        <v>24353</v>
      </c>
      <c r="S4410" s="8">
        <f t="shared" ca="1" si="1110"/>
        <v>3022410</v>
      </c>
      <c r="T4410" s="8">
        <f t="shared" ca="1" si="1106"/>
        <v>349</v>
      </c>
      <c r="U4410" s="9">
        <f t="shared" ca="1" si="1111"/>
        <v>692</v>
      </c>
      <c r="V4410">
        <f t="shared" si="1107"/>
        <v>2016</v>
      </c>
      <c r="W4410">
        <f t="shared" si="1108"/>
        <v>4</v>
      </c>
    </row>
    <row r="4411" spans="1:23" x14ac:dyDescent="0.25">
      <c r="A4411" s="1">
        <v>42479</v>
      </c>
      <c r="B4411" s="2">
        <v>8633.7199999999993</v>
      </c>
      <c r="C4411" s="2">
        <v>80336</v>
      </c>
      <c r="D4411" s="2">
        <v>8636</v>
      </c>
      <c r="E4411" s="2">
        <v>8595</v>
      </c>
      <c r="F4411" s="10">
        <f t="shared" si="1098"/>
        <v>2.6408083653395309E-4</v>
      </c>
      <c r="G4411" s="2">
        <f t="shared" ca="1" si="1099"/>
        <v>86010.55</v>
      </c>
      <c r="H4411">
        <f t="shared" ca="1" si="1100"/>
        <v>-1</v>
      </c>
      <c r="I4411">
        <f t="shared" si="1101"/>
        <v>-1</v>
      </c>
      <c r="J4411">
        <f t="shared" si="1104"/>
        <v>-32.290000000000873</v>
      </c>
      <c r="K4411">
        <f t="shared" ca="1" si="1102"/>
        <v>-1</v>
      </c>
      <c r="L4411" s="11">
        <f t="shared" ca="1" si="1096"/>
        <v>10827.749999999953</v>
      </c>
      <c r="M4411">
        <f t="shared" ca="1" si="1103"/>
        <v>-1</v>
      </c>
      <c r="N4411">
        <f t="shared" ca="1" si="1097"/>
        <v>2</v>
      </c>
      <c r="O4411">
        <f>COUNTIF(結算日!$A$3:$A$249,A4411)</f>
        <v>0</v>
      </c>
      <c r="Q4411" s="7">
        <f t="shared" si="1105"/>
        <v>-9</v>
      </c>
      <c r="R4411" s="8">
        <f t="shared" ca="1" si="1109"/>
        <v>-3141</v>
      </c>
      <c r="S4411" s="8">
        <f t="shared" ca="1" si="1110"/>
        <v>3018577</v>
      </c>
      <c r="T4411" s="8">
        <f t="shared" ca="1" si="1106"/>
        <v>-349</v>
      </c>
      <c r="U4411" s="9">
        <f t="shared" ca="1" si="1111"/>
        <v>698</v>
      </c>
      <c r="V4411">
        <f t="shared" si="1107"/>
        <v>2016</v>
      </c>
      <c r="W4411">
        <f t="shared" si="1108"/>
        <v>4</v>
      </c>
    </row>
    <row r="4412" spans="1:23" x14ac:dyDescent="0.25">
      <c r="A4412" s="1">
        <v>42480</v>
      </c>
      <c r="B4412" s="2">
        <v>8514.48</v>
      </c>
      <c r="C4412" s="2">
        <v>95450</v>
      </c>
      <c r="D4412" s="2">
        <v>8519</v>
      </c>
      <c r="E4412" s="2">
        <v>8442</v>
      </c>
      <c r="F4412" s="10">
        <f t="shared" si="1098"/>
        <v>-8.5125574315753072E-3</v>
      </c>
      <c r="G4412" s="2">
        <f t="shared" ca="1" si="1099"/>
        <v>86517.8</v>
      </c>
      <c r="H4412">
        <f t="shared" ca="1" si="1100"/>
        <v>1</v>
      </c>
      <c r="I4412">
        <f t="shared" si="1101"/>
        <v>1</v>
      </c>
      <c r="J4412">
        <f t="shared" si="1104"/>
        <v>-119.23999999999978</v>
      </c>
      <c r="K4412">
        <f t="shared" si="1102"/>
        <v>1</v>
      </c>
      <c r="L4412" s="11">
        <f t="shared" ca="1" si="1096"/>
        <v>10946.989999999952</v>
      </c>
      <c r="M4412">
        <f t="shared" ca="1" si="1103"/>
        <v>1</v>
      </c>
      <c r="N4412">
        <f t="shared" ca="1" si="1097"/>
        <v>2</v>
      </c>
      <c r="O4412">
        <f>COUNTIF(結算日!$A$3:$A$249,A4412)</f>
        <v>1</v>
      </c>
      <c r="Q4412" s="7">
        <f t="shared" si="1105"/>
        <v>-117</v>
      </c>
      <c r="R4412" s="8">
        <f t="shared" ca="1" si="1109"/>
        <v>40833</v>
      </c>
      <c r="S4412" s="8">
        <f t="shared" ca="1" si="1110"/>
        <v>3058712</v>
      </c>
      <c r="T4412" s="8">
        <f t="shared" ca="1" si="1106"/>
        <v>362</v>
      </c>
      <c r="U4412" s="9">
        <f t="shared" ca="1" si="1111"/>
        <v>711</v>
      </c>
      <c r="V4412">
        <f t="shared" si="1107"/>
        <v>2016</v>
      </c>
      <c r="W4412">
        <f t="shared" si="1108"/>
        <v>4</v>
      </c>
    </row>
    <row r="4413" spans="1:23" x14ac:dyDescent="0.25">
      <c r="A4413" s="1">
        <v>42481</v>
      </c>
      <c r="B4413" s="2">
        <v>8568.65</v>
      </c>
      <c r="C4413" s="2">
        <v>74735</v>
      </c>
      <c r="D4413" s="2">
        <v>8530</v>
      </c>
      <c r="E4413" s="2">
        <v>8506</v>
      </c>
      <c r="F4413" s="10">
        <f t="shared" si="1098"/>
        <v>-4.5106288621894475E-3</v>
      </c>
      <c r="G4413" s="2">
        <f t="shared" ca="1" si="1099"/>
        <v>86508.85</v>
      </c>
      <c r="H4413">
        <f t="shared" ca="1" si="1100"/>
        <v>-1</v>
      </c>
      <c r="I4413">
        <f t="shared" si="1101"/>
        <v>1</v>
      </c>
      <c r="J4413">
        <f t="shared" si="1104"/>
        <v>54.170000000000073</v>
      </c>
      <c r="K4413">
        <f t="shared" si="1102"/>
        <v>1</v>
      </c>
      <c r="L4413" s="11">
        <f t="shared" ca="1" si="1096"/>
        <v>11001.159999999953</v>
      </c>
      <c r="M4413">
        <f t="shared" ca="1" si="1103"/>
        <v>1</v>
      </c>
      <c r="N4413">
        <f t="shared" ca="1" si="1097"/>
        <v>0</v>
      </c>
      <c r="O4413">
        <f>COUNTIF(結算日!$A$3:$A$249,A4413)</f>
        <v>0</v>
      </c>
      <c r="Q4413" s="7">
        <f t="shared" si="1105"/>
        <v>88</v>
      </c>
      <c r="R4413" s="8">
        <f t="shared" ca="1" si="1109"/>
        <v>31856</v>
      </c>
      <c r="S4413" s="8">
        <f t="shared" ca="1" si="1110"/>
        <v>3089857</v>
      </c>
      <c r="T4413" s="8">
        <f t="shared" ca="1" si="1106"/>
        <v>362</v>
      </c>
      <c r="U4413" s="9">
        <f t="shared" ca="1" si="1111"/>
        <v>0</v>
      </c>
      <c r="V4413">
        <f t="shared" si="1107"/>
        <v>2016</v>
      </c>
      <c r="W4413">
        <f t="shared" si="1108"/>
        <v>4</v>
      </c>
    </row>
    <row r="4414" spans="1:23" x14ac:dyDescent="0.25">
      <c r="A4414" s="1">
        <v>42482</v>
      </c>
      <c r="B4414" s="2">
        <v>8535.75</v>
      </c>
      <c r="C4414" s="2">
        <v>78552</v>
      </c>
      <c r="D4414" s="2">
        <v>8498</v>
      </c>
      <c r="E4414" s="2">
        <v>8476</v>
      </c>
      <c r="F4414" s="10">
        <f t="shared" si="1098"/>
        <v>-4.4225756377588299E-3</v>
      </c>
      <c r="G4414" s="2">
        <f t="shared" ca="1" si="1099"/>
        <v>86512.225000000006</v>
      </c>
      <c r="H4414">
        <f t="shared" ca="1" si="1100"/>
        <v>-1</v>
      </c>
      <c r="I4414">
        <f t="shared" si="1101"/>
        <v>1</v>
      </c>
      <c r="J4414">
        <f t="shared" si="1104"/>
        <v>-32.899999999999636</v>
      </c>
      <c r="K4414">
        <f t="shared" si="1102"/>
        <v>1</v>
      </c>
      <c r="L4414" s="11">
        <f t="shared" ref="L4414:L4477" ca="1" si="1112">L4413+J4414*M4413</f>
        <v>10968.259999999953</v>
      </c>
      <c r="M4414">
        <f t="shared" ca="1" si="1103"/>
        <v>1</v>
      </c>
      <c r="N4414">
        <f t="shared" ref="N4414:N4477" ca="1" si="1113">ABS(M4414-M4413)</f>
        <v>0</v>
      </c>
      <c r="O4414">
        <f>COUNTIF(結算日!$A$3:$A$249,A4414)</f>
        <v>0</v>
      </c>
      <c r="Q4414" s="7">
        <f t="shared" si="1105"/>
        <v>-32</v>
      </c>
      <c r="R4414" s="8">
        <f t="shared" ca="1" si="1109"/>
        <v>-11584</v>
      </c>
      <c r="S4414" s="8">
        <f t="shared" ca="1" si="1110"/>
        <v>3078273</v>
      </c>
      <c r="T4414" s="8">
        <f t="shared" ca="1" si="1106"/>
        <v>362</v>
      </c>
      <c r="U4414" s="9">
        <f t="shared" ca="1" si="1111"/>
        <v>0</v>
      </c>
      <c r="V4414">
        <f t="shared" si="1107"/>
        <v>2016</v>
      </c>
      <c r="W4414">
        <f t="shared" si="1108"/>
        <v>4</v>
      </c>
    </row>
    <row r="4415" spans="1:23" x14ac:dyDescent="0.25">
      <c r="A4415" s="1">
        <v>42485</v>
      </c>
      <c r="B4415" s="2">
        <v>8560.2800000000007</v>
      </c>
      <c r="C4415" s="2">
        <v>55381</v>
      </c>
      <c r="D4415" s="2">
        <v>8527</v>
      </c>
      <c r="E4415" s="2">
        <v>8504</v>
      </c>
      <c r="F4415" s="10">
        <f t="shared" si="1098"/>
        <v>-3.8877232987706289E-3</v>
      </c>
      <c r="G4415" s="2">
        <f t="shared" ca="1" si="1099"/>
        <v>86089.875</v>
      </c>
      <c r="H4415">
        <f t="shared" ca="1" si="1100"/>
        <v>-1</v>
      </c>
      <c r="I4415">
        <f t="shared" si="1101"/>
        <v>1</v>
      </c>
      <c r="J4415">
        <f t="shared" si="1104"/>
        <v>24.530000000000655</v>
      </c>
      <c r="K4415">
        <f t="shared" si="1102"/>
        <v>1</v>
      </c>
      <c r="L4415" s="11">
        <f t="shared" ca="1" si="1112"/>
        <v>10992.789999999954</v>
      </c>
      <c r="M4415">
        <f t="shared" ca="1" si="1103"/>
        <v>1</v>
      </c>
      <c r="N4415">
        <f t="shared" ca="1" si="1113"/>
        <v>0</v>
      </c>
      <c r="O4415">
        <f>COUNTIF(結算日!$A$3:$A$249,A4415)</f>
        <v>0</v>
      </c>
      <c r="Q4415" s="7">
        <f t="shared" si="1105"/>
        <v>29</v>
      </c>
      <c r="R4415" s="8">
        <f t="shared" ca="1" si="1109"/>
        <v>10498</v>
      </c>
      <c r="S4415" s="8">
        <f t="shared" ca="1" si="1110"/>
        <v>3088771</v>
      </c>
      <c r="T4415" s="8">
        <f t="shared" ca="1" si="1106"/>
        <v>362</v>
      </c>
      <c r="U4415" s="9">
        <f t="shared" ca="1" si="1111"/>
        <v>0</v>
      </c>
      <c r="V4415">
        <f t="shared" si="1107"/>
        <v>2016</v>
      </c>
      <c r="W4415">
        <f t="shared" si="1108"/>
        <v>4</v>
      </c>
    </row>
    <row r="4416" spans="1:23" x14ac:dyDescent="0.25">
      <c r="A4416" s="1">
        <v>42486</v>
      </c>
      <c r="B4416" s="2">
        <v>8581.57</v>
      </c>
      <c r="C4416" s="2">
        <v>61216</v>
      </c>
      <c r="D4416" s="2">
        <v>8573</v>
      </c>
      <c r="E4416" s="2">
        <v>8550</v>
      </c>
      <c r="F4416" s="10">
        <f t="shared" si="1098"/>
        <v>-9.9865176185709448E-4</v>
      </c>
      <c r="G4416" s="2">
        <f t="shared" ca="1" si="1099"/>
        <v>85507.225000000006</v>
      </c>
      <c r="H4416">
        <f t="shared" ca="1" si="1100"/>
        <v>-1</v>
      </c>
      <c r="I4416">
        <f t="shared" si="1101"/>
        <v>1</v>
      </c>
      <c r="J4416">
        <f t="shared" si="1104"/>
        <v>21.289999999999054</v>
      </c>
      <c r="K4416">
        <f t="shared" ca="1" si="1102"/>
        <v>-1</v>
      </c>
      <c r="L4416" s="11">
        <f t="shared" ca="1" si="1112"/>
        <v>11014.079999999953</v>
      </c>
      <c r="M4416">
        <f t="shared" ca="1" si="1103"/>
        <v>-1</v>
      </c>
      <c r="N4416">
        <f t="shared" ca="1" si="1113"/>
        <v>2</v>
      </c>
      <c r="O4416">
        <f>COUNTIF(結算日!$A$3:$A$249,A4416)</f>
        <v>0</v>
      </c>
      <c r="Q4416" s="7">
        <f t="shared" si="1105"/>
        <v>46</v>
      </c>
      <c r="R4416" s="8">
        <f t="shared" ca="1" si="1109"/>
        <v>16652</v>
      </c>
      <c r="S4416" s="8">
        <f t="shared" ca="1" si="1110"/>
        <v>3105423</v>
      </c>
      <c r="T4416" s="8">
        <f t="shared" ca="1" si="1106"/>
        <v>-362</v>
      </c>
      <c r="U4416" s="9">
        <f t="shared" ca="1" si="1111"/>
        <v>724</v>
      </c>
      <c r="V4416">
        <f t="shared" si="1107"/>
        <v>2016</v>
      </c>
      <c r="W4416">
        <f t="shared" si="1108"/>
        <v>4</v>
      </c>
    </row>
    <row r="4417" spans="1:23" x14ac:dyDescent="0.25">
      <c r="A4417" s="1">
        <v>42487</v>
      </c>
      <c r="B4417" s="2">
        <v>8563.0499999999993</v>
      </c>
      <c r="C4417" s="2">
        <v>66955</v>
      </c>
      <c r="D4417" s="2">
        <v>8557</v>
      </c>
      <c r="E4417" s="2">
        <v>8537</v>
      </c>
      <c r="F4417" s="10">
        <f t="shared" si="1098"/>
        <v>-7.0652396050463473E-4</v>
      </c>
      <c r="G4417" s="2">
        <f t="shared" ca="1" si="1099"/>
        <v>85140.75</v>
      </c>
      <c r="H4417">
        <f t="shared" ca="1" si="1100"/>
        <v>-1</v>
      </c>
      <c r="I4417">
        <f t="shared" si="1101"/>
        <v>1</v>
      </c>
      <c r="J4417">
        <f t="shared" si="1104"/>
        <v>-18.520000000000437</v>
      </c>
      <c r="K4417">
        <f t="shared" ca="1" si="1102"/>
        <v>-1</v>
      </c>
      <c r="L4417" s="11">
        <f t="shared" ca="1" si="1112"/>
        <v>11032.599999999953</v>
      </c>
      <c r="M4417">
        <f t="shared" ca="1" si="1103"/>
        <v>-1</v>
      </c>
      <c r="N4417">
        <f t="shared" ca="1" si="1113"/>
        <v>0</v>
      </c>
      <c r="O4417">
        <f>COUNTIF(結算日!$A$3:$A$249,A4417)</f>
        <v>0</v>
      </c>
      <c r="Q4417" s="7">
        <f t="shared" si="1105"/>
        <v>-16</v>
      </c>
      <c r="R4417" s="8">
        <f t="shared" ca="1" si="1109"/>
        <v>5792</v>
      </c>
      <c r="S4417" s="8">
        <f t="shared" ca="1" si="1110"/>
        <v>3110491</v>
      </c>
      <c r="T4417" s="8">
        <f t="shared" ca="1" si="1106"/>
        <v>-363</v>
      </c>
      <c r="U4417" s="9">
        <f t="shared" ca="1" si="1111"/>
        <v>1</v>
      </c>
      <c r="V4417">
        <f t="shared" si="1107"/>
        <v>2016</v>
      </c>
      <c r="W4417">
        <f t="shared" si="1108"/>
        <v>4</v>
      </c>
    </row>
    <row r="4418" spans="1:23" x14ac:dyDescent="0.25">
      <c r="A4418" s="1">
        <v>42488</v>
      </c>
      <c r="B4418" s="2">
        <v>8473.8700000000008</v>
      </c>
      <c r="C4418" s="2">
        <v>74650</v>
      </c>
      <c r="D4418" s="2">
        <v>8417</v>
      </c>
      <c r="E4418" s="2">
        <v>8394</v>
      </c>
      <c r="F4418" s="10">
        <f t="shared" ref="F4418:F4481" si="1114">IF(O4418=1,E4418,D4418)/B4418-1</f>
        <v>-6.7112193130176578E-3</v>
      </c>
      <c r="G4418" s="2">
        <f t="shared" ref="G4418:G4481" ca="1" si="1115">IF(ROW()&gt;$G$1,AVERAGE(OFFSET(C4418,-$G$1+1,,$G$1)),"")</f>
        <v>84739.55</v>
      </c>
      <c r="H4418">
        <f t="shared" ref="H4418:H4481" ca="1" si="1116">IF(G4418="",0,SIGN(C4418-G4418))</f>
        <v>-1</v>
      </c>
      <c r="I4418">
        <f t="shared" ref="I4418:I4481" si="1117">-SIGN(F4418)</f>
        <v>1</v>
      </c>
      <c r="J4418">
        <f t="shared" si="1104"/>
        <v>-89.179999999998472</v>
      </c>
      <c r="K4418">
        <f t="shared" ref="K4418:K4481" si="1118">CHOOSE($K$1,H4418*(2-$K$1)+I4418*($K$1-1),IF(ABS(F4418)&gt;($K$1-2)/100,I4418,H4418))</f>
        <v>1</v>
      </c>
      <c r="L4418" s="11">
        <f t="shared" ca="1" si="1112"/>
        <v>11121.779999999952</v>
      </c>
      <c r="M4418">
        <f t="shared" ref="M4418:M4481" ca="1" si="1119">INT(L4418*$P$1/B4418)*K4418</f>
        <v>1</v>
      </c>
      <c r="N4418">
        <f t="shared" ca="1" si="1113"/>
        <v>2</v>
      </c>
      <c r="O4418">
        <f>COUNTIF(結算日!$A$3:$A$249,A4418)</f>
        <v>0</v>
      </c>
      <c r="Q4418" s="7">
        <f t="shared" si="1105"/>
        <v>-140</v>
      </c>
      <c r="R4418" s="8">
        <f t="shared" ca="1" si="1109"/>
        <v>50820</v>
      </c>
      <c r="S4418" s="8">
        <f t="shared" ca="1" si="1110"/>
        <v>3161310</v>
      </c>
      <c r="T4418" s="8">
        <f t="shared" ca="1" si="1106"/>
        <v>375</v>
      </c>
      <c r="U4418" s="9">
        <f t="shared" ca="1" si="1111"/>
        <v>738</v>
      </c>
      <c r="V4418">
        <f t="shared" si="1107"/>
        <v>2016</v>
      </c>
      <c r="W4418">
        <f t="shared" si="1108"/>
        <v>4</v>
      </c>
    </row>
    <row r="4419" spans="1:23" x14ac:dyDescent="0.25">
      <c r="A4419" s="1">
        <v>42489</v>
      </c>
      <c r="B4419" s="2">
        <v>8377.9</v>
      </c>
      <c r="C4419" s="2">
        <v>76226</v>
      </c>
      <c r="D4419" s="2">
        <v>8309</v>
      </c>
      <c r="E4419" s="2">
        <v>8286</v>
      </c>
      <c r="F4419" s="10">
        <f t="shared" si="1114"/>
        <v>-8.2240179519926793E-3</v>
      </c>
      <c r="G4419" s="2">
        <f t="shared" ca="1" si="1115"/>
        <v>84121.7</v>
      </c>
      <c r="H4419">
        <f t="shared" ca="1" si="1116"/>
        <v>-1</v>
      </c>
      <c r="I4419">
        <f t="shared" si="1117"/>
        <v>1</v>
      </c>
      <c r="J4419">
        <f t="shared" ref="J4419:J4482" si="1120">B4419-B4418</f>
        <v>-95.970000000001164</v>
      </c>
      <c r="K4419">
        <f t="shared" si="1118"/>
        <v>1</v>
      </c>
      <c r="L4419" s="11">
        <f t="shared" ca="1" si="1112"/>
        <v>11025.80999999995</v>
      </c>
      <c r="M4419">
        <f t="shared" ca="1" si="1119"/>
        <v>1</v>
      </c>
      <c r="N4419">
        <f t="shared" ca="1" si="1113"/>
        <v>0</v>
      </c>
      <c r="O4419">
        <f>COUNTIF(結算日!$A$3:$A$249,A4419)</f>
        <v>0</v>
      </c>
      <c r="Q4419" s="7">
        <f t="shared" ref="Q4419:Q4482" si="1121">D4419-IF(O4418=1,E4418,D4418)</f>
        <v>-108</v>
      </c>
      <c r="R4419" s="8">
        <f t="shared" ca="1" si="1109"/>
        <v>-40500</v>
      </c>
      <c r="S4419" s="8">
        <f t="shared" ca="1" si="1110"/>
        <v>3120072</v>
      </c>
      <c r="T4419" s="8">
        <f t="shared" ref="T4419:T4482" ca="1" si="1122">INT(S4419*$P$1/IF(O4419=1,E4419,D4419))*K4419</f>
        <v>375</v>
      </c>
      <c r="U4419" s="9">
        <f t="shared" ca="1" si="1111"/>
        <v>0</v>
      </c>
      <c r="V4419">
        <f t="shared" ref="V4419:V4482" si="1123">YEAR(A4419)</f>
        <v>2016</v>
      </c>
      <c r="W4419">
        <f t="shared" ref="W4419:W4482" si="1124">MONTH(A4419)</f>
        <v>4</v>
      </c>
    </row>
    <row r="4420" spans="1:23" x14ac:dyDescent="0.25">
      <c r="A4420" s="1">
        <v>42493</v>
      </c>
      <c r="B4420" s="2">
        <v>8294.1200000000008</v>
      </c>
      <c r="C4420" s="2">
        <v>78227</v>
      </c>
      <c r="D4420" s="2">
        <v>8259</v>
      </c>
      <c r="E4420" s="2">
        <v>8237</v>
      </c>
      <c r="F4420" s="10">
        <f t="shared" si="1114"/>
        <v>-4.234325039907838E-3</v>
      </c>
      <c r="G4420" s="2">
        <f t="shared" ca="1" si="1115"/>
        <v>83565.100000000006</v>
      </c>
      <c r="H4420">
        <f t="shared" ca="1" si="1116"/>
        <v>-1</v>
      </c>
      <c r="I4420">
        <f t="shared" si="1117"/>
        <v>1</v>
      </c>
      <c r="J4420">
        <f t="shared" si="1120"/>
        <v>-83.779999999998836</v>
      </c>
      <c r="K4420">
        <f t="shared" si="1118"/>
        <v>1</v>
      </c>
      <c r="L4420" s="11">
        <f t="shared" ca="1" si="1112"/>
        <v>10942.029999999952</v>
      </c>
      <c r="M4420">
        <f t="shared" ca="1" si="1119"/>
        <v>1</v>
      </c>
      <c r="N4420">
        <f t="shared" ca="1" si="1113"/>
        <v>0</v>
      </c>
      <c r="O4420">
        <f>COUNTIF(結算日!$A$3:$A$249,A4420)</f>
        <v>0</v>
      </c>
      <c r="Q4420" s="7">
        <f t="shared" si="1121"/>
        <v>-50</v>
      </c>
      <c r="R4420" s="8">
        <f t="shared" ref="R4420:R4483" ca="1" si="1125">Q4420*T4419</f>
        <v>-18750</v>
      </c>
      <c r="S4420" s="8">
        <f t="shared" ref="S4420:S4483" ca="1" si="1126">S4419+Q4420*T4419-U4419*$U$1</f>
        <v>3101322</v>
      </c>
      <c r="T4420" s="8">
        <f t="shared" ca="1" si="1122"/>
        <v>375</v>
      </c>
      <c r="U4420" s="9">
        <f t="shared" ref="U4420:U4483" ca="1" si="1127">IF(O4420=1,ABS(T4420)+ABS(T4419),ABS(T4420-T4419))</f>
        <v>0</v>
      </c>
      <c r="V4420">
        <f t="shared" si="1123"/>
        <v>2016</v>
      </c>
      <c r="W4420">
        <f t="shared" si="1124"/>
        <v>5</v>
      </c>
    </row>
    <row r="4421" spans="1:23" x14ac:dyDescent="0.25">
      <c r="A4421" s="1">
        <v>42494</v>
      </c>
      <c r="B4421" s="2">
        <v>8185.47</v>
      </c>
      <c r="C4421" s="2">
        <v>80787</v>
      </c>
      <c r="D4421" s="2">
        <v>8177</v>
      </c>
      <c r="E4421" s="2">
        <v>8151</v>
      </c>
      <c r="F4421" s="10">
        <f t="shared" si="1114"/>
        <v>-1.0347603741752698E-3</v>
      </c>
      <c r="G4421" s="2">
        <f t="shared" ca="1" si="1115"/>
        <v>83247.475000000006</v>
      </c>
      <c r="H4421">
        <f t="shared" ca="1" si="1116"/>
        <v>-1</v>
      </c>
      <c r="I4421">
        <f t="shared" si="1117"/>
        <v>1</v>
      </c>
      <c r="J4421">
        <f t="shared" si="1120"/>
        <v>-108.65000000000055</v>
      </c>
      <c r="K4421">
        <f t="shared" si="1118"/>
        <v>1</v>
      </c>
      <c r="L4421" s="11">
        <f t="shared" ca="1" si="1112"/>
        <v>10833.37999999995</v>
      </c>
      <c r="M4421">
        <f t="shared" ca="1" si="1119"/>
        <v>1</v>
      </c>
      <c r="N4421">
        <f t="shared" ca="1" si="1113"/>
        <v>0</v>
      </c>
      <c r="O4421">
        <f>COUNTIF(結算日!$A$3:$A$249,A4421)</f>
        <v>0</v>
      </c>
      <c r="Q4421" s="7">
        <f t="shared" si="1121"/>
        <v>-82</v>
      </c>
      <c r="R4421" s="8">
        <f t="shared" ca="1" si="1125"/>
        <v>-30750</v>
      </c>
      <c r="S4421" s="8">
        <f t="shared" ca="1" si="1126"/>
        <v>3070572</v>
      </c>
      <c r="T4421" s="8">
        <f t="shared" ca="1" si="1122"/>
        <v>375</v>
      </c>
      <c r="U4421" s="9">
        <f t="shared" ca="1" si="1127"/>
        <v>0</v>
      </c>
      <c r="V4421">
        <f t="shared" si="1123"/>
        <v>2016</v>
      </c>
      <c r="W4421">
        <f t="shared" si="1124"/>
        <v>5</v>
      </c>
    </row>
    <row r="4422" spans="1:23" x14ac:dyDescent="0.25">
      <c r="A4422" s="1">
        <v>42495</v>
      </c>
      <c r="B4422" s="2">
        <v>8167.96</v>
      </c>
      <c r="C4422" s="2">
        <v>74298</v>
      </c>
      <c r="D4422" s="2">
        <v>8142</v>
      </c>
      <c r="E4422" s="2">
        <v>8120</v>
      </c>
      <c r="F4422" s="10">
        <f t="shared" si="1114"/>
        <v>-3.1782721756717924E-3</v>
      </c>
      <c r="G4422" s="2">
        <f t="shared" ca="1" si="1115"/>
        <v>82675.05</v>
      </c>
      <c r="H4422">
        <f t="shared" ca="1" si="1116"/>
        <v>-1</v>
      </c>
      <c r="I4422">
        <f t="shared" si="1117"/>
        <v>1</v>
      </c>
      <c r="J4422">
        <f t="shared" si="1120"/>
        <v>-17.510000000000218</v>
      </c>
      <c r="K4422">
        <f t="shared" si="1118"/>
        <v>1</v>
      </c>
      <c r="L4422" s="11">
        <f t="shared" ca="1" si="1112"/>
        <v>10815.86999999995</v>
      </c>
      <c r="M4422">
        <f t="shared" ca="1" si="1119"/>
        <v>1</v>
      </c>
      <c r="N4422">
        <f t="shared" ca="1" si="1113"/>
        <v>0</v>
      </c>
      <c r="O4422">
        <f>COUNTIF(結算日!$A$3:$A$249,A4422)</f>
        <v>0</v>
      </c>
      <c r="Q4422" s="7">
        <f t="shared" si="1121"/>
        <v>-35</v>
      </c>
      <c r="R4422" s="8">
        <f t="shared" ca="1" si="1125"/>
        <v>-13125</v>
      </c>
      <c r="S4422" s="8">
        <f t="shared" ca="1" si="1126"/>
        <v>3057447</v>
      </c>
      <c r="T4422" s="8">
        <f t="shared" ca="1" si="1122"/>
        <v>375</v>
      </c>
      <c r="U4422" s="9">
        <f t="shared" ca="1" si="1127"/>
        <v>0</v>
      </c>
      <c r="V4422">
        <f t="shared" si="1123"/>
        <v>2016</v>
      </c>
      <c r="W4422">
        <f t="shared" si="1124"/>
        <v>5</v>
      </c>
    </row>
    <row r="4423" spans="1:23" x14ac:dyDescent="0.25">
      <c r="A4423" s="1">
        <v>42496</v>
      </c>
      <c r="B4423" s="2">
        <v>8146.43</v>
      </c>
      <c r="C4423" s="2">
        <v>82699</v>
      </c>
      <c r="D4423" s="2">
        <v>8102</v>
      </c>
      <c r="E4423" s="2">
        <v>8077</v>
      </c>
      <c r="F4423" s="10">
        <f t="shared" si="1114"/>
        <v>-5.4539227612586672E-3</v>
      </c>
      <c r="G4423" s="2">
        <f t="shared" ca="1" si="1115"/>
        <v>82106.25</v>
      </c>
      <c r="H4423">
        <f t="shared" ca="1" si="1116"/>
        <v>1</v>
      </c>
      <c r="I4423">
        <f t="shared" si="1117"/>
        <v>1</v>
      </c>
      <c r="J4423">
        <f t="shared" si="1120"/>
        <v>-21.529999999999745</v>
      </c>
      <c r="K4423">
        <f t="shared" si="1118"/>
        <v>1</v>
      </c>
      <c r="L4423" s="11">
        <f t="shared" ca="1" si="1112"/>
        <v>10794.339999999949</v>
      </c>
      <c r="M4423">
        <f t="shared" ca="1" si="1119"/>
        <v>1</v>
      </c>
      <c r="N4423">
        <f t="shared" ca="1" si="1113"/>
        <v>0</v>
      </c>
      <c r="O4423">
        <f>COUNTIF(結算日!$A$3:$A$249,A4423)</f>
        <v>0</v>
      </c>
      <c r="Q4423" s="7">
        <f t="shared" si="1121"/>
        <v>-40</v>
      </c>
      <c r="R4423" s="8">
        <f t="shared" ca="1" si="1125"/>
        <v>-15000</v>
      </c>
      <c r="S4423" s="8">
        <f t="shared" ca="1" si="1126"/>
        <v>3042447</v>
      </c>
      <c r="T4423" s="8">
        <f t="shared" ca="1" si="1122"/>
        <v>375</v>
      </c>
      <c r="U4423" s="9">
        <f t="shared" ca="1" si="1127"/>
        <v>0</v>
      </c>
      <c r="V4423">
        <f t="shared" si="1123"/>
        <v>2016</v>
      </c>
      <c r="W4423">
        <f t="shared" si="1124"/>
        <v>5</v>
      </c>
    </row>
    <row r="4424" spans="1:23" x14ac:dyDescent="0.25">
      <c r="A4424" s="1">
        <v>42499</v>
      </c>
      <c r="B4424" s="2">
        <v>8131.83</v>
      </c>
      <c r="C4424" s="2">
        <v>74694</v>
      </c>
      <c r="D4424" s="2">
        <v>8114</v>
      </c>
      <c r="E4424" s="2">
        <v>8089</v>
      </c>
      <c r="F4424" s="10">
        <f t="shared" si="1114"/>
        <v>-2.1926183897105211E-3</v>
      </c>
      <c r="G4424" s="2">
        <f t="shared" ca="1" si="1115"/>
        <v>81807.850000000006</v>
      </c>
      <c r="H4424">
        <f t="shared" ca="1" si="1116"/>
        <v>-1</v>
      </c>
      <c r="I4424">
        <f t="shared" si="1117"/>
        <v>1</v>
      </c>
      <c r="J4424">
        <f t="shared" si="1120"/>
        <v>-14.600000000000364</v>
      </c>
      <c r="K4424">
        <f t="shared" si="1118"/>
        <v>1</v>
      </c>
      <c r="L4424" s="11">
        <f t="shared" ca="1" si="1112"/>
        <v>10779.739999999949</v>
      </c>
      <c r="M4424">
        <f t="shared" ca="1" si="1119"/>
        <v>1</v>
      </c>
      <c r="N4424">
        <f t="shared" ca="1" si="1113"/>
        <v>0</v>
      </c>
      <c r="O4424">
        <f>COUNTIF(結算日!$A$3:$A$249,A4424)</f>
        <v>0</v>
      </c>
      <c r="Q4424" s="7">
        <f t="shared" si="1121"/>
        <v>12</v>
      </c>
      <c r="R4424" s="8">
        <f t="shared" ca="1" si="1125"/>
        <v>4500</v>
      </c>
      <c r="S4424" s="8">
        <f t="shared" ca="1" si="1126"/>
        <v>3046947</v>
      </c>
      <c r="T4424" s="8">
        <f t="shared" ca="1" si="1122"/>
        <v>375</v>
      </c>
      <c r="U4424" s="9">
        <f t="shared" ca="1" si="1127"/>
        <v>0</v>
      </c>
      <c r="V4424">
        <f t="shared" si="1123"/>
        <v>2016</v>
      </c>
      <c r="W4424">
        <f t="shared" si="1124"/>
        <v>5</v>
      </c>
    </row>
    <row r="4425" spans="1:23" x14ac:dyDescent="0.25">
      <c r="A4425" s="1">
        <v>42500</v>
      </c>
      <c r="B4425" s="2">
        <v>8156.29</v>
      </c>
      <c r="C4425" s="2">
        <v>68807</v>
      </c>
      <c r="D4425" s="2">
        <v>8153</v>
      </c>
      <c r="E4425" s="2">
        <v>8130</v>
      </c>
      <c r="F4425" s="10">
        <f t="shared" si="1114"/>
        <v>-4.0336966929821472E-4</v>
      </c>
      <c r="G4425" s="2">
        <f t="shared" ca="1" si="1115"/>
        <v>81392.774999999994</v>
      </c>
      <c r="H4425">
        <f t="shared" ca="1" si="1116"/>
        <v>-1</v>
      </c>
      <c r="I4425">
        <f t="shared" si="1117"/>
        <v>1</v>
      </c>
      <c r="J4425">
        <f t="shared" si="1120"/>
        <v>24.460000000000036</v>
      </c>
      <c r="K4425">
        <f t="shared" ca="1" si="1118"/>
        <v>-1</v>
      </c>
      <c r="L4425" s="11">
        <f t="shared" ca="1" si="1112"/>
        <v>10804.19999999995</v>
      </c>
      <c r="M4425">
        <f t="shared" ca="1" si="1119"/>
        <v>-1</v>
      </c>
      <c r="N4425">
        <f t="shared" ca="1" si="1113"/>
        <v>2</v>
      </c>
      <c r="O4425">
        <f>COUNTIF(結算日!$A$3:$A$249,A4425)</f>
        <v>0</v>
      </c>
      <c r="Q4425" s="7">
        <f t="shared" si="1121"/>
        <v>39</v>
      </c>
      <c r="R4425" s="8">
        <f t="shared" ca="1" si="1125"/>
        <v>14625</v>
      </c>
      <c r="S4425" s="8">
        <f t="shared" ca="1" si="1126"/>
        <v>3061572</v>
      </c>
      <c r="T4425" s="8">
        <f t="shared" ca="1" si="1122"/>
        <v>-375</v>
      </c>
      <c r="U4425" s="9">
        <f t="shared" ca="1" si="1127"/>
        <v>750</v>
      </c>
      <c r="V4425">
        <f t="shared" si="1123"/>
        <v>2016</v>
      </c>
      <c r="W4425">
        <f t="shared" si="1124"/>
        <v>5</v>
      </c>
    </row>
    <row r="4426" spans="1:23" x14ac:dyDescent="0.25">
      <c r="A4426" s="1">
        <v>42501</v>
      </c>
      <c r="B4426" s="2">
        <v>8135.56</v>
      </c>
      <c r="C4426" s="2">
        <v>78298</v>
      </c>
      <c r="D4426" s="2">
        <v>8125</v>
      </c>
      <c r="E4426" s="2">
        <v>8099</v>
      </c>
      <c r="F4426" s="10">
        <f t="shared" si="1114"/>
        <v>-1.2980053001883096E-3</v>
      </c>
      <c r="G4426" s="2">
        <f t="shared" ca="1" si="1115"/>
        <v>81149.475000000006</v>
      </c>
      <c r="H4426">
        <f t="shared" ca="1" si="1116"/>
        <v>-1</v>
      </c>
      <c r="I4426">
        <f t="shared" si="1117"/>
        <v>1</v>
      </c>
      <c r="J4426">
        <f t="shared" si="1120"/>
        <v>-20.729999999999563</v>
      </c>
      <c r="K4426">
        <f t="shared" si="1118"/>
        <v>1</v>
      </c>
      <c r="L4426" s="11">
        <f t="shared" ca="1" si="1112"/>
        <v>10824.929999999949</v>
      </c>
      <c r="M4426">
        <f t="shared" ca="1" si="1119"/>
        <v>1</v>
      </c>
      <c r="N4426">
        <f t="shared" ca="1" si="1113"/>
        <v>2</v>
      </c>
      <c r="O4426">
        <f>COUNTIF(結算日!$A$3:$A$249,A4426)</f>
        <v>0</v>
      </c>
      <c r="Q4426" s="7">
        <f t="shared" si="1121"/>
        <v>-28</v>
      </c>
      <c r="R4426" s="8">
        <f t="shared" ca="1" si="1125"/>
        <v>10500</v>
      </c>
      <c r="S4426" s="8">
        <f t="shared" ca="1" si="1126"/>
        <v>3071322</v>
      </c>
      <c r="T4426" s="8">
        <f t="shared" ca="1" si="1122"/>
        <v>378</v>
      </c>
      <c r="U4426" s="9">
        <f t="shared" ca="1" si="1127"/>
        <v>753</v>
      </c>
      <c r="V4426">
        <f t="shared" si="1123"/>
        <v>2016</v>
      </c>
      <c r="W4426">
        <f t="shared" si="1124"/>
        <v>5</v>
      </c>
    </row>
    <row r="4427" spans="1:23" x14ac:dyDescent="0.25">
      <c r="A4427" s="1">
        <v>42502</v>
      </c>
      <c r="B4427" s="2">
        <v>8108.05</v>
      </c>
      <c r="C4427" s="2">
        <v>67884</v>
      </c>
      <c r="D4427" s="2">
        <v>8084</v>
      </c>
      <c r="E4427" s="2">
        <v>8051</v>
      </c>
      <c r="F4427" s="10">
        <f t="shared" si="1114"/>
        <v>-2.9661879243467748E-3</v>
      </c>
      <c r="G4427" s="2">
        <f t="shared" ca="1" si="1115"/>
        <v>80346</v>
      </c>
      <c r="H4427">
        <f t="shared" ca="1" si="1116"/>
        <v>-1</v>
      </c>
      <c r="I4427">
        <f t="shared" si="1117"/>
        <v>1</v>
      </c>
      <c r="J4427">
        <f t="shared" si="1120"/>
        <v>-27.510000000000218</v>
      </c>
      <c r="K4427">
        <f t="shared" si="1118"/>
        <v>1</v>
      </c>
      <c r="L4427" s="11">
        <f t="shared" ca="1" si="1112"/>
        <v>10797.419999999949</v>
      </c>
      <c r="M4427">
        <f t="shared" ca="1" si="1119"/>
        <v>1</v>
      </c>
      <c r="N4427">
        <f t="shared" ca="1" si="1113"/>
        <v>0</v>
      </c>
      <c r="O4427">
        <f>COUNTIF(結算日!$A$3:$A$249,A4427)</f>
        <v>0</v>
      </c>
      <c r="Q4427" s="7">
        <f t="shared" si="1121"/>
        <v>-41</v>
      </c>
      <c r="R4427" s="8">
        <f t="shared" ca="1" si="1125"/>
        <v>-15498</v>
      </c>
      <c r="S4427" s="8">
        <f t="shared" ca="1" si="1126"/>
        <v>3055071</v>
      </c>
      <c r="T4427" s="8">
        <f t="shared" ca="1" si="1122"/>
        <v>377</v>
      </c>
      <c r="U4427" s="9">
        <f t="shared" ca="1" si="1127"/>
        <v>1</v>
      </c>
      <c r="V4427">
        <f t="shared" si="1123"/>
        <v>2016</v>
      </c>
      <c r="W4427">
        <f t="shared" si="1124"/>
        <v>5</v>
      </c>
    </row>
    <row r="4428" spans="1:23" x14ac:dyDescent="0.25">
      <c r="A4428" s="1">
        <v>42503</v>
      </c>
      <c r="B4428" s="2">
        <v>8053.69</v>
      </c>
      <c r="C4428" s="2">
        <v>89164</v>
      </c>
      <c r="D4428" s="2">
        <v>8019</v>
      </c>
      <c r="E4428" s="2">
        <v>7987</v>
      </c>
      <c r="F4428" s="10">
        <f t="shared" si="1114"/>
        <v>-4.3073423486624796E-3</v>
      </c>
      <c r="G4428" s="2">
        <f t="shared" ca="1" si="1115"/>
        <v>79687.05</v>
      </c>
      <c r="H4428">
        <f t="shared" ca="1" si="1116"/>
        <v>1</v>
      </c>
      <c r="I4428">
        <f t="shared" si="1117"/>
        <v>1</v>
      </c>
      <c r="J4428">
        <f t="shared" si="1120"/>
        <v>-54.360000000000582</v>
      </c>
      <c r="K4428">
        <f t="shared" si="1118"/>
        <v>1</v>
      </c>
      <c r="L4428" s="11">
        <f t="shared" ca="1" si="1112"/>
        <v>10743.059999999949</v>
      </c>
      <c r="M4428">
        <f t="shared" ca="1" si="1119"/>
        <v>1</v>
      </c>
      <c r="N4428">
        <f t="shared" ca="1" si="1113"/>
        <v>0</v>
      </c>
      <c r="O4428">
        <f>COUNTIF(結算日!$A$3:$A$249,A4428)</f>
        <v>0</v>
      </c>
      <c r="Q4428" s="7">
        <f t="shared" si="1121"/>
        <v>-65</v>
      </c>
      <c r="R4428" s="8">
        <f t="shared" ca="1" si="1125"/>
        <v>-24505</v>
      </c>
      <c r="S4428" s="8">
        <f t="shared" ca="1" si="1126"/>
        <v>3030565</v>
      </c>
      <c r="T4428" s="8">
        <f t="shared" ca="1" si="1122"/>
        <v>377</v>
      </c>
      <c r="U4428" s="9">
        <f t="shared" ca="1" si="1127"/>
        <v>0</v>
      </c>
      <c r="V4428">
        <f t="shared" si="1123"/>
        <v>2016</v>
      </c>
      <c r="W4428">
        <f t="shared" si="1124"/>
        <v>5</v>
      </c>
    </row>
    <row r="4429" spans="1:23" x14ac:dyDescent="0.25">
      <c r="A4429" s="1">
        <v>42506</v>
      </c>
      <c r="B4429" s="2">
        <v>8067.6</v>
      </c>
      <c r="C4429" s="2">
        <v>62487</v>
      </c>
      <c r="D4429" s="2">
        <v>8062</v>
      </c>
      <c r="E4429" s="2">
        <v>8036</v>
      </c>
      <c r="F4429" s="10">
        <f t="shared" si="1114"/>
        <v>-6.9413456294320497E-4</v>
      </c>
      <c r="G4429" s="2">
        <f t="shared" ca="1" si="1115"/>
        <v>78897.05</v>
      </c>
      <c r="H4429">
        <f t="shared" ca="1" si="1116"/>
        <v>-1</v>
      </c>
      <c r="I4429">
        <f t="shared" si="1117"/>
        <v>1</v>
      </c>
      <c r="J4429">
        <f t="shared" si="1120"/>
        <v>13.910000000000764</v>
      </c>
      <c r="K4429">
        <f t="shared" ca="1" si="1118"/>
        <v>-1</v>
      </c>
      <c r="L4429" s="11">
        <f t="shared" ca="1" si="1112"/>
        <v>10756.96999999995</v>
      </c>
      <c r="M4429">
        <f t="shared" ca="1" si="1119"/>
        <v>-1</v>
      </c>
      <c r="N4429">
        <f t="shared" ca="1" si="1113"/>
        <v>2</v>
      </c>
      <c r="O4429">
        <f>COUNTIF(結算日!$A$3:$A$249,A4429)</f>
        <v>0</v>
      </c>
      <c r="Q4429" s="7">
        <f t="shared" si="1121"/>
        <v>43</v>
      </c>
      <c r="R4429" s="8">
        <f t="shared" ca="1" si="1125"/>
        <v>16211</v>
      </c>
      <c r="S4429" s="8">
        <f t="shared" ca="1" si="1126"/>
        <v>3046776</v>
      </c>
      <c r="T4429" s="8">
        <f t="shared" ca="1" si="1122"/>
        <v>-377</v>
      </c>
      <c r="U4429" s="9">
        <f t="shared" ca="1" si="1127"/>
        <v>754</v>
      </c>
      <c r="V4429">
        <f t="shared" si="1123"/>
        <v>2016</v>
      </c>
      <c r="W4429">
        <f t="shared" si="1124"/>
        <v>5</v>
      </c>
    </row>
    <row r="4430" spans="1:23" x14ac:dyDescent="0.25">
      <c r="A4430" s="1">
        <v>42507</v>
      </c>
      <c r="B4430" s="2">
        <v>8140.48</v>
      </c>
      <c r="C4430" s="2">
        <v>65209</v>
      </c>
      <c r="D4430" s="2">
        <v>8150</v>
      </c>
      <c r="E4430" s="2">
        <v>8118</v>
      </c>
      <c r="F4430" s="10">
        <f t="shared" si="1114"/>
        <v>1.1694642084987272E-3</v>
      </c>
      <c r="G4430" s="2">
        <f t="shared" ca="1" si="1115"/>
        <v>77801.75</v>
      </c>
      <c r="H4430">
        <f t="shared" ca="1" si="1116"/>
        <v>-1</v>
      </c>
      <c r="I4430">
        <f t="shared" si="1117"/>
        <v>-1</v>
      </c>
      <c r="J4430">
        <f t="shared" si="1120"/>
        <v>72.8799999999992</v>
      </c>
      <c r="K4430">
        <f t="shared" si="1118"/>
        <v>-1</v>
      </c>
      <c r="L4430" s="11">
        <f t="shared" ca="1" si="1112"/>
        <v>10684.089999999951</v>
      </c>
      <c r="M4430">
        <f t="shared" ca="1" si="1119"/>
        <v>-1</v>
      </c>
      <c r="N4430">
        <f t="shared" ca="1" si="1113"/>
        <v>0</v>
      </c>
      <c r="O4430">
        <f>COUNTIF(結算日!$A$3:$A$249,A4430)</f>
        <v>0</v>
      </c>
      <c r="Q4430" s="7">
        <f t="shared" si="1121"/>
        <v>88</v>
      </c>
      <c r="R4430" s="8">
        <f t="shared" ca="1" si="1125"/>
        <v>-33176</v>
      </c>
      <c r="S4430" s="8">
        <f t="shared" ca="1" si="1126"/>
        <v>3012846</v>
      </c>
      <c r="T4430" s="8">
        <f t="shared" ca="1" si="1122"/>
        <v>-369</v>
      </c>
      <c r="U4430" s="9">
        <f t="shared" ca="1" si="1127"/>
        <v>8</v>
      </c>
      <c r="V4430">
        <f t="shared" si="1123"/>
        <v>2016</v>
      </c>
      <c r="W4430">
        <f t="shared" si="1124"/>
        <v>5</v>
      </c>
    </row>
    <row r="4431" spans="1:23" x14ac:dyDescent="0.25">
      <c r="A4431" s="1">
        <v>42508</v>
      </c>
      <c r="B4431" s="2">
        <v>8159.68</v>
      </c>
      <c r="C4431" s="2">
        <v>64708</v>
      </c>
      <c r="D4431" s="2">
        <v>8148</v>
      </c>
      <c r="E4431" s="2">
        <v>8109</v>
      </c>
      <c r="F4431" s="10">
        <f t="shared" si="1114"/>
        <v>-6.2110278834464072E-3</v>
      </c>
      <c r="G4431" s="2">
        <f t="shared" ca="1" si="1115"/>
        <v>76492.350000000006</v>
      </c>
      <c r="H4431">
        <f t="shared" ca="1" si="1116"/>
        <v>-1</v>
      </c>
      <c r="I4431">
        <f t="shared" si="1117"/>
        <v>1</v>
      </c>
      <c r="J4431">
        <f t="shared" si="1120"/>
        <v>19.200000000000728</v>
      </c>
      <c r="K4431">
        <f t="shared" si="1118"/>
        <v>1</v>
      </c>
      <c r="L4431" s="11">
        <f t="shared" ca="1" si="1112"/>
        <v>10664.88999999995</v>
      </c>
      <c r="M4431">
        <f t="shared" ca="1" si="1119"/>
        <v>1</v>
      </c>
      <c r="N4431">
        <f t="shared" ca="1" si="1113"/>
        <v>2</v>
      </c>
      <c r="O4431">
        <f>COUNTIF(結算日!$A$3:$A$249,A4431)</f>
        <v>1</v>
      </c>
      <c r="Q4431" s="7">
        <f t="shared" si="1121"/>
        <v>-2</v>
      </c>
      <c r="R4431" s="8">
        <f t="shared" ca="1" si="1125"/>
        <v>738</v>
      </c>
      <c r="S4431" s="8">
        <f t="shared" ca="1" si="1126"/>
        <v>3013576</v>
      </c>
      <c r="T4431" s="8">
        <f t="shared" ca="1" si="1122"/>
        <v>371</v>
      </c>
      <c r="U4431" s="9">
        <f t="shared" ca="1" si="1127"/>
        <v>740</v>
      </c>
      <c r="V4431">
        <f t="shared" si="1123"/>
        <v>2016</v>
      </c>
      <c r="W4431">
        <f t="shared" si="1124"/>
        <v>5</v>
      </c>
    </row>
    <row r="4432" spans="1:23" x14ac:dyDescent="0.25">
      <c r="A4432" s="1">
        <v>42509</v>
      </c>
      <c r="B4432" s="2">
        <v>8095.98</v>
      </c>
      <c r="C4432" s="2">
        <v>60100</v>
      </c>
      <c r="D4432" s="2">
        <v>8034</v>
      </c>
      <c r="E4432" s="2">
        <v>7838</v>
      </c>
      <c r="F4432" s="10">
        <f t="shared" si="1114"/>
        <v>-7.6556513232493018E-3</v>
      </c>
      <c r="G4432" s="2">
        <f t="shared" ca="1" si="1115"/>
        <v>75923.8</v>
      </c>
      <c r="H4432">
        <f t="shared" ca="1" si="1116"/>
        <v>-1</v>
      </c>
      <c r="I4432">
        <f t="shared" si="1117"/>
        <v>1</v>
      </c>
      <c r="J4432">
        <f t="shared" si="1120"/>
        <v>-63.700000000000728</v>
      </c>
      <c r="K4432">
        <f t="shared" si="1118"/>
        <v>1</v>
      </c>
      <c r="L4432" s="11">
        <f t="shared" ca="1" si="1112"/>
        <v>10601.18999999995</v>
      </c>
      <c r="M4432">
        <f t="shared" ca="1" si="1119"/>
        <v>1</v>
      </c>
      <c r="N4432">
        <f t="shared" ca="1" si="1113"/>
        <v>0</v>
      </c>
      <c r="O4432">
        <f>COUNTIF(結算日!$A$3:$A$249,A4432)</f>
        <v>0</v>
      </c>
      <c r="Q4432" s="7">
        <f t="shared" si="1121"/>
        <v>-75</v>
      </c>
      <c r="R4432" s="8">
        <f t="shared" ca="1" si="1125"/>
        <v>-27825</v>
      </c>
      <c r="S4432" s="8">
        <f t="shared" ca="1" si="1126"/>
        <v>2985011</v>
      </c>
      <c r="T4432" s="8">
        <f t="shared" ca="1" si="1122"/>
        <v>371</v>
      </c>
      <c r="U4432" s="9">
        <f t="shared" ca="1" si="1127"/>
        <v>0</v>
      </c>
      <c r="V4432">
        <f t="shared" si="1123"/>
        <v>2016</v>
      </c>
      <c r="W4432">
        <f t="shared" si="1124"/>
        <v>5</v>
      </c>
    </row>
    <row r="4433" spans="1:23" x14ac:dyDescent="0.25">
      <c r="A4433" s="1">
        <v>42510</v>
      </c>
      <c r="B4433" s="2">
        <v>8131.26</v>
      </c>
      <c r="C4433" s="2">
        <v>57540</v>
      </c>
      <c r="D4433" s="2">
        <v>8104</v>
      </c>
      <c r="E4433" s="2">
        <v>7907</v>
      </c>
      <c r="F4433" s="10">
        <f t="shared" si="1114"/>
        <v>-3.3524939554263611E-3</v>
      </c>
      <c r="G4433" s="2">
        <f t="shared" ca="1" si="1115"/>
        <v>75206.399999999994</v>
      </c>
      <c r="H4433">
        <f t="shared" ca="1" si="1116"/>
        <v>-1</v>
      </c>
      <c r="I4433">
        <f t="shared" si="1117"/>
        <v>1</v>
      </c>
      <c r="J4433">
        <f t="shared" si="1120"/>
        <v>35.280000000000655</v>
      </c>
      <c r="K4433">
        <f t="shared" si="1118"/>
        <v>1</v>
      </c>
      <c r="L4433" s="11">
        <f t="shared" ca="1" si="1112"/>
        <v>10636.46999999995</v>
      </c>
      <c r="M4433">
        <f t="shared" ca="1" si="1119"/>
        <v>1</v>
      </c>
      <c r="N4433">
        <f t="shared" ca="1" si="1113"/>
        <v>0</v>
      </c>
      <c r="O4433">
        <f>COUNTIF(結算日!$A$3:$A$249,A4433)</f>
        <v>0</v>
      </c>
      <c r="Q4433" s="7">
        <f t="shared" si="1121"/>
        <v>70</v>
      </c>
      <c r="R4433" s="8">
        <f t="shared" ca="1" si="1125"/>
        <v>25970</v>
      </c>
      <c r="S4433" s="8">
        <f t="shared" ca="1" si="1126"/>
        <v>3010981</v>
      </c>
      <c r="T4433" s="8">
        <f t="shared" ca="1" si="1122"/>
        <v>371</v>
      </c>
      <c r="U4433" s="9">
        <f t="shared" ca="1" si="1127"/>
        <v>0</v>
      </c>
      <c r="V4433">
        <f t="shared" si="1123"/>
        <v>2016</v>
      </c>
      <c r="W4433">
        <f t="shared" si="1124"/>
        <v>5</v>
      </c>
    </row>
    <row r="4434" spans="1:23" x14ac:dyDescent="0.25">
      <c r="A4434" s="1">
        <v>42513</v>
      </c>
      <c r="B4434" s="2">
        <v>8344.44</v>
      </c>
      <c r="C4434" s="2">
        <v>90071</v>
      </c>
      <c r="D4434" s="2">
        <v>8346</v>
      </c>
      <c r="E4434" s="2">
        <v>8152</v>
      </c>
      <c r="F4434" s="10">
        <f t="shared" si="1114"/>
        <v>1.8695083193120965E-4</v>
      </c>
      <c r="G4434" s="2">
        <f t="shared" ca="1" si="1115"/>
        <v>75415.149999999994</v>
      </c>
      <c r="H4434">
        <f t="shared" ca="1" si="1116"/>
        <v>1</v>
      </c>
      <c r="I4434">
        <f t="shared" si="1117"/>
        <v>-1</v>
      </c>
      <c r="J4434">
        <f t="shared" si="1120"/>
        <v>213.18000000000029</v>
      </c>
      <c r="K4434">
        <f t="shared" ca="1" si="1118"/>
        <v>1</v>
      </c>
      <c r="L4434" s="11">
        <f t="shared" ca="1" si="1112"/>
        <v>10849.649999999951</v>
      </c>
      <c r="M4434">
        <f t="shared" ca="1" si="1119"/>
        <v>1</v>
      </c>
      <c r="N4434">
        <f t="shared" ca="1" si="1113"/>
        <v>0</v>
      </c>
      <c r="O4434">
        <f>COUNTIF(結算日!$A$3:$A$249,A4434)</f>
        <v>0</v>
      </c>
      <c r="Q4434" s="7">
        <f t="shared" si="1121"/>
        <v>242</v>
      </c>
      <c r="R4434" s="8">
        <f t="shared" ca="1" si="1125"/>
        <v>89782</v>
      </c>
      <c r="S4434" s="8">
        <f t="shared" ca="1" si="1126"/>
        <v>3100763</v>
      </c>
      <c r="T4434" s="8">
        <f t="shared" ca="1" si="1122"/>
        <v>371</v>
      </c>
      <c r="U4434" s="9">
        <f t="shared" ca="1" si="1127"/>
        <v>0</v>
      </c>
      <c r="V4434">
        <f t="shared" si="1123"/>
        <v>2016</v>
      </c>
      <c r="W4434">
        <f t="shared" si="1124"/>
        <v>5</v>
      </c>
    </row>
    <row r="4435" spans="1:23" x14ac:dyDescent="0.25">
      <c r="A4435" s="1">
        <v>42514</v>
      </c>
      <c r="B4435" s="2">
        <v>8300.66</v>
      </c>
      <c r="C4435" s="2">
        <v>62851</v>
      </c>
      <c r="D4435" s="2">
        <v>8283</v>
      </c>
      <c r="E4435" s="2">
        <v>8097</v>
      </c>
      <c r="F4435" s="10">
        <f t="shared" si="1114"/>
        <v>-2.1275416653615542E-3</v>
      </c>
      <c r="G4435" s="2">
        <f t="shared" ca="1" si="1115"/>
        <v>75002.675000000003</v>
      </c>
      <c r="H4435">
        <f t="shared" ca="1" si="1116"/>
        <v>-1</v>
      </c>
      <c r="I4435">
        <f t="shared" si="1117"/>
        <v>1</v>
      </c>
      <c r="J4435">
        <f t="shared" si="1120"/>
        <v>-43.780000000000655</v>
      </c>
      <c r="K4435">
        <f t="shared" si="1118"/>
        <v>1</v>
      </c>
      <c r="L4435" s="11">
        <f t="shared" ca="1" si="1112"/>
        <v>10805.86999999995</v>
      </c>
      <c r="M4435">
        <f t="shared" ca="1" si="1119"/>
        <v>1</v>
      </c>
      <c r="N4435">
        <f t="shared" ca="1" si="1113"/>
        <v>0</v>
      </c>
      <c r="O4435">
        <f>COUNTIF(結算日!$A$3:$A$249,A4435)</f>
        <v>0</v>
      </c>
      <c r="Q4435" s="7">
        <f t="shared" si="1121"/>
        <v>-63</v>
      </c>
      <c r="R4435" s="8">
        <f t="shared" ca="1" si="1125"/>
        <v>-23373</v>
      </c>
      <c r="S4435" s="8">
        <f t="shared" ca="1" si="1126"/>
        <v>3077390</v>
      </c>
      <c r="T4435" s="8">
        <f t="shared" ca="1" si="1122"/>
        <v>371</v>
      </c>
      <c r="U4435" s="9">
        <f t="shared" ca="1" si="1127"/>
        <v>0</v>
      </c>
      <c r="V4435">
        <f t="shared" si="1123"/>
        <v>2016</v>
      </c>
      <c r="W4435">
        <f t="shared" si="1124"/>
        <v>5</v>
      </c>
    </row>
    <row r="4436" spans="1:23" x14ac:dyDescent="0.25">
      <c r="A4436" s="1">
        <v>42515</v>
      </c>
      <c r="B4436" s="2">
        <v>8396.2000000000007</v>
      </c>
      <c r="C4436" s="2">
        <v>78929</v>
      </c>
      <c r="D4436" s="2">
        <v>8385</v>
      </c>
      <c r="E4436" s="2">
        <v>8196</v>
      </c>
      <c r="F4436" s="10">
        <f t="shared" si="1114"/>
        <v>-1.3339367809247493E-3</v>
      </c>
      <c r="G4436" s="2">
        <f t="shared" ca="1" si="1115"/>
        <v>75497.600000000006</v>
      </c>
      <c r="H4436">
        <f t="shared" ca="1" si="1116"/>
        <v>1</v>
      </c>
      <c r="I4436">
        <f t="shared" si="1117"/>
        <v>1</v>
      </c>
      <c r="J4436">
        <f t="shared" si="1120"/>
        <v>95.540000000000873</v>
      </c>
      <c r="K4436">
        <f t="shared" si="1118"/>
        <v>1</v>
      </c>
      <c r="L4436" s="11">
        <f t="shared" ca="1" si="1112"/>
        <v>10901.409999999951</v>
      </c>
      <c r="M4436">
        <f t="shared" ca="1" si="1119"/>
        <v>1</v>
      </c>
      <c r="N4436">
        <f t="shared" ca="1" si="1113"/>
        <v>0</v>
      </c>
      <c r="O4436">
        <f>COUNTIF(結算日!$A$3:$A$249,A4436)</f>
        <v>0</v>
      </c>
      <c r="Q4436" s="7">
        <f t="shared" si="1121"/>
        <v>102</v>
      </c>
      <c r="R4436" s="8">
        <f t="shared" ca="1" si="1125"/>
        <v>37842</v>
      </c>
      <c r="S4436" s="8">
        <f t="shared" ca="1" si="1126"/>
        <v>3115232</v>
      </c>
      <c r="T4436" s="8">
        <f t="shared" ca="1" si="1122"/>
        <v>371</v>
      </c>
      <c r="U4436" s="9">
        <f t="shared" ca="1" si="1127"/>
        <v>0</v>
      </c>
      <c r="V4436">
        <f t="shared" si="1123"/>
        <v>2016</v>
      </c>
      <c r="W4436">
        <f t="shared" si="1124"/>
        <v>5</v>
      </c>
    </row>
    <row r="4437" spans="1:23" x14ac:dyDescent="0.25">
      <c r="A4437" s="1">
        <v>42516</v>
      </c>
      <c r="B4437" s="2">
        <v>8394.1200000000008</v>
      </c>
      <c r="C4437" s="2">
        <v>64080</v>
      </c>
      <c r="D4437" s="2">
        <v>8385</v>
      </c>
      <c r="E4437" s="2">
        <v>8197</v>
      </c>
      <c r="F4437" s="10">
        <f t="shared" si="1114"/>
        <v>-1.086474818086991E-3</v>
      </c>
      <c r="G4437" s="2">
        <f t="shared" ca="1" si="1115"/>
        <v>75425.25</v>
      </c>
      <c r="H4437">
        <f t="shared" ca="1" si="1116"/>
        <v>-1</v>
      </c>
      <c r="I4437">
        <f t="shared" si="1117"/>
        <v>1</v>
      </c>
      <c r="J4437">
        <f t="shared" si="1120"/>
        <v>-2.0799999999999272</v>
      </c>
      <c r="K4437">
        <f t="shared" si="1118"/>
        <v>1</v>
      </c>
      <c r="L4437" s="11">
        <f t="shared" ca="1" si="1112"/>
        <v>10899.329999999951</v>
      </c>
      <c r="M4437">
        <f t="shared" ca="1" si="1119"/>
        <v>1</v>
      </c>
      <c r="N4437">
        <f t="shared" ca="1" si="1113"/>
        <v>0</v>
      </c>
      <c r="O4437">
        <f>COUNTIF(結算日!$A$3:$A$249,A4437)</f>
        <v>0</v>
      </c>
      <c r="Q4437" s="7">
        <f t="shared" si="1121"/>
        <v>0</v>
      </c>
      <c r="R4437" s="8">
        <f t="shared" ca="1" si="1125"/>
        <v>0</v>
      </c>
      <c r="S4437" s="8">
        <f t="shared" ca="1" si="1126"/>
        <v>3115232</v>
      </c>
      <c r="T4437" s="8">
        <f t="shared" ca="1" si="1122"/>
        <v>371</v>
      </c>
      <c r="U4437" s="9">
        <f t="shared" ca="1" si="1127"/>
        <v>0</v>
      </c>
      <c r="V4437">
        <f t="shared" si="1123"/>
        <v>2016</v>
      </c>
      <c r="W4437">
        <f t="shared" si="1124"/>
        <v>5</v>
      </c>
    </row>
    <row r="4438" spans="1:23" x14ac:dyDescent="0.25">
      <c r="A4438" s="1">
        <v>42517</v>
      </c>
      <c r="B4438" s="2">
        <v>8463.61</v>
      </c>
      <c r="C4438" s="2">
        <v>66649</v>
      </c>
      <c r="D4438" s="2">
        <v>8462</v>
      </c>
      <c r="E4438" s="2">
        <v>8272</v>
      </c>
      <c r="F4438" s="10">
        <f t="shared" si="1114"/>
        <v>-1.9022615645103436E-4</v>
      </c>
      <c r="G4438" s="2">
        <f t="shared" ca="1" si="1115"/>
        <v>75116.625</v>
      </c>
      <c r="H4438">
        <f t="shared" ca="1" si="1116"/>
        <v>-1</v>
      </c>
      <c r="I4438">
        <f t="shared" si="1117"/>
        <v>1</v>
      </c>
      <c r="J4438">
        <f t="shared" si="1120"/>
        <v>69.489999999999782</v>
      </c>
      <c r="K4438">
        <f t="shared" ca="1" si="1118"/>
        <v>-1</v>
      </c>
      <c r="L4438" s="11">
        <f t="shared" ca="1" si="1112"/>
        <v>10968.819999999951</v>
      </c>
      <c r="M4438">
        <f t="shared" ca="1" si="1119"/>
        <v>-1</v>
      </c>
      <c r="N4438">
        <f t="shared" ca="1" si="1113"/>
        <v>2</v>
      </c>
      <c r="O4438">
        <f>COUNTIF(結算日!$A$3:$A$249,A4438)</f>
        <v>0</v>
      </c>
      <c r="Q4438" s="7">
        <f t="shared" si="1121"/>
        <v>77</v>
      </c>
      <c r="R4438" s="8">
        <f t="shared" ca="1" si="1125"/>
        <v>28567</v>
      </c>
      <c r="S4438" s="8">
        <f t="shared" ca="1" si="1126"/>
        <v>3143799</v>
      </c>
      <c r="T4438" s="8">
        <f t="shared" ca="1" si="1122"/>
        <v>-371</v>
      </c>
      <c r="U4438" s="9">
        <f t="shared" ca="1" si="1127"/>
        <v>742</v>
      </c>
      <c r="V4438">
        <f t="shared" si="1123"/>
        <v>2016</v>
      </c>
      <c r="W4438">
        <f t="shared" si="1124"/>
        <v>5</v>
      </c>
    </row>
    <row r="4439" spans="1:23" x14ac:dyDescent="0.25">
      <c r="A4439" s="1">
        <v>42520</v>
      </c>
      <c r="B4439" s="2">
        <v>8535.8700000000008</v>
      </c>
      <c r="C4439" s="2">
        <v>76824</v>
      </c>
      <c r="D4439" s="2">
        <v>8508</v>
      </c>
      <c r="E4439" s="2">
        <v>8315</v>
      </c>
      <c r="F4439" s="10">
        <f t="shared" si="1114"/>
        <v>-3.2650450393457708E-3</v>
      </c>
      <c r="G4439" s="2">
        <f t="shared" ca="1" si="1115"/>
        <v>74847.25</v>
      </c>
      <c r="H4439">
        <f t="shared" ca="1" si="1116"/>
        <v>1</v>
      </c>
      <c r="I4439">
        <f t="shared" si="1117"/>
        <v>1</v>
      </c>
      <c r="J4439">
        <f t="shared" si="1120"/>
        <v>72.260000000000218</v>
      </c>
      <c r="K4439">
        <f t="shared" si="1118"/>
        <v>1</v>
      </c>
      <c r="L4439" s="11">
        <f t="shared" ca="1" si="1112"/>
        <v>10896.55999999995</v>
      </c>
      <c r="M4439">
        <f t="shared" ca="1" si="1119"/>
        <v>1</v>
      </c>
      <c r="N4439">
        <f t="shared" ca="1" si="1113"/>
        <v>2</v>
      </c>
      <c r="O4439">
        <f>COUNTIF(結算日!$A$3:$A$249,A4439)</f>
        <v>0</v>
      </c>
      <c r="Q4439" s="7">
        <f t="shared" si="1121"/>
        <v>46</v>
      </c>
      <c r="R4439" s="8">
        <f t="shared" ca="1" si="1125"/>
        <v>-17066</v>
      </c>
      <c r="S4439" s="8">
        <f t="shared" ca="1" si="1126"/>
        <v>3125991</v>
      </c>
      <c r="T4439" s="8">
        <f t="shared" ca="1" si="1122"/>
        <v>367</v>
      </c>
      <c r="U4439" s="9">
        <f t="shared" ca="1" si="1127"/>
        <v>738</v>
      </c>
      <c r="V4439">
        <f t="shared" si="1123"/>
        <v>2016</v>
      </c>
      <c r="W4439">
        <f t="shared" si="1124"/>
        <v>5</v>
      </c>
    </row>
    <row r="4440" spans="1:23" x14ac:dyDescent="0.25">
      <c r="A4440" s="1">
        <v>42521</v>
      </c>
      <c r="B4440" s="2">
        <v>8535.59</v>
      </c>
      <c r="C4440" s="2">
        <v>113861</v>
      </c>
      <c r="D4440" s="2">
        <v>8515</v>
      </c>
      <c r="E4440" s="2">
        <v>8325</v>
      </c>
      <c r="F4440" s="10">
        <f t="shared" si="1114"/>
        <v>-2.4122526972359948E-3</v>
      </c>
      <c r="G4440" s="2">
        <f t="shared" ca="1" si="1115"/>
        <v>75347.675000000003</v>
      </c>
      <c r="H4440">
        <f t="shared" ca="1" si="1116"/>
        <v>1</v>
      </c>
      <c r="I4440">
        <f t="shared" si="1117"/>
        <v>1</v>
      </c>
      <c r="J4440">
        <f t="shared" si="1120"/>
        <v>-0.28000000000065484</v>
      </c>
      <c r="K4440">
        <f t="shared" si="1118"/>
        <v>1</v>
      </c>
      <c r="L4440" s="11">
        <f t="shared" ca="1" si="1112"/>
        <v>10896.27999999995</v>
      </c>
      <c r="M4440">
        <f t="shared" ca="1" si="1119"/>
        <v>1</v>
      </c>
      <c r="N4440">
        <f t="shared" ca="1" si="1113"/>
        <v>0</v>
      </c>
      <c r="O4440">
        <f>COUNTIF(結算日!$A$3:$A$249,A4440)</f>
        <v>0</v>
      </c>
      <c r="Q4440" s="7">
        <f t="shared" si="1121"/>
        <v>7</v>
      </c>
      <c r="R4440" s="8">
        <f t="shared" ca="1" si="1125"/>
        <v>2569</v>
      </c>
      <c r="S4440" s="8">
        <f t="shared" ca="1" si="1126"/>
        <v>3127822</v>
      </c>
      <c r="T4440" s="8">
        <f t="shared" ca="1" si="1122"/>
        <v>367</v>
      </c>
      <c r="U4440" s="9">
        <f t="shared" ca="1" si="1127"/>
        <v>0</v>
      </c>
      <c r="V4440">
        <f t="shared" si="1123"/>
        <v>2016</v>
      </c>
      <c r="W4440">
        <f t="shared" si="1124"/>
        <v>5</v>
      </c>
    </row>
    <row r="4441" spans="1:23" x14ac:dyDescent="0.25">
      <c r="A4441" s="1">
        <v>42522</v>
      </c>
      <c r="B4441" s="2">
        <v>8597.16</v>
      </c>
      <c r="C4441" s="2">
        <v>75658</v>
      </c>
      <c r="D4441" s="2">
        <v>8563</v>
      </c>
      <c r="E4441" s="2">
        <v>8373</v>
      </c>
      <c r="F4441" s="10">
        <f t="shared" si="1114"/>
        <v>-3.9734051710099694E-3</v>
      </c>
      <c r="G4441" s="2">
        <f t="shared" ca="1" si="1115"/>
        <v>75435.7</v>
      </c>
      <c r="H4441">
        <f t="shared" ca="1" si="1116"/>
        <v>1</v>
      </c>
      <c r="I4441">
        <f t="shared" si="1117"/>
        <v>1</v>
      </c>
      <c r="J4441">
        <f t="shared" si="1120"/>
        <v>61.569999999999709</v>
      </c>
      <c r="K4441">
        <f t="shared" si="1118"/>
        <v>1</v>
      </c>
      <c r="L4441" s="11">
        <f t="shared" ca="1" si="1112"/>
        <v>10957.849999999949</v>
      </c>
      <c r="M4441">
        <f t="shared" ca="1" si="1119"/>
        <v>1</v>
      </c>
      <c r="N4441">
        <f t="shared" ca="1" si="1113"/>
        <v>0</v>
      </c>
      <c r="O4441">
        <f>COUNTIF(結算日!$A$3:$A$249,A4441)</f>
        <v>0</v>
      </c>
      <c r="Q4441" s="7">
        <f t="shared" si="1121"/>
        <v>48</v>
      </c>
      <c r="R4441" s="8">
        <f t="shared" ca="1" si="1125"/>
        <v>17616</v>
      </c>
      <c r="S4441" s="8">
        <f t="shared" ca="1" si="1126"/>
        <v>3145438</v>
      </c>
      <c r="T4441" s="8">
        <f t="shared" ca="1" si="1122"/>
        <v>367</v>
      </c>
      <c r="U4441" s="9">
        <f t="shared" ca="1" si="1127"/>
        <v>0</v>
      </c>
      <c r="V4441">
        <f t="shared" si="1123"/>
        <v>2016</v>
      </c>
      <c r="W4441">
        <f t="shared" si="1124"/>
        <v>6</v>
      </c>
    </row>
    <row r="4442" spans="1:23" x14ac:dyDescent="0.25">
      <c r="A4442" s="1">
        <v>42523</v>
      </c>
      <c r="B4442" s="2">
        <v>8556.02</v>
      </c>
      <c r="C4442" s="2">
        <v>77590</v>
      </c>
      <c r="D4442" s="2">
        <v>8552</v>
      </c>
      <c r="E4442" s="2">
        <v>8361</v>
      </c>
      <c r="F4442" s="10">
        <f t="shared" si="1114"/>
        <v>-4.698446240191112E-4</v>
      </c>
      <c r="G4442" s="2">
        <f t="shared" ca="1" si="1115"/>
        <v>74961.899999999994</v>
      </c>
      <c r="H4442">
        <f t="shared" ca="1" si="1116"/>
        <v>1</v>
      </c>
      <c r="I4442">
        <f t="shared" si="1117"/>
        <v>1</v>
      </c>
      <c r="J4442">
        <f t="shared" si="1120"/>
        <v>-41.139999999999418</v>
      </c>
      <c r="K4442">
        <f t="shared" ca="1" si="1118"/>
        <v>1</v>
      </c>
      <c r="L4442" s="11">
        <f t="shared" ca="1" si="1112"/>
        <v>10916.70999999995</v>
      </c>
      <c r="M4442">
        <f t="shared" ca="1" si="1119"/>
        <v>1</v>
      </c>
      <c r="N4442">
        <f t="shared" ca="1" si="1113"/>
        <v>0</v>
      </c>
      <c r="O4442">
        <f>COUNTIF(結算日!$A$3:$A$249,A4442)</f>
        <v>0</v>
      </c>
      <c r="Q4442" s="7">
        <f t="shared" si="1121"/>
        <v>-11</v>
      </c>
      <c r="R4442" s="8">
        <f t="shared" ca="1" si="1125"/>
        <v>-4037</v>
      </c>
      <c r="S4442" s="8">
        <f t="shared" ca="1" si="1126"/>
        <v>3141401</v>
      </c>
      <c r="T4442" s="8">
        <f t="shared" ca="1" si="1122"/>
        <v>367</v>
      </c>
      <c r="U4442" s="9">
        <f t="shared" ca="1" si="1127"/>
        <v>0</v>
      </c>
      <c r="V4442">
        <f t="shared" si="1123"/>
        <v>2016</v>
      </c>
      <c r="W4442">
        <f t="shared" si="1124"/>
        <v>6</v>
      </c>
    </row>
    <row r="4443" spans="1:23" x14ac:dyDescent="0.25">
      <c r="A4443" s="1">
        <v>42524</v>
      </c>
      <c r="B4443" s="2">
        <v>8587.36</v>
      </c>
      <c r="C4443" s="2">
        <v>63788</v>
      </c>
      <c r="D4443" s="2">
        <v>8566</v>
      </c>
      <c r="E4443" s="2">
        <v>8380</v>
      </c>
      <c r="F4443" s="10">
        <f t="shared" si="1114"/>
        <v>-2.487376795662577E-3</v>
      </c>
      <c r="G4443" s="2">
        <f t="shared" ca="1" si="1115"/>
        <v>74473.05</v>
      </c>
      <c r="H4443">
        <f t="shared" ca="1" si="1116"/>
        <v>-1</v>
      </c>
      <c r="I4443">
        <f t="shared" si="1117"/>
        <v>1</v>
      </c>
      <c r="J4443">
        <f t="shared" si="1120"/>
        <v>31.340000000000146</v>
      </c>
      <c r="K4443">
        <f t="shared" si="1118"/>
        <v>1</v>
      </c>
      <c r="L4443" s="11">
        <f t="shared" ca="1" si="1112"/>
        <v>10948.04999999995</v>
      </c>
      <c r="M4443">
        <f t="shared" ca="1" si="1119"/>
        <v>1</v>
      </c>
      <c r="N4443">
        <f t="shared" ca="1" si="1113"/>
        <v>0</v>
      </c>
      <c r="O4443">
        <f>COUNTIF(結算日!$A$3:$A$249,A4443)</f>
        <v>0</v>
      </c>
      <c r="Q4443" s="7">
        <f t="shared" si="1121"/>
        <v>14</v>
      </c>
      <c r="R4443" s="8">
        <f t="shared" ca="1" si="1125"/>
        <v>5138</v>
      </c>
      <c r="S4443" s="8">
        <f t="shared" ca="1" si="1126"/>
        <v>3146539</v>
      </c>
      <c r="T4443" s="8">
        <f t="shared" ca="1" si="1122"/>
        <v>367</v>
      </c>
      <c r="U4443" s="9">
        <f t="shared" ca="1" si="1127"/>
        <v>0</v>
      </c>
      <c r="V4443">
        <f t="shared" si="1123"/>
        <v>2016</v>
      </c>
      <c r="W4443">
        <f t="shared" si="1124"/>
        <v>6</v>
      </c>
    </row>
    <row r="4444" spans="1:23" x14ac:dyDescent="0.25">
      <c r="A4444" s="1">
        <v>42525</v>
      </c>
      <c r="B4444" s="2">
        <v>8591.57</v>
      </c>
      <c r="C4444" s="2">
        <v>29764</v>
      </c>
      <c r="D4444" s="2">
        <v>8576</v>
      </c>
      <c r="E4444" s="2">
        <v>8389</v>
      </c>
      <c r="F4444" s="10">
        <f t="shared" si="1114"/>
        <v>-1.8122415344342668E-3</v>
      </c>
      <c r="G4444" s="2">
        <f t="shared" ca="1" si="1115"/>
        <v>73272.2</v>
      </c>
      <c r="H4444">
        <f t="shared" ca="1" si="1116"/>
        <v>-1</v>
      </c>
      <c r="I4444">
        <f t="shared" si="1117"/>
        <v>1</v>
      </c>
      <c r="J4444">
        <f t="shared" si="1120"/>
        <v>4.2099999999991269</v>
      </c>
      <c r="K4444">
        <f t="shared" si="1118"/>
        <v>1</v>
      </c>
      <c r="L4444" s="11">
        <f t="shared" ca="1" si="1112"/>
        <v>10952.259999999949</v>
      </c>
      <c r="M4444">
        <f t="shared" ca="1" si="1119"/>
        <v>1</v>
      </c>
      <c r="N4444">
        <f t="shared" ca="1" si="1113"/>
        <v>0</v>
      </c>
      <c r="O4444">
        <f>COUNTIF(結算日!$A$3:$A$249,A4444)</f>
        <v>0</v>
      </c>
      <c r="Q4444" s="7">
        <f t="shared" si="1121"/>
        <v>10</v>
      </c>
      <c r="R4444" s="8">
        <f t="shared" ca="1" si="1125"/>
        <v>3670</v>
      </c>
      <c r="S4444" s="8">
        <f t="shared" ca="1" si="1126"/>
        <v>3150209</v>
      </c>
      <c r="T4444" s="8">
        <f t="shared" ca="1" si="1122"/>
        <v>367</v>
      </c>
      <c r="U4444" s="9">
        <f t="shared" ca="1" si="1127"/>
        <v>0</v>
      </c>
      <c r="V4444">
        <f t="shared" si="1123"/>
        <v>2016</v>
      </c>
      <c r="W4444">
        <f t="shared" si="1124"/>
        <v>6</v>
      </c>
    </row>
    <row r="4445" spans="1:23" x14ac:dyDescent="0.25">
      <c r="A4445" s="1">
        <v>42527</v>
      </c>
      <c r="B4445" s="2">
        <v>8597.11</v>
      </c>
      <c r="C4445" s="2">
        <v>61030</v>
      </c>
      <c r="D4445" s="2">
        <v>8575</v>
      </c>
      <c r="E4445" s="2">
        <v>8380</v>
      </c>
      <c r="F4445" s="10">
        <f t="shared" si="1114"/>
        <v>-2.5717944751202371E-3</v>
      </c>
      <c r="G4445" s="2">
        <f t="shared" ca="1" si="1115"/>
        <v>73112.675000000003</v>
      </c>
      <c r="H4445">
        <f t="shared" ca="1" si="1116"/>
        <v>-1</v>
      </c>
      <c r="I4445">
        <f t="shared" si="1117"/>
        <v>1</v>
      </c>
      <c r="J4445">
        <f t="shared" si="1120"/>
        <v>5.5400000000008731</v>
      </c>
      <c r="K4445">
        <f t="shared" si="1118"/>
        <v>1</v>
      </c>
      <c r="L4445" s="11">
        <f t="shared" ca="1" si="1112"/>
        <v>10957.79999999995</v>
      </c>
      <c r="M4445">
        <f t="shared" ca="1" si="1119"/>
        <v>1</v>
      </c>
      <c r="N4445">
        <f t="shared" ca="1" si="1113"/>
        <v>0</v>
      </c>
      <c r="O4445">
        <f>COUNTIF(結算日!$A$3:$A$249,A4445)</f>
        <v>0</v>
      </c>
      <c r="Q4445" s="7">
        <f t="shared" si="1121"/>
        <v>-1</v>
      </c>
      <c r="R4445" s="8">
        <f t="shared" ca="1" si="1125"/>
        <v>-367</v>
      </c>
      <c r="S4445" s="8">
        <f t="shared" ca="1" si="1126"/>
        <v>3149842</v>
      </c>
      <c r="T4445" s="8">
        <f t="shared" ca="1" si="1122"/>
        <v>367</v>
      </c>
      <c r="U4445" s="9">
        <f t="shared" ca="1" si="1127"/>
        <v>0</v>
      </c>
      <c r="V4445">
        <f t="shared" si="1123"/>
        <v>2016</v>
      </c>
      <c r="W4445">
        <f t="shared" si="1124"/>
        <v>6</v>
      </c>
    </row>
    <row r="4446" spans="1:23" x14ac:dyDescent="0.25">
      <c r="A4446" s="1">
        <v>42528</v>
      </c>
      <c r="B4446" s="2">
        <v>8679.9</v>
      </c>
      <c r="C4446" s="2">
        <v>82613</v>
      </c>
      <c r="D4446" s="2">
        <v>8666</v>
      </c>
      <c r="E4446" s="2">
        <v>8474</v>
      </c>
      <c r="F4446" s="10">
        <f t="shared" si="1114"/>
        <v>-1.6014009377988137E-3</v>
      </c>
      <c r="G4446" s="2">
        <f t="shared" ca="1" si="1115"/>
        <v>73162.600000000006</v>
      </c>
      <c r="H4446">
        <f t="shared" ca="1" si="1116"/>
        <v>1</v>
      </c>
      <c r="I4446">
        <f t="shared" si="1117"/>
        <v>1</v>
      </c>
      <c r="J4446">
        <f t="shared" si="1120"/>
        <v>82.789999999999054</v>
      </c>
      <c r="K4446">
        <f t="shared" si="1118"/>
        <v>1</v>
      </c>
      <c r="L4446" s="11">
        <f t="shared" ca="1" si="1112"/>
        <v>11040.589999999949</v>
      </c>
      <c r="M4446">
        <f t="shared" ca="1" si="1119"/>
        <v>1</v>
      </c>
      <c r="N4446">
        <f t="shared" ca="1" si="1113"/>
        <v>0</v>
      </c>
      <c r="O4446">
        <f>COUNTIF(結算日!$A$3:$A$249,A4446)</f>
        <v>0</v>
      </c>
      <c r="Q4446" s="7">
        <f t="shared" si="1121"/>
        <v>91</v>
      </c>
      <c r="R4446" s="8">
        <f t="shared" ca="1" si="1125"/>
        <v>33397</v>
      </c>
      <c r="S4446" s="8">
        <f t="shared" ca="1" si="1126"/>
        <v>3183239</v>
      </c>
      <c r="T4446" s="8">
        <f t="shared" ca="1" si="1122"/>
        <v>367</v>
      </c>
      <c r="U4446" s="9">
        <f t="shared" ca="1" si="1127"/>
        <v>0</v>
      </c>
      <c r="V4446">
        <f t="shared" si="1123"/>
        <v>2016</v>
      </c>
      <c r="W4446">
        <f t="shared" si="1124"/>
        <v>6</v>
      </c>
    </row>
    <row r="4447" spans="1:23" x14ac:dyDescent="0.25">
      <c r="A4447" s="1">
        <v>42529</v>
      </c>
      <c r="B4447" s="2">
        <v>8715.48</v>
      </c>
      <c r="C4447" s="2">
        <v>84516</v>
      </c>
      <c r="D4447" s="2">
        <v>8718</v>
      </c>
      <c r="E4447" s="2">
        <v>8527</v>
      </c>
      <c r="F4447" s="10">
        <f t="shared" si="1114"/>
        <v>2.8914070137275871E-4</v>
      </c>
      <c r="G4447" s="2">
        <f t="shared" ca="1" si="1115"/>
        <v>73021.95</v>
      </c>
      <c r="H4447">
        <f t="shared" ca="1" si="1116"/>
        <v>1</v>
      </c>
      <c r="I4447">
        <f t="shared" si="1117"/>
        <v>-1</v>
      </c>
      <c r="J4447">
        <f t="shared" si="1120"/>
        <v>35.579999999999927</v>
      </c>
      <c r="K4447">
        <f t="shared" ca="1" si="1118"/>
        <v>1</v>
      </c>
      <c r="L4447" s="11">
        <f t="shared" ca="1" si="1112"/>
        <v>11076.169999999949</v>
      </c>
      <c r="M4447">
        <f t="shared" ca="1" si="1119"/>
        <v>1</v>
      </c>
      <c r="N4447">
        <f t="shared" ca="1" si="1113"/>
        <v>0</v>
      </c>
      <c r="O4447">
        <f>COUNTIF(結算日!$A$3:$A$249,A4447)</f>
        <v>0</v>
      </c>
      <c r="Q4447" s="7">
        <f t="shared" si="1121"/>
        <v>52</v>
      </c>
      <c r="R4447" s="8">
        <f t="shared" ca="1" si="1125"/>
        <v>19084</v>
      </c>
      <c r="S4447" s="8">
        <f t="shared" ca="1" si="1126"/>
        <v>3202323</v>
      </c>
      <c r="T4447" s="8">
        <f t="shared" ca="1" si="1122"/>
        <v>367</v>
      </c>
      <c r="U4447" s="9">
        <f t="shared" ca="1" si="1127"/>
        <v>0</v>
      </c>
      <c r="V4447">
        <f t="shared" si="1123"/>
        <v>2016</v>
      </c>
      <c r="W4447">
        <f t="shared" si="1124"/>
        <v>6</v>
      </c>
    </row>
    <row r="4448" spans="1:23" x14ac:dyDescent="0.25">
      <c r="A4448" s="1">
        <v>42534</v>
      </c>
      <c r="B4448" s="2">
        <v>8536.2199999999993</v>
      </c>
      <c r="C4448" s="2">
        <v>80203</v>
      </c>
      <c r="D4448" s="2">
        <v>8525</v>
      </c>
      <c r="E4448" s="2">
        <v>8330</v>
      </c>
      <c r="F4448" s="10">
        <f t="shared" si="1114"/>
        <v>-1.3143991134247912E-3</v>
      </c>
      <c r="G4448" s="2">
        <f t="shared" ca="1" si="1115"/>
        <v>72986.100000000006</v>
      </c>
      <c r="H4448">
        <f t="shared" ca="1" si="1116"/>
        <v>1</v>
      </c>
      <c r="I4448">
        <f t="shared" si="1117"/>
        <v>1</v>
      </c>
      <c r="J4448">
        <f t="shared" si="1120"/>
        <v>-179.26000000000022</v>
      </c>
      <c r="K4448">
        <f t="shared" si="1118"/>
        <v>1</v>
      </c>
      <c r="L4448" s="11">
        <f t="shared" ca="1" si="1112"/>
        <v>10896.909999999949</v>
      </c>
      <c r="M4448">
        <f t="shared" ca="1" si="1119"/>
        <v>1</v>
      </c>
      <c r="N4448">
        <f t="shared" ca="1" si="1113"/>
        <v>0</v>
      </c>
      <c r="O4448">
        <f>COUNTIF(結算日!$A$3:$A$249,A4448)</f>
        <v>0</v>
      </c>
      <c r="Q4448" s="7">
        <f t="shared" si="1121"/>
        <v>-193</v>
      </c>
      <c r="R4448" s="8">
        <f t="shared" ca="1" si="1125"/>
        <v>-70831</v>
      </c>
      <c r="S4448" s="8">
        <f t="shared" ca="1" si="1126"/>
        <v>3131492</v>
      </c>
      <c r="T4448" s="8">
        <f t="shared" ca="1" si="1122"/>
        <v>367</v>
      </c>
      <c r="U4448" s="9">
        <f t="shared" ca="1" si="1127"/>
        <v>0</v>
      </c>
      <c r="V4448">
        <f t="shared" si="1123"/>
        <v>2016</v>
      </c>
      <c r="W4448">
        <f t="shared" si="1124"/>
        <v>6</v>
      </c>
    </row>
    <row r="4449" spans="1:23" x14ac:dyDescent="0.25">
      <c r="A4449" s="1">
        <v>42535</v>
      </c>
      <c r="B4449" s="2">
        <v>8576.1200000000008</v>
      </c>
      <c r="C4449" s="2">
        <v>62249</v>
      </c>
      <c r="D4449" s="2">
        <v>8575</v>
      </c>
      <c r="E4449" s="2">
        <v>8381</v>
      </c>
      <c r="F4449" s="10">
        <f t="shared" si="1114"/>
        <v>-1.3059518756741717E-4</v>
      </c>
      <c r="G4449" s="2">
        <f t="shared" ca="1" si="1115"/>
        <v>72585.95</v>
      </c>
      <c r="H4449">
        <f t="shared" ca="1" si="1116"/>
        <v>-1</v>
      </c>
      <c r="I4449">
        <f t="shared" si="1117"/>
        <v>1</v>
      </c>
      <c r="J4449">
        <f t="shared" si="1120"/>
        <v>39.900000000001455</v>
      </c>
      <c r="K4449">
        <f t="shared" ca="1" si="1118"/>
        <v>-1</v>
      </c>
      <c r="L4449" s="11">
        <f t="shared" ca="1" si="1112"/>
        <v>10936.80999999995</v>
      </c>
      <c r="M4449">
        <f t="shared" ca="1" si="1119"/>
        <v>-1</v>
      </c>
      <c r="N4449">
        <f t="shared" ca="1" si="1113"/>
        <v>2</v>
      </c>
      <c r="O4449">
        <f>COUNTIF(結算日!$A$3:$A$249,A4449)</f>
        <v>0</v>
      </c>
      <c r="Q4449" s="7">
        <f t="shared" si="1121"/>
        <v>50</v>
      </c>
      <c r="R4449" s="8">
        <f t="shared" ca="1" si="1125"/>
        <v>18350</v>
      </c>
      <c r="S4449" s="8">
        <f t="shared" ca="1" si="1126"/>
        <v>3149842</v>
      </c>
      <c r="T4449" s="8">
        <f t="shared" ca="1" si="1122"/>
        <v>-367</v>
      </c>
      <c r="U4449" s="9">
        <f t="shared" ca="1" si="1127"/>
        <v>734</v>
      </c>
      <c r="V4449">
        <f t="shared" si="1123"/>
        <v>2016</v>
      </c>
      <c r="W4449">
        <f t="shared" si="1124"/>
        <v>6</v>
      </c>
    </row>
    <row r="4450" spans="1:23" x14ac:dyDescent="0.25">
      <c r="A4450" s="1">
        <v>42536</v>
      </c>
      <c r="B4450" s="2">
        <v>8606.3700000000008</v>
      </c>
      <c r="C4450" s="2">
        <v>71556</v>
      </c>
      <c r="D4450" s="2">
        <v>8601</v>
      </c>
      <c r="E4450" s="2">
        <v>8414</v>
      </c>
      <c r="F4450" s="10">
        <f t="shared" si="1114"/>
        <v>-2.2352048540790204E-2</v>
      </c>
      <c r="G4450" s="2">
        <f t="shared" ca="1" si="1115"/>
        <v>72765.875</v>
      </c>
      <c r="H4450">
        <f t="shared" ca="1" si="1116"/>
        <v>-1</v>
      </c>
      <c r="I4450">
        <f t="shared" si="1117"/>
        <v>1</v>
      </c>
      <c r="J4450">
        <f t="shared" si="1120"/>
        <v>30.25</v>
      </c>
      <c r="K4450">
        <f t="shared" si="1118"/>
        <v>1</v>
      </c>
      <c r="L4450" s="11">
        <f t="shared" ca="1" si="1112"/>
        <v>10906.55999999995</v>
      </c>
      <c r="M4450">
        <f t="shared" ca="1" si="1119"/>
        <v>1</v>
      </c>
      <c r="N4450">
        <f t="shared" ca="1" si="1113"/>
        <v>2</v>
      </c>
      <c r="O4450">
        <f>COUNTIF(結算日!$A$3:$A$249,A4450)</f>
        <v>1</v>
      </c>
      <c r="Q4450" s="7">
        <f t="shared" si="1121"/>
        <v>26</v>
      </c>
      <c r="R4450" s="8">
        <f t="shared" ca="1" si="1125"/>
        <v>-9542</v>
      </c>
      <c r="S4450" s="8">
        <f t="shared" ca="1" si="1126"/>
        <v>3139566</v>
      </c>
      <c r="T4450" s="8">
        <f t="shared" ca="1" si="1122"/>
        <v>373</v>
      </c>
      <c r="U4450" s="9">
        <f t="shared" ca="1" si="1127"/>
        <v>740</v>
      </c>
      <c r="V4450">
        <f t="shared" si="1123"/>
        <v>2016</v>
      </c>
      <c r="W4450">
        <f t="shared" si="1124"/>
        <v>6</v>
      </c>
    </row>
    <row r="4451" spans="1:23" x14ac:dyDescent="0.25">
      <c r="A4451" s="1">
        <v>42537</v>
      </c>
      <c r="B4451" s="2">
        <v>8494.14</v>
      </c>
      <c r="C4451" s="2">
        <v>69536</v>
      </c>
      <c r="D4451" s="2">
        <v>8283</v>
      </c>
      <c r="E4451" s="2">
        <v>8166</v>
      </c>
      <c r="F4451" s="10">
        <f t="shared" si="1114"/>
        <v>-2.485713680254853E-2</v>
      </c>
      <c r="G4451" s="2">
        <f t="shared" ca="1" si="1115"/>
        <v>72495.875</v>
      </c>
      <c r="H4451">
        <f t="shared" ca="1" si="1116"/>
        <v>-1</v>
      </c>
      <c r="I4451">
        <f t="shared" si="1117"/>
        <v>1</v>
      </c>
      <c r="J4451">
        <f t="shared" si="1120"/>
        <v>-112.23000000000138</v>
      </c>
      <c r="K4451">
        <f t="shared" si="1118"/>
        <v>1</v>
      </c>
      <c r="L4451" s="11">
        <f t="shared" ca="1" si="1112"/>
        <v>10794.329999999949</v>
      </c>
      <c r="M4451">
        <f t="shared" ca="1" si="1119"/>
        <v>1</v>
      </c>
      <c r="N4451">
        <f t="shared" ca="1" si="1113"/>
        <v>0</v>
      </c>
      <c r="O4451">
        <f>COUNTIF(結算日!$A$3:$A$249,A4451)</f>
        <v>0</v>
      </c>
      <c r="Q4451" s="7">
        <f t="shared" si="1121"/>
        <v>-131</v>
      </c>
      <c r="R4451" s="8">
        <f t="shared" ca="1" si="1125"/>
        <v>-48863</v>
      </c>
      <c r="S4451" s="8">
        <f t="shared" ca="1" si="1126"/>
        <v>3089963</v>
      </c>
      <c r="T4451" s="8">
        <f t="shared" ca="1" si="1122"/>
        <v>373</v>
      </c>
      <c r="U4451" s="9">
        <f t="shared" ca="1" si="1127"/>
        <v>0</v>
      </c>
      <c r="V4451">
        <f t="shared" si="1123"/>
        <v>2016</v>
      </c>
      <c r="W4451">
        <f t="shared" si="1124"/>
        <v>6</v>
      </c>
    </row>
    <row r="4452" spans="1:23" x14ac:dyDescent="0.25">
      <c r="A4452" s="1">
        <v>42538</v>
      </c>
      <c r="B4452" s="2">
        <v>8568.08</v>
      </c>
      <c r="C4452" s="2">
        <v>71327</v>
      </c>
      <c r="D4452" s="2">
        <v>8395</v>
      </c>
      <c r="E4452" s="2">
        <v>8281</v>
      </c>
      <c r="F4452" s="10">
        <f t="shared" si="1114"/>
        <v>-2.0200558351462616E-2</v>
      </c>
      <c r="G4452" s="2">
        <f t="shared" ca="1" si="1115"/>
        <v>71892.800000000003</v>
      </c>
      <c r="H4452">
        <f t="shared" ca="1" si="1116"/>
        <v>-1</v>
      </c>
      <c r="I4452">
        <f t="shared" si="1117"/>
        <v>1</v>
      </c>
      <c r="J4452">
        <f t="shared" si="1120"/>
        <v>73.940000000000509</v>
      </c>
      <c r="K4452">
        <f t="shared" si="1118"/>
        <v>1</v>
      </c>
      <c r="L4452" s="11">
        <f t="shared" ca="1" si="1112"/>
        <v>10868.26999999995</v>
      </c>
      <c r="M4452">
        <f t="shared" ca="1" si="1119"/>
        <v>1</v>
      </c>
      <c r="N4452">
        <f t="shared" ca="1" si="1113"/>
        <v>0</v>
      </c>
      <c r="O4452">
        <f>COUNTIF(結算日!$A$3:$A$249,A4452)</f>
        <v>0</v>
      </c>
      <c r="Q4452" s="7">
        <f t="shared" si="1121"/>
        <v>112</v>
      </c>
      <c r="R4452" s="8">
        <f t="shared" ca="1" si="1125"/>
        <v>41776</v>
      </c>
      <c r="S4452" s="8">
        <f t="shared" ca="1" si="1126"/>
        <v>3131739</v>
      </c>
      <c r="T4452" s="8">
        <f t="shared" ca="1" si="1122"/>
        <v>373</v>
      </c>
      <c r="U4452" s="9">
        <f t="shared" ca="1" si="1127"/>
        <v>0</v>
      </c>
      <c r="V4452">
        <f t="shared" si="1123"/>
        <v>2016</v>
      </c>
      <c r="W4452">
        <f t="shared" si="1124"/>
        <v>6</v>
      </c>
    </row>
    <row r="4453" spans="1:23" x14ac:dyDescent="0.25">
      <c r="A4453" s="1">
        <v>42541</v>
      </c>
      <c r="B4453" s="2">
        <v>8625.92</v>
      </c>
      <c r="C4453" s="2">
        <v>59943</v>
      </c>
      <c r="D4453" s="2">
        <v>8469</v>
      </c>
      <c r="E4453" s="2">
        <v>8354</v>
      </c>
      <c r="F4453" s="10">
        <f t="shared" si="1114"/>
        <v>-1.8191682742246584E-2</v>
      </c>
      <c r="G4453" s="2">
        <f t="shared" ca="1" si="1115"/>
        <v>71523</v>
      </c>
      <c r="H4453">
        <f t="shared" ca="1" si="1116"/>
        <v>-1</v>
      </c>
      <c r="I4453">
        <f t="shared" si="1117"/>
        <v>1</v>
      </c>
      <c r="J4453">
        <f t="shared" si="1120"/>
        <v>57.840000000000146</v>
      </c>
      <c r="K4453">
        <f t="shared" si="1118"/>
        <v>1</v>
      </c>
      <c r="L4453" s="11">
        <f t="shared" ca="1" si="1112"/>
        <v>10926.10999999995</v>
      </c>
      <c r="M4453">
        <f t="shared" ca="1" si="1119"/>
        <v>1</v>
      </c>
      <c r="N4453">
        <f t="shared" ca="1" si="1113"/>
        <v>0</v>
      </c>
      <c r="O4453">
        <f>COUNTIF(結算日!$A$3:$A$249,A4453)</f>
        <v>0</v>
      </c>
      <c r="Q4453" s="7">
        <f t="shared" si="1121"/>
        <v>74</v>
      </c>
      <c r="R4453" s="8">
        <f t="shared" ca="1" si="1125"/>
        <v>27602</v>
      </c>
      <c r="S4453" s="8">
        <f t="shared" ca="1" si="1126"/>
        <v>3159341</v>
      </c>
      <c r="T4453" s="8">
        <f t="shared" ca="1" si="1122"/>
        <v>373</v>
      </c>
      <c r="U4453" s="9">
        <f t="shared" ca="1" si="1127"/>
        <v>0</v>
      </c>
      <c r="V4453">
        <f t="shared" si="1123"/>
        <v>2016</v>
      </c>
      <c r="W4453">
        <f t="shared" si="1124"/>
        <v>6</v>
      </c>
    </row>
    <row r="4454" spans="1:23" x14ac:dyDescent="0.25">
      <c r="A4454" s="1">
        <v>42542</v>
      </c>
      <c r="B4454" s="2">
        <v>8684.85</v>
      </c>
      <c r="C4454" s="2">
        <v>68707</v>
      </c>
      <c r="D4454" s="2">
        <v>8510</v>
      </c>
      <c r="E4454" s="2">
        <v>8392</v>
      </c>
      <c r="F4454" s="10">
        <f t="shared" si="1114"/>
        <v>-2.0132759921011933E-2</v>
      </c>
      <c r="G4454" s="2">
        <f t="shared" ca="1" si="1115"/>
        <v>71276.875</v>
      </c>
      <c r="H4454">
        <f t="shared" ca="1" si="1116"/>
        <v>-1</v>
      </c>
      <c r="I4454">
        <f t="shared" si="1117"/>
        <v>1</v>
      </c>
      <c r="J4454">
        <f t="shared" si="1120"/>
        <v>58.930000000000291</v>
      </c>
      <c r="K4454">
        <f t="shared" si="1118"/>
        <v>1</v>
      </c>
      <c r="L4454" s="11">
        <f t="shared" ca="1" si="1112"/>
        <v>10985.03999999995</v>
      </c>
      <c r="M4454">
        <f t="shared" ca="1" si="1119"/>
        <v>1</v>
      </c>
      <c r="N4454">
        <f t="shared" ca="1" si="1113"/>
        <v>0</v>
      </c>
      <c r="O4454">
        <f>COUNTIF(結算日!$A$3:$A$249,A4454)</f>
        <v>0</v>
      </c>
      <c r="Q4454" s="7">
        <f t="shared" si="1121"/>
        <v>41</v>
      </c>
      <c r="R4454" s="8">
        <f t="shared" ca="1" si="1125"/>
        <v>15293</v>
      </c>
      <c r="S4454" s="8">
        <f t="shared" ca="1" si="1126"/>
        <v>3174634</v>
      </c>
      <c r="T4454" s="8">
        <f t="shared" ca="1" si="1122"/>
        <v>373</v>
      </c>
      <c r="U4454" s="9">
        <f t="shared" ca="1" si="1127"/>
        <v>0</v>
      </c>
      <c r="V4454">
        <f t="shared" si="1123"/>
        <v>2016</v>
      </c>
      <c r="W4454">
        <f t="shared" si="1124"/>
        <v>6</v>
      </c>
    </row>
    <row r="4455" spans="1:23" x14ac:dyDescent="0.25">
      <c r="A4455" s="1">
        <v>42543</v>
      </c>
      <c r="B4455" s="2">
        <v>8716.25</v>
      </c>
      <c r="C4455" s="2">
        <v>70129</v>
      </c>
      <c r="D4455" s="2">
        <v>8509</v>
      </c>
      <c r="E4455" s="2">
        <v>8390</v>
      </c>
      <c r="F4455" s="10">
        <f t="shared" si="1114"/>
        <v>-2.3777427219274339E-2</v>
      </c>
      <c r="G4455" s="2">
        <f t="shared" ca="1" si="1115"/>
        <v>71645.574999999997</v>
      </c>
      <c r="H4455">
        <f t="shared" ca="1" si="1116"/>
        <v>-1</v>
      </c>
      <c r="I4455">
        <f t="shared" si="1117"/>
        <v>1</v>
      </c>
      <c r="J4455">
        <f t="shared" si="1120"/>
        <v>31.399999999999636</v>
      </c>
      <c r="K4455">
        <f t="shared" si="1118"/>
        <v>1</v>
      </c>
      <c r="L4455" s="11">
        <f t="shared" ca="1" si="1112"/>
        <v>11016.43999999995</v>
      </c>
      <c r="M4455">
        <f t="shared" ca="1" si="1119"/>
        <v>1</v>
      </c>
      <c r="N4455">
        <f t="shared" ca="1" si="1113"/>
        <v>0</v>
      </c>
      <c r="O4455">
        <f>COUNTIF(結算日!$A$3:$A$249,A4455)</f>
        <v>0</v>
      </c>
      <c r="Q4455" s="7">
        <f t="shared" si="1121"/>
        <v>-1</v>
      </c>
      <c r="R4455" s="8">
        <f t="shared" ca="1" si="1125"/>
        <v>-373</v>
      </c>
      <c r="S4455" s="8">
        <f t="shared" ca="1" si="1126"/>
        <v>3174261</v>
      </c>
      <c r="T4455" s="8">
        <f t="shared" ca="1" si="1122"/>
        <v>373</v>
      </c>
      <c r="U4455" s="9">
        <f t="shared" ca="1" si="1127"/>
        <v>0</v>
      </c>
      <c r="V4455">
        <f t="shared" si="1123"/>
        <v>2016</v>
      </c>
      <c r="W4455">
        <f t="shared" si="1124"/>
        <v>6</v>
      </c>
    </row>
    <row r="4456" spans="1:23" x14ac:dyDescent="0.25">
      <c r="A4456" s="1">
        <v>42544</v>
      </c>
      <c r="B4456" s="2">
        <v>8676.68</v>
      </c>
      <c r="C4456" s="2">
        <v>59190</v>
      </c>
      <c r="D4456" s="2">
        <v>8510</v>
      </c>
      <c r="E4456" s="2">
        <v>8391</v>
      </c>
      <c r="F4456" s="10">
        <f t="shared" si="1114"/>
        <v>-1.9210112623722519E-2</v>
      </c>
      <c r="G4456" s="2">
        <f t="shared" ca="1" si="1115"/>
        <v>71594.925000000003</v>
      </c>
      <c r="H4456">
        <f t="shared" ca="1" si="1116"/>
        <v>-1</v>
      </c>
      <c r="I4456">
        <f t="shared" si="1117"/>
        <v>1</v>
      </c>
      <c r="J4456">
        <f t="shared" si="1120"/>
        <v>-39.569999999999709</v>
      </c>
      <c r="K4456">
        <f t="shared" si="1118"/>
        <v>1</v>
      </c>
      <c r="L4456" s="11">
        <f t="shared" ca="1" si="1112"/>
        <v>10976.86999999995</v>
      </c>
      <c r="M4456">
        <f t="shared" ca="1" si="1119"/>
        <v>1</v>
      </c>
      <c r="N4456">
        <f t="shared" ca="1" si="1113"/>
        <v>0</v>
      </c>
      <c r="O4456">
        <f>COUNTIF(結算日!$A$3:$A$249,A4456)</f>
        <v>0</v>
      </c>
      <c r="Q4456" s="7">
        <f t="shared" si="1121"/>
        <v>1</v>
      </c>
      <c r="R4456" s="8">
        <f t="shared" ca="1" si="1125"/>
        <v>373</v>
      </c>
      <c r="S4456" s="8">
        <f t="shared" ca="1" si="1126"/>
        <v>3174634</v>
      </c>
      <c r="T4456" s="8">
        <f t="shared" ca="1" si="1122"/>
        <v>373</v>
      </c>
      <c r="U4456" s="9">
        <f t="shared" ca="1" si="1127"/>
        <v>0</v>
      </c>
      <c r="V4456">
        <f t="shared" si="1123"/>
        <v>2016</v>
      </c>
      <c r="W4456">
        <f t="shared" si="1124"/>
        <v>6</v>
      </c>
    </row>
    <row r="4457" spans="1:23" x14ac:dyDescent="0.25">
      <c r="A4457" s="1">
        <v>42545</v>
      </c>
      <c r="B4457" s="2">
        <v>8476.99</v>
      </c>
      <c r="C4457" s="2">
        <v>121652</v>
      </c>
      <c r="D4457" s="2">
        <v>8237</v>
      </c>
      <c r="E4457" s="2">
        <v>8118</v>
      </c>
      <c r="F4457" s="10">
        <f t="shared" si="1114"/>
        <v>-2.8310756530324999E-2</v>
      </c>
      <c r="G4457" s="2">
        <f t="shared" ca="1" si="1115"/>
        <v>72962.350000000006</v>
      </c>
      <c r="H4457">
        <f t="shared" ca="1" si="1116"/>
        <v>1</v>
      </c>
      <c r="I4457">
        <f t="shared" si="1117"/>
        <v>1</v>
      </c>
      <c r="J4457">
        <f t="shared" si="1120"/>
        <v>-199.69000000000051</v>
      </c>
      <c r="K4457">
        <f t="shared" si="1118"/>
        <v>1</v>
      </c>
      <c r="L4457" s="11">
        <f t="shared" ca="1" si="1112"/>
        <v>10777.179999999949</v>
      </c>
      <c r="M4457">
        <f t="shared" ca="1" si="1119"/>
        <v>1</v>
      </c>
      <c r="N4457">
        <f t="shared" ca="1" si="1113"/>
        <v>0</v>
      </c>
      <c r="O4457">
        <f>COUNTIF(結算日!$A$3:$A$249,A4457)</f>
        <v>0</v>
      </c>
      <c r="Q4457" s="7">
        <f t="shared" si="1121"/>
        <v>-273</v>
      </c>
      <c r="R4457" s="8">
        <f t="shared" ca="1" si="1125"/>
        <v>-101829</v>
      </c>
      <c r="S4457" s="8">
        <f t="shared" ca="1" si="1126"/>
        <v>3072805</v>
      </c>
      <c r="T4457" s="8">
        <f t="shared" ca="1" si="1122"/>
        <v>373</v>
      </c>
      <c r="U4457" s="9">
        <f t="shared" ca="1" si="1127"/>
        <v>0</v>
      </c>
      <c r="V4457">
        <f t="shared" si="1123"/>
        <v>2016</v>
      </c>
      <c r="W4457">
        <f t="shared" si="1124"/>
        <v>6</v>
      </c>
    </row>
    <row r="4458" spans="1:23" x14ac:dyDescent="0.25">
      <c r="A4458" s="1">
        <v>42548</v>
      </c>
      <c r="B4458" s="2">
        <v>8458.8700000000008</v>
      </c>
      <c r="C4458" s="2">
        <v>63074</v>
      </c>
      <c r="D4458" s="2">
        <v>8325</v>
      </c>
      <c r="E4458" s="2">
        <v>8206</v>
      </c>
      <c r="F4458" s="10">
        <f t="shared" si="1114"/>
        <v>-1.5825990942052615E-2</v>
      </c>
      <c r="G4458" s="2">
        <f t="shared" ca="1" si="1115"/>
        <v>72672.95</v>
      </c>
      <c r="H4458">
        <f t="shared" ca="1" si="1116"/>
        <v>-1</v>
      </c>
      <c r="I4458">
        <f t="shared" si="1117"/>
        <v>1</v>
      </c>
      <c r="J4458">
        <f t="shared" si="1120"/>
        <v>-18.119999999998981</v>
      </c>
      <c r="K4458">
        <f t="shared" si="1118"/>
        <v>1</v>
      </c>
      <c r="L4458" s="11">
        <f t="shared" ca="1" si="1112"/>
        <v>10759.05999999995</v>
      </c>
      <c r="M4458">
        <f t="shared" ca="1" si="1119"/>
        <v>1</v>
      </c>
      <c r="N4458">
        <f t="shared" ca="1" si="1113"/>
        <v>0</v>
      </c>
      <c r="O4458">
        <f>COUNTIF(結算日!$A$3:$A$249,A4458)</f>
        <v>0</v>
      </c>
      <c r="Q4458" s="7">
        <f t="shared" si="1121"/>
        <v>88</v>
      </c>
      <c r="R4458" s="8">
        <f t="shared" ca="1" si="1125"/>
        <v>32824</v>
      </c>
      <c r="S4458" s="8">
        <f t="shared" ca="1" si="1126"/>
        <v>3105629</v>
      </c>
      <c r="T4458" s="8">
        <f t="shared" ca="1" si="1122"/>
        <v>373</v>
      </c>
      <c r="U4458" s="9">
        <f t="shared" ca="1" si="1127"/>
        <v>0</v>
      </c>
      <c r="V4458">
        <f t="shared" si="1123"/>
        <v>2016</v>
      </c>
      <c r="W4458">
        <f t="shared" si="1124"/>
        <v>6</v>
      </c>
    </row>
    <row r="4459" spans="1:23" x14ac:dyDescent="0.25">
      <c r="A4459" s="1">
        <v>42549</v>
      </c>
      <c r="B4459" s="2">
        <v>8505.51</v>
      </c>
      <c r="C4459" s="2">
        <v>72788</v>
      </c>
      <c r="D4459" s="2">
        <v>8376</v>
      </c>
      <c r="E4459" s="2">
        <v>8255</v>
      </c>
      <c r="F4459" s="10">
        <f t="shared" si="1114"/>
        <v>-1.5226600168596671E-2</v>
      </c>
      <c r="G4459" s="2">
        <f t="shared" ca="1" si="1115"/>
        <v>72587</v>
      </c>
      <c r="H4459">
        <f t="shared" ca="1" si="1116"/>
        <v>1</v>
      </c>
      <c r="I4459">
        <f t="shared" si="1117"/>
        <v>1</v>
      </c>
      <c r="J4459">
        <f t="shared" si="1120"/>
        <v>46.639999999999418</v>
      </c>
      <c r="K4459">
        <f t="shared" si="1118"/>
        <v>1</v>
      </c>
      <c r="L4459" s="11">
        <f t="shared" ca="1" si="1112"/>
        <v>10805.69999999995</v>
      </c>
      <c r="M4459">
        <f t="shared" ca="1" si="1119"/>
        <v>1</v>
      </c>
      <c r="N4459">
        <f t="shared" ca="1" si="1113"/>
        <v>0</v>
      </c>
      <c r="O4459">
        <f>COUNTIF(結算日!$A$3:$A$249,A4459)</f>
        <v>0</v>
      </c>
      <c r="Q4459" s="7">
        <f t="shared" si="1121"/>
        <v>51</v>
      </c>
      <c r="R4459" s="8">
        <f t="shared" ca="1" si="1125"/>
        <v>19023</v>
      </c>
      <c r="S4459" s="8">
        <f t="shared" ca="1" si="1126"/>
        <v>3124652</v>
      </c>
      <c r="T4459" s="8">
        <f t="shared" ca="1" si="1122"/>
        <v>373</v>
      </c>
      <c r="U4459" s="9">
        <f t="shared" ca="1" si="1127"/>
        <v>0</v>
      </c>
      <c r="V4459">
        <f t="shared" si="1123"/>
        <v>2016</v>
      </c>
      <c r="W4459">
        <f t="shared" si="1124"/>
        <v>6</v>
      </c>
    </row>
    <row r="4460" spans="1:23" x14ac:dyDescent="0.25">
      <c r="A4460" s="1">
        <v>42550</v>
      </c>
      <c r="B4460" s="2">
        <v>8586.56</v>
      </c>
      <c r="C4460" s="2">
        <v>81485</v>
      </c>
      <c r="D4460" s="2">
        <v>8436</v>
      </c>
      <c r="E4460" s="2">
        <v>8316</v>
      </c>
      <c r="F4460" s="10">
        <f t="shared" si="1114"/>
        <v>-1.7534379309059656E-2</v>
      </c>
      <c r="G4460" s="2">
        <f t="shared" ca="1" si="1115"/>
        <v>72668.45</v>
      </c>
      <c r="H4460">
        <f t="shared" ca="1" si="1116"/>
        <v>1</v>
      </c>
      <c r="I4460">
        <f t="shared" si="1117"/>
        <v>1</v>
      </c>
      <c r="J4460">
        <f t="shared" si="1120"/>
        <v>81.049999999999272</v>
      </c>
      <c r="K4460">
        <f t="shared" si="1118"/>
        <v>1</v>
      </c>
      <c r="L4460" s="11">
        <f t="shared" ca="1" si="1112"/>
        <v>10886.749999999949</v>
      </c>
      <c r="M4460">
        <f t="shared" ca="1" si="1119"/>
        <v>1</v>
      </c>
      <c r="N4460">
        <f t="shared" ca="1" si="1113"/>
        <v>0</v>
      </c>
      <c r="O4460">
        <f>COUNTIF(結算日!$A$3:$A$249,A4460)</f>
        <v>0</v>
      </c>
      <c r="Q4460" s="7">
        <f t="shared" si="1121"/>
        <v>60</v>
      </c>
      <c r="R4460" s="8">
        <f t="shared" ca="1" si="1125"/>
        <v>22380</v>
      </c>
      <c r="S4460" s="8">
        <f t="shared" ca="1" si="1126"/>
        <v>3147032</v>
      </c>
      <c r="T4460" s="8">
        <f t="shared" ca="1" si="1122"/>
        <v>373</v>
      </c>
      <c r="U4460" s="9">
        <f t="shared" ca="1" si="1127"/>
        <v>0</v>
      </c>
      <c r="V4460">
        <f t="shared" si="1123"/>
        <v>2016</v>
      </c>
      <c r="W4460">
        <f t="shared" si="1124"/>
        <v>6</v>
      </c>
    </row>
    <row r="4461" spans="1:23" x14ac:dyDescent="0.25">
      <c r="A4461" s="1">
        <v>42551</v>
      </c>
      <c r="B4461" s="2">
        <v>8666.58</v>
      </c>
      <c r="C4461" s="2">
        <v>91933</v>
      </c>
      <c r="D4461" s="2">
        <v>8518</v>
      </c>
      <c r="E4461" s="2">
        <v>8397</v>
      </c>
      <c r="F4461" s="10">
        <f t="shared" si="1114"/>
        <v>-1.7144017594022065E-2</v>
      </c>
      <c r="G4461" s="2">
        <f t="shared" ca="1" si="1115"/>
        <v>72947.100000000006</v>
      </c>
      <c r="H4461">
        <f t="shared" ca="1" si="1116"/>
        <v>1</v>
      </c>
      <c r="I4461">
        <f t="shared" si="1117"/>
        <v>1</v>
      </c>
      <c r="J4461">
        <f t="shared" si="1120"/>
        <v>80.020000000000437</v>
      </c>
      <c r="K4461">
        <f t="shared" si="1118"/>
        <v>1</v>
      </c>
      <c r="L4461" s="11">
        <f t="shared" ca="1" si="1112"/>
        <v>10966.76999999995</v>
      </c>
      <c r="M4461">
        <f t="shared" ca="1" si="1119"/>
        <v>1</v>
      </c>
      <c r="N4461">
        <f t="shared" ca="1" si="1113"/>
        <v>0</v>
      </c>
      <c r="O4461">
        <f>COUNTIF(結算日!$A$3:$A$249,A4461)</f>
        <v>0</v>
      </c>
      <c r="Q4461" s="7">
        <f t="shared" si="1121"/>
        <v>82</v>
      </c>
      <c r="R4461" s="8">
        <f t="shared" ca="1" si="1125"/>
        <v>30586</v>
      </c>
      <c r="S4461" s="8">
        <f t="shared" ca="1" si="1126"/>
        <v>3177618</v>
      </c>
      <c r="T4461" s="8">
        <f t="shared" ca="1" si="1122"/>
        <v>373</v>
      </c>
      <c r="U4461" s="9">
        <f t="shared" ca="1" si="1127"/>
        <v>0</v>
      </c>
      <c r="V4461">
        <f t="shared" si="1123"/>
        <v>2016</v>
      </c>
      <c r="W4461">
        <f t="shared" si="1124"/>
        <v>6</v>
      </c>
    </row>
    <row r="4462" spans="1:23" x14ac:dyDescent="0.25">
      <c r="A4462" s="1">
        <v>42552</v>
      </c>
      <c r="B4462" s="2">
        <v>8738.24</v>
      </c>
      <c r="C4462" s="2">
        <v>86125</v>
      </c>
      <c r="D4462" s="2">
        <v>8626</v>
      </c>
      <c r="E4462" s="2">
        <v>8501</v>
      </c>
      <c r="F4462" s="10">
        <f t="shared" si="1114"/>
        <v>-1.2844691837257782E-2</v>
      </c>
      <c r="G4462" s="2">
        <f t="shared" ca="1" si="1115"/>
        <v>73242.774999999994</v>
      </c>
      <c r="H4462">
        <f t="shared" ca="1" si="1116"/>
        <v>1</v>
      </c>
      <c r="I4462">
        <f t="shared" si="1117"/>
        <v>1</v>
      </c>
      <c r="J4462">
        <f t="shared" si="1120"/>
        <v>71.659999999999854</v>
      </c>
      <c r="K4462">
        <f t="shared" si="1118"/>
        <v>1</v>
      </c>
      <c r="L4462" s="11">
        <f t="shared" ca="1" si="1112"/>
        <v>11038.429999999949</v>
      </c>
      <c r="M4462">
        <f t="shared" ca="1" si="1119"/>
        <v>1</v>
      </c>
      <c r="N4462">
        <f t="shared" ca="1" si="1113"/>
        <v>0</v>
      </c>
      <c r="O4462">
        <f>COUNTIF(結算日!$A$3:$A$249,A4462)</f>
        <v>0</v>
      </c>
      <c r="Q4462" s="7">
        <f t="shared" si="1121"/>
        <v>108</v>
      </c>
      <c r="R4462" s="8">
        <f t="shared" ca="1" si="1125"/>
        <v>40284</v>
      </c>
      <c r="S4462" s="8">
        <f t="shared" ca="1" si="1126"/>
        <v>3217902</v>
      </c>
      <c r="T4462" s="8">
        <f t="shared" ca="1" si="1122"/>
        <v>373</v>
      </c>
      <c r="U4462" s="9">
        <f t="shared" ca="1" si="1127"/>
        <v>0</v>
      </c>
      <c r="V4462">
        <f t="shared" si="1123"/>
        <v>2016</v>
      </c>
      <c r="W4462">
        <f t="shared" si="1124"/>
        <v>7</v>
      </c>
    </row>
    <row r="4463" spans="1:23" x14ac:dyDescent="0.25">
      <c r="A4463" s="1">
        <v>42555</v>
      </c>
      <c r="B4463" s="2">
        <v>8760.58</v>
      </c>
      <c r="C4463" s="2">
        <v>69654</v>
      </c>
      <c r="D4463" s="2">
        <v>8630</v>
      </c>
      <c r="E4463" s="2">
        <v>8508</v>
      </c>
      <c r="F4463" s="10">
        <f t="shared" si="1114"/>
        <v>-1.4905405806464822E-2</v>
      </c>
      <c r="G4463" s="2">
        <f t="shared" ca="1" si="1115"/>
        <v>72916.649999999994</v>
      </c>
      <c r="H4463">
        <f t="shared" ca="1" si="1116"/>
        <v>-1</v>
      </c>
      <c r="I4463">
        <f t="shared" si="1117"/>
        <v>1</v>
      </c>
      <c r="J4463">
        <f t="shared" si="1120"/>
        <v>22.340000000000146</v>
      </c>
      <c r="K4463">
        <f t="shared" si="1118"/>
        <v>1</v>
      </c>
      <c r="L4463" s="11">
        <f t="shared" ca="1" si="1112"/>
        <v>11060.76999999995</v>
      </c>
      <c r="M4463">
        <f t="shared" ca="1" si="1119"/>
        <v>1</v>
      </c>
      <c r="N4463">
        <f t="shared" ca="1" si="1113"/>
        <v>0</v>
      </c>
      <c r="O4463">
        <f>COUNTIF(結算日!$A$3:$A$249,A4463)</f>
        <v>0</v>
      </c>
      <c r="Q4463" s="7">
        <f t="shared" si="1121"/>
        <v>4</v>
      </c>
      <c r="R4463" s="8">
        <f t="shared" ca="1" si="1125"/>
        <v>1492</v>
      </c>
      <c r="S4463" s="8">
        <f t="shared" ca="1" si="1126"/>
        <v>3219394</v>
      </c>
      <c r="T4463" s="8">
        <f t="shared" ca="1" si="1122"/>
        <v>373</v>
      </c>
      <c r="U4463" s="9">
        <f t="shared" ca="1" si="1127"/>
        <v>0</v>
      </c>
      <c r="V4463">
        <f t="shared" si="1123"/>
        <v>2016</v>
      </c>
      <c r="W4463">
        <f t="shared" si="1124"/>
        <v>7</v>
      </c>
    </row>
    <row r="4464" spans="1:23" x14ac:dyDescent="0.25">
      <c r="A4464" s="1">
        <v>42556</v>
      </c>
      <c r="B4464" s="2">
        <v>8716.07</v>
      </c>
      <c r="C4464" s="2">
        <v>62207</v>
      </c>
      <c r="D4464" s="2">
        <v>8609</v>
      </c>
      <c r="E4464" s="2">
        <v>8488</v>
      </c>
      <c r="F4464" s="10">
        <f t="shared" si="1114"/>
        <v>-1.2284206069937409E-2</v>
      </c>
      <c r="G4464" s="2">
        <f t="shared" ca="1" si="1115"/>
        <v>72604.475000000006</v>
      </c>
      <c r="H4464">
        <f t="shared" ca="1" si="1116"/>
        <v>-1</v>
      </c>
      <c r="I4464">
        <f t="shared" si="1117"/>
        <v>1</v>
      </c>
      <c r="J4464">
        <f t="shared" si="1120"/>
        <v>-44.510000000000218</v>
      </c>
      <c r="K4464">
        <f t="shared" si="1118"/>
        <v>1</v>
      </c>
      <c r="L4464" s="11">
        <f t="shared" ca="1" si="1112"/>
        <v>11016.259999999949</v>
      </c>
      <c r="M4464">
        <f t="shared" ca="1" si="1119"/>
        <v>1</v>
      </c>
      <c r="N4464">
        <f t="shared" ca="1" si="1113"/>
        <v>0</v>
      </c>
      <c r="O4464">
        <f>COUNTIF(結算日!$A$3:$A$249,A4464)</f>
        <v>0</v>
      </c>
      <c r="Q4464" s="7">
        <f t="shared" si="1121"/>
        <v>-21</v>
      </c>
      <c r="R4464" s="8">
        <f t="shared" ca="1" si="1125"/>
        <v>-7833</v>
      </c>
      <c r="S4464" s="8">
        <f t="shared" ca="1" si="1126"/>
        <v>3211561</v>
      </c>
      <c r="T4464" s="8">
        <f t="shared" ca="1" si="1122"/>
        <v>373</v>
      </c>
      <c r="U4464" s="9">
        <f t="shared" ca="1" si="1127"/>
        <v>0</v>
      </c>
      <c r="V4464">
        <f t="shared" si="1123"/>
        <v>2016</v>
      </c>
      <c r="W4464">
        <f t="shared" si="1124"/>
        <v>7</v>
      </c>
    </row>
    <row r="4465" spans="1:23" x14ac:dyDescent="0.25">
      <c r="A4465" s="1">
        <v>42557</v>
      </c>
      <c r="B4465" s="2">
        <v>8575.75</v>
      </c>
      <c r="C4465" s="2">
        <v>78319</v>
      </c>
      <c r="D4465" s="2">
        <v>8468</v>
      </c>
      <c r="E4465" s="2">
        <v>8341</v>
      </c>
      <c r="F4465" s="10">
        <f t="shared" si="1114"/>
        <v>-1.2564498731889362E-2</v>
      </c>
      <c r="G4465" s="2">
        <f t="shared" ca="1" si="1115"/>
        <v>72842.274999999994</v>
      </c>
      <c r="H4465">
        <f t="shared" ca="1" si="1116"/>
        <v>1</v>
      </c>
      <c r="I4465">
        <f t="shared" si="1117"/>
        <v>1</v>
      </c>
      <c r="J4465">
        <f t="shared" si="1120"/>
        <v>-140.31999999999971</v>
      </c>
      <c r="K4465">
        <f t="shared" si="1118"/>
        <v>1</v>
      </c>
      <c r="L4465" s="11">
        <f t="shared" ca="1" si="1112"/>
        <v>10875.93999999995</v>
      </c>
      <c r="M4465">
        <f t="shared" ca="1" si="1119"/>
        <v>1</v>
      </c>
      <c r="N4465">
        <f t="shared" ca="1" si="1113"/>
        <v>0</v>
      </c>
      <c r="O4465">
        <f>COUNTIF(結算日!$A$3:$A$249,A4465)</f>
        <v>0</v>
      </c>
      <c r="Q4465" s="7">
        <f t="shared" si="1121"/>
        <v>-141</v>
      </c>
      <c r="R4465" s="8">
        <f t="shared" ca="1" si="1125"/>
        <v>-52593</v>
      </c>
      <c r="S4465" s="8">
        <f t="shared" ca="1" si="1126"/>
        <v>3158968</v>
      </c>
      <c r="T4465" s="8">
        <f t="shared" ca="1" si="1122"/>
        <v>373</v>
      </c>
      <c r="U4465" s="9">
        <f t="shared" ca="1" si="1127"/>
        <v>0</v>
      </c>
      <c r="V4465">
        <f t="shared" si="1123"/>
        <v>2016</v>
      </c>
      <c r="W4465">
        <f t="shared" si="1124"/>
        <v>7</v>
      </c>
    </row>
    <row r="4466" spans="1:23" x14ac:dyDescent="0.25">
      <c r="A4466" s="1">
        <v>42558</v>
      </c>
      <c r="B4466" s="2">
        <v>8640.91</v>
      </c>
      <c r="C4466" s="2">
        <v>62991</v>
      </c>
      <c r="D4466" s="2">
        <v>8562</v>
      </c>
      <c r="E4466" s="2">
        <v>8434</v>
      </c>
      <c r="F4466" s="10">
        <f t="shared" si="1114"/>
        <v>-9.1321400176601619E-3</v>
      </c>
      <c r="G4466" s="2">
        <f t="shared" ca="1" si="1115"/>
        <v>72459.600000000006</v>
      </c>
      <c r="H4466">
        <f t="shared" ca="1" si="1116"/>
        <v>-1</v>
      </c>
      <c r="I4466">
        <f t="shared" si="1117"/>
        <v>1</v>
      </c>
      <c r="J4466">
        <f t="shared" si="1120"/>
        <v>65.159999999999854</v>
      </c>
      <c r="K4466">
        <f t="shared" si="1118"/>
        <v>1</v>
      </c>
      <c r="L4466" s="11">
        <f t="shared" ca="1" si="1112"/>
        <v>10941.099999999949</v>
      </c>
      <c r="M4466">
        <f t="shared" ca="1" si="1119"/>
        <v>1</v>
      </c>
      <c r="N4466">
        <f t="shared" ca="1" si="1113"/>
        <v>0</v>
      </c>
      <c r="O4466">
        <f>COUNTIF(結算日!$A$3:$A$249,A4466)</f>
        <v>0</v>
      </c>
      <c r="Q4466" s="7">
        <f t="shared" si="1121"/>
        <v>94</v>
      </c>
      <c r="R4466" s="8">
        <f t="shared" ca="1" si="1125"/>
        <v>35062</v>
      </c>
      <c r="S4466" s="8">
        <f t="shared" ca="1" si="1126"/>
        <v>3194030</v>
      </c>
      <c r="T4466" s="8">
        <f t="shared" ca="1" si="1122"/>
        <v>373</v>
      </c>
      <c r="U4466" s="9">
        <f t="shared" ca="1" si="1127"/>
        <v>0</v>
      </c>
      <c r="V4466">
        <f t="shared" si="1123"/>
        <v>2016</v>
      </c>
      <c r="W4466">
        <f t="shared" si="1124"/>
        <v>7</v>
      </c>
    </row>
    <row r="4467" spans="1:23" x14ac:dyDescent="0.25">
      <c r="A4467" s="1">
        <v>42562</v>
      </c>
      <c r="B4467" s="2">
        <v>8786.4699999999993</v>
      </c>
      <c r="C4467" s="2">
        <v>97292</v>
      </c>
      <c r="D4467" s="2">
        <v>8736</v>
      </c>
      <c r="E4467" s="2">
        <v>8602</v>
      </c>
      <c r="F4467" s="10">
        <f t="shared" si="1114"/>
        <v>-5.744058763075377E-3</v>
      </c>
      <c r="G4467" s="2">
        <f t="shared" ca="1" si="1115"/>
        <v>73194.8</v>
      </c>
      <c r="H4467">
        <f t="shared" ca="1" si="1116"/>
        <v>1</v>
      </c>
      <c r="I4467">
        <f t="shared" si="1117"/>
        <v>1</v>
      </c>
      <c r="J4467">
        <f t="shared" si="1120"/>
        <v>145.55999999999949</v>
      </c>
      <c r="K4467">
        <f t="shared" si="1118"/>
        <v>1</v>
      </c>
      <c r="L4467" s="11">
        <f t="shared" ca="1" si="1112"/>
        <v>11086.659999999949</v>
      </c>
      <c r="M4467">
        <f t="shared" ca="1" si="1119"/>
        <v>1</v>
      </c>
      <c r="N4467">
        <f t="shared" ca="1" si="1113"/>
        <v>0</v>
      </c>
      <c r="O4467">
        <f>COUNTIF(結算日!$A$3:$A$249,A4467)</f>
        <v>0</v>
      </c>
      <c r="Q4467" s="7">
        <f t="shared" si="1121"/>
        <v>174</v>
      </c>
      <c r="R4467" s="8">
        <f t="shared" ca="1" si="1125"/>
        <v>64902</v>
      </c>
      <c r="S4467" s="8">
        <f t="shared" ca="1" si="1126"/>
        <v>3258932</v>
      </c>
      <c r="T4467" s="8">
        <f t="shared" ca="1" si="1122"/>
        <v>373</v>
      </c>
      <c r="U4467" s="9">
        <f t="shared" ca="1" si="1127"/>
        <v>0</v>
      </c>
      <c r="V4467">
        <f t="shared" si="1123"/>
        <v>2016</v>
      </c>
      <c r="W4467">
        <f t="shared" si="1124"/>
        <v>7</v>
      </c>
    </row>
    <row r="4468" spans="1:23" x14ac:dyDescent="0.25">
      <c r="A4468" s="1">
        <v>42563</v>
      </c>
      <c r="B4468" s="2">
        <v>8841.4599999999991</v>
      </c>
      <c r="C4468" s="2">
        <v>97425</v>
      </c>
      <c r="D4468" s="2">
        <v>8777</v>
      </c>
      <c r="E4468" s="2">
        <v>8638</v>
      </c>
      <c r="F4468" s="10">
        <f t="shared" si="1114"/>
        <v>-7.290651091561684E-3</v>
      </c>
      <c r="G4468" s="2">
        <f t="shared" ca="1" si="1115"/>
        <v>73401.324999999997</v>
      </c>
      <c r="H4468">
        <f t="shared" ca="1" si="1116"/>
        <v>1</v>
      </c>
      <c r="I4468">
        <f t="shared" si="1117"/>
        <v>1</v>
      </c>
      <c r="J4468">
        <f t="shared" si="1120"/>
        <v>54.989999999999782</v>
      </c>
      <c r="K4468">
        <f t="shared" si="1118"/>
        <v>1</v>
      </c>
      <c r="L4468" s="11">
        <f t="shared" ca="1" si="1112"/>
        <v>11141.649999999949</v>
      </c>
      <c r="M4468">
        <f t="shared" ca="1" si="1119"/>
        <v>1</v>
      </c>
      <c r="N4468">
        <f t="shared" ca="1" si="1113"/>
        <v>0</v>
      </c>
      <c r="O4468">
        <f>COUNTIF(結算日!$A$3:$A$249,A4468)</f>
        <v>0</v>
      </c>
      <c r="Q4468" s="7">
        <f t="shared" si="1121"/>
        <v>41</v>
      </c>
      <c r="R4468" s="8">
        <f t="shared" ca="1" si="1125"/>
        <v>15293</v>
      </c>
      <c r="S4468" s="8">
        <f t="shared" ca="1" si="1126"/>
        <v>3274225</v>
      </c>
      <c r="T4468" s="8">
        <f t="shared" ca="1" si="1122"/>
        <v>373</v>
      </c>
      <c r="U4468" s="9">
        <f t="shared" ca="1" si="1127"/>
        <v>0</v>
      </c>
      <c r="V4468">
        <f t="shared" si="1123"/>
        <v>2016</v>
      </c>
      <c r="W4468">
        <f t="shared" si="1124"/>
        <v>7</v>
      </c>
    </row>
    <row r="4469" spans="1:23" x14ac:dyDescent="0.25">
      <c r="A4469" s="1">
        <v>42564</v>
      </c>
      <c r="B4469" s="2">
        <v>8857.75</v>
      </c>
      <c r="C4469" s="2">
        <v>97282</v>
      </c>
      <c r="D4469" s="2">
        <v>8793</v>
      </c>
      <c r="E4469" s="2">
        <v>8652</v>
      </c>
      <c r="F4469" s="10">
        <f t="shared" si="1114"/>
        <v>-7.3099827834381959E-3</v>
      </c>
      <c r="G4469" s="2">
        <f t="shared" ca="1" si="1115"/>
        <v>74271.199999999997</v>
      </c>
      <c r="H4469">
        <f t="shared" ca="1" si="1116"/>
        <v>1</v>
      </c>
      <c r="I4469">
        <f t="shared" si="1117"/>
        <v>1</v>
      </c>
      <c r="J4469">
        <f t="shared" si="1120"/>
        <v>16.290000000000873</v>
      </c>
      <c r="K4469">
        <f t="shared" si="1118"/>
        <v>1</v>
      </c>
      <c r="L4469" s="11">
        <f t="shared" ca="1" si="1112"/>
        <v>11157.93999999995</v>
      </c>
      <c r="M4469">
        <f t="shared" ca="1" si="1119"/>
        <v>1</v>
      </c>
      <c r="N4469">
        <f t="shared" ca="1" si="1113"/>
        <v>0</v>
      </c>
      <c r="O4469">
        <f>COUNTIF(結算日!$A$3:$A$249,A4469)</f>
        <v>0</v>
      </c>
      <c r="Q4469" s="7">
        <f t="shared" si="1121"/>
        <v>16</v>
      </c>
      <c r="R4469" s="8">
        <f t="shared" ca="1" si="1125"/>
        <v>5968</v>
      </c>
      <c r="S4469" s="8">
        <f t="shared" ca="1" si="1126"/>
        <v>3280193</v>
      </c>
      <c r="T4469" s="8">
        <f t="shared" ca="1" si="1122"/>
        <v>373</v>
      </c>
      <c r="U4469" s="9">
        <f t="shared" ca="1" si="1127"/>
        <v>0</v>
      </c>
      <c r="V4469">
        <f t="shared" si="1123"/>
        <v>2016</v>
      </c>
      <c r="W4469">
        <f t="shared" si="1124"/>
        <v>7</v>
      </c>
    </row>
    <row r="4470" spans="1:23" x14ac:dyDescent="0.25">
      <c r="A4470" s="1">
        <v>42565</v>
      </c>
      <c r="B4470" s="2">
        <v>8866.36</v>
      </c>
      <c r="C4470" s="2">
        <v>83315</v>
      </c>
      <c r="D4470" s="2">
        <v>8813</v>
      </c>
      <c r="E4470" s="2">
        <v>8673</v>
      </c>
      <c r="F4470" s="10">
        <f t="shared" si="1114"/>
        <v>-6.018253262894846E-3</v>
      </c>
      <c r="G4470" s="2">
        <f t="shared" ca="1" si="1115"/>
        <v>74723.850000000006</v>
      </c>
      <c r="H4470">
        <f t="shared" ca="1" si="1116"/>
        <v>1</v>
      </c>
      <c r="I4470">
        <f t="shared" si="1117"/>
        <v>1</v>
      </c>
      <c r="J4470">
        <f t="shared" si="1120"/>
        <v>8.6100000000005821</v>
      </c>
      <c r="K4470">
        <f t="shared" si="1118"/>
        <v>1</v>
      </c>
      <c r="L4470" s="11">
        <f t="shared" ca="1" si="1112"/>
        <v>11166.54999999995</v>
      </c>
      <c r="M4470">
        <f t="shared" ca="1" si="1119"/>
        <v>1</v>
      </c>
      <c r="N4470">
        <f t="shared" ca="1" si="1113"/>
        <v>0</v>
      </c>
      <c r="O4470">
        <f>COUNTIF(結算日!$A$3:$A$249,A4470)</f>
        <v>0</v>
      </c>
      <c r="Q4470" s="7">
        <f t="shared" si="1121"/>
        <v>20</v>
      </c>
      <c r="R4470" s="8">
        <f t="shared" ca="1" si="1125"/>
        <v>7460</v>
      </c>
      <c r="S4470" s="8">
        <f t="shared" ca="1" si="1126"/>
        <v>3287653</v>
      </c>
      <c r="T4470" s="8">
        <f t="shared" ca="1" si="1122"/>
        <v>373</v>
      </c>
      <c r="U4470" s="9">
        <f t="shared" ca="1" si="1127"/>
        <v>0</v>
      </c>
      <c r="V4470">
        <f t="shared" si="1123"/>
        <v>2016</v>
      </c>
      <c r="W4470">
        <f t="shared" si="1124"/>
        <v>7</v>
      </c>
    </row>
    <row r="4471" spans="1:23" x14ac:dyDescent="0.25">
      <c r="A4471" s="1">
        <v>42566</v>
      </c>
      <c r="B4471" s="2">
        <v>8949.85</v>
      </c>
      <c r="C4471" s="2">
        <v>101378</v>
      </c>
      <c r="D4471" s="2">
        <v>8911</v>
      </c>
      <c r="E4471" s="2">
        <v>8777</v>
      </c>
      <c r="F4471" s="10">
        <f t="shared" si="1114"/>
        <v>-4.3408548746627362E-3</v>
      </c>
      <c r="G4471" s="2">
        <f t="shared" ca="1" si="1115"/>
        <v>75640.600000000006</v>
      </c>
      <c r="H4471">
        <f t="shared" ca="1" si="1116"/>
        <v>1</v>
      </c>
      <c r="I4471">
        <f t="shared" si="1117"/>
        <v>1</v>
      </c>
      <c r="J4471">
        <f t="shared" si="1120"/>
        <v>83.489999999999782</v>
      </c>
      <c r="K4471">
        <f t="shared" si="1118"/>
        <v>1</v>
      </c>
      <c r="L4471" s="11">
        <f t="shared" ca="1" si="1112"/>
        <v>11250.03999999995</v>
      </c>
      <c r="M4471">
        <f t="shared" ca="1" si="1119"/>
        <v>1</v>
      </c>
      <c r="N4471">
        <f t="shared" ca="1" si="1113"/>
        <v>0</v>
      </c>
      <c r="O4471">
        <f>COUNTIF(結算日!$A$3:$A$249,A4471)</f>
        <v>0</v>
      </c>
      <c r="Q4471" s="7">
        <f t="shared" si="1121"/>
        <v>98</v>
      </c>
      <c r="R4471" s="8">
        <f t="shared" ca="1" si="1125"/>
        <v>36554</v>
      </c>
      <c r="S4471" s="8">
        <f t="shared" ca="1" si="1126"/>
        <v>3324207</v>
      </c>
      <c r="T4471" s="8">
        <f t="shared" ca="1" si="1122"/>
        <v>373</v>
      </c>
      <c r="U4471" s="9">
        <f t="shared" ca="1" si="1127"/>
        <v>0</v>
      </c>
      <c r="V4471">
        <f t="shared" si="1123"/>
        <v>2016</v>
      </c>
      <c r="W4471">
        <f t="shared" si="1124"/>
        <v>7</v>
      </c>
    </row>
    <row r="4472" spans="1:23" x14ac:dyDescent="0.25">
      <c r="A4472" s="1">
        <v>42569</v>
      </c>
      <c r="B4472" s="2">
        <v>9008.2099999999991</v>
      </c>
      <c r="C4472" s="2">
        <v>92670</v>
      </c>
      <c r="D4472" s="2">
        <v>8998</v>
      </c>
      <c r="E4472" s="2">
        <v>8869</v>
      </c>
      <c r="F4472" s="10">
        <f t="shared" si="1114"/>
        <v>-1.1334105221790791E-3</v>
      </c>
      <c r="G4472" s="2">
        <f t="shared" ca="1" si="1115"/>
        <v>76454.850000000006</v>
      </c>
      <c r="H4472">
        <f t="shared" ca="1" si="1116"/>
        <v>1</v>
      </c>
      <c r="I4472">
        <f t="shared" si="1117"/>
        <v>1</v>
      </c>
      <c r="J4472">
        <f t="shared" si="1120"/>
        <v>58.359999999998763</v>
      </c>
      <c r="K4472">
        <f t="shared" si="1118"/>
        <v>1</v>
      </c>
      <c r="L4472" s="11">
        <f t="shared" ca="1" si="1112"/>
        <v>11308.399999999949</v>
      </c>
      <c r="M4472">
        <f t="shared" ca="1" si="1119"/>
        <v>1</v>
      </c>
      <c r="N4472">
        <f t="shared" ca="1" si="1113"/>
        <v>0</v>
      </c>
      <c r="O4472">
        <f>COUNTIF(結算日!$A$3:$A$249,A4472)</f>
        <v>0</v>
      </c>
      <c r="Q4472" s="7">
        <f t="shared" si="1121"/>
        <v>87</v>
      </c>
      <c r="R4472" s="8">
        <f t="shared" ca="1" si="1125"/>
        <v>32451</v>
      </c>
      <c r="S4472" s="8">
        <f t="shared" ca="1" si="1126"/>
        <v>3356658</v>
      </c>
      <c r="T4472" s="8">
        <f t="shared" ca="1" si="1122"/>
        <v>373</v>
      </c>
      <c r="U4472" s="9">
        <f t="shared" ca="1" si="1127"/>
        <v>0</v>
      </c>
      <c r="V4472">
        <f t="shared" si="1123"/>
        <v>2016</v>
      </c>
      <c r="W4472">
        <f t="shared" si="1124"/>
        <v>7</v>
      </c>
    </row>
    <row r="4473" spans="1:23" x14ac:dyDescent="0.25">
      <c r="A4473" s="1">
        <v>42570</v>
      </c>
      <c r="B4473" s="2">
        <v>9034.8700000000008</v>
      </c>
      <c r="C4473" s="2">
        <v>94743</v>
      </c>
      <c r="D4473" s="2">
        <v>9033</v>
      </c>
      <c r="E4473" s="2">
        <v>8921</v>
      </c>
      <c r="F4473" s="10">
        <f t="shared" si="1114"/>
        <v>-2.0697586130191681E-4</v>
      </c>
      <c r="G4473" s="2">
        <f t="shared" ca="1" si="1115"/>
        <v>77384.925000000003</v>
      </c>
      <c r="H4473">
        <f t="shared" ca="1" si="1116"/>
        <v>1</v>
      </c>
      <c r="I4473">
        <f t="shared" si="1117"/>
        <v>1</v>
      </c>
      <c r="J4473">
        <f t="shared" si="1120"/>
        <v>26.660000000001673</v>
      </c>
      <c r="K4473">
        <f t="shared" ca="1" si="1118"/>
        <v>1</v>
      </c>
      <c r="L4473" s="11">
        <f t="shared" ca="1" si="1112"/>
        <v>11335.05999999995</v>
      </c>
      <c r="M4473">
        <f t="shared" ca="1" si="1119"/>
        <v>1</v>
      </c>
      <c r="N4473">
        <f t="shared" ca="1" si="1113"/>
        <v>0</v>
      </c>
      <c r="O4473">
        <f>COUNTIF(結算日!$A$3:$A$249,A4473)</f>
        <v>0</v>
      </c>
      <c r="Q4473" s="7">
        <f t="shared" si="1121"/>
        <v>35</v>
      </c>
      <c r="R4473" s="8">
        <f t="shared" ca="1" si="1125"/>
        <v>13055</v>
      </c>
      <c r="S4473" s="8">
        <f t="shared" ca="1" si="1126"/>
        <v>3369713</v>
      </c>
      <c r="T4473" s="8">
        <f t="shared" ca="1" si="1122"/>
        <v>373</v>
      </c>
      <c r="U4473" s="9">
        <f t="shared" ca="1" si="1127"/>
        <v>0</v>
      </c>
      <c r="V4473">
        <f t="shared" si="1123"/>
        <v>2016</v>
      </c>
      <c r="W4473">
        <f t="shared" si="1124"/>
        <v>7</v>
      </c>
    </row>
    <row r="4474" spans="1:23" x14ac:dyDescent="0.25">
      <c r="A4474" s="1">
        <v>42571</v>
      </c>
      <c r="B4474" s="2">
        <v>9007.68</v>
      </c>
      <c r="C4474" s="2">
        <v>93647</v>
      </c>
      <c r="D4474" s="2">
        <v>9003</v>
      </c>
      <c r="E4474" s="2">
        <v>8882</v>
      </c>
      <c r="F4474" s="10">
        <f t="shared" si="1114"/>
        <v>-1.3952538278446891E-2</v>
      </c>
      <c r="G4474" s="2">
        <f t="shared" ca="1" si="1115"/>
        <v>77474.324999999997</v>
      </c>
      <c r="H4474">
        <f t="shared" ca="1" si="1116"/>
        <v>1</v>
      </c>
      <c r="I4474">
        <f t="shared" si="1117"/>
        <v>1</v>
      </c>
      <c r="J4474">
        <f t="shared" si="1120"/>
        <v>-27.190000000000509</v>
      </c>
      <c r="K4474">
        <f t="shared" si="1118"/>
        <v>1</v>
      </c>
      <c r="L4474" s="11">
        <f t="shared" ca="1" si="1112"/>
        <v>11307.86999999995</v>
      </c>
      <c r="M4474">
        <f t="shared" ca="1" si="1119"/>
        <v>1</v>
      </c>
      <c r="N4474">
        <f t="shared" ca="1" si="1113"/>
        <v>0</v>
      </c>
      <c r="O4474">
        <f>COUNTIF(結算日!$A$3:$A$249,A4474)</f>
        <v>1</v>
      </c>
      <c r="Q4474" s="7">
        <f t="shared" si="1121"/>
        <v>-30</v>
      </c>
      <c r="R4474" s="8">
        <f t="shared" ca="1" si="1125"/>
        <v>-11190</v>
      </c>
      <c r="S4474" s="8">
        <f t="shared" ca="1" si="1126"/>
        <v>3358523</v>
      </c>
      <c r="T4474" s="8">
        <f t="shared" ca="1" si="1122"/>
        <v>378</v>
      </c>
      <c r="U4474" s="9">
        <f t="shared" ca="1" si="1127"/>
        <v>751</v>
      </c>
      <c r="V4474">
        <f t="shared" si="1123"/>
        <v>2016</v>
      </c>
      <c r="W4474">
        <f t="shared" si="1124"/>
        <v>7</v>
      </c>
    </row>
    <row r="4475" spans="1:23" x14ac:dyDescent="0.25">
      <c r="A4475" s="1">
        <v>42572</v>
      </c>
      <c r="B4475" s="2">
        <v>9056.56</v>
      </c>
      <c r="C4475" s="2">
        <v>99153</v>
      </c>
      <c r="D4475" s="2">
        <v>8984</v>
      </c>
      <c r="E4475" s="2">
        <v>8932</v>
      </c>
      <c r="F4475" s="10">
        <f t="shared" si="1114"/>
        <v>-8.0118720573815194E-3</v>
      </c>
      <c r="G4475" s="2">
        <f t="shared" ca="1" si="1115"/>
        <v>78381.875</v>
      </c>
      <c r="H4475">
        <f t="shared" ca="1" si="1116"/>
        <v>1</v>
      </c>
      <c r="I4475">
        <f t="shared" si="1117"/>
        <v>1</v>
      </c>
      <c r="J4475">
        <f t="shared" si="1120"/>
        <v>48.8799999999992</v>
      </c>
      <c r="K4475">
        <f t="shared" si="1118"/>
        <v>1</v>
      </c>
      <c r="L4475" s="11">
        <f t="shared" ca="1" si="1112"/>
        <v>11356.749999999949</v>
      </c>
      <c r="M4475">
        <f t="shared" ca="1" si="1119"/>
        <v>1</v>
      </c>
      <c r="N4475">
        <f t="shared" ca="1" si="1113"/>
        <v>0</v>
      </c>
      <c r="O4475">
        <f>COUNTIF(結算日!$A$3:$A$249,A4475)</f>
        <v>0</v>
      </c>
      <c r="Q4475" s="7">
        <f t="shared" si="1121"/>
        <v>102</v>
      </c>
      <c r="R4475" s="8">
        <f t="shared" ca="1" si="1125"/>
        <v>38556</v>
      </c>
      <c r="S4475" s="8">
        <f t="shared" ca="1" si="1126"/>
        <v>3396328</v>
      </c>
      <c r="T4475" s="8">
        <f t="shared" ca="1" si="1122"/>
        <v>378</v>
      </c>
      <c r="U4475" s="9">
        <f t="shared" ca="1" si="1127"/>
        <v>0</v>
      </c>
      <c r="V4475">
        <f t="shared" si="1123"/>
        <v>2016</v>
      </c>
      <c r="W4475">
        <f t="shared" si="1124"/>
        <v>7</v>
      </c>
    </row>
    <row r="4476" spans="1:23" x14ac:dyDescent="0.25">
      <c r="A4476" s="1">
        <v>42573</v>
      </c>
      <c r="B4476" s="2">
        <v>9013.14</v>
      </c>
      <c r="C4476" s="2">
        <v>80048</v>
      </c>
      <c r="D4476" s="2">
        <v>8925</v>
      </c>
      <c r="E4476" s="2">
        <v>8875</v>
      </c>
      <c r="F4476" s="10">
        <f t="shared" si="1114"/>
        <v>-9.7790559117021392E-3</v>
      </c>
      <c r="G4476" s="2">
        <f t="shared" ca="1" si="1115"/>
        <v>78409.850000000006</v>
      </c>
      <c r="H4476">
        <f t="shared" ca="1" si="1116"/>
        <v>1</v>
      </c>
      <c r="I4476">
        <f t="shared" si="1117"/>
        <v>1</v>
      </c>
      <c r="J4476">
        <f t="shared" si="1120"/>
        <v>-43.420000000000073</v>
      </c>
      <c r="K4476">
        <f t="shared" si="1118"/>
        <v>1</v>
      </c>
      <c r="L4476" s="11">
        <f t="shared" ca="1" si="1112"/>
        <v>11313.329999999949</v>
      </c>
      <c r="M4476">
        <f t="shared" ca="1" si="1119"/>
        <v>1</v>
      </c>
      <c r="N4476">
        <f t="shared" ca="1" si="1113"/>
        <v>0</v>
      </c>
      <c r="O4476">
        <f>COUNTIF(結算日!$A$3:$A$249,A4476)</f>
        <v>0</v>
      </c>
      <c r="Q4476" s="7">
        <f t="shared" si="1121"/>
        <v>-59</v>
      </c>
      <c r="R4476" s="8">
        <f t="shared" ca="1" si="1125"/>
        <v>-22302</v>
      </c>
      <c r="S4476" s="8">
        <f t="shared" ca="1" si="1126"/>
        <v>3374026</v>
      </c>
      <c r="T4476" s="8">
        <f t="shared" ca="1" si="1122"/>
        <v>378</v>
      </c>
      <c r="U4476" s="9">
        <f t="shared" ca="1" si="1127"/>
        <v>0</v>
      </c>
      <c r="V4476">
        <f t="shared" si="1123"/>
        <v>2016</v>
      </c>
      <c r="W4476">
        <f t="shared" si="1124"/>
        <v>7</v>
      </c>
    </row>
    <row r="4477" spans="1:23" x14ac:dyDescent="0.25">
      <c r="A4477" s="1">
        <v>42576</v>
      </c>
      <c r="B4477" s="2">
        <v>8991.67</v>
      </c>
      <c r="C4477" s="2">
        <v>77030</v>
      </c>
      <c r="D4477" s="2">
        <v>8891</v>
      </c>
      <c r="E4477" s="2">
        <v>8837</v>
      </c>
      <c r="F4477" s="10">
        <f t="shared" si="1114"/>
        <v>-1.1195917999659688E-2</v>
      </c>
      <c r="G4477" s="2">
        <f t="shared" ca="1" si="1115"/>
        <v>78733.600000000006</v>
      </c>
      <c r="H4477">
        <f t="shared" ca="1" si="1116"/>
        <v>-1</v>
      </c>
      <c r="I4477">
        <f t="shared" si="1117"/>
        <v>1</v>
      </c>
      <c r="J4477">
        <f t="shared" si="1120"/>
        <v>-21.469999999999345</v>
      </c>
      <c r="K4477">
        <f t="shared" si="1118"/>
        <v>1</v>
      </c>
      <c r="L4477" s="11">
        <f t="shared" ca="1" si="1112"/>
        <v>11291.85999999995</v>
      </c>
      <c r="M4477">
        <f t="shared" ca="1" si="1119"/>
        <v>1</v>
      </c>
      <c r="N4477">
        <f t="shared" ca="1" si="1113"/>
        <v>0</v>
      </c>
      <c r="O4477">
        <f>COUNTIF(結算日!$A$3:$A$249,A4477)</f>
        <v>0</v>
      </c>
      <c r="Q4477" s="7">
        <f t="shared" si="1121"/>
        <v>-34</v>
      </c>
      <c r="R4477" s="8">
        <f t="shared" ca="1" si="1125"/>
        <v>-12852</v>
      </c>
      <c r="S4477" s="8">
        <f t="shared" ca="1" si="1126"/>
        <v>3361174</v>
      </c>
      <c r="T4477" s="8">
        <f t="shared" ca="1" si="1122"/>
        <v>378</v>
      </c>
      <c r="U4477" s="9">
        <f t="shared" ca="1" si="1127"/>
        <v>0</v>
      </c>
      <c r="V4477">
        <f t="shared" si="1123"/>
        <v>2016</v>
      </c>
      <c r="W4477">
        <f t="shared" si="1124"/>
        <v>7</v>
      </c>
    </row>
    <row r="4478" spans="1:23" x14ac:dyDescent="0.25">
      <c r="A4478" s="1">
        <v>42577</v>
      </c>
      <c r="B4478" s="2">
        <v>9024.7900000000009</v>
      </c>
      <c r="C4478" s="2">
        <v>75714</v>
      </c>
      <c r="D4478" s="2">
        <v>8965</v>
      </c>
      <c r="E4478" s="2">
        <v>8913</v>
      </c>
      <c r="F4478" s="10">
        <f t="shared" si="1114"/>
        <v>-6.6250849050227822E-3</v>
      </c>
      <c r="G4478" s="2">
        <f t="shared" ca="1" si="1115"/>
        <v>78960.225000000006</v>
      </c>
      <c r="H4478">
        <f t="shared" ca="1" si="1116"/>
        <v>-1</v>
      </c>
      <c r="I4478">
        <f t="shared" si="1117"/>
        <v>1</v>
      </c>
      <c r="J4478">
        <f t="shared" si="1120"/>
        <v>33.1200000000008</v>
      </c>
      <c r="K4478">
        <f t="shared" si="1118"/>
        <v>1</v>
      </c>
      <c r="L4478" s="11">
        <f t="shared" ref="L4478:L4541" ca="1" si="1128">L4477+J4478*M4477</f>
        <v>11324.97999999995</v>
      </c>
      <c r="M4478">
        <f t="shared" ca="1" si="1119"/>
        <v>1</v>
      </c>
      <c r="N4478">
        <f t="shared" ref="N4478:N4541" ca="1" si="1129">ABS(M4478-M4477)</f>
        <v>0</v>
      </c>
      <c r="O4478">
        <f>COUNTIF(結算日!$A$3:$A$249,A4478)</f>
        <v>0</v>
      </c>
      <c r="Q4478" s="7">
        <f t="shared" si="1121"/>
        <v>74</v>
      </c>
      <c r="R4478" s="8">
        <f t="shared" ca="1" si="1125"/>
        <v>27972</v>
      </c>
      <c r="S4478" s="8">
        <f t="shared" ca="1" si="1126"/>
        <v>3389146</v>
      </c>
      <c r="T4478" s="8">
        <f t="shared" ca="1" si="1122"/>
        <v>378</v>
      </c>
      <c r="U4478" s="9">
        <f t="shared" ca="1" si="1127"/>
        <v>0</v>
      </c>
      <c r="V4478">
        <f t="shared" si="1123"/>
        <v>2016</v>
      </c>
      <c r="W4478">
        <f t="shared" si="1124"/>
        <v>7</v>
      </c>
    </row>
    <row r="4479" spans="1:23" x14ac:dyDescent="0.25">
      <c r="A4479" s="1">
        <v>42578</v>
      </c>
      <c r="B4479" s="2">
        <v>9063.39</v>
      </c>
      <c r="C4479" s="2">
        <v>94576</v>
      </c>
      <c r="D4479" s="2">
        <v>8976</v>
      </c>
      <c r="E4479" s="2">
        <v>8919</v>
      </c>
      <c r="F4479" s="10">
        <f t="shared" si="1114"/>
        <v>-9.6420875632626801E-3</v>
      </c>
      <c r="G4479" s="2">
        <f t="shared" ca="1" si="1115"/>
        <v>79404.024999999994</v>
      </c>
      <c r="H4479">
        <f t="shared" ca="1" si="1116"/>
        <v>1</v>
      </c>
      <c r="I4479">
        <f t="shared" si="1117"/>
        <v>1</v>
      </c>
      <c r="J4479">
        <f t="shared" si="1120"/>
        <v>38.599999999998545</v>
      </c>
      <c r="K4479">
        <f t="shared" si="1118"/>
        <v>1</v>
      </c>
      <c r="L4479" s="11">
        <f t="shared" ca="1" si="1128"/>
        <v>11363.579999999949</v>
      </c>
      <c r="M4479">
        <f t="shared" ca="1" si="1119"/>
        <v>1</v>
      </c>
      <c r="N4479">
        <f t="shared" ca="1" si="1129"/>
        <v>0</v>
      </c>
      <c r="O4479">
        <f>COUNTIF(結算日!$A$3:$A$249,A4479)</f>
        <v>0</v>
      </c>
      <c r="Q4479" s="7">
        <f t="shared" si="1121"/>
        <v>11</v>
      </c>
      <c r="R4479" s="8">
        <f t="shared" ca="1" si="1125"/>
        <v>4158</v>
      </c>
      <c r="S4479" s="8">
        <f t="shared" ca="1" si="1126"/>
        <v>3393304</v>
      </c>
      <c r="T4479" s="8">
        <f t="shared" ca="1" si="1122"/>
        <v>378</v>
      </c>
      <c r="U4479" s="9">
        <f t="shared" ca="1" si="1127"/>
        <v>0</v>
      </c>
      <c r="V4479">
        <f t="shared" si="1123"/>
        <v>2016</v>
      </c>
      <c r="W4479">
        <f t="shared" si="1124"/>
        <v>7</v>
      </c>
    </row>
    <row r="4480" spans="1:23" x14ac:dyDescent="0.25">
      <c r="A4480" s="1">
        <v>42579</v>
      </c>
      <c r="B4480" s="2">
        <v>9076.64</v>
      </c>
      <c r="C4480" s="2">
        <v>87190</v>
      </c>
      <c r="D4480" s="2">
        <v>8981</v>
      </c>
      <c r="E4480" s="2">
        <v>8917</v>
      </c>
      <c r="F4480" s="10">
        <f t="shared" si="1114"/>
        <v>-1.0536938779107663E-2</v>
      </c>
      <c r="G4480" s="2">
        <f t="shared" ca="1" si="1115"/>
        <v>78737.25</v>
      </c>
      <c r="H4480">
        <f t="shared" ca="1" si="1116"/>
        <v>1</v>
      </c>
      <c r="I4480">
        <f t="shared" si="1117"/>
        <v>1</v>
      </c>
      <c r="J4480">
        <f t="shared" si="1120"/>
        <v>13.25</v>
      </c>
      <c r="K4480">
        <f t="shared" si="1118"/>
        <v>1</v>
      </c>
      <c r="L4480" s="11">
        <f t="shared" ca="1" si="1128"/>
        <v>11376.829999999949</v>
      </c>
      <c r="M4480">
        <f t="shared" ca="1" si="1119"/>
        <v>1</v>
      </c>
      <c r="N4480">
        <f t="shared" ca="1" si="1129"/>
        <v>0</v>
      </c>
      <c r="O4480">
        <f>COUNTIF(結算日!$A$3:$A$249,A4480)</f>
        <v>0</v>
      </c>
      <c r="Q4480" s="7">
        <f t="shared" si="1121"/>
        <v>5</v>
      </c>
      <c r="R4480" s="8">
        <f t="shared" ca="1" si="1125"/>
        <v>1890</v>
      </c>
      <c r="S4480" s="8">
        <f t="shared" ca="1" si="1126"/>
        <v>3395194</v>
      </c>
      <c r="T4480" s="8">
        <f t="shared" ca="1" si="1122"/>
        <v>378</v>
      </c>
      <c r="U4480" s="9">
        <f t="shared" ca="1" si="1127"/>
        <v>0</v>
      </c>
      <c r="V4480">
        <f t="shared" si="1123"/>
        <v>2016</v>
      </c>
      <c r="W4480">
        <f t="shared" si="1124"/>
        <v>7</v>
      </c>
    </row>
    <row r="4481" spans="1:23" x14ac:dyDescent="0.25">
      <c r="A4481" s="1">
        <v>42580</v>
      </c>
      <c r="B4481" s="2">
        <v>8984.41</v>
      </c>
      <c r="C4481" s="2">
        <v>78054</v>
      </c>
      <c r="D4481" s="2">
        <v>8893</v>
      </c>
      <c r="E4481" s="2">
        <v>8833</v>
      </c>
      <c r="F4481" s="10">
        <f t="shared" si="1114"/>
        <v>-1.0174290799284558E-2</v>
      </c>
      <c r="G4481" s="2">
        <f t="shared" ca="1" si="1115"/>
        <v>78797.149999999994</v>
      </c>
      <c r="H4481">
        <f t="shared" ca="1" si="1116"/>
        <v>-1</v>
      </c>
      <c r="I4481">
        <f t="shared" si="1117"/>
        <v>1</v>
      </c>
      <c r="J4481">
        <f t="shared" si="1120"/>
        <v>-92.229999999999563</v>
      </c>
      <c r="K4481">
        <f t="shared" si="1118"/>
        <v>1</v>
      </c>
      <c r="L4481" s="11">
        <f t="shared" ca="1" si="1128"/>
        <v>11284.599999999949</v>
      </c>
      <c r="M4481">
        <f t="shared" ca="1" si="1119"/>
        <v>1</v>
      </c>
      <c r="N4481">
        <f t="shared" ca="1" si="1129"/>
        <v>0</v>
      </c>
      <c r="O4481">
        <f>COUNTIF(結算日!$A$3:$A$249,A4481)</f>
        <v>0</v>
      </c>
      <c r="Q4481" s="7">
        <f t="shared" si="1121"/>
        <v>-88</v>
      </c>
      <c r="R4481" s="8">
        <f t="shared" ca="1" si="1125"/>
        <v>-33264</v>
      </c>
      <c r="S4481" s="8">
        <f t="shared" ca="1" si="1126"/>
        <v>3361930</v>
      </c>
      <c r="T4481" s="8">
        <f t="shared" ca="1" si="1122"/>
        <v>378</v>
      </c>
      <c r="U4481" s="9">
        <f t="shared" ca="1" si="1127"/>
        <v>0</v>
      </c>
      <c r="V4481">
        <f t="shared" si="1123"/>
        <v>2016</v>
      </c>
      <c r="W4481">
        <f t="shared" si="1124"/>
        <v>7</v>
      </c>
    </row>
    <row r="4482" spans="1:23" x14ac:dyDescent="0.25">
      <c r="A4482" s="1">
        <v>42583</v>
      </c>
      <c r="B4482" s="2">
        <v>9080.7099999999991</v>
      </c>
      <c r="C4482" s="2">
        <v>77539</v>
      </c>
      <c r="D4482" s="2">
        <v>9041</v>
      </c>
      <c r="E4482" s="2">
        <v>8978</v>
      </c>
      <c r="F4482" s="10">
        <f t="shared" ref="F4482:F4545" si="1130">IF(O4482=1,E4482,D4482)/B4482-1</f>
        <v>-4.3730060755160505E-3</v>
      </c>
      <c r="G4482" s="2">
        <f t="shared" ref="G4482:G4545" ca="1" si="1131">IF(ROW()&gt;$G$1,AVERAGE(OFFSET(C4482,-$G$1+1,,$G$1)),"")</f>
        <v>78795.875</v>
      </c>
      <c r="H4482">
        <f t="shared" ref="H4482:H4545" ca="1" si="1132">IF(G4482="",0,SIGN(C4482-G4482))</f>
        <v>-1</v>
      </c>
      <c r="I4482">
        <f t="shared" ref="I4482:I4545" si="1133">-SIGN(F4482)</f>
        <v>1</v>
      </c>
      <c r="J4482">
        <f t="shared" si="1120"/>
        <v>96.299999999999272</v>
      </c>
      <c r="K4482">
        <f t="shared" ref="K4482:K4545" si="1134">CHOOSE($K$1,H4482*(2-$K$1)+I4482*($K$1-1),IF(ABS(F4482)&gt;($K$1-2)/100,I4482,H4482))</f>
        <v>1</v>
      </c>
      <c r="L4482" s="11">
        <f t="shared" ca="1" si="1128"/>
        <v>11380.899999999949</v>
      </c>
      <c r="M4482">
        <f t="shared" ref="M4482:M4545" ca="1" si="1135">INT(L4482*$P$1/B4482)*K4482</f>
        <v>1</v>
      </c>
      <c r="N4482">
        <f t="shared" ca="1" si="1129"/>
        <v>0</v>
      </c>
      <c r="O4482">
        <f>COUNTIF(結算日!$A$3:$A$249,A4482)</f>
        <v>0</v>
      </c>
      <c r="Q4482" s="7">
        <f t="shared" si="1121"/>
        <v>148</v>
      </c>
      <c r="R4482" s="8">
        <f t="shared" ca="1" si="1125"/>
        <v>55944</v>
      </c>
      <c r="S4482" s="8">
        <f t="shared" ca="1" si="1126"/>
        <v>3417874</v>
      </c>
      <c r="T4482" s="8">
        <f t="shared" ca="1" si="1122"/>
        <v>378</v>
      </c>
      <c r="U4482" s="9">
        <f t="shared" ca="1" si="1127"/>
        <v>0</v>
      </c>
      <c r="V4482">
        <f t="shared" si="1123"/>
        <v>2016</v>
      </c>
      <c r="W4482">
        <f t="shared" si="1124"/>
        <v>8</v>
      </c>
    </row>
    <row r="4483" spans="1:23" x14ac:dyDescent="0.25">
      <c r="A4483" s="1">
        <v>42584</v>
      </c>
      <c r="B4483" s="2">
        <v>9068.76</v>
      </c>
      <c r="C4483" s="2">
        <v>73260</v>
      </c>
      <c r="D4483" s="2">
        <v>9015</v>
      </c>
      <c r="E4483" s="2">
        <v>8947</v>
      </c>
      <c r="F4483" s="10">
        <f t="shared" si="1130"/>
        <v>-5.9280430841702758E-3</v>
      </c>
      <c r="G4483" s="2">
        <f t="shared" ca="1" si="1131"/>
        <v>79032.675000000003</v>
      </c>
      <c r="H4483">
        <f t="shared" ca="1" si="1132"/>
        <v>-1</v>
      </c>
      <c r="I4483">
        <f t="shared" si="1133"/>
        <v>1</v>
      </c>
      <c r="J4483">
        <f t="shared" ref="J4483:J4546" si="1136">B4483-B4482</f>
        <v>-11.949999999998909</v>
      </c>
      <c r="K4483">
        <f t="shared" si="1134"/>
        <v>1</v>
      </c>
      <c r="L4483" s="11">
        <f t="shared" ca="1" si="1128"/>
        <v>11368.94999999995</v>
      </c>
      <c r="M4483">
        <f t="shared" ca="1" si="1135"/>
        <v>1</v>
      </c>
      <c r="N4483">
        <f t="shared" ca="1" si="1129"/>
        <v>0</v>
      </c>
      <c r="O4483">
        <f>COUNTIF(結算日!$A$3:$A$249,A4483)</f>
        <v>0</v>
      </c>
      <c r="Q4483" s="7">
        <f t="shared" ref="Q4483:Q4546" si="1137">D4483-IF(O4482=1,E4482,D4482)</f>
        <v>-26</v>
      </c>
      <c r="R4483" s="8">
        <f t="shared" ca="1" si="1125"/>
        <v>-9828</v>
      </c>
      <c r="S4483" s="8">
        <f t="shared" ca="1" si="1126"/>
        <v>3408046</v>
      </c>
      <c r="T4483" s="8">
        <f t="shared" ref="T4483:T4546" ca="1" si="1138">INT(S4483*$P$1/IF(O4483=1,E4483,D4483))*K4483</f>
        <v>378</v>
      </c>
      <c r="U4483" s="9">
        <f t="shared" ca="1" si="1127"/>
        <v>0</v>
      </c>
      <c r="V4483">
        <f t="shared" ref="V4483:V4546" si="1139">YEAR(A4483)</f>
        <v>2016</v>
      </c>
      <c r="W4483">
        <f t="shared" ref="W4483:W4546" si="1140">MONTH(A4483)</f>
        <v>8</v>
      </c>
    </row>
    <row r="4484" spans="1:23" x14ac:dyDescent="0.25">
      <c r="A4484" s="1">
        <v>42585</v>
      </c>
      <c r="B4484" s="2">
        <v>9001.7099999999991</v>
      </c>
      <c r="C4484" s="2">
        <v>69720</v>
      </c>
      <c r="D4484" s="2">
        <v>8933</v>
      </c>
      <c r="E4484" s="2">
        <v>8861</v>
      </c>
      <c r="F4484" s="10">
        <f t="shared" si="1130"/>
        <v>-7.6329941755509667E-3</v>
      </c>
      <c r="G4484" s="2">
        <f t="shared" ca="1" si="1131"/>
        <v>80031.574999999997</v>
      </c>
      <c r="H4484">
        <f t="shared" ca="1" si="1132"/>
        <v>-1</v>
      </c>
      <c r="I4484">
        <f t="shared" si="1133"/>
        <v>1</v>
      </c>
      <c r="J4484">
        <f t="shared" si="1136"/>
        <v>-67.050000000001091</v>
      </c>
      <c r="K4484">
        <f t="shared" si="1134"/>
        <v>1</v>
      </c>
      <c r="L4484" s="11">
        <f t="shared" ca="1" si="1128"/>
        <v>11301.899999999949</v>
      </c>
      <c r="M4484">
        <f t="shared" ca="1" si="1135"/>
        <v>1</v>
      </c>
      <c r="N4484">
        <f t="shared" ca="1" si="1129"/>
        <v>0</v>
      </c>
      <c r="O4484">
        <f>COUNTIF(結算日!$A$3:$A$249,A4484)</f>
        <v>0</v>
      </c>
      <c r="Q4484" s="7">
        <f t="shared" si="1137"/>
        <v>-82</v>
      </c>
      <c r="R4484" s="8">
        <f t="shared" ref="R4484:R4547" ca="1" si="1141">Q4484*T4483</f>
        <v>-30996</v>
      </c>
      <c r="S4484" s="8">
        <f t="shared" ref="S4484:S4547" ca="1" si="1142">S4483+Q4484*T4483-U4483*$U$1</f>
        <v>3377050</v>
      </c>
      <c r="T4484" s="8">
        <f t="shared" ca="1" si="1138"/>
        <v>378</v>
      </c>
      <c r="U4484" s="9">
        <f t="shared" ref="U4484:U4547" ca="1" si="1143">IF(O4484=1,ABS(T4484)+ABS(T4483),ABS(T4484-T4483))</f>
        <v>0</v>
      </c>
      <c r="V4484">
        <f t="shared" si="1139"/>
        <v>2016</v>
      </c>
      <c r="W4484">
        <f t="shared" si="1140"/>
        <v>8</v>
      </c>
    </row>
    <row r="4485" spans="1:23" x14ac:dyDescent="0.25">
      <c r="A4485" s="1">
        <v>42586</v>
      </c>
      <c r="B4485" s="2">
        <v>9024.7099999999991</v>
      </c>
      <c r="C4485" s="2">
        <v>72723</v>
      </c>
      <c r="D4485" s="2">
        <v>8971</v>
      </c>
      <c r="E4485" s="2">
        <v>8902</v>
      </c>
      <c r="F4485" s="10">
        <f t="shared" si="1130"/>
        <v>-5.9514377747317271E-3</v>
      </c>
      <c r="G4485" s="2">
        <f t="shared" ca="1" si="1131"/>
        <v>80323.899999999994</v>
      </c>
      <c r="H4485">
        <f t="shared" ca="1" si="1132"/>
        <v>-1</v>
      </c>
      <c r="I4485">
        <f t="shared" si="1133"/>
        <v>1</v>
      </c>
      <c r="J4485">
        <f t="shared" si="1136"/>
        <v>23</v>
      </c>
      <c r="K4485">
        <f t="shared" si="1134"/>
        <v>1</v>
      </c>
      <c r="L4485" s="11">
        <f t="shared" ca="1" si="1128"/>
        <v>11324.899999999949</v>
      </c>
      <c r="M4485">
        <f t="shared" ca="1" si="1135"/>
        <v>1</v>
      </c>
      <c r="N4485">
        <f t="shared" ca="1" si="1129"/>
        <v>0</v>
      </c>
      <c r="O4485">
        <f>COUNTIF(結算日!$A$3:$A$249,A4485)</f>
        <v>0</v>
      </c>
      <c r="Q4485" s="7">
        <f t="shared" si="1137"/>
        <v>38</v>
      </c>
      <c r="R4485" s="8">
        <f t="shared" ca="1" si="1141"/>
        <v>14364</v>
      </c>
      <c r="S4485" s="8">
        <f t="shared" ca="1" si="1142"/>
        <v>3391414</v>
      </c>
      <c r="T4485" s="8">
        <f t="shared" ca="1" si="1138"/>
        <v>378</v>
      </c>
      <c r="U4485" s="9">
        <f t="shared" ca="1" si="1143"/>
        <v>0</v>
      </c>
      <c r="V4485">
        <f t="shared" si="1139"/>
        <v>2016</v>
      </c>
      <c r="W4485">
        <f t="shared" si="1140"/>
        <v>8</v>
      </c>
    </row>
    <row r="4486" spans="1:23" x14ac:dyDescent="0.25">
      <c r="A4486" s="1">
        <v>42587</v>
      </c>
      <c r="B4486" s="2">
        <v>9092.1200000000008</v>
      </c>
      <c r="C4486" s="2">
        <v>82598</v>
      </c>
      <c r="D4486" s="2">
        <v>9063</v>
      </c>
      <c r="E4486" s="2">
        <v>8994</v>
      </c>
      <c r="F4486" s="10">
        <f t="shared" si="1130"/>
        <v>-3.2027733905845013E-3</v>
      </c>
      <c r="G4486" s="2">
        <f t="shared" ca="1" si="1131"/>
        <v>80323.524999999994</v>
      </c>
      <c r="H4486">
        <f t="shared" ca="1" si="1132"/>
        <v>1</v>
      </c>
      <c r="I4486">
        <f t="shared" si="1133"/>
        <v>1</v>
      </c>
      <c r="J4486">
        <f t="shared" si="1136"/>
        <v>67.410000000001673</v>
      </c>
      <c r="K4486">
        <f t="shared" si="1134"/>
        <v>1</v>
      </c>
      <c r="L4486" s="11">
        <f t="shared" ca="1" si="1128"/>
        <v>11392.30999999995</v>
      </c>
      <c r="M4486">
        <f t="shared" ca="1" si="1135"/>
        <v>1</v>
      </c>
      <c r="N4486">
        <f t="shared" ca="1" si="1129"/>
        <v>0</v>
      </c>
      <c r="O4486">
        <f>COUNTIF(結算日!$A$3:$A$249,A4486)</f>
        <v>0</v>
      </c>
      <c r="Q4486" s="7">
        <f t="shared" si="1137"/>
        <v>92</v>
      </c>
      <c r="R4486" s="8">
        <f t="shared" ca="1" si="1141"/>
        <v>34776</v>
      </c>
      <c r="S4486" s="8">
        <f t="shared" ca="1" si="1142"/>
        <v>3426190</v>
      </c>
      <c r="T4486" s="8">
        <f t="shared" ca="1" si="1138"/>
        <v>378</v>
      </c>
      <c r="U4486" s="9">
        <f t="shared" ca="1" si="1143"/>
        <v>0</v>
      </c>
      <c r="V4486">
        <f t="shared" si="1139"/>
        <v>2016</v>
      </c>
      <c r="W4486">
        <f t="shared" si="1140"/>
        <v>8</v>
      </c>
    </row>
    <row r="4487" spans="1:23" x14ac:dyDescent="0.25">
      <c r="A4487" s="1">
        <v>42590</v>
      </c>
      <c r="B4487" s="2">
        <v>9150.26</v>
      </c>
      <c r="C4487" s="2">
        <v>82352</v>
      </c>
      <c r="D4487" s="2">
        <v>9116</v>
      </c>
      <c r="E4487" s="2">
        <v>9045</v>
      </c>
      <c r="F4487" s="10">
        <f t="shared" si="1130"/>
        <v>-3.7441559037666439E-3</v>
      </c>
      <c r="G4487" s="2">
        <f t="shared" ca="1" si="1131"/>
        <v>80269.425000000003</v>
      </c>
      <c r="H4487">
        <f t="shared" ca="1" si="1132"/>
        <v>1</v>
      </c>
      <c r="I4487">
        <f t="shared" si="1133"/>
        <v>1</v>
      </c>
      <c r="J4487">
        <f t="shared" si="1136"/>
        <v>58.139999999999418</v>
      </c>
      <c r="K4487">
        <f t="shared" si="1134"/>
        <v>1</v>
      </c>
      <c r="L4487" s="11">
        <f t="shared" ca="1" si="1128"/>
        <v>11450.44999999995</v>
      </c>
      <c r="M4487">
        <f t="shared" ca="1" si="1135"/>
        <v>1</v>
      </c>
      <c r="N4487">
        <f t="shared" ca="1" si="1129"/>
        <v>0</v>
      </c>
      <c r="O4487">
        <f>COUNTIF(結算日!$A$3:$A$249,A4487)</f>
        <v>0</v>
      </c>
      <c r="Q4487" s="7">
        <f t="shared" si="1137"/>
        <v>53</v>
      </c>
      <c r="R4487" s="8">
        <f t="shared" ca="1" si="1141"/>
        <v>20034</v>
      </c>
      <c r="S4487" s="8">
        <f t="shared" ca="1" si="1142"/>
        <v>3446224</v>
      </c>
      <c r="T4487" s="8">
        <f t="shared" ca="1" si="1138"/>
        <v>378</v>
      </c>
      <c r="U4487" s="9">
        <f t="shared" ca="1" si="1143"/>
        <v>0</v>
      </c>
      <c r="V4487">
        <f t="shared" si="1139"/>
        <v>2016</v>
      </c>
      <c r="W4487">
        <f t="shared" si="1140"/>
        <v>8</v>
      </c>
    </row>
    <row r="4488" spans="1:23" x14ac:dyDescent="0.25">
      <c r="A4488" s="1">
        <v>42591</v>
      </c>
      <c r="B4488" s="2">
        <v>9155.08</v>
      </c>
      <c r="C4488" s="2">
        <v>78809</v>
      </c>
      <c r="D4488" s="2">
        <v>9118</v>
      </c>
      <c r="E4488" s="2">
        <v>9048</v>
      </c>
      <c r="F4488" s="10">
        <f t="shared" si="1130"/>
        <v>-4.050210375004859E-3</v>
      </c>
      <c r="G4488" s="2">
        <f t="shared" ca="1" si="1131"/>
        <v>80234.574999999997</v>
      </c>
      <c r="H4488">
        <f t="shared" ca="1" si="1132"/>
        <v>-1</v>
      </c>
      <c r="I4488">
        <f t="shared" si="1133"/>
        <v>1</v>
      </c>
      <c r="J4488">
        <f t="shared" si="1136"/>
        <v>4.819999999999709</v>
      </c>
      <c r="K4488">
        <f t="shared" si="1134"/>
        <v>1</v>
      </c>
      <c r="L4488" s="11">
        <f t="shared" ca="1" si="1128"/>
        <v>11455.26999999995</v>
      </c>
      <c r="M4488">
        <f t="shared" ca="1" si="1135"/>
        <v>1</v>
      </c>
      <c r="N4488">
        <f t="shared" ca="1" si="1129"/>
        <v>0</v>
      </c>
      <c r="O4488">
        <f>COUNTIF(結算日!$A$3:$A$249,A4488)</f>
        <v>0</v>
      </c>
      <c r="Q4488" s="7">
        <f t="shared" si="1137"/>
        <v>2</v>
      </c>
      <c r="R4488" s="8">
        <f t="shared" ca="1" si="1141"/>
        <v>756</v>
      </c>
      <c r="S4488" s="8">
        <f t="shared" ca="1" si="1142"/>
        <v>3446980</v>
      </c>
      <c r="T4488" s="8">
        <f t="shared" ca="1" si="1138"/>
        <v>378</v>
      </c>
      <c r="U4488" s="9">
        <f t="shared" ca="1" si="1143"/>
        <v>0</v>
      </c>
      <c r="V4488">
        <f t="shared" si="1139"/>
        <v>2016</v>
      </c>
      <c r="W4488">
        <f t="shared" si="1140"/>
        <v>8</v>
      </c>
    </row>
    <row r="4489" spans="1:23" x14ac:dyDescent="0.25">
      <c r="A4489" s="1">
        <v>42592</v>
      </c>
      <c r="B4489" s="2">
        <v>9200.42</v>
      </c>
      <c r="C4489" s="2">
        <v>79369</v>
      </c>
      <c r="D4489" s="2">
        <v>9145</v>
      </c>
      <c r="E4489" s="2">
        <v>9087</v>
      </c>
      <c r="F4489" s="10">
        <f t="shared" si="1130"/>
        <v>-6.0236380513063459E-3</v>
      </c>
      <c r="G4489" s="2">
        <f t="shared" ca="1" si="1131"/>
        <v>80662.574999999997</v>
      </c>
      <c r="H4489">
        <f t="shared" ca="1" si="1132"/>
        <v>-1</v>
      </c>
      <c r="I4489">
        <f t="shared" si="1133"/>
        <v>1</v>
      </c>
      <c r="J4489">
        <f t="shared" si="1136"/>
        <v>45.340000000000146</v>
      </c>
      <c r="K4489">
        <f t="shared" si="1134"/>
        <v>1</v>
      </c>
      <c r="L4489" s="11">
        <f t="shared" ca="1" si="1128"/>
        <v>11500.60999999995</v>
      </c>
      <c r="M4489">
        <f t="shared" ca="1" si="1135"/>
        <v>1</v>
      </c>
      <c r="N4489">
        <f t="shared" ca="1" si="1129"/>
        <v>0</v>
      </c>
      <c r="O4489">
        <f>COUNTIF(結算日!$A$3:$A$249,A4489)</f>
        <v>0</v>
      </c>
      <c r="Q4489" s="7">
        <f t="shared" si="1137"/>
        <v>27</v>
      </c>
      <c r="R4489" s="8">
        <f t="shared" ca="1" si="1141"/>
        <v>10206</v>
      </c>
      <c r="S4489" s="8">
        <f t="shared" ca="1" si="1142"/>
        <v>3457186</v>
      </c>
      <c r="T4489" s="8">
        <f t="shared" ca="1" si="1138"/>
        <v>378</v>
      </c>
      <c r="U4489" s="9">
        <f t="shared" ca="1" si="1143"/>
        <v>0</v>
      </c>
      <c r="V4489">
        <f t="shared" si="1139"/>
        <v>2016</v>
      </c>
      <c r="W4489">
        <f t="shared" si="1140"/>
        <v>8</v>
      </c>
    </row>
    <row r="4490" spans="1:23" x14ac:dyDescent="0.25">
      <c r="A4490" s="1">
        <v>42593</v>
      </c>
      <c r="B4490" s="2">
        <v>9131.83</v>
      </c>
      <c r="C4490" s="2">
        <v>92437</v>
      </c>
      <c r="D4490" s="2">
        <v>9085</v>
      </c>
      <c r="E4490" s="2">
        <v>9030</v>
      </c>
      <c r="F4490" s="10">
        <f t="shared" si="1130"/>
        <v>-5.1282163597000663E-3</v>
      </c>
      <c r="G4490" s="2">
        <f t="shared" ca="1" si="1131"/>
        <v>81184.600000000006</v>
      </c>
      <c r="H4490">
        <f t="shared" ca="1" si="1132"/>
        <v>1</v>
      </c>
      <c r="I4490">
        <f t="shared" si="1133"/>
        <v>1</v>
      </c>
      <c r="J4490">
        <f t="shared" si="1136"/>
        <v>-68.590000000000146</v>
      </c>
      <c r="K4490">
        <f t="shared" si="1134"/>
        <v>1</v>
      </c>
      <c r="L4490" s="11">
        <f t="shared" ca="1" si="1128"/>
        <v>11432.01999999995</v>
      </c>
      <c r="M4490">
        <f t="shared" ca="1" si="1135"/>
        <v>1</v>
      </c>
      <c r="N4490">
        <f t="shared" ca="1" si="1129"/>
        <v>0</v>
      </c>
      <c r="O4490">
        <f>COUNTIF(結算日!$A$3:$A$249,A4490)</f>
        <v>0</v>
      </c>
      <c r="Q4490" s="7">
        <f t="shared" si="1137"/>
        <v>-60</v>
      </c>
      <c r="R4490" s="8">
        <f t="shared" ca="1" si="1141"/>
        <v>-22680</v>
      </c>
      <c r="S4490" s="8">
        <f t="shared" ca="1" si="1142"/>
        <v>3434506</v>
      </c>
      <c r="T4490" s="8">
        <f t="shared" ca="1" si="1138"/>
        <v>378</v>
      </c>
      <c r="U4490" s="9">
        <f t="shared" ca="1" si="1143"/>
        <v>0</v>
      </c>
      <c r="V4490">
        <f t="shared" si="1139"/>
        <v>2016</v>
      </c>
      <c r="W4490">
        <f t="shared" si="1140"/>
        <v>8</v>
      </c>
    </row>
    <row r="4491" spans="1:23" x14ac:dyDescent="0.25">
      <c r="A4491" s="1">
        <v>42594</v>
      </c>
      <c r="B4491" s="2">
        <v>9150.39</v>
      </c>
      <c r="C4491" s="2">
        <v>84591</v>
      </c>
      <c r="D4491" s="2">
        <v>9130</v>
      </c>
      <c r="E4491" s="2">
        <v>9071</v>
      </c>
      <c r="F4491" s="10">
        <f t="shared" si="1130"/>
        <v>-2.2283203229588322E-3</v>
      </c>
      <c r="G4491" s="2">
        <f t="shared" ca="1" si="1131"/>
        <v>81560.975000000006</v>
      </c>
      <c r="H4491">
        <f t="shared" ca="1" si="1132"/>
        <v>1</v>
      </c>
      <c r="I4491">
        <f t="shared" si="1133"/>
        <v>1</v>
      </c>
      <c r="J4491">
        <f t="shared" si="1136"/>
        <v>18.559999999999491</v>
      </c>
      <c r="K4491">
        <f t="shared" si="1134"/>
        <v>1</v>
      </c>
      <c r="L4491" s="11">
        <f t="shared" ca="1" si="1128"/>
        <v>11450.579999999949</v>
      </c>
      <c r="M4491">
        <f t="shared" ca="1" si="1135"/>
        <v>1</v>
      </c>
      <c r="N4491">
        <f t="shared" ca="1" si="1129"/>
        <v>0</v>
      </c>
      <c r="O4491">
        <f>COUNTIF(結算日!$A$3:$A$249,A4491)</f>
        <v>0</v>
      </c>
      <c r="Q4491" s="7">
        <f t="shared" si="1137"/>
        <v>45</v>
      </c>
      <c r="R4491" s="8">
        <f t="shared" ca="1" si="1141"/>
        <v>17010</v>
      </c>
      <c r="S4491" s="8">
        <f t="shared" ca="1" si="1142"/>
        <v>3451516</v>
      </c>
      <c r="T4491" s="8">
        <f t="shared" ca="1" si="1138"/>
        <v>378</v>
      </c>
      <c r="U4491" s="9">
        <f t="shared" ca="1" si="1143"/>
        <v>0</v>
      </c>
      <c r="V4491">
        <f t="shared" si="1139"/>
        <v>2016</v>
      </c>
      <c r="W4491">
        <f t="shared" si="1140"/>
        <v>8</v>
      </c>
    </row>
    <row r="4492" spans="1:23" x14ac:dyDescent="0.25">
      <c r="A4492" s="1">
        <v>42597</v>
      </c>
      <c r="B4492" s="2">
        <v>9148.51</v>
      </c>
      <c r="C4492" s="2">
        <v>77321</v>
      </c>
      <c r="D4492" s="2">
        <v>9125</v>
      </c>
      <c r="E4492" s="2">
        <v>9086</v>
      </c>
      <c r="F4492" s="10">
        <f t="shared" si="1130"/>
        <v>-2.5698173800979829E-3</v>
      </c>
      <c r="G4492" s="2">
        <f t="shared" ca="1" si="1131"/>
        <v>81710.824999999997</v>
      </c>
      <c r="H4492">
        <f t="shared" ca="1" si="1132"/>
        <v>-1</v>
      </c>
      <c r="I4492">
        <f t="shared" si="1133"/>
        <v>1</v>
      </c>
      <c r="J4492">
        <f t="shared" si="1136"/>
        <v>-1.8799999999991996</v>
      </c>
      <c r="K4492">
        <f t="shared" si="1134"/>
        <v>1</v>
      </c>
      <c r="L4492" s="11">
        <f t="shared" ca="1" si="1128"/>
        <v>11448.69999999995</v>
      </c>
      <c r="M4492">
        <f t="shared" ca="1" si="1135"/>
        <v>1</v>
      </c>
      <c r="N4492">
        <f t="shared" ca="1" si="1129"/>
        <v>0</v>
      </c>
      <c r="O4492">
        <f>COUNTIF(結算日!$A$3:$A$249,A4492)</f>
        <v>0</v>
      </c>
      <c r="Q4492" s="7">
        <f t="shared" si="1137"/>
        <v>-5</v>
      </c>
      <c r="R4492" s="8">
        <f t="shared" ca="1" si="1141"/>
        <v>-1890</v>
      </c>
      <c r="S4492" s="8">
        <f t="shared" ca="1" si="1142"/>
        <v>3449626</v>
      </c>
      <c r="T4492" s="8">
        <f t="shared" ca="1" si="1138"/>
        <v>378</v>
      </c>
      <c r="U4492" s="9">
        <f t="shared" ca="1" si="1143"/>
        <v>0</v>
      </c>
      <c r="V4492">
        <f t="shared" si="1139"/>
        <v>2016</v>
      </c>
      <c r="W4492">
        <f t="shared" si="1140"/>
        <v>8</v>
      </c>
    </row>
    <row r="4493" spans="1:23" x14ac:dyDescent="0.25">
      <c r="A4493" s="1">
        <v>42598</v>
      </c>
      <c r="B4493" s="2">
        <v>9110.36</v>
      </c>
      <c r="C4493" s="2">
        <v>83174</v>
      </c>
      <c r="D4493" s="2">
        <v>9088</v>
      </c>
      <c r="E4493" s="2">
        <v>9028</v>
      </c>
      <c r="F4493" s="10">
        <f t="shared" si="1130"/>
        <v>-2.4543486755738142E-3</v>
      </c>
      <c r="G4493" s="2">
        <f t="shared" ca="1" si="1131"/>
        <v>82291.600000000006</v>
      </c>
      <c r="H4493">
        <f t="shared" ca="1" si="1132"/>
        <v>1</v>
      </c>
      <c r="I4493">
        <f t="shared" si="1133"/>
        <v>1</v>
      </c>
      <c r="J4493">
        <f t="shared" si="1136"/>
        <v>-38.149999999999636</v>
      </c>
      <c r="K4493">
        <f t="shared" si="1134"/>
        <v>1</v>
      </c>
      <c r="L4493" s="11">
        <f t="shared" ca="1" si="1128"/>
        <v>11410.54999999995</v>
      </c>
      <c r="M4493">
        <f t="shared" ca="1" si="1135"/>
        <v>1</v>
      </c>
      <c r="N4493">
        <f t="shared" ca="1" si="1129"/>
        <v>0</v>
      </c>
      <c r="O4493">
        <f>COUNTIF(結算日!$A$3:$A$249,A4493)</f>
        <v>0</v>
      </c>
      <c r="Q4493" s="7">
        <f t="shared" si="1137"/>
        <v>-37</v>
      </c>
      <c r="R4493" s="8">
        <f t="shared" ca="1" si="1141"/>
        <v>-13986</v>
      </c>
      <c r="S4493" s="8">
        <f t="shared" ca="1" si="1142"/>
        <v>3435640</v>
      </c>
      <c r="T4493" s="8">
        <f t="shared" ca="1" si="1138"/>
        <v>378</v>
      </c>
      <c r="U4493" s="9">
        <f t="shared" ca="1" si="1143"/>
        <v>0</v>
      </c>
      <c r="V4493">
        <f t="shared" si="1139"/>
        <v>2016</v>
      </c>
      <c r="W4493">
        <f t="shared" si="1140"/>
        <v>8</v>
      </c>
    </row>
    <row r="4494" spans="1:23" x14ac:dyDescent="0.25">
      <c r="A4494" s="1">
        <v>42599</v>
      </c>
      <c r="B4494" s="2">
        <v>9117.7000000000007</v>
      </c>
      <c r="C4494" s="2">
        <v>78939</v>
      </c>
      <c r="D4494" s="2">
        <v>9121</v>
      </c>
      <c r="E4494" s="2">
        <v>9012</v>
      </c>
      <c r="F4494" s="10">
        <f t="shared" si="1130"/>
        <v>-1.1592835912565769E-2</v>
      </c>
      <c r="G4494" s="2">
        <f t="shared" ca="1" si="1131"/>
        <v>82547.399999999994</v>
      </c>
      <c r="H4494">
        <f t="shared" ca="1" si="1132"/>
        <v>-1</v>
      </c>
      <c r="I4494">
        <f t="shared" si="1133"/>
        <v>1</v>
      </c>
      <c r="J4494">
        <f t="shared" si="1136"/>
        <v>7.3400000000001455</v>
      </c>
      <c r="K4494">
        <f t="shared" si="1134"/>
        <v>1</v>
      </c>
      <c r="L4494" s="11">
        <f t="shared" ca="1" si="1128"/>
        <v>11417.88999999995</v>
      </c>
      <c r="M4494">
        <f t="shared" ca="1" si="1135"/>
        <v>1</v>
      </c>
      <c r="N4494">
        <f t="shared" ca="1" si="1129"/>
        <v>0</v>
      </c>
      <c r="O4494">
        <f>COUNTIF(結算日!$A$3:$A$249,A4494)</f>
        <v>1</v>
      </c>
      <c r="Q4494" s="7">
        <f t="shared" si="1137"/>
        <v>33</v>
      </c>
      <c r="R4494" s="8">
        <f t="shared" ca="1" si="1141"/>
        <v>12474</v>
      </c>
      <c r="S4494" s="8">
        <f t="shared" ca="1" si="1142"/>
        <v>3448114</v>
      </c>
      <c r="T4494" s="8">
        <f t="shared" ca="1" si="1138"/>
        <v>382</v>
      </c>
      <c r="U4494" s="9">
        <f t="shared" ca="1" si="1143"/>
        <v>760</v>
      </c>
      <c r="V4494">
        <f t="shared" si="1139"/>
        <v>2016</v>
      </c>
      <c r="W4494">
        <f t="shared" si="1140"/>
        <v>8</v>
      </c>
    </row>
    <row r="4495" spans="1:23" x14ac:dyDescent="0.25">
      <c r="A4495" s="1">
        <v>42600</v>
      </c>
      <c r="B4495" s="2">
        <v>9122.5</v>
      </c>
      <c r="C4495" s="2">
        <v>77690</v>
      </c>
      <c r="D4495" s="2">
        <v>9042</v>
      </c>
      <c r="E4495" s="2">
        <v>9021</v>
      </c>
      <c r="F4495" s="10">
        <f t="shared" si="1130"/>
        <v>-8.82433543436556E-3</v>
      </c>
      <c r="G4495" s="2">
        <f t="shared" ca="1" si="1131"/>
        <v>82736.425000000003</v>
      </c>
      <c r="H4495">
        <f t="shared" ca="1" si="1132"/>
        <v>-1</v>
      </c>
      <c r="I4495">
        <f t="shared" si="1133"/>
        <v>1</v>
      </c>
      <c r="J4495">
        <f t="shared" si="1136"/>
        <v>4.7999999999992724</v>
      </c>
      <c r="K4495">
        <f t="shared" si="1134"/>
        <v>1</v>
      </c>
      <c r="L4495" s="11">
        <f t="shared" ca="1" si="1128"/>
        <v>11422.68999999995</v>
      </c>
      <c r="M4495">
        <f t="shared" ca="1" si="1135"/>
        <v>1</v>
      </c>
      <c r="N4495">
        <f t="shared" ca="1" si="1129"/>
        <v>0</v>
      </c>
      <c r="O4495">
        <f>COUNTIF(結算日!$A$3:$A$249,A4495)</f>
        <v>0</v>
      </c>
      <c r="Q4495" s="7">
        <f t="shared" si="1137"/>
        <v>30</v>
      </c>
      <c r="R4495" s="8">
        <f t="shared" ca="1" si="1141"/>
        <v>11460</v>
      </c>
      <c r="S4495" s="8">
        <f t="shared" ca="1" si="1142"/>
        <v>3458814</v>
      </c>
      <c r="T4495" s="8">
        <f t="shared" ca="1" si="1138"/>
        <v>382</v>
      </c>
      <c r="U4495" s="9">
        <f t="shared" ca="1" si="1143"/>
        <v>0</v>
      </c>
      <c r="V4495">
        <f t="shared" si="1139"/>
        <v>2016</v>
      </c>
      <c r="W4495">
        <f t="shared" si="1140"/>
        <v>8</v>
      </c>
    </row>
    <row r="4496" spans="1:23" x14ac:dyDescent="0.25">
      <c r="A4496" s="1">
        <v>42601</v>
      </c>
      <c r="B4496" s="2">
        <v>9034.27</v>
      </c>
      <c r="C4496" s="2">
        <v>82047</v>
      </c>
      <c r="D4496" s="2">
        <v>8946</v>
      </c>
      <c r="E4496" s="2">
        <v>8931</v>
      </c>
      <c r="F4496" s="10">
        <f t="shared" si="1130"/>
        <v>-9.7705736047295488E-3</v>
      </c>
      <c r="G4496" s="2">
        <f t="shared" ca="1" si="1131"/>
        <v>83307.850000000006</v>
      </c>
      <c r="H4496">
        <f t="shared" ca="1" si="1132"/>
        <v>-1</v>
      </c>
      <c r="I4496">
        <f t="shared" si="1133"/>
        <v>1</v>
      </c>
      <c r="J4496">
        <f t="shared" si="1136"/>
        <v>-88.229999999999563</v>
      </c>
      <c r="K4496">
        <f t="shared" si="1134"/>
        <v>1</v>
      </c>
      <c r="L4496" s="11">
        <f t="shared" ca="1" si="1128"/>
        <v>11334.45999999995</v>
      </c>
      <c r="M4496">
        <f t="shared" ca="1" si="1135"/>
        <v>1</v>
      </c>
      <c r="N4496">
        <f t="shared" ca="1" si="1129"/>
        <v>0</v>
      </c>
      <c r="O4496">
        <f>COUNTIF(結算日!$A$3:$A$249,A4496)</f>
        <v>0</v>
      </c>
      <c r="Q4496" s="7">
        <f t="shared" si="1137"/>
        <v>-96</v>
      </c>
      <c r="R4496" s="8">
        <f t="shared" ca="1" si="1141"/>
        <v>-36672</v>
      </c>
      <c r="S4496" s="8">
        <f t="shared" ca="1" si="1142"/>
        <v>3422142</v>
      </c>
      <c r="T4496" s="8">
        <f t="shared" ca="1" si="1138"/>
        <v>382</v>
      </c>
      <c r="U4496" s="9">
        <f t="shared" ca="1" si="1143"/>
        <v>0</v>
      </c>
      <c r="V4496">
        <f t="shared" si="1139"/>
        <v>2016</v>
      </c>
      <c r="W4496">
        <f t="shared" si="1140"/>
        <v>8</v>
      </c>
    </row>
    <row r="4497" spans="1:23" x14ac:dyDescent="0.25">
      <c r="A4497" s="1">
        <v>42604</v>
      </c>
      <c r="B4497" s="2">
        <v>8981.81</v>
      </c>
      <c r="C4497" s="2">
        <v>68486</v>
      </c>
      <c r="D4497" s="2">
        <v>8892</v>
      </c>
      <c r="E4497" s="2">
        <v>8874</v>
      </c>
      <c r="F4497" s="10">
        <f t="shared" si="1130"/>
        <v>-9.9990981773161458E-3</v>
      </c>
      <c r="G4497" s="2">
        <f t="shared" ca="1" si="1131"/>
        <v>81978.7</v>
      </c>
      <c r="H4497">
        <f t="shared" ca="1" si="1132"/>
        <v>-1</v>
      </c>
      <c r="I4497">
        <f t="shared" si="1133"/>
        <v>1</v>
      </c>
      <c r="J4497">
        <f t="shared" si="1136"/>
        <v>-52.460000000000946</v>
      </c>
      <c r="K4497">
        <f t="shared" si="1134"/>
        <v>1</v>
      </c>
      <c r="L4497" s="11">
        <f t="shared" ca="1" si="1128"/>
        <v>11281.999999999949</v>
      </c>
      <c r="M4497">
        <f t="shared" ca="1" si="1135"/>
        <v>1</v>
      </c>
      <c r="N4497">
        <f t="shared" ca="1" si="1129"/>
        <v>0</v>
      </c>
      <c r="O4497">
        <f>COUNTIF(結算日!$A$3:$A$249,A4497)</f>
        <v>0</v>
      </c>
      <c r="Q4497" s="7">
        <f t="shared" si="1137"/>
        <v>-54</v>
      </c>
      <c r="R4497" s="8">
        <f t="shared" ca="1" si="1141"/>
        <v>-20628</v>
      </c>
      <c r="S4497" s="8">
        <f t="shared" ca="1" si="1142"/>
        <v>3401514</v>
      </c>
      <c r="T4497" s="8">
        <f t="shared" ca="1" si="1138"/>
        <v>382</v>
      </c>
      <c r="U4497" s="9">
        <f t="shared" ca="1" si="1143"/>
        <v>0</v>
      </c>
      <c r="V4497">
        <f t="shared" si="1139"/>
        <v>2016</v>
      </c>
      <c r="W4497">
        <f t="shared" si="1140"/>
        <v>8</v>
      </c>
    </row>
    <row r="4498" spans="1:23" x14ac:dyDescent="0.25">
      <c r="A4498" s="1">
        <v>42605</v>
      </c>
      <c r="B4498" s="2">
        <v>9030.93</v>
      </c>
      <c r="C4498" s="2">
        <v>64896</v>
      </c>
      <c r="D4498" s="2">
        <v>8984</v>
      </c>
      <c r="E4498" s="2">
        <v>8966</v>
      </c>
      <c r="F4498" s="10">
        <f t="shared" si="1130"/>
        <v>-5.1965855122341198E-3</v>
      </c>
      <c r="G4498" s="2">
        <f t="shared" ca="1" si="1131"/>
        <v>82024.25</v>
      </c>
      <c r="H4498">
        <f t="shared" ca="1" si="1132"/>
        <v>-1</v>
      </c>
      <c r="I4498">
        <f t="shared" si="1133"/>
        <v>1</v>
      </c>
      <c r="J4498">
        <f t="shared" si="1136"/>
        <v>49.1200000000008</v>
      </c>
      <c r="K4498">
        <f t="shared" si="1134"/>
        <v>1</v>
      </c>
      <c r="L4498" s="11">
        <f t="shared" ca="1" si="1128"/>
        <v>11331.11999999995</v>
      </c>
      <c r="M4498">
        <f t="shared" ca="1" si="1135"/>
        <v>1</v>
      </c>
      <c r="N4498">
        <f t="shared" ca="1" si="1129"/>
        <v>0</v>
      </c>
      <c r="O4498">
        <f>COUNTIF(結算日!$A$3:$A$249,A4498)</f>
        <v>0</v>
      </c>
      <c r="Q4498" s="7">
        <f t="shared" si="1137"/>
        <v>92</v>
      </c>
      <c r="R4498" s="8">
        <f t="shared" ca="1" si="1141"/>
        <v>35144</v>
      </c>
      <c r="S4498" s="8">
        <f t="shared" ca="1" si="1142"/>
        <v>3436658</v>
      </c>
      <c r="T4498" s="8">
        <f t="shared" ca="1" si="1138"/>
        <v>382</v>
      </c>
      <c r="U4498" s="9">
        <f t="shared" ca="1" si="1143"/>
        <v>0</v>
      </c>
      <c r="V4498">
        <f t="shared" si="1139"/>
        <v>2016</v>
      </c>
      <c r="W4498">
        <f t="shared" si="1140"/>
        <v>8</v>
      </c>
    </row>
    <row r="4499" spans="1:23" x14ac:dyDescent="0.25">
      <c r="A4499" s="1">
        <v>42606</v>
      </c>
      <c r="B4499" s="2">
        <v>9017.3799999999992</v>
      </c>
      <c r="C4499" s="2">
        <v>60642</v>
      </c>
      <c r="D4499" s="2">
        <v>8956</v>
      </c>
      <c r="E4499" s="2">
        <v>8934</v>
      </c>
      <c r="F4499" s="10">
        <f t="shared" si="1130"/>
        <v>-6.8068552062793275E-3</v>
      </c>
      <c r="G4499" s="2">
        <f t="shared" ca="1" si="1131"/>
        <v>81720.600000000006</v>
      </c>
      <c r="H4499">
        <f t="shared" ca="1" si="1132"/>
        <v>-1</v>
      </c>
      <c r="I4499">
        <f t="shared" si="1133"/>
        <v>1</v>
      </c>
      <c r="J4499">
        <f t="shared" si="1136"/>
        <v>-13.550000000001091</v>
      </c>
      <c r="K4499">
        <f t="shared" si="1134"/>
        <v>1</v>
      </c>
      <c r="L4499" s="11">
        <f t="shared" ca="1" si="1128"/>
        <v>11317.569999999949</v>
      </c>
      <c r="M4499">
        <f t="shared" ca="1" si="1135"/>
        <v>1</v>
      </c>
      <c r="N4499">
        <f t="shared" ca="1" si="1129"/>
        <v>0</v>
      </c>
      <c r="O4499">
        <f>COUNTIF(結算日!$A$3:$A$249,A4499)</f>
        <v>0</v>
      </c>
      <c r="Q4499" s="7">
        <f t="shared" si="1137"/>
        <v>-28</v>
      </c>
      <c r="R4499" s="8">
        <f t="shared" ca="1" si="1141"/>
        <v>-10696</v>
      </c>
      <c r="S4499" s="8">
        <f t="shared" ca="1" si="1142"/>
        <v>3425962</v>
      </c>
      <c r="T4499" s="8">
        <f t="shared" ca="1" si="1138"/>
        <v>382</v>
      </c>
      <c r="U4499" s="9">
        <f t="shared" ca="1" si="1143"/>
        <v>0</v>
      </c>
      <c r="V4499">
        <f t="shared" si="1139"/>
        <v>2016</v>
      </c>
      <c r="W4499">
        <f t="shared" si="1140"/>
        <v>8</v>
      </c>
    </row>
    <row r="4500" spans="1:23" x14ac:dyDescent="0.25">
      <c r="A4500" s="1">
        <v>42607</v>
      </c>
      <c r="B4500" s="2">
        <v>9115.4699999999993</v>
      </c>
      <c r="C4500" s="2">
        <v>76167</v>
      </c>
      <c r="D4500" s="2">
        <v>9072</v>
      </c>
      <c r="E4500" s="2">
        <v>9050</v>
      </c>
      <c r="F4500" s="10">
        <f t="shared" si="1130"/>
        <v>-4.7688160895706933E-3</v>
      </c>
      <c r="G4500" s="2">
        <f t="shared" ca="1" si="1131"/>
        <v>81587.649999999994</v>
      </c>
      <c r="H4500">
        <f t="shared" ca="1" si="1132"/>
        <v>-1</v>
      </c>
      <c r="I4500">
        <f t="shared" si="1133"/>
        <v>1</v>
      </c>
      <c r="J4500">
        <f t="shared" si="1136"/>
        <v>98.090000000000146</v>
      </c>
      <c r="K4500">
        <f t="shared" si="1134"/>
        <v>1</v>
      </c>
      <c r="L4500" s="11">
        <f t="shared" ca="1" si="1128"/>
        <v>11415.659999999949</v>
      </c>
      <c r="M4500">
        <f t="shared" ca="1" si="1135"/>
        <v>1</v>
      </c>
      <c r="N4500">
        <f t="shared" ca="1" si="1129"/>
        <v>0</v>
      </c>
      <c r="O4500">
        <f>COUNTIF(結算日!$A$3:$A$249,A4500)</f>
        <v>0</v>
      </c>
      <c r="Q4500" s="7">
        <f t="shared" si="1137"/>
        <v>116</v>
      </c>
      <c r="R4500" s="8">
        <f t="shared" ca="1" si="1141"/>
        <v>44312</v>
      </c>
      <c r="S4500" s="8">
        <f t="shared" ca="1" si="1142"/>
        <v>3470274</v>
      </c>
      <c r="T4500" s="8">
        <f t="shared" ca="1" si="1138"/>
        <v>382</v>
      </c>
      <c r="U4500" s="9">
        <f t="shared" ca="1" si="1143"/>
        <v>0</v>
      </c>
      <c r="V4500">
        <f t="shared" si="1139"/>
        <v>2016</v>
      </c>
      <c r="W4500">
        <f t="shared" si="1140"/>
        <v>8</v>
      </c>
    </row>
    <row r="4501" spans="1:23" x14ac:dyDescent="0.25">
      <c r="A4501" s="1">
        <v>42608</v>
      </c>
      <c r="B4501" s="2">
        <v>9131.7199999999993</v>
      </c>
      <c r="C4501" s="2">
        <v>64564</v>
      </c>
      <c r="D4501" s="2">
        <v>9080</v>
      </c>
      <c r="E4501" s="2">
        <v>9060</v>
      </c>
      <c r="F4501" s="10">
        <f t="shared" si="1130"/>
        <v>-5.6637741849289158E-3</v>
      </c>
      <c r="G4501" s="2">
        <f t="shared" ca="1" si="1131"/>
        <v>80903.425000000003</v>
      </c>
      <c r="H4501">
        <f t="shared" ca="1" si="1132"/>
        <v>-1</v>
      </c>
      <c r="I4501">
        <f t="shared" si="1133"/>
        <v>1</v>
      </c>
      <c r="J4501">
        <f t="shared" si="1136"/>
        <v>16.25</v>
      </c>
      <c r="K4501">
        <f t="shared" si="1134"/>
        <v>1</v>
      </c>
      <c r="L4501" s="11">
        <f t="shared" ca="1" si="1128"/>
        <v>11431.909999999949</v>
      </c>
      <c r="M4501">
        <f t="shared" ca="1" si="1135"/>
        <v>1</v>
      </c>
      <c r="N4501">
        <f t="shared" ca="1" si="1129"/>
        <v>0</v>
      </c>
      <c r="O4501">
        <f>COUNTIF(結算日!$A$3:$A$249,A4501)</f>
        <v>0</v>
      </c>
      <c r="Q4501" s="7">
        <f t="shared" si="1137"/>
        <v>8</v>
      </c>
      <c r="R4501" s="8">
        <f t="shared" ca="1" si="1141"/>
        <v>3056</v>
      </c>
      <c r="S4501" s="8">
        <f t="shared" ca="1" si="1142"/>
        <v>3473330</v>
      </c>
      <c r="T4501" s="8">
        <f t="shared" ca="1" si="1138"/>
        <v>382</v>
      </c>
      <c r="U4501" s="9">
        <f t="shared" ca="1" si="1143"/>
        <v>0</v>
      </c>
      <c r="V4501">
        <f t="shared" si="1139"/>
        <v>2016</v>
      </c>
      <c r="W4501">
        <f t="shared" si="1140"/>
        <v>8</v>
      </c>
    </row>
    <row r="4502" spans="1:23" x14ac:dyDescent="0.25">
      <c r="A4502" s="1">
        <v>42611</v>
      </c>
      <c r="B4502" s="2">
        <v>9110.17</v>
      </c>
      <c r="C4502" s="2">
        <v>64825</v>
      </c>
      <c r="D4502" s="2">
        <v>9042</v>
      </c>
      <c r="E4502" s="2">
        <v>9021</v>
      </c>
      <c r="F4502" s="10">
        <f t="shared" si="1130"/>
        <v>-7.482846093980644E-3</v>
      </c>
      <c r="G4502" s="2">
        <f t="shared" ca="1" si="1131"/>
        <v>80370.925000000003</v>
      </c>
      <c r="H4502">
        <f t="shared" ca="1" si="1132"/>
        <v>-1</v>
      </c>
      <c r="I4502">
        <f t="shared" si="1133"/>
        <v>1</v>
      </c>
      <c r="J4502">
        <f t="shared" si="1136"/>
        <v>-21.549999999999272</v>
      </c>
      <c r="K4502">
        <f t="shared" si="1134"/>
        <v>1</v>
      </c>
      <c r="L4502" s="11">
        <f t="shared" ca="1" si="1128"/>
        <v>11410.35999999995</v>
      </c>
      <c r="M4502">
        <f t="shared" ca="1" si="1135"/>
        <v>1</v>
      </c>
      <c r="N4502">
        <f t="shared" ca="1" si="1129"/>
        <v>0</v>
      </c>
      <c r="O4502">
        <f>COUNTIF(結算日!$A$3:$A$249,A4502)</f>
        <v>0</v>
      </c>
      <c r="Q4502" s="7">
        <f t="shared" si="1137"/>
        <v>-38</v>
      </c>
      <c r="R4502" s="8">
        <f t="shared" ca="1" si="1141"/>
        <v>-14516</v>
      </c>
      <c r="S4502" s="8">
        <f t="shared" ca="1" si="1142"/>
        <v>3458814</v>
      </c>
      <c r="T4502" s="8">
        <f t="shared" ca="1" si="1138"/>
        <v>382</v>
      </c>
      <c r="U4502" s="9">
        <f t="shared" ca="1" si="1143"/>
        <v>0</v>
      </c>
      <c r="V4502">
        <f t="shared" si="1139"/>
        <v>2016</v>
      </c>
      <c r="W4502">
        <f t="shared" si="1140"/>
        <v>8</v>
      </c>
    </row>
    <row r="4503" spans="1:23" x14ac:dyDescent="0.25">
      <c r="A4503" s="1">
        <v>42612</v>
      </c>
      <c r="B4503" s="2">
        <v>9110.56</v>
      </c>
      <c r="C4503" s="2">
        <v>68976</v>
      </c>
      <c r="D4503" s="2">
        <v>9036</v>
      </c>
      <c r="E4503" s="2">
        <v>9014</v>
      </c>
      <c r="F4503" s="10">
        <f t="shared" si="1130"/>
        <v>-8.183909660877009E-3</v>
      </c>
      <c r="G4503" s="2">
        <f t="shared" ca="1" si="1131"/>
        <v>80353.975000000006</v>
      </c>
      <c r="H4503">
        <f t="shared" ca="1" si="1132"/>
        <v>-1</v>
      </c>
      <c r="I4503">
        <f t="shared" si="1133"/>
        <v>1</v>
      </c>
      <c r="J4503">
        <f t="shared" si="1136"/>
        <v>0.38999999999941792</v>
      </c>
      <c r="K4503">
        <f t="shared" si="1134"/>
        <v>1</v>
      </c>
      <c r="L4503" s="11">
        <f t="shared" ca="1" si="1128"/>
        <v>11410.749999999949</v>
      </c>
      <c r="M4503">
        <f t="shared" ca="1" si="1135"/>
        <v>1</v>
      </c>
      <c r="N4503">
        <f t="shared" ca="1" si="1129"/>
        <v>0</v>
      </c>
      <c r="O4503">
        <f>COUNTIF(結算日!$A$3:$A$249,A4503)</f>
        <v>0</v>
      </c>
      <c r="Q4503" s="7">
        <f t="shared" si="1137"/>
        <v>-6</v>
      </c>
      <c r="R4503" s="8">
        <f t="shared" ca="1" si="1141"/>
        <v>-2292</v>
      </c>
      <c r="S4503" s="8">
        <f t="shared" ca="1" si="1142"/>
        <v>3456522</v>
      </c>
      <c r="T4503" s="8">
        <f t="shared" ca="1" si="1138"/>
        <v>382</v>
      </c>
      <c r="U4503" s="9">
        <f t="shared" ca="1" si="1143"/>
        <v>0</v>
      </c>
      <c r="V4503">
        <f t="shared" si="1139"/>
        <v>2016</v>
      </c>
      <c r="W4503">
        <f t="shared" si="1140"/>
        <v>8</v>
      </c>
    </row>
    <row r="4504" spans="1:23" x14ac:dyDescent="0.25">
      <c r="A4504" s="1">
        <v>42613</v>
      </c>
      <c r="B4504" s="2">
        <v>9068.85</v>
      </c>
      <c r="C4504" s="2">
        <v>85501</v>
      </c>
      <c r="D4504" s="2">
        <v>8976</v>
      </c>
      <c r="E4504" s="2">
        <v>8955</v>
      </c>
      <c r="F4504" s="10">
        <f t="shared" si="1130"/>
        <v>-1.0238343340114864E-2</v>
      </c>
      <c r="G4504" s="2">
        <f t="shared" ca="1" si="1131"/>
        <v>80936.324999999997</v>
      </c>
      <c r="H4504">
        <f t="shared" ca="1" si="1132"/>
        <v>1</v>
      </c>
      <c r="I4504">
        <f t="shared" si="1133"/>
        <v>1</v>
      </c>
      <c r="J4504">
        <f t="shared" si="1136"/>
        <v>-41.709999999999127</v>
      </c>
      <c r="K4504">
        <f t="shared" si="1134"/>
        <v>1</v>
      </c>
      <c r="L4504" s="11">
        <f t="shared" ca="1" si="1128"/>
        <v>11369.03999999995</v>
      </c>
      <c r="M4504">
        <f t="shared" ca="1" si="1135"/>
        <v>1</v>
      </c>
      <c r="N4504">
        <f t="shared" ca="1" si="1129"/>
        <v>0</v>
      </c>
      <c r="O4504">
        <f>COUNTIF(結算日!$A$3:$A$249,A4504)</f>
        <v>0</v>
      </c>
      <c r="Q4504" s="7">
        <f t="shared" si="1137"/>
        <v>-60</v>
      </c>
      <c r="R4504" s="8">
        <f t="shared" ca="1" si="1141"/>
        <v>-22920</v>
      </c>
      <c r="S4504" s="8">
        <f t="shared" ca="1" si="1142"/>
        <v>3433602</v>
      </c>
      <c r="T4504" s="8">
        <f t="shared" ca="1" si="1138"/>
        <v>382</v>
      </c>
      <c r="U4504" s="9">
        <f t="shared" ca="1" si="1143"/>
        <v>0</v>
      </c>
      <c r="V4504">
        <f t="shared" si="1139"/>
        <v>2016</v>
      </c>
      <c r="W4504">
        <f t="shared" si="1140"/>
        <v>8</v>
      </c>
    </row>
    <row r="4505" spans="1:23" x14ac:dyDescent="0.25">
      <c r="A4505" s="1">
        <v>42614</v>
      </c>
      <c r="B4505" s="2">
        <v>9001.15</v>
      </c>
      <c r="C4505" s="2">
        <v>79138</v>
      </c>
      <c r="D4505" s="2">
        <v>8941</v>
      </c>
      <c r="E4505" s="2">
        <v>8918</v>
      </c>
      <c r="F4505" s="10">
        <f t="shared" si="1130"/>
        <v>-6.6824794609576799E-3</v>
      </c>
      <c r="G4505" s="2">
        <f t="shared" ca="1" si="1131"/>
        <v>80956.800000000003</v>
      </c>
      <c r="H4505">
        <f t="shared" ca="1" si="1132"/>
        <v>-1</v>
      </c>
      <c r="I4505">
        <f t="shared" si="1133"/>
        <v>1</v>
      </c>
      <c r="J4505">
        <f t="shared" si="1136"/>
        <v>-67.700000000000728</v>
      </c>
      <c r="K4505">
        <f t="shared" si="1134"/>
        <v>1</v>
      </c>
      <c r="L4505" s="11">
        <f t="shared" ca="1" si="1128"/>
        <v>11301.339999999949</v>
      </c>
      <c r="M4505">
        <f t="shared" ca="1" si="1135"/>
        <v>1</v>
      </c>
      <c r="N4505">
        <f t="shared" ca="1" si="1129"/>
        <v>0</v>
      </c>
      <c r="O4505">
        <f>COUNTIF(結算日!$A$3:$A$249,A4505)</f>
        <v>0</v>
      </c>
      <c r="Q4505" s="7">
        <f t="shared" si="1137"/>
        <v>-35</v>
      </c>
      <c r="R4505" s="8">
        <f t="shared" ca="1" si="1141"/>
        <v>-13370</v>
      </c>
      <c r="S4505" s="8">
        <f t="shared" ca="1" si="1142"/>
        <v>3420232</v>
      </c>
      <c r="T4505" s="8">
        <f t="shared" ca="1" si="1138"/>
        <v>382</v>
      </c>
      <c r="U4505" s="9">
        <f t="shared" ca="1" si="1143"/>
        <v>0</v>
      </c>
      <c r="V4505">
        <f t="shared" si="1139"/>
        <v>2016</v>
      </c>
      <c r="W4505">
        <f t="shared" si="1140"/>
        <v>9</v>
      </c>
    </row>
    <row r="4506" spans="1:23" x14ac:dyDescent="0.25">
      <c r="A4506" s="1">
        <v>42615</v>
      </c>
      <c r="B4506" s="2">
        <v>8987.5499999999993</v>
      </c>
      <c r="C4506" s="2">
        <v>78500</v>
      </c>
      <c r="D4506" s="2">
        <v>8931</v>
      </c>
      <c r="E4506" s="2">
        <v>8903</v>
      </c>
      <c r="F4506" s="10">
        <f t="shared" si="1130"/>
        <v>-6.2920373182902001E-3</v>
      </c>
      <c r="G4506" s="2">
        <f t="shared" ca="1" si="1131"/>
        <v>81344.524999999994</v>
      </c>
      <c r="H4506">
        <f t="shared" ca="1" si="1132"/>
        <v>-1</v>
      </c>
      <c r="I4506">
        <f t="shared" si="1133"/>
        <v>1</v>
      </c>
      <c r="J4506">
        <f t="shared" si="1136"/>
        <v>-13.600000000000364</v>
      </c>
      <c r="K4506">
        <f t="shared" si="1134"/>
        <v>1</v>
      </c>
      <c r="L4506" s="11">
        <f t="shared" ca="1" si="1128"/>
        <v>11287.739999999949</v>
      </c>
      <c r="M4506">
        <f t="shared" ca="1" si="1135"/>
        <v>1</v>
      </c>
      <c r="N4506">
        <f t="shared" ca="1" si="1129"/>
        <v>0</v>
      </c>
      <c r="O4506">
        <f>COUNTIF(結算日!$A$3:$A$249,A4506)</f>
        <v>0</v>
      </c>
      <c r="Q4506" s="7">
        <f t="shared" si="1137"/>
        <v>-10</v>
      </c>
      <c r="R4506" s="8">
        <f t="shared" ca="1" si="1141"/>
        <v>-3820</v>
      </c>
      <c r="S4506" s="8">
        <f t="shared" ca="1" si="1142"/>
        <v>3416412</v>
      </c>
      <c r="T4506" s="8">
        <f t="shared" ca="1" si="1138"/>
        <v>382</v>
      </c>
      <c r="U4506" s="9">
        <f t="shared" ca="1" si="1143"/>
        <v>0</v>
      </c>
      <c r="V4506">
        <f t="shared" si="1139"/>
        <v>2016</v>
      </c>
      <c r="W4506">
        <f t="shared" si="1140"/>
        <v>9</v>
      </c>
    </row>
    <row r="4507" spans="1:23" x14ac:dyDescent="0.25">
      <c r="A4507" s="1">
        <v>42618</v>
      </c>
      <c r="B4507" s="2">
        <v>9090.1299999999992</v>
      </c>
      <c r="C4507" s="2">
        <v>62396</v>
      </c>
      <c r="D4507" s="2">
        <v>9062</v>
      </c>
      <c r="E4507" s="2">
        <v>9037</v>
      </c>
      <c r="F4507" s="10">
        <f t="shared" si="1130"/>
        <v>-3.0945652042378979E-3</v>
      </c>
      <c r="G4507" s="2">
        <f t="shared" ca="1" si="1131"/>
        <v>80472.125</v>
      </c>
      <c r="H4507">
        <f t="shared" ca="1" si="1132"/>
        <v>-1</v>
      </c>
      <c r="I4507">
        <f t="shared" si="1133"/>
        <v>1</v>
      </c>
      <c r="J4507">
        <f t="shared" si="1136"/>
        <v>102.57999999999993</v>
      </c>
      <c r="K4507">
        <f t="shared" si="1134"/>
        <v>1</v>
      </c>
      <c r="L4507" s="11">
        <f t="shared" ca="1" si="1128"/>
        <v>11390.319999999949</v>
      </c>
      <c r="M4507">
        <f t="shared" ca="1" si="1135"/>
        <v>1</v>
      </c>
      <c r="N4507">
        <f t="shared" ca="1" si="1129"/>
        <v>0</v>
      </c>
      <c r="O4507">
        <f>COUNTIF(結算日!$A$3:$A$249,A4507)</f>
        <v>0</v>
      </c>
      <c r="Q4507" s="7">
        <f t="shared" si="1137"/>
        <v>131</v>
      </c>
      <c r="R4507" s="8">
        <f t="shared" ca="1" si="1141"/>
        <v>50042</v>
      </c>
      <c r="S4507" s="8">
        <f t="shared" ca="1" si="1142"/>
        <v>3466454</v>
      </c>
      <c r="T4507" s="8">
        <f t="shared" ca="1" si="1138"/>
        <v>382</v>
      </c>
      <c r="U4507" s="9">
        <f t="shared" ca="1" si="1143"/>
        <v>0</v>
      </c>
      <c r="V4507">
        <f t="shared" si="1139"/>
        <v>2016</v>
      </c>
      <c r="W4507">
        <f t="shared" si="1140"/>
        <v>9</v>
      </c>
    </row>
    <row r="4508" spans="1:23" x14ac:dyDescent="0.25">
      <c r="A4508" s="1">
        <v>42619</v>
      </c>
      <c r="B4508" s="2">
        <v>9181.85</v>
      </c>
      <c r="C4508" s="2">
        <v>75179</v>
      </c>
      <c r="D4508" s="2">
        <v>9150</v>
      </c>
      <c r="E4508" s="2">
        <v>9127</v>
      </c>
      <c r="F4508" s="10">
        <f t="shared" si="1130"/>
        <v>-3.4687998605945625E-3</v>
      </c>
      <c r="G4508" s="2">
        <f t="shared" ca="1" si="1131"/>
        <v>79915.975000000006</v>
      </c>
      <c r="H4508">
        <f t="shared" ca="1" si="1132"/>
        <v>-1</v>
      </c>
      <c r="I4508">
        <f t="shared" si="1133"/>
        <v>1</v>
      </c>
      <c r="J4508">
        <f t="shared" si="1136"/>
        <v>91.720000000001164</v>
      </c>
      <c r="K4508">
        <f t="shared" si="1134"/>
        <v>1</v>
      </c>
      <c r="L4508" s="11">
        <f t="shared" ca="1" si="1128"/>
        <v>11482.03999999995</v>
      </c>
      <c r="M4508">
        <f t="shared" ca="1" si="1135"/>
        <v>1</v>
      </c>
      <c r="N4508">
        <f t="shared" ca="1" si="1129"/>
        <v>0</v>
      </c>
      <c r="O4508">
        <f>COUNTIF(結算日!$A$3:$A$249,A4508)</f>
        <v>0</v>
      </c>
      <c r="Q4508" s="7">
        <f t="shared" si="1137"/>
        <v>88</v>
      </c>
      <c r="R4508" s="8">
        <f t="shared" ca="1" si="1141"/>
        <v>33616</v>
      </c>
      <c r="S4508" s="8">
        <f t="shared" ca="1" si="1142"/>
        <v>3500070</v>
      </c>
      <c r="T4508" s="8">
        <f t="shared" ca="1" si="1138"/>
        <v>382</v>
      </c>
      <c r="U4508" s="9">
        <f t="shared" ca="1" si="1143"/>
        <v>0</v>
      </c>
      <c r="V4508">
        <f t="shared" si="1139"/>
        <v>2016</v>
      </c>
      <c r="W4508">
        <f t="shared" si="1140"/>
        <v>9</v>
      </c>
    </row>
    <row r="4509" spans="1:23" x14ac:dyDescent="0.25">
      <c r="A4509" s="1">
        <v>42620</v>
      </c>
      <c r="B4509" s="2">
        <v>9259.07</v>
      </c>
      <c r="C4509" s="2">
        <v>86896</v>
      </c>
      <c r="D4509" s="2">
        <v>9253</v>
      </c>
      <c r="E4509" s="2">
        <v>9232</v>
      </c>
      <c r="F4509" s="10">
        <f t="shared" si="1130"/>
        <v>-6.5557339992028396E-4</v>
      </c>
      <c r="G4509" s="2">
        <f t="shared" ca="1" si="1131"/>
        <v>79656.324999999997</v>
      </c>
      <c r="H4509">
        <f t="shared" ca="1" si="1132"/>
        <v>1</v>
      </c>
      <c r="I4509">
        <f t="shared" si="1133"/>
        <v>1</v>
      </c>
      <c r="J4509">
        <f t="shared" si="1136"/>
        <v>77.219999999999345</v>
      </c>
      <c r="K4509">
        <f t="shared" ca="1" si="1134"/>
        <v>1</v>
      </c>
      <c r="L4509" s="11">
        <f t="shared" ca="1" si="1128"/>
        <v>11559.259999999949</v>
      </c>
      <c r="M4509">
        <f t="shared" ca="1" si="1135"/>
        <v>1</v>
      </c>
      <c r="N4509">
        <f t="shared" ca="1" si="1129"/>
        <v>0</v>
      </c>
      <c r="O4509">
        <f>COUNTIF(結算日!$A$3:$A$249,A4509)</f>
        <v>0</v>
      </c>
      <c r="Q4509" s="7">
        <f t="shared" si="1137"/>
        <v>103</v>
      </c>
      <c r="R4509" s="8">
        <f t="shared" ca="1" si="1141"/>
        <v>39346</v>
      </c>
      <c r="S4509" s="8">
        <f t="shared" ca="1" si="1142"/>
        <v>3539416</v>
      </c>
      <c r="T4509" s="8">
        <f t="shared" ca="1" si="1138"/>
        <v>382</v>
      </c>
      <c r="U4509" s="9">
        <f t="shared" ca="1" si="1143"/>
        <v>0</v>
      </c>
      <c r="V4509">
        <f t="shared" si="1139"/>
        <v>2016</v>
      </c>
      <c r="W4509">
        <f t="shared" si="1140"/>
        <v>9</v>
      </c>
    </row>
    <row r="4510" spans="1:23" x14ac:dyDescent="0.25">
      <c r="A4510" s="1">
        <v>42621</v>
      </c>
      <c r="B4510" s="2">
        <v>9262.89</v>
      </c>
      <c r="C4510" s="2">
        <v>76197</v>
      </c>
      <c r="D4510" s="2">
        <v>9239</v>
      </c>
      <c r="E4510" s="2">
        <v>9220</v>
      </c>
      <c r="F4510" s="10">
        <f t="shared" si="1130"/>
        <v>-2.5791086799044072E-3</v>
      </c>
      <c r="G4510" s="2">
        <f t="shared" ca="1" si="1131"/>
        <v>79478.375</v>
      </c>
      <c r="H4510">
        <f t="shared" ca="1" si="1132"/>
        <v>-1</v>
      </c>
      <c r="I4510">
        <f t="shared" si="1133"/>
        <v>1</v>
      </c>
      <c r="J4510">
        <f t="shared" si="1136"/>
        <v>3.819999999999709</v>
      </c>
      <c r="K4510">
        <f t="shared" si="1134"/>
        <v>1</v>
      </c>
      <c r="L4510" s="11">
        <f t="shared" ca="1" si="1128"/>
        <v>11563.079999999949</v>
      </c>
      <c r="M4510">
        <f t="shared" ca="1" si="1135"/>
        <v>1</v>
      </c>
      <c r="N4510">
        <f t="shared" ca="1" si="1129"/>
        <v>0</v>
      </c>
      <c r="O4510">
        <f>COUNTIF(結算日!$A$3:$A$249,A4510)</f>
        <v>0</v>
      </c>
      <c r="Q4510" s="7">
        <f t="shared" si="1137"/>
        <v>-14</v>
      </c>
      <c r="R4510" s="8">
        <f t="shared" ca="1" si="1141"/>
        <v>-5348</v>
      </c>
      <c r="S4510" s="8">
        <f t="shared" ca="1" si="1142"/>
        <v>3534068</v>
      </c>
      <c r="T4510" s="8">
        <f t="shared" ca="1" si="1138"/>
        <v>382</v>
      </c>
      <c r="U4510" s="9">
        <f t="shared" ca="1" si="1143"/>
        <v>0</v>
      </c>
      <c r="V4510">
        <f t="shared" si="1139"/>
        <v>2016</v>
      </c>
      <c r="W4510">
        <f t="shared" si="1140"/>
        <v>9</v>
      </c>
    </row>
    <row r="4511" spans="1:23" x14ac:dyDescent="0.25">
      <c r="A4511" s="1">
        <v>42622</v>
      </c>
      <c r="B4511" s="2">
        <v>9164.8799999999992</v>
      </c>
      <c r="C4511" s="2">
        <v>66746</v>
      </c>
      <c r="D4511" s="2">
        <v>9127</v>
      </c>
      <c r="E4511" s="2">
        <v>9106</v>
      </c>
      <c r="F4511" s="10">
        <f t="shared" si="1130"/>
        <v>-4.1331692286205035E-3</v>
      </c>
      <c r="G4511" s="2">
        <f t="shared" ca="1" si="1131"/>
        <v>78612.574999999997</v>
      </c>
      <c r="H4511">
        <f t="shared" ca="1" si="1132"/>
        <v>-1</v>
      </c>
      <c r="I4511">
        <f t="shared" si="1133"/>
        <v>1</v>
      </c>
      <c r="J4511">
        <f t="shared" si="1136"/>
        <v>-98.010000000000218</v>
      </c>
      <c r="K4511">
        <f t="shared" si="1134"/>
        <v>1</v>
      </c>
      <c r="L4511" s="11">
        <f t="shared" ca="1" si="1128"/>
        <v>11465.069999999949</v>
      </c>
      <c r="M4511">
        <f t="shared" ca="1" si="1135"/>
        <v>1</v>
      </c>
      <c r="N4511">
        <f t="shared" ca="1" si="1129"/>
        <v>0</v>
      </c>
      <c r="O4511">
        <f>COUNTIF(結算日!$A$3:$A$249,A4511)</f>
        <v>0</v>
      </c>
      <c r="Q4511" s="7">
        <f t="shared" si="1137"/>
        <v>-112</v>
      </c>
      <c r="R4511" s="8">
        <f t="shared" ca="1" si="1141"/>
        <v>-42784</v>
      </c>
      <c r="S4511" s="8">
        <f t="shared" ca="1" si="1142"/>
        <v>3491284</v>
      </c>
      <c r="T4511" s="8">
        <f t="shared" ca="1" si="1138"/>
        <v>382</v>
      </c>
      <c r="U4511" s="9">
        <f t="shared" ca="1" si="1143"/>
        <v>0</v>
      </c>
      <c r="V4511">
        <f t="shared" si="1139"/>
        <v>2016</v>
      </c>
      <c r="W4511">
        <f t="shared" si="1140"/>
        <v>9</v>
      </c>
    </row>
    <row r="4512" spans="1:23" x14ac:dyDescent="0.25">
      <c r="A4512" s="1">
        <v>42623</v>
      </c>
      <c r="B4512" s="2">
        <v>9053.69</v>
      </c>
      <c r="C4512" s="2">
        <v>48346</v>
      </c>
      <c r="D4512" s="2">
        <v>8953</v>
      </c>
      <c r="E4512" s="2">
        <v>8928</v>
      </c>
      <c r="F4512" s="10">
        <f t="shared" si="1130"/>
        <v>-1.1121432255798536E-2</v>
      </c>
      <c r="G4512" s="2">
        <f t="shared" ca="1" si="1131"/>
        <v>77504.475000000006</v>
      </c>
      <c r="H4512">
        <f t="shared" ca="1" si="1132"/>
        <v>-1</v>
      </c>
      <c r="I4512">
        <f t="shared" si="1133"/>
        <v>1</v>
      </c>
      <c r="J4512">
        <f t="shared" si="1136"/>
        <v>-111.18999999999869</v>
      </c>
      <c r="K4512">
        <f t="shared" si="1134"/>
        <v>1</v>
      </c>
      <c r="L4512" s="11">
        <f t="shared" ca="1" si="1128"/>
        <v>11353.87999999995</v>
      </c>
      <c r="M4512">
        <f t="shared" ca="1" si="1135"/>
        <v>1</v>
      </c>
      <c r="N4512">
        <f t="shared" ca="1" si="1129"/>
        <v>0</v>
      </c>
      <c r="O4512">
        <f>COUNTIF(結算日!$A$3:$A$249,A4512)</f>
        <v>0</v>
      </c>
      <c r="Q4512" s="7">
        <f t="shared" si="1137"/>
        <v>-174</v>
      </c>
      <c r="R4512" s="8">
        <f t="shared" ca="1" si="1141"/>
        <v>-66468</v>
      </c>
      <c r="S4512" s="8">
        <f t="shared" ca="1" si="1142"/>
        <v>3424816</v>
      </c>
      <c r="T4512" s="8">
        <f t="shared" ca="1" si="1138"/>
        <v>382</v>
      </c>
      <c r="U4512" s="9">
        <f t="shared" ca="1" si="1143"/>
        <v>0</v>
      </c>
      <c r="V4512">
        <f t="shared" si="1139"/>
        <v>2016</v>
      </c>
      <c r="W4512">
        <f t="shared" si="1140"/>
        <v>9</v>
      </c>
    </row>
    <row r="4513" spans="1:23" x14ac:dyDescent="0.25">
      <c r="A4513" s="1">
        <v>42625</v>
      </c>
      <c r="B4513" s="2">
        <v>8947.06</v>
      </c>
      <c r="C4513" s="2">
        <v>75412</v>
      </c>
      <c r="D4513" s="2">
        <v>8899</v>
      </c>
      <c r="E4513" s="2">
        <v>8865</v>
      </c>
      <c r="F4513" s="10">
        <f t="shared" si="1130"/>
        <v>-5.3715969268116615E-3</v>
      </c>
      <c r="G4513" s="2">
        <f t="shared" ca="1" si="1131"/>
        <v>77021.2</v>
      </c>
      <c r="H4513">
        <f t="shared" ca="1" si="1132"/>
        <v>-1</v>
      </c>
      <c r="I4513">
        <f t="shared" si="1133"/>
        <v>1</v>
      </c>
      <c r="J4513">
        <f t="shared" si="1136"/>
        <v>-106.63000000000102</v>
      </c>
      <c r="K4513">
        <f t="shared" si="1134"/>
        <v>1</v>
      </c>
      <c r="L4513" s="11">
        <f t="shared" ca="1" si="1128"/>
        <v>11247.249999999949</v>
      </c>
      <c r="M4513">
        <f t="shared" ca="1" si="1135"/>
        <v>1</v>
      </c>
      <c r="N4513">
        <f t="shared" ca="1" si="1129"/>
        <v>0</v>
      </c>
      <c r="O4513">
        <f>COUNTIF(結算日!$A$3:$A$249,A4513)</f>
        <v>0</v>
      </c>
      <c r="Q4513" s="7">
        <f t="shared" si="1137"/>
        <v>-54</v>
      </c>
      <c r="R4513" s="8">
        <f t="shared" ca="1" si="1141"/>
        <v>-20628</v>
      </c>
      <c r="S4513" s="8">
        <f t="shared" ca="1" si="1142"/>
        <v>3404188</v>
      </c>
      <c r="T4513" s="8">
        <f t="shared" ca="1" si="1138"/>
        <v>382</v>
      </c>
      <c r="U4513" s="9">
        <f t="shared" ca="1" si="1143"/>
        <v>0</v>
      </c>
      <c r="V4513">
        <f t="shared" si="1139"/>
        <v>2016</v>
      </c>
      <c r="W4513">
        <f t="shared" si="1140"/>
        <v>9</v>
      </c>
    </row>
    <row r="4514" spans="1:23" x14ac:dyDescent="0.25">
      <c r="A4514" s="1">
        <v>42626</v>
      </c>
      <c r="B4514" s="2">
        <v>8940.83</v>
      </c>
      <c r="C4514" s="2">
        <v>77817</v>
      </c>
      <c r="D4514" s="2">
        <v>8906</v>
      </c>
      <c r="E4514" s="2">
        <v>8880</v>
      </c>
      <c r="F4514" s="10">
        <f t="shared" si="1130"/>
        <v>-3.895611481260719E-3</v>
      </c>
      <c r="G4514" s="2">
        <f t="shared" ca="1" si="1131"/>
        <v>76625.45</v>
      </c>
      <c r="H4514">
        <f t="shared" ca="1" si="1132"/>
        <v>1</v>
      </c>
      <c r="I4514">
        <f t="shared" si="1133"/>
        <v>1</v>
      </c>
      <c r="J4514">
        <f t="shared" si="1136"/>
        <v>-6.2299999999995634</v>
      </c>
      <c r="K4514">
        <f t="shared" si="1134"/>
        <v>1</v>
      </c>
      <c r="L4514" s="11">
        <f t="shared" ca="1" si="1128"/>
        <v>11241.01999999995</v>
      </c>
      <c r="M4514">
        <f t="shared" ca="1" si="1135"/>
        <v>1</v>
      </c>
      <c r="N4514">
        <f t="shared" ca="1" si="1129"/>
        <v>0</v>
      </c>
      <c r="O4514">
        <f>COUNTIF(結算日!$A$3:$A$249,A4514)</f>
        <v>0</v>
      </c>
      <c r="Q4514" s="7">
        <f t="shared" si="1137"/>
        <v>7</v>
      </c>
      <c r="R4514" s="8">
        <f t="shared" ca="1" si="1141"/>
        <v>2674</v>
      </c>
      <c r="S4514" s="8">
        <f t="shared" ca="1" si="1142"/>
        <v>3406862</v>
      </c>
      <c r="T4514" s="8">
        <f t="shared" ca="1" si="1138"/>
        <v>382</v>
      </c>
      <c r="U4514" s="9">
        <f t="shared" ca="1" si="1143"/>
        <v>0</v>
      </c>
      <c r="V4514">
        <f t="shared" si="1139"/>
        <v>2016</v>
      </c>
      <c r="W4514">
        <f t="shared" si="1140"/>
        <v>9</v>
      </c>
    </row>
    <row r="4515" spans="1:23" x14ac:dyDescent="0.25">
      <c r="A4515" s="1">
        <v>42627</v>
      </c>
      <c r="B4515" s="2">
        <v>8902.2999999999993</v>
      </c>
      <c r="C4515" s="2">
        <v>84048</v>
      </c>
      <c r="D4515" s="2">
        <v>8874</v>
      </c>
      <c r="E4515" s="2">
        <v>8850</v>
      </c>
      <c r="F4515" s="10">
        <f t="shared" si="1130"/>
        <v>-3.1789537535242829E-3</v>
      </c>
      <c r="G4515" s="2">
        <f t="shared" ca="1" si="1131"/>
        <v>76247.824999999997</v>
      </c>
      <c r="H4515">
        <f t="shared" ca="1" si="1132"/>
        <v>1</v>
      </c>
      <c r="I4515">
        <f t="shared" si="1133"/>
        <v>1</v>
      </c>
      <c r="J4515">
        <f t="shared" si="1136"/>
        <v>-38.530000000000655</v>
      </c>
      <c r="K4515">
        <f t="shared" si="1134"/>
        <v>1</v>
      </c>
      <c r="L4515" s="11">
        <f t="shared" ca="1" si="1128"/>
        <v>11202.489999999949</v>
      </c>
      <c r="M4515">
        <f t="shared" ca="1" si="1135"/>
        <v>1</v>
      </c>
      <c r="N4515">
        <f t="shared" ca="1" si="1129"/>
        <v>0</v>
      </c>
      <c r="O4515">
        <f>COUNTIF(結算日!$A$3:$A$249,A4515)</f>
        <v>0</v>
      </c>
      <c r="Q4515" s="7">
        <f t="shared" si="1137"/>
        <v>-32</v>
      </c>
      <c r="R4515" s="8">
        <f t="shared" ca="1" si="1141"/>
        <v>-12224</v>
      </c>
      <c r="S4515" s="8">
        <f t="shared" ca="1" si="1142"/>
        <v>3394638</v>
      </c>
      <c r="T4515" s="8">
        <f t="shared" ca="1" si="1138"/>
        <v>382</v>
      </c>
      <c r="U4515" s="9">
        <f t="shared" ca="1" si="1143"/>
        <v>0</v>
      </c>
      <c r="V4515">
        <f t="shared" si="1139"/>
        <v>2016</v>
      </c>
      <c r="W4515">
        <f t="shared" si="1140"/>
        <v>9</v>
      </c>
    </row>
    <row r="4516" spans="1:23" x14ac:dyDescent="0.25">
      <c r="A4516" s="1">
        <v>42632</v>
      </c>
      <c r="B4516" s="2">
        <v>9152.8799999999992</v>
      </c>
      <c r="C4516" s="2">
        <v>96987</v>
      </c>
      <c r="D4516" s="2">
        <v>9151</v>
      </c>
      <c r="E4516" s="2">
        <v>9126</v>
      </c>
      <c r="F4516" s="10">
        <f t="shared" si="1130"/>
        <v>-2.053998304357707E-4</v>
      </c>
      <c r="G4516" s="2">
        <f t="shared" ca="1" si="1131"/>
        <v>76671.3</v>
      </c>
      <c r="H4516">
        <f t="shared" ca="1" si="1132"/>
        <v>1</v>
      </c>
      <c r="I4516">
        <f t="shared" si="1133"/>
        <v>1</v>
      </c>
      <c r="J4516">
        <f t="shared" si="1136"/>
        <v>250.57999999999993</v>
      </c>
      <c r="K4516">
        <f t="shared" ca="1" si="1134"/>
        <v>1</v>
      </c>
      <c r="L4516" s="11">
        <f t="shared" ca="1" si="1128"/>
        <v>11453.069999999949</v>
      </c>
      <c r="M4516">
        <f t="shared" ca="1" si="1135"/>
        <v>1</v>
      </c>
      <c r="N4516">
        <f t="shared" ca="1" si="1129"/>
        <v>0</v>
      </c>
      <c r="O4516">
        <f>COUNTIF(結算日!$A$3:$A$249,A4516)</f>
        <v>0</v>
      </c>
      <c r="Q4516" s="7">
        <f t="shared" si="1137"/>
        <v>277</v>
      </c>
      <c r="R4516" s="8">
        <f t="shared" ca="1" si="1141"/>
        <v>105814</v>
      </c>
      <c r="S4516" s="8">
        <f t="shared" ca="1" si="1142"/>
        <v>3500452</v>
      </c>
      <c r="T4516" s="8">
        <f t="shared" ca="1" si="1138"/>
        <v>382</v>
      </c>
      <c r="U4516" s="9">
        <f t="shared" ca="1" si="1143"/>
        <v>0</v>
      </c>
      <c r="V4516">
        <f t="shared" si="1139"/>
        <v>2016</v>
      </c>
      <c r="W4516">
        <f t="shared" si="1140"/>
        <v>9</v>
      </c>
    </row>
    <row r="4517" spans="1:23" x14ac:dyDescent="0.25">
      <c r="A4517" s="1">
        <v>42633</v>
      </c>
      <c r="B4517" s="2">
        <v>9161.58</v>
      </c>
      <c r="C4517" s="2">
        <v>68485</v>
      </c>
      <c r="D4517" s="2">
        <v>9141</v>
      </c>
      <c r="E4517" s="2">
        <v>9110</v>
      </c>
      <c r="F4517" s="10">
        <f t="shared" si="1130"/>
        <v>-2.2463374221477483E-3</v>
      </c>
      <c r="G4517" s="2">
        <f t="shared" ca="1" si="1131"/>
        <v>76457.675000000003</v>
      </c>
      <c r="H4517">
        <f t="shared" ca="1" si="1132"/>
        <v>-1</v>
      </c>
      <c r="I4517">
        <f t="shared" si="1133"/>
        <v>1</v>
      </c>
      <c r="J4517">
        <f t="shared" si="1136"/>
        <v>8.7000000000007276</v>
      </c>
      <c r="K4517">
        <f t="shared" si="1134"/>
        <v>1</v>
      </c>
      <c r="L4517" s="11">
        <f t="shared" ca="1" si="1128"/>
        <v>11461.76999999995</v>
      </c>
      <c r="M4517">
        <f t="shared" ca="1" si="1135"/>
        <v>1</v>
      </c>
      <c r="N4517">
        <f t="shared" ca="1" si="1129"/>
        <v>0</v>
      </c>
      <c r="O4517">
        <f>COUNTIF(結算日!$A$3:$A$249,A4517)</f>
        <v>0</v>
      </c>
      <c r="Q4517" s="7">
        <f t="shared" si="1137"/>
        <v>-10</v>
      </c>
      <c r="R4517" s="8">
        <f t="shared" ca="1" si="1141"/>
        <v>-3820</v>
      </c>
      <c r="S4517" s="8">
        <f t="shared" ca="1" si="1142"/>
        <v>3496632</v>
      </c>
      <c r="T4517" s="8">
        <f t="shared" ca="1" si="1138"/>
        <v>382</v>
      </c>
      <c r="U4517" s="9">
        <f t="shared" ca="1" si="1143"/>
        <v>0</v>
      </c>
      <c r="V4517">
        <f t="shared" si="1139"/>
        <v>2016</v>
      </c>
      <c r="W4517">
        <f t="shared" si="1140"/>
        <v>9</v>
      </c>
    </row>
    <row r="4518" spans="1:23" x14ac:dyDescent="0.25">
      <c r="A4518" s="1">
        <v>42634</v>
      </c>
      <c r="B4518" s="2">
        <v>9228.5</v>
      </c>
      <c r="C4518" s="2">
        <v>70931</v>
      </c>
      <c r="D4518" s="2">
        <v>9221</v>
      </c>
      <c r="E4518" s="2">
        <v>9165</v>
      </c>
      <c r="F4518" s="10">
        <f t="shared" si="1130"/>
        <v>-6.8808582109768368E-3</v>
      </c>
      <c r="G4518" s="2">
        <f t="shared" ca="1" si="1131"/>
        <v>76338.100000000006</v>
      </c>
      <c r="H4518">
        <f t="shared" ca="1" si="1132"/>
        <v>-1</v>
      </c>
      <c r="I4518">
        <f t="shared" si="1133"/>
        <v>1</v>
      </c>
      <c r="J4518">
        <f t="shared" si="1136"/>
        <v>66.920000000000073</v>
      </c>
      <c r="K4518">
        <f t="shared" si="1134"/>
        <v>1</v>
      </c>
      <c r="L4518" s="11">
        <f t="shared" ca="1" si="1128"/>
        <v>11528.68999999995</v>
      </c>
      <c r="M4518">
        <f t="shared" ca="1" si="1135"/>
        <v>1</v>
      </c>
      <c r="N4518">
        <f t="shared" ca="1" si="1129"/>
        <v>0</v>
      </c>
      <c r="O4518">
        <f>COUNTIF(結算日!$A$3:$A$249,A4518)</f>
        <v>1</v>
      </c>
      <c r="Q4518" s="7">
        <f t="shared" si="1137"/>
        <v>80</v>
      </c>
      <c r="R4518" s="8">
        <f t="shared" ca="1" si="1141"/>
        <v>30560</v>
      </c>
      <c r="S4518" s="8">
        <f t="shared" ca="1" si="1142"/>
        <v>3527192</v>
      </c>
      <c r="T4518" s="8">
        <f t="shared" ca="1" si="1138"/>
        <v>384</v>
      </c>
      <c r="U4518" s="9">
        <f t="shared" ca="1" si="1143"/>
        <v>766</v>
      </c>
      <c r="V4518">
        <f t="shared" si="1139"/>
        <v>2016</v>
      </c>
      <c r="W4518">
        <f t="shared" si="1140"/>
        <v>9</v>
      </c>
    </row>
    <row r="4519" spans="1:23" x14ac:dyDescent="0.25">
      <c r="A4519" s="1">
        <v>42635</v>
      </c>
      <c r="B4519" s="2">
        <v>9235.26</v>
      </c>
      <c r="C4519" s="2">
        <v>70487</v>
      </c>
      <c r="D4519" s="2">
        <v>9188</v>
      </c>
      <c r="E4519" s="2">
        <v>9160</v>
      </c>
      <c r="F4519" s="10">
        <f t="shared" si="1130"/>
        <v>-5.1173437456011328E-3</v>
      </c>
      <c r="G4519" s="2">
        <f t="shared" ca="1" si="1131"/>
        <v>75735.875</v>
      </c>
      <c r="H4519">
        <f t="shared" ca="1" si="1132"/>
        <v>-1</v>
      </c>
      <c r="I4519">
        <f t="shared" si="1133"/>
        <v>1</v>
      </c>
      <c r="J4519">
        <f t="shared" si="1136"/>
        <v>6.7600000000002183</v>
      </c>
      <c r="K4519">
        <f t="shared" si="1134"/>
        <v>1</v>
      </c>
      <c r="L4519" s="11">
        <f t="shared" ca="1" si="1128"/>
        <v>11535.44999999995</v>
      </c>
      <c r="M4519">
        <f t="shared" ca="1" si="1135"/>
        <v>1</v>
      </c>
      <c r="N4519">
        <f t="shared" ca="1" si="1129"/>
        <v>0</v>
      </c>
      <c r="O4519">
        <f>COUNTIF(結算日!$A$3:$A$249,A4519)</f>
        <v>0</v>
      </c>
      <c r="Q4519" s="7">
        <f t="shared" si="1137"/>
        <v>23</v>
      </c>
      <c r="R4519" s="8">
        <f t="shared" ca="1" si="1141"/>
        <v>8832</v>
      </c>
      <c r="S4519" s="8">
        <f t="shared" ca="1" si="1142"/>
        <v>3535258</v>
      </c>
      <c r="T4519" s="8">
        <f t="shared" ca="1" si="1138"/>
        <v>384</v>
      </c>
      <c r="U4519" s="9">
        <f t="shared" ca="1" si="1143"/>
        <v>0</v>
      </c>
      <c r="V4519">
        <f t="shared" si="1139"/>
        <v>2016</v>
      </c>
      <c r="W4519">
        <f t="shared" si="1140"/>
        <v>9</v>
      </c>
    </row>
    <row r="4520" spans="1:23" x14ac:dyDescent="0.25">
      <c r="A4520" s="1">
        <v>42636</v>
      </c>
      <c r="B4520" s="2">
        <v>9284.6200000000008</v>
      </c>
      <c r="C4520" s="2">
        <v>64477</v>
      </c>
      <c r="D4520" s="2">
        <v>9236</v>
      </c>
      <c r="E4520" s="2">
        <v>9209</v>
      </c>
      <c r="F4520" s="10">
        <f t="shared" si="1130"/>
        <v>-5.2366171151863039E-3</v>
      </c>
      <c r="G4520" s="2">
        <f t="shared" ca="1" si="1131"/>
        <v>75168.05</v>
      </c>
      <c r="H4520">
        <f t="shared" ca="1" si="1132"/>
        <v>-1</v>
      </c>
      <c r="I4520">
        <f t="shared" si="1133"/>
        <v>1</v>
      </c>
      <c r="J4520">
        <f t="shared" si="1136"/>
        <v>49.360000000000582</v>
      </c>
      <c r="K4520">
        <f t="shared" si="1134"/>
        <v>1</v>
      </c>
      <c r="L4520" s="11">
        <f t="shared" ca="1" si="1128"/>
        <v>11584.80999999995</v>
      </c>
      <c r="M4520">
        <f t="shared" ca="1" si="1135"/>
        <v>1</v>
      </c>
      <c r="N4520">
        <f t="shared" ca="1" si="1129"/>
        <v>0</v>
      </c>
      <c r="O4520">
        <f>COUNTIF(結算日!$A$3:$A$249,A4520)</f>
        <v>0</v>
      </c>
      <c r="Q4520" s="7">
        <f t="shared" si="1137"/>
        <v>48</v>
      </c>
      <c r="R4520" s="8">
        <f t="shared" ca="1" si="1141"/>
        <v>18432</v>
      </c>
      <c r="S4520" s="8">
        <f t="shared" ca="1" si="1142"/>
        <v>3553690</v>
      </c>
      <c r="T4520" s="8">
        <f t="shared" ca="1" si="1138"/>
        <v>384</v>
      </c>
      <c r="U4520" s="9">
        <f t="shared" ca="1" si="1143"/>
        <v>0</v>
      </c>
      <c r="V4520">
        <f t="shared" si="1139"/>
        <v>2016</v>
      </c>
      <c r="W4520">
        <f t="shared" si="1140"/>
        <v>9</v>
      </c>
    </row>
    <row r="4521" spans="1:23" x14ac:dyDescent="0.25">
      <c r="A4521" s="1">
        <v>42639</v>
      </c>
      <c r="B4521" s="2">
        <v>9194.52</v>
      </c>
      <c r="C4521" s="2">
        <v>53977</v>
      </c>
      <c r="D4521" s="2">
        <v>9154</v>
      </c>
      <c r="E4521" s="2">
        <v>9127</v>
      </c>
      <c r="F4521" s="10">
        <f t="shared" si="1130"/>
        <v>-4.4069728490448989E-3</v>
      </c>
      <c r="G4521" s="2">
        <f t="shared" ca="1" si="1131"/>
        <v>74566.125</v>
      </c>
      <c r="H4521">
        <f t="shared" ca="1" si="1132"/>
        <v>-1</v>
      </c>
      <c r="I4521">
        <f t="shared" si="1133"/>
        <v>1</v>
      </c>
      <c r="J4521">
        <f t="shared" si="1136"/>
        <v>-90.100000000000364</v>
      </c>
      <c r="K4521">
        <f t="shared" si="1134"/>
        <v>1</v>
      </c>
      <c r="L4521" s="11">
        <f t="shared" ca="1" si="1128"/>
        <v>11494.70999999995</v>
      </c>
      <c r="M4521">
        <f t="shared" ca="1" si="1135"/>
        <v>1</v>
      </c>
      <c r="N4521">
        <f t="shared" ca="1" si="1129"/>
        <v>0</v>
      </c>
      <c r="O4521">
        <f>COUNTIF(結算日!$A$3:$A$249,A4521)</f>
        <v>0</v>
      </c>
      <c r="Q4521" s="7">
        <f t="shared" si="1137"/>
        <v>-82</v>
      </c>
      <c r="R4521" s="8">
        <f t="shared" ca="1" si="1141"/>
        <v>-31488</v>
      </c>
      <c r="S4521" s="8">
        <f t="shared" ca="1" si="1142"/>
        <v>3522202</v>
      </c>
      <c r="T4521" s="8">
        <f t="shared" ca="1" si="1138"/>
        <v>384</v>
      </c>
      <c r="U4521" s="9">
        <f t="shared" ca="1" si="1143"/>
        <v>0</v>
      </c>
      <c r="V4521">
        <f t="shared" si="1139"/>
        <v>2016</v>
      </c>
      <c r="W4521">
        <f t="shared" si="1140"/>
        <v>9</v>
      </c>
    </row>
    <row r="4522" spans="1:23" x14ac:dyDescent="0.25">
      <c r="A4522" s="1">
        <v>42642</v>
      </c>
      <c r="B4522" s="2">
        <v>9270.9</v>
      </c>
      <c r="C4522" s="2">
        <v>87881</v>
      </c>
      <c r="D4522" s="2">
        <v>9253</v>
      </c>
      <c r="E4522" s="2">
        <v>9225</v>
      </c>
      <c r="F4522" s="10">
        <f t="shared" si="1130"/>
        <v>-1.9307726326461827E-3</v>
      </c>
      <c r="G4522" s="2">
        <f t="shared" ca="1" si="1131"/>
        <v>74824.675000000003</v>
      </c>
      <c r="H4522">
        <f t="shared" ca="1" si="1132"/>
        <v>1</v>
      </c>
      <c r="I4522">
        <f t="shared" si="1133"/>
        <v>1</v>
      </c>
      <c r="J4522">
        <f t="shared" si="1136"/>
        <v>76.3799999999992</v>
      </c>
      <c r="K4522">
        <f t="shared" si="1134"/>
        <v>1</v>
      </c>
      <c r="L4522" s="11">
        <f t="shared" ca="1" si="1128"/>
        <v>11571.089999999949</v>
      </c>
      <c r="M4522">
        <f t="shared" ca="1" si="1135"/>
        <v>1</v>
      </c>
      <c r="N4522">
        <f t="shared" ca="1" si="1129"/>
        <v>0</v>
      </c>
      <c r="O4522">
        <f>COUNTIF(結算日!$A$3:$A$249,A4522)</f>
        <v>0</v>
      </c>
      <c r="Q4522" s="7">
        <f t="shared" si="1137"/>
        <v>99</v>
      </c>
      <c r="R4522" s="8">
        <f t="shared" ca="1" si="1141"/>
        <v>38016</v>
      </c>
      <c r="S4522" s="8">
        <f t="shared" ca="1" si="1142"/>
        <v>3560218</v>
      </c>
      <c r="T4522" s="8">
        <f t="shared" ca="1" si="1138"/>
        <v>384</v>
      </c>
      <c r="U4522" s="9">
        <f t="shared" ca="1" si="1143"/>
        <v>0</v>
      </c>
      <c r="V4522">
        <f t="shared" si="1139"/>
        <v>2016</v>
      </c>
      <c r="W4522">
        <f t="shared" si="1140"/>
        <v>9</v>
      </c>
    </row>
    <row r="4523" spans="1:23" x14ac:dyDescent="0.25">
      <c r="A4523" s="1">
        <v>42643</v>
      </c>
      <c r="B4523" s="2">
        <v>9166.85</v>
      </c>
      <c r="C4523" s="2">
        <v>72711</v>
      </c>
      <c r="D4523" s="2">
        <v>9128</v>
      </c>
      <c r="E4523" s="2">
        <v>9100</v>
      </c>
      <c r="F4523" s="10">
        <f t="shared" si="1130"/>
        <v>-4.238097056240786E-3</v>
      </c>
      <c r="G4523" s="2">
        <f t="shared" ca="1" si="1131"/>
        <v>74810.95</v>
      </c>
      <c r="H4523">
        <f t="shared" ca="1" si="1132"/>
        <v>-1</v>
      </c>
      <c r="I4523">
        <f t="shared" si="1133"/>
        <v>1</v>
      </c>
      <c r="J4523">
        <f t="shared" si="1136"/>
        <v>-104.04999999999927</v>
      </c>
      <c r="K4523">
        <f t="shared" si="1134"/>
        <v>1</v>
      </c>
      <c r="L4523" s="11">
        <f t="shared" ca="1" si="1128"/>
        <v>11467.03999999995</v>
      </c>
      <c r="M4523">
        <f t="shared" ca="1" si="1135"/>
        <v>1</v>
      </c>
      <c r="N4523">
        <f t="shared" ca="1" si="1129"/>
        <v>0</v>
      </c>
      <c r="O4523">
        <f>COUNTIF(結算日!$A$3:$A$249,A4523)</f>
        <v>0</v>
      </c>
      <c r="Q4523" s="7">
        <f t="shared" si="1137"/>
        <v>-125</v>
      </c>
      <c r="R4523" s="8">
        <f t="shared" ca="1" si="1141"/>
        <v>-48000</v>
      </c>
      <c r="S4523" s="8">
        <f t="shared" ca="1" si="1142"/>
        <v>3512218</v>
      </c>
      <c r="T4523" s="8">
        <f t="shared" ca="1" si="1138"/>
        <v>384</v>
      </c>
      <c r="U4523" s="9">
        <f t="shared" ca="1" si="1143"/>
        <v>0</v>
      </c>
      <c r="V4523">
        <f t="shared" si="1139"/>
        <v>2016</v>
      </c>
      <c r="W4523">
        <f t="shared" si="1140"/>
        <v>9</v>
      </c>
    </row>
    <row r="4524" spans="1:23" x14ac:dyDescent="0.25">
      <c r="A4524" s="1">
        <v>42646</v>
      </c>
      <c r="B4524" s="2">
        <v>9234.2000000000007</v>
      </c>
      <c r="C4524" s="2">
        <v>54755</v>
      </c>
      <c r="D4524" s="2">
        <v>9194</v>
      </c>
      <c r="E4524" s="2">
        <v>9166</v>
      </c>
      <c r="F4524" s="10">
        <f t="shared" si="1130"/>
        <v>-4.3533819930260398E-3</v>
      </c>
      <c r="G4524" s="2">
        <f t="shared" ca="1" si="1131"/>
        <v>74436.824999999997</v>
      </c>
      <c r="H4524">
        <f t="shared" ca="1" si="1132"/>
        <v>-1</v>
      </c>
      <c r="I4524">
        <f t="shared" si="1133"/>
        <v>1</v>
      </c>
      <c r="J4524">
        <f t="shared" si="1136"/>
        <v>67.350000000000364</v>
      </c>
      <c r="K4524">
        <f t="shared" si="1134"/>
        <v>1</v>
      </c>
      <c r="L4524" s="11">
        <f t="shared" ca="1" si="1128"/>
        <v>11534.38999999995</v>
      </c>
      <c r="M4524">
        <f t="shared" ca="1" si="1135"/>
        <v>1</v>
      </c>
      <c r="N4524">
        <f t="shared" ca="1" si="1129"/>
        <v>0</v>
      </c>
      <c r="O4524">
        <f>COUNTIF(結算日!$A$3:$A$249,A4524)</f>
        <v>0</v>
      </c>
      <c r="Q4524" s="7">
        <f t="shared" si="1137"/>
        <v>66</v>
      </c>
      <c r="R4524" s="8">
        <f t="shared" ca="1" si="1141"/>
        <v>25344</v>
      </c>
      <c r="S4524" s="8">
        <f t="shared" ca="1" si="1142"/>
        <v>3537562</v>
      </c>
      <c r="T4524" s="8">
        <f t="shared" ca="1" si="1138"/>
        <v>384</v>
      </c>
      <c r="U4524" s="9">
        <f t="shared" ca="1" si="1143"/>
        <v>0</v>
      </c>
      <c r="V4524">
        <f t="shared" si="1139"/>
        <v>2016</v>
      </c>
      <c r="W4524">
        <f t="shared" si="1140"/>
        <v>10</v>
      </c>
    </row>
    <row r="4525" spans="1:23" x14ac:dyDescent="0.25">
      <c r="A4525" s="1">
        <v>42647</v>
      </c>
      <c r="B4525" s="2">
        <v>9287.77</v>
      </c>
      <c r="C4525" s="2">
        <v>60635</v>
      </c>
      <c r="D4525" s="2">
        <v>9247</v>
      </c>
      <c r="E4525" s="2">
        <v>9219</v>
      </c>
      <c r="F4525" s="10">
        <f t="shared" si="1130"/>
        <v>-4.3896435850586668E-3</v>
      </c>
      <c r="G4525" s="2">
        <f t="shared" ca="1" si="1131"/>
        <v>74134.625</v>
      </c>
      <c r="H4525">
        <f t="shared" ca="1" si="1132"/>
        <v>-1</v>
      </c>
      <c r="I4525">
        <f t="shared" si="1133"/>
        <v>1</v>
      </c>
      <c r="J4525">
        <f t="shared" si="1136"/>
        <v>53.569999999999709</v>
      </c>
      <c r="K4525">
        <f t="shared" si="1134"/>
        <v>1</v>
      </c>
      <c r="L4525" s="11">
        <f t="shared" ca="1" si="1128"/>
        <v>11587.95999999995</v>
      </c>
      <c r="M4525">
        <f t="shared" ca="1" si="1135"/>
        <v>1</v>
      </c>
      <c r="N4525">
        <f t="shared" ca="1" si="1129"/>
        <v>0</v>
      </c>
      <c r="O4525">
        <f>COUNTIF(結算日!$A$3:$A$249,A4525)</f>
        <v>0</v>
      </c>
      <c r="Q4525" s="7">
        <f t="shared" si="1137"/>
        <v>53</v>
      </c>
      <c r="R4525" s="8">
        <f t="shared" ca="1" si="1141"/>
        <v>20352</v>
      </c>
      <c r="S4525" s="8">
        <f t="shared" ca="1" si="1142"/>
        <v>3557914</v>
      </c>
      <c r="T4525" s="8">
        <f t="shared" ca="1" si="1138"/>
        <v>384</v>
      </c>
      <c r="U4525" s="9">
        <f t="shared" ca="1" si="1143"/>
        <v>0</v>
      </c>
      <c r="V4525">
        <f t="shared" si="1139"/>
        <v>2016</v>
      </c>
      <c r="W4525">
        <f t="shared" si="1140"/>
        <v>10</v>
      </c>
    </row>
    <row r="4526" spans="1:23" x14ac:dyDescent="0.25">
      <c r="A4526" s="1">
        <v>42648</v>
      </c>
      <c r="B4526" s="2">
        <v>9272.2800000000007</v>
      </c>
      <c r="C4526" s="2">
        <v>60024</v>
      </c>
      <c r="D4526" s="2">
        <v>9240</v>
      </c>
      <c r="E4526" s="2">
        <v>9209</v>
      </c>
      <c r="F4526" s="10">
        <f t="shared" si="1130"/>
        <v>-3.4813443942590672E-3</v>
      </c>
      <c r="G4526" s="2">
        <f t="shared" ca="1" si="1131"/>
        <v>73570.274999999994</v>
      </c>
      <c r="H4526">
        <f t="shared" ca="1" si="1132"/>
        <v>-1</v>
      </c>
      <c r="I4526">
        <f t="shared" si="1133"/>
        <v>1</v>
      </c>
      <c r="J4526">
        <f t="shared" si="1136"/>
        <v>-15.489999999999782</v>
      </c>
      <c r="K4526">
        <f t="shared" si="1134"/>
        <v>1</v>
      </c>
      <c r="L4526" s="11">
        <f t="shared" ca="1" si="1128"/>
        <v>11572.46999999995</v>
      </c>
      <c r="M4526">
        <f t="shared" ca="1" si="1135"/>
        <v>1</v>
      </c>
      <c r="N4526">
        <f t="shared" ca="1" si="1129"/>
        <v>0</v>
      </c>
      <c r="O4526">
        <f>COUNTIF(結算日!$A$3:$A$249,A4526)</f>
        <v>0</v>
      </c>
      <c r="Q4526" s="7">
        <f t="shared" si="1137"/>
        <v>-7</v>
      </c>
      <c r="R4526" s="8">
        <f t="shared" ca="1" si="1141"/>
        <v>-2688</v>
      </c>
      <c r="S4526" s="8">
        <f t="shared" ca="1" si="1142"/>
        <v>3555226</v>
      </c>
      <c r="T4526" s="8">
        <f t="shared" ca="1" si="1138"/>
        <v>384</v>
      </c>
      <c r="U4526" s="9">
        <f t="shared" ca="1" si="1143"/>
        <v>0</v>
      </c>
      <c r="V4526">
        <f t="shared" si="1139"/>
        <v>2016</v>
      </c>
      <c r="W4526">
        <f t="shared" si="1140"/>
        <v>10</v>
      </c>
    </row>
    <row r="4527" spans="1:23" x14ac:dyDescent="0.25">
      <c r="A4527" s="1">
        <v>42649</v>
      </c>
      <c r="B4527" s="2">
        <v>9284.31</v>
      </c>
      <c r="C4527" s="2">
        <v>61723</v>
      </c>
      <c r="D4527" s="2">
        <v>9256</v>
      </c>
      <c r="E4527" s="2">
        <v>9226</v>
      </c>
      <c r="F4527" s="10">
        <f t="shared" si="1130"/>
        <v>-3.0492303682233546E-3</v>
      </c>
      <c r="G4527" s="2">
        <f t="shared" ca="1" si="1131"/>
        <v>73054.55</v>
      </c>
      <c r="H4527">
        <f t="shared" ca="1" si="1132"/>
        <v>-1</v>
      </c>
      <c r="I4527">
        <f t="shared" si="1133"/>
        <v>1</v>
      </c>
      <c r="J4527">
        <f t="shared" si="1136"/>
        <v>12.029999999998836</v>
      </c>
      <c r="K4527">
        <f t="shared" si="1134"/>
        <v>1</v>
      </c>
      <c r="L4527" s="11">
        <f t="shared" ca="1" si="1128"/>
        <v>11584.499999999949</v>
      </c>
      <c r="M4527">
        <f t="shared" ca="1" si="1135"/>
        <v>1</v>
      </c>
      <c r="N4527">
        <f t="shared" ca="1" si="1129"/>
        <v>0</v>
      </c>
      <c r="O4527">
        <f>COUNTIF(結算日!$A$3:$A$249,A4527)</f>
        <v>0</v>
      </c>
      <c r="Q4527" s="7">
        <f t="shared" si="1137"/>
        <v>16</v>
      </c>
      <c r="R4527" s="8">
        <f t="shared" ca="1" si="1141"/>
        <v>6144</v>
      </c>
      <c r="S4527" s="8">
        <f t="shared" ca="1" si="1142"/>
        <v>3561370</v>
      </c>
      <c r="T4527" s="8">
        <f t="shared" ca="1" si="1138"/>
        <v>384</v>
      </c>
      <c r="U4527" s="9">
        <f t="shared" ca="1" si="1143"/>
        <v>0</v>
      </c>
      <c r="V4527">
        <f t="shared" si="1139"/>
        <v>2016</v>
      </c>
      <c r="W4527">
        <f t="shared" si="1140"/>
        <v>10</v>
      </c>
    </row>
    <row r="4528" spans="1:23" x14ac:dyDescent="0.25">
      <c r="A4528" s="1">
        <v>42650</v>
      </c>
      <c r="B4528" s="2">
        <v>9265.81</v>
      </c>
      <c r="C4528" s="2">
        <v>60762</v>
      </c>
      <c r="D4528" s="2">
        <v>9253</v>
      </c>
      <c r="E4528" s="2">
        <v>9220</v>
      </c>
      <c r="F4528" s="10">
        <f t="shared" si="1130"/>
        <v>-1.3825019075504041E-3</v>
      </c>
      <c r="G4528" s="2">
        <f t="shared" ca="1" si="1131"/>
        <v>72603.375</v>
      </c>
      <c r="H4528">
        <f t="shared" ca="1" si="1132"/>
        <v>-1</v>
      </c>
      <c r="I4528">
        <f t="shared" si="1133"/>
        <v>1</v>
      </c>
      <c r="J4528">
        <f t="shared" si="1136"/>
        <v>-18.5</v>
      </c>
      <c r="K4528">
        <f t="shared" si="1134"/>
        <v>1</v>
      </c>
      <c r="L4528" s="11">
        <f t="shared" ca="1" si="1128"/>
        <v>11565.999999999949</v>
      </c>
      <c r="M4528">
        <f t="shared" ca="1" si="1135"/>
        <v>1</v>
      </c>
      <c r="N4528">
        <f t="shared" ca="1" si="1129"/>
        <v>0</v>
      </c>
      <c r="O4528">
        <f>COUNTIF(結算日!$A$3:$A$249,A4528)</f>
        <v>0</v>
      </c>
      <c r="Q4528" s="7">
        <f t="shared" si="1137"/>
        <v>-3</v>
      </c>
      <c r="R4528" s="8">
        <f t="shared" ca="1" si="1141"/>
        <v>-1152</v>
      </c>
      <c r="S4528" s="8">
        <f t="shared" ca="1" si="1142"/>
        <v>3560218</v>
      </c>
      <c r="T4528" s="8">
        <f t="shared" ca="1" si="1138"/>
        <v>384</v>
      </c>
      <c r="U4528" s="9">
        <f t="shared" ca="1" si="1143"/>
        <v>0</v>
      </c>
      <c r="V4528">
        <f t="shared" si="1139"/>
        <v>2016</v>
      </c>
      <c r="W4528">
        <f t="shared" si="1140"/>
        <v>10</v>
      </c>
    </row>
    <row r="4529" spans="1:23" x14ac:dyDescent="0.25">
      <c r="A4529" s="1">
        <v>42654</v>
      </c>
      <c r="B4529" s="2">
        <v>9219.82</v>
      </c>
      <c r="C4529" s="2">
        <v>88172</v>
      </c>
      <c r="D4529" s="2">
        <v>9191</v>
      </c>
      <c r="E4529" s="2">
        <v>9161</v>
      </c>
      <c r="F4529" s="10">
        <f t="shared" si="1130"/>
        <v>-3.1258744747727496E-3</v>
      </c>
      <c r="G4529" s="2">
        <f t="shared" ca="1" si="1131"/>
        <v>72823.45</v>
      </c>
      <c r="H4529">
        <f t="shared" ca="1" si="1132"/>
        <v>1</v>
      </c>
      <c r="I4529">
        <f t="shared" si="1133"/>
        <v>1</v>
      </c>
      <c r="J4529">
        <f t="shared" si="1136"/>
        <v>-45.989999999999782</v>
      </c>
      <c r="K4529">
        <f t="shared" si="1134"/>
        <v>1</v>
      </c>
      <c r="L4529" s="11">
        <f t="shared" ca="1" si="1128"/>
        <v>11520.009999999949</v>
      </c>
      <c r="M4529">
        <f t="shared" ca="1" si="1135"/>
        <v>1</v>
      </c>
      <c r="N4529">
        <f t="shared" ca="1" si="1129"/>
        <v>0</v>
      </c>
      <c r="O4529">
        <f>COUNTIF(結算日!$A$3:$A$249,A4529)</f>
        <v>0</v>
      </c>
      <c r="Q4529" s="7">
        <f t="shared" si="1137"/>
        <v>-62</v>
      </c>
      <c r="R4529" s="8">
        <f t="shared" ca="1" si="1141"/>
        <v>-23808</v>
      </c>
      <c r="S4529" s="8">
        <f t="shared" ca="1" si="1142"/>
        <v>3536410</v>
      </c>
      <c r="T4529" s="8">
        <f t="shared" ca="1" si="1138"/>
        <v>384</v>
      </c>
      <c r="U4529" s="9">
        <f t="shared" ca="1" si="1143"/>
        <v>0</v>
      </c>
      <c r="V4529">
        <f t="shared" si="1139"/>
        <v>2016</v>
      </c>
      <c r="W4529">
        <f t="shared" si="1140"/>
        <v>10</v>
      </c>
    </row>
    <row r="4530" spans="1:23" x14ac:dyDescent="0.25">
      <c r="A4530" s="1">
        <v>42655</v>
      </c>
      <c r="B4530" s="2">
        <v>9252.6</v>
      </c>
      <c r="C4530" s="2">
        <v>64720</v>
      </c>
      <c r="D4530" s="2">
        <v>9260</v>
      </c>
      <c r="E4530" s="2">
        <v>9234</v>
      </c>
      <c r="F4530" s="10">
        <f t="shared" si="1130"/>
        <v>7.9977519832263866E-4</v>
      </c>
      <c r="G4530" s="2">
        <f t="shared" ca="1" si="1131"/>
        <v>72130.524999999994</v>
      </c>
      <c r="H4530">
        <f t="shared" ca="1" si="1132"/>
        <v>-1</v>
      </c>
      <c r="I4530">
        <f t="shared" si="1133"/>
        <v>-1</v>
      </c>
      <c r="J4530">
        <f t="shared" si="1136"/>
        <v>32.780000000000655</v>
      </c>
      <c r="K4530">
        <f t="shared" ca="1" si="1134"/>
        <v>-1</v>
      </c>
      <c r="L4530" s="11">
        <f t="shared" ca="1" si="1128"/>
        <v>11552.78999999995</v>
      </c>
      <c r="M4530">
        <f t="shared" ca="1" si="1135"/>
        <v>-1</v>
      </c>
      <c r="N4530">
        <f t="shared" ca="1" si="1129"/>
        <v>2</v>
      </c>
      <c r="O4530">
        <f>COUNTIF(結算日!$A$3:$A$249,A4530)</f>
        <v>0</v>
      </c>
      <c r="Q4530" s="7">
        <f t="shared" si="1137"/>
        <v>69</v>
      </c>
      <c r="R4530" s="8">
        <f t="shared" ca="1" si="1141"/>
        <v>26496</v>
      </c>
      <c r="S4530" s="8">
        <f t="shared" ca="1" si="1142"/>
        <v>3562906</v>
      </c>
      <c r="T4530" s="8">
        <f t="shared" ca="1" si="1138"/>
        <v>-384</v>
      </c>
      <c r="U4530" s="9">
        <f t="shared" ca="1" si="1143"/>
        <v>768</v>
      </c>
      <c r="V4530">
        <f t="shared" si="1139"/>
        <v>2016</v>
      </c>
      <c r="W4530">
        <f t="shared" si="1140"/>
        <v>10</v>
      </c>
    </row>
    <row r="4531" spans="1:23" x14ac:dyDescent="0.25">
      <c r="A4531" s="1">
        <v>42656</v>
      </c>
      <c r="B4531" s="2">
        <v>9219.17</v>
      </c>
      <c r="C4531" s="2">
        <v>71966</v>
      </c>
      <c r="D4531" s="2">
        <v>9203</v>
      </c>
      <c r="E4531" s="2">
        <v>9176</v>
      </c>
      <c r="F4531" s="10">
        <f t="shared" si="1130"/>
        <v>-1.7539539893504097E-3</v>
      </c>
      <c r="G4531" s="2">
        <f t="shared" ca="1" si="1131"/>
        <v>71814.899999999994</v>
      </c>
      <c r="H4531">
        <f t="shared" ca="1" si="1132"/>
        <v>1</v>
      </c>
      <c r="I4531">
        <f t="shared" si="1133"/>
        <v>1</v>
      </c>
      <c r="J4531">
        <f t="shared" si="1136"/>
        <v>-33.430000000000291</v>
      </c>
      <c r="K4531">
        <f t="shared" si="1134"/>
        <v>1</v>
      </c>
      <c r="L4531" s="11">
        <f t="shared" ca="1" si="1128"/>
        <v>11586.21999999995</v>
      </c>
      <c r="M4531">
        <f t="shared" ca="1" si="1135"/>
        <v>1</v>
      </c>
      <c r="N4531">
        <f t="shared" ca="1" si="1129"/>
        <v>2</v>
      </c>
      <c r="O4531">
        <f>COUNTIF(結算日!$A$3:$A$249,A4531)</f>
        <v>0</v>
      </c>
      <c r="Q4531" s="7">
        <f t="shared" si="1137"/>
        <v>-57</v>
      </c>
      <c r="R4531" s="8">
        <f t="shared" ca="1" si="1141"/>
        <v>21888</v>
      </c>
      <c r="S4531" s="8">
        <f t="shared" ca="1" si="1142"/>
        <v>3584026</v>
      </c>
      <c r="T4531" s="8">
        <f t="shared" ca="1" si="1138"/>
        <v>389</v>
      </c>
      <c r="U4531" s="9">
        <f t="shared" ca="1" si="1143"/>
        <v>773</v>
      </c>
      <c r="V4531">
        <f t="shared" si="1139"/>
        <v>2016</v>
      </c>
      <c r="W4531">
        <f t="shared" si="1140"/>
        <v>10</v>
      </c>
    </row>
    <row r="4532" spans="1:23" x14ac:dyDescent="0.25">
      <c r="A4532" s="1">
        <v>42657</v>
      </c>
      <c r="B4532" s="2">
        <v>9165.17</v>
      </c>
      <c r="C4532" s="2">
        <v>67063</v>
      </c>
      <c r="D4532" s="2">
        <v>9169</v>
      </c>
      <c r="E4532" s="2">
        <v>9148</v>
      </c>
      <c r="F4532" s="10">
        <f t="shared" si="1130"/>
        <v>4.1788641127227244E-4</v>
      </c>
      <c r="G4532" s="2">
        <f t="shared" ca="1" si="1131"/>
        <v>71558.45</v>
      </c>
      <c r="H4532">
        <f t="shared" ca="1" si="1132"/>
        <v>-1</v>
      </c>
      <c r="I4532">
        <f t="shared" si="1133"/>
        <v>-1</v>
      </c>
      <c r="J4532">
        <f t="shared" si="1136"/>
        <v>-54</v>
      </c>
      <c r="K4532">
        <f t="shared" ca="1" si="1134"/>
        <v>-1</v>
      </c>
      <c r="L4532" s="11">
        <f t="shared" ca="1" si="1128"/>
        <v>11532.21999999995</v>
      </c>
      <c r="M4532">
        <f t="shared" ca="1" si="1135"/>
        <v>-1</v>
      </c>
      <c r="N4532">
        <f t="shared" ca="1" si="1129"/>
        <v>2</v>
      </c>
      <c r="O4532">
        <f>COUNTIF(結算日!$A$3:$A$249,A4532)</f>
        <v>0</v>
      </c>
      <c r="Q4532" s="7">
        <f t="shared" si="1137"/>
        <v>-34</v>
      </c>
      <c r="R4532" s="8">
        <f t="shared" ca="1" si="1141"/>
        <v>-13226</v>
      </c>
      <c r="S4532" s="8">
        <f t="shared" ca="1" si="1142"/>
        <v>3570027</v>
      </c>
      <c r="T4532" s="8">
        <f t="shared" ca="1" si="1138"/>
        <v>-389</v>
      </c>
      <c r="U4532" s="9">
        <f t="shared" ca="1" si="1143"/>
        <v>778</v>
      </c>
      <c r="V4532">
        <f t="shared" si="1139"/>
        <v>2016</v>
      </c>
      <c r="W4532">
        <f t="shared" si="1140"/>
        <v>10</v>
      </c>
    </row>
    <row r="4533" spans="1:23" x14ac:dyDescent="0.25">
      <c r="A4533" s="1">
        <v>42660</v>
      </c>
      <c r="B4533" s="2">
        <v>9176.2199999999993</v>
      </c>
      <c r="C4533" s="2">
        <v>60856</v>
      </c>
      <c r="D4533" s="2">
        <v>9166</v>
      </c>
      <c r="E4533" s="2">
        <v>9143</v>
      </c>
      <c r="F4533" s="10">
        <f t="shared" si="1130"/>
        <v>-1.1137483626154632E-3</v>
      </c>
      <c r="G4533" s="2">
        <f t="shared" ca="1" si="1131"/>
        <v>71000.5</v>
      </c>
      <c r="H4533">
        <f t="shared" ca="1" si="1132"/>
        <v>-1</v>
      </c>
      <c r="I4533">
        <f t="shared" si="1133"/>
        <v>1</v>
      </c>
      <c r="J4533">
        <f t="shared" si="1136"/>
        <v>11.049999999999272</v>
      </c>
      <c r="K4533">
        <f t="shared" si="1134"/>
        <v>1</v>
      </c>
      <c r="L4533" s="11">
        <f t="shared" ca="1" si="1128"/>
        <v>11521.169999999951</v>
      </c>
      <c r="M4533">
        <f t="shared" ca="1" si="1135"/>
        <v>1</v>
      </c>
      <c r="N4533">
        <f t="shared" ca="1" si="1129"/>
        <v>2</v>
      </c>
      <c r="O4533">
        <f>COUNTIF(結算日!$A$3:$A$249,A4533)</f>
        <v>0</v>
      </c>
      <c r="Q4533" s="7">
        <f t="shared" si="1137"/>
        <v>-3</v>
      </c>
      <c r="R4533" s="8">
        <f t="shared" ca="1" si="1141"/>
        <v>1167</v>
      </c>
      <c r="S4533" s="8">
        <f t="shared" ca="1" si="1142"/>
        <v>3570416</v>
      </c>
      <c r="T4533" s="8">
        <f t="shared" ca="1" si="1138"/>
        <v>389</v>
      </c>
      <c r="U4533" s="9">
        <f t="shared" ca="1" si="1143"/>
        <v>778</v>
      </c>
      <c r="V4533">
        <f t="shared" si="1139"/>
        <v>2016</v>
      </c>
      <c r="W4533">
        <f t="shared" si="1140"/>
        <v>10</v>
      </c>
    </row>
    <row r="4534" spans="1:23" x14ac:dyDescent="0.25">
      <c r="A4534" s="1">
        <v>42661</v>
      </c>
      <c r="B4534" s="2">
        <v>9222.58</v>
      </c>
      <c r="C4534" s="2">
        <v>62497</v>
      </c>
      <c r="D4534" s="2">
        <v>9212</v>
      </c>
      <c r="E4534" s="2">
        <v>9200</v>
      </c>
      <c r="F4534" s="10">
        <f t="shared" si="1130"/>
        <v>-1.1471844104361528E-3</v>
      </c>
      <c r="G4534" s="2">
        <f t="shared" ca="1" si="1131"/>
        <v>70589.45</v>
      </c>
      <c r="H4534">
        <f t="shared" ca="1" si="1132"/>
        <v>-1</v>
      </c>
      <c r="I4534">
        <f t="shared" si="1133"/>
        <v>1</v>
      </c>
      <c r="J4534">
        <f t="shared" si="1136"/>
        <v>46.360000000000582</v>
      </c>
      <c r="K4534">
        <f t="shared" si="1134"/>
        <v>1</v>
      </c>
      <c r="L4534" s="11">
        <f t="shared" ca="1" si="1128"/>
        <v>11567.529999999952</v>
      </c>
      <c r="M4534">
        <f t="shared" ca="1" si="1135"/>
        <v>1</v>
      </c>
      <c r="N4534">
        <f t="shared" ca="1" si="1129"/>
        <v>0</v>
      </c>
      <c r="O4534">
        <f>COUNTIF(結算日!$A$3:$A$249,A4534)</f>
        <v>0</v>
      </c>
      <c r="Q4534" s="7">
        <f t="shared" si="1137"/>
        <v>46</v>
      </c>
      <c r="R4534" s="8">
        <f t="shared" ca="1" si="1141"/>
        <v>17894</v>
      </c>
      <c r="S4534" s="8">
        <f t="shared" ca="1" si="1142"/>
        <v>3587532</v>
      </c>
      <c r="T4534" s="8">
        <f t="shared" ca="1" si="1138"/>
        <v>389</v>
      </c>
      <c r="U4534" s="9">
        <f t="shared" ca="1" si="1143"/>
        <v>0</v>
      </c>
      <c r="V4534">
        <f t="shared" si="1139"/>
        <v>2016</v>
      </c>
      <c r="W4534">
        <f t="shared" si="1140"/>
        <v>10</v>
      </c>
    </row>
    <row r="4535" spans="1:23" x14ac:dyDescent="0.25">
      <c r="A4535" s="1">
        <v>42662</v>
      </c>
      <c r="B4535" s="2">
        <v>9283.99</v>
      </c>
      <c r="C4535" s="2">
        <v>72113</v>
      </c>
      <c r="D4535" s="2">
        <v>9280</v>
      </c>
      <c r="E4535" s="2">
        <v>9251</v>
      </c>
      <c r="F4535" s="10">
        <f t="shared" si="1130"/>
        <v>-3.5534290752143871E-3</v>
      </c>
      <c r="G4535" s="2">
        <f t="shared" ca="1" si="1131"/>
        <v>70450.024999999994</v>
      </c>
      <c r="H4535">
        <f t="shared" ca="1" si="1132"/>
        <v>1</v>
      </c>
      <c r="I4535">
        <f t="shared" si="1133"/>
        <v>1</v>
      </c>
      <c r="J4535">
        <f t="shared" si="1136"/>
        <v>61.409999999999854</v>
      </c>
      <c r="K4535">
        <f t="shared" si="1134"/>
        <v>1</v>
      </c>
      <c r="L4535" s="11">
        <f t="shared" ca="1" si="1128"/>
        <v>11628.939999999951</v>
      </c>
      <c r="M4535">
        <f t="shared" ca="1" si="1135"/>
        <v>1</v>
      </c>
      <c r="N4535">
        <f t="shared" ca="1" si="1129"/>
        <v>0</v>
      </c>
      <c r="O4535">
        <f>COUNTIF(結算日!$A$3:$A$249,A4535)</f>
        <v>1</v>
      </c>
      <c r="Q4535" s="7">
        <f t="shared" si="1137"/>
        <v>68</v>
      </c>
      <c r="R4535" s="8">
        <f t="shared" ca="1" si="1141"/>
        <v>26452</v>
      </c>
      <c r="S4535" s="8">
        <f t="shared" ca="1" si="1142"/>
        <v>3613984</v>
      </c>
      <c r="T4535" s="8">
        <f t="shared" ca="1" si="1138"/>
        <v>390</v>
      </c>
      <c r="U4535" s="9">
        <f t="shared" ca="1" si="1143"/>
        <v>779</v>
      </c>
      <c r="V4535">
        <f t="shared" si="1139"/>
        <v>2016</v>
      </c>
      <c r="W4535">
        <f t="shared" si="1140"/>
        <v>10</v>
      </c>
    </row>
    <row r="4536" spans="1:23" x14ac:dyDescent="0.25">
      <c r="A4536" s="1">
        <v>42663</v>
      </c>
      <c r="B4536" s="2">
        <v>9317.24</v>
      </c>
      <c r="C4536" s="2">
        <v>63596</v>
      </c>
      <c r="D4536" s="2">
        <v>9278</v>
      </c>
      <c r="E4536" s="2">
        <v>9250</v>
      </c>
      <c r="F4536" s="10">
        <f t="shared" si="1130"/>
        <v>-4.2115476256917583E-3</v>
      </c>
      <c r="G4536" s="2">
        <f t="shared" ca="1" si="1131"/>
        <v>69988.75</v>
      </c>
      <c r="H4536">
        <f t="shared" ca="1" si="1132"/>
        <v>-1</v>
      </c>
      <c r="I4536">
        <f t="shared" si="1133"/>
        <v>1</v>
      </c>
      <c r="J4536">
        <f t="shared" si="1136"/>
        <v>33.25</v>
      </c>
      <c r="K4536">
        <f t="shared" si="1134"/>
        <v>1</v>
      </c>
      <c r="L4536" s="11">
        <f t="shared" ca="1" si="1128"/>
        <v>11662.189999999951</v>
      </c>
      <c r="M4536">
        <f t="shared" ca="1" si="1135"/>
        <v>1</v>
      </c>
      <c r="N4536">
        <f t="shared" ca="1" si="1129"/>
        <v>0</v>
      </c>
      <c r="O4536">
        <f>COUNTIF(結算日!$A$3:$A$249,A4536)</f>
        <v>0</v>
      </c>
      <c r="Q4536" s="7">
        <f t="shared" si="1137"/>
        <v>27</v>
      </c>
      <c r="R4536" s="8">
        <f t="shared" ca="1" si="1141"/>
        <v>10530</v>
      </c>
      <c r="S4536" s="8">
        <f t="shared" ca="1" si="1142"/>
        <v>3623735</v>
      </c>
      <c r="T4536" s="8">
        <f t="shared" ca="1" si="1138"/>
        <v>390</v>
      </c>
      <c r="U4536" s="9">
        <f t="shared" ca="1" si="1143"/>
        <v>0</v>
      </c>
      <c r="V4536">
        <f t="shared" si="1139"/>
        <v>2016</v>
      </c>
      <c r="W4536">
        <f t="shared" si="1140"/>
        <v>10</v>
      </c>
    </row>
    <row r="4537" spans="1:23" x14ac:dyDescent="0.25">
      <c r="A4537" s="1">
        <v>42664</v>
      </c>
      <c r="B4537" s="2">
        <v>9306.57</v>
      </c>
      <c r="C4537" s="2">
        <v>74715</v>
      </c>
      <c r="D4537" s="2">
        <v>9264</v>
      </c>
      <c r="E4537" s="2">
        <v>9238</v>
      </c>
      <c r="F4537" s="10">
        <f t="shared" si="1130"/>
        <v>-4.5741879124102658E-3</v>
      </c>
      <c r="G4537" s="2">
        <f t="shared" ca="1" si="1131"/>
        <v>70144.475000000006</v>
      </c>
      <c r="H4537">
        <f t="shared" ca="1" si="1132"/>
        <v>1</v>
      </c>
      <c r="I4537">
        <f t="shared" si="1133"/>
        <v>1</v>
      </c>
      <c r="J4537">
        <f t="shared" si="1136"/>
        <v>-10.670000000000073</v>
      </c>
      <c r="K4537">
        <f t="shared" si="1134"/>
        <v>1</v>
      </c>
      <c r="L4537" s="11">
        <f t="shared" ca="1" si="1128"/>
        <v>11651.519999999951</v>
      </c>
      <c r="M4537">
        <f t="shared" ca="1" si="1135"/>
        <v>1</v>
      </c>
      <c r="N4537">
        <f t="shared" ca="1" si="1129"/>
        <v>0</v>
      </c>
      <c r="O4537">
        <f>COUNTIF(結算日!$A$3:$A$249,A4537)</f>
        <v>0</v>
      </c>
      <c r="Q4537" s="7">
        <f t="shared" si="1137"/>
        <v>-14</v>
      </c>
      <c r="R4537" s="8">
        <f t="shared" ca="1" si="1141"/>
        <v>-5460</v>
      </c>
      <c r="S4537" s="8">
        <f t="shared" ca="1" si="1142"/>
        <v>3618275</v>
      </c>
      <c r="T4537" s="8">
        <f t="shared" ca="1" si="1138"/>
        <v>390</v>
      </c>
      <c r="U4537" s="9">
        <f t="shared" ca="1" si="1143"/>
        <v>0</v>
      </c>
      <c r="V4537">
        <f t="shared" si="1139"/>
        <v>2016</v>
      </c>
      <c r="W4537">
        <f t="shared" si="1140"/>
        <v>10</v>
      </c>
    </row>
    <row r="4538" spans="1:23" x14ac:dyDescent="0.25">
      <c r="A4538" s="1">
        <v>42667</v>
      </c>
      <c r="B4538" s="2">
        <v>9322.5</v>
      </c>
      <c r="C4538" s="2">
        <v>56760</v>
      </c>
      <c r="D4538" s="2">
        <v>9309</v>
      </c>
      <c r="E4538" s="2">
        <v>9282</v>
      </c>
      <c r="F4538" s="10">
        <f t="shared" si="1130"/>
        <v>-1.4481094127112293E-3</v>
      </c>
      <c r="G4538" s="2">
        <f t="shared" ca="1" si="1131"/>
        <v>69941.074999999997</v>
      </c>
      <c r="H4538">
        <f t="shared" ca="1" si="1132"/>
        <v>-1</v>
      </c>
      <c r="I4538">
        <f t="shared" si="1133"/>
        <v>1</v>
      </c>
      <c r="J4538">
        <f t="shared" si="1136"/>
        <v>15.930000000000291</v>
      </c>
      <c r="K4538">
        <f t="shared" si="1134"/>
        <v>1</v>
      </c>
      <c r="L4538" s="11">
        <f t="shared" ca="1" si="1128"/>
        <v>11667.449999999952</v>
      </c>
      <c r="M4538">
        <f t="shared" ca="1" si="1135"/>
        <v>1</v>
      </c>
      <c r="N4538">
        <f t="shared" ca="1" si="1129"/>
        <v>0</v>
      </c>
      <c r="O4538">
        <f>COUNTIF(結算日!$A$3:$A$249,A4538)</f>
        <v>0</v>
      </c>
      <c r="Q4538" s="7">
        <f t="shared" si="1137"/>
        <v>45</v>
      </c>
      <c r="R4538" s="8">
        <f t="shared" ca="1" si="1141"/>
        <v>17550</v>
      </c>
      <c r="S4538" s="8">
        <f t="shared" ca="1" si="1142"/>
        <v>3635825</v>
      </c>
      <c r="T4538" s="8">
        <f t="shared" ca="1" si="1138"/>
        <v>390</v>
      </c>
      <c r="U4538" s="9">
        <f t="shared" ca="1" si="1143"/>
        <v>0</v>
      </c>
      <c r="V4538">
        <f t="shared" si="1139"/>
        <v>2016</v>
      </c>
      <c r="W4538">
        <f t="shared" si="1140"/>
        <v>10</v>
      </c>
    </row>
    <row r="4539" spans="1:23" x14ac:dyDescent="0.25">
      <c r="A4539" s="1">
        <v>42668</v>
      </c>
      <c r="B4539" s="2">
        <v>9385.65</v>
      </c>
      <c r="C4539" s="2">
        <v>64298</v>
      </c>
      <c r="D4539" s="2">
        <v>9374</v>
      </c>
      <c r="E4539" s="2">
        <v>9352</v>
      </c>
      <c r="F4539" s="10">
        <f t="shared" si="1130"/>
        <v>-1.2412565991699598E-3</v>
      </c>
      <c r="G4539" s="2">
        <f t="shared" ca="1" si="1131"/>
        <v>70032.475000000006</v>
      </c>
      <c r="H4539">
        <f t="shared" ca="1" si="1132"/>
        <v>-1</v>
      </c>
      <c r="I4539">
        <f t="shared" si="1133"/>
        <v>1</v>
      </c>
      <c r="J4539">
        <f t="shared" si="1136"/>
        <v>63.149999999999636</v>
      </c>
      <c r="K4539">
        <f t="shared" si="1134"/>
        <v>1</v>
      </c>
      <c r="L4539" s="11">
        <f t="shared" ca="1" si="1128"/>
        <v>11730.599999999951</v>
      </c>
      <c r="M4539">
        <f t="shared" ca="1" si="1135"/>
        <v>1</v>
      </c>
      <c r="N4539">
        <f t="shared" ca="1" si="1129"/>
        <v>0</v>
      </c>
      <c r="O4539">
        <f>COUNTIF(結算日!$A$3:$A$249,A4539)</f>
        <v>0</v>
      </c>
      <c r="Q4539" s="7">
        <f t="shared" si="1137"/>
        <v>65</v>
      </c>
      <c r="R4539" s="8">
        <f t="shared" ca="1" si="1141"/>
        <v>25350</v>
      </c>
      <c r="S4539" s="8">
        <f t="shared" ca="1" si="1142"/>
        <v>3661175</v>
      </c>
      <c r="T4539" s="8">
        <f t="shared" ca="1" si="1138"/>
        <v>390</v>
      </c>
      <c r="U4539" s="9">
        <f t="shared" ca="1" si="1143"/>
        <v>0</v>
      </c>
      <c r="V4539">
        <f t="shared" si="1139"/>
        <v>2016</v>
      </c>
      <c r="W4539">
        <f t="shared" si="1140"/>
        <v>10</v>
      </c>
    </row>
    <row r="4540" spans="1:23" x14ac:dyDescent="0.25">
      <c r="A4540" s="1">
        <v>42669</v>
      </c>
      <c r="B4540" s="2">
        <v>9362.25</v>
      </c>
      <c r="C4540" s="2">
        <v>59438</v>
      </c>
      <c r="D4540" s="2">
        <v>9336</v>
      </c>
      <c r="E4540" s="2">
        <v>9311</v>
      </c>
      <c r="F4540" s="10">
        <f t="shared" si="1130"/>
        <v>-2.8038131859329241E-3</v>
      </c>
      <c r="G4540" s="2">
        <f t="shared" ca="1" si="1131"/>
        <v>69614.25</v>
      </c>
      <c r="H4540">
        <f t="shared" ca="1" si="1132"/>
        <v>-1</v>
      </c>
      <c r="I4540">
        <f t="shared" si="1133"/>
        <v>1</v>
      </c>
      <c r="J4540">
        <f t="shared" si="1136"/>
        <v>-23.399999999999636</v>
      </c>
      <c r="K4540">
        <f t="shared" si="1134"/>
        <v>1</v>
      </c>
      <c r="L4540" s="11">
        <f t="shared" ca="1" si="1128"/>
        <v>11707.199999999952</v>
      </c>
      <c r="M4540">
        <f t="shared" ca="1" si="1135"/>
        <v>1</v>
      </c>
      <c r="N4540">
        <f t="shared" ca="1" si="1129"/>
        <v>0</v>
      </c>
      <c r="O4540">
        <f>COUNTIF(結算日!$A$3:$A$249,A4540)</f>
        <v>0</v>
      </c>
      <c r="Q4540" s="7">
        <f t="shared" si="1137"/>
        <v>-38</v>
      </c>
      <c r="R4540" s="8">
        <f t="shared" ca="1" si="1141"/>
        <v>-14820</v>
      </c>
      <c r="S4540" s="8">
        <f t="shared" ca="1" si="1142"/>
        <v>3646355</v>
      </c>
      <c r="T4540" s="8">
        <f t="shared" ca="1" si="1138"/>
        <v>390</v>
      </c>
      <c r="U4540" s="9">
        <f t="shared" ca="1" si="1143"/>
        <v>0</v>
      </c>
      <c r="V4540">
        <f t="shared" si="1139"/>
        <v>2016</v>
      </c>
      <c r="W4540">
        <f t="shared" si="1140"/>
        <v>10</v>
      </c>
    </row>
    <row r="4541" spans="1:23" x14ac:dyDescent="0.25">
      <c r="A4541" s="1">
        <v>42670</v>
      </c>
      <c r="B4541" s="2">
        <v>9299.5499999999993</v>
      </c>
      <c r="C4541" s="2">
        <v>66452</v>
      </c>
      <c r="D4541" s="2">
        <v>9287</v>
      </c>
      <c r="E4541" s="2">
        <v>9267</v>
      </c>
      <c r="F4541" s="10">
        <f t="shared" si="1130"/>
        <v>-1.3495276653170407E-3</v>
      </c>
      <c r="G4541" s="2">
        <f t="shared" ca="1" si="1131"/>
        <v>69661.45</v>
      </c>
      <c r="H4541">
        <f t="shared" ca="1" si="1132"/>
        <v>-1</v>
      </c>
      <c r="I4541">
        <f t="shared" si="1133"/>
        <v>1</v>
      </c>
      <c r="J4541">
        <f t="shared" si="1136"/>
        <v>-62.700000000000728</v>
      </c>
      <c r="K4541">
        <f t="shared" si="1134"/>
        <v>1</v>
      </c>
      <c r="L4541" s="11">
        <f t="shared" ca="1" si="1128"/>
        <v>11644.499999999951</v>
      </c>
      <c r="M4541">
        <f t="shared" ca="1" si="1135"/>
        <v>1</v>
      </c>
      <c r="N4541">
        <f t="shared" ca="1" si="1129"/>
        <v>0</v>
      </c>
      <c r="O4541">
        <f>COUNTIF(結算日!$A$3:$A$249,A4541)</f>
        <v>0</v>
      </c>
      <c r="Q4541" s="7">
        <f t="shared" si="1137"/>
        <v>-49</v>
      </c>
      <c r="R4541" s="8">
        <f t="shared" ca="1" si="1141"/>
        <v>-19110</v>
      </c>
      <c r="S4541" s="8">
        <f t="shared" ca="1" si="1142"/>
        <v>3627245</v>
      </c>
      <c r="T4541" s="8">
        <f t="shared" ca="1" si="1138"/>
        <v>390</v>
      </c>
      <c r="U4541" s="9">
        <f t="shared" ca="1" si="1143"/>
        <v>0</v>
      </c>
      <c r="V4541">
        <f t="shared" si="1139"/>
        <v>2016</v>
      </c>
      <c r="W4541">
        <f t="shared" si="1140"/>
        <v>10</v>
      </c>
    </row>
    <row r="4542" spans="1:23" x14ac:dyDescent="0.25">
      <c r="A4542" s="1">
        <v>42671</v>
      </c>
      <c r="B4542" s="2">
        <v>9306.92</v>
      </c>
      <c r="C4542" s="2">
        <v>60865</v>
      </c>
      <c r="D4542" s="2">
        <v>9280</v>
      </c>
      <c r="E4542" s="2">
        <v>9261</v>
      </c>
      <c r="F4542" s="10">
        <f t="shared" si="1130"/>
        <v>-2.8924714083714553E-3</v>
      </c>
      <c r="G4542" s="2">
        <f t="shared" ca="1" si="1131"/>
        <v>69562.45</v>
      </c>
      <c r="H4542">
        <f t="shared" ca="1" si="1132"/>
        <v>-1</v>
      </c>
      <c r="I4542">
        <f t="shared" si="1133"/>
        <v>1</v>
      </c>
      <c r="J4542">
        <f t="shared" si="1136"/>
        <v>7.3700000000008004</v>
      </c>
      <c r="K4542">
        <f t="shared" si="1134"/>
        <v>1</v>
      </c>
      <c r="L4542" s="11">
        <f t="shared" ref="L4542:L4605" ca="1" si="1144">L4541+J4542*M4541</f>
        <v>11651.869999999952</v>
      </c>
      <c r="M4542">
        <f t="shared" ca="1" si="1135"/>
        <v>1</v>
      </c>
      <c r="N4542">
        <f t="shared" ref="N4542:N4605" ca="1" si="1145">ABS(M4542-M4541)</f>
        <v>0</v>
      </c>
      <c r="O4542">
        <f>COUNTIF(結算日!$A$3:$A$249,A4542)</f>
        <v>0</v>
      </c>
      <c r="Q4542" s="7">
        <f t="shared" si="1137"/>
        <v>-7</v>
      </c>
      <c r="R4542" s="8">
        <f t="shared" ca="1" si="1141"/>
        <v>-2730</v>
      </c>
      <c r="S4542" s="8">
        <f t="shared" ca="1" si="1142"/>
        <v>3624515</v>
      </c>
      <c r="T4542" s="8">
        <f t="shared" ca="1" si="1138"/>
        <v>390</v>
      </c>
      <c r="U4542" s="9">
        <f t="shared" ca="1" si="1143"/>
        <v>0</v>
      </c>
      <c r="V4542">
        <f t="shared" si="1139"/>
        <v>2016</v>
      </c>
      <c r="W4542">
        <f t="shared" si="1140"/>
        <v>10</v>
      </c>
    </row>
    <row r="4543" spans="1:23" x14ac:dyDescent="0.25">
      <c r="A4543" s="1">
        <v>42674</v>
      </c>
      <c r="B4543" s="2">
        <v>9290.1200000000008</v>
      </c>
      <c r="C4543" s="2">
        <v>58936</v>
      </c>
      <c r="D4543" s="2">
        <v>9283</v>
      </c>
      <c r="E4543" s="2">
        <v>9265</v>
      </c>
      <c r="F4543" s="10">
        <f t="shared" si="1130"/>
        <v>-7.6640560078888864E-4</v>
      </c>
      <c r="G4543" s="2">
        <f t="shared" ca="1" si="1131"/>
        <v>69311.45</v>
      </c>
      <c r="H4543">
        <f t="shared" ca="1" si="1132"/>
        <v>-1</v>
      </c>
      <c r="I4543">
        <f t="shared" si="1133"/>
        <v>1</v>
      </c>
      <c r="J4543">
        <f t="shared" si="1136"/>
        <v>-16.799999999999272</v>
      </c>
      <c r="K4543">
        <f t="shared" ca="1" si="1134"/>
        <v>-1</v>
      </c>
      <c r="L4543" s="11">
        <f t="shared" ca="1" si="1144"/>
        <v>11635.069999999952</v>
      </c>
      <c r="M4543">
        <f t="shared" ca="1" si="1135"/>
        <v>-1</v>
      </c>
      <c r="N4543">
        <f t="shared" ca="1" si="1145"/>
        <v>2</v>
      </c>
      <c r="O4543">
        <f>COUNTIF(結算日!$A$3:$A$249,A4543)</f>
        <v>0</v>
      </c>
      <c r="Q4543" s="7">
        <f t="shared" si="1137"/>
        <v>3</v>
      </c>
      <c r="R4543" s="8">
        <f t="shared" ca="1" si="1141"/>
        <v>1170</v>
      </c>
      <c r="S4543" s="8">
        <f t="shared" ca="1" si="1142"/>
        <v>3625685</v>
      </c>
      <c r="T4543" s="8">
        <f t="shared" ca="1" si="1138"/>
        <v>-390</v>
      </c>
      <c r="U4543" s="9">
        <f t="shared" ca="1" si="1143"/>
        <v>780</v>
      </c>
      <c r="V4543">
        <f t="shared" si="1139"/>
        <v>2016</v>
      </c>
      <c r="W4543">
        <f t="shared" si="1140"/>
        <v>10</v>
      </c>
    </row>
    <row r="4544" spans="1:23" x14ac:dyDescent="0.25">
      <c r="A4544" s="1">
        <v>42675</v>
      </c>
      <c r="B4544" s="2">
        <v>9272.7000000000007</v>
      </c>
      <c r="C4544" s="2">
        <v>48774</v>
      </c>
      <c r="D4544" s="2">
        <v>9280</v>
      </c>
      <c r="E4544" s="2">
        <v>9261</v>
      </c>
      <c r="F4544" s="10">
        <f t="shared" si="1130"/>
        <v>7.8725721742300969E-4</v>
      </c>
      <c r="G4544" s="2">
        <f t="shared" ca="1" si="1131"/>
        <v>68393.274999999994</v>
      </c>
      <c r="H4544">
        <f t="shared" ca="1" si="1132"/>
        <v>-1</v>
      </c>
      <c r="I4544">
        <f t="shared" si="1133"/>
        <v>-1</v>
      </c>
      <c r="J4544">
        <f t="shared" si="1136"/>
        <v>-17.420000000000073</v>
      </c>
      <c r="K4544">
        <f t="shared" ca="1" si="1134"/>
        <v>-1</v>
      </c>
      <c r="L4544" s="11">
        <f t="shared" ca="1" si="1144"/>
        <v>11652.489999999952</v>
      </c>
      <c r="M4544">
        <f t="shared" ca="1" si="1135"/>
        <v>-1</v>
      </c>
      <c r="N4544">
        <f t="shared" ca="1" si="1145"/>
        <v>0</v>
      </c>
      <c r="O4544">
        <f>COUNTIF(結算日!$A$3:$A$249,A4544)</f>
        <v>0</v>
      </c>
      <c r="Q4544" s="7">
        <f t="shared" si="1137"/>
        <v>-3</v>
      </c>
      <c r="R4544" s="8">
        <f t="shared" ca="1" si="1141"/>
        <v>1170</v>
      </c>
      <c r="S4544" s="8">
        <f t="shared" ca="1" si="1142"/>
        <v>3626075</v>
      </c>
      <c r="T4544" s="8">
        <f t="shared" ca="1" si="1138"/>
        <v>-390</v>
      </c>
      <c r="U4544" s="9">
        <f t="shared" ca="1" si="1143"/>
        <v>0</v>
      </c>
      <c r="V4544">
        <f t="shared" si="1139"/>
        <v>2016</v>
      </c>
      <c r="W4544">
        <f t="shared" si="1140"/>
        <v>11</v>
      </c>
    </row>
    <row r="4545" spans="1:23" x14ac:dyDescent="0.25">
      <c r="A4545" s="1">
        <v>42676</v>
      </c>
      <c r="B4545" s="2">
        <v>9139.0400000000009</v>
      </c>
      <c r="C4545" s="2">
        <v>63636</v>
      </c>
      <c r="D4545" s="2">
        <v>9160</v>
      </c>
      <c r="E4545" s="2">
        <v>9143</v>
      </c>
      <c r="F4545" s="10">
        <f t="shared" si="1130"/>
        <v>2.2934575185138417E-3</v>
      </c>
      <c r="G4545" s="2">
        <f t="shared" ca="1" si="1131"/>
        <v>68005.725000000006</v>
      </c>
      <c r="H4545">
        <f t="shared" ca="1" si="1132"/>
        <v>-1</v>
      </c>
      <c r="I4545">
        <f t="shared" si="1133"/>
        <v>-1</v>
      </c>
      <c r="J4545">
        <f t="shared" si="1136"/>
        <v>-133.65999999999985</v>
      </c>
      <c r="K4545">
        <f t="shared" si="1134"/>
        <v>-1</v>
      </c>
      <c r="L4545" s="11">
        <f t="shared" ca="1" si="1144"/>
        <v>11786.149999999952</v>
      </c>
      <c r="M4545">
        <f t="shared" ca="1" si="1135"/>
        <v>-1</v>
      </c>
      <c r="N4545">
        <f t="shared" ca="1" si="1145"/>
        <v>0</v>
      </c>
      <c r="O4545">
        <f>COUNTIF(結算日!$A$3:$A$249,A4545)</f>
        <v>0</v>
      </c>
      <c r="Q4545" s="7">
        <f t="shared" si="1137"/>
        <v>-120</v>
      </c>
      <c r="R4545" s="8">
        <f t="shared" ca="1" si="1141"/>
        <v>46800</v>
      </c>
      <c r="S4545" s="8">
        <f t="shared" ca="1" si="1142"/>
        <v>3672875</v>
      </c>
      <c r="T4545" s="8">
        <f t="shared" ca="1" si="1138"/>
        <v>-400</v>
      </c>
      <c r="U4545" s="9">
        <f t="shared" ca="1" si="1143"/>
        <v>10</v>
      </c>
      <c r="V4545">
        <f t="shared" si="1139"/>
        <v>2016</v>
      </c>
      <c r="W4545">
        <f t="shared" si="1140"/>
        <v>11</v>
      </c>
    </row>
    <row r="4546" spans="1:23" x14ac:dyDescent="0.25">
      <c r="A4546" s="1">
        <v>42677</v>
      </c>
      <c r="B4546" s="2">
        <v>9067.27</v>
      </c>
      <c r="C4546" s="2">
        <v>66739</v>
      </c>
      <c r="D4546" s="2">
        <v>9088</v>
      </c>
      <c r="E4546" s="2">
        <v>9071</v>
      </c>
      <c r="F4546" s="10">
        <f t="shared" ref="F4546:F4609" si="1146">IF(O4546=1,E4546,D4546)/B4546-1</f>
        <v>2.2862449226723758E-3</v>
      </c>
      <c r="G4546" s="2">
        <f t="shared" ref="G4546:G4609" ca="1" si="1147">IF(ROW()&gt;$G$1,AVERAGE(OFFSET(C4546,-$G$1+1,,$G$1)),"")</f>
        <v>67711.7</v>
      </c>
      <c r="H4546">
        <f t="shared" ref="H4546:H4609" ca="1" si="1148">IF(G4546="",0,SIGN(C4546-G4546))</f>
        <v>-1</v>
      </c>
      <c r="I4546">
        <f t="shared" ref="I4546:I4609" si="1149">-SIGN(F4546)</f>
        <v>-1</v>
      </c>
      <c r="J4546">
        <f t="shared" si="1136"/>
        <v>-71.770000000000437</v>
      </c>
      <c r="K4546">
        <f t="shared" ref="K4546:K4609" si="1150">CHOOSE($K$1,H4546*(2-$K$1)+I4546*($K$1-1),IF(ABS(F4546)&gt;($K$1-2)/100,I4546,H4546))</f>
        <v>-1</v>
      </c>
      <c r="L4546" s="11">
        <f t="shared" ca="1" si="1144"/>
        <v>11857.919999999953</v>
      </c>
      <c r="M4546">
        <f t="shared" ref="M4546:M4609" ca="1" si="1151">INT(L4546*$P$1/B4546)*K4546</f>
        <v>-1</v>
      </c>
      <c r="N4546">
        <f t="shared" ca="1" si="1145"/>
        <v>0</v>
      </c>
      <c r="O4546">
        <f>COUNTIF(結算日!$A$3:$A$249,A4546)</f>
        <v>0</v>
      </c>
      <c r="Q4546" s="7">
        <f t="shared" si="1137"/>
        <v>-72</v>
      </c>
      <c r="R4546" s="8">
        <f t="shared" ca="1" si="1141"/>
        <v>28800</v>
      </c>
      <c r="S4546" s="8">
        <f t="shared" ca="1" si="1142"/>
        <v>3701665</v>
      </c>
      <c r="T4546" s="8">
        <f t="shared" ca="1" si="1138"/>
        <v>-407</v>
      </c>
      <c r="U4546" s="9">
        <f t="shared" ca="1" si="1143"/>
        <v>7</v>
      </c>
      <c r="V4546">
        <f t="shared" si="1139"/>
        <v>2016</v>
      </c>
      <c r="W4546">
        <f t="shared" si="1140"/>
        <v>11</v>
      </c>
    </row>
    <row r="4547" spans="1:23" x14ac:dyDescent="0.25">
      <c r="A4547" s="1">
        <v>42678</v>
      </c>
      <c r="B4547" s="2">
        <v>9068.15</v>
      </c>
      <c r="C4547" s="2">
        <v>52687</v>
      </c>
      <c r="D4547" s="2">
        <v>9064</v>
      </c>
      <c r="E4547" s="2">
        <v>9046</v>
      </c>
      <c r="F4547" s="10">
        <f t="shared" si="1146"/>
        <v>-4.5764571605011461E-4</v>
      </c>
      <c r="G4547" s="2">
        <f t="shared" ca="1" si="1147"/>
        <v>67468.975000000006</v>
      </c>
      <c r="H4547">
        <f t="shared" ca="1" si="1148"/>
        <v>-1</v>
      </c>
      <c r="I4547">
        <f t="shared" si="1149"/>
        <v>1</v>
      </c>
      <c r="J4547">
        <f t="shared" ref="J4547:J4610" si="1152">B4547-B4546</f>
        <v>0.87999999999919964</v>
      </c>
      <c r="K4547">
        <f t="shared" ca="1" si="1150"/>
        <v>-1</v>
      </c>
      <c r="L4547" s="11">
        <f t="shared" ca="1" si="1144"/>
        <v>11857.039999999954</v>
      </c>
      <c r="M4547">
        <f t="shared" ca="1" si="1151"/>
        <v>-1</v>
      </c>
      <c r="N4547">
        <f t="shared" ca="1" si="1145"/>
        <v>0</v>
      </c>
      <c r="O4547">
        <f>COUNTIF(結算日!$A$3:$A$249,A4547)</f>
        <v>0</v>
      </c>
      <c r="Q4547" s="7">
        <f t="shared" ref="Q4547:Q4610" si="1153">D4547-IF(O4546=1,E4546,D4546)</f>
        <v>-24</v>
      </c>
      <c r="R4547" s="8">
        <f t="shared" ca="1" si="1141"/>
        <v>9768</v>
      </c>
      <c r="S4547" s="8">
        <f t="shared" ca="1" si="1142"/>
        <v>3711426</v>
      </c>
      <c r="T4547" s="8">
        <f t="shared" ref="T4547:T4610" ca="1" si="1154">INT(S4547*$P$1/IF(O4547=1,E4547,D4547))*K4547</f>
        <v>-409</v>
      </c>
      <c r="U4547" s="9">
        <f t="shared" ca="1" si="1143"/>
        <v>2</v>
      </c>
      <c r="V4547">
        <f t="shared" ref="V4547:V4610" si="1155">YEAR(A4547)</f>
        <v>2016</v>
      </c>
      <c r="W4547">
        <f t="shared" ref="W4547:W4610" si="1156">MONTH(A4547)</f>
        <v>11</v>
      </c>
    </row>
    <row r="4548" spans="1:23" x14ac:dyDescent="0.25">
      <c r="A4548" s="1">
        <v>42681</v>
      </c>
      <c r="B4548" s="2">
        <v>9189.84</v>
      </c>
      <c r="C4548" s="2">
        <v>55214</v>
      </c>
      <c r="D4548" s="2">
        <v>9196</v>
      </c>
      <c r="E4548" s="2">
        <v>9172</v>
      </c>
      <c r="F4548" s="10">
        <f t="shared" si="1146"/>
        <v>6.7030546777746558E-4</v>
      </c>
      <c r="G4548" s="2">
        <f t="shared" ca="1" si="1147"/>
        <v>66969.850000000006</v>
      </c>
      <c r="H4548">
        <f t="shared" ca="1" si="1148"/>
        <v>-1</v>
      </c>
      <c r="I4548">
        <f t="shared" si="1149"/>
        <v>-1</v>
      </c>
      <c r="J4548">
        <f t="shared" si="1152"/>
        <v>121.69000000000051</v>
      </c>
      <c r="K4548">
        <f t="shared" ca="1" si="1150"/>
        <v>-1</v>
      </c>
      <c r="L4548" s="11">
        <f t="shared" ca="1" si="1144"/>
        <v>11735.349999999953</v>
      </c>
      <c r="M4548">
        <f t="shared" ca="1" si="1151"/>
        <v>-1</v>
      </c>
      <c r="N4548">
        <f t="shared" ca="1" si="1145"/>
        <v>0</v>
      </c>
      <c r="O4548">
        <f>COUNTIF(結算日!$A$3:$A$249,A4548)</f>
        <v>0</v>
      </c>
      <c r="Q4548" s="7">
        <f t="shared" si="1153"/>
        <v>132</v>
      </c>
      <c r="R4548" s="8">
        <f t="shared" ref="R4548:R4611" ca="1" si="1157">Q4548*T4547</f>
        <v>-53988</v>
      </c>
      <c r="S4548" s="8">
        <f t="shared" ref="S4548:S4611" ca="1" si="1158">S4547+Q4548*T4547-U4547*$U$1</f>
        <v>3657436</v>
      </c>
      <c r="T4548" s="8">
        <f t="shared" ca="1" si="1154"/>
        <v>-397</v>
      </c>
      <c r="U4548" s="9">
        <f t="shared" ref="U4548:U4611" ca="1" si="1159">IF(O4548=1,ABS(T4548)+ABS(T4547),ABS(T4548-T4547))</f>
        <v>12</v>
      </c>
      <c r="V4548">
        <f t="shared" si="1155"/>
        <v>2016</v>
      </c>
      <c r="W4548">
        <f t="shared" si="1156"/>
        <v>11</v>
      </c>
    </row>
    <row r="4549" spans="1:23" x14ac:dyDescent="0.25">
      <c r="A4549" s="1">
        <v>42682</v>
      </c>
      <c r="B4549" s="2">
        <v>9217.43</v>
      </c>
      <c r="C4549" s="2">
        <v>57227</v>
      </c>
      <c r="D4549" s="2">
        <v>9225</v>
      </c>
      <c r="E4549" s="2">
        <v>9198</v>
      </c>
      <c r="F4549" s="10">
        <f t="shared" si="1146"/>
        <v>8.2127013712063324E-4</v>
      </c>
      <c r="G4549" s="2">
        <f t="shared" ca="1" si="1147"/>
        <v>66228.125</v>
      </c>
      <c r="H4549">
        <f t="shared" ca="1" si="1148"/>
        <v>-1</v>
      </c>
      <c r="I4549">
        <f t="shared" si="1149"/>
        <v>-1</v>
      </c>
      <c r="J4549">
        <f t="shared" si="1152"/>
        <v>27.590000000000146</v>
      </c>
      <c r="K4549">
        <f t="shared" ca="1" si="1150"/>
        <v>-1</v>
      </c>
      <c r="L4549" s="11">
        <f t="shared" ca="1" si="1144"/>
        <v>11707.759999999953</v>
      </c>
      <c r="M4549">
        <f t="shared" ca="1" si="1151"/>
        <v>-1</v>
      </c>
      <c r="N4549">
        <f t="shared" ca="1" si="1145"/>
        <v>0</v>
      </c>
      <c r="O4549">
        <f>COUNTIF(結算日!$A$3:$A$249,A4549)</f>
        <v>0</v>
      </c>
      <c r="Q4549" s="7">
        <f t="shared" si="1153"/>
        <v>29</v>
      </c>
      <c r="R4549" s="8">
        <f t="shared" ca="1" si="1157"/>
        <v>-11513</v>
      </c>
      <c r="S4549" s="8">
        <f t="shared" ca="1" si="1158"/>
        <v>3645911</v>
      </c>
      <c r="T4549" s="8">
        <f t="shared" ca="1" si="1154"/>
        <v>-395</v>
      </c>
      <c r="U4549" s="9">
        <f t="shared" ca="1" si="1159"/>
        <v>2</v>
      </c>
      <c r="V4549">
        <f t="shared" si="1155"/>
        <v>2016</v>
      </c>
      <c r="W4549">
        <f t="shared" si="1156"/>
        <v>11</v>
      </c>
    </row>
    <row r="4550" spans="1:23" x14ac:dyDescent="0.25">
      <c r="A4550" s="1">
        <v>42683</v>
      </c>
      <c r="B4550" s="2">
        <v>8943.2000000000007</v>
      </c>
      <c r="C4550" s="2">
        <v>119000</v>
      </c>
      <c r="D4550" s="2">
        <v>8929</v>
      </c>
      <c r="E4550" s="2">
        <v>8902</v>
      </c>
      <c r="F4550" s="10">
        <f t="shared" si="1146"/>
        <v>-1.5877985508543357E-3</v>
      </c>
      <c r="G4550" s="2">
        <f t="shared" ca="1" si="1147"/>
        <v>67298.2</v>
      </c>
      <c r="H4550">
        <f t="shared" ca="1" si="1148"/>
        <v>1</v>
      </c>
      <c r="I4550">
        <f t="shared" si="1149"/>
        <v>1</v>
      </c>
      <c r="J4550">
        <f t="shared" si="1152"/>
        <v>-274.22999999999956</v>
      </c>
      <c r="K4550">
        <f t="shared" si="1150"/>
        <v>1</v>
      </c>
      <c r="L4550" s="11">
        <f t="shared" ca="1" si="1144"/>
        <v>11981.989999999952</v>
      </c>
      <c r="M4550">
        <f t="shared" ca="1" si="1151"/>
        <v>1</v>
      </c>
      <c r="N4550">
        <f t="shared" ca="1" si="1145"/>
        <v>2</v>
      </c>
      <c r="O4550">
        <f>COUNTIF(結算日!$A$3:$A$249,A4550)</f>
        <v>0</v>
      </c>
      <c r="Q4550" s="7">
        <f t="shared" si="1153"/>
        <v>-296</v>
      </c>
      <c r="R4550" s="8">
        <f t="shared" ca="1" si="1157"/>
        <v>116920</v>
      </c>
      <c r="S4550" s="8">
        <f t="shared" ca="1" si="1158"/>
        <v>3762829</v>
      </c>
      <c r="T4550" s="8">
        <f t="shared" ca="1" si="1154"/>
        <v>421</v>
      </c>
      <c r="U4550" s="9">
        <f t="shared" ca="1" si="1159"/>
        <v>816</v>
      </c>
      <c r="V4550">
        <f t="shared" si="1155"/>
        <v>2016</v>
      </c>
      <c r="W4550">
        <f t="shared" si="1156"/>
        <v>11</v>
      </c>
    </row>
    <row r="4551" spans="1:23" x14ac:dyDescent="0.25">
      <c r="A4551" s="1">
        <v>42684</v>
      </c>
      <c r="B4551" s="2">
        <v>9152.18</v>
      </c>
      <c r="C4551" s="2">
        <v>88566</v>
      </c>
      <c r="D4551" s="2">
        <v>9177</v>
      </c>
      <c r="E4551" s="2">
        <v>9158</v>
      </c>
      <c r="F4551" s="10">
        <f t="shared" si="1146"/>
        <v>2.7119221868450172E-3</v>
      </c>
      <c r="G4551" s="2">
        <f t="shared" ca="1" si="1147"/>
        <v>67843.7</v>
      </c>
      <c r="H4551">
        <f t="shared" ca="1" si="1148"/>
        <v>1</v>
      </c>
      <c r="I4551">
        <f t="shared" si="1149"/>
        <v>-1</v>
      </c>
      <c r="J4551">
        <f t="shared" si="1152"/>
        <v>208.97999999999956</v>
      </c>
      <c r="K4551">
        <f t="shared" si="1150"/>
        <v>-1</v>
      </c>
      <c r="L4551" s="11">
        <f t="shared" ca="1" si="1144"/>
        <v>12190.969999999952</v>
      </c>
      <c r="M4551">
        <f t="shared" ca="1" si="1151"/>
        <v>-1</v>
      </c>
      <c r="N4551">
        <f t="shared" ca="1" si="1145"/>
        <v>2</v>
      </c>
      <c r="O4551">
        <f>COUNTIF(結算日!$A$3:$A$249,A4551)</f>
        <v>0</v>
      </c>
      <c r="Q4551" s="7">
        <f t="shared" si="1153"/>
        <v>248</v>
      </c>
      <c r="R4551" s="8">
        <f t="shared" ca="1" si="1157"/>
        <v>104408</v>
      </c>
      <c r="S4551" s="8">
        <f t="shared" ca="1" si="1158"/>
        <v>3866421</v>
      </c>
      <c r="T4551" s="8">
        <f t="shared" ca="1" si="1154"/>
        <v>-421</v>
      </c>
      <c r="U4551" s="9">
        <f t="shared" ca="1" si="1159"/>
        <v>842</v>
      </c>
      <c r="V4551">
        <f t="shared" si="1155"/>
        <v>2016</v>
      </c>
      <c r="W4551">
        <f t="shared" si="1156"/>
        <v>11</v>
      </c>
    </row>
    <row r="4552" spans="1:23" x14ac:dyDescent="0.25">
      <c r="A4552" s="1">
        <v>42685</v>
      </c>
      <c r="B4552" s="2">
        <v>8957.76</v>
      </c>
      <c r="C4552" s="2">
        <v>113258</v>
      </c>
      <c r="D4552" s="2">
        <v>8967</v>
      </c>
      <c r="E4552" s="2">
        <v>8947</v>
      </c>
      <c r="F4552" s="10">
        <f t="shared" si="1146"/>
        <v>1.031507876969151E-3</v>
      </c>
      <c r="G4552" s="2">
        <f t="shared" ca="1" si="1147"/>
        <v>69466.5</v>
      </c>
      <c r="H4552">
        <f t="shared" ca="1" si="1148"/>
        <v>1</v>
      </c>
      <c r="I4552">
        <f t="shared" si="1149"/>
        <v>-1</v>
      </c>
      <c r="J4552">
        <f t="shared" si="1152"/>
        <v>-194.42000000000007</v>
      </c>
      <c r="K4552">
        <f t="shared" si="1150"/>
        <v>-1</v>
      </c>
      <c r="L4552" s="11">
        <f t="shared" ca="1" si="1144"/>
        <v>12385.389999999952</v>
      </c>
      <c r="M4552">
        <f t="shared" ca="1" si="1151"/>
        <v>-1</v>
      </c>
      <c r="N4552">
        <f t="shared" ca="1" si="1145"/>
        <v>0</v>
      </c>
      <c r="O4552">
        <f>COUNTIF(結算日!$A$3:$A$249,A4552)</f>
        <v>0</v>
      </c>
      <c r="Q4552" s="7">
        <f t="shared" si="1153"/>
        <v>-210</v>
      </c>
      <c r="R4552" s="8">
        <f t="shared" ca="1" si="1157"/>
        <v>88410</v>
      </c>
      <c r="S4552" s="8">
        <f t="shared" ca="1" si="1158"/>
        <v>3953989</v>
      </c>
      <c r="T4552" s="8">
        <f t="shared" ca="1" si="1154"/>
        <v>-440</v>
      </c>
      <c r="U4552" s="9">
        <f t="shared" ca="1" si="1159"/>
        <v>19</v>
      </c>
      <c r="V4552">
        <f t="shared" si="1155"/>
        <v>2016</v>
      </c>
      <c r="W4552">
        <f t="shared" si="1156"/>
        <v>11</v>
      </c>
    </row>
    <row r="4553" spans="1:23" x14ac:dyDescent="0.25">
      <c r="A4553" s="1">
        <v>42688</v>
      </c>
      <c r="B4553" s="2">
        <v>8940.4</v>
      </c>
      <c r="C4553" s="2">
        <v>96859</v>
      </c>
      <c r="D4553" s="2">
        <v>8945</v>
      </c>
      <c r="E4553" s="2">
        <v>8938</v>
      </c>
      <c r="F4553" s="10">
        <f t="shared" si="1146"/>
        <v>5.1451836606863921E-4</v>
      </c>
      <c r="G4553" s="2">
        <f t="shared" ca="1" si="1147"/>
        <v>70002.675000000003</v>
      </c>
      <c r="H4553">
        <f t="shared" ca="1" si="1148"/>
        <v>1</v>
      </c>
      <c r="I4553">
        <f t="shared" si="1149"/>
        <v>-1</v>
      </c>
      <c r="J4553">
        <f t="shared" si="1152"/>
        <v>-17.360000000000582</v>
      </c>
      <c r="K4553">
        <f t="shared" ca="1" si="1150"/>
        <v>1</v>
      </c>
      <c r="L4553" s="11">
        <f t="shared" ca="1" si="1144"/>
        <v>12402.749999999953</v>
      </c>
      <c r="M4553">
        <f t="shared" ca="1" si="1151"/>
        <v>1</v>
      </c>
      <c r="N4553">
        <f t="shared" ca="1" si="1145"/>
        <v>2</v>
      </c>
      <c r="O4553">
        <f>COUNTIF(結算日!$A$3:$A$249,A4553)</f>
        <v>0</v>
      </c>
      <c r="Q4553" s="7">
        <f t="shared" si="1153"/>
        <v>-22</v>
      </c>
      <c r="R4553" s="8">
        <f t="shared" ca="1" si="1157"/>
        <v>9680</v>
      </c>
      <c r="S4553" s="8">
        <f t="shared" ca="1" si="1158"/>
        <v>3963650</v>
      </c>
      <c r="T4553" s="8">
        <f t="shared" ca="1" si="1154"/>
        <v>443</v>
      </c>
      <c r="U4553" s="9">
        <f t="shared" ca="1" si="1159"/>
        <v>883</v>
      </c>
      <c r="V4553">
        <f t="shared" si="1155"/>
        <v>2016</v>
      </c>
      <c r="W4553">
        <f t="shared" si="1156"/>
        <v>11</v>
      </c>
    </row>
    <row r="4554" spans="1:23" x14ac:dyDescent="0.25">
      <c r="A4554" s="1">
        <v>42689</v>
      </c>
      <c r="B4554" s="2">
        <v>8931.0300000000007</v>
      </c>
      <c r="C4554" s="2">
        <v>79209</v>
      </c>
      <c r="D4554" s="2">
        <v>8938</v>
      </c>
      <c r="E4554" s="2">
        <v>8917</v>
      </c>
      <c r="F4554" s="10">
        <f t="shared" si="1146"/>
        <v>7.8042510214371141E-4</v>
      </c>
      <c r="G4554" s="2">
        <f t="shared" ca="1" si="1147"/>
        <v>70037.475000000006</v>
      </c>
      <c r="H4554">
        <f t="shared" ca="1" si="1148"/>
        <v>1</v>
      </c>
      <c r="I4554">
        <f t="shared" si="1149"/>
        <v>-1</v>
      </c>
      <c r="J4554">
        <f t="shared" si="1152"/>
        <v>-9.3699999999989814</v>
      </c>
      <c r="K4554">
        <f t="shared" ca="1" si="1150"/>
        <v>1</v>
      </c>
      <c r="L4554" s="11">
        <f t="shared" ca="1" si="1144"/>
        <v>12393.379999999954</v>
      </c>
      <c r="M4554">
        <f t="shared" ca="1" si="1151"/>
        <v>1</v>
      </c>
      <c r="N4554">
        <f t="shared" ca="1" si="1145"/>
        <v>0</v>
      </c>
      <c r="O4554">
        <f>COUNTIF(結算日!$A$3:$A$249,A4554)</f>
        <v>0</v>
      </c>
      <c r="Q4554" s="7">
        <f t="shared" si="1153"/>
        <v>-7</v>
      </c>
      <c r="R4554" s="8">
        <f t="shared" ca="1" si="1157"/>
        <v>-3101</v>
      </c>
      <c r="S4554" s="8">
        <f t="shared" ca="1" si="1158"/>
        <v>3959666</v>
      </c>
      <c r="T4554" s="8">
        <f t="shared" ca="1" si="1154"/>
        <v>443</v>
      </c>
      <c r="U4554" s="9">
        <f t="shared" ca="1" si="1159"/>
        <v>0</v>
      </c>
      <c r="V4554">
        <f t="shared" si="1155"/>
        <v>2016</v>
      </c>
      <c r="W4554">
        <f t="shared" si="1156"/>
        <v>11</v>
      </c>
    </row>
    <row r="4555" spans="1:23" x14ac:dyDescent="0.25">
      <c r="A4555" s="1">
        <v>42690</v>
      </c>
      <c r="B4555" s="2">
        <v>8962.2199999999993</v>
      </c>
      <c r="C4555" s="2">
        <v>76872</v>
      </c>
      <c r="D4555" s="2">
        <v>8983</v>
      </c>
      <c r="E4555" s="2">
        <v>8957</v>
      </c>
      <c r="F4555" s="10">
        <f t="shared" si="1146"/>
        <v>-5.8244497457093924E-4</v>
      </c>
      <c r="G4555" s="2">
        <f t="shared" ca="1" si="1147"/>
        <v>69858.074999999997</v>
      </c>
      <c r="H4555">
        <f t="shared" ca="1" si="1148"/>
        <v>1</v>
      </c>
      <c r="I4555">
        <f t="shared" si="1149"/>
        <v>1</v>
      </c>
      <c r="J4555">
        <f t="shared" si="1152"/>
        <v>31.18999999999869</v>
      </c>
      <c r="K4555">
        <f t="shared" ca="1" si="1150"/>
        <v>1</v>
      </c>
      <c r="L4555" s="11">
        <f t="shared" ca="1" si="1144"/>
        <v>12424.569999999952</v>
      </c>
      <c r="M4555">
        <f t="shared" ca="1" si="1151"/>
        <v>1</v>
      </c>
      <c r="N4555">
        <f t="shared" ca="1" si="1145"/>
        <v>0</v>
      </c>
      <c r="O4555">
        <f>COUNTIF(結算日!$A$3:$A$249,A4555)</f>
        <v>1</v>
      </c>
      <c r="Q4555" s="7">
        <f t="shared" si="1153"/>
        <v>45</v>
      </c>
      <c r="R4555" s="8">
        <f t="shared" ca="1" si="1157"/>
        <v>19935</v>
      </c>
      <c r="S4555" s="8">
        <f t="shared" ca="1" si="1158"/>
        <v>3979601</v>
      </c>
      <c r="T4555" s="8">
        <f t="shared" ca="1" si="1154"/>
        <v>444</v>
      </c>
      <c r="U4555" s="9">
        <f t="shared" ca="1" si="1159"/>
        <v>887</v>
      </c>
      <c r="V4555">
        <f t="shared" si="1155"/>
        <v>2016</v>
      </c>
      <c r="W4555">
        <f t="shared" si="1156"/>
        <v>11</v>
      </c>
    </row>
    <row r="4556" spans="1:23" x14ac:dyDescent="0.25">
      <c r="A4556" s="1">
        <v>42691</v>
      </c>
      <c r="B4556" s="2">
        <v>8995.26</v>
      </c>
      <c r="C4556" s="2">
        <v>63578</v>
      </c>
      <c r="D4556" s="2">
        <v>8962</v>
      </c>
      <c r="E4556" s="2">
        <v>8939</v>
      </c>
      <c r="F4556" s="10">
        <f t="shared" si="1146"/>
        <v>-3.6975029070865917E-3</v>
      </c>
      <c r="G4556" s="2">
        <f t="shared" ca="1" si="1147"/>
        <v>69022.850000000006</v>
      </c>
      <c r="H4556">
        <f t="shared" ca="1" si="1148"/>
        <v>-1</v>
      </c>
      <c r="I4556">
        <f t="shared" si="1149"/>
        <v>1</v>
      </c>
      <c r="J4556">
        <f t="shared" si="1152"/>
        <v>33.040000000000873</v>
      </c>
      <c r="K4556">
        <f t="shared" si="1150"/>
        <v>1</v>
      </c>
      <c r="L4556" s="11">
        <f t="shared" ca="1" si="1144"/>
        <v>12457.609999999953</v>
      </c>
      <c r="M4556">
        <f t="shared" ca="1" si="1151"/>
        <v>1</v>
      </c>
      <c r="N4556">
        <f t="shared" ca="1" si="1145"/>
        <v>0</v>
      </c>
      <c r="O4556">
        <f>COUNTIF(結算日!$A$3:$A$249,A4556)</f>
        <v>0</v>
      </c>
      <c r="Q4556" s="7">
        <f t="shared" si="1153"/>
        <v>5</v>
      </c>
      <c r="R4556" s="8">
        <f t="shared" ca="1" si="1157"/>
        <v>2220</v>
      </c>
      <c r="S4556" s="8">
        <f t="shared" ca="1" si="1158"/>
        <v>3980934</v>
      </c>
      <c r="T4556" s="8">
        <f t="shared" ca="1" si="1154"/>
        <v>444</v>
      </c>
      <c r="U4556" s="9">
        <f t="shared" ca="1" si="1159"/>
        <v>0</v>
      </c>
      <c r="V4556">
        <f t="shared" si="1155"/>
        <v>2016</v>
      </c>
      <c r="W4556">
        <f t="shared" si="1156"/>
        <v>11</v>
      </c>
    </row>
    <row r="4557" spans="1:23" x14ac:dyDescent="0.25">
      <c r="A4557" s="1">
        <v>42692</v>
      </c>
      <c r="B4557" s="2">
        <v>9008.7900000000009</v>
      </c>
      <c r="C4557" s="2">
        <v>68434</v>
      </c>
      <c r="D4557" s="2">
        <v>8987</v>
      </c>
      <c r="E4557" s="2">
        <v>8965</v>
      </c>
      <c r="F4557" s="10">
        <f t="shared" si="1146"/>
        <v>-2.4187487997834323E-3</v>
      </c>
      <c r="G4557" s="2">
        <f t="shared" ca="1" si="1147"/>
        <v>69021.574999999997</v>
      </c>
      <c r="H4557">
        <f t="shared" ca="1" si="1148"/>
        <v>-1</v>
      </c>
      <c r="I4557">
        <f t="shared" si="1149"/>
        <v>1</v>
      </c>
      <c r="J4557">
        <f t="shared" si="1152"/>
        <v>13.530000000000655</v>
      </c>
      <c r="K4557">
        <f t="shared" si="1150"/>
        <v>1</v>
      </c>
      <c r="L4557" s="11">
        <f t="shared" ca="1" si="1144"/>
        <v>12471.139999999954</v>
      </c>
      <c r="M4557">
        <f t="shared" ca="1" si="1151"/>
        <v>1</v>
      </c>
      <c r="N4557">
        <f t="shared" ca="1" si="1145"/>
        <v>0</v>
      </c>
      <c r="O4557">
        <f>COUNTIF(結算日!$A$3:$A$249,A4557)</f>
        <v>0</v>
      </c>
      <c r="Q4557" s="7">
        <f t="shared" si="1153"/>
        <v>25</v>
      </c>
      <c r="R4557" s="8">
        <f t="shared" ca="1" si="1157"/>
        <v>11100</v>
      </c>
      <c r="S4557" s="8">
        <f t="shared" ca="1" si="1158"/>
        <v>3992034</v>
      </c>
      <c r="T4557" s="8">
        <f t="shared" ca="1" si="1154"/>
        <v>444</v>
      </c>
      <c r="U4557" s="9">
        <f t="shared" ca="1" si="1159"/>
        <v>0</v>
      </c>
      <c r="V4557">
        <f t="shared" si="1155"/>
        <v>2016</v>
      </c>
      <c r="W4557">
        <f t="shared" si="1156"/>
        <v>11</v>
      </c>
    </row>
    <row r="4558" spans="1:23" x14ac:dyDescent="0.25">
      <c r="A4558" s="1">
        <v>42695</v>
      </c>
      <c r="B4558" s="2">
        <v>9041.11</v>
      </c>
      <c r="C4558" s="2">
        <v>62079</v>
      </c>
      <c r="D4558" s="2">
        <v>9017</v>
      </c>
      <c r="E4558" s="2">
        <v>8997</v>
      </c>
      <c r="F4558" s="10">
        <f t="shared" si="1146"/>
        <v>-2.6667079595316112E-3</v>
      </c>
      <c r="G4558" s="2">
        <f t="shared" ca="1" si="1147"/>
        <v>68800.274999999994</v>
      </c>
      <c r="H4558">
        <f t="shared" ca="1" si="1148"/>
        <v>-1</v>
      </c>
      <c r="I4558">
        <f t="shared" si="1149"/>
        <v>1</v>
      </c>
      <c r="J4558">
        <f t="shared" si="1152"/>
        <v>32.319999999999709</v>
      </c>
      <c r="K4558">
        <f t="shared" si="1150"/>
        <v>1</v>
      </c>
      <c r="L4558" s="11">
        <f t="shared" ca="1" si="1144"/>
        <v>12503.459999999954</v>
      </c>
      <c r="M4558">
        <f t="shared" ca="1" si="1151"/>
        <v>1</v>
      </c>
      <c r="N4558">
        <f t="shared" ca="1" si="1145"/>
        <v>0</v>
      </c>
      <c r="O4558">
        <f>COUNTIF(結算日!$A$3:$A$249,A4558)</f>
        <v>0</v>
      </c>
      <c r="Q4558" s="7">
        <f t="shared" si="1153"/>
        <v>30</v>
      </c>
      <c r="R4558" s="8">
        <f t="shared" ca="1" si="1157"/>
        <v>13320</v>
      </c>
      <c r="S4558" s="8">
        <f t="shared" ca="1" si="1158"/>
        <v>4005354</v>
      </c>
      <c r="T4558" s="8">
        <f t="shared" ca="1" si="1154"/>
        <v>444</v>
      </c>
      <c r="U4558" s="9">
        <f t="shared" ca="1" si="1159"/>
        <v>0</v>
      </c>
      <c r="V4558">
        <f t="shared" si="1155"/>
        <v>2016</v>
      </c>
      <c r="W4558">
        <f t="shared" si="1156"/>
        <v>11</v>
      </c>
    </row>
    <row r="4559" spans="1:23" x14ac:dyDescent="0.25">
      <c r="A4559" s="1">
        <v>42696</v>
      </c>
      <c r="B4559" s="2">
        <v>9133.39</v>
      </c>
      <c r="C4559" s="2">
        <v>80454</v>
      </c>
      <c r="D4559" s="2">
        <v>9140</v>
      </c>
      <c r="E4559" s="2">
        <v>9119</v>
      </c>
      <c r="F4559" s="10">
        <f t="shared" si="1146"/>
        <v>7.2371813751526126E-4</v>
      </c>
      <c r="G4559" s="2">
        <f t="shared" ca="1" si="1147"/>
        <v>69049.45</v>
      </c>
      <c r="H4559">
        <f t="shared" ca="1" si="1148"/>
        <v>1</v>
      </c>
      <c r="I4559">
        <f t="shared" si="1149"/>
        <v>-1</v>
      </c>
      <c r="J4559">
        <f t="shared" si="1152"/>
        <v>92.279999999998836</v>
      </c>
      <c r="K4559">
        <f t="shared" ca="1" si="1150"/>
        <v>1</v>
      </c>
      <c r="L4559" s="11">
        <f t="shared" ca="1" si="1144"/>
        <v>12595.739999999952</v>
      </c>
      <c r="M4559">
        <f t="shared" ca="1" si="1151"/>
        <v>1</v>
      </c>
      <c r="N4559">
        <f t="shared" ca="1" si="1145"/>
        <v>0</v>
      </c>
      <c r="O4559">
        <f>COUNTIF(結算日!$A$3:$A$249,A4559)</f>
        <v>0</v>
      </c>
      <c r="Q4559" s="7">
        <f t="shared" si="1153"/>
        <v>123</v>
      </c>
      <c r="R4559" s="8">
        <f t="shared" ca="1" si="1157"/>
        <v>54612</v>
      </c>
      <c r="S4559" s="8">
        <f t="shared" ca="1" si="1158"/>
        <v>4059966</v>
      </c>
      <c r="T4559" s="8">
        <f t="shared" ca="1" si="1154"/>
        <v>444</v>
      </c>
      <c r="U4559" s="9">
        <f t="shared" ca="1" si="1159"/>
        <v>0</v>
      </c>
      <c r="V4559">
        <f t="shared" si="1155"/>
        <v>2016</v>
      </c>
      <c r="W4559">
        <f t="shared" si="1156"/>
        <v>11</v>
      </c>
    </row>
    <row r="4560" spans="1:23" x14ac:dyDescent="0.25">
      <c r="A4560" s="1">
        <v>42697</v>
      </c>
      <c r="B4560" s="2">
        <v>9178.23</v>
      </c>
      <c r="C4560" s="2">
        <v>74138</v>
      </c>
      <c r="D4560" s="2">
        <v>9175</v>
      </c>
      <c r="E4560" s="2">
        <v>9153</v>
      </c>
      <c r="F4560" s="10">
        <f t="shared" si="1146"/>
        <v>-3.5191970565129349E-4</v>
      </c>
      <c r="G4560" s="2">
        <f t="shared" ca="1" si="1147"/>
        <v>69290.975000000006</v>
      </c>
      <c r="H4560">
        <f t="shared" ca="1" si="1148"/>
        <v>1</v>
      </c>
      <c r="I4560">
        <f t="shared" si="1149"/>
        <v>1</v>
      </c>
      <c r="J4560">
        <f t="shared" si="1152"/>
        <v>44.840000000000146</v>
      </c>
      <c r="K4560">
        <f t="shared" ca="1" si="1150"/>
        <v>1</v>
      </c>
      <c r="L4560" s="11">
        <f t="shared" ca="1" si="1144"/>
        <v>12640.579999999953</v>
      </c>
      <c r="M4560">
        <f t="shared" ca="1" si="1151"/>
        <v>1</v>
      </c>
      <c r="N4560">
        <f t="shared" ca="1" si="1145"/>
        <v>0</v>
      </c>
      <c r="O4560">
        <f>COUNTIF(結算日!$A$3:$A$249,A4560)</f>
        <v>0</v>
      </c>
      <c r="Q4560" s="7">
        <f t="shared" si="1153"/>
        <v>35</v>
      </c>
      <c r="R4560" s="8">
        <f t="shared" ca="1" si="1157"/>
        <v>15540</v>
      </c>
      <c r="S4560" s="8">
        <f t="shared" ca="1" si="1158"/>
        <v>4075506</v>
      </c>
      <c r="T4560" s="8">
        <f t="shared" ca="1" si="1154"/>
        <v>444</v>
      </c>
      <c r="U4560" s="9">
        <f t="shared" ca="1" si="1159"/>
        <v>0</v>
      </c>
      <c r="V4560">
        <f t="shared" si="1155"/>
        <v>2016</v>
      </c>
      <c r="W4560">
        <f t="shared" si="1156"/>
        <v>11</v>
      </c>
    </row>
    <row r="4561" spans="1:23" x14ac:dyDescent="0.25">
      <c r="A4561" s="1">
        <v>42698</v>
      </c>
      <c r="B4561" s="2">
        <v>9152.11</v>
      </c>
      <c r="C4561" s="2">
        <v>63261</v>
      </c>
      <c r="D4561" s="2">
        <v>9142</v>
      </c>
      <c r="E4561" s="2">
        <v>9122</v>
      </c>
      <c r="F4561" s="10">
        <f t="shared" si="1146"/>
        <v>-1.1046632962236069E-3</v>
      </c>
      <c r="G4561" s="2">
        <f t="shared" ca="1" si="1147"/>
        <v>69523.074999999997</v>
      </c>
      <c r="H4561">
        <f t="shared" ca="1" si="1148"/>
        <v>-1</v>
      </c>
      <c r="I4561">
        <f t="shared" si="1149"/>
        <v>1</v>
      </c>
      <c r="J4561">
        <f t="shared" si="1152"/>
        <v>-26.119999999998981</v>
      </c>
      <c r="K4561">
        <f t="shared" si="1150"/>
        <v>1</v>
      </c>
      <c r="L4561" s="11">
        <f t="shared" ca="1" si="1144"/>
        <v>12614.459999999954</v>
      </c>
      <c r="M4561">
        <f t="shared" ca="1" si="1151"/>
        <v>1</v>
      </c>
      <c r="N4561">
        <f t="shared" ca="1" si="1145"/>
        <v>0</v>
      </c>
      <c r="O4561">
        <f>COUNTIF(結算日!$A$3:$A$249,A4561)</f>
        <v>0</v>
      </c>
      <c r="Q4561" s="7">
        <f t="shared" si="1153"/>
        <v>-33</v>
      </c>
      <c r="R4561" s="8">
        <f t="shared" ca="1" si="1157"/>
        <v>-14652</v>
      </c>
      <c r="S4561" s="8">
        <f t="shared" ca="1" si="1158"/>
        <v>4060854</v>
      </c>
      <c r="T4561" s="8">
        <f t="shared" ca="1" si="1154"/>
        <v>444</v>
      </c>
      <c r="U4561" s="9">
        <f t="shared" ca="1" si="1159"/>
        <v>0</v>
      </c>
      <c r="V4561">
        <f t="shared" si="1155"/>
        <v>2016</v>
      </c>
      <c r="W4561">
        <f t="shared" si="1156"/>
        <v>11</v>
      </c>
    </row>
    <row r="4562" spans="1:23" x14ac:dyDescent="0.25">
      <c r="A4562" s="1">
        <v>42699</v>
      </c>
      <c r="B4562" s="2">
        <v>9159.07</v>
      </c>
      <c r="C4562" s="2">
        <v>58239</v>
      </c>
      <c r="D4562" s="2">
        <v>9162</v>
      </c>
      <c r="E4562" s="2">
        <v>9141</v>
      </c>
      <c r="F4562" s="10">
        <f t="shared" si="1146"/>
        <v>3.1990147471305797E-4</v>
      </c>
      <c r="G4562" s="2">
        <f t="shared" ca="1" si="1147"/>
        <v>68782.024999999994</v>
      </c>
      <c r="H4562">
        <f t="shared" ca="1" si="1148"/>
        <v>-1</v>
      </c>
      <c r="I4562">
        <f t="shared" si="1149"/>
        <v>-1</v>
      </c>
      <c r="J4562">
        <f t="shared" si="1152"/>
        <v>6.9599999999991269</v>
      </c>
      <c r="K4562">
        <f t="shared" ca="1" si="1150"/>
        <v>-1</v>
      </c>
      <c r="L4562" s="11">
        <f t="shared" ca="1" si="1144"/>
        <v>12621.419999999953</v>
      </c>
      <c r="M4562">
        <f t="shared" ca="1" si="1151"/>
        <v>-1</v>
      </c>
      <c r="N4562">
        <f t="shared" ca="1" si="1145"/>
        <v>2</v>
      </c>
      <c r="O4562">
        <f>COUNTIF(結算日!$A$3:$A$249,A4562)</f>
        <v>0</v>
      </c>
      <c r="Q4562" s="7">
        <f t="shared" si="1153"/>
        <v>20</v>
      </c>
      <c r="R4562" s="8">
        <f t="shared" ca="1" si="1157"/>
        <v>8880</v>
      </c>
      <c r="S4562" s="8">
        <f t="shared" ca="1" si="1158"/>
        <v>4069734</v>
      </c>
      <c r="T4562" s="8">
        <f t="shared" ca="1" si="1154"/>
        <v>-444</v>
      </c>
      <c r="U4562" s="9">
        <f t="shared" ca="1" si="1159"/>
        <v>888</v>
      </c>
      <c r="V4562">
        <f t="shared" si="1155"/>
        <v>2016</v>
      </c>
      <c r="W4562">
        <f t="shared" si="1156"/>
        <v>11</v>
      </c>
    </row>
    <row r="4563" spans="1:23" x14ac:dyDescent="0.25">
      <c r="A4563" s="1">
        <v>42702</v>
      </c>
      <c r="B4563" s="2">
        <v>9222.24</v>
      </c>
      <c r="C4563" s="2">
        <v>71274</v>
      </c>
      <c r="D4563" s="2">
        <v>9223</v>
      </c>
      <c r="E4563" s="2">
        <v>9203</v>
      </c>
      <c r="F4563" s="10">
        <f t="shared" si="1146"/>
        <v>8.2409479692513443E-5</v>
      </c>
      <c r="G4563" s="2">
        <f t="shared" ca="1" si="1147"/>
        <v>68746.100000000006</v>
      </c>
      <c r="H4563">
        <f t="shared" ca="1" si="1148"/>
        <v>1</v>
      </c>
      <c r="I4563">
        <f t="shared" si="1149"/>
        <v>-1</v>
      </c>
      <c r="J4563">
        <f t="shared" si="1152"/>
        <v>63.170000000000073</v>
      </c>
      <c r="K4563">
        <f t="shared" ca="1" si="1150"/>
        <v>1</v>
      </c>
      <c r="L4563" s="11">
        <f t="shared" ca="1" si="1144"/>
        <v>12558.249999999953</v>
      </c>
      <c r="M4563">
        <f t="shared" ca="1" si="1151"/>
        <v>1</v>
      </c>
      <c r="N4563">
        <f t="shared" ca="1" si="1145"/>
        <v>2</v>
      </c>
      <c r="O4563">
        <f>COUNTIF(結算日!$A$3:$A$249,A4563)</f>
        <v>0</v>
      </c>
      <c r="Q4563" s="7">
        <f t="shared" si="1153"/>
        <v>61</v>
      </c>
      <c r="R4563" s="8">
        <f t="shared" ca="1" si="1157"/>
        <v>-27084</v>
      </c>
      <c r="S4563" s="8">
        <f t="shared" ca="1" si="1158"/>
        <v>4041762</v>
      </c>
      <c r="T4563" s="8">
        <f t="shared" ca="1" si="1154"/>
        <v>438</v>
      </c>
      <c r="U4563" s="9">
        <f t="shared" ca="1" si="1159"/>
        <v>882</v>
      </c>
      <c r="V4563">
        <f t="shared" si="1155"/>
        <v>2016</v>
      </c>
      <c r="W4563">
        <f t="shared" si="1156"/>
        <v>11</v>
      </c>
    </row>
    <row r="4564" spans="1:23" x14ac:dyDescent="0.25">
      <c r="A4564" s="1">
        <v>42703</v>
      </c>
      <c r="B4564" s="2">
        <v>9192.3799999999992</v>
      </c>
      <c r="C4564" s="2">
        <v>74739</v>
      </c>
      <c r="D4564" s="2">
        <v>9203</v>
      </c>
      <c r="E4564" s="2">
        <v>9181</v>
      </c>
      <c r="F4564" s="10">
        <f t="shared" si="1146"/>
        <v>1.1553047197787603E-3</v>
      </c>
      <c r="G4564" s="2">
        <f t="shared" ca="1" si="1147"/>
        <v>69245.7</v>
      </c>
      <c r="H4564">
        <f t="shared" ca="1" si="1148"/>
        <v>1</v>
      </c>
      <c r="I4564">
        <f t="shared" si="1149"/>
        <v>-1</v>
      </c>
      <c r="J4564">
        <f t="shared" si="1152"/>
        <v>-29.860000000000582</v>
      </c>
      <c r="K4564">
        <f t="shared" si="1150"/>
        <v>-1</v>
      </c>
      <c r="L4564" s="11">
        <f t="shared" ca="1" si="1144"/>
        <v>12528.389999999952</v>
      </c>
      <c r="M4564">
        <f t="shared" ca="1" si="1151"/>
        <v>-1</v>
      </c>
      <c r="N4564">
        <f t="shared" ca="1" si="1145"/>
        <v>2</v>
      </c>
      <c r="O4564">
        <f>COUNTIF(結算日!$A$3:$A$249,A4564)</f>
        <v>0</v>
      </c>
      <c r="Q4564" s="7">
        <f t="shared" si="1153"/>
        <v>-20</v>
      </c>
      <c r="R4564" s="8">
        <f t="shared" ca="1" si="1157"/>
        <v>-8760</v>
      </c>
      <c r="S4564" s="8">
        <f t="shared" ca="1" si="1158"/>
        <v>4032120</v>
      </c>
      <c r="T4564" s="8">
        <f t="shared" ca="1" si="1154"/>
        <v>-438</v>
      </c>
      <c r="U4564" s="9">
        <f t="shared" ca="1" si="1159"/>
        <v>876</v>
      </c>
      <c r="V4564">
        <f t="shared" si="1155"/>
        <v>2016</v>
      </c>
      <c r="W4564">
        <f t="shared" si="1156"/>
        <v>11</v>
      </c>
    </row>
    <row r="4565" spans="1:23" x14ac:dyDescent="0.25">
      <c r="A4565" s="1">
        <v>42704</v>
      </c>
      <c r="B4565" s="2">
        <v>9240.7099999999991</v>
      </c>
      <c r="C4565" s="2">
        <v>100729</v>
      </c>
      <c r="D4565" s="2">
        <v>9226</v>
      </c>
      <c r="E4565" s="2">
        <v>9206</v>
      </c>
      <c r="F4565" s="10">
        <f t="shared" si="1146"/>
        <v>-1.5918690230511956E-3</v>
      </c>
      <c r="G4565" s="2">
        <f t="shared" ca="1" si="1147"/>
        <v>70248.05</v>
      </c>
      <c r="H4565">
        <f t="shared" ca="1" si="1148"/>
        <v>1</v>
      </c>
      <c r="I4565">
        <f t="shared" si="1149"/>
        <v>1</v>
      </c>
      <c r="J4565">
        <f t="shared" si="1152"/>
        <v>48.329999999999927</v>
      </c>
      <c r="K4565">
        <f t="shared" si="1150"/>
        <v>1</v>
      </c>
      <c r="L4565" s="11">
        <f t="shared" ca="1" si="1144"/>
        <v>12480.059999999952</v>
      </c>
      <c r="M4565">
        <f t="shared" ca="1" si="1151"/>
        <v>1</v>
      </c>
      <c r="N4565">
        <f t="shared" ca="1" si="1145"/>
        <v>2</v>
      </c>
      <c r="O4565">
        <f>COUNTIF(結算日!$A$3:$A$249,A4565)</f>
        <v>0</v>
      </c>
      <c r="Q4565" s="7">
        <f t="shared" si="1153"/>
        <v>23</v>
      </c>
      <c r="R4565" s="8">
        <f t="shared" ca="1" si="1157"/>
        <v>-10074</v>
      </c>
      <c r="S4565" s="8">
        <f t="shared" ca="1" si="1158"/>
        <v>4021170</v>
      </c>
      <c r="T4565" s="8">
        <f t="shared" ca="1" si="1154"/>
        <v>435</v>
      </c>
      <c r="U4565" s="9">
        <f t="shared" ca="1" si="1159"/>
        <v>873</v>
      </c>
      <c r="V4565">
        <f t="shared" si="1155"/>
        <v>2016</v>
      </c>
      <c r="W4565">
        <f t="shared" si="1156"/>
        <v>11</v>
      </c>
    </row>
    <row r="4566" spans="1:23" x14ac:dyDescent="0.25">
      <c r="A4566" s="1">
        <v>42705</v>
      </c>
      <c r="B4566" s="2">
        <v>9263.5300000000007</v>
      </c>
      <c r="C4566" s="2">
        <v>73972</v>
      </c>
      <c r="D4566" s="2">
        <v>9261</v>
      </c>
      <c r="E4566" s="2">
        <v>9241</v>
      </c>
      <c r="F4566" s="10">
        <f t="shared" si="1146"/>
        <v>-2.7311402888541281E-4</v>
      </c>
      <c r="G4566" s="2">
        <f t="shared" ca="1" si="1147"/>
        <v>70596.75</v>
      </c>
      <c r="H4566">
        <f t="shared" ca="1" si="1148"/>
        <v>1</v>
      </c>
      <c r="I4566">
        <f t="shared" si="1149"/>
        <v>1</v>
      </c>
      <c r="J4566">
        <f t="shared" si="1152"/>
        <v>22.820000000001528</v>
      </c>
      <c r="K4566">
        <f t="shared" ca="1" si="1150"/>
        <v>1</v>
      </c>
      <c r="L4566" s="11">
        <f t="shared" ca="1" si="1144"/>
        <v>12502.879999999954</v>
      </c>
      <c r="M4566">
        <f t="shared" ca="1" si="1151"/>
        <v>1</v>
      </c>
      <c r="N4566">
        <f t="shared" ca="1" si="1145"/>
        <v>0</v>
      </c>
      <c r="O4566">
        <f>COUNTIF(結算日!$A$3:$A$249,A4566)</f>
        <v>0</v>
      </c>
      <c r="Q4566" s="7">
        <f t="shared" si="1153"/>
        <v>35</v>
      </c>
      <c r="R4566" s="8">
        <f t="shared" ca="1" si="1157"/>
        <v>15225</v>
      </c>
      <c r="S4566" s="8">
        <f t="shared" ca="1" si="1158"/>
        <v>4035522</v>
      </c>
      <c r="T4566" s="8">
        <f t="shared" ca="1" si="1154"/>
        <v>435</v>
      </c>
      <c r="U4566" s="9">
        <f t="shared" ca="1" si="1159"/>
        <v>0</v>
      </c>
      <c r="V4566">
        <f t="shared" si="1155"/>
        <v>2016</v>
      </c>
      <c r="W4566">
        <f t="shared" si="1156"/>
        <v>12</v>
      </c>
    </row>
    <row r="4567" spans="1:23" x14ac:dyDescent="0.25">
      <c r="A4567" s="1">
        <v>42706</v>
      </c>
      <c r="B4567" s="2">
        <v>9189.49</v>
      </c>
      <c r="C4567" s="2">
        <v>74734</v>
      </c>
      <c r="D4567" s="2">
        <v>9165</v>
      </c>
      <c r="E4567" s="2">
        <v>9143</v>
      </c>
      <c r="F4567" s="10">
        <f t="shared" si="1146"/>
        <v>-2.6650009957026599E-3</v>
      </c>
      <c r="G4567" s="2">
        <f t="shared" ca="1" si="1147"/>
        <v>70922.024999999994</v>
      </c>
      <c r="H4567">
        <f t="shared" ca="1" si="1148"/>
        <v>1</v>
      </c>
      <c r="I4567">
        <f t="shared" si="1149"/>
        <v>1</v>
      </c>
      <c r="J4567">
        <f t="shared" si="1152"/>
        <v>-74.040000000000873</v>
      </c>
      <c r="K4567">
        <f t="shared" si="1150"/>
        <v>1</v>
      </c>
      <c r="L4567" s="11">
        <f t="shared" ca="1" si="1144"/>
        <v>12428.839999999953</v>
      </c>
      <c r="M4567">
        <f t="shared" ca="1" si="1151"/>
        <v>1</v>
      </c>
      <c r="N4567">
        <f t="shared" ca="1" si="1145"/>
        <v>0</v>
      </c>
      <c r="O4567">
        <f>COUNTIF(結算日!$A$3:$A$249,A4567)</f>
        <v>0</v>
      </c>
      <c r="Q4567" s="7">
        <f t="shared" si="1153"/>
        <v>-96</v>
      </c>
      <c r="R4567" s="8">
        <f t="shared" ca="1" si="1157"/>
        <v>-41760</v>
      </c>
      <c r="S4567" s="8">
        <f t="shared" ca="1" si="1158"/>
        <v>3993762</v>
      </c>
      <c r="T4567" s="8">
        <f t="shared" ca="1" si="1154"/>
        <v>435</v>
      </c>
      <c r="U4567" s="9">
        <f t="shared" ca="1" si="1159"/>
        <v>0</v>
      </c>
      <c r="V4567">
        <f t="shared" si="1155"/>
        <v>2016</v>
      </c>
      <c r="W4567">
        <f t="shared" si="1156"/>
        <v>12</v>
      </c>
    </row>
    <row r="4568" spans="1:23" x14ac:dyDescent="0.25">
      <c r="A4568" s="1">
        <v>42709</v>
      </c>
      <c r="B4568" s="2">
        <v>9160.66</v>
      </c>
      <c r="C4568" s="2">
        <v>62164</v>
      </c>
      <c r="D4568" s="2">
        <v>9157</v>
      </c>
      <c r="E4568" s="2">
        <v>9134</v>
      </c>
      <c r="F4568" s="10">
        <f t="shared" si="1146"/>
        <v>-3.9953453135466166E-4</v>
      </c>
      <c r="G4568" s="2">
        <f t="shared" ca="1" si="1147"/>
        <v>70957.074999999997</v>
      </c>
      <c r="H4568">
        <f t="shared" ca="1" si="1148"/>
        <v>-1</v>
      </c>
      <c r="I4568">
        <f t="shared" si="1149"/>
        <v>1</v>
      </c>
      <c r="J4568">
        <f t="shared" si="1152"/>
        <v>-28.829999999999927</v>
      </c>
      <c r="K4568">
        <f t="shared" ca="1" si="1150"/>
        <v>-1</v>
      </c>
      <c r="L4568" s="11">
        <f t="shared" ca="1" si="1144"/>
        <v>12400.009999999953</v>
      </c>
      <c r="M4568">
        <f t="shared" ca="1" si="1151"/>
        <v>-1</v>
      </c>
      <c r="N4568">
        <f t="shared" ca="1" si="1145"/>
        <v>2</v>
      </c>
      <c r="O4568">
        <f>COUNTIF(結算日!$A$3:$A$249,A4568)</f>
        <v>0</v>
      </c>
      <c r="Q4568" s="7">
        <f t="shared" si="1153"/>
        <v>-8</v>
      </c>
      <c r="R4568" s="8">
        <f t="shared" ca="1" si="1157"/>
        <v>-3480</v>
      </c>
      <c r="S4568" s="8">
        <f t="shared" ca="1" si="1158"/>
        <v>3990282</v>
      </c>
      <c r="T4568" s="8">
        <f t="shared" ca="1" si="1154"/>
        <v>-435</v>
      </c>
      <c r="U4568" s="9">
        <f t="shared" ca="1" si="1159"/>
        <v>870</v>
      </c>
      <c r="V4568">
        <f t="shared" si="1155"/>
        <v>2016</v>
      </c>
      <c r="W4568">
        <f t="shared" si="1156"/>
        <v>12</v>
      </c>
    </row>
    <row r="4569" spans="1:23" x14ac:dyDescent="0.25">
      <c r="A4569" s="1">
        <v>42710</v>
      </c>
      <c r="B4569" s="2">
        <v>9250.77</v>
      </c>
      <c r="C4569" s="2">
        <v>70578</v>
      </c>
      <c r="D4569" s="2">
        <v>9262</v>
      </c>
      <c r="E4569" s="2">
        <v>9241</v>
      </c>
      <c r="F4569" s="10">
        <f t="shared" si="1146"/>
        <v>1.2139530006691768E-3</v>
      </c>
      <c r="G4569" s="2">
        <f t="shared" ca="1" si="1147"/>
        <v>70517.225000000006</v>
      </c>
      <c r="H4569">
        <f t="shared" ca="1" si="1148"/>
        <v>1</v>
      </c>
      <c r="I4569">
        <f t="shared" si="1149"/>
        <v>-1</v>
      </c>
      <c r="J4569">
        <f t="shared" si="1152"/>
        <v>90.110000000000582</v>
      </c>
      <c r="K4569">
        <f t="shared" si="1150"/>
        <v>-1</v>
      </c>
      <c r="L4569" s="11">
        <f t="shared" ca="1" si="1144"/>
        <v>12309.899999999952</v>
      </c>
      <c r="M4569">
        <f t="shared" ca="1" si="1151"/>
        <v>-1</v>
      </c>
      <c r="N4569">
        <f t="shared" ca="1" si="1145"/>
        <v>0</v>
      </c>
      <c r="O4569">
        <f>COUNTIF(結算日!$A$3:$A$249,A4569)</f>
        <v>0</v>
      </c>
      <c r="Q4569" s="7">
        <f t="shared" si="1153"/>
        <v>105</v>
      </c>
      <c r="R4569" s="8">
        <f t="shared" ca="1" si="1157"/>
        <v>-45675</v>
      </c>
      <c r="S4569" s="8">
        <f t="shared" ca="1" si="1158"/>
        <v>3943737</v>
      </c>
      <c r="T4569" s="8">
        <f t="shared" ca="1" si="1154"/>
        <v>-425</v>
      </c>
      <c r="U4569" s="9">
        <f t="shared" ca="1" si="1159"/>
        <v>10</v>
      </c>
      <c r="V4569">
        <f t="shared" si="1155"/>
        <v>2016</v>
      </c>
      <c r="W4569">
        <f t="shared" si="1156"/>
        <v>12</v>
      </c>
    </row>
    <row r="4570" spans="1:23" x14ac:dyDescent="0.25">
      <c r="A4570" s="1">
        <v>42711</v>
      </c>
      <c r="B4570" s="2">
        <v>9263.89</v>
      </c>
      <c r="C4570" s="2">
        <v>64730</v>
      </c>
      <c r="D4570" s="2">
        <v>9263</v>
      </c>
      <c r="E4570" s="2">
        <v>9246</v>
      </c>
      <c r="F4570" s="10">
        <f t="shared" si="1146"/>
        <v>-9.6071952495058177E-5</v>
      </c>
      <c r="G4570" s="2">
        <f t="shared" ca="1" si="1147"/>
        <v>70517.475000000006</v>
      </c>
      <c r="H4570">
        <f t="shared" ca="1" si="1148"/>
        <v>-1</v>
      </c>
      <c r="I4570">
        <f t="shared" si="1149"/>
        <v>1</v>
      </c>
      <c r="J4570">
        <f t="shared" si="1152"/>
        <v>13.119999999998981</v>
      </c>
      <c r="K4570">
        <f t="shared" ca="1" si="1150"/>
        <v>-1</v>
      </c>
      <c r="L4570" s="11">
        <f t="shared" ca="1" si="1144"/>
        <v>12296.779999999953</v>
      </c>
      <c r="M4570">
        <f t="shared" ca="1" si="1151"/>
        <v>-1</v>
      </c>
      <c r="N4570">
        <f t="shared" ca="1" si="1145"/>
        <v>0</v>
      </c>
      <c r="O4570">
        <f>COUNTIF(結算日!$A$3:$A$249,A4570)</f>
        <v>0</v>
      </c>
      <c r="Q4570" s="7">
        <f t="shared" si="1153"/>
        <v>1</v>
      </c>
      <c r="R4570" s="8">
        <f t="shared" ca="1" si="1157"/>
        <v>-425</v>
      </c>
      <c r="S4570" s="8">
        <f t="shared" ca="1" si="1158"/>
        <v>3943302</v>
      </c>
      <c r="T4570" s="8">
        <f t="shared" ca="1" si="1154"/>
        <v>-425</v>
      </c>
      <c r="U4570" s="9">
        <f t="shared" ca="1" si="1159"/>
        <v>0</v>
      </c>
      <c r="V4570">
        <f t="shared" si="1155"/>
        <v>2016</v>
      </c>
      <c r="W4570">
        <f t="shared" si="1156"/>
        <v>12</v>
      </c>
    </row>
    <row r="4571" spans="1:23" x14ac:dyDescent="0.25">
      <c r="A4571" s="1">
        <v>42712</v>
      </c>
      <c r="B4571" s="2">
        <v>9375.86</v>
      </c>
      <c r="C4571" s="2">
        <v>89947</v>
      </c>
      <c r="D4571" s="2">
        <v>9367</v>
      </c>
      <c r="E4571" s="2">
        <v>9348</v>
      </c>
      <c r="F4571" s="10">
        <f t="shared" si="1146"/>
        <v>-9.4497998050313559E-4</v>
      </c>
      <c r="G4571" s="2">
        <f t="shared" ca="1" si="1147"/>
        <v>70967</v>
      </c>
      <c r="H4571">
        <f t="shared" ca="1" si="1148"/>
        <v>1</v>
      </c>
      <c r="I4571">
        <f t="shared" si="1149"/>
        <v>1</v>
      </c>
      <c r="J4571">
        <f t="shared" si="1152"/>
        <v>111.97000000000116</v>
      </c>
      <c r="K4571">
        <f t="shared" ca="1" si="1150"/>
        <v>1</v>
      </c>
      <c r="L4571" s="11">
        <f t="shared" ca="1" si="1144"/>
        <v>12184.809999999952</v>
      </c>
      <c r="M4571">
        <f t="shared" ca="1" si="1151"/>
        <v>1</v>
      </c>
      <c r="N4571">
        <f t="shared" ca="1" si="1145"/>
        <v>2</v>
      </c>
      <c r="O4571">
        <f>COUNTIF(結算日!$A$3:$A$249,A4571)</f>
        <v>0</v>
      </c>
      <c r="Q4571" s="7">
        <f t="shared" si="1153"/>
        <v>104</v>
      </c>
      <c r="R4571" s="8">
        <f t="shared" ca="1" si="1157"/>
        <v>-44200</v>
      </c>
      <c r="S4571" s="8">
        <f t="shared" ca="1" si="1158"/>
        <v>3899102</v>
      </c>
      <c r="T4571" s="8">
        <f t="shared" ca="1" si="1154"/>
        <v>416</v>
      </c>
      <c r="U4571" s="9">
        <f t="shared" ca="1" si="1159"/>
        <v>841</v>
      </c>
      <c r="V4571">
        <f t="shared" si="1155"/>
        <v>2016</v>
      </c>
      <c r="W4571">
        <f t="shared" si="1156"/>
        <v>12</v>
      </c>
    </row>
    <row r="4572" spans="1:23" x14ac:dyDescent="0.25">
      <c r="A4572" s="1">
        <v>42713</v>
      </c>
      <c r="B4572" s="2">
        <v>9392.68</v>
      </c>
      <c r="C4572" s="2">
        <v>76756</v>
      </c>
      <c r="D4572" s="2">
        <v>9390</v>
      </c>
      <c r="E4572" s="2">
        <v>9372</v>
      </c>
      <c r="F4572" s="10">
        <f t="shared" si="1146"/>
        <v>-2.853285750180623E-4</v>
      </c>
      <c r="G4572" s="2">
        <f t="shared" ca="1" si="1147"/>
        <v>71209.324999999997</v>
      </c>
      <c r="H4572">
        <f t="shared" ca="1" si="1148"/>
        <v>1</v>
      </c>
      <c r="I4572">
        <f t="shared" si="1149"/>
        <v>1</v>
      </c>
      <c r="J4572">
        <f t="shared" si="1152"/>
        <v>16.819999999999709</v>
      </c>
      <c r="K4572">
        <f t="shared" ca="1" si="1150"/>
        <v>1</v>
      </c>
      <c r="L4572" s="11">
        <f t="shared" ca="1" si="1144"/>
        <v>12201.629999999952</v>
      </c>
      <c r="M4572">
        <f t="shared" ca="1" si="1151"/>
        <v>1</v>
      </c>
      <c r="N4572">
        <f t="shared" ca="1" si="1145"/>
        <v>0</v>
      </c>
      <c r="O4572">
        <f>COUNTIF(結算日!$A$3:$A$249,A4572)</f>
        <v>0</v>
      </c>
      <c r="Q4572" s="7">
        <f t="shared" si="1153"/>
        <v>23</v>
      </c>
      <c r="R4572" s="8">
        <f t="shared" ca="1" si="1157"/>
        <v>9568</v>
      </c>
      <c r="S4572" s="8">
        <f t="shared" ca="1" si="1158"/>
        <v>3907829</v>
      </c>
      <c r="T4572" s="8">
        <f t="shared" ca="1" si="1154"/>
        <v>416</v>
      </c>
      <c r="U4572" s="9">
        <f t="shared" ca="1" si="1159"/>
        <v>0</v>
      </c>
      <c r="V4572">
        <f t="shared" si="1155"/>
        <v>2016</v>
      </c>
      <c r="W4572">
        <f t="shared" si="1156"/>
        <v>12</v>
      </c>
    </row>
    <row r="4573" spans="1:23" x14ac:dyDescent="0.25">
      <c r="A4573" s="1">
        <v>42716</v>
      </c>
      <c r="B4573" s="2">
        <v>9349.94</v>
      </c>
      <c r="C4573" s="2">
        <v>73621</v>
      </c>
      <c r="D4573" s="2">
        <v>9355</v>
      </c>
      <c r="E4573" s="2">
        <v>9339</v>
      </c>
      <c r="F4573" s="10">
        <f t="shared" si="1146"/>
        <v>5.4117994340074915E-4</v>
      </c>
      <c r="G4573" s="2">
        <f t="shared" ca="1" si="1147"/>
        <v>71528.45</v>
      </c>
      <c r="H4573">
        <f t="shared" ca="1" si="1148"/>
        <v>1</v>
      </c>
      <c r="I4573">
        <f t="shared" si="1149"/>
        <v>-1</v>
      </c>
      <c r="J4573">
        <f t="shared" si="1152"/>
        <v>-42.739999999999782</v>
      </c>
      <c r="K4573">
        <f t="shared" ca="1" si="1150"/>
        <v>1</v>
      </c>
      <c r="L4573" s="11">
        <f t="shared" ca="1" si="1144"/>
        <v>12158.889999999952</v>
      </c>
      <c r="M4573">
        <f t="shared" ca="1" si="1151"/>
        <v>1</v>
      </c>
      <c r="N4573">
        <f t="shared" ca="1" si="1145"/>
        <v>0</v>
      </c>
      <c r="O4573">
        <f>COUNTIF(結算日!$A$3:$A$249,A4573)</f>
        <v>0</v>
      </c>
      <c r="Q4573" s="7">
        <f t="shared" si="1153"/>
        <v>-35</v>
      </c>
      <c r="R4573" s="8">
        <f t="shared" ca="1" si="1157"/>
        <v>-14560</v>
      </c>
      <c r="S4573" s="8">
        <f t="shared" ca="1" si="1158"/>
        <v>3893269</v>
      </c>
      <c r="T4573" s="8">
        <f t="shared" ca="1" si="1154"/>
        <v>416</v>
      </c>
      <c r="U4573" s="9">
        <f t="shared" ca="1" si="1159"/>
        <v>0</v>
      </c>
      <c r="V4573">
        <f t="shared" si="1155"/>
        <v>2016</v>
      </c>
      <c r="W4573">
        <f t="shared" si="1156"/>
        <v>12</v>
      </c>
    </row>
    <row r="4574" spans="1:23" x14ac:dyDescent="0.25">
      <c r="A4574" s="1">
        <v>42717</v>
      </c>
      <c r="B4574" s="2">
        <v>9382.14</v>
      </c>
      <c r="C4574" s="2">
        <v>68989</v>
      </c>
      <c r="D4574" s="2">
        <v>9378</v>
      </c>
      <c r="E4574" s="2">
        <v>9364</v>
      </c>
      <c r="F4574" s="10">
        <f t="shared" si="1146"/>
        <v>-4.4126393338828063E-4</v>
      </c>
      <c r="G4574" s="2">
        <f t="shared" ca="1" si="1147"/>
        <v>71690.75</v>
      </c>
      <c r="H4574">
        <f t="shared" ca="1" si="1148"/>
        <v>-1</v>
      </c>
      <c r="I4574">
        <f t="shared" si="1149"/>
        <v>1</v>
      </c>
      <c r="J4574">
        <f t="shared" si="1152"/>
        <v>32.199999999998909</v>
      </c>
      <c r="K4574">
        <f t="shared" ca="1" si="1150"/>
        <v>-1</v>
      </c>
      <c r="L4574" s="11">
        <f t="shared" ca="1" si="1144"/>
        <v>12191.089999999951</v>
      </c>
      <c r="M4574">
        <f t="shared" ca="1" si="1151"/>
        <v>-1</v>
      </c>
      <c r="N4574">
        <f t="shared" ca="1" si="1145"/>
        <v>2</v>
      </c>
      <c r="O4574">
        <f>COUNTIF(結算日!$A$3:$A$249,A4574)</f>
        <v>0</v>
      </c>
      <c r="Q4574" s="7">
        <f t="shared" si="1153"/>
        <v>23</v>
      </c>
      <c r="R4574" s="8">
        <f t="shared" ca="1" si="1157"/>
        <v>9568</v>
      </c>
      <c r="S4574" s="8">
        <f t="shared" ca="1" si="1158"/>
        <v>3902837</v>
      </c>
      <c r="T4574" s="8">
        <f t="shared" ca="1" si="1154"/>
        <v>-416</v>
      </c>
      <c r="U4574" s="9">
        <f t="shared" ca="1" si="1159"/>
        <v>832</v>
      </c>
      <c r="V4574">
        <f t="shared" si="1155"/>
        <v>2016</v>
      </c>
      <c r="W4574">
        <f t="shared" si="1156"/>
        <v>12</v>
      </c>
    </row>
    <row r="4575" spans="1:23" x14ac:dyDescent="0.25">
      <c r="A4575" s="1">
        <v>42718</v>
      </c>
      <c r="B4575" s="2">
        <v>9368.52</v>
      </c>
      <c r="C4575" s="2">
        <v>66825</v>
      </c>
      <c r="D4575" s="2">
        <v>9370</v>
      </c>
      <c r="E4575" s="2">
        <v>9351</v>
      </c>
      <c r="F4575" s="10">
        <f t="shared" si="1146"/>
        <v>1.5797585958066129E-4</v>
      </c>
      <c r="G4575" s="2">
        <f t="shared" ca="1" si="1147"/>
        <v>71558.55</v>
      </c>
      <c r="H4575">
        <f t="shared" ca="1" si="1148"/>
        <v>-1</v>
      </c>
      <c r="I4575">
        <f t="shared" si="1149"/>
        <v>-1</v>
      </c>
      <c r="J4575">
        <f t="shared" si="1152"/>
        <v>-13.619999999998981</v>
      </c>
      <c r="K4575">
        <f t="shared" ca="1" si="1150"/>
        <v>-1</v>
      </c>
      <c r="L4575" s="11">
        <f t="shared" ca="1" si="1144"/>
        <v>12204.70999999995</v>
      </c>
      <c r="M4575">
        <f t="shared" ca="1" si="1151"/>
        <v>-1</v>
      </c>
      <c r="N4575">
        <f t="shared" ca="1" si="1145"/>
        <v>0</v>
      </c>
      <c r="O4575">
        <f>COUNTIF(結算日!$A$3:$A$249,A4575)</f>
        <v>0</v>
      </c>
      <c r="Q4575" s="7">
        <f t="shared" si="1153"/>
        <v>-8</v>
      </c>
      <c r="R4575" s="8">
        <f t="shared" ca="1" si="1157"/>
        <v>3328</v>
      </c>
      <c r="S4575" s="8">
        <f t="shared" ca="1" si="1158"/>
        <v>3905333</v>
      </c>
      <c r="T4575" s="8">
        <f t="shared" ca="1" si="1154"/>
        <v>-416</v>
      </c>
      <c r="U4575" s="9">
        <f t="shared" ca="1" si="1159"/>
        <v>0</v>
      </c>
      <c r="V4575">
        <f t="shared" si="1155"/>
        <v>2016</v>
      </c>
      <c r="W4575">
        <f t="shared" si="1156"/>
        <v>12</v>
      </c>
    </row>
    <row r="4576" spans="1:23" x14ac:dyDescent="0.25">
      <c r="A4576" s="1">
        <v>42719</v>
      </c>
      <c r="B4576" s="2">
        <v>9360.35</v>
      </c>
      <c r="C4576" s="2">
        <v>70710</v>
      </c>
      <c r="D4576" s="2">
        <v>9368</v>
      </c>
      <c r="E4576" s="2">
        <v>9354</v>
      </c>
      <c r="F4576" s="10">
        <f t="shared" si="1146"/>
        <v>8.1727713173118666E-4</v>
      </c>
      <c r="G4576" s="2">
        <f t="shared" ca="1" si="1147"/>
        <v>71736.399999999994</v>
      </c>
      <c r="H4576">
        <f t="shared" ca="1" si="1148"/>
        <v>-1</v>
      </c>
      <c r="I4576">
        <f t="shared" si="1149"/>
        <v>-1</v>
      </c>
      <c r="J4576">
        <f t="shared" si="1152"/>
        <v>-8.1700000000000728</v>
      </c>
      <c r="K4576">
        <f t="shared" ca="1" si="1150"/>
        <v>-1</v>
      </c>
      <c r="L4576" s="11">
        <f t="shared" ca="1" si="1144"/>
        <v>12212.87999999995</v>
      </c>
      <c r="M4576">
        <f t="shared" ca="1" si="1151"/>
        <v>-1</v>
      </c>
      <c r="N4576">
        <f t="shared" ca="1" si="1145"/>
        <v>0</v>
      </c>
      <c r="O4576">
        <f>COUNTIF(結算日!$A$3:$A$249,A4576)</f>
        <v>0</v>
      </c>
      <c r="Q4576" s="7">
        <f t="shared" si="1153"/>
        <v>-2</v>
      </c>
      <c r="R4576" s="8">
        <f t="shared" ca="1" si="1157"/>
        <v>832</v>
      </c>
      <c r="S4576" s="8">
        <f t="shared" ca="1" si="1158"/>
        <v>3906165</v>
      </c>
      <c r="T4576" s="8">
        <f t="shared" ca="1" si="1154"/>
        <v>-416</v>
      </c>
      <c r="U4576" s="9">
        <f t="shared" ca="1" si="1159"/>
        <v>0</v>
      </c>
      <c r="V4576">
        <f t="shared" si="1155"/>
        <v>2016</v>
      </c>
      <c r="W4576">
        <f t="shared" si="1156"/>
        <v>12</v>
      </c>
    </row>
    <row r="4577" spans="1:23" x14ac:dyDescent="0.25">
      <c r="A4577" s="1">
        <v>42720</v>
      </c>
      <c r="B4577" s="2">
        <v>9326.7800000000007</v>
      </c>
      <c r="C4577" s="2">
        <v>77367</v>
      </c>
      <c r="D4577" s="2">
        <v>9312</v>
      </c>
      <c r="E4577" s="2">
        <v>9300</v>
      </c>
      <c r="F4577" s="10">
        <f t="shared" si="1146"/>
        <v>-1.584684103195344E-3</v>
      </c>
      <c r="G4577" s="2">
        <f t="shared" ca="1" si="1147"/>
        <v>71802.7</v>
      </c>
      <c r="H4577">
        <f t="shared" ca="1" si="1148"/>
        <v>1</v>
      </c>
      <c r="I4577">
        <f t="shared" si="1149"/>
        <v>1</v>
      </c>
      <c r="J4577">
        <f t="shared" si="1152"/>
        <v>-33.569999999999709</v>
      </c>
      <c r="K4577">
        <f t="shared" si="1150"/>
        <v>1</v>
      </c>
      <c r="L4577" s="11">
        <f t="shared" ca="1" si="1144"/>
        <v>12246.44999999995</v>
      </c>
      <c r="M4577">
        <f t="shared" ca="1" si="1151"/>
        <v>1</v>
      </c>
      <c r="N4577">
        <f t="shared" ca="1" si="1145"/>
        <v>2</v>
      </c>
      <c r="O4577">
        <f>COUNTIF(結算日!$A$3:$A$249,A4577)</f>
        <v>0</v>
      </c>
      <c r="Q4577" s="7">
        <f t="shared" si="1153"/>
        <v>-56</v>
      </c>
      <c r="R4577" s="8">
        <f t="shared" ca="1" si="1157"/>
        <v>23296</v>
      </c>
      <c r="S4577" s="8">
        <f t="shared" ca="1" si="1158"/>
        <v>3929461</v>
      </c>
      <c r="T4577" s="8">
        <f t="shared" ca="1" si="1154"/>
        <v>421</v>
      </c>
      <c r="U4577" s="9">
        <f t="shared" ca="1" si="1159"/>
        <v>837</v>
      </c>
      <c r="V4577">
        <f t="shared" si="1155"/>
        <v>2016</v>
      </c>
      <c r="W4577">
        <f t="shared" si="1156"/>
        <v>12</v>
      </c>
    </row>
    <row r="4578" spans="1:23" x14ac:dyDescent="0.25">
      <c r="A4578" s="1">
        <v>42723</v>
      </c>
      <c r="B4578" s="2">
        <v>9239.32</v>
      </c>
      <c r="C4578" s="2">
        <v>56781</v>
      </c>
      <c r="D4578" s="2">
        <v>9246</v>
      </c>
      <c r="E4578" s="2">
        <v>9233</v>
      </c>
      <c r="F4578" s="10">
        <f t="shared" si="1146"/>
        <v>7.2299693051003366E-4</v>
      </c>
      <c r="G4578" s="2">
        <f t="shared" ca="1" si="1147"/>
        <v>71803.225000000006</v>
      </c>
      <c r="H4578">
        <f t="shared" ca="1" si="1148"/>
        <v>-1</v>
      </c>
      <c r="I4578">
        <f t="shared" si="1149"/>
        <v>-1</v>
      </c>
      <c r="J4578">
        <f t="shared" si="1152"/>
        <v>-87.460000000000946</v>
      </c>
      <c r="K4578">
        <f t="shared" ca="1" si="1150"/>
        <v>-1</v>
      </c>
      <c r="L4578" s="11">
        <f t="shared" ca="1" si="1144"/>
        <v>12158.989999999949</v>
      </c>
      <c r="M4578">
        <f t="shared" ca="1" si="1151"/>
        <v>-1</v>
      </c>
      <c r="N4578">
        <f t="shared" ca="1" si="1145"/>
        <v>2</v>
      </c>
      <c r="O4578">
        <f>COUNTIF(結算日!$A$3:$A$249,A4578)</f>
        <v>0</v>
      </c>
      <c r="Q4578" s="7">
        <f t="shared" si="1153"/>
        <v>-66</v>
      </c>
      <c r="R4578" s="8">
        <f t="shared" ca="1" si="1157"/>
        <v>-27786</v>
      </c>
      <c r="S4578" s="8">
        <f t="shared" ca="1" si="1158"/>
        <v>3900838</v>
      </c>
      <c r="T4578" s="8">
        <f t="shared" ca="1" si="1154"/>
        <v>-421</v>
      </c>
      <c r="U4578" s="9">
        <f t="shared" ca="1" si="1159"/>
        <v>842</v>
      </c>
      <c r="V4578">
        <f t="shared" si="1155"/>
        <v>2016</v>
      </c>
      <c r="W4578">
        <f t="shared" si="1156"/>
        <v>12</v>
      </c>
    </row>
    <row r="4579" spans="1:23" x14ac:dyDescent="0.25">
      <c r="A4579" s="1">
        <v>42724</v>
      </c>
      <c r="B4579" s="2">
        <v>9242.41</v>
      </c>
      <c r="C4579" s="2">
        <v>59505</v>
      </c>
      <c r="D4579" s="2">
        <v>9260</v>
      </c>
      <c r="E4579" s="2">
        <v>9254</v>
      </c>
      <c r="F4579" s="10">
        <f t="shared" si="1146"/>
        <v>1.9031832606430932E-3</v>
      </c>
      <c r="G4579" s="2">
        <f t="shared" ca="1" si="1147"/>
        <v>71683.399999999994</v>
      </c>
      <c r="H4579">
        <f t="shared" ca="1" si="1148"/>
        <v>-1</v>
      </c>
      <c r="I4579">
        <f t="shared" si="1149"/>
        <v>-1</v>
      </c>
      <c r="J4579">
        <f t="shared" si="1152"/>
        <v>3.0900000000001455</v>
      </c>
      <c r="K4579">
        <f t="shared" si="1150"/>
        <v>-1</v>
      </c>
      <c r="L4579" s="11">
        <f t="shared" ca="1" si="1144"/>
        <v>12155.899999999949</v>
      </c>
      <c r="M4579">
        <f t="shared" ca="1" si="1151"/>
        <v>-1</v>
      </c>
      <c r="N4579">
        <f t="shared" ca="1" si="1145"/>
        <v>0</v>
      </c>
      <c r="O4579">
        <f>COUNTIF(結算日!$A$3:$A$249,A4579)</f>
        <v>0</v>
      </c>
      <c r="Q4579" s="7">
        <f t="shared" si="1153"/>
        <v>14</v>
      </c>
      <c r="R4579" s="8">
        <f t="shared" ca="1" si="1157"/>
        <v>-5894</v>
      </c>
      <c r="S4579" s="8">
        <f t="shared" ca="1" si="1158"/>
        <v>3894102</v>
      </c>
      <c r="T4579" s="8">
        <f t="shared" ca="1" si="1154"/>
        <v>-420</v>
      </c>
      <c r="U4579" s="9">
        <f t="shared" ca="1" si="1159"/>
        <v>1</v>
      </c>
      <c r="V4579">
        <f t="shared" si="1155"/>
        <v>2016</v>
      </c>
      <c r="W4579">
        <f t="shared" si="1156"/>
        <v>12</v>
      </c>
    </row>
    <row r="4580" spans="1:23" x14ac:dyDescent="0.25">
      <c r="A4580" s="1">
        <v>42725</v>
      </c>
      <c r="B4580" s="2">
        <v>9204.26</v>
      </c>
      <c r="C4580" s="2">
        <v>57784</v>
      </c>
      <c r="D4580" s="2">
        <v>9232</v>
      </c>
      <c r="E4580" s="2">
        <v>9224</v>
      </c>
      <c r="F4580" s="10">
        <f t="shared" si="1146"/>
        <v>2.1446591035021445E-3</v>
      </c>
      <c r="G4580" s="2">
        <f t="shared" ca="1" si="1147"/>
        <v>71642.05</v>
      </c>
      <c r="H4580">
        <f t="shared" ca="1" si="1148"/>
        <v>-1</v>
      </c>
      <c r="I4580">
        <f t="shared" si="1149"/>
        <v>-1</v>
      </c>
      <c r="J4580">
        <f t="shared" si="1152"/>
        <v>-38.149999999999636</v>
      </c>
      <c r="K4580">
        <f t="shared" si="1150"/>
        <v>-1</v>
      </c>
      <c r="L4580" s="11">
        <f t="shared" ca="1" si="1144"/>
        <v>12194.049999999948</v>
      </c>
      <c r="M4580">
        <f t="shared" ca="1" si="1151"/>
        <v>-1</v>
      </c>
      <c r="N4580">
        <f t="shared" ca="1" si="1145"/>
        <v>0</v>
      </c>
      <c r="O4580">
        <f>COUNTIF(結算日!$A$3:$A$249,A4580)</f>
        <v>1</v>
      </c>
      <c r="Q4580" s="7">
        <f t="shared" si="1153"/>
        <v>-28</v>
      </c>
      <c r="R4580" s="8">
        <f t="shared" ca="1" si="1157"/>
        <v>11760</v>
      </c>
      <c r="S4580" s="8">
        <f t="shared" ca="1" si="1158"/>
        <v>3905861</v>
      </c>
      <c r="T4580" s="8">
        <f t="shared" ca="1" si="1154"/>
        <v>-423</v>
      </c>
      <c r="U4580" s="9">
        <f t="shared" ca="1" si="1159"/>
        <v>843</v>
      </c>
      <c r="V4580">
        <f t="shared" si="1155"/>
        <v>2016</v>
      </c>
      <c r="W4580">
        <f t="shared" si="1156"/>
        <v>12</v>
      </c>
    </row>
    <row r="4581" spans="1:23" x14ac:dyDescent="0.25">
      <c r="A4581" s="1">
        <v>42726</v>
      </c>
      <c r="B4581" s="2">
        <v>9118.75</v>
      </c>
      <c r="C4581" s="2">
        <v>57746</v>
      </c>
      <c r="D4581" s="2">
        <v>9130</v>
      </c>
      <c r="E4581" s="2">
        <v>9119</v>
      </c>
      <c r="F4581" s="10">
        <f t="shared" si="1146"/>
        <v>1.2337217272104795E-3</v>
      </c>
      <c r="G4581" s="2">
        <f t="shared" ca="1" si="1147"/>
        <v>71424.399999999994</v>
      </c>
      <c r="H4581">
        <f t="shared" ca="1" si="1148"/>
        <v>-1</v>
      </c>
      <c r="I4581">
        <f t="shared" si="1149"/>
        <v>-1</v>
      </c>
      <c r="J4581">
        <f t="shared" si="1152"/>
        <v>-85.510000000000218</v>
      </c>
      <c r="K4581">
        <f t="shared" si="1150"/>
        <v>-1</v>
      </c>
      <c r="L4581" s="11">
        <f t="shared" ca="1" si="1144"/>
        <v>12279.559999999949</v>
      </c>
      <c r="M4581">
        <f t="shared" ca="1" si="1151"/>
        <v>-1</v>
      </c>
      <c r="N4581">
        <f t="shared" ca="1" si="1145"/>
        <v>0</v>
      </c>
      <c r="O4581">
        <f>COUNTIF(結算日!$A$3:$A$249,A4581)</f>
        <v>0</v>
      </c>
      <c r="Q4581" s="7">
        <f t="shared" si="1153"/>
        <v>-94</v>
      </c>
      <c r="R4581" s="8">
        <f t="shared" ca="1" si="1157"/>
        <v>39762</v>
      </c>
      <c r="S4581" s="8">
        <f t="shared" ca="1" si="1158"/>
        <v>3944780</v>
      </c>
      <c r="T4581" s="8">
        <f t="shared" ca="1" si="1154"/>
        <v>-432</v>
      </c>
      <c r="U4581" s="9">
        <f t="shared" ca="1" si="1159"/>
        <v>9</v>
      </c>
      <c r="V4581">
        <f t="shared" si="1155"/>
        <v>2016</v>
      </c>
      <c r="W4581">
        <f t="shared" si="1156"/>
        <v>12</v>
      </c>
    </row>
    <row r="4582" spans="1:23" x14ac:dyDescent="0.25">
      <c r="A4582" s="1">
        <v>42727</v>
      </c>
      <c r="B4582" s="2">
        <v>9078.64</v>
      </c>
      <c r="C4582" s="2">
        <v>52556</v>
      </c>
      <c r="D4582" s="2">
        <v>9090</v>
      </c>
      <c r="E4582" s="2">
        <v>9080</v>
      </c>
      <c r="F4582" s="10">
        <f t="shared" si="1146"/>
        <v>1.2512887392825967E-3</v>
      </c>
      <c r="G4582" s="2">
        <f t="shared" ca="1" si="1147"/>
        <v>71216.675000000003</v>
      </c>
      <c r="H4582">
        <f t="shared" ca="1" si="1148"/>
        <v>-1</v>
      </c>
      <c r="I4582">
        <f t="shared" si="1149"/>
        <v>-1</v>
      </c>
      <c r="J4582">
        <f t="shared" si="1152"/>
        <v>-40.110000000000582</v>
      </c>
      <c r="K4582">
        <f t="shared" si="1150"/>
        <v>-1</v>
      </c>
      <c r="L4582" s="11">
        <f t="shared" ca="1" si="1144"/>
        <v>12319.669999999949</v>
      </c>
      <c r="M4582">
        <f t="shared" ca="1" si="1151"/>
        <v>-1</v>
      </c>
      <c r="N4582">
        <f t="shared" ca="1" si="1145"/>
        <v>0</v>
      </c>
      <c r="O4582">
        <f>COUNTIF(結算日!$A$3:$A$249,A4582)</f>
        <v>0</v>
      </c>
      <c r="Q4582" s="7">
        <f t="shared" si="1153"/>
        <v>-40</v>
      </c>
      <c r="R4582" s="8">
        <f t="shared" ca="1" si="1157"/>
        <v>17280</v>
      </c>
      <c r="S4582" s="8">
        <f t="shared" ca="1" si="1158"/>
        <v>3962051</v>
      </c>
      <c r="T4582" s="8">
        <f t="shared" ca="1" si="1154"/>
        <v>-435</v>
      </c>
      <c r="U4582" s="9">
        <f t="shared" ca="1" si="1159"/>
        <v>3</v>
      </c>
      <c r="V4582">
        <f t="shared" si="1155"/>
        <v>2016</v>
      </c>
      <c r="W4582">
        <f t="shared" si="1156"/>
        <v>12</v>
      </c>
    </row>
    <row r="4583" spans="1:23" x14ac:dyDescent="0.25">
      <c r="A4583" s="1">
        <v>42730</v>
      </c>
      <c r="B4583" s="2">
        <v>9110.5400000000009</v>
      </c>
      <c r="C4583" s="2">
        <v>31542</v>
      </c>
      <c r="D4583" s="2">
        <v>9123</v>
      </c>
      <c r="E4583" s="2">
        <v>9111</v>
      </c>
      <c r="F4583" s="10">
        <f t="shared" si="1146"/>
        <v>1.3676467037078144E-3</v>
      </c>
      <c r="G4583" s="2">
        <f t="shared" ca="1" si="1147"/>
        <v>70531.824999999997</v>
      </c>
      <c r="H4583">
        <f t="shared" ca="1" si="1148"/>
        <v>-1</v>
      </c>
      <c r="I4583">
        <f t="shared" si="1149"/>
        <v>-1</v>
      </c>
      <c r="J4583">
        <f t="shared" si="1152"/>
        <v>31.900000000001455</v>
      </c>
      <c r="K4583">
        <f t="shared" si="1150"/>
        <v>-1</v>
      </c>
      <c r="L4583" s="11">
        <f t="shared" ca="1" si="1144"/>
        <v>12287.769999999948</v>
      </c>
      <c r="M4583">
        <f t="shared" ca="1" si="1151"/>
        <v>-1</v>
      </c>
      <c r="N4583">
        <f t="shared" ca="1" si="1145"/>
        <v>0</v>
      </c>
      <c r="O4583">
        <f>COUNTIF(結算日!$A$3:$A$249,A4583)</f>
        <v>0</v>
      </c>
      <c r="Q4583" s="7">
        <f t="shared" si="1153"/>
        <v>33</v>
      </c>
      <c r="R4583" s="8">
        <f t="shared" ca="1" si="1157"/>
        <v>-14355</v>
      </c>
      <c r="S4583" s="8">
        <f t="shared" ca="1" si="1158"/>
        <v>3947693</v>
      </c>
      <c r="T4583" s="8">
        <f t="shared" ca="1" si="1154"/>
        <v>-432</v>
      </c>
      <c r="U4583" s="9">
        <f t="shared" ca="1" si="1159"/>
        <v>3</v>
      </c>
      <c r="V4583">
        <f t="shared" si="1155"/>
        <v>2016</v>
      </c>
      <c r="W4583">
        <f t="shared" si="1156"/>
        <v>12</v>
      </c>
    </row>
    <row r="4584" spans="1:23" x14ac:dyDescent="0.25">
      <c r="A4584" s="1">
        <v>42731</v>
      </c>
      <c r="B4584" s="2">
        <v>9109.27</v>
      </c>
      <c r="C4584" s="2">
        <v>33434</v>
      </c>
      <c r="D4584" s="2">
        <v>9113</v>
      </c>
      <c r="E4584" s="2">
        <v>9100</v>
      </c>
      <c r="F4584" s="10">
        <f t="shared" si="1146"/>
        <v>4.0947298740734439E-4</v>
      </c>
      <c r="G4584" s="2">
        <f t="shared" ca="1" si="1147"/>
        <v>70148.324999999997</v>
      </c>
      <c r="H4584">
        <f t="shared" ca="1" si="1148"/>
        <v>-1</v>
      </c>
      <c r="I4584">
        <f t="shared" si="1149"/>
        <v>-1</v>
      </c>
      <c r="J4584">
        <f t="shared" si="1152"/>
        <v>-1.2700000000004366</v>
      </c>
      <c r="K4584">
        <f t="shared" ca="1" si="1150"/>
        <v>-1</v>
      </c>
      <c r="L4584" s="11">
        <f t="shared" ca="1" si="1144"/>
        <v>12289.039999999948</v>
      </c>
      <c r="M4584">
        <f t="shared" ca="1" si="1151"/>
        <v>-1</v>
      </c>
      <c r="N4584">
        <f t="shared" ca="1" si="1145"/>
        <v>0</v>
      </c>
      <c r="O4584">
        <f>COUNTIF(結算日!$A$3:$A$249,A4584)</f>
        <v>0</v>
      </c>
      <c r="Q4584" s="7">
        <f t="shared" si="1153"/>
        <v>-10</v>
      </c>
      <c r="R4584" s="8">
        <f t="shared" ca="1" si="1157"/>
        <v>4320</v>
      </c>
      <c r="S4584" s="8">
        <f t="shared" ca="1" si="1158"/>
        <v>3952010</v>
      </c>
      <c r="T4584" s="8">
        <f t="shared" ca="1" si="1154"/>
        <v>-433</v>
      </c>
      <c r="U4584" s="9">
        <f t="shared" ca="1" si="1159"/>
        <v>1</v>
      </c>
      <c r="V4584">
        <f t="shared" si="1155"/>
        <v>2016</v>
      </c>
      <c r="W4584">
        <f t="shared" si="1156"/>
        <v>12</v>
      </c>
    </row>
    <row r="4585" spans="1:23" x14ac:dyDescent="0.25">
      <c r="A4585" s="1">
        <v>42732</v>
      </c>
      <c r="B4585" s="2">
        <v>9201.4</v>
      </c>
      <c r="C4585" s="2">
        <v>46578</v>
      </c>
      <c r="D4585" s="2">
        <v>9211</v>
      </c>
      <c r="E4585" s="2">
        <v>9196</v>
      </c>
      <c r="F4585" s="10">
        <f t="shared" si="1146"/>
        <v>1.0433194948595848E-3</v>
      </c>
      <c r="G4585" s="2">
        <f t="shared" ca="1" si="1147"/>
        <v>69721.875</v>
      </c>
      <c r="H4585">
        <f t="shared" ca="1" si="1148"/>
        <v>-1</v>
      </c>
      <c r="I4585">
        <f t="shared" si="1149"/>
        <v>-1</v>
      </c>
      <c r="J4585">
        <f t="shared" si="1152"/>
        <v>92.1299999999992</v>
      </c>
      <c r="K4585">
        <f t="shared" si="1150"/>
        <v>-1</v>
      </c>
      <c r="L4585" s="11">
        <f t="shared" ca="1" si="1144"/>
        <v>12196.909999999949</v>
      </c>
      <c r="M4585">
        <f t="shared" ca="1" si="1151"/>
        <v>-1</v>
      </c>
      <c r="N4585">
        <f t="shared" ca="1" si="1145"/>
        <v>0</v>
      </c>
      <c r="O4585">
        <f>COUNTIF(結算日!$A$3:$A$249,A4585)</f>
        <v>0</v>
      </c>
      <c r="Q4585" s="7">
        <f t="shared" si="1153"/>
        <v>98</v>
      </c>
      <c r="R4585" s="8">
        <f t="shared" ca="1" si="1157"/>
        <v>-42434</v>
      </c>
      <c r="S4585" s="8">
        <f t="shared" ca="1" si="1158"/>
        <v>3909575</v>
      </c>
      <c r="T4585" s="8">
        <f t="shared" ca="1" si="1154"/>
        <v>-424</v>
      </c>
      <c r="U4585" s="9">
        <f t="shared" ca="1" si="1159"/>
        <v>9</v>
      </c>
      <c r="V4585">
        <f t="shared" si="1155"/>
        <v>2016</v>
      </c>
      <c r="W4585">
        <f t="shared" si="1156"/>
        <v>12</v>
      </c>
    </row>
    <row r="4586" spans="1:23" x14ac:dyDescent="0.25">
      <c r="A4586" s="1">
        <v>42733</v>
      </c>
      <c r="B4586" s="2">
        <v>9153.09</v>
      </c>
      <c r="C4586" s="2">
        <v>52020</v>
      </c>
      <c r="D4586" s="2">
        <v>9184</v>
      </c>
      <c r="E4586" s="2">
        <v>9173</v>
      </c>
      <c r="F4586" s="10">
        <f t="shared" si="1146"/>
        <v>3.3770016464385044E-3</v>
      </c>
      <c r="G4586" s="2">
        <f t="shared" ca="1" si="1147"/>
        <v>69353.899999999994</v>
      </c>
      <c r="H4586">
        <f t="shared" ca="1" si="1148"/>
        <v>-1</v>
      </c>
      <c r="I4586">
        <f t="shared" si="1149"/>
        <v>-1</v>
      </c>
      <c r="J4586">
        <f t="shared" si="1152"/>
        <v>-48.309999999999491</v>
      </c>
      <c r="K4586">
        <f t="shared" si="1150"/>
        <v>-1</v>
      </c>
      <c r="L4586" s="11">
        <f t="shared" ca="1" si="1144"/>
        <v>12245.219999999948</v>
      </c>
      <c r="M4586">
        <f t="shared" ca="1" si="1151"/>
        <v>-1</v>
      </c>
      <c r="N4586">
        <f t="shared" ca="1" si="1145"/>
        <v>0</v>
      </c>
      <c r="O4586">
        <f>COUNTIF(結算日!$A$3:$A$249,A4586)</f>
        <v>0</v>
      </c>
      <c r="Q4586" s="7">
        <f t="shared" si="1153"/>
        <v>-27</v>
      </c>
      <c r="R4586" s="8">
        <f t="shared" ca="1" si="1157"/>
        <v>11448</v>
      </c>
      <c r="S4586" s="8">
        <f t="shared" ca="1" si="1158"/>
        <v>3921014</v>
      </c>
      <c r="T4586" s="8">
        <f t="shared" ca="1" si="1154"/>
        <v>-426</v>
      </c>
      <c r="U4586" s="9">
        <f t="shared" ca="1" si="1159"/>
        <v>2</v>
      </c>
      <c r="V4586">
        <f t="shared" si="1155"/>
        <v>2016</v>
      </c>
      <c r="W4586">
        <f t="shared" si="1156"/>
        <v>12</v>
      </c>
    </row>
    <row r="4587" spans="1:23" x14ac:dyDescent="0.25">
      <c r="A4587" s="1">
        <v>42734</v>
      </c>
      <c r="B4587" s="2">
        <v>9253.5</v>
      </c>
      <c r="C4587" s="2">
        <v>56183</v>
      </c>
      <c r="D4587" s="2">
        <v>9262</v>
      </c>
      <c r="E4587" s="2">
        <v>9252</v>
      </c>
      <c r="F4587" s="10">
        <f t="shared" si="1146"/>
        <v>9.1857135138062596E-4</v>
      </c>
      <c r="G4587" s="2">
        <f t="shared" ca="1" si="1147"/>
        <v>69441.3</v>
      </c>
      <c r="H4587">
        <f t="shared" ca="1" si="1148"/>
        <v>-1</v>
      </c>
      <c r="I4587">
        <f t="shared" si="1149"/>
        <v>-1</v>
      </c>
      <c r="J4587">
        <f t="shared" si="1152"/>
        <v>100.40999999999985</v>
      </c>
      <c r="K4587">
        <f t="shared" ca="1" si="1150"/>
        <v>-1</v>
      </c>
      <c r="L4587" s="11">
        <f t="shared" ca="1" si="1144"/>
        <v>12144.809999999949</v>
      </c>
      <c r="M4587">
        <f t="shared" ca="1" si="1151"/>
        <v>-1</v>
      </c>
      <c r="N4587">
        <f t="shared" ca="1" si="1145"/>
        <v>0</v>
      </c>
      <c r="O4587">
        <f>COUNTIF(結算日!$A$3:$A$249,A4587)</f>
        <v>0</v>
      </c>
      <c r="Q4587" s="7">
        <f t="shared" si="1153"/>
        <v>78</v>
      </c>
      <c r="R4587" s="8">
        <f t="shared" ca="1" si="1157"/>
        <v>-33228</v>
      </c>
      <c r="S4587" s="8">
        <f t="shared" ca="1" si="1158"/>
        <v>3887784</v>
      </c>
      <c r="T4587" s="8">
        <f t="shared" ca="1" si="1154"/>
        <v>-419</v>
      </c>
      <c r="U4587" s="9">
        <f t="shared" ca="1" si="1159"/>
        <v>7</v>
      </c>
      <c r="V4587">
        <f t="shared" si="1155"/>
        <v>2016</v>
      </c>
      <c r="W4587">
        <f t="shared" si="1156"/>
        <v>12</v>
      </c>
    </row>
    <row r="4588" spans="1:23" x14ac:dyDescent="0.25">
      <c r="A4588" s="1">
        <v>42738</v>
      </c>
      <c r="B4588" s="2">
        <v>9272.8799999999992</v>
      </c>
      <c r="C4588" s="2">
        <v>45288</v>
      </c>
      <c r="D4588" s="2">
        <v>9281</v>
      </c>
      <c r="E4588" s="2">
        <v>9268</v>
      </c>
      <c r="F4588" s="10">
        <f t="shared" si="1146"/>
        <v>8.7567185167936046E-4</v>
      </c>
      <c r="G4588" s="2">
        <f t="shared" ca="1" si="1147"/>
        <v>69193.149999999994</v>
      </c>
      <c r="H4588">
        <f t="shared" ca="1" si="1148"/>
        <v>-1</v>
      </c>
      <c r="I4588">
        <f t="shared" si="1149"/>
        <v>-1</v>
      </c>
      <c r="J4588">
        <f t="shared" si="1152"/>
        <v>19.3799999999992</v>
      </c>
      <c r="K4588">
        <f t="shared" ca="1" si="1150"/>
        <v>-1</v>
      </c>
      <c r="L4588" s="11">
        <f t="shared" ca="1" si="1144"/>
        <v>12125.429999999949</v>
      </c>
      <c r="M4588">
        <f t="shared" ca="1" si="1151"/>
        <v>-1</v>
      </c>
      <c r="N4588">
        <f t="shared" ca="1" si="1145"/>
        <v>0</v>
      </c>
      <c r="O4588">
        <f>COUNTIF(結算日!$A$3:$A$249,A4588)</f>
        <v>0</v>
      </c>
      <c r="Q4588" s="7">
        <f t="shared" si="1153"/>
        <v>19</v>
      </c>
      <c r="R4588" s="8">
        <f t="shared" ca="1" si="1157"/>
        <v>-7961</v>
      </c>
      <c r="S4588" s="8">
        <f t="shared" ca="1" si="1158"/>
        <v>3879816</v>
      </c>
      <c r="T4588" s="8">
        <f t="shared" ca="1" si="1154"/>
        <v>-418</v>
      </c>
      <c r="U4588" s="9">
        <f t="shared" ca="1" si="1159"/>
        <v>1</v>
      </c>
      <c r="V4588">
        <f t="shared" si="1155"/>
        <v>2017</v>
      </c>
      <c r="W4588">
        <f t="shared" si="1156"/>
        <v>1</v>
      </c>
    </row>
    <row r="4589" spans="1:23" x14ac:dyDescent="0.25">
      <c r="A4589" s="1">
        <v>42739</v>
      </c>
      <c r="B4589" s="2">
        <v>9286.9599999999991</v>
      </c>
      <c r="C4589" s="2">
        <v>55928</v>
      </c>
      <c r="D4589" s="2">
        <v>9273</v>
      </c>
      <c r="E4589" s="2">
        <v>9261</v>
      </c>
      <c r="F4589" s="10">
        <f t="shared" si="1146"/>
        <v>-1.503182957609317E-3</v>
      </c>
      <c r="G4589" s="2">
        <f t="shared" ca="1" si="1147"/>
        <v>69160.675000000003</v>
      </c>
      <c r="H4589">
        <f t="shared" ca="1" si="1148"/>
        <v>-1</v>
      </c>
      <c r="I4589">
        <f t="shared" si="1149"/>
        <v>1</v>
      </c>
      <c r="J4589">
        <f t="shared" si="1152"/>
        <v>14.079999999999927</v>
      </c>
      <c r="K4589">
        <f t="shared" si="1150"/>
        <v>1</v>
      </c>
      <c r="L4589" s="11">
        <f t="shared" ca="1" si="1144"/>
        <v>12111.349999999949</v>
      </c>
      <c r="M4589">
        <f t="shared" ca="1" si="1151"/>
        <v>1</v>
      </c>
      <c r="N4589">
        <f t="shared" ca="1" si="1145"/>
        <v>2</v>
      </c>
      <c r="O4589">
        <f>COUNTIF(結算日!$A$3:$A$249,A4589)</f>
        <v>0</v>
      </c>
      <c r="Q4589" s="7">
        <f t="shared" si="1153"/>
        <v>-8</v>
      </c>
      <c r="R4589" s="8">
        <f t="shared" ca="1" si="1157"/>
        <v>3344</v>
      </c>
      <c r="S4589" s="8">
        <f t="shared" ca="1" si="1158"/>
        <v>3883159</v>
      </c>
      <c r="T4589" s="8">
        <f t="shared" ca="1" si="1154"/>
        <v>418</v>
      </c>
      <c r="U4589" s="9">
        <f t="shared" ca="1" si="1159"/>
        <v>836</v>
      </c>
      <c r="V4589">
        <f t="shared" si="1155"/>
        <v>2017</v>
      </c>
      <c r="W4589">
        <f t="shared" si="1156"/>
        <v>1</v>
      </c>
    </row>
    <row r="4590" spans="1:23" x14ac:dyDescent="0.25">
      <c r="A4590" s="1">
        <v>42740</v>
      </c>
      <c r="B4590" s="2">
        <v>9358.14</v>
      </c>
      <c r="C4590" s="2">
        <v>76001</v>
      </c>
      <c r="D4590" s="2">
        <v>9340</v>
      </c>
      <c r="E4590" s="2">
        <v>9327</v>
      </c>
      <c r="F4590" s="10">
        <f t="shared" si="1146"/>
        <v>-1.9384193867584276E-3</v>
      </c>
      <c r="G4590" s="2">
        <f t="shared" ca="1" si="1147"/>
        <v>68085.7</v>
      </c>
      <c r="H4590">
        <f t="shared" ca="1" si="1148"/>
        <v>1</v>
      </c>
      <c r="I4590">
        <f t="shared" si="1149"/>
        <v>1</v>
      </c>
      <c r="J4590">
        <f t="shared" si="1152"/>
        <v>71.180000000000291</v>
      </c>
      <c r="K4590">
        <f t="shared" si="1150"/>
        <v>1</v>
      </c>
      <c r="L4590" s="11">
        <f t="shared" ca="1" si="1144"/>
        <v>12182.52999999995</v>
      </c>
      <c r="M4590">
        <f t="shared" ca="1" si="1151"/>
        <v>1</v>
      </c>
      <c r="N4590">
        <f t="shared" ca="1" si="1145"/>
        <v>0</v>
      </c>
      <c r="O4590">
        <f>COUNTIF(結算日!$A$3:$A$249,A4590)</f>
        <v>0</v>
      </c>
      <c r="Q4590" s="7">
        <f t="shared" si="1153"/>
        <v>67</v>
      </c>
      <c r="R4590" s="8">
        <f t="shared" ca="1" si="1157"/>
        <v>28006</v>
      </c>
      <c r="S4590" s="8">
        <f t="shared" ca="1" si="1158"/>
        <v>3910329</v>
      </c>
      <c r="T4590" s="8">
        <f t="shared" ca="1" si="1154"/>
        <v>418</v>
      </c>
      <c r="U4590" s="9">
        <f t="shared" ca="1" si="1159"/>
        <v>0</v>
      </c>
      <c r="V4590">
        <f t="shared" si="1155"/>
        <v>2017</v>
      </c>
      <c r="W4590">
        <f t="shared" si="1156"/>
        <v>1</v>
      </c>
    </row>
    <row r="4591" spans="1:23" x14ac:dyDescent="0.25">
      <c r="A4591" s="1">
        <v>42741</v>
      </c>
      <c r="B4591" s="2">
        <v>9372.2199999999993</v>
      </c>
      <c r="C4591" s="2">
        <v>69272</v>
      </c>
      <c r="D4591" s="2">
        <v>9367</v>
      </c>
      <c r="E4591" s="2">
        <v>9354</v>
      </c>
      <c r="F4591" s="10">
        <f t="shared" si="1146"/>
        <v>-5.5696515873504548E-4</v>
      </c>
      <c r="G4591" s="2">
        <f t="shared" ca="1" si="1147"/>
        <v>67603.350000000006</v>
      </c>
      <c r="H4591">
        <f t="shared" ca="1" si="1148"/>
        <v>1</v>
      </c>
      <c r="I4591">
        <f t="shared" si="1149"/>
        <v>1</v>
      </c>
      <c r="J4591">
        <f t="shared" si="1152"/>
        <v>14.079999999999927</v>
      </c>
      <c r="K4591">
        <f t="shared" ca="1" si="1150"/>
        <v>1</v>
      </c>
      <c r="L4591" s="11">
        <f t="shared" ca="1" si="1144"/>
        <v>12196.60999999995</v>
      </c>
      <c r="M4591">
        <f t="shared" ca="1" si="1151"/>
        <v>1</v>
      </c>
      <c r="N4591">
        <f t="shared" ca="1" si="1145"/>
        <v>0</v>
      </c>
      <c r="O4591">
        <f>COUNTIF(結算日!$A$3:$A$249,A4591)</f>
        <v>0</v>
      </c>
      <c r="Q4591" s="7">
        <f t="shared" si="1153"/>
        <v>27</v>
      </c>
      <c r="R4591" s="8">
        <f t="shared" ca="1" si="1157"/>
        <v>11286</v>
      </c>
      <c r="S4591" s="8">
        <f t="shared" ca="1" si="1158"/>
        <v>3921615</v>
      </c>
      <c r="T4591" s="8">
        <f t="shared" ca="1" si="1154"/>
        <v>418</v>
      </c>
      <c r="U4591" s="9">
        <f t="shared" ca="1" si="1159"/>
        <v>0</v>
      </c>
      <c r="V4591">
        <f t="shared" si="1155"/>
        <v>2017</v>
      </c>
      <c r="W4591">
        <f t="shared" si="1156"/>
        <v>1</v>
      </c>
    </row>
    <row r="4592" spans="1:23" x14ac:dyDescent="0.25">
      <c r="A4592" s="1">
        <v>42744</v>
      </c>
      <c r="B4592" s="2">
        <v>9342.42</v>
      </c>
      <c r="C4592" s="2">
        <v>63848</v>
      </c>
      <c r="D4592" s="2">
        <v>9344</v>
      </c>
      <c r="E4592" s="2">
        <v>9335</v>
      </c>
      <c r="F4592" s="10">
        <f t="shared" si="1146"/>
        <v>1.6912106285094097E-4</v>
      </c>
      <c r="G4592" s="2">
        <f t="shared" ca="1" si="1147"/>
        <v>66368.100000000006</v>
      </c>
      <c r="H4592">
        <f t="shared" ca="1" si="1148"/>
        <v>-1</v>
      </c>
      <c r="I4592">
        <f t="shared" si="1149"/>
        <v>-1</v>
      </c>
      <c r="J4592">
        <f t="shared" si="1152"/>
        <v>-29.799999999999272</v>
      </c>
      <c r="K4592">
        <f t="shared" ca="1" si="1150"/>
        <v>-1</v>
      </c>
      <c r="L4592" s="11">
        <f t="shared" ca="1" si="1144"/>
        <v>12166.80999999995</v>
      </c>
      <c r="M4592">
        <f t="shared" ca="1" si="1151"/>
        <v>-1</v>
      </c>
      <c r="N4592">
        <f t="shared" ca="1" si="1145"/>
        <v>2</v>
      </c>
      <c r="O4592">
        <f>COUNTIF(結算日!$A$3:$A$249,A4592)</f>
        <v>0</v>
      </c>
      <c r="Q4592" s="7">
        <f t="shared" si="1153"/>
        <v>-23</v>
      </c>
      <c r="R4592" s="8">
        <f t="shared" ca="1" si="1157"/>
        <v>-9614</v>
      </c>
      <c r="S4592" s="8">
        <f t="shared" ca="1" si="1158"/>
        <v>3912001</v>
      </c>
      <c r="T4592" s="8">
        <f t="shared" ca="1" si="1154"/>
        <v>-418</v>
      </c>
      <c r="U4592" s="9">
        <f t="shared" ca="1" si="1159"/>
        <v>836</v>
      </c>
      <c r="V4592">
        <f t="shared" si="1155"/>
        <v>2017</v>
      </c>
      <c r="W4592">
        <f t="shared" si="1156"/>
        <v>1</v>
      </c>
    </row>
    <row r="4593" spans="1:23" x14ac:dyDescent="0.25">
      <c r="A4593" s="1">
        <v>42745</v>
      </c>
      <c r="B4593" s="2">
        <v>9349.64</v>
      </c>
      <c r="C4593" s="2">
        <v>59705</v>
      </c>
      <c r="D4593" s="2">
        <v>9342</v>
      </c>
      <c r="E4593" s="2">
        <v>9333</v>
      </c>
      <c r="F4593" s="10">
        <f t="shared" si="1146"/>
        <v>-8.1714376168484648E-4</v>
      </c>
      <c r="G4593" s="2">
        <f t="shared" ca="1" si="1147"/>
        <v>65439.25</v>
      </c>
      <c r="H4593">
        <f t="shared" ca="1" si="1148"/>
        <v>-1</v>
      </c>
      <c r="I4593">
        <f t="shared" si="1149"/>
        <v>1</v>
      </c>
      <c r="J4593">
        <f t="shared" si="1152"/>
        <v>7.2199999999993452</v>
      </c>
      <c r="K4593">
        <f t="shared" ca="1" si="1150"/>
        <v>-1</v>
      </c>
      <c r="L4593" s="11">
        <f t="shared" ca="1" si="1144"/>
        <v>12159.589999999951</v>
      </c>
      <c r="M4593">
        <f t="shared" ca="1" si="1151"/>
        <v>-1</v>
      </c>
      <c r="N4593">
        <f t="shared" ca="1" si="1145"/>
        <v>0</v>
      </c>
      <c r="O4593">
        <f>COUNTIF(結算日!$A$3:$A$249,A4593)</f>
        <v>0</v>
      </c>
      <c r="Q4593" s="7">
        <f t="shared" si="1153"/>
        <v>-2</v>
      </c>
      <c r="R4593" s="8">
        <f t="shared" ca="1" si="1157"/>
        <v>836</v>
      </c>
      <c r="S4593" s="8">
        <f t="shared" ca="1" si="1158"/>
        <v>3912001</v>
      </c>
      <c r="T4593" s="8">
        <f t="shared" ca="1" si="1154"/>
        <v>-418</v>
      </c>
      <c r="U4593" s="9">
        <f t="shared" ca="1" si="1159"/>
        <v>0</v>
      </c>
      <c r="V4593">
        <f t="shared" si="1155"/>
        <v>2017</v>
      </c>
      <c r="W4593">
        <f t="shared" si="1156"/>
        <v>1</v>
      </c>
    </row>
    <row r="4594" spans="1:23" x14ac:dyDescent="0.25">
      <c r="A4594" s="1">
        <v>42746</v>
      </c>
      <c r="B4594" s="2">
        <v>9345.74</v>
      </c>
      <c r="C4594" s="2">
        <v>72693</v>
      </c>
      <c r="D4594" s="2">
        <v>9338</v>
      </c>
      <c r="E4594" s="2">
        <v>9327</v>
      </c>
      <c r="F4594" s="10">
        <f t="shared" si="1146"/>
        <v>-8.2818482003566007E-4</v>
      </c>
      <c r="G4594" s="2">
        <f t="shared" ca="1" si="1147"/>
        <v>65276.35</v>
      </c>
      <c r="H4594">
        <f t="shared" ca="1" si="1148"/>
        <v>1</v>
      </c>
      <c r="I4594">
        <f t="shared" si="1149"/>
        <v>1</v>
      </c>
      <c r="J4594">
        <f t="shared" si="1152"/>
        <v>-3.8999999999996362</v>
      </c>
      <c r="K4594">
        <f t="shared" ca="1" si="1150"/>
        <v>1</v>
      </c>
      <c r="L4594" s="11">
        <f t="shared" ca="1" si="1144"/>
        <v>12163.489999999951</v>
      </c>
      <c r="M4594">
        <f t="shared" ca="1" si="1151"/>
        <v>1</v>
      </c>
      <c r="N4594">
        <f t="shared" ca="1" si="1145"/>
        <v>2</v>
      </c>
      <c r="O4594">
        <f>COUNTIF(結算日!$A$3:$A$249,A4594)</f>
        <v>0</v>
      </c>
      <c r="Q4594" s="7">
        <f t="shared" si="1153"/>
        <v>-4</v>
      </c>
      <c r="R4594" s="8">
        <f t="shared" ca="1" si="1157"/>
        <v>1672</v>
      </c>
      <c r="S4594" s="8">
        <f t="shared" ca="1" si="1158"/>
        <v>3913673</v>
      </c>
      <c r="T4594" s="8">
        <f t="shared" ca="1" si="1154"/>
        <v>419</v>
      </c>
      <c r="U4594" s="9">
        <f t="shared" ca="1" si="1159"/>
        <v>837</v>
      </c>
      <c r="V4594">
        <f t="shared" si="1155"/>
        <v>2017</v>
      </c>
      <c r="W4594">
        <f t="shared" si="1156"/>
        <v>1</v>
      </c>
    </row>
    <row r="4595" spans="1:23" x14ac:dyDescent="0.25">
      <c r="A4595" s="1">
        <v>42747</v>
      </c>
      <c r="B4595" s="2">
        <v>9410.18</v>
      </c>
      <c r="C4595" s="2">
        <v>75193</v>
      </c>
      <c r="D4595" s="2">
        <v>9410</v>
      </c>
      <c r="E4595" s="2">
        <v>9403</v>
      </c>
      <c r="F4595" s="10">
        <f t="shared" si="1146"/>
        <v>-1.9128220714148547E-5</v>
      </c>
      <c r="G4595" s="2">
        <f t="shared" ca="1" si="1147"/>
        <v>65234.375</v>
      </c>
      <c r="H4595">
        <f t="shared" ca="1" si="1148"/>
        <v>1</v>
      </c>
      <c r="I4595">
        <f t="shared" si="1149"/>
        <v>1</v>
      </c>
      <c r="J4595">
        <f t="shared" si="1152"/>
        <v>64.440000000000509</v>
      </c>
      <c r="K4595">
        <f t="shared" ca="1" si="1150"/>
        <v>1</v>
      </c>
      <c r="L4595" s="11">
        <f t="shared" ca="1" si="1144"/>
        <v>12227.929999999951</v>
      </c>
      <c r="M4595">
        <f t="shared" ca="1" si="1151"/>
        <v>1</v>
      </c>
      <c r="N4595">
        <f t="shared" ca="1" si="1145"/>
        <v>0</v>
      </c>
      <c r="O4595">
        <f>COUNTIF(結算日!$A$3:$A$249,A4595)</f>
        <v>0</v>
      </c>
      <c r="Q4595" s="7">
        <f t="shared" si="1153"/>
        <v>72</v>
      </c>
      <c r="R4595" s="8">
        <f t="shared" ca="1" si="1157"/>
        <v>30168</v>
      </c>
      <c r="S4595" s="8">
        <f t="shared" ca="1" si="1158"/>
        <v>3943004</v>
      </c>
      <c r="T4595" s="8">
        <f t="shared" ca="1" si="1154"/>
        <v>419</v>
      </c>
      <c r="U4595" s="9">
        <f t="shared" ca="1" si="1159"/>
        <v>0</v>
      </c>
      <c r="V4595">
        <f t="shared" si="1155"/>
        <v>2017</v>
      </c>
      <c r="W4595">
        <f t="shared" si="1156"/>
        <v>1</v>
      </c>
    </row>
    <row r="4596" spans="1:23" x14ac:dyDescent="0.25">
      <c r="A4596" s="1">
        <v>42748</v>
      </c>
      <c r="B4596" s="2">
        <v>9378.83</v>
      </c>
      <c r="C4596" s="2">
        <v>68595</v>
      </c>
      <c r="D4596" s="2">
        <v>9374</v>
      </c>
      <c r="E4596" s="2">
        <v>9370</v>
      </c>
      <c r="F4596" s="10">
        <f t="shared" si="1146"/>
        <v>-5.1498960957818696E-4</v>
      </c>
      <c r="G4596" s="2">
        <f t="shared" ca="1" si="1147"/>
        <v>65359.8</v>
      </c>
      <c r="H4596">
        <f t="shared" ca="1" si="1148"/>
        <v>1</v>
      </c>
      <c r="I4596">
        <f t="shared" si="1149"/>
        <v>1</v>
      </c>
      <c r="J4596">
        <f t="shared" si="1152"/>
        <v>-31.350000000000364</v>
      </c>
      <c r="K4596">
        <f t="shared" ca="1" si="1150"/>
        <v>1</v>
      </c>
      <c r="L4596" s="11">
        <f t="shared" ca="1" si="1144"/>
        <v>12196.579999999951</v>
      </c>
      <c r="M4596">
        <f t="shared" ca="1" si="1151"/>
        <v>1</v>
      </c>
      <c r="N4596">
        <f t="shared" ca="1" si="1145"/>
        <v>0</v>
      </c>
      <c r="O4596">
        <f>COUNTIF(結算日!$A$3:$A$249,A4596)</f>
        <v>0</v>
      </c>
      <c r="Q4596" s="7">
        <f t="shared" si="1153"/>
        <v>-36</v>
      </c>
      <c r="R4596" s="8">
        <f t="shared" ca="1" si="1157"/>
        <v>-15084</v>
      </c>
      <c r="S4596" s="8">
        <f t="shared" ca="1" si="1158"/>
        <v>3927920</v>
      </c>
      <c r="T4596" s="8">
        <f t="shared" ca="1" si="1154"/>
        <v>419</v>
      </c>
      <c r="U4596" s="9">
        <f t="shared" ca="1" si="1159"/>
        <v>0</v>
      </c>
      <c r="V4596">
        <f t="shared" si="1155"/>
        <v>2017</v>
      </c>
      <c r="W4596">
        <f t="shared" si="1156"/>
        <v>1</v>
      </c>
    </row>
    <row r="4597" spans="1:23" x14ac:dyDescent="0.25">
      <c r="A4597" s="1">
        <v>42751</v>
      </c>
      <c r="B4597" s="2">
        <v>9292.33</v>
      </c>
      <c r="C4597" s="2">
        <v>57257</v>
      </c>
      <c r="D4597" s="2">
        <v>9286</v>
      </c>
      <c r="E4597" s="2">
        <v>9286</v>
      </c>
      <c r="F4597" s="10">
        <f t="shared" si="1146"/>
        <v>-6.8120697392359819E-4</v>
      </c>
      <c r="G4597" s="2">
        <f t="shared" ca="1" si="1147"/>
        <v>65080.375</v>
      </c>
      <c r="H4597">
        <f t="shared" ca="1" si="1148"/>
        <v>-1</v>
      </c>
      <c r="I4597">
        <f t="shared" si="1149"/>
        <v>1</v>
      </c>
      <c r="J4597">
        <f t="shared" si="1152"/>
        <v>-86.5</v>
      </c>
      <c r="K4597">
        <f t="shared" ca="1" si="1150"/>
        <v>-1</v>
      </c>
      <c r="L4597" s="11">
        <f t="shared" ca="1" si="1144"/>
        <v>12110.079999999951</v>
      </c>
      <c r="M4597">
        <f t="shared" ca="1" si="1151"/>
        <v>-1</v>
      </c>
      <c r="N4597">
        <f t="shared" ca="1" si="1145"/>
        <v>2</v>
      </c>
      <c r="O4597">
        <f>COUNTIF(結算日!$A$3:$A$249,A4597)</f>
        <v>0</v>
      </c>
      <c r="Q4597" s="7">
        <f t="shared" si="1153"/>
        <v>-88</v>
      </c>
      <c r="R4597" s="8">
        <f t="shared" ca="1" si="1157"/>
        <v>-36872</v>
      </c>
      <c r="S4597" s="8">
        <f t="shared" ca="1" si="1158"/>
        <v>3891048</v>
      </c>
      <c r="T4597" s="8">
        <f t="shared" ca="1" si="1154"/>
        <v>-419</v>
      </c>
      <c r="U4597" s="9">
        <f t="shared" ca="1" si="1159"/>
        <v>838</v>
      </c>
      <c r="V4597">
        <f t="shared" si="1155"/>
        <v>2017</v>
      </c>
      <c r="W4597">
        <f t="shared" si="1156"/>
        <v>1</v>
      </c>
    </row>
    <row r="4598" spans="1:23" x14ac:dyDescent="0.25">
      <c r="A4598" s="1">
        <v>42752</v>
      </c>
      <c r="B4598" s="2">
        <v>9354.5300000000007</v>
      </c>
      <c r="C4598" s="2">
        <v>57007</v>
      </c>
      <c r="D4598" s="2">
        <v>9341</v>
      </c>
      <c r="E4598" s="2">
        <v>9333</v>
      </c>
      <c r="F4598" s="10">
        <f t="shared" si="1146"/>
        <v>-1.4463580746441052E-3</v>
      </c>
      <c r="G4598" s="2">
        <f t="shared" ca="1" si="1147"/>
        <v>64953.574999999997</v>
      </c>
      <c r="H4598">
        <f t="shared" ca="1" si="1148"/>
        <v>-1</v>
      </c>
      <c r="I4598">
        <f t="shared" si="1149"/>
        <v>1</v>
      </c>
      <c r="J4598">
        <f t="shared" si="1152"/>
        <v>62.200000000000728</v>
      </c>
      <c r="K4598">
        <f t="shared" si="1150"/>
        <v>1</v>
      </c>
      <c r="L4598" s="11">
        <f t="shared" ca="1" si="1144"/>
        <v>12047.87999999995</v>
      </c>
      <c r="M4598">
        <f t="shared" ca="1" si="1151"/>
        <v>1</v>
      </c>
      <c r="N4598">
        <f t="shared" ca="1" si="1145"/>
        <v>2</v>
      </c>
      <c r="O4598">
        <f>COUNTIF(結算日!$A$3:$A$249,A4598)</f>
        <v>0</v>
      </c>
      <c r="Q4598" s="7">
        <f t="shared" si="1153"/>
        <v>55</v>
      </c>
      <c r="R4598" s="8">
        <f t="shared" ca="1" si="1157"/>
        <v>-23045</v>
      </c>
      <c r="S4598" s="8">
        <f t="shared" ca="1" si="1158"/>
        <v>3867165</v>
      </c>
      <c r="T4598" s="8">
        <f t="shared" ca="1" si="1154"/>
        <v>413</v>
      </c>
      <c r="U4598" s="9">
        <f t="shared" ca="1" si="1159"/>
        <v>832</v>
      </c>
      <c r="V4598">
        <f t="shared" si="1155"/>
        <v>2017</v>
      </c>
      <c r="W4598">
        <f t="shared" si="1156"/>
        <v>1</v>
      </c>
    </row>
    <row r="4599" spans="1:23" x14ac:dyDescent="0.25">
      <c r="A4599" s="1">
        <v>42753</v>
      </c>
      <c r="B4599" s="2">
        <v>9341.9699999999993</v>
      </c>
      <c r="C4599" s="2">
        <v>76314</v>
      </c>
      <c r="D4599" s="2">
        <v>9340</v>
      </c>
      <c r="E4599" s="2">
        <v>9318</v>
      </c>
      <c r="F4599" s="10">
        <f t="shared" si="1146"/>
        <v>-2.5658399673730292E-3</v>
      </c>
      <c r="G4599" s="2">
        <f t="shared" ca="1" si="1147"/>
        <v>64850.074999999997</v>
      </c>
      <c r="H4599">
        <f t="shared" ca="1" si="1148"/>
        <v>1</v>
      </c>
      <c r="I4599">
        <f t="shared" si="1149"/>
        <v>1</v>
      </c>
      <c r="J4599">
        <f t="shared" si="1152"/>
        <v>-12.56000000000131</v>
      </c>
      <c r="K4599">
        <f t="shared" si="1150"/>
        <v>1</v>
      </c>
      <c r="L4599" s="11">
        <f t="shared" ca="1" si="1144"/>
        <v>12035.319999999949</v>
      </c>
      <c r="M4599">
        <f t="shared" ca="1" si="1151"/>
        <v>1</v>
      </c>
      <c r="N4599">
        <f t="shared" ca="1" si="1145"/>
        <v>0</v>
      </c>
      <c r="O4599">
        <f>COUNTIF(結算日!$A$3:$A$249,A4599)</f>
        <v>1</v>
      </c>
      <c r="Q4599" s="7">
        <f t="shared" si="1153"/>
        <v>-1</v>
      </c>
      <c r="R4599" s="8">
        <f t="shared" ca="1" si="1157"/>
        <v>-413</v>
      </c>
      <c r="S4599" s="8">
        <f t="shared" ca="1" si="1158"/>
        <v>3865920</v>
      </c>
      <c r="T4599" s="8">
        <f t="shared" ca="1" si="1154"/>
        <v>414</v>
      </c>
      <c r="U4599" s="9">
        <f t="shared" ca="1" si="1159"/>
        <v>827</v>
      </c>
      <c r="V4599">
        <f t="shared" si="1155"/>
        <v>2017</v>
      </c>
      <c r="W4599">
        <f t="shared" si="1156"/>
        <v>1</v>
      </c>
    </row>
    <row r="4600" spans="1:23" x14ac:dyDescent="0.25">
      <c r="A4600" s="1">
        <v>42754</v>
      </c>
      <c r="B4600" s="2">
        <v>9318.1200000000008</v>
      </c>
      <c r="C4600" s="2">
        <v>78616</v>
      </c>
      <c r="D4600" s="2">
        <v>9306</v>
      </c>
      <c r="E4600" s="2">
        <v>9296</v>
      </c>
      <c r="F4600" s="10">
        <f t="shared" si="1146"/>
        <v>-1.3006915558074761E-3</v>
      </c>
      <c r="G4600" s="2">
        <f t="shared" ca="1" si="1147"/>
        <v>64962.025000000001</v>
      </c>
      <c r="H4600">
        <f t="shared" ca="1" si="1148"/>
        <v>1</v>
      </c>
      <c r="I4600">
        <f t="shared" si="1149"/>
        <v>1</v>
      </c>
      <c r="J4600">
        <f t="shared" si="1152"/>
        <v>-23.849999999998545</v>
      </c>
      <c r="K4600">
        <f t="shared" si="1150"/>
        <v>1</v>
      </c>
      <c r="L4600" s="11">
        <f t="shared" ca="1" si="1144"/>
        <v>12011.46999999995</v>
      </c>
      <c r="M4600">
        <f t="shared" ca="1" si="1151"/>
        <v>1</v>
      </c>
      <c r="N4600">
        <f t="shared" ca="1" si="1145"/>
        <v>0</v>
      </c>
      <c r="O4600">
        <f>COUNTIF(結算日!$A$3:$A$249,A4600)</f>
        <v>0</v>
      </c>
      <c r="Q4600" s="7">
        <f t="shared" si="1153"/>
        <v>-12</v>
      </c>
      <c r="R4600" s="8">
        <f t="shared" ca="1" si="1157"/>
        <v>-4968</v>
      </c>
      <c r="S4600" s="8">
        <f t="shared" ca="1" si="1158"/>
        <v>3860125</v>
      </c>
      <c r="T4600" s="8">
        <f t="shared" ca="1" si="1154"/>
        <v>414</v>
      </c>
      <c r="U4600" s="9">
        <f t="shared" ca="1" si="1159"/>
        <v>0</v>
      </c>
      <c r="V4600">
        <f t="shared" si="1155"/>
        <v>2017</v>
      </c>
      <c r="W4600">
        <f t="shared" si="1156"/>
        <v>1</v>
      </c>
    </row>
    <row r="4601" spans="1:23" x14ac:dyDescent="0.25">
      <c r="A4601" s="1">
        <v>42755</v>
      </c>
      <c r="B4601" s="2">
        <v>9331.4599999999991</v>
      </c>
      <c r="C4601" s="2">
        <v>66931</v>
      </c>
      <c r="D4601" s="2">
        <v>9330</v>
      </c>
      <c r="E4601" s="2">
        <v>9320</v>
      </c>
      <c r="F4601" s="10">
        <f t="shared" si="1146"/>
        <v>-1.5645997518065613E-4</v>
      </c>
      <c r="G4601" s="2">
        <f t="shared" ca="1" si="1147"/>
        <v>65053.775000000001</v>
      </c>
      <c r="H4601">
        <f t="shared" ca="1" si="1148"/>
        <v>1</v>
      </c>
      <c r="I4601">
        <f t="shared" si="1149"/>
        <v>1</v>
      </c>
      <c r="J4601">
        <f t="shared" si="1152"/>
        <v>13.339999999998327</v>
      </c>
      <c r="K4601">
        <f t="shared" ca="1" si="1150"/>
        <v>1</v>
      </c>
      <c r="L4601" s="11">
        <f t="shared" ca="1" si="1144"/>
        <v>12024.809999999949</v>
      </c>
      <c r="M4601">
        <f t="shared" ca="1" si="1151"/>
        <v>1</v>
      </c>
      <c r="N4601">
        <f t="shared" ca="1" si="1145"/>
        <v>0</v>
      </c>
      <c r="O4601">
        <f>COUNTIF(結算日!$A$3:$A$249,A4601)</f>
        <v>0</v>
      </c>
      <c r="Q4601" s="7">
        <f t="shared" si="1153"/>
        <v>24</v>
      </c>
      <c r="R4601" s="8">
        <f t="shared" ca="1" si="1157"/>
        <v>9936</v>
      </c>
      <c r="S4601" s="8">
        <f t="shared" ca="1" si="1158"/>
        <v>3870061</v>
      </c>
      <c r="T4601" s="8">
        <f t="shared" ca="1" si="1154"/>
        <v>414</v>
      </c>
      <c r="U4601" s="9">
        <f t="shared" ca="1" si="1159"/>
        <v>0</v>
      </c>
      <c r="V4601">
        <f t="shared" si="1155"/>
        <v>2017</v>
      </c>
      <c r="W4601">
        <f t="shared" si="1156"/>
        <v>1</v>
      </c>
    </row>
    <row r="4602" spans="1:23" x14ac:dyDescent="0.25">
      <c r="A4602" s="1">
        <v>42758</v>
      </c>
      <c r="B4602" s="2">
        <v>9424.0499999999993</v>
      </c>
      <c r="C4602" s="2">
        <v>73271</v>
      </c>
      <c r="D4602" s="2">
        <v>9407</v>
      </c>
      <c r="E4602" s="2">
        <v>9396</v>
      </c>
      <c r="F4602" s="10">
        <f t="shared" si="1146"/>
        <v>-1.8092009274143228E-3</v>
      </c>
      <c r="G4602" s="2">
        <f t="shared" ca="1" si="1147"/>
        <v>65429.574999999997</v>
      </c>
      <c r="H4602">
        <f t="shared" ca="1" si="1148"/>
        <v>1</v>
      </c>
      <c r="I4602">
        <f t="shared" si="1149"/>
        <v>1</v>
      </c>
      <c r="J4602">
        <f t="shared" si="1152"/>
        <v>92.590000000000146</v>
      </c>
      <c r="K4602">
        <f t="shared" si="1150"/>
        <v>1</v>
      </c>
      <c r="L4602" s="11">
        <f t="shared" ca="1" si="1144"/>
        <v>12117.399999999949</v>
      </c>
      <c r="M4602">
        <f t="shared" ca="1" si="1151"/>
        <v>1</v>
      </c>
      <c r="N4602">
        <f t="shared" ca="1" si="1145"/>
        <v>0</v>
      </c>
      <c r="O4602">
        <f>COUNTIF(結算日!$A$3:$A$249,A4602)</f>
        <v>0</v>
      </c>
      <c r="Q4602" s="7">
        <f t="shared" si="1153"/>
        <v>77</v>
      </c>
      <c r="R4602" s="8">
        <f t="shared" ca="1" si="1157"/>
        <v>31878</v>
      </c>
      <c r="S4602" s="8">
        <f t="shared" ca="1" si="1158"/>
        <v>3901939</v>
      </c>
      <c r="T4602" s="8">
        <f t="shared" ca="1" si="1154"/>
        <v>414</v>
      </c>
      <c r="U4602" s="9">
        <f t="shared" ca="1" si="1159"/>
        <v>0</v>
      </c>
      <c r="V4602">
        <f t="shared" si="1155"/>
        <v>2017</v>
      </c>
      <c r="W4602">
        <f t="shared" si="1156"/>
        <v>1</v>
      </c>
    </row>
    <row r="4603" spans="1:23" x14ac:dyDescent="0.25">
      <c r="A4603" s="1">
        <v>42759</v>
      </c>
      <c r="B4603" s="2">
        <v>9447.9500000000007</v>
      </c>
      <c r="C4603" s="2">
        <v>84925</v>
      </c>
      <c r="D4603" s="2">
        <v>9446</v>
      </c>
      <c r="E4603" s="2">
        <v>9435</v>
      </c>
      <c r="F4603" s="10">
        <f t="shared" si="1146"/>
        <v>-2.0639397964650197E-4</v>
      </c>
      <c r="G4603" s="2">
        <f t="shared" ca="1" si="1147"/>
        <v>65770.850000000006</v>
      </c>
      <c r="H4603">
        <f t="shared" ca="1" si="1148"/>
        <v>1</v>
      </c>
      <c r="I4603">
        <f t="shared" si="1149"/>
        <v>1</v>
      </c>
      <c r="J4603">
        <f t="shared" si="1152"/>
        <v>23.900000000001455</v>
      </c>
      <c r="K4603">
        <f t="shared" ca="1" si="1150"/>
        <v>1</v>
      </c>
      <c r="L4603" s="11">
        <f t="shared" ca="1" si="1144"/>
        <v>12141.29999999995</v>
      </c>
      <c r="M4603">
        <f t="shared" ca="1" si="1151"/>
        <v>1</v>
      </c>
      <c r="N4603">
        <f t="shared" ca="1" si="1145"/>
        <v>0</v>
      </c>
      <c r="O4603">
        <f>COUNTIF(結算日!$A$3:$A$249,A4603)</f>
        <v>0</v>
      </c>
      <c r="Q4603" s="7">
        <f t="shared" si="1153"/>
        <v>39</v>
      </c>
      <c r="R4603" s="8">
        <f t="shared" ca="1" si="1157"/>
        <v>16146</v>
      </c>
      <c r="S4603" s="8">
        <f t="shared" ca="1" si="1158"/>
        <v>3918085</v>
      </c>
      <c r="T4603" s="8">
        <f t="shared" ca="1" si="1154"/>
        <v>414</v>
      </c>
      <c r="U4603" s="9">
        <f t="shared" ca="1" si="1159"/>
        <v>0</v>
      </c>
      <c r="V4603">
        <f t="shared" si="1155"/>
        <v>2017</v>
      </c>
      <c r="W4603">
        <f t="shared" si="1156"/>
        <v>1</v>
      </c>
    </row>
    <row r="4604" spans="1:23" x14ac:dyDescent="0.25">
      <c r="A4604" s="1">
        <v>42768</v>
      </c>
      <c r="B4604" s="2">
        <v>9428.9699999999993</v>
      </c>
      <c r="C4604" s="2">
        <v>132770</v>
      </c>
      <c r="D4604" s="2">
        <v>9375</v>
      </c>
      <c r="E4604" s="2">
        <v>9365</v>
      </c>
      <c r="F4604" s="10">
        <f t="shared" si="1146"/>
        <v>-5.7238489463853348E-3</v>
      </c>
      <c r="G4604" s="2">
        <f t="shared" ca="1" si="1147"/>
        <v>67221.625</v>
      </c>
      <c r="H4604">
        <f t="shared" ca="1" si="1148"/>
        <v>1</v>
      </c>
      <c r="I4604">
        <f t="shared" si="1149"/>
        <v>1</v>
      </c>
      <c r="J4604">
        <f t="shared" si="1152"/>
        <v>-18.980000000001382</v>
      </c>
      <c r="K4604">
        <f t="shared" si="1150"/>
        <v>1</v>
      </c>
      <c r="L4604" s="11">
        <f t="shared" ca="1" si="1144"/>
        <v>12122.319999999949</v>
      </c>
      <c r="M4604">
        <f t="shared" ca="1" si="1151"/>
        <v>1</v>
      </c>
      <c r="N4604">
        <f t="shared" ca="1" si="1145"/>
        <v>0</v>
      </c>
      <c r="O4604">
        <f>COUNTIF(結算日!$A$3:$A$249,A4604)</f>
        <v>0</v>
      </c>
      <c r="Q4604" s="7">
        <f t="shared" si="1153"/>
        <v>-71</v>
      </c>
      <c r="R4604" s="8">
        <f t="shared" ca="1" si="1157"/>
        <v>-29394</v>
      </c>
      <c r="S4604" s="8">
        <f t="shared" ca="1" si="1158"/>
        <v>3888691</v>
      </c>
      <c r="T4604" s="8">
        <f t="shared" ca="1" si="1154"/>
        <v>414</v>
      </c>
      <c r="U4604" s="9">
        <f t="shared" ca="1" si="1159"/>
        <v>0</v>
      </c>
      <c r="V4604">
        <f t="shared" si="1155"/>
        <v>2017</v>
      </c>
      <c r="W4604">
        <f t="shared" si="1156"/>
        <v>2</v>
      </c>
    </row>
    <row r="4605" spans="1:23" x14ac:dyDescent="0.25">
      <c r="A4605" s="1">
        <v>42769</v>
      </c>
      <c r="B4605" s="2">
        <v>9455.56</v>
      </c>
      <c r="C4605" s="2">
        <v>99243</v>
      </c>
      <c r="D4605" s="2">
        <v>9439</v>
      </c>
      <c r="E4605" s="2">
        <v>9429</v>
      </c>
      <c r="F4605" s="10">
        <f t="shared" si="1146"/>
        <v>-1.7513505281547825E-3</v>
      </c>
      <c r="G4605" s="2">
        <f t="shared" ca="1" si="1147"/>
        <v>67184.475000000006</v>
      </c>
      <c r="H4605">
        <f t="shared" ca="1" si="1148"/>
        <v>1</v>
      </c>
      <c r="I4605">
        <f t="shared" si="1149"/>
        <v>1</v>
      </c>
      <c r="J4605">
        <f t="shared" si="1152"/>
        <v>26.590000000000146</v>
      </c>
      <c r="K4605">
        <f t="shared" si="1150"/>
        <v>1</v>
      </c>
      <c r="L4605" s="11">
        <f t="shared" ca="1" si="1144"/>
        <v>12148.909999999949</v>
      </c>
      <c r="M4605">
        <f t="shared" ca="1" si="1151"/>
        <v>1</v>
      </c>
      <c r="N4605">
        <f t="shared" ca="1" si="1145"/>
        <v>0</v>
      </c>
      <c r="O4605">
        <f>COUNTIF(結算日!$A$3:$A$249,A4605)</f>
        <v>0</v>
      </c>
      <c r="Q4605" s="7">
        <f t="shared" si="1153"/>
        <v>64</v>
      </c>
      <c r="R4605" s="8">
        <f t="shared" ca="1" si="1157"/>
        <v>26496</v>
      </c>
      <c r="S4605" s="8">
        <f t="shared" ca="1" si="1158"/>
        <v>3915187</v>
      </c>
      <c r="T4605" s="8">
        <f t="shared" ca="1" si="1154"/>
        <v>414</v>
      </c>
      <c r="U4605" s="9">
        <f t="shared" ca="1" si="1159"/>
        <v>0</v>
      </c>
      <c r="V4605">
        <f t="shared" si="1155"/>
        <v>2017</v>
      </c>
      <c r="W4605">
        <f t="shared" si="1156"/>
        <v>2</v>
      </c>
    </row>
    <row r="4606" spans="1:23" x14ac:dyDescent="0.25">
      <c r="A4606" s="1">
        <v>42772</v>
      </c>
      <c r="B4606" s="2">
        <v>9538.01</v>
      </c>
      <c r="C4606" s="2">
        <v>99515</v>
      </c>
      <c r="D4606" s="2">
        <v>9505</v>
      </c>
      <c r="E4606" s="2">
        <v>9493</v>
      </c>
      <c r="F4606" s="10">
        <f t="shared" si="1146"/>
        <v>-3.4608896405015077E-3</v>
      </c>
      <c r="G4606" s="2">
        <f t="shared" ca="1" si="1147"/>
        <v>67823.05</v>
      </c>
      <c r="H4606">
        <f t="shared" ca="1" si="1148"/>
        <v>1</v>
      </c>
      <c r="I4606">
        <f t="shared" si="1149"/>
        <v>1</v>
      </c>
      <c r="J4606">
        <f t="shared" si="1152"/>
        <v>82.450000000000728</v>
      </c>
      <c r="K4606">
        <f t="shared" si="1150"/>
        <v>1</v>
      </c>
      <c r="L4606" s="11">
        <f t="shared" ref="L4606:L4669" ca="1" si="1160">L4605+J4606*M4605</f>
        <v>12231.35999999995</v>
      </c>
      <c r="M4606">
        <f t="shared" ca="1" si="1151"/>
        <v>1</v>
      </c>
      <c r="N4606">
        <f t="shared" ref="N4606:N4669" ca="1" si="1161">ABS(M4606-M4605)</f>
        <v>0</v>
      </c>
      <c r="O4606">
        <f>COUNTIF(結算日!$A$3:$A$249,A4606)</f>
        <v>0</v>
      </c>
      <c r="Q4606" s="7">
        <f t="shared" si="1153"/>
        <v>66</v>
      </c>
      <c r="R4606" s="8">
        <f t="shared" ca="1" si="1157"/>
        <v>27324</v>
      </c>
      <c r="S4606" s="8">
        <f t="shared" ca="1" si="1158"/>
        <v>3942511</v>
      </c>
      <c r="T4606" s="8">
        <f t="shared" ca="1" si="1154"/>
        <v>414</v>
      </c>
      <c r="U4606" s="9">
        <f t="shared" ca="1" si="1159"/>
        <v>0</v>
      </c>
      <c r="V4606">
        <f t="shared" si="1155"/>
        <v>2017</v>
      </c>
      <c r="W4606">
        <f t="shared" si="1156"/>
        <v>2</v>
      </c>
    </row>
    <row r="4607" spans="1:23" x14ac:dyDescent="0.25">
      <c r="A4607" s="1">
        <v>42773</v>
      </c>
      <c r="B4607" s="2">
        <v>9554.56</v>
      </c>
      <c r="C4607" s="2">
        <v>93825</v>
      </c>
      <c r="D4607" s="2">
        <v>9520</v>
      </c>
      <c r="E4607" s="2">
        <v>9512</v>
      </c>
      <c r="F4607" s="10">
        <f t="shared" si="1146"/>
        <v>-3.6171210395873343E-3</v>
      </c>
      <c r="G4607" s="2">
        <f t="shared" ca="1" si="1147"/>
        <v>68300.324999999997</v>
      </c>
      <c r="H4607">
        <f t="shared" ca="1" si="1148"/>
        <v>1</v>
      </c>
      <c r="I4607">
        <f t="shared" si="1149"/>
        <v>1</v>
      </c>
      <c r="J4607">
        <f t="shared" si="1152"/>
        <v>16.549999999999272</v>
      </c>
      <c r="K4607">
        <f t="shared" si="1150"/>
        <v>1</v>
      </c>
      <c r="L4607" s="11">
        <f t="shared" ca="1" si="1160"/>
        <v>12247.909999999949</v>
      </c>
      <c r="M4607">
        <f t="shared" ca="1" si="1151"/>
        <v>1</v>
      </c>
      <c r="N4607">
        <f t="shared" ca="1" si="1161"/>
        <v>0</v>
      </c>
      <c r="O4607">
        <f>COUNTIF(結算日!$A$3:$A$249,A4607)</f>
        <v>0</v>
      </c>
      <c r="Q4607" s="7">
        <f t="shared" si="1153"/>
        <v>15</v>
      </c>
      <c r="R4607" s="8">
        <f t="shared" ca="1" si="1157"/>
        <v>6210</v>
      </c>
      <c r="S4607" s="8">
        <f t="shared" ca="1" si="1158"/>
        <v>3948721</v>
      </c>
      <c r="T4607" s="8">
        <f t="shared" ca="1" si="1154"/>
        <v>414</v>
      </c>
      <c r="U4607" s="9">
        <f t="shared" ca="1" si="1159"/>
        <v>0</v>
      </c>
      <c r="V4607">
        <f t="shared" si="1155"/>
        <v>2017</v>
      </c>
      <c r="W4607">
        <f t="shared" si="1156"/>
        <v>2</v>
      </c>
    </row>
    <row r="4608" spans="1:23" x14ac:dyDescent="0.25">
      <c r="A4608" s="1">
        <v>42774</v>
      </c>
      <c r="B4608" s="2">
        <v>9543.25</v>
      </c>
      <c r="C4608" s="2">
        <v>106002</v>
      </c>
      <c r="D4608" s="2">
        <v>9515</v>
      </c>
      <c r="E4608" s="2">
        <v>9506</v>
      </c>
      <c r="F4608" s="10">
        <f t="shared" si="1146"/>
        <v>-2.9602074764886188E-3</v>
      </c>
      <c r="G4608" s="2">
        <f t="shared" ca="1" si="1147"/>
        <v>69396.274999999994</v>
      </c>
      <c r="H4608">
        <f t="shared" ca="1" si="1148"/>
        <v>1</v>
      </c>
      <c r="I4608">
        <f t="shared" si="1149"/>
        <v>1</v>
      </c>
      <c r="J4608">
        <f t="shared" si="1152"/>
        <v>-11.309999999999491</v>
      </c>
      <c r="K4608">
        <f t="shared" si="1150"/>
        <v>1</v>
      </c>
      <c r="L4608" s="11">
        <f t="shared" ca="1" si="1160"/>
        <v>12236.599999999949</v>
      </c>
      <c r="M4608">
        <f t="shared" ca="1" si="1151"/>
        <v>1</v>
      </c>
      <c r="N4608">
        <f t="shared" ca="1" si="1161"/>
        <v>0</v>
      </c>
      <c r="O4608">
        <f>COUNTIF(結算日!$A$3:$A$249,A4608)</f>
        <v>0</v>
      </c>
      <c r="Q4608" s="7">
        <f t="shared" si="1153"/>
        <v>-5</v>
      </c>
      <c r="R4608" s="8">
        <f t="shared" ca="1" si="1157"/>
        <v>-2070</v>
      </c>
      <c r="S4608" s="8">
        <f t="shared" ca="1" si="1158"/>
        <v>3946651</v>
      </c>
      <c r="T4608" s="8">
        <f t="shared" ca="1" si="1154"/>
        <v>414</v>
      </c>
      <c r="U4608" s="9">
        <f t="shared" ca="1" si="1159"/>
        <v>0</v>
      </c>
      <c r="V4608">
        <f t="shared" si="1155"/>
        <v>2017</v>
      </c>
      <c r="W4608">
        <f t="shared" si="1156"/>
        <v>2</v>
      </c>
    </row>
    <row r="4609" spans="1:23" x14ac:dyDescent="0.25">
      <c r="A4609" s="1">
        <v>42775</v>
      </c>
      <c r="B4609" s="2">
        <v>9590.18</v>
      </c>
      <c r="C4609" s="2">
        <v>103446</v>
      </c>
      <c r="D4609" s="2">
        <v>9576</v>
      </c>
      <c r="E4609" s="2">
        <v>9562</v>
      </c>
      <c r="F4609" s="10">
        <f t="shared" si="1146"/>
        <v>-1.4785958136344091E-3</v>
      </c>
      <c r="G4609" s="2">
        <f t="shared" ca="1" si="1147"/>
        <v>70217.975000000006</v>
      </c>
      <c r="H4609">
        <f t="shared" ca="1" si="1148"/>
        <v>1</v>
      </c>
      <c r="I4609">
        <f t="shared" si="1149"/>
        <v>1</v>
      </c>
      <c r="J4609">
        <f t="shared" si="1152"/>
        <v>46.930000000000291</v>
      </c>
      <c r="K4609">
        <f t="shared" si="1150"/>
        <v>1</v>
      </c>
      <c r="L4609" s="11">
        <f t="shared" ca="1" si="1160"/>
        <v>12283.52999999995</v>
      </c>
      <c r="M4609">
        <f t="shared" ca="1" si="1151"/>
        <v>1</v>
      </c>
      <c r="N4609">
        <f t="shared" ca="1" si="1161"/>
        <v>0</v>
      </c>
      <c r="O4609">
        <f>COUNTIF(結算日!$A$3:$A$249,A4609)</f>
        <v>0</v>
      </c>
      <c r="Q4609" s="7">
        <f t="shared" si="1153"/>
        <v>61</v>
      </c>
      <c r="R4609" s="8">
        <f t="shared" ca="1" si="1157"/>
        <v>25254</v>
      </c>
      <c r="S4609" s="8">
        <f t="shared" ca="1" si="1158"/>
        <v>3971905</v>
      </c>
      <c r="T4609" s="8">
        <f t="shared" ca="1" si="1154"/>
        <v>414</v>
      </c>
      <c r="U4609" s="9">
        <f t="shared" ca="1" si="1159"/>
        <v>0</v>
      </c>
      <c r="V4609">
        <f t="shared" si="1155"/>
        <v>2017</v>
      </c>
      <c r="W4609">
        <f t="shared" si="1156"/>
        <v>2</v>
      </c>
    </row>
    <row r="4610" spans="1:23" x14ac:dyDescent="0.25">
      <c r="A4610" s="1">
        <v>42776</v>
      </c>
      <c r="B4610" s="2">
        <v>9665.59</v>
      </c>
      <c r="C4610" s="2">
        <v>133044</v>
      </c>
      <c r="D4610" s="2">
        <v>9658</v>
      </c>
      <c r="E4610" s="2">
        <v>9649</v>
      </c>
      <c r="F4610" s="10">
        <f t="shared" ref="F4610:F4673" si="1162">IF(O4610=1,E4610,D4610)/B4610-1</f>
        <v>-7.8525987549649123E-4</v>
      </c>
      <c r="G4610" s="2">
        <f t="shared" ref="G4610:G4673" ca="1" si="1163">IF(ROW()&gt;$G$1,AVERAGE(OFFSET(C4610,-$G$1+1,,$G$1)),"")</f>
        <v>71925.824999999997</v>
      </c>
      <c r="H4610">
        <f t="shared" ref="H4610:H4673" ca="1" si="1164">IF(G4610="",0,SIGN(C4610-G4610))</f>
        <v>1</v>
      </c>
      <c r="I4610">
        <f t="shared" ref="I4610:I4673" si="1165">-SIGN(F4610)</f>
        <v>1</v>
      </c>
      <c r="J4610">
        <f t="shared" si="1152"/>
        <v>75.409999999999854</v>
      </c>
      <c r="K4610">
        <f t="shared" ref="K4610:K4673" ca="1" si="1166">CHOOSE($K$1,H4610*(2-$K$1)+I4610*($K$1-1),IF(ABS(F4610)&gt;($K$1-2)/100,I4610,H4610))</f>
        <v>1</v>
      </c>
      <c r="L4610" s="11">
        <f t="shared" ca="1" si="1160"/>
        <v>12358.93999999995</v>
      </c>
      <c r="M4610">
        <f t="shared" ref="M4610:M4673" ca="1" si="1167">INT(L4610*$P$1/B4610)*K4610</f>
        <v>1</v>
      </c>
      <c r="N4610">
        <f t="shared" ca="1" si="1161"/>
        <v>0</v>
      </c>
      <c r="O4610">
        <f>COUNTIF(結算日!$A$3:$A$249,A4610)</f>
        <v>0</v>
      </c>
      <c r="Q4610" s="7">
        <f t="shared" si="1153"/>
        <v>82</v>
      </c>
      <c r="R4610" s="8">
        <f t="shared" ca="1" si="1157"/>
        <v>33948</v>
      </c>
      <c r="S4610" s="8">
        <f t="shared" ca="1" si="1158"/>
        <v>4005853</v>
      </c>
      <c r="T4610" s="8">
        <f t="shared" ca="1" si="1154"/>
        <v>414</v>
      </c>
      <c r="U4610" s="9">
        <f t="shared" ca="1" si="1159"/>
        <v>0</v>
      </c>
      <c r="V4610">
        <f t="shared" si="1155"/>
        <v>2017</v>
      </c>
      <c r="W4610">
        <f t="shared" si="1156"/>
        <v>2</v>
      </c>
    </row>
    <row r="4611" spans="1:23" x14ac:dyDescent="0.25">
      <c r="A4611" s="1">
        <v>42779</v>
      </c>
      <c r="B4611" s="2">
        <v>9710.32</v>
      </c>
      <c r="C4611" s="2">
        <v>99226</v>
      </c>
      <c r="D4611" s="2">
        <v>9705</v>
      </c>
      <c r="E4611" s="2">
        <v>9690</v>
      </c>
      <c r="F4611" s="10">
        <f t="shared" si="1162"/>
        <v>-5.4787071898765305E-4</v>
      </c>
      <c r="G4611" s="2">
        <f t="shared" ca="1" si="1163"/>
        <v>72157.8</v>
      </c>
      <c r="H4611">
        <f t="shared" ca="1" si="1164"/>
        <v>1</v>
      </c>
      <c r="I4611">
        <f t="shared" si="1165"/>
        <v>1</v>
      </c>
      <c r="J4611">
        <f t="shared" ref="J4611:J4674" si="1168">B4611-B4610</f>
        <v>44.729999999999563</v>
      </c>
      <c r="K4611">
        <f t="shared" ca="1" si="1166"/>
        <v>1</v>
      </c>
      <c r="L4611" s="11">
        <f t="shared" ca="1" si="1160"/>
        <v>12403.669999999949</v>
      </c>
      <c r="M4611">
        <f t="shared" ca="1" si="1167"/>
        <v>1</v>
      </c>
      <c r="N4611">
        <f t="shared" ca="1" si="1161"/>
        <v>0</v>
      </c>
      <c r="O4611">
        <f>COUNTIF(結算日!$A$3:$A$249,A4611)</f>
        <v>0</v>
      </c>
      <c r="Q4611" s="7">
        <f t="shared" ref="Q4611:Q4674" si="1169">D4611-IF(O4610=1,E4610,D4610)</f>
        <v>47</v>
      </c>
      <c r="R4611" s="8">
        <f t="shared" ca="1" si="1157"/>
        <v>19458</v>
      </c>
      <c r="S4611" s="8">
        <f t="shared" ca="1" si="1158"/>
        <v>4025311</v>
      </c>
      <c r="T4611" s="8">
        <f t="shared" ref="T4611:T4674" ca="1" si="1170">INT(S4611*$P$1/IF(O4611=1,E4611,D4611))*K4611</f>
        <v>414</v>
      </c>
      <c r="U4611" s="9">
        <f t="shared" ca="1" si="1159"/>
        <v>0</v>
      </c>
      <c r="V4611">
        <f t="shared" ref="V4611:V4674" si="1171">YEAR(A4611)</f>
        <v>2017</v>
      </c>
      <c r="W4611">
        <f t="shared" ref="W4611:W4674" si="1172">MONTH(A4611)</f>
        <v>2</v>
      </c>
    </row>
    <row r="4612" spans="1:23" x14ac:dyDescent="0.25">
      <c r="A4612" s="1">
        <v>42780</v>
      </c>
      <c r="B4612" s="2">
        <v>9718.7800000000007</v>
      </c>
      <c r="C4612" s="2">
        <v>112078</v>
      </c>
      <c r="D4612" s="2">
        <v>9710</v>
      </c>
      <c r="E4612" s="2">
        <v>9700</v>
      </c>
      <c r="F4612" s="10">
        <f t="shared" si="1162"/>
        <v>-9.0340557148127498E-4</v>
      </c>
      <c r="G4612" s="2">
        <f t="shared" ca="1" si="1163"/>
        <v>73040.850000000006</v>
      </c>
      <c r="H4612">
        <f t="shared" ca="1" si="1164"/>
        <v>1</v>
      </c>
      <c r="I4612">
        <f t="shared" si="1165"/>
        <v>1</v>
      </c>
      <c r="J4612">
        <f t="shared" si="1168"/>
        <v>8.4600000000009459</v>
      </c>
      <c r="K4612">
        <f t="shared" ca="1" si="1166"/>
        <v>1</v>
      </c>
      <c r="L4612" s="11">
        <f t="shared" ca="1" si="1160"/>
        <v>12412.12999999995</v>
      </c>
      <c r="M4612">
        <f t="shared" ca="1" si="1167"/>
        <v>1</v>
      </c>
      <c r="N4612">
        <f t="shared" ca="1" si="1161"/>
        <v>0</v>
      </c>
      <c r="O4612">
        <f>COUNTIF(結算日!$A$3:$A$249,A4612)</f>
        <v>0</v>
      </c>
      <c r="Q4612" s="7">
        <f t="shared" si="1169"/>
        <v>5</v>
      </c>
      <c r="R4612" s="8">
        <f t="shared" ref="R4612:R4675" ca="1" si="1173">Q4612*T4611</f>
        <v>2070</v>
      </c>
      <c r="S4612" s="8">
        <f t="shared" ref="S4612:S4675" ca="1" si="1174">S4611+Q4612*T4611-U4611*$U$1</f>
        <v>4027381</v>
      </c>
      <c r="T4612" s="8">
        <f t="shared" ca="1" si="1170"/>
        <v>414</v>
      </c>
      <c r="U4612" s="9">
        <f t="shared" ref="U4612:U4675" ca="1" si="1175">IF(O4612=1,ABS(T4612)+ABS(T4611),ABS(T4612-T4611))</f>
        <v>0</v>
      </c>
      <c r="V4612">
        <f t="shared" si="1171"/>
        <v>2017</v>
      </c>
      <c r="W4612">
        <f t="shared" si="1172"/>
        <v>2</v>
      </c>
    </row>
    <row r="4613" spans="1:23" x14ac:dyDescent="0.25">
      <c r="A4613" s="1">
        <v>42781</v>
      </c>
      <c r="B4613" s="2">
        <v>9799.76</v>
      </c>
      <c r="C4613" s="2">
        <v>115360</v>
      </c>
      <c r="D4613" s="2">
        <v>9800</v>
      </c>
      <c r="E4613" s="2">
        <v>9802</v>
      </c>
      <c r="F4613" s="10">
        <f t="shared" si="1162"/>
        <v>2.2857702637613109E-4</v>
      </c>
      <c r="G4613" s="2">
        <f t="shared" ca="1" si="1163"/>
        <v>74084.324999999997</v>
      </c>
      <c r="H4613">
        <f t="shared" ca="1" si="1164"/>
        <v>1</v>
      </c>
      <c r="I4613">
        <f t="shared" si="1165"/>
        <v>-1</v>
      </c>
      <c r="J4613">
        <f t="shared" si="1168"/>
        <v>80.979999999999563</v>
      </c>
      <c r="K4613">
        <f t="shared" ca="1" si="1166"/>
        <v>1</v>
      </c>
      <c r="L4613" s="11">
        <f t="shared" ca="1" si="1160"/>
        <v>12493.10999999995</v>
      </c>
      <c r="M4613">
        <f t="shared" ca="1" si="1167"/>
        <v>1</v>
      </c>
      <c r="N4613">
        <f t="shared" ca="1" si="1161"/>
        <v>0</v>
      </c>
      <c r="O4613">
        <f>COUNTIF(結算日!$A$3:$A$249,A4613)</f>
        <v>1</v>
      </c>
      <c r="Q4613" s="7">
        <f t="shared" si="1169"/>
        <v>90</v>
      </c>
      <c r="R4613" s="8">
        <f t="shared" ca="1" si="1173"/>
        <v>37260</v>
      </c>
      <c r="S4613" s="8">
        <f t="shared" ca="1" si="1174"/>
        <v>4064641</v>
      </c>
      <c r="T4613" s="8">
        <f t="shared" ca="1" si="1170"/>
        <v>414</v>
      </c>
      <c r="U4613" s="9">
        <f t="shared" ca="1" si="1175"/>
        <v>828</v>
      </c>
      <c r="V4613">
        <f t="shared" si="1171"/>
        <v>2017</v>
      </c>
      <c r="W4613">
        <f t="shared" si="1172"/>
        <v>2</v>
      </c>
    </row>
    <row r="4614" spans="1:23" x14ac:dyDescent="0.25">
      <c r="A4614" s="1">
        <v>42782</v>
      </c>
      <c r="B4614" s="2">
        <v>9771.25</v>
      </c>
      <c r="C4614" s="2">
        <v>106544</v>
      </c>
      <c r="D4614" s="2">
        <v>9772</v>
      </c>
      <c r="E4614" s="2">
        <v>9756</v>
      </c>
      <c r="F4614" s="10">
        <f t="shared" si="1162"/>
        <v>7.6755788665838764E-5</v>
      </c>
      <c r="G4614" s="2">
        <f t="shared" ca="1" si="1163"/>
        <v>75023.199999999997</v>
      </c>
      <c r="H4614">
        <f t="shared" ca="1" si="1164"/>
        <v>1</v>
      </c>
      <c r="I4614">
        <f t="shared" si="1165"/>
        <v>-1</v>
      </c>
      <c r="J4614">
        <f t="shared" si="1168"/>
        <v>-28.510000000000218</v>
      </c>
      <c r="K4614">
        <f t="shared" ca="1" si="1166"/>
        <v>1</v>
      </c>
      <c r="L4614" s="11">
        <f t="shared" ca="1" si="1160"/>
        <v>12464.599999999949</v>
      </c>
      <c r="M4614">
        <f t="shared" ca="1" si="1167"/>
        <v>1</v>
      </c>
      <c r="N4614">
        <f t="shared" ca="1" si="1161"/>
        <v>0</v>
      </c>
      <c r="O4614">
        <f>COUNTIF(結算日!$A$3:$A$249,A4614)</f>
        <v>0</v>
      </c>
      <c r="Q4614" s="7">
        <f t="shared" si="1169"/>
        <v>-30</v>
      </c>
      <c r="R4614" s="8">
        <f t="shared" ca="1" si="1173"/>
        <v>-12420</v>
      </c>
      <c r="S4614" s="8">
        <f t="shared" ca="1" si="1174"/>
        <v>4051393</v>
      </c>
      <c r="T4614" s="8">
        <f t="shared" ca="1" si="1170"/>
        <v>414</v>
      </c>
      <c r="U4614" s="9">
        <f t="shared" ca="1" si="1175"/>
        <v>0</v>
      </c>
      <c r="V4614">
        <f t="shared" si="1171"/>
        <v>2017</v>
      </c>
      <c r="W4614">
        <f t="shared" si="1172"/>
        <v>2</v>
      </c>
    </row>
    <row r="4615" spans="1:23" x14ac:dyDescent="0.25">
      <c r="A4615" s="1">
        <v>42783</v>
      </c>
      <c r="B4615" s="2">
        <v>9759.76</v>
      </c>
      <c r="C4615" s="2">
        <v>94249</v>
      </c>
      <c r="D4615" s="2">
        <v>9762</v>
      </c>
      <c r="E4615" s="2">
        <v>9750</v>
      </c>
      <c r="F4615" s="10">
        <f t="shared" si="1162"/>
        <v>2.2951384050418078E-4</v>
      </c>
      <c r="G4615" s="2">
        <f t="shared" ca="1" si="1163"/>
        <v>75708.800000000003</v>
      </c>
      <c r="H4615">
        <f t="shared" ca="1" si="1164"/>
        <v>1</v>
      </c>
      <c r="I4615">
        <f t="shared" si="1165"/>
        <v>-1</v>
      </c>
      <c r="J4615">
        <f t="shared" si="1168"/>
        <v>-11.489999999999782</v>
      </c>
      <c r="K4615">
        <f t="shared" ca="1" si="1166"/>
        <v>1</v>
      </c>
      <c r="L4615" s="11">
        <f t="shared" ca="1" si="1160"/>
        <v>12453.10999999995</v>
      </c>
      <c r="M4615">
        <f t="shared" ca="1" si="1167"/>
        <v>1</v>
      </c>
      <c r="N4615">
        <f t="shared" ca="1" si="1161"/>
        <v>0</v>
      </c>
      <c r="O4615">
        <f>COUNTIF(結算日!$A$3:$A$249,A4615)</f>
        <v>0</v>
      </c>
      <c r="Q4615" s="7">
        <f t="shared" si="1169"/>
        <v>-10</v>
      </c>
      <c r="R4615" s="8">
        <f t="shared" ca="1" si="1173"/>
        <v>-4140</v>
      </c>
      <c r="S4615" s="8">
        <f t="shared" ca="1" si="1174"/>
        <v>4047253</v>
      </c>
      <c r="T4615" s="8">
        <f t="shared" ca="1" si="1170"/>
        <v>414</v>
      </c>
      <c r="U4615" s="9">
        <f t="shared" ca="1" si="1175"/>
        <v>0</v>
      </c>
      <c r="V4615">
        <f t="shared" si="1171"/>
        <v>2017</v>
      </c>
      <c r="W4615">
        <f t="shared" si="1172"/>
        <v>2</v>
      </c>
    </row>
    <row r="4616" spans="1:23" x14ac:dyDescent="0.25">
      <c r="A4616" s="1">
        <v>42784</v>
      </c>
      <c r="B4616" s="2">
        <v>9779.92</v>
      </c>
      <c r="C4616" s="2">
        <v>61674</v>
      </c>
      <c r="D4616" s="2">
        <v>9788</v>
      </c>
      <c r="E4616" s="2">
        <v>9772</v>
      </c>
      <c r="F4616" s="10">
        <f t="shared" si="1162"/>
        <v>8.2618262726064096E-4</v>
      </c>
      <c r="G4616" s="2">
        <f t="shared" ca="1" si="1163"/>
        <v>75482.899999999994</v>
      </c>
      <c r="H4616">
        <f t="shared" ca="1" si="1164"/>
        <v>-1</v>
      </c>
      <c r="I4616">
        <f t="shared" si="1165"/>
        <v>-1</v>
      </c>
      <c r="J4616">
        <f t="shared" si="1168"/>
        <v>20.159999999999854</v>
      </c>
      <c r="K4616">
        <f t="shared" ca="1" si="1166"/>
        <v>-1</v>
      </c>
      <c r="L4616" s="11">
        <f t="shared" ca="1" si="1160"/>
        <v>12473.26999999995</v>
      </c>
      <c r="M4616">
        <f t="shared" ca="1" si="1167"/>
        <v>-1</v>
      </c>
      <c r="N4616">
        <f t="shared" ca="1" si="1161"/>
        <v>2</v>
      </c>
      <c r="O4616">
        <f>COUNTIF(結算日!$A$3:$A$249,A4616)</f>
        <v>0</v>
      </c>
      <c r="Q4616" s="7">
        <f t="shared" si="1169"/>
        <v>26</v>
      </c>
      <c r="R4616" s="8">
        <f t="shared" ca="1" si="1173"/>
        <v>10764</v>
      </c>
      <c r="S4616" s="8">
        <f t="shared" ca="1" si="1174"/>
        <v>4058017</v>
      </c>
      <c r="T4616" s="8">
        <f t="shared" ca="1" si="1170"/>
        <v>-414</v>
      </c>
      <c r="U4616" s="9">
        <f t="shared" ca="1" si="1175"/>
        <v>828</v>
      </c>
      <c r="V4616">
        <f t="shared" si="1171"/>
        <v>2017</v>
      </c>
      <c r="W4616">
        <f t="shared" si="1172"/>
        <v>2</v>
      </c>
    </row>
    <row r="4617" spans="1:23" x14ac:dyDescent="0.25">
      <c r="A4617" s="1">
        <v>42786</v>
      </c>
      <c r="B4617" s="2">
        <v>9753.2000000000007</v>
      </c>
      <c r="C4617" s="2">
        <v>96594</v>
      </c>
      <c r="D4617" s="2">
        <v>9766</v>
      </c>
      <c r="E4617" s="2">
        <v>9753</v>
      </c>
      <c r="F4617" s="10">
        <f t="shared" si="1162"/>
        <v>1.3123897797644446E-3</v>
      </c>
      <c r="G4617" s="2">
        <f t="shared" ca="1" si="1163"/>
        <v>75963.574999999997</v>
      </c>
      <c r="H4617">
        <f t="shared" ca="1" si="1164"/>
        <v>1</v>
      </c>
      <c r="I4617">
        <f t="shared" si="1165"/>
        <v>-1</v>
      </c>
      <c r="J4617">
        <f t="shared" si="1168"/>
        <v>-26.719999999999345</v>
      </c>
      <c r="K4617">
        <f t="shared" si="1166"/>
        <v>-1</v>
      </c>
      <c r="L4617" s="11">
        <f t="shared" ca="1" si="1160"/>
        <v>12499.989999999949</v>
      </c>
      <c r="M4617">
        <f t="shared" ca="1" si="1167"/>
        <v>-1</v>
      </c>
      <c r="N4617">
        <f t="shared" ca="1" si="1161"/>
        <v>0</v>
      </c>
      <c r="O4617">
        <f>COUNTIF(結算日!$A$3:$A$249,A4617)</f>
        <v>0</v>
      </c>
      <c r="Q4617" s="7">
        <f t="shared" si="1169"/>
        <v>-22</v>
      </c>
      <c r="R4617" s="8">
        <f t="shared" ca="1" si="1173"/>
        <v>9108</v>
      </c>
      <c r="S4617" s="8">
        <f t="shared" ca="1" si="1174"/>
        <v>4066297</v>
      </c>
      <c r="T4617" s="8">
        <f t="shared" ca="1" si="1170"/>
        <v>-416</v>
      </c>
      <c r="U4617" s="9">
        <f t="shared" ca="1" si="1175"/>
        <v>2</v>
      </c>
      <c r="V4617">
        <f t="shared" si="1171"/>
        <v>2017</v>
      </c>
      <c r="W4617">
        <f t="shared" si="1172"/>
        <v>2</v>
      </c>
    </row>
    <row r="4618" spans="1:23" x14ac:dyDescent="0.25">
      <c r="A4618" s="1">
        <v>42787</v>
      </c>
      <c r="B4618" s="2">
        <v>9763.93</v>
      </c>
      <c r="C4618" s="2">
        <v>88977</v>
      </c>
      <c r="D4618" s="2">
        <v>9766</v>
      </c>
      <c r="E4618" s="2">
        <v>9755</v>
      </c>
      <c r="F4618" s="10">
        <f t="shared" si="1162"/>
        <v>2.1200479724869936E-4</v>
      </c>
      <c r="G4618" s="2">
        <f t="shared" ca="1" si="1163"/>
        <v>76768.475000000006</v>
      </c>
      <c r="H4618">
        <f t="shared" ca="1" si="1164"/>
        <v>1</v>
      </c>
      <c r="I4618">
        <f t="shared" si="1165"/>
        <v>-1</v>
      </c>
      <c r="J4618">
        <f t="shared" si="1168"/>
        <v>10.729999999999563</v>
      </c>
      <c r="K4618">
        <f t="shared" ca="1" si="1166"/>
        <v>1</v>
      </c>
      <c r="L4618" s="11">
        <f t="shared" ca="1" si="1160"/>
        <v>12489.259999999949</v>
      </c>
      <c r="M4618">
        <f t="shared" ca="1" si="1167"/>
        <v>1</v>
      </c>
      <c r="N4618">
        <f t="shared" ca="1" si="1161"/>
        <v>2</v>
      </c>
      <c r="O4618">
        <f>COUNTIF(結算日!$A$3:$A$249,A4618)</f>
        <v>0</v>
      </c>
      <c r="Q4618" s="7">
        <f t="shared" si="1169"/>
        <v>0</v>
      </c>
      <c r="R4618" s="8">
        <f t="shared" ca="1" si="1173"/>
        <v>0</v>
      </c>
      <c r="S4618" s="8">
        <f t="shared" ca="1" si="1174"/>
        <v>4066295</v>
      </c>
      <c r="T4618" s="8">
        <f t="shared" ca="1" si="1170"/>
        <v>416</v>
      </c>
      <c r="U4618" s="9">
        <f t="shared" ca="1" si="1175"/>
        <v>832</v>
      </c>
      <c r="V4618">
        <f t="shared" si="1171"/>
        <v>2017</v>
      </c>
      <c r="W4618">
        <f t="shared" si="1172"/>
        <v>2</v>
      </c>
    </row>
    <row r="4619" spans="1:23" x14ac:dyDescent="0.25">
      <c r="A4619" s="1">
        <v>42788</v>
      </c>
      <c r="B4619" s="2">
        <v>9778.7800000000007</v>
      </c>
      <c r="C4619" s="2">
        <v>99305</v>
      </c>
      <c r="D4619" s="2">
        <v>9783</v>
      </c>
      <c r="E4619" s="2">
        <v>9771</v>
      </c>
      <c r="F4619" s="10">
        <f t="shared" si="1162"/>
        <v>4.3154667555667103E-4</v>
      </c>
      <c r="G4619" s="2">
        <f t="shared" ca="1" si="1163"/>
        <v>77763.475000000006</v>
      </c>
      <c r="H4619">
        <f t="shared" ca="1" si="1164"/>
        <v>1</v>
      </c>
      <c r="I4619">
        <f t="shared" si="1165"/>
        <v>-1</v>
      </c>
      <c r="J4619">
        <f t="shared" si="1168"/>
        <v>14.850000000000364</v>
      </c>
      <c r="K4619">
        <f t="shared" ca="1" si="1166"/>
        <v>1</v>
      </c>
      <c r="L4619" s="11">
        <f t="shared" ca="1" si="1160"/>
        <v>12504.10999999995</v>
      </c>
      <c r="M4619">
        <f t="shared" ca="1" si="1167"/>
        <v>1</v>
      </c>
      <c r="N4619">
        <f t="shared" ca="1" si="1161"/>
        <v>0</v>
      </c>
      <c r="O4619">
        <f>COUNTIF(結算日!$A$3:$A$249,A4619)</f>
        <v>0</v>
      </c>
      <c r="Q4619" s="7">
        <f t="shared" si="1169"/>
        <v>17</v>
      </c>
      <c r="R4619" s="8">
        <f t="shared" ca="1" si="1173"/>
        <v>7072</v>
      </c>
      <c r="S4619" s="8">
        <f t="shared" ca="1" si="1174"/>
        <v>4072535</v>
      </c>
      <c r="T4619" s="8">
        <f t="shared" ca="1" si="1170"/>
        <v>416</v>
      </c>
      <c r="U4619" s="9">
        <f t="shared" ca="1" si="1175"/>
        <v>0</v>
      </c>
      <c r="V4619">
        <f t="shared" si="1171"/>
        <v>2017</v>
      </c>
      <c r="W4619">
        <f t="shared" si="1172"/>
        <v>2</v>
      </c>
    </row>
    <row r="4620" spans="1:23" x14ac:dyDescent="0.25">
      <c r="A4620" s="1">
        <v>42789</v>
      </c>
      <c r="B4620" s="2">
        <v>9769.31</v>
      </c>
      <c r="C4620" s="2">
        <v>98984</v>
      </c>
      <c r="D4620" s="2">
        <v>9772</v>
      </c>
      <c r="E4620" s="2">
        <v>9760</v>
      </c>
      <c r="F4620" s="10">
        <f t="shared" si="1162"/>
        <v>2.7535209753826173E-4</v>
      </c>
      <c r="G4620" s="2">
        <f t="shared" ca="1" si="1163"/>
        <v>78793.475000000006</v>
      </c>
      <c r="H4620">
        <f t="shared" ca="1" si="1164"/>
        <v>1</v>
      </c>
      <c r="I4620">
        <f t="shared" si="1165"/>
        <v>-1</v>
      </c>
      <c r="J4620">
        <f t="shared" si="1168"/>
        <v>-9.4700000000011642</v>
      </c>
      <c r="K4620">
        <f t="shared" ca="1" si="1166"/>
        <v>1</v>
      </c>
      <c r="L4620" s="11">
        <f t="shared" ca="1" si="1160"/>
        <v>12494.639999999948</v>
      </c>
      <c r="M4620">
        <f t="shared" ca="1" si="1167"/>
        <v>1</v>
      </c>
      <c r="N4620">
        <f t="shared" ca="1" si="1161"/>
        <v>0</v>
      </c>
      <c r="O4620">
        <f>COUNTIF(結算日!$A$3:$A$249,A4620)</f>
        <v>0</v>
      </c>
      <c r="Q4620" s="7">
        <f t="shared" si="1169"/>
        <v>-11</v>
      </c>
      <c r="R4620" s="8">
        <f t="shared" ca="1" si="1173"/>
        <v>-4576</v>
      </c>
      <c r="S4620" s="8">
        <f t="shared" ca="1" si="1174"/>
        <v>4067959</v>
      </c>
      <c r="T4620" s="8">
        <f t="shared" ca="1" si="1170"/>
        <v>416</v>
      </c>
      <c r="U4620" s="9">
        <f t="shared" ca="1" si="1175"/>
        <v>0</v>
      </c>
      <c r="V4620">
        <f t="shared" si="1171"/>
        <v>2017</v>
      </c>
      <c r="W4620">
        <f t="shared" si="1172"/>
        <v>2</v>
      </c>
    </row>
    <row r="4621" spans="1:23" x14ac:dyDescent="0.25">
      <c r="A4621" s="1">
        <v>42790</v>
      </c>
      <c r="B4621" s="2">
        <v>9750.4699999999993</v>
      </c>
      <c r="C4621" s="2">
        <v>89691</v>
      </c>
      <c r="D4621" s="2">
        <v>9761</v>
      </c>
      <c r="E4621" s="2">
        <v>9751</v>
      </c>
      <c r="F4621" s="10">
        <f t="shared" si="1162"/>
        <v>1.0799479409711044E-3</v>
      </c>
      <c r="G4621" s="2">
        <f t="shared" ca="1" si="1163"/>
        <v>79592.100000000006</v>
      </c>
      <c r="H4621">
        <f t="shared" ca="1" si="1164"/>
        <v>1</v>
      </c>
      <c r="I4621">
        <f t="shared" si="1165"/>
        <v>-1</v>
      </c>
      <c r="J4621">
        <f t="shared" si="1168"/>
        <v>-18.840000000000146</v>
      </c>
      <c r="K4621">
        <f t="shared" si="1166"/>
        <v>-1</v>
      </c>
      <c r="L4621" s="11">
        <f t="shared" ca="1" si="1160"/>
        <v>12475.799999999948</v>
      </c>
      <c r="M4621">
        <f t="shared" ca="1" si="1167"/>
        <v>-1</v>
      </c>
      <c r="N4621">
        <f t="shared" ca="1" si="1161"/>
        <v>2</v>
      </c>
      <c r="O4621">
        <f>COUNTIF(結算日!$A$3:$A$249,A4621)</f>
        <v>0</v>
      </c>
      <c r="Q4621" s="7">
        <f t="shared" si="1169"/>
        <v>-11</v>
      </c>
      <c r="R4621" s="8">
        <f t="shared" ca="1" si="1173"/>
        <v>-4576</v>
      </c>
      <c r="S4621" s="8">
        <f t="shared" ca="1" si="1174"/>
        <v>4063383</v>
      </c>
      <c r="T4621" s="8">
        <f t="shared" ca="1" si="1170"/>
        <v>-416</v>
      </c>
      <c r="U4621" s="9">
        <f t="shared" ca="1" si="1175"/>
        <v>832</v>
      </c>
      <c r="V4621">
        <f t="shared" si="1171"/>
        <v>2017</v>
      </c>
      <c r="W4621">
        <f t="shared" si="1172"/>
        <v>2</v>
      </c>
    </row>
    <row r="4622" spans="1:23" x14ac:dyDescent="0.25">
      <c r="A4622" s="1">
        <v>42795</v>
      </c>
      <c r="B4622" s="2">
        <v>9674.7800000000007</v>
      </c>
      <c r="C4622" s="2">
        <v>98100</v>
      </c>
      <c r="D4622" s="2">
        <v>9682</v>
      </c>
      <c r="E4622" s="2">
        <v>9673</v>
      </c>
      <c r="F4622" s="10">
        <f t="shared" si="1162"/>
        <v>7.4627019942563599E-4</v>
      </c>
      <c r="G4622" s="2">
        <f t="shared" ca="1" si="1163"/>
        <v>80730.7</v>
      </c>
      <c r="H4622">
        <f t="shared" ca="1" si="1164"/>
        <v>1</v>
      </c>
      <c r="I4622">
        <f t="shared" si="1165"/>
        <v>-1</v>
      </c>
      <c r="J4622">
        <f t="shared" si="1168"/>
        <v>-75.68999999999869</v>
      </c>
      <c r="K4622">
        <f t="shared" ca="1" si="1166"/>
        <v>1</v>
      </c>
      <c r="L4622" s="11">
        <f t="shared" ca="1" si="1160"/>
        <v>12551.489999999947</v>
      </c>
      <c r="M4622">
        <f t="shared" ca="1" si="1167"/>
        <v>1</v>
      </c>
      <c r="N4622">
        <f t="shared" ca="1" si="1161"/>
        <v>2</v>
      </c>
      <c r="O4622">
        <f>COUNTIF(結算日!$A$3:$A$249,A4622)</f>
        <v>0</v>
      </c>
      <c r="Q4622" s="7">
        <f t="shared" si="1169"/>
        <v>-79</v>
      </c>
      <c r="R4622" s="8">
        <f t="shared" ca="1" si="1173"/>
        <v>32864</v>
      </c>
      <c r="S4622" s="8">
        <f t="shared" ca="1" si="1174"/>
        <v>4095415</v>
      </c>
      <c r="T4622" s="8">
        <f t="shared" ca="1" si="1170"/>
        <v>422</v>
      </c>
      <c r="U4622" s="9">
        <f t="shared" ca="1" si="1175"/>
        <v>838</v>
      </c>
      <c r="V4622">
        <f t="shared" si="1171"/>
        <v>2017</v>
      </c>
      <c r="W4622">
        <f t="shared" si="1172"/>
        <v>3</v>
      </c>
    </row>
    <row r="4623" spans="1:23" x14ac:dyDescent="0.25">
      <c r="A4623" s="1">
        <v>42796</v>
      </c>
      <c r="B4623" s="2">
        <v>9691.7999999999993</v>
      </c>
      <c r="C4623" s="2">
        <v>101599</v>
      </c>
      <c r="D4623" s="2">
        <v>9691</v>
      </c>
      <c r="E4623" s="2">
        <v>9680</v>
      </c>
      <c r="F4623" s="10">
        <f t="shared" si="1162"/>
        <v>-8.2544006273277404E-5</v>
      </c>
      <c r="G4623" s="2">
        <f t="shared" ca="1" si="1163"/>
        <v>82482.125</v>
      </c>
      <c r="H4623">
        <f t="shared" ca="1" si="1164"/>
        <v>1</v>
      </c>
      <c r="I4623">
        <f t="shared" si="1165"/>
        <v>1</v>
      </c>
      <c r="J4623">
        <f t="shared" si="1168"/>
        <v>17.019999999998618</v>
      </c>
      <c r="K4623">
        <f t="shared" ca="1" si="1166"/>
        <v>1</v>
      </c>
      <c r="L4623" s="11">
        <f t="shared" ca="1" si="1160"/>
        <v>12568.509999999946</v>
      </c>
      <c r="M4623">
        <f t="shared" ca="1" si="1167"/>
        <v>1</v>
      </c>
      <c r="N4623">
        <f t="shared" ca="1" si="1161"/>
        <v>0</v>
      </c>
      <c r="O4623">
        <f>COUNTIF(結算日!$A$3:$A$249,A4623)</f>
        <v>0</v>
      </c>
      <c r="Q4623" s="7">
        <f t="shared" si="1169"/>
        <v>9</v>
      </c>
      <c r="R4623" s="8">
        <f t="shared" ca="1" si="1173"/>
        <v>3798</v>
      </c>
      <c r="S4623" s="8">
        <f t="shared" ca="1" si="1174"/>
        <v>4098375</v>
      </c>
      <c r="T4623" s="8">
        <f t="shared" ca="1" si="1170"/>
        <v>422</v>
      </c>
      <c r="U4623" s="9">
        <f t="shared" ca="1" si="1175"/>
        <v>0</v>
      </c>
      <c r="V4623">
        <f t="shared" si="1171"/>
        <v>2017</v>
      </c>
      <c r="W4623">
        <f t="shared" si="1172"/>
        <v>3</v>
      </c>
    </row>
    <row r="4624" spans="1:23" x14ac:dyDescent="0.25">
      <c r="A4624" s="1">
        <v>42797</v>
      </c>
      <c r="B4624" s="2">
        <v>9648.2099999999991</v>
      </c>
      <c r="C4624" s="2">
        <v>84008</v>
      </c>
      <c r="D4624" s="2">
        <v>9629</v>
      </c>
      <c r="E4624" s="2">
        <v>9617</v>
      </c>
      <c r="F4624" s="10">
        <f t="shared" si="1162"/>
        <v>-1.9910428981125827E-3</v>
      </c>
      <c r="G4624" s="2">
        <f t="shared" ca="1" si="1163"/>
        <v>83746.475000000006</v>
      </c>
      <c r="H4624">
        <f t="shared" ca="1" si="1164"/>
        <v>1</v>
      </c>
      <c r="I4624">
        <f t="shared" si="1165"/>
        <v>1</v>
      </c>
      <c r="J4624">
        <f t="shared" si="1168"/>
        <v>-43.590000000000146</v>
      </c>
      <c r="K4624">
        <f t="shared" si="1166"/>
        <v>1</v>
      </c>
      <c r="L4624" s="11">
        <f t="shared" ca="1" si="1160"/>
        <v>12524.919999999946</v>
      </c>
      <c r="M4624">
        <f t="shared" ca="1" si="1167"/>
        <v>1</v>
      </c>
      <c r="N4624">
        <f t="shared" ca="1" si="1161"/>
        <v>0</v>
      </c>
      <c r="O4624">
        <f>COUNTIF(結算日!$A$3:$A$249,A4624)</f>
        <v>0</v>
      </c>
      <c r="Q4624" s="7">
        <f t="shared" si="1169"/>
        <v>-62</v>
      </c>
      <c r="R4624" s="8">
        <f t="shared" ca="1" si="1173"/>
        <v>-26164</v>
      </c>
      <c r="S4624" s="8">
        <f t="shared" ca="1" si="1174"/>
        <v>4072211</v>
      </c>
      <c r="T4624" s="8">
        <f t="shared" ca="1" si="1170"/>
        <v>422</v>
      </c>
      <c r="U4624" s="9">
        <f t="shared" ca="1" si="1175"/>
        <v>0</v>
      </c>
      <c r="V4624">
        <f t="shared" si="1171"/>
        <v>2017</v>
      </c>
      <c r="W4624">
        <f t="shared" si="1172"/>
        <v>3</v>
      </c>
    </row>
    <row r="4625" spans="1:23" x14ac:dyDescent="0.25">
      <c r="A4625" s="1">
        <v>42800</v>
      </c>
      <c r="B4625" s="2">
        <v>9682.6299999999992</v>
      </c>
      <c r="C4625" s="2">
        <v>68002</v>
      </c>
      <c r="D4625" s="2">
        <v>9683</v>
      </c>
      <c r="E4625" s="2">
        <v>9668</v>
      </c>
      <c r="F4625" s="10">
        <f t="shared" si="1162"/>
        <v>3.8212758310507411E-5</v>
      </c>
      <c r="G4625" s="2">
        <f t="shared" ca="1" si="1163"/>
        <v>84282.074999999997</v>
      </c>
      <c r="H4625">
        <f t="shared" ca="1" si="1164"/>
        <v>-1</v>
      </c>
      <c r="I4625">
        <f t="shared" si="1165"/>
        <v>-1</v>
      </c>
      <c r="J4625">
        <f t="shared" si="1168"/>
        <v>34.420000000000073</v>
      </c>
      <c r="K4625">
        <f t="shared" ca="1" si="1166"/>
        <v>-1</v>
      </c>
      <c r="L4625" s="11">
        <f t="shared" ca="1" si="1160"/>
        <v>12559.339999999946</v>
      </c>
      <c r="M4625">
        <f t="shared" ca="1" si="1167"/>
        <v>-1</v>
      </c>
      <c r="N4625">
        <f t="shared" ca="1" si="1161"/>
        <v>2</v>
      </c>
      <c r="O4625">
        <f>COUNTIF(結算日!$A$3:$A$249,A4625)</f>
        <v>0</v>
      </c>
      <c r="Q4625" s="7">
        <f t="shared" si="1169"/>
        <v>54</v>
      </c>
      <c r="R4625" s="8">
        <f t="shared" ca="1" si="1173"/>
        <v>22788</v>
      </c>
      <c r="S4625" s="8">
        <f t="shared" ca="1" si="1174"/>
        <v>4094999</v>
      </c>
      <c r="T4625" s="8">
        <f t="shared" ca="1" si="1170"/>
        <v>-422</v>
      </c>
      <c r="U4625" s="9">
        <f t="shared" ca="1" si="1175"/>
        <v>844</v>
      </c>
      <c r="V4625">
        <f t="shared" si="1171"/>
        <v>2017</v>
      </c>
      <c r="W4625">
        <f t="shared" si="1172"/>
        <v>3</v>
      </c>
    </row>
    <row r="4626" spans="1:23" x14ac:dyDescent="0.25">
      <c r="A4626" s="1">
        <v>42801</v>
      </c>
      <c r="B4626" s="2">
        <v>9738.07</v>
      </c>
      <c r="C4626" s="2">
        <v>69740</v>
      </c>
      <c r="D4626" s="2">
        <v>9727</v>
      </c>
      <c r="E4626" s="2">
        <v>9714</v>
      </c>
      <c r="F4626" s="10">
        <f t="shared" si="1162"/>
        <v>-1.1367755623034048E-3</v>
      </c>
      <c r="G4626" s="2">
        <f t="shared" ca="1" si="1163"/>
        <v>84725.074999999997</v>
      </c>
      <c r="H4626">
        <f t="shared" ca="1" si="1164"/>
        <v>-1</v>
      </c>
      <c r="I4626">
        <f t="shared" si="1165"/>
        <v>1</v>
      </c>
      <c r="J4626">
        <f t="shared" si="1168"/>
        <v>55.440000000000509</v>
      </c>
      <c r="K4626">
        <f t="shared" si="1166"/>
        <v>1</v>
      </c>
      <c r="L4626" s="11">
        <f t="shared" ca="1" si="1160"/>
        <v>12503.899999999945</v>
      </c>
      <c r="M4626">
        <f t="shared" ca="1" si="1167"/>
        <v>1</v>
      </c>
      <c r="N4626">
        <f t="shared" ca="1" si="1161"/>
        <v>2</v>
      </c>
      <c r="O4626">
        <f>COUNTIF(結算日!$A$3:$A$249,A4626)</f>
        <v>0</v>
      </c>
      <c r="Q4626" s="7">
        <f t="shared" si="1169"/>
        <v>44</v>
      </c>
      <c r="R4626" s="8">
        <f t="shared" ca="1" si="1173"/>
        <v>-18568</v>
      </c>
      <c r="S4626" s="8">
        <f t="shared" ca="1" si="1174"/>
        <v>4075587</v>
      </c>
      <c r="T4626" s="8">
        <f t="shared" ca="1" si="1170"/>
        <v>418</v>
      </c>
      <c r="U4626" s="9">
        <f t="shared" ca="1" si="1175"/>
        <v>840</v>
      </c>
      <c r="V4626">
        <f t="shared" si="1171"/>
        <v>2017</v>
      </c>
      <c r="W4626">
        <f t="shared" si="1172"/>
        <v>3</v>
      </c>
    </row>
    <row r="4627" spans="1:23" x14ac:dyDescent="0.25">
      <c r="A4627" s="1">
        <v>42802</v>
      </c>
      <c r="B4627" s="2">
        <v>9753.4500000000007</v>
      </c>
      <c r="C4627" s="2">
        <v>79668</v>
      </c>
      <c r="D4627" s="2">
        <v>9748</v>
      </c>
      <c r="E4627" s="2">
        <v>9734</v>
      </c>
      <c r="F4627" s="10">
        <f t="shared" si="1162"/>
        <v>-5.5877663801018329E-4</v>
      </c>
      <c r="G4627" s="2">
        <f t="shared" ca="1" si="1163"/>
        <v>85312.2</v>
      </c>
      <c r="H4627">
        <f t="shared" ca="1" si="1164"/>
        <v>-1</v>
      </c>
      <c r="I4627">
        <f t="shared" si="1165"/>
        <v>1</v>
      </c>
      <c r="J4627">
        <f t="shared" si="1168"/>
        <v>15.380000000001019</v>
      </c>
      <c r="K4627">
        <f t="shared" ca="1" si="1166"/>
        <v>-1</v>
      </c>
      <c r="L4627" s="11">
        <f t="shared" ca="1" si="1160"/>
        <v>12519.279999999946</v>
      </c>
      <c r="M4627">
        <f t="shared" ca="1" si="1167"/>
        <v>-1</v>
      </c>
      <c r="N4627">
        <f t="shared" ca="1" si="1161"/>
        <v>2</v>
      </c>
      <c r="O4627">
        <f>COUNTIF(結算日!$A$3:$A$249,A4627)</f>
        <v>0</v>
      </c>
      <c r="Q4627" s="7">
        <f t="shared" si="1169"/>
        <v>21</v>
      </c>
      <c r="R4627" s="8">
        <f t="shared" ca="1" si="1173"/>
        <v>8778</v>
      </c>
      <c r="S4627" s="8">
        <f t="shared" ca="1" si="1174"/>
        <v>4083525</v>
      </c>
      <c r="T4627" s="8">
        <f t="shared" ca="1" si="1170"/>
        <v>-418</v>
      </c>
      <c r="U4627" s="9">
        <f t="shared" ca="1" si="1175"/>
        <v>836</v>
      </c>
      <c r="V4627">
        <f t="shared" si="1171"/>
        <v>2017</v>
      </c>
      <c r="W4627">
        <f t="shared" si="1172"/>
        <v>3</v>
      </c>
    </row>
    <row r="4628" spans="1:23" x14ac:dyDescent="0.25">
      <c r="A4628" s="1">
        <v>42803</v>
      </c>
      <c r="B4628" s="2">
        <v>9658.61</v>
      </c>
      <c r="C4628" s="2">
        <v>88557</v>
      </c>
      <c r="D4628" s="2">
        <v>9652</v>
      </c>
      <c r="E4628" s="2">
        <v>9640</v>
      </c>
      <c r="F4628" s="10">
        <f t="shared" si="1162"/>
        <v>-6.8436348501499378E-4</v>
      </c>
      <c r="G4628" s="2">
        <f t="shared" ca="1" si="1163"/>
        <v>86393.925000000003</v>
      </c>
      <c r="H4628">
        <f t="shared" ca="1" si="1164"/>
        <v>1</v>
      </c>
      <c r="I4628">
        <f t="shared" si="1165"/>
        <v>1</v>
      </c>
      <c r="J4628">
        <f t="shared" si="1168"/>
        <v>-94.840000000000146</v>
      </c>
      <c r="K4628">
        <f t="shared" ca="1" si="1166"/>
        <v>1</v>
      </c>
      <c r="L4628" s="11">
        <f t="shared" ca="1" si="1160"/>
        <v>12614.119999999946</v>
      </c>
      <c r="M4628">
        <f t="shared" ca="1" si="1167"/>
        <v>1</v>
      </c>
      <c r="N4628">
        <f t="shared" ca="1" si="1161"/>
        <v>2</v>
      </c>
      <c r="O4628">
        <f>COUNTIF(結算日!$A$3:$A$249,A4628)</f>
        <v>0</v>
      </c>
      <c r="Q4628" s="7">
        <f t="shared" si="1169"/>
        <v>-96</v>
      </c>
      <c r="R4628" s="8">
        <f t="shared" ca="1" si="1173"/>
        <v>40128</v>
      </c>
      <c r="S4628" s="8">
        <f t="shared" ca="1" si="1174"/>
        <v>4122817</v>
      </c>
      <c r="T4628" s="8">
        <f t="shared" ca="1" si="1170"/>
        <v>427</v>
      </c>
      <c r="U4628" s="9">
        <f t="shared" ca="1" si="1175"/>
        <v>845</v>
      </c>
      <c r="V4628">
        <f t="shared" si="1171"/>
        <v>2017</v>
      </c>
      <c r="W4628">
        <f t="shared" si="1172"/>
        <v>3</v>
      </c>
    </row>
    <row r="4629" spans="1:23" x14ac:dyDescent="0.25">
      <c r="A4629" s="1">
        <v>42804</v>
      </c>
      <c r="B4629" s="2">
        <v>9627.89</v>
      </c>
      <c r="C4629" s="2">
        <v>87717</v>
      </c>
      <c r="D4629" s="2">
        <v>9625</v>
      </c>
      <c r="E4629" s="2">
        <v>9615</v>
      </c>
      <c r="F4629" s="10">
        <f t="shared" si="1162"/>
        <v>-3.0016961141010601E-4</v>
      </c>
      <c r="G4629" s="2">
        <f t="shared" ca="1" si="1163"/>
        <v>87188.65</v>
      </c>
      <c r="H4629">
        <f t="shared" ca="1" si="1164"/>
        <v>1</v>
      </c>
      <c r="I4629">
        <f t="shared" si="1165"/>
        <v>1</v>
      </c>
      <c r="J4629">
        <f t="shared" si="1168"/>
        <v>-30.720000000001164</v>
      </c>
      <c r="K4629">
        <f t="shared" ca="1" si="1166"/>
        <v>1</v>
      </c>
      <c r="L4629" s="11">
        <f t="shared" ca="1" si="1160"/>
        <v>12583.399999999945</v>
      </c>
      <c r="M4629">
        <f t="shared" ca="1" si="1167"/>
        <v>1</v>
      </c>
      <c r="N4629">
        <f t="shared" ca="1" si="1161"/>
        <v>0</v>
      </c>
      <c r="O4629">
        <f>COUNTIF(結算日!$A$3:$A$249,A4629)</f>
        <v>0</v>
      </c>
      <c r="Q4629" s="7">
        <f t="shared" si="1169"/>
        <v>-27</v>
      </c>
      <c r="R4629" s="8">
        <f t="shared" ca="1" si="1173"/>
        <v>-11529</v>
      </c>
      <c r="S4629" s="8">
        <f t="shared" ca="1" si="1174"/>
        <v>4110443</v>
      </c>
      <c r="T4629" s="8">
        <f t="shared" ca="1" si="1170"/>
        <v>427</v>
      </c>
      <c r="U4629" s="9">
        <f t="shared" ca="1" si="1175"/>
        <v>0</v>
      </c>
      <c r="V4629">
        <f t="shared" si="1171"/>
        <v>2017</v>
      </c>
      <c r="W4629">
        <f t="shared" si="1172"/>
        <v>3</v>
      </c>
    </row>
    <row r="4630" spans="1:23" x14ac:dyDescent="0.25">
      <c r="A4630" s="1">
        <v>42807</v>
      </c>
      <c r="B4630" s="2">
        <v>9697.34</v>
      </c>
      <c r="C4630" s="2">
        <v>79418</v>
      </c>
      <c r="D4630" s="2">
        <v>9692</v>
      </c>
      <c r="E4630" s="2">
        <v>9683</v>
      </c>
      <c r="F4630" s="10">
        <f t="shared" si="1162"/>
        <v>-5.5066647142409941E-4</v>
      </c>
      <c r="G4630" s="2">
        <f t="shared" ca="1" si="1163"/>
        <v>87274.074999999997</v>
      </c>
      <c r="H4630">
        <f t="shared" ca="1" si="1164"/>
        <v>-1</v>
      </c>
      <c r="I4630">
        <f t="shared" si="1165"/>
        <v>1</v>
      </c>
      <c r="J4630">
        <f t="shared" si="1168"/>
        <v>69.450000000000728</v>
      </c>
      <c r="K4630">
        <f t="shared" ca="1" si="1166"/>
        <v>-1</v>
      </c>
      <c r="L4630" s="11">
        <f t="shared" ca="1" si="1160"/>
        <v>12652.849999999946</v>
      </c>
      <c r="M4630">
        <f t="shared" ca="1" si="1167"/>
        <v>-1</v>
      </c>
      <c r="N4630">
        <f t="shared" ca="1" si="1161"/>
        <v>2</v>
      </c>
      <c r="O4630">
        <f>COUNTIF(結算日!$A$3:$A$249,A4630)</f>
        <v>0</v>
      </c>
      <c r="Q4630" s="7">
        <f t="shared" si="1169"/>
        <v>67</v>
      </c>
      <c r="R4630" s="8">
        <f t="shared" ca="1" si="1173"/>
        <v>28609</v>
      </c>
      <c r="S4630" s="8">
        <f t="shared" ca="1" si="1174"/>
        <v>4139052</v>
      </c>
      <c r="T4630" s="8">
        <f t="shared" ca="1" si="1170"/>
        <v>-427</v>
      </c>
      <c r="U4630" s="9">
        <f t="shared" ca="1" si="1175"/>
        <v>854</v>
      </c>
      <c r="V4630">
        <f t="shared" si="1171"/>
        <v>2017</v>
      </c>
      <c r="W4630">
        <f t="shared" si="1172"/>
        <v>3</v>
      </c>
    </row>
    <row r="4631" spans="1:23" x14ac:dyDescent="0.25">
      <c r="A4631" s="1">
        <v>42808</v>
      </c>
      <c r="B4631" s="2">
        <v>9744.2099999999991</v>
      </c>
      <c r="C4631" s="2">
        <v>89190</v>
      </c>
      <c r="D4631" s="2">
        <v>9749</v>
      </c>
      <c r="E4631" s="2">
        <v>9742</v>
      </c>
      <c r="F4631" s="10">
        <f t="shared" si="1162"/>
        <v>4.9157397059396146E-4</v>
      </c>
      <c r="G4631" s="2">
        <f t="shared" ca="1" si="1163"/>
        <v>87772.024999999994</v>
      </c>
      <c r="H4631">
        <f t="shared" ca="1" si="1164"/>
        <v>1</v>
      </c>
      <c r="I4631">
        <f t="shared" si="1165"/>
        <v>-1</v>
      </c>
      <c r="J4631">
        <f t="shared" si="1168"/>
        <v>46.869999999998981</v>
      </c>
      <c r="K4631">
        <f t="shared" ca="1" si="1166"/>
        <v>1</v>
      </c>
      <c r="L4631" s="11">
        <f t="shared" ca="1" si="1160"/>
        <v>12605.979999999947</v>
      </c>
      <c r="M4631">
        <f t="shared" ca="1" si="1167"/>
        <v>1</v>
      </c>
      <c r="N4631">
        <f t="shared" ca="1" si="1161"/>
        <v>2</v>
      </c>
      <c r="O4631">
        <f>COUNTIF(結算日!$A$3:$A$249,A4631)</f>
        <v>0</v>
      </c>
      <c r="Q4631" s="7">
        <f t="shared" si="1169"/>
        <v>57</v>
      </c>
      <c r="R4631" s="8">
        <f t="shared" ca="1" si="1173"/>
        <v>-24339</v>
      </c>
      <c r="S4631" s="8">
        <f t="shared" ca="1" si="1174"/>
        <v>4113859</v>
      </c>
      <c r="T4631" s="8">
        <f t="shared" ca="1" si="1170"/>
        <v>421</v>
      </c>
      <c r="U4631" s="9">
        <f t="shared" ca="1" si="1175"/>
        <v>848</v>
      </c>
      <c r="V4631">
        <f t="shared" si="1171"/>
        <v>2017</v>
      </c>
      <c r="W4631">
        <f t="shared" si="1172"/>
        <v>3</v>
      </c>
    </row>
    <row r="4632" spans="1:23" x14ac:dyDescent="0.25">
      <c r="A4632" s="1">
        <v>42809</v>
      </c>
      <c r="B4632" s="2">
        <v>9740.31</v>
      </c>
      <c r="C4632" s="2">
        <v>71643</v>
      </c>
      <c r="D4632" s="2">
        <v>9732</v>
      </c>
      <c r="E4632" s="2">
        <v>9726</v>
      </c>
      <c r="F4632" s="10">
        <f t="shared" si="1162"/>
        <v>-1.4691524191734473E-3</v>
      </c>
      <c r="G4632" s="2">
        <f t="shared" ca="1" si="1163"/>
        <v>87966.9</v>
      </c>
      <c r="H4632">
        <f t="shared" ca="1" si="1164"/>
        <v>-1</v>
      </c>
      <c r="I4632">
        <f t="shared" si="1165"/>
        <v>1</v>
      </c>
      <c r="J4632">
        <f t="shared" si="1168"/>
        <v>-3.8999999999996362</v>
      </c>
      <c r="K4632">
        <f t="shared" si="1166"/>
        <v>1</v>
      </c>
      <c r="L4632" s="11">
        <f t="shared" ca="1" si="1160"/>
        <v>12602.079999999947</v>
      </c>
      <c r="M4632">
        <f t="shared" ca="1" si="1167"/>
        <v>1</v>
      </c>
      <c r="N4632">
        <f t="shared" ca="1" si="1161"/>
        <v>0</v>
      </c>
      <c r="O4632">
        <f>COUNTIF(結算日!$A$3:$A$249,A4632)</f>
        <v>1</v>
      </c>
      <c r="Q4632" s="7">
        <f t="shared" si="1169"/>
        <v>-17</v>
      </c>
      <c r="R4632" s="8">
        <f t="shared" ca="1" si="1173"/>
        <v>-7157</v>
      </c>
      <c r="S4632" s="8">
        <f t="shared" ca="1" si="1174"/>
        <v>4105854</v>
      </c>
      <c r="T4632" s="8">
        <f t="shared" ca="1" si="1170"/>
        <v>422</v>
      </c>
      <c r="U4632" s="9">
        <f t="shared" ca="1" si="1175"/>
        <v>843</v>
      </c>
      <c r="V4632">
        <f t="shared" si="1171"/>
        <v>2017</v>
      </c>
      <c r="W4632">
        <f t="shared" si="1172"/>
        <v>3</v>
      </c>
    </row>
    <row r="4633" spans="1:23" x14ac:dyDescent="0.25">
      <c r="A4633" s="1">
        <v>42810</v>
      </c>
      <c r="B4633" s="2">
        <v>9837.83</v>
      </c>
      <c r="C4633" s="2">
        <v>93692</v>
      </c>
      <c r="D4633" s="2">
        <v>9840</v>
      </c>
      <c r="E4633" s="2">
        <v>9828</v>
      </c>
      <c r="F4633" s="10">
        <f t="shared" si="1162"/>
        <v>2.2057709881151411E-4</v>
      </c>
      <c r="G4633" s="2">
        <f t="shared" ca="1" si="1163"/>
        <v>88816.574999999997</v>
      </c>
      <c r="H4633">
        <f t="shared" ca="1" si="1164"/>
        <v>1</v>
      </c>
      <c r="I4633">
        <f t="shared" si="1165"/>
        <v>-1</v>
      </c>
      <c r="J4633">
        <f t="shared" si="1168"/>
        <v>97.520000000000437</v>
      </c>
      <c r="K4633">
        <f t="shared" ca="1" si="1166"/>
        <v>1</v>
      </c>
      <c r="L4633" s="11">
        <f t="shared" ca="1" si="1160"/>
        <v>12699.599999999948</v>
      </c>
      <c r="M4633">
        <f t="shared" ca="1" si="1167"/>
        <v>1</v>
      </c>
      <c r="N4633">
        <f t="shared" ca="1" si="1161"/>
        <v>0</v>
      </c>
      <c r="O4633">
        <f>COUNTIF(結算日!$A$3:$A$249,A4633)</f>
        <v>0</v>
      </c>
      <c r="Q4633" s="7">
        <f t="shared" si="1169"/>
        <v>114</v>
      </c>
      <c r="R4633" s="8">
        <f t="shared" ca="1" si="1173"/>
        <v>48108</v>
      </c>
      <c r="S4633" s="8">
        <f t="shared" ca="1" si="1174"/>
        <v>4153119</v>
      </c>
      <c r="T4633" s="8">
        <f t="shared" ca="1" si="1170"/>
        <v>422</v>
      </c>
      <c r="U4633" s="9">
        <f t="shared" ca="1" si="1175"/>
        <v>0</v>
      </c>
      <c r="V4633">
        <f t="shared" si="1171"/>
        <v>2017</v>
      </c>
      <c r="W4633">
        <f t="shared" si="1172"/>
        <v>3</v>
      </c>
    </row>
    <row r="4634" spans="1:23" x14ac:dyDescent="0.25">
      <c r="A4634" s="1">
        <v>42811</v>
      </c>
      <c r="B4634" s="2">
        <v>9908.69</v>
      </c>
      <c r="C4634" s="2">
        <v>105104</v>
      </c>
      <c r="D4634" s="2">
        <v>9890</v>
      </c>
      <c r="E4634" s="2">
        <v>9877</v>
      </c>
      <c r="F4634" s="10">
        <f t="shared" si="1162"/>
        <v>-1.8862231031550047E-3</v>
      </c>
      <c r="G4634" s="2">
        <f t="shared" ca="1" si="1163"/>
        <v>89626.85</v>
      </c>
      <c r="H4634">
        <f t="shared" ca="1" si="1164"/>
        <v>1</v>
      </c>
      <c r="I4634">
        <f t="shared" si="1165"/>
        <v>1</v>
      </c>
      <c r="J4634">
        <f t="shared" si="1168"/>
        <v>70.860000000000582</v>
      </c>
      <c r="K4634">
        <f t="shared" si="1166"/>
        <v>1</v>
      </c>
      <c r="L4634" s="11">
        <f t="shared" ca="1" si="1160"/>
        <v>12770.459999999948</v>
      </c>
      <c r="M4634">
        <f t="shared" ca="1" si="1167"/>
        <v>1</v>
      </c>
      <c r="N4634">
        <f t="shared" ca="1" si="1161"/>
        <v>0</v>
      </c>
      <c r="O4634">
        <f>COUNTIF(結算日!$A$3:$A$249,A4634)</f>
        <v>0</v>
      </c>
      <c r="Q4634" s="7">
        <f t="shared" si="1169"/>
        <v>50</v>
      </c>
      <c r="R4634" s="8">
        <f t="shared" ca="1" si="1173"/>
        <v>21100</v>
      </c>
      <c r="S4634" s="8">
        <f t="shared" ca="1" si="1174"/>
        <v>4174219</v>
      </c>
      <c r="T4634" s="8">
        <f t="shared" ca="1" si="1170"/>
        <v>422</v>
      </c>
      <c r="U4634" s="9">
        <f t="shared" ca="1" si="1175"/>
        <v>0</v>
      </c>
      <c r="V4634">
        <f t="shared" si="1171"/>
        <v>2017</v>
      </c>
      <c r="W4634">
        <f t="shared" si="1172"/>
        <v>3</v>
      </c>
    </row>
    <row r="4635" spans="1:23" x14ac:dyDescent="0.25">
      <c r="A4635" s="1">
        <v>42814</v>
      </c>
      <c r="B4635" s="2">
        <v>9912.9699999999993</v>
      </c>
      <c r="C4635" s="2">
        <v>82652</v>
      </c>
      <c r="D4635" s="2">
        <v>9895</v>
      </c>
      <c r="E4635" s="2">
        <v>9885</v>
      </c>
      <c r="F4635" s="10">
        <f t="shared" si="1162"/>
        <v>-1.8127765947036911E-3</v>
      </c>
      <c r="G4635" s="2">
        <f t="shared" ca="1" si="1163"/>
        <v>89813.324999999997</v>
      </c>
      <c r="H4635">
        <f t="shared" ca="1" si="1164"/>
        <v>-1</v>
      </c>
      <c r="I4635">
        <f t="shared" si="1165"/>
        <v>1</v>
      </c>
      <c r="J4635">
        <f t="shared" si="1168"/>
        <v>4.2799999999988358</v>
      </c>
      <c r="K4635">
        <f t="shared" si="1166"/>
        <v>1</v>
      </c>
      <c r="L4635" s="11">
        <f t="shared" ca="1" si="1160"/>
        <v>12774.739999999947</v>
      </c>
      <c r="M4635">
        <f t="shared" ca="1" si="1167"/>
        <v>1</v>
      </c>
      <c r="N4635">
        <f t="shared" ca="1" si="1161"/>
        <v>0</v>
      </c>
      <c r="O4635">
        <f>COUNTIF(結算日!$A$3:$A$249,A4635)</f>
        <v>0</v>
      </c>
      <c r="Q4635" s="7">
        <f t="shared" si="1169"/>
        <v>5</v>
      </c>
      <c r="R4635" s="8">
        <f t="shared" ca="1" si="1173"/>
        <v>2110</v>
      </c>
      <c r="S4635" s="8">
        <f t="shared" ca="1" si="1174"/>
        <v>4176329</v>
      </c>
      <c r="T4635" s="8">
        <f t="shared" ca="1" si="1170"/>
        <v>422</v>
      </c>
      <c r="U4635" s="9">
        <f t="shared" ca="1" si="1175"/>
        <v>0</v>
      </c>
      <c r="V4635">
        <f t="shared" si="1171"/>
        <v>2017</v>
      </c>
      <c r="W4635">
        <f t="shared" si="1172"/>
        <v>3</v>
      </c>
    </row>
    <row r="4636" spans="1:23" x14ac:dyDescent="0.25">
      <c r="A4636" s="1">
        <v>42815</v>
      </c>
      <c r="B4636" s="2">
        <v>9972.49</v>
      </c>
      <c r="C4636" s="2">
        <v>98346</v>
      </c>
      <c r="D4636" s="2">
        <v>9962</v>
      </c>
      <c r="E4636" s="2">
        <v>9950</v>
      </c>
      <c r="F4636" s="10">
        <f t="shared" si="1162"/>
        <v>-1.0518937597330247E-3</v>
      </c>
      <c r="G4636" s="2">
        <f t="shared" ca="1" si="1163"/>
        <v>90557.1</v>
      </c>
      <c r="H4636">
        <f t="shared" ca="1" si="1164"/>
        <v>1</v>
      </c>
      <c r="I4636">
        <f t="shared" si="1165"/>
        <v>1</v>
      </c>
      <c r="J4636">
        <f t="shared" si="1168"/>
        <v>59.520000000000437</v>
      </c>
      <c r="K4636">
        <f t="shared" si="1166"/>
        <v>1</v>
      </c>
      <c r="L4636" s="11">
        <f t="shared" ca="1" si="1160"/>
        <v>12834.259999999947</v>
      </c>
      <c r="M4636">
        <f t="shared" ca="1" si="1167"/>
        <v>1</v>
      </c>
      <c r="N4636">
        <f t="shared" ca="1" si="1161"/>
        <v>0</v>
      </c>
      <c r="O4636">
        <f>COUNTIF(結算日!$A$3:$A$249,A4636)</f>
        <v>0</v>
      </c>
      <c r="Q4636" s="7">
        <f t="shared" si="1169"/>
        <v>67</v>
      </c>
      <c r="R4636" s="8">
        <f t="shared" ca="1" si="1173"/>
        <v>28274</v>
      </c>
      <c r="S4636" s="8">
        <f t="shared" ca="1" si="1174"/>
        <v>4204603</v>
      </c>
      <c r="T4636" s="8">
        <f t="shared" ca="1" si="1170"/>
        <v>422</v>
      </c>
      <c r="U4636" s="9">
        <f t="shared" ca="1" si="1175"/>
        <v>0</v>
      </c>
      <c r="V4636">
        <f t="shared" si="1171"/>
        <v>2017</v>
      </c>
      <c r="W4636">
        <f t="shared" si="1172"/>
        <v>3</v>
      </c>
    </row>
    <row r="4637" spans="1:23" x14ac:dyDescent="0.25">
      <c r="A4637" s="1">
        <v>42816</v>
      </c>
      <c r="B4637" s="2">
        <v>9922.66</v>
      </c>
      <c r="C4637" s="2">
        <v>95561</v>
      </c>
      <c r="D4637" s="2">
        <v>9898</v>
      </c>
      <c r="E4637" s="2">
        <v>9884</v>
      </c>
      <c r="F4637" s="10">
        <f t="shared" si="1162"/>
        <v>-2.4852206968696278E-3</v>
      </c>
      <c r="G4637" s="2">
        <f t="shared" ca="1" si="1163"/>
        <v>91514.7</v>
      </c>
      <c r="H4637">
        <f t="shared" ca="1" si="1164"/>
        <v>1</v>
      </c>
      <c r="I4637">
        <f t="shared" si="1165"/>
        <v>1</v>
      </c>
      <c r="J4637">
        <f t="shared" si="1168"/>
        <v>-49.829999999999927</v>
      </c>
      <c r="K4637">
        <f t="shared" si="1166"/>
        <v>1</v>
      </c>
      <c r="L4637" s="11">
        <f t="shared" ca="1" si="1160"/>
        <v>12784.429999999948</v>
      </c>
      <c r="M4637">
        <f t="shared" ca="1" si="1167"/>
        <v>1</v>
      </c>
      <c r="N4637">
        <f t="shared" ca="1" si="1161"/>
        <v>0</v>
      </c>
      <c r="O4637">
        <f>COUNTIF(結算日!$A$3:$A$249,A4637)</f>
        <v>0</v>
      </c>
      <c r="Q4637" s="7">
        <f t="shared" si="1169"/>
        <v>-64</v>
      </c>
      <c r="R4637" s="8">
        <f t="shared" ca="1" si="1173"/>
        <v>-27008</v>
      </c>
      <c r="S4637" s="8">
        <f t="shared" ca="1" si="1174"/>
        <v>4177595</v>
      </c>
      <c r="T4637" s="8">
        <f t="shared" ca="1" si="1170"/>
        <v>422</v>
      </c>
      <c r="U4637" s="9">
        <f t="shared" ca="1" si="1175"/>
        <v>0</v>
      </c>
      <c r="V4637">
        <f t="shared" si="1171"/>
        <v>2017</v>
      </c>
      <c r="W4637">
        <f t="shared" si="1172"/>
        <v>3</v>
      </c>
    </row>
    <row r="4638" spans="1:23" x14ac:dyDescent="0.25">
      <c r="A4638" s="1">
        <v>42817</v>
      </c>
      <c r="B4638" s="2">
        <v>9930.74</v>
      </c>
      <c r="C4638" s="2">
        <v>99842</v>
      </c>
      <c r="D4638" s="2">
        <v>9909</v>
      </c>
      <c r="E4638" s="2">
        <v>9899</v>
      </c>
      <c r="F4638" s="10">
        <f t="shared" si="1162"/>
        <v>-2.1891621369605208E-3</v>
      </c>
      <c r="G4638" s="2">
        <f t="shared" ca="1" si="1163"/>
        <v>92585.574999999997</v>
      </c>
      <c r="H4638">
        <f t="shared" ca="1" si="1164"/>
        <v>1</v>
      </c>
      <c r="I4638">
        <f t="shared" si="1165"/>
        <v>1</v>
      </c>
      <c r="J4638">
        <f t="shared" si="1168"/>
        <v>8.0799999999999272</v>
      </c>
      <c r="K4638">
        <f t="shared" si="1166"/>
        <v>1</v>
      </c>
      <c r="L4638" s="11">
        <f t="shared" ca="1" si="1160"/>
        <v>12792.509999999947</v>
      </c>
      <c r="M4638">
        <f t="shared" ca="1" si="1167"/>
        <v>1</v>
      </c>
      <c r="N4638">
        <f t="shared" ca="1" si="1161"/>
        <v>0</v>
      </c>
      <c r="O4638">
        <f>COUNTIF(結算日!$A$3:$A$249,A4638)</f>
        <v>0</v>
      </c>
      <c r="Q4638" s="7">
        <f t="shared" si="1169"/>
        <v>11</v>
      </c>
      <c r="R4638" s="8">
        <f t="shared" ca="1" si="1173"/>
        <v>4642</v>
      </c>
      <c r="S4638" s="8">
        <f t="shared" ca="1" si="1174"/>
        <v>4182237</v>
      </c>
      <c r="T4638" s="8">
        <f t="shared" ca="1" si="1170"/>
        <v>422</v>
      </c>
      <c r="U4638" s="9">
        <f t="shared" ca="1" si="1175"/>
        <v>0</v>
      </c>
      <c r="V4638">
        <f t="shared" si="1171"/>
        <v>2017</v>
      </c>
      <c r="W4638">
        <f t="shared" si="1172"/>
        <v>3</v>
      </c>
    </row>
    <row r="4639" spans="1:23" x14ac:dyDescent="0.25">
      <c r="A4639" s="1">
        <v>42818</v>
      </c>
      <c r="B4639" s="2">
        <v>9902.98</v>
      </c>
      <c r="C4639" s="2">
        <v>88026</v>
      </c>
      <c r="D4639" s="2">
        <v>9901</v>
      </c>
      <c r="E4639" s="2">
        <v>9888</v>
      </c>
      <c r="F4639" s="10">
        <f t="shared" si="1162"/>
        <v>-1.9993981609567335E-4</v>
      </c>
      <c r="G4639" s="2">
        <f t="shared" ca="1" si="1163"/>
        <v>92878.375</v>
      </c>
      <c r="H4639">
        <f t="shared" ca="1" si="1164"/>
        <v>-1</v>
      </c>
      <c r="I4639">
        <f t="shared" si="1165"/>
        <v>1</v>
      </c>
      <c r="J4639">
        <f t="shared" si="1168"/>
        <v>-27.760000000000218</v>
      </c>
      <c r="K4639">
        <f t="shared" ca="1" si="1166"/>
        <v>-1</v>
      </c>
      <c r="L4639" s="11">
        <f t="shared" ca="1" si="1160"/>
        <v>12764.749999999947</v>
      </c>
      <c r="M4639">
        <f t="shared" ca="1" si="1167"/>
        <v>-1</v>
      </c>
      <c r="N4639">
        <f t="shared" ca="1" si="1161"/>
        <v>2</v>
      </c>
      <c r="O4639">
        <f>COUNTIF(結算日!$A$3:$A$249,A4639)</f>
        <v>0</v>
      </c>
      <c r="Q4639" s="7">
        <f t="shared" si="1169"/>
        <v>-8</v>
      </c>
      <c r="R4639" s="8">
        <f t="shared" ca="1" si="1173"/>
        <v>-3376</v>
      </c>
      <c r="S4639" s="8">
        <f t="shared" ca="1" si="1174"/>
        <v>4178861</v>
      </c>
      <c r="T4639" s="8">
        <f t="shared" ca="1" si="1170"/>
        <v>-422</v>
      </c>
      <c r="U4639" s="9">
        <f t="shared" ca="1" si="1175"/>
        <v>844</v>
      </c>
      <c r="V4639">
        <f t="shared" si="1171"/>
        <v>2017</v>
      </c>
      <c r="W4639">
        <f t="shared" si="1172"/>
        <v>3</v>
      </c>
    </row>
    <row r="4640" spans="1:23" x14ac:dyDescent="0.25">
      <c r="A4640" s="1">
        <v>42821</v>
      </c>
      <c r="B4640" s="2">
        <v>9876.77</v>
      </c>
      <c r="C4640" s="2">
        <v>86177</v>
      </c>
      <c r="D4640" s="2">
        <v>9865</v>
      </c>
      <c r="E4640" s="2">
        <v>9854</v>
      </c>
      <c r="F4640" s="10">
        <f t="shared" si="1162"/>
        <v>-1.1916851359301539E-3</v>
      </c>
      <c r="G4640" s="2">
        <f t="shared" ca="1" si="1163"/>
        <v>93067.4</v>
      </c>
      <c r="H4640">
        <f t="shared" ca="1" si="1164"/>
        <v>-1</v>
      </c>
      <c r="I4640">
        <f t="shared" si="1165"/>
        <v>1</v>
      </c>
      <c r="J4640">
        <f t="shared" si="1168"/>
        <v>-26.209999999999127</v>
      </c>
      <c r="K4640">
        <f t="shared" si="1166"/>
        <v>1</v>
      </c>
      <c r="L4640" s="11">
        <f t="shared" ca="1" si="1160"/>
        <v>12790.959999999946</v>
      </c>
      <c r="M4640">
        <f t="shared" ca="1" si="1167"/>
        <v>1</v>
      </c>
      <c r="N4640">
        <f t="shared" ca="1" si="1161"/>
        <v>2</v>
      </c>
      <c r="O4640">
        <f>COUNTIF(結算日!$A$3:$A$249,A4640)</f>
        <v>0</v>
      </c>
      <c r="Q4640" s="7">
        <f t="shared" si="1169"/>
        <v>-36</v>
      </c>
      <c r="R4640" s="8">
        <f t="shared" ca="1" si="1173"/>
        <v>15192</v>
      </c>
      <c r="S4640" s="8">
        <f t="shared" ca="1" si="1174"/>
        <v>4193209</v>
      </c>
      <c r="T4640" s="8">
        <f t="shared" ca="1" si="1170"/>
        <v>425</v>
      </c>
      <c r="U4640" s="9">
        <f t="shared" ca="1" si="1175"/>
        <v>847</v>
      </c>
      <c r="V4640">
        <f t="shared" si="1171"/>
        <v>2017</v>
      </c>
      <c r="W4640">
        <f t="shared" si="1172"/>
        <v>3</v>
      </c>
    </row>
    <row r="4641" spans="1:23" x14ac:dyDescent="0.25">
      <c r="A4641" s="1">
        <v>42822</v>
      </c>
      <c r="B4641" s="2">
        <v>9876.4500000000007</v>
      </c>
      <c r="C4641" s="2">
        <v>103028</v>
      </c>
      <c r="D4641" s="2">
        <v>9883</v>
      </c>
      <c r="E4641" s="2">
        <v>9872</v>
      </c>
      <c r="F4641" s="10">
        <f t="shared" si="1162"/>
        <v>6.6319375889101195E-4</v>
      </c>
      <c r="G4641" s="2">
        <f t="shared" ca="1" si="1163"/>
        <v>93969.824999999997</v>
      </c>
      <c r="H4641">
        <f t="shared" ca="1" si="1164"/>
        <v>1</v>
      </c>
      <c r="I4641">
        <f t="shared" si="1165"/>
        <v>-1</v>
      </c>
      <c r="J4641">
        <f t="shared" si="1168"/>
        <v>-0.31999999999970896</v>
      </c>
      <c r="K4641">
        <f t="shared" ca="1" si="1166"/>
        <v>1</v>
      </c>
      <c r="L4641" s="11">
        <f t="shared" ca="1" si="1160"/>
        <v>12790.639999999947</v>
      </c>
      <c r="M4641">
        <f t="shared" ca="1" si="1167"/>
        <v>1</v>
      </c>
      <c r="N4641">
        <f t="shared" ca="1" si="1161"/>
        <v>0</v>
      </c>
      <c r="O4641">
        <f>COUNTIF(結算日!$A$3:$A$249,A4641)</f>
        <v>0</v>
      </c>
      <c r="Q4641" s="7">
        <f t="shared" si="1169"/>
        <v>18</v>
      </c>
      <c r="R4641" s="8">
        <f t="shared" ca="1" si="1173"/>
        <v>7650</v>
      </c>
      <c r="S4641" s="8">
        <f t="shared" ca="1" si="1174"/>
        <v>4200012</v>
      </c>
      <c r="T4641" s="8">
        <f t="shared" ca="1" si="1170"/>
        <v>424</v>
      </c>
      <c r="U4641" s="9">
        <f t="shared" ca="1" si="1175"/>
        <v>1</v>
      </c>
      <c r="V4641">
        <f t="shared" si="1171"/>
        <v>2017</v>
      </c>
      <c r="W4641">
        <f t="shared" si="1172"/>
        <v>3</v>
      </c>
    </row>
    <row r="4642" spans="1:23" x14ac:dyDescent="0.25">
      <c r="A4642" s="1">
        <v>42823</v>
      </c>
      <c r="B4642" s="2">
        <v>9856.25</v>
      </c>
      <c r="C4642" s="2">
        <v>87013</v>
      </c>
      <c r="D4642" s="2">
        <v>9862</v>
      </c>
      <c r="E4642" s="2">
        <v>9850</v>
      </c>
      <c r="F4642" s="10">
        <f t="shared" si="1162"/>
        <v>5.8338617628406197E-4</v>
      </c>
      <c r="G4642" s="2">
        <f t="shared" ca="1" si="1163"/>
        <v>94313.375</v>
      </c>
      <c r="H4642">
        <f t="shared" ca="1" si="1164"/>
        <v>-1</v>
      </c>
      <c r="I4642">
        <f t="shared" si="1165"/>
        <v>-1</v>
      </c>
      <c r="J4642">
        <f t="shared" si="1168"/>
        <v>-20.200000000000728</v>
      </c>
      <c r="K4642">
        <f t="shared" ca="1" si="1166"/>
        <v>-1</v>
      </c>
      <c r="L4642" s="11">
        <f t="shared" ca="1" si="1160"/>
        <v>12770.439999999946</v>
      </c>
      <c r="M4642">
        <f t="shared" ca="1" si="1167"/>
        <v>-1</v>
      </c>
      <c r="N4642">
        <f t="shared" ca="1" si="1161"/>
        <v>2</v>
      </c>
      <c r="O4642">
        <f>COUNTIF(結算日!$A$3:$A$249,A4642)</f>
        <v>0</v>
      </c>
      <c r="Q4642" s="7">
        <f t="shared" si="1169"/>
        <v>-21</v>
      </c>
      <c r="R4642" s="8">
        <f t="shared" ca="1" si="1173"/>
        <v>-8904</v>
      </c>
      <c r="S4642" s="8">
        <f t="shared" ca="1" si="1174"/>
        <v>4191107</v>
      </c>
      <c r="T4642" s="8">
        <f t="shared" ca="1" si="1170"/>
        <v>-424</v>
      </c>
      <c r="U4642" s="9">
        <f t="shared" ca="1" si="1175"/>
        <v>848</v>
      </c>
      <c r="V4642">
        <f t="shared" si="1171"/>
        <v>2017</v>
      </c>
      <c r="W4642">
        <f t="shared" si="1172"/>
        <v>3</v>
      </c>
    </row>
    <row r="4643" spans="1:23" x14ac:dyDescent="0.25">
      <c r="A4643" s="1">
        <v>42824</v>
      </c>
      <c r="B4643" s="2">
        <v>9848.15</v>
      </c>
      <c r="C4643" s="2">
        <v>89075</v>
      </c>
      <c r="D4643" s="2">
        <v>9850</v>
      </c>
      <c r="E4643" s="2">
        <v>9839</v>
      </c>
      <c r="F4643" s="10">
        <f t="shared" si="1162"/>
        <v>1.8785254083253378E-4</v>
      </c>
      <c r="G4643" s="2">
        <f t="shared" ca="1" si="1163"/>
        <v>94417.125</v>
      </c>
      <c r="H4643">
        <f t="shared" ca="1" si="1164"/>
        <v>-1</v>
      </c>
      <c r="I4643">
        <f t="shared" si="1165"/>
        <v>-1</v>
      </c>
      <c r="J4643">
        <f t="shared" si="1168"/>
        <v>-8.1000000000003638</v>
      </c>
      <c r="K4643">
        <f t="shared" ca="1" si="1166"/>
        <v>-1</v>
      </c>
      <c r="L4643" s="11">
        <f t="shared" ca="1" si="1160"/>
        <v>12778.539999999946</v>
      </c>
      <c r="M4643">
        <f t="shared" ca="1" si="1167"/>
        <v>-1</v>
      </c>
      <c r="N4643">
        <f t="shared" ca="1" si="1161"/>
        <v>0</v>
      </c>
      <c r="O4643">
        <f>COUNTIF(結算日!$A$3:$A$249,A4643)</f>
        <v>0</v>
      </c>
      <c r="Q4643" s="7">
        <f t="shared" si="1169"/>
        <v>-12</v>
      </c>
      <c r="R4643" s="8">
        <f t="shared" ca="1" si="1173"/>
        <v>5088</v>
      </c>
      <c r="S4643" s="8">
        <f t="shared" ca="1" si="1174"/>
        <v>4195347</v>
      </c>
      <c r="T4643" s="8">
        <f t="shared" ca="1" si="1170"/>
        <v>-425</v>
      </c>
      <c r="U4643" s="9">
        <f t="shared" ca="1" si="1175"/>
        <v>1</v>
      </c>
      <c r="V4643">
        <f t="shared" si="1171"/>
        <v>2017</v>
      </c>
      <c r="W4643">
        <f t="shared" si="1172"/>
        <v>3</v>
      </c>
    </row>
    <row r="4644" spans="1:23" x14ac:dyDescent="0.25">
      <c r="A4644" s="1">
        <v>42825</v>
      </c>
      <c r="B4644" s="2">
        <v>9811.52</v>
      </c>
      <c r="C4644" s="2">
        <v>100563</v>
      </c>
      <c r="D4644" s="2">
        <v>9821</v>
      </c>
      <c r="E4644" s="2">
        <v>9811</v>
      </c>
      <c r="F4644" s="10">
        <f t="shared" si="1162"/>
        <v>9.6621114771200389E-4</v>
      </c>
      <c r="G4644" s="2">
        <f t="shared" ca="1" si="1163"/>
        <v>93611.95</v>
      </c>
      <c r="H4644">
        <f t="shared" ca="1" si="1164"/>
        <v>1</v>
      </c>
      <c r="I4644">
        <f t="shared" si="1165"/>
        <v>-1</v>
      </c>
      <c r="J4644">
        <f t="shared" si="1168"/>
        <v>-36.6299999999992</v>
      </c>
      <c r="K4644">
        <f t="shared" ca="1" si="1166"/>
        <v>1</v>
      </c>
      <c r="L4644" s="11">
        <f t="shared" ca="1" si="1160"/>
        <v>12815.169999999946</v>
      </c>
      <c r="M4644">
        <f t="shared" ca="1" si="1167"/>
        <v>1</v>
      </c>
      <c r="N4644">
        <f t="shared" ca="1" si="1161"/>
        <v>2</v>
      </c>
      <c r="O4644">
        <f>COUNTIF(結算日!$A$3:$A$249,A4644)</f>
        <v>0</v>
      </c>
      <c r="Q4644" s="7">
        <f t="shared" si="1169"/>
        <v>-29</v>
      </c>
      <c r="R4644" s="8">
        <f t="shared" ca="1" si="1173"/>
        <v>12325</v>
      </c>
      <c r="S4644" s="8">
        <f t="shared" ca="1" si="1174"/>
        <v>4207671</v>
      </c>
      <c r="T4644" s="8">
        <f t="shared" ca="1" si="1170"/>
        <v>428</v>
      </c>
      <c r="U4644" s="9">
        <f t="shared" ca="1" si="1175"/>
        <v>853</v>
      </c>
      <c r="V4644">
        <f t="shared" si="1171"/>
        <v>2017</v>
      </c>
      <c r="W4644">
        <f t="shared" si="1172"/>
        <v>3</v>
      </c>
    </row>
    <row r="4645" spans="1:23" x14ac:dyDescent="0.25">
      <c r="A4645" s="1">
        <v>42830</v>
      </c>
      <c r="B4645" s="2">
        <v>9949.48</v>
      </c>
      <c r="C4645" s="2">
        <v>124076</v>
      </c>
      <c r="D4645" s="2">
        <v>9961</v>
      </c>
      <c r="E4645" s="2">
        <v>9951</v>
      </c>
      <c r="F4645" s="10">
        <f t="shared" si="1162"/>
        <v>1.1578494554489449E-3</v>
      </c>
      <c r="G4645" s="2">
        <f t="shared" ca="1" si="1163"/>
        <v>94232.774999999994</v>
      </c>
      <c r="H4645">
        <f t="shared" ca="1" si="1164"/>
        <v>1</v>
      </c>
      <c r="I4645">
        <f t="shared" si="1165"/>
        <v>-1</v>
      </c>
      <c r="J4645">
        <f t="shared" si="1168"/>
        <v>137.95999999999913</v>
      </c>
      <c r="K4645">
        <f t="shared" si="1166"/>
        <v>-1</v>
      </c>
      <c r="L4645" s="11">
        <f t="shared" ca="1" si="1160"/>
        <v>12953.129999999945</v>
      </c>
      <c r="M4645">
        <f t="shared" ca="1" si="1167"/>
        <v>-1</v>
      </c>
      <c r="N4645">
        <f t="shared" ca="1" si="1161"/>
        <v>2</v>
      </c>
      <c r="O4645">
        <f>COUNTIF(結算日!$A$3:$A$249,A4645)</f>
        <v>0</v>
      </c>
      <c r="Q4645" s="7">
        <f t="shared" si="1169"/>
        <v>140</v>
      </c>
      <c r="R4645" s="8">
        <f t="shared" ca="1" si="1173"/>
        <v>59920</v>
      </c>
      <c r="S4645" s="8">
        <f t="shared" ca="1" si="1174"/>
        <v>4266738</v>
      </c>
      <c r="T4645" s="8">
        <f t="shared" ca="1" si="1170"/>
        <v>-428</v>
      </c>
      <c r="U4645" s="9">
        <f t="shared" ca="1" si="1175"/>
        <v>856</v>
      </c>
      <c r="V4645">
        <f t="shared" si="1171"/>
        <v>2017</v>
      </c>
      <c r="W4645">
        <f t="shared" si="1172"/>
        <v>4</v>
      </c>
    </row>
    <row r="4646" spans="1:23" x14ac:dyDescent="0.25">
      <c r="A4646" s="1">
        <v>42831</v>
      </c>
      <c r="B4646" s="2">
        <v>9897.7999999999993</v>
      </c>
      <c r="C4646" s="2">
        <v>89655</v>
      </c>
      <c r="D4646" s="2">
        <v>9897</v>
      </c>
      <c r="E4646" s="2">
        <v>9889</v>
      </c>
      <c r="F4646" s="10">
        <f t="shared" si="1162"/>
        <v>-8.0826042150761168E-5</v>
      </c>
      <c r="G4646" s="2">
        <f t="shared" ca="1" si="1163"/>
        <v>93986.274999999994</v>
      </c>
      <c r="H4646">
        <f t="shared" ca="1" si="1164"/>
        <v>-1</v>
      </c>
      <c r="I4646">
        <f t="shared" si="1165"/>
        <v>1</v>
      </c>
      <c r="J4646">
        <f t="shared" si="1168"/>
        <v>-51.680000000000291</v>
      </c>
      <c r="K4646">
        <f t="shared" ca="1" si="1166"/>
        <v>-1</v>
      </c>
      <c r="L4646" s="11">
        <f t="shared" ca="1" si="1160"/>
        <v>13004.809999999945</v>
      </c>
      <c r="M4646">
        <f t="shared" ca="1" si="1167"/>
        <v>-1</v>
      </c>
      <c r="N4646">
        <f t="shared" ca="1" si="1161"/>
        <v>0</v>
      </c>
      <c r="O4646">
        <f>COUNTIF(結算日!$A$3:$A$249,A4646)</f>
        <v>0</v>
      </c>
      <c r="Q4646" s="7">
        <f t="shared" si="1169"/>
        <v>-64</v>
      </c>
      <c r="R4646" s="8">
        <f t="shared" ca="1" si="1173"/>
        <v>27392</v>
      </c>
      <c r="S4646" s="8">
        <f t="shared" ca="1" si="1174"/>
        <v>4293274</v>
      </c>
      <c r="T4646" s="8">
        <f t="shared" ca="1" si="1170"/>
        <v>-433</v>
      </c>
      <c r="U4646" s="9">
        <f t="shared" ca="1" si="1175"/>
        <v>5</v>
      </c>
      <c r="V4646">
        <f t="shared" si="1171"/>
        <v>2017</v>
      </c>
      <c r="W4646">
        <f t="shared" si="1172"/>
        <v>4</v>
      </c>
    </row>
    <row r="4647" spans="1:23" x14ac:dyDescent="0.25">
      <c r="A4647" s="1">
        <v>42832</v>
      </c>
      <c r="B4647" s="2">
        <v>9873.3700000000008</v>
      </c>
      <c r="C4647" s="2">
        <v>99635</v>
      </c>
      <c r="D4647" s="2">
        <v>9863</v>
      </c>
      <c r="E4647" s="2">
        <v>9851</v>
      </c>
      <c r="F4647" s="10">
        <f t="shared" si="1162"/>
        <v>-1.0502999482446818E-3</v>
      </c>
      <c r="G4647" s="2">
        <f t="shared" ca="1" si="1163"/>
        <v>94131.524999999994</v>
      </c>
      <c r="H4647">
        <f t="shared" ca="1" si="1164"/>
        <v>1</v>
      </c>
      <c r="I4647">
        <f t="shared" si="1165"/>
        <v>1</v>
      </c>
      <c r="J4647">
        <f t="shared" si="1168"/>
        <v>-24.429999999998472</v>
      </c>
      <c r="K4647">
        <f t="shared" si="1166"/>
        <v>1</v>
      </c>
      <c r="L4647" s="11">
        <f t="shared" ca="1" si="1160"/>
        <v>13029.239999999943</v>
      </c>
      <c r="M4647">
        <f t="shared" ca="1" si="1167"/>
        <v>1</v>
      </c>
      <c r="N4647">
        <f t="shared" ca="1" si="1161"/>
        <v>2</v>
      </c>
      <c r="O4647">
        <f>COUNTIF(結算日!$A$3:$A$249,A4647)</f>
        <v>0</v>
      </c>
      <c r="Q4647" s="7">
        <f t="shared" si="1169"/>
        <v>-34</v>
      </c>
      <c r="R4647" s="8">
        <f t="shared" ca="1" si="1173"/>
        <v>14722</v>
      </c>
      <c r="S4647" s="8">
        <f t="shared" ca="1" si="1174"/>
        <v>4307991</v>
      </c>
      <c r="T4647" s="8">
        <f t="shared" ca="1" si="1170"/>
        <v>436</v>
      </c>
      <c r="U4647" s="9">
        <f t="shared" ca="1" si="1175"/>
        <v>869</v>
      </c>
      <c r="V4647">
        <f t="shared" si="1171"/>
        <v>2017</v>
      </c>
      <c r="W4647">
        <f t="shared" si="1172"/>
        <v>4</v>
      </c>
    </row>
    <row r="4648" spans="1:23" x14ac:dyDescent="0.25">
      <c r="A4648" s="1">
        <v>42835</v>
      </c>
      <c r="B4648" s="2">
        <v>9882.5400000000009</v>
      </c>
      <c r="C4648" s="2">
        <v>85263</v>
      </c>
      <c r="D4648" s="2">
        <v>9876</v>
      </c>
      <c r="E4648" s="2">
        <v>9868</v>
      </c>
      <c r="F4648" s="10">
        <f t="shared" si="1162"/>
        <v>-6.6177318786475592E-4</v>
      </c>
      <c r="G4648" s="2">
        <f t="shared" ca="1" si="1163"/>
        <v>93613.05</v>
      </c>
      <c r="H4648">
        <f t="shared" ca="1" si="1164"/>
        <v>-1</v>
      </c>
      <c r="I4648">
        <f t="shared" si="1165"/>
        <v>1</v>
      </c>
      <c r="J4648">
        <f t="shared" si="1168"/>
        <v>9.1700000000000728</v>
      </c>
      <c r="K4648">
        <f t="shared" ca="1" si="1166"/>
        <v>-1</v>
      </c>
      <c r="L4648" s="11">
        <f t="shared" ca="1" si="1160"/>
        <v>13038.409999999943</v>
      </c>
      <c r="M4648">
        <f t="shared" ca="1" si="1167"/>
        <v>-1</v>
      </c>
      <c r="N4648">
        <f t="shared" ca="1" si="1161"/>
        <v>2</v>
      </c>
      <c r="O4648">
        <f>COUNTIF(結算日!$A$3:$A$249,A4648)</f>
        <v>0</v>
      </c>
      <c r="Q4648" s="7">
        <f t="shared" si="1169"/>
        <v>13</v>
      </c>
      <c r="R4648" s="8">
        <f t="shared" ca="1" si="1173"/>
        <v>5668</v>
      </c>
      <c r="S4648" s="8">
        <f t="shared" ca="1" si="1174"/>
        <v>4312790</v>
      </c>
      <c r="T4648" s="8">
        <f t="shared" ca="1" si="1170"/>
        <v>-436</v>
      </c>
      <c r="U4648" s="9">
        <f t="shared" ca="1" si="1175"/>
        <v>872</v>
      </c>
      <c r="V4648">
        <f t="shared" si="1171"/>
        <v>2017</v>
      </c>
      <c r="W4648">
        <f t="shared" si="1172"/>
        <v>4</v>
      </c>
    </row>
    <row r="4649" spans="1:23" x14ac:dyDescent="0.25">
      <c r="A4649" s="1">
        <v>42836</v>
      </c>
      <c r="B4649" s="2">
        <v>9832.42</v>
      </c>
      <c r="C4649" s="2">
        <v>93168</v>
      </c>
      <c r="D4649" s="2">
        <v>9816</v>
      </c>
      <c r="E4649" s="2">
        <v>9810</v>
      </c>
      <c r="F4649" s="10">
        <f t="shared" si="1162"/>
        <v>-1.6699856190032225E-3</v>
      </c>
      <c r="G4649" s="2">
        <f t="shared" ca="1" si="1163"/>
        <v>93356.1</v>
      </c>
      <c r="H4649">
        <f t="shared" ca="1" si="1164"/>
        <v>-1</v>
      </c>
      <c r="I4649">
        <f t="shared" si="1165"/>
        <v>1</v>
      </c>
      <c r="J4649">
        <f t="shared" si="1168"/>
        <v>-50.1200000000008</v>
      </c>
      <c r="K4649">
        <f t="shared" si="1166"/>
        <v>1</v>
      </c>
      <c r="L4649" s="11">
        <f t="shared" ca="1" si="1160"/>
        <v>13088.529999999944</v>
      </c>
      <c r="M4649">
        <f t="shared" ca="1" si="1167"/>
        <v>1</v>
      </c>
      <c r="N4649">
        <f t="shared" ca="1" si="1161"/>
        <v>2</v>
      </c>
      <c r="O4649">
        <f>COUNTIF(結算日!$A$3:$A$249,A4649)</f>
        <v>0</v>
      </c>
      <c r="Q4649" s="7">
        <f t="shared" si="1169"/>
        <v>-60</v>
      </c>
      <c r="R4649" s="8">
        <f t="shared" ca="1" si="1173"/>
        <v>26160</v>
      </c>
      <c r="S4649" s="8">
        <f t="shared" ca="1" si="1174"/>
        <v>4338078</v>
      </c>
      <c r="T4649" s="8">
        <f t="shared" ca="1" si="1170"/>
        <v>441</v>
      </c>
      <c r="U4649" s="9">
        <f t="shared" ca="1" si="1175"/>
        <v>877</v>
      </c>
      <c r="V4649">
        <f t="shared" si="1171"/>
        <v>2017</v>
      </c>
      <c r="W4649">
        <f t="shared" si="1172"/>
        <v>4</v>
      </c>
    </row>
    <row r="4650" spans="1:23" x14ac:dyDescent="0.25">
      <c r="A4650" s="1">
        <v>42837</v>
      </c>
      <c r="B4650" s="2">
        <v>9817.68</v>
      </c>
      <c r="C4650" s="2">
        <v>88629</v>
      </c>
      <c r="D4650" s="2">
        <v>9814</v>
      </c>
      <c r="E4650" s="2">
        <v>9807</v>
      </c>
      <c r="F4650" s="10">
        <f t="shared" si="1162"/>
        <v>-3.7483397299564736E-4</v>
      </c>
      <c r="G4650" s="2">
        <f t="shared" ca="1" si="1163"/>
        <v>92245.725000000006</v>
      </c>
      <c r="H4650">
        <f t="shared" ca="1" si="1164"/>
        <v>-1</v>
      </c>
      <c r="I4650">
        <f t="shared" si="1165"/>
        <v>1</v>
      </c>
      <c r="J4650">
        <f t="shared" si="1168"/>
        <v>-14.739999999999782</v>
      </c>
      <c r="K4650">
        <f t="shared" ca="1" si="1166"/>
        <v>-1</v>
      </c>
      <c r="L4650" s="11">
        <f t="shared" ca="1" si="1160"/>
        <v>13073.789999999944</v>
      </c>
      <c r="M4650">
        <f t="shared" ca="1" si="1167"/>
        <v>-1</v>
      </c>
      <c r="N4650">
        <f t="shared" ca="1" si="1161"/>
        <v>2</v>
      </c>
      <c r="O4650">
        <f>COUNTIF(結算日!$A$3:$A$249,A4650)</f>
        <v>0</v>
      </c>
      <c r="Q4650" s="7">
        <f t="shared" si="1169"/>
        <v>-2</v>
      </c>
      <c r="R4650" s="8">
        <f t="shared" ca="1" si="1173"/>
        <v>-882</v>
      </c>
      <c r="S4650" s="8">
        <f t="shared" ca="1" si="1174"/>
        <v>4336319</v>
      </c>
      <c r="T4650" s="8">
        <f t="shared" ca="1" si="1170"/>
        <v>-441</v>
      </c>
      <c r="U4650" s="9">
        <f t="shared" ca="1" si="1175"/>
        <v>882</v>
      </c>
      <c r="V4650">
        <f t="shared" si="1171"/>
        <v>2017</v>
      </c>
      <c r="W4650">
        <f t="shared" si="1172"/>
        <v>4</v>
      </c>
    </row>
    <row r="4651" spans="1:23" x14ac:dyDescent="0.25">
      <c r="A4651" s="1">
        <v>42838</v>
      </c>
      <c r="B4651" s="2">
        <v>9836.68</v>
      </c>
      <c r="C4651" s="2">
        <v>85605</v>
      </c>
      <c r="D4651" s="2">
        <v>9846</v>
      </c>
      <c r="E4651" s="2">
        <v>9838</v>
      </c>
      <c r="F4651" s="10">
        <f t="shared" si="1162"/>
        <v>9.4747414778151295E-4</v>
      </c>
      <c r="G4651" s="2">
        <f t="shared" ca="1" si="1163"/>
        <v>91905.2</v>
      </c>
      <c r="H4651">
        <f t="shared" ca="1" si="1164"/>
        <v>-1</v>
      </c>
      <c r="I4651">
        <f t="shared" si="1165"/>
        <v>-1</v>
      </c>
      <c r="J4651">
        <f t="shared" si="1168"/>
        <v>19</v>
      </c>
      <c r="K4651">
        <f t="shared" ca="1" si="1166"/>
        <v>-1</v>
      </c>
      <c r="L4651" s="11">
        <f t="shared" ca="1" si="1160"/>
        <v>13054.789999999944</v>
      </c>
      <c r="M4651">
        <f t="shared" ca="1" si="1167"/>
        <v>-1</v>
      </c>
      <c r="N4651">
        <f t="shared" ca="1" si="1161"/>
        <v>0</v>
      </c>
      <c r="O4651">
        <f>COUNTIF(結算日!$A$3:$A$249,A4651)</f>
        <v>0</v>
      </c>
      <c r="Q4651" s="7">
        <f t="shared" si="1169"/>
        <v>32</v>
      </c>
      <c r="R4651" s="8">
        <f t="shared" ca="1" si="1173"/>
        <v>-14112</v>
      </c>
      <c r="S4651" s="8">
        <f t="shared" ca="1" si="1174"/>
        <v>4321325</v>
      </c>
      <c r="T4651" s="8">
        <f t="shared" ca="1" si="1170"/>
        <v>-438</v>
      </c>
      <c r="U4651" s="9">
        <f t="shared" ca="1" si="1175"/>
        <v>3</v>
      </c>
      <c r="V4651">
        <f t="shared" si="1171"/>
        <v>2017</v>
      </c>
      <c r="W4651">
        <f t="shared" si="1172"/>
        <v>4</v>
      </c>
    </row>
    <row r="4652" spans="1:23" x14ac:dyDescent="0.25">
      <c r="A4652" s="1">
        <v>42839</v>
      </c>
      <c r="B4652" s="2">
        <v>9732.93</v>
      </c>
      <c r="C4652" s="2">
        <v>86464</v>
      </c>
      <c r="D4652" s="2">
        <v>9716</v>
      </c>
      <c r="E4652" s="2">
        <v>9708</v>
      </c>
      <c r="F4652" s="10">
        <f t="shared" si="1162"/>
        <v>-1.7394556418263152E-3</v>
      </c>
      <c r="G4652" s="2">
        <f t="shared" ca="1" si="1163"/>
        <v>91264.85</v>
      </c>
      <c r="H4652">
        <f t="shared" ca="1" si="1164"/>
        <v>-1</v>
      </c>
      <c r="I4652">
        <f t="shared" si="1165"/>
        <v>1</v>
      </c>
      <c r="J4652">
        <f t="shared" si="1168"/>
        <v>-103.75</v>
      </c>
      <c r="K4652">
        <f t="shared" si="1166"/>
        <v>1</v>
      </c>
      <c r="L4652" s="11">
        <f t="shared" ca="1" si="1160"/>
        <v>13158.539999999944</v>
      </c>
      <c r="M4652">
        <f t="shared" ca="1" si="1167"/>
        <v>1</v>
      </c>
      <c r="N4652">
        <f t="shared" ca="1" si="1161"/>
        <v>2</v>
      </c>
      <c r="O4652">
        <f>COUNTIF(結算日!$A$3:$A$249,A4652)</f>
        <v>0</v>
      </c>
      <c r="Q4652" s="7">
        <f t="shared" si="1169"/>
        <v>-130</v>
      </c>
      <c r="R4652" s="8">
        <f t="shared" ca="1" si="1173"/>
        <v>56940</v>
      </c>
      <c r="S4652" s="8">
        <f t="shared" ca="1" si="1174"/>
        <v>4378262</v>
      </c>
      <c r="T4652" s="8">
        <f t="shared" ca="1" si="1170"/>
        <v>450</v>
      </c>
      <c r="U4652" s="9">
        <f t="shared" ca="1" si="1175"/>
        <v>888</v>
      </c>
      <c r="V4652">
        <f t="shared" si="1171"/>
        <v>2017</v>
      </c>
      <c r="W4652">
        <f t="shared" si="1172"/>
        <v>4</v>
      </c>
    </row>
    <row r="4653" spans="1:23" x14ac:dyDescent="0.25">
      <c r="A4653" s="1">
        <v>42842</v>
      </c>
      <c r="B4653" s="2">
        <v>9716.4</v>
      </c>
      <c r="C4653" s="2">
        <v>77892</v>
      </c>
      <c r="D4653" s="2">
        <v>9722</v>
      </c>
      <c r="E4653" s="2">
        <v>9713</v>
      </c>
      <c r="F4653" s="10">
        <f t="shared" si="1162"/>
        <v>5.7634514840887441E-4</v>
      </c>
      <c r="G4653" s="2">
        <f t="shared" ca="1" si="1163"/>
        <v>90328.15</v>
      </c>
      <c r="H4653">
        <f t="shared" ca="1" si="1164"/>
        <v>-1</v>
      </c>
      <c r="I4653">
        <f t="shared" si="1165"/>
        <v>-1</v>
      </c>
      <c r="J4653">
        <f t="shared" si="1168"/>
        <v>-16.530000000000655</v>
      </c>
      <c r="K4653">
        <f t="shared" ca="1" si="1166"/>
        <v>-1</v>
      </c>
      <c r="L4653" s="11">
        <f t="shared" ca="1" si="1160"/>
        <v>13142.009999999944</v>
      </c>
      <c r="M4653">
        <f t="shared" ca="1" si="1167"/>
        <v>-1</v>
      </c>
      <c r="N4653">
        <f t="shared" ca="1" si="1161"/>
        <v>2</v>
      </c>
      <c r="O4653">
        <f>COUNTIF(結算日!$A$3:$A$249,A4653)</f>
        <v>0</v>
      </c>
      <c r="Q4653" s="7">
        <f t="shared" si="1169"/>
        <v>6</v>
      </c>
      <c r="R4653" s="8">
        <f t="shared" ca="1" si="1173"/>
        <v>2700</v>
      </c>
      <c r="S4653" s="8">
        <f t="shared" ca="1" si="1174"/>
        <v>4380074</v>
      </c>
      <c r="T4653" s="8">
        <f t="shared" ca="1" si="1170"/>
        <v>-450</v>
      </c>
      <c r="U4653" s="9">
        <f t="shared" ca="1" si="1175"/>
        <v>900</v>
      </c>
      <c r="V4653">
        <f t="shared" si="1171"/>
        <v>2017</v>
      </c>
      <c r="W4653">
        <f t="shared" si="1172"/>
        <v>4</v>
      </c>
    </row>
    <row r="4654" spans="1:23" x14ac:dyDescent="0.25">
      <c r="A4654" s="1">
        <v>42843</v>
      </c>
      <c r="B4654" s="2">
        <v>9746.56</v>
      </c>
      <c r="C4654" s="2">
        <v>71427</v>
      </c>
      <c r="D4654" s="2">
        <v>9737</v>
      </c>
      <c r="E4654" s="2">
        <v>9726</v>
      </c>
      <c r="F4654" s="10">
        <f t="shared" si="1162"/>
        <v>-9.8085888764853912E-4</v>
      </c>
      <c r="G4654" s="2">
        <f t="shared" ca="1" si="1163"/>
        <v>89450.225000000006</v>
      </c>
      <c r="H4654">
        <f t="shared" ca="1" si="1164"/>
        <v>-1</v>
      </c>
      <c r="I4654">
        <f t="shared" si="1165"/>
        <v>1</v>
      </c>
      <c r="J4654">
        <f t="shared" si="1168"/>
        <v>30.159999999999854</v>
      </c>
      <c r="K4654">
        <f t="shared" ca="1" si="1166"/>
        <v>-1</v>
      </c>
      <c r="L4654" s="11">
        <f t="shared" ca="1" si="1160"/>
        <v>13111.849999999944</v>
      </c>
      <c r="M4654">
        <f t="shared" ca="1" si="1167"/>
        <v>-1</v>
      </c>
      <c r="N4654">
        <f t="shared" ca="1" si="1161"/>
        <v>0</v>
      </c>
      <c r="O4654">
        <f>COUNTIF(結算日!$A$3:$A$249,A4654)</f>
        <v>0</v>
      </c>
      <c r="Q4654" s="7">
        <f t="shared" si="1169"/>
        <v>15</v>
      </c>
      <c r="R4654" s="8">
        <f t="shared" ca="1" si="1173"/>
        <v>-6750</v>
      </c>
      <c r="S4654" s="8">
        <f t="shared" ca="1" si="1174"/>
        <v>4372424</v>
      </c>
      <c r="T4654" s="8">
        <f t="shared" ca="1" si="1170"/>
        <v>-449</v>
      </c>
      <c r="U4654" s="9">
        <f t="shared" ca="1" si="1175"/>
        <v>1</v>
      </c>
      <c r="V4654">
        <f t="shared" si="1171"/>
        <v>2017</v>
      </c>
      <c r="W4654">
        <f t="shared" si="1172"/>
        <v>4</v>
      </c>
    </row>
    <row r="4655" spans="1:23" x14ac:dyDescent="0.25">
      <c r="A4655" s="1">
        <v>42844</v>
      </c>
      <c r="B4655" s="2">
        <v>9639.94</v>
      </c>
      <c r="C4655" s="2">
        <v>87378</v>
      </c>
      <c r="D4655" s="2">
        <v>9638</v>
      </c>
      <c r="E4655" s="2">
        <v>9625</v>
      </c>
      <c r="F4655" s="10">
        <f t="shared" si="1162"/>
        <v>-1.5498021771920278E-3</v>
      </c>
      <c r="G4655" s="2">
        <f t="shared" ca="1" si="1163"/>
        <v>89278.45</v>
      </c>
      <c r="H4655">
        <f t="shared" ca="1" si="1164"/>
        <v>-1</v>
      </c>
      <c r="I4655">
        <f t="shared" si="1165"/>
        <v>1</v>
      </c>
      <c r="J4655">
        <f t="shared" si="1168"/>
        <v>-106.61999999999898</v>
      </c>
      <c r="K4655">
        <f t="shared" si="1166"/>
        <v>1</v>
      </c>
      <c r="L4655" s="11">
        <f t="shared" ca="1" si="1160"/>
        <v>13218.469999999943</v>
      </c>
      <c r="M4655">
        <f t="shared" ca="1" si="1167"/>
        <v>1</v>
      </c>
      <c r="N4655">
        <f t="shared" ca="1" si="1161"/>
        <v>2</v>
      </c>
      <c r="O4655">
        <f>COUNTIF(結算日!$A$3:$A$249,A4655)</f>
        <v>1</v>
      </c>
      <c r="Q4655" s="7">
        <f t="shared" si="1169"/>
        <v>-99</v>
      </c>
      <c r="R4655" s="8">
        <f t="shared" ca="1" si="1173"/>
        <v>44451</v>
      </c>
      <c r="S4655" s="8">
        <f t="shared" ca="1" si="1174"/>
        <v>4416874</v>
      </c>
      <c r="T4655" s="8">
        <f t="shared" ca="1" si="1170"/>
        <v>458</v>
      </c>
      <c r="U4655" s="9">
        <f t="shared" ca="1" si="1175"/>
        <v>907</v>
      </c>
      <c r="V4655">
        <f t="shared" si="1171"/>
        <v>2017</v>
      </c>
      <c r="W4655">
        <f t="shared" si="1172"/>
        <v>4</v>
      </c>
    </row>
    <row r="4656" spans="1:23" x14ac:dyDescent="0.25">
      <c r="A4656" s="1">
        <v>42845</v>
      </c>
      <c r="B4656" s="2">
        <v>9632.69</v>
      </c>
      <c r="C4656" s="2">
        <v>77590</v>
      </c>
      <c r="D4656" s="2">
        <v>9615</v>
      </c>
      <c r="E4656" s="2">
        <v>9603</v>
      </c>
      <c r="F4656" s="10">
        <f t="shared" si="1162"/>
        <v>-1.8364548220695109E-3</v>
      </c>
      <c r="G4656" s="2">
        <f t="shared" ca="1" si="1163"/>
        <v>89676.35</v>
      </c>
      <c r="H4656">
        <f t="shared" ca="1" si="1164"/>
        <v>-1</v>
      </c>
      <c r="I4656">
        <f t="shared" si="1165"/>
        <v>1</v>
      </c>
      <c r="J4656">
        <f t="shared" si="1168"/>
        <v>-7.25</v>
      </c>
      <c r="K4656">
        <f t="shared" si="1166"/>
        <v>1</v>
      </c>
      <c r="L4656" s="11">
        <f t="shared" ca="1" si="1160"/>
        <v>13211.219999999943</v>
      </c>
      <c r="M4656">
        <f t="shared" ca="1" si="1167"/>
        <v>1</v>
      </c>
      <c r="N4656">
        <f t="shared" ca="1" si="1161"/>
        <v>0</v>
      </c>
      <c r="O4656">
        <f>COUNTIF(結算日!$A$3:$A$249,A4656)</f>
        <v>0</v>
      </c>
      <c r="Q4656" s="7">
        <f t="shared" si="1169"/>
        <v>-10</v>
      </c>
      <c r="R4656" s="8">
        <f t="shared" ca="1" si="1173"/>
        <v>-4580</v>
      </c>
      <c r="S4656" s="8">
        <f t="shared" ca="1" si="1174"/>
        <v>4411387</v>
      </c>
      <c r="T4656" s="8">
        <f t="shared" ca="1" si="1170"/>
        <v>458</v>
      </c>
      <c r="U4656" s="9">
        <f t="shared" ca="1" si="1175"/>
        <v>0</v>
      </c>
      <c r="V4656">
        <f t="shared" si="1171"/>
        <v>2017</v>
      </c>
      <c r="W4656">
        <f t="shared" si="1172"/>
        <v>4</v>
      </c>
    </row>
    <row r="4657" spans="1:23" x14ac:dyDescent="0.25">
      <c r="A4657" s="1">
        <v>42846</v>
      </c>
      <c r="B4657" s="2">
        <v>9717.41</v>
      </c>
      <c r="C4657" s="2">
        <v>70150</v>
      </c>
      <c r="D4657" s="2">
        <v>9697</v>
      </c>
      <c r="E4657" s="2">
        <v>9683</v>
      </c>
      <c r="F4657" s="10">
        <f t="shared" si="1162"/>
        <v>-2.1003539008851435E-3</v>
      </c>
      <c r="G4657" s="2">
        <f t="shared" ca="1" si="1163"/>
        <v>89015.25</v>
      </c>
      <c r="H4657">
        <f t="shared" ca="1" si="1164"/>
        <v>-1</v>
      </c>
      <c r="I4657">
        <f t="shared" si="1165"/>
        <v>1</v>
      </c>
      <c r="J4657">
        <f t="shared" si="1168"/>
        <v>84.719999999999345</v>
      </c>
      <c r="K4657">
        <f t="shared" si="1166"/>
        <v>1</v>
      </c>
      <c r="L4657" s="11">
        <f t="shared" ca="1" si="1160"/>
        <v>13295.939999999942</v>
      </c>
      <c r="M4657">
        <f t="shared" ca="1" si="1167"/>
        <v>1</v>
      </c>
      <c r="N4657">
        <f t="shared" ca="1" si="1161"/>
        <v>0</v>
      </c>
      <c r="O4657">
        <f>COUNTIF(結算日!$A$3:$A$249,A4657)</f>
        <v>0</v>
      </c>
      <c r="Q4657" s="7">
        <f t="shared" si="1169"/>
        <v>82</v>
      </c>
      <c r="R4657" s="8">
        <f t="shared" ca="1" si="1173"/>
        <v>37556</v>
      </c>
      <c r="S4657" s="8">
        <f t="shared" ca="1" si="1174"/>
        <v>4448943</v>
      </c>
      <c r="T4657" s="8">
        <f t="shared" ca="1" si="1170"/>
        <v>458</v>
      </c>
      <c r="U4657" s="9">
        <f t="shared" ca="1" si="1175"/>
        <v>0</v>
      </c>
      <c r="V4657">
        <f t="shared" si="1171"/>
        <v>2017</v>
      </c>
      <c r="W4657">
        <f t="shared" si="1172"/>
        <v>4</v>
      </c>
    </row>
    <row r="4658" spans="1:23" x14ac:dyDescent="0.25">
      <c r="A4658" s="1">
        <v>42849</v>
      </c>
      <c r="B4658" s="2">
        <v>9717.9500000000007</v>
      </c>
      <c r="C4658" s="2">
        <v>61416</v>
      </c>
      <c r="D4658" s="2">
        <v>9705</v>
      </c>
      <c r="E4658" s="2">
        <v>9690</v>
      </c>
      <c r="F4658" s="10">
        <f t="shared" si="1162"/>
        <v>-1.3325855761761041E-3</v>
      </c>
      <c r="G4658" s="2">
        <f t="shared" ca="1" si="1163"/>
        <v>88326.225000000006</v>
      </c>
      <c r="H4658">
        <f t="shared" ca="1" si="1164"/>
        <v>-1</v>
      </c>
      <c r="I4658">
        <f t="shared" si="1165"/>
        <v>1</v>
      </c>
      <c r="J4658">
        <f t="shared" si="1168"/>
        <v>0.54000000000087311</v>
      </c>
      <c r="K4658">
        <f t="shared" si="1166"/>
        <v>1</v>
      </c>
      <c r="L4658" s="11">
        <f t="shared" ca="1" si="1160"/>
        <v>13296.479999999943</v>
      </c>
      <c r="M4658">
        <f t="shared" ca="1" si="1167"/>
        <v>1</v>
      </c>
      <c r="N4658">
        <f t="shared" ca="1" si="1161"/>
        <v>0</v>
      </c>
      <c r="O4658">
        <f>COUNTIF(結算日!$A$3:$A$249,A4658)</f>
        <v>0</v>
      </c>
      <c r="Q4658" s="7">
        <f t="shared" si="1169"/>
        <v>8</v>
      </c>
      <c r="R4658" s="8">
        <f t="shared" ca="1" si="1173"/>
        <v>3664</v>
      </c>
      <c r="S4658" s="8">
        <f t="shared" ca="1" si="1174"/>
        <v>4452607</v>
      </c>
      <c r="T4658" s="8">
        <f t="shared" ca="1" si="1170"/>
        <v>458</v>
      </c>
      <c r="U4658" s="9">
        <f t="shared" ca="1" si="1175"/>
        <v>0</v>
      </c>
      <c r="V4658">
        <f t="shared" si="1171"/>
        <v>2017</v>
      </c>
      <c r="W4658">
        <f t="shared" si="1172"/>
        <v>4</v>
      </c>
    </row>
    <row r="4659" spans="1:23" x14ac:dyDescent="0.25">
      <c r="A4659" s="1">
        <v>42850</v>
      </c>
      <c r="B4659" s="2">
        <v>9841.7099999999991</v>
      </c>
      <c r="C4659" s="2">
        <v>92594</v>
      </c>
      <c r="D4659" s="2">
        <v>9813</v>
      </c>
      <c r="E4659" s="2">
        <v>9800</v>
      </c>
      <c r="F4659" s="10">
        <f t="shared" si="1162"/>
        <v>-2.9171759785645568E-3</v>
      </c>
      <c r="G4659" s="2">
        <f t="shared" ca="1" si="1163"/>
        <v>88158.45</v>
      </c>
      <c r="H4659">
        <f t="shared" ca="1" si="1164"/>
        <v>1</v>
      </c>
      <c r="I4659">
        <f t="shared" si="1165"/>
        <v>1</v>
      </c>
      <c r="J4659">
        <f t="shared" si="1168"/>
        <v>123.7599999999984</v>
      </c>
      <c r="K4659">
        <f t="shared" si="1166"/>
        <v>1</v>
      </c>
      <c r="L4659" s="11">
        <f t="shared" ca="1" si="1160"/>
        <v>13420.239999999942</v>
      </c>
      <c r="M4659">
        <f t="shared" ca="1" si="1167"/>
        <v>1</v>
      </c>
      <c r="N4659">
        <f t="shared" ca="1" si="1161"/>
        <v>0</v>
      </c>
      <c r="O4659">
        <f>COUNTIF(結算日!$A$3:$A$249,A4659)</f>
        <v>0</v>
      </c>
      <c r="Q4659" s="7">
        <f t="shared" si="1169"/>
        <v>108</v>
      </c>
      <c r="R4659" s="8">
        <f t="shared" ca="1" si="1173"/>
        <v>49464</v>
      </c>
      <c r="S4659" s="8">
        <f t="shared" ca="1" si="1174"/>
        <v>4502071</v>
      </c>
      <c r="T4659" s="8">
        <f t="shared" ca="1" si="1170"/>
        <v>458</v>
      </c>
      <c r="U4659" s="9">
        <f t="shared" ca="1" si="1175"/>
        <v>0</v>
      </c>
      <c r="V4659">
        <f t="shared" si="1171"/>
        <v>2017</v>
      </c>
      <c r="W4659">
        <f t="shared" si="1172"/>
        <v>4</v>
      </c>
    </row>
    <row r="4660" spans="1:23" x14ac:dyDescent="0.25">
      <c r="A4660" s="1">
        <v>42851</v>
      </c>
      <c r="B4660" s="2">
        <v>9856.4500000000007</v>
      </c>
      <c r="C4660" s="2">
        <v>101333</v>
      </c>
      <c r="D4660" s="2">
        <v>9841</v>
      </c>
      <c r="E4660" s="2">
        <v>9827</v>
      </c>
      <c r="F4660" s="10">
        <f t="shared" si="1162"/>
        <v>-1.5675014838000267E-3</v>
      </c>
      <c r="G4660" s="2">
        <f t="shared" ca="1" si="1163"/>
        <v>88217.175000000003</v>
      </c>
      <c r="H4660">
        <f t="shared" ca="1" si="1164"/>
        <v>1</v>
      </c>
      <c r="I4660">
        <f t="shared" si="1165"/>
        <v>1</v>
      </c>
      <c r="J4660">
        <f t="shared" si="1168"/>
        <v>14.740000000001601</v>
      </c>
      <c r="K4660">
        <f t="shared" si="1166"/>
        <v>1</v>
      </c>
      <c r="L4660" s="11">
        <f t="shared" ca="1" si="1160"/>
        <v>13434.979999999943</v>
      </c>
      <c r="M4660">
        <f t="shared" ca="1" si="1167"/>
        <v>1</v>
      </c>
      <c r="N4660">
        <f t="shared" ca="1" si="1161"/>
        <v>0</v>
      </c>
      <c r="O4660">
        <f>COUNTIF(結算日!$A$3:$A$249,A4660)</f>
        <v>0</v>
      </c>
      <c r="Q4660" s="7">
        <f t="shared" si="1169"/>
        <v>28</v>
      </c>
      <c r="R4660" s="8">
        <f t="shared" ca="1" si="1173"/>
        <v>12824</v>
      </c>
      <c r="S4660" s="8">
        <f t="shared" ca="1" si="1174"/>
        <v>4514895</v>
      </c>
      <c r="T4660" s="8">
        <f t="shared" ca="1" si="1170"/>
        <v>458</v>
      </c>
      <c r="U4660" s="9">
        <f t="shared" ca="1" si="1175"/>
        <v>0</v>
      </c>
      <c r="V4660">
        <f t="shared" si="1171"/>
        <v>2017</v>
      </c>
      <c r="W4660">
        <f t="shared" si="1172"/>
        <v>4</v>
      </c>
    </row>
    <row r="4661" spans="1:23" x14ac:dyDescent="0.25">
      <c r="A4661" s="1">
        <v>42852</v>
      </c>
      <c r="B4661" s="2">
        <v>9860.6200000000008</v>
      </c>
      <c r="C4661" s="2">
        <v>80995</v>
      </c>
      <c r="D4661" s="2">
        <v>9839</v>
      </c>
      <c r="E4661" s="2">
        <v>9827</v>
      </c>
      <c r="F4661" s="10">
        <f t="shared" si="1162"/>
        <v>-2.1925598998846496E-3</v>
      </c>
      <c r="G4661" s="2">
        <f t="shared" ca="1" si="1163"/>
        <v>87999.774999999994</v>
      </c>
      <c r="H4661">
        <f t="shared" ca="1" si="1164"/>
        <v>-1</v>
      </c>
      <c r="I4661">
        <f t="shared" si="1165"/>
        <v>1</v>
      </c>
      <c r="J4661">
        <f t="shared" si="1168"/>
        <v>4.1700000000000728</v>
      </c>
      <c r="K4661">
        <f t="shared" si="1166"/>
        <v>1</v>
      </c>
      <c r="L4661" s="11">
        <f t="shared" ca="1" si="1160"/>
        <v>13439.149999999943</v>
      </c>
      <c r="M4661">
        <f t="shared" ca="1" si="1167"/>
        <v>1</v>
      </c>
      <c r="N4661">
        <f t="shared" ca="1" si="1161"/>
        <v>0</v>
      </c>
      <c r="O4661">
        <f>COUNTIF(結算日!$A$3:$A$249,A4661)</f>
        <v>0</v>
      </c>
      <c r="Q4661" s="7">
        <f t="shared" si="1169"/>
        <v>-2</v>
      </c>
      <c r="R4661" s="8">
        <f t="shared" ca="1" si="1173"/>
        <v>-916</v>
      </c>
      <c r="S4661" s="8">
        <f t="shared" ca="1" si="1174"/>
        <v>4513979</v>
      </c>
      <c r="T4661" s="8">
        <f t="shared" ca="1" si="1170"/>
        <v>458</v>
      </c>
      <c r="U4661" s="9">
        <f t="shared" ca="1" si="1175"/>
        <v>0</v>
      </c>
      <c r="V4661">
        <f t="shared" si="1171"/>
        <v>2017</v>
      </c>
      <c r="W4661">
        <f t="shared" si="1172"/>
        <v>4</v>
      </c>
    </row>
    <row r="4662" spans="1:23" x14ac:dyDescent="0.25">
      <c r="A4662" s="1">
        <v>42853</v>
      </c>
      <c r="B4662" s="2">
        <v>9872</v>
      </c>
      <c r="C4662" s="2">
        <v>98431</v>
      </c>
      <c r="D4662" s="2">
        <v>9857</v>
      </c>
      <c r="E4662" s="2">
        <v>9843</v>
      </c>
      <c r="F4662" s="10">
        <f t="shared" si="1162"/>
        <v>-1.5194489465153449E-3</v>
      </c>
      <c r="G4662" s="2">
        <f t="shared" ca="1" si="1163"/>
        <v>88008.05</v>
      </c>
      <c r="H4662">
        <f t="shared" ca="1" si="1164"/>
        <v>1</v>
      </c>
      <c r="I4662">
        <f t="shared" si="1165"/>
        <v>1</v>
      </c>
      <c r="J4662">
        <f t="shared" si="1168"/>
        <v>11.3799999999992</v>
      </c>
      <c r="K4662">
        <f t="shared" si="1166"/>
        <v>1</v>
      </c>
      <c r="L4662" s="11">
        <f t="shared" ca="1" si="1160"/>
        <v>13450.529999999942</v>
      </c>
      <c r="M4662">
        <f t="shared" ca="1" si="1167"/>
        <v>1</v>
      </c>
      <c r="N4662">
        <f t="shared" ca="1" si="1161"/>
        <v>0</v>
      </c>
      <c r="O4662">
        <f>COUNTIF(結算日!$A$3:$A$249,A4662)</f>
        <v>0</v>
      </c>
      <c r="Q4662" s="7">
        <f t="shared" si="1169"/>
        <v>18</v>
      </c>
      <c r="R4662" s="8">
        <f t="shared" ca="1" si="1173"/>
        <v>8244</v>
      </c>
      <c r="S4662" s="8">
        <f t="shared" ca="1" si="1174"/>
        <v>4522223</v>
      </c>
      <c r="T4662" s="8">
        <f t="shared" ca="1" si="1170"/>
        <v>458</v>
      </c>
      <c r="U4662" s="9">
        <f t="shared" ca="1" si="1175"/>
        <v>0</v>
      </c>
      <c r="V4662">
        <f t="shared" si="1171"/>
        <v>2017</v>
      </c>
      <c r="W4662">
        <f t="shared" si="1172"/>
        <v>4</v>
      </c>
    </row>
    <row r="4663" spans="1:23" x14ac:dyDescent="0.25">
      <c r="A4663" s="1">
        <v>42857</v>
      </c>
      <c r="B4663" s="2">
        <v>9941.27</v>
      </c>
      <c r="C4663" s="2">
        <v>99605</v>
      </c>
      <c r="D4663" s="2">
        <v>9932</v>
      </c>
      <c r="E4663" s="2">
        <v>9917</v>
      </c>
      <c r="F4663" s="10">
        <f t="shared" si="1162"/>
        <v>-9.324764340975511E-4</v>
      </c>
      <c r="G4663" s="2">
        <f t="shared" ca="1" si="1163"/>
        <v>87958.2</v>
      </c>
      <c r="H4663">
        <f t="shared" ca="1" si="1164"/>
        <v>1</v>
      </c>
      <c r="I4663">
        <f t="shared" si="1165"/>
        <v>1</v>
      </c>
      <c r="J4663">
        <f t="shared" si="1168"/>
        <v>69.270000000000437</v>
      </c>
      <c r="K4663">
        <f t="shared" ca="1" si="1166"/>
        <v>1</v>
      </c>
      <c r="L4663" s="11">
        <f t="shared" ca="1" si="1160"/>
        <v>13519.799999999943</v>
      </c>
      <c r="M4663">
        <f t="shared" ca="1" si="1167"/>
        <v>1</v>
      </c>
      <c r="N4663">
        <f t="shared" ca="1" si="1161"/>
        <v>0</v>
      </c>
      <c r="O4663">
        <f>COUNTIF(結算日!$A$3:$A$249,A4663)</f>
        <v>0</v>
      </c>
      <c r="Q4663" s="7">
        <f t="shared" si="1169"/>
        <v>75</v>
      </c>
      <c r="R4663" s="8">
        <f t="shared" ca="1" si="1173"/>
        <v>34350</v>
      </c>
      <c r="S4663" s="8">
        <f t="shared" ca="1" si="1174"/>
        <v>4556573</v>
      </c>
      <c r="T4663" s="8">
        <f t="shared" ca="1" si="1170"/>
        <v>458</v>
      </c>
      <c r="U4663" s="9">
        <f t="shared" ca="1" si="1175"/>
        <v>0</v>
      </c>
      <c r="V4663">
        <f t="shared" si="1171"/>
        <v>2017</v>
      </c>
      <c r="W4663">
        <f t="shared" si="1172"/>
        <v>5</v>
      </c>
    </row>
    <row r="4664" spans="1:23" x14ac:dyDescent="0.25">
      <c r="A4664" s="1">
        <v>42858</v>
      </c>
      <c r="B4664" s="2">
        <v>9955.33</v>
      </c>
      <c r="C4664" s="2">
        <v>79129</v>
      </c>
      <c r="D4664" s="2">
        <v>9936</v>
      </c>
      <c r="E4664" s="2">
        <v>9923</v>
      </c>
      <c r="F4664" s="10">
        <f t="shared" si="1162"/>
        <v>-1.9416734553249215E-3</v>
      </c>
      <c r="G4664" s="2">
        <f t="shared" ca="1" si="1163"/>
        <v>87836.225000000006</v>
      </c>
      <c r="H4664">
        <f t="shared" ca="1" si="1164"/>
        <v>-1</v>
      </c>
      <c r="I4664">
        <f t="shared" si="1165"/>
        <v>1</v>
      </c>
      <c r="J4664">
        <f t="shared" si="1168"/>
        <v>14.059999999999491</v>
      </c>
      <c r="K4664">
        <f t="shared" si="1166"/>
        <v>1</v>
      </c>
      <c r="L4664" s="11">
        <f t="shared" ca="1" si="1160"/>
        <v>13533.859999999942</v>
      </c>
      <c r="M4664">
        <f t="shared" ca="1" si="1167"/>
        <v>1</v>
      </c>
      <c r="N4664">
        <f t="shared" ca="1" si="1161"/>
        <v>0</v>
      </c>
      <c r="O4664">
        <f>COUNTIF(結算日!$A$3:$A$249,A4664)</f>
        <v>0</v>
      </c>
      <c r="Q4664" s="7">
        <f t="shared" si="1169"/>
        <v>4</v>
      </c>
      <c r="R4664" s="8">
        <f t="shared" ca="1" si="1173"/>
        <v>1832</v>
      </c>
      <c r="S4664" s="8">
        <f t="shared" ca="1" si="1174"/>
        <v>4558405</v>
      </c>
      <c r="T4664" s="8">
        <f t="shared" ca="1" si="1170"/>
        <v>458</v>
      </c>
      <c r="U4664" s="9">
        <f t="shared" ca="1" si="1175"/>
        <v>0</v>
      </c>
      <c r="V4664">
        <f t="shared" si="1171"/>
        <v>2017</v>
      </c>
      <c r="W4664">
        <f t="shared" si="1172"/>
        <v>5</v>
      </c>
    </row>
    <row r="4665" spans="1:23" x14ac:dyDescent="0.25">
      <c r="A4665" s="1">
        <v>42859</v>
      </c>
      <c r="B4665" s="2">
        <v>9967.64</v>
      </c>
      <c r="C4665" s="2">
        <v>74323</v>
      </c>
      <c r="D4665" s="2">
        <v>9959</v>
      </c>
      <c r="E4665" s="2">
        <v>9944</v>
      </c>
      <c r="F4665" s="10">
        <f t="shared" si="1162"/>
        <v>-8.6680498091817881E-4</v>
      </c>
      <c r="G4665" s="2">
        <f t="shared" ca="1" si="1163"/>
        <v>87994.25</v>
      </c>
      <c r="H4665">
        <f t="shared" ca="1" si="1164"/>
        <v>-1</v>
      </c>
      <c r="I4665">
        <f t="shared" si="1165"/>
        <v>1</v>
      </c>
      <c r="J4665">
        <f t="shared" si="1168"/>
        <v>12.309999999999491</v>
      </c>
      <c r="K4665">
        <f t="shared" ca="1" si="1166"/>
        <v>-1</v>
      </c>
      <c r="L4665" s="11">
        <f t="shared" ca="1" si="1160"/>
        <v>13546.169999999942</v>
      </c>
      <c r="M4665">
        <f t="shared" ca="1" si="1167"/>
        <v>-1</v>
      </c>
      <c r="N4665">
        <f t="shared" ca="1" si="1161"/>
        <v>2</v>
      </c>
      <c r="O4665">
        <f>COUNTIF(結算日!$A$3:$A$249,A4665)</f>
        <v>0</v>
      </c>
      <c r="Q4665" s="7">
        <f t="shared" si="1169"/>
        <v>23</v>
      </c>
      <c r="R4665" s="8">
        <f t="shared" ca="1" si="1173"/>
        <v>10534</v>
      </c>
      <c r="S4665" s="8">
        <f t="shared" ca="1" si="1174"/>
        <v>4568939</v>
      </c>
      <c r="T4665" s="8">
        <f t="shared" ca="1" si="1170"/>
        <v>-458</v>
      </c>
      <c r="U4665" s="9">
        <f t="shared" ca="1" si="1175"/>
        <v>916</v>
      </c>
      <c r="V4665">
        <f t="shared" si="1171"/>
        <v>2017</v>
      </c>
      <c r="W4665">
        <f t="shared" si="1172"/>
        <v>5</v>
      </c>
    </row>
    <row r="4666" spans="1:23" x14ac:dyDescent="0.25">
      <c r="A4666" s="1">
        <v>42860</v>
      </c>
      <c r="B4666" s="2">
        <v>9899.94</v>
      </c>
      <c r="C4666" s="2">
        <v>73912</v>
      </c>
      <c r="D4666" s="2">
        <v>9889</v>
      </c>
      <c r="E4666" s="2">
        <v>9872</v>
      </c>
      <c r="F4666" s="10">
        <f t="shared" si="1162"/>
        <v>-1.1050572023669769E-3</v>
      </c>
      <c r="G4666" s="2">
        <f t="shared" ca="1" si="1163"/>
        <v>88098.55</v>
      </c>
      <c r="H4666">
        <f t="shared" ca="1" si="1164"/>
        <v>-1</v>
      </c>
      <c r="I4666">
        <f t="shared" si="1165"/>
        <v>1</v>
      </c>
      <c r="J4666">
        <f t="shared" si="1168"/>
        <v>-67.699999999998909</v>
      </c>
      <c r="K4666">
        <f t="shared" si="1166"/>
        <v>1</v>
      </c>
      <c r="L4666" s="11">
        <f t="shared" ca="1" si="1160"/>
        <v>13613.869999999941</v>
      </c>
      <c r="M4666">
        <f t="shared" ca="1" si="1167"/>
        <v>1</v>
      </c>
      <c r="N4666">
        <f t="shared" ca="1" si="1161"/>
        <v>2</v>
      </c>
      <c r="O4666">
        <f>COUNTIF(結算日!$A$3:$A$249,A4666)</f>
        <v>0</v>
      </c>
      <c r="Q4666" s="7">
        <f t="shared" si="1169"/>
        <v>-70</v>
      </c>
      <c r="R4666" s="8">
        <f t="shared" ca="1" si="1173"/>
        <v>32060</v>
      </c>
      <c r="S4666" s="8">
        <f t="shared" ca="1" si="1174"/>
        <v>4600083</v>
      </c>
      <c r="T4666" s="8">
        <f t="shared" ca="1" si="1170"/>
        <v>465</v>
      </c>
      <c r="U4666" s="9">
        <f t="shared" ca="1" si="1175"/>
        <v>923</v>
      </c>
      <c r="V4666">
        <f t="shared" si="1171"/>
        <v>2017</v>
      </c>
      <c r="W4666">
        <f t="shared" si="1172"/>
        <v>5</v>
      </c>
    </row>
    <row r="4667" spans="1:23" x14ac:dyDescent="0.25">
      <c r="A4667" s="1">
        <v>42863</v>
      </c>
      <c r="B4667" s="2">
        <v>9937.25</v>
      </c>
      <c r="C4667" s="2">
        <v>82792</v>
      </c>
      <c r="D4667" s="2">
        <v>9921</v>
      </c>
      <c r="E4667" s="2">
        <v>9907</v>
      </c>
      <c r="F4667" s="10">
        <f t="shared" si="1162"/>
        <v>-1.6352612644343623E-3</v>
      </c>
      <c r="G4667" s="2">
        <f t="shared" ca="1" si="1163"/>
        <v>88176.65</v>
      </c>
      <c r="H4667">
        <f t="shared" ca="1" si="1164"/>
        <v>-1</v>
      </c>
      <c r="I4667">
        <f t="shared" si="1165"/>
        <v>1</v>
      </c>
      <c r="J4667">
        <f t="shared" si="1168"/>
        <v>37.309999999999491</v>
      </c>
      <c r="K4667">
        <f t="shared" si="1166"/>
        <v>1</v>
      </c>
      <c r="L4667" s="11">
        <f t="shared" ca="1" si="1160"/>
        <v>13651.17999999994</v>
      </c>
      <c r="M4667">
        <f t="shared" ca="1" si="1167"/>
        <v>1</v>
      </c>
      <c r="N4667">
        <f t="shared" ca="1" si="1161"/>
        <v>0</v>
      </c>
      <c r="O4667">
        <f>COUNTIF(結算日!$A$3:$A$249,A4667)</f>
        <v>0</v>
      </c>
      <c r="Q4667" s="7">
        <f t="shared" si="1169"/>
        <v>32</v>
      </c>
      <c r="R4667" s="8">
        <f t="shared" ca="1" si="1173"/>
        <v>14880</v>
      </c>
      <c r="S4667" s="8">
        <f t="shared" ca="1" si="1174"/>
        <v>4614040</v>
      </c>
      <c r="T4667" s="8">
        <f t="shared" ca="1" si="1170"/>
        <v>465</v>
      </c>
      <c r="U4667" s="9">
        <f t="shared" ca="1" si="1175"/>
        <v>0</v>
      </c>
      <c r="V4667">
        <f t="shared" si="1171"/>
        <v>2017</v>
      </c>
      <c r="W4667">
        <f t="shared" si="1172"/>
        <v>5</v>
      </c>
    </row>
    <row r="4668" spans="1:23" x14ac:dyDescent="0.25">
      <c r="A4668" s="1">
        <v>42864</v>
      </c>
      <c r="B4668" s="2">
        <v>9915.48</v>
      </c>
      <c r="C4668" s="2">
        <v>108199</v>
      </c>
      <c r="D4668" s="2">
        <v>9904</v>
      </c>
      <c r="E4668" s="2">
        <v>9892</v>
      </c>
      <c r="F4668" s="10">
        <f t="shared" si="1162"/>
        <v>-1.1577856039243217E-3</v>
      </c>
      <c r="G4668" s="2">
        <f t="shared" ca="1" si="1163"/>
        <v>88667.7</v>
      </c>
      <c r="H4668">
        <f t="shared" ca="1" si="1164"/>
        <v>1</v>
      </c>
      <c r="I4668">
        <f t="shared" si="1165"/>
        <v>1</v>
      </c>
      <c r="J4668">
        <f t="shared" si="1168"/>
        <v>-21.770000000000437</v>
      </c>
      <c r="K4668">
        <f t="shared" si="1166"/>
        <v>1</v>
      </c>
      <c r="L4668" s="11">
        <f t="shared" ca="1" si="1160"/>
        <v>13629.40999999994</v>
      </c>
      <c r="M4668">
        <f t="shared" ca="1" si="1167"/>
        <v>1</v>
      </c>
      <c r="N4668">
        <f t="shared" ca="1" si="1161"/>
        <v>0</v>
      </c>
      <c r="O4668">
        <f>COUNTIF(結算日!$A$3:$A$249,A4668)</f>
        <v>0</v>
      </c>
      <c r="Q4668" s="7">
        <f t="shared" si="1169"/>
        <v>-17</v>
      </c>
      <c r="R4668" s="8">
        <f t="shared" ca="1" si="1173"/>
        <v>-7905</v>
      </c>
      <c r="S4668" s="8">
        <f t="shared" ca="1" si="1174"/>
        <v>4606135</v>
      </c>
      <c r="T4668" s="8">
        <f t="shared" ca="1" si="1170"/>
        <v>465</v>
      </c>
      <c r="U4668" s="9">
        <f t="shared" ca="1" si="1175"/>
        <v>0</v>
      </c>
      <c r="V4668">
        <f t="shared" si="1171"/>
        <v>2017</v>
      </c>
      <c r="W4668">
        <f t="shared" si="1172"/>
        <v>5</v>
      </c>
    </row>
    <row r="4669" spans="1:23" x14ac:dyDescent="0.25">
      <c r="A4669" s="1">
        <v>42865</v>
      </c>
      <c r="B4669" s="2">
        <v>9968.32</v>
      </c>
      <c r="C4669" s="2">
        <v>89616</v>
      </c>
      <c r="D4669" s="2">
        <v>9947</v>
      </c>
      <c r="E4669" s="2">
        <v>9936</v>
      </c>
      <c r="F4669" s="10">
        <f t="shared" si="1162"/>
        <v>-2.1387756412314385E-3</v>
      </c>
      <c r="G4669" s="2">
        <f t="shared" ca="1" si="1163"/>
        <v>88715.175000000003</v>
      </c>
      <c r="H4669">
        <f t="shared" ca="1" si="1164"/>
        <v>1</v>
      </c>
      <c r="I4669">
        <f t="shared" si="1165"/>
        <v>1</v>
      </c>
      <c r="J4669">
        <f t="shared" si="1168"/>
        <v>52.840000000000146</v>
      </c>
      <c r="K4669">
        <f t="shared" si="1166"/>
        <v>1</v>
      </c>
      <c r="L4669" s="11">
        <f t="shared" ca="1" si="1160"/>
        <v>13682.24999999994</v>
      </c>
      <c r="M4669">
        <f t="shared" ca="1" si="1167"/>
        <v>1</v>
      </c>
      <c r="N4669">
        <f t="shared" ca="1" si="1161"/>
        <v>0</v>
      </c>
      <c r="O4669">
        <f>COUNTIF(結算日!$A$3:$A$249,A4669)</f>
        <v>0</v>
      </c>
      <c r="Q4669" s="7">
        <f t="shared" si="1169"/>
        <v>43</v>
      </c>
      <c r="R4669" s="8">
        <f t="shared" ca="1" si="1173"/>
        <v>19995</v>
      </c>
      <c r="S4669" s="8">
        <f t="shared" ca="1" si="1174"/>
        <v>4626130</v>
      </c>
      <c r="T4669" s="8">
        <f t="shared" ca="1" si="1170"/>
        <v>465</v>
      </c>
      <c r="U4669" s="9">
        <f t="shared" ca="1" si="1175"/>
        <v>0</v>
      </c>
      <c r="V4669">
        <f t="shared" si="1171"/>
        <v>2017</v>
      </c>
      <c r="W4669">
        <f t="shared" si="1172"/>
        <v>5</v>
      </c>
    </row>
    <row r="4670" spans="1:23" x14ac:dyDescent="0.25">
      <c r="A4670" s="1">
        <v>42866</v>
      </c>
      <c r="B4670" s="2">
        <v>10001.48</v>
      </c>
      <c r="C4670" s="2">
        <v>96363</v>
      </c>
      <c r="D4670" s="2">
        <v>9987</v>
      </c>
      <c r="E4670" s="2">
        <v>9976</v>
      </c>
      <c r="F4670" s="10">
        <f t="shared" si="1162"/>
        <v>-1.447785727712203E-3</v>
      </c>
      <c r="G4670" s="2">
        <f t="shared" ca="1" si="1163"/>
        <v>89138.8</v>
      </c>
      <c r="H4670">
        <f t="shared" ca="1" si="1164"/>
        <v>1</v>
      </c>
      <c r="I4670">
        <f t="shared" si="1165"/>
        <v>1</v>
      </c>
      <c r="J4670">
        <f t="shared" si="1168"/>
        <v>33.159999999999854</v>
      </c>
      <c r="K4670">
        <f t="shared" si="1166"/>
        <v>1</v>
      </c>
      <c r="L4670" s="11">
        <f t="shared" ref="L4670:L4733" ca="1" si="1176">L4669+J4670*M4669</f>
        <v>13715.40999999994</v>
      </c>
      <c r="M4670">
        <f t="shared" ca="1" si="1167"/>
        <v>1</v>
      </c>
      <c r="N4670">
        <f t="shared" ref="N4670:N4733" ca="1" si="1177">ABS(M4670-M4669)</f>
        <v>0</v>
      </c>
      <c r="O4670">
        <f>COUNTIF(結算日!$A$3:$A$249,A4670)</f>
        <v>0</v>
      </c>
      <c r="Q4670" s="7">
        <f t="shared" si="1169"/>
        <v>40</v>
      </c>
      <c r="R4670" s="8">
        <f t="shared" ca="1" si="1173"/>
        <v>18600</v>
      </c>
      <c r="S4670" s="8">
        <f t="shared" ca="1" si="1174"/>
        <v>4644730</v>
      </c>
      <c r="T4670" s="8">
        <f t="shared" ca="1" si="1170"/>
        <v>465</v>
      </c>
      <c r="U4670" s="9">
        <f t="shared" ca="1" si="1175"/>
        <v>0</v>
      </c>
      <c r="V4670">
        <f t="shared" si="1171"/>
        <v>2017</v>
      </c>
      <c r="W4670">
        <f t="shared" si="1172"/>
        <v>5</v>
      </c>
    </row>
    <row r="4671" spans="1:23" x14ac:dyDescent="0.25">
      <c r="A4671" s="1">
        <v>42867</v>
      </c>
      <c r="B4671" s="2">
        <v>9986.82</v>
      </c>
      <c r="C4671" s="2">
        <v>92035</v>
      </c>
      <c r="D4671" s="2">
        <v>9981</v>
      </c>
      <c r="E4671" s="2">
        <v>9969</v>
      </c>
      <c r="F4671" s="10">
        <f t="shared" si="1162"/>
        <v>-5.8276808834045735E-4</v>
      </c>
      <c r="G4671" s="2">
        <f t="shared" ca="1" si="1163"/>
        <v>89209.925000000003</v>
      </c>
      <c r="H4671">
        <f t="shared" ca="1" si="1164"/>
        <v>1</v>
      </c>
      <c r="I4671">
        <f t="shared" si="1165"/>
        <v>1</v>
      </c>
      <c r="J4671">
        <f t="shared" si="1168"/>
        <v>-14.659999999999854</v>
      </c>
      <c r="K4671">
        <f t="shared" ca="1" si="1166"/>
        <v>1</v>
      </c>
      <c r="L4671" s="11">
        <f t="shared" ca="1" si="1176"/>
        <v>13700.74999999994</v>
      </c>
      <c r="M4671">
        <f t="shared" ca="1" si="1167"/>
        <v>1</v>
      </c>
      <c r="N4671">
        <f t="shared" ca="1" si="1177"/>
        <v>0</v>
      </c>
      <c r="O4671">
        <f>COUNTIF(結算日!$A$3:$A$249,A4671)</f>
        <v>0</v>
      </c>
      <c r="Q4671" s="7">
        <f t="shared" si="1169"/>
        <v>-6</v>
      </c>
      <c r="R4671" s="8">
        <f t="shared" ca="1" si="1173"/>
        <v>-2790</v>
      </c>
      <c r="S4671" s="8">
        <f t="shared" ca="1" si="1174"/>
        <v>4641940</v>
      </c>
      <c r="T4671" s="8">
        <f t="shared" ca="1" si="1170"/>
        <v>465</v>
      </c>
      <c r="U4671" s="9">
        <f t="shared" ca="1" si="1175"/>
        <v>0</v>
      </c>
      <c r="V4671">
        <f t="shared" si="1171"/>
        <v>2017</v>
      </c>
      <c r="W4671">
        <f t="shared" si="1172"/>
        <v>5</v>
      </c>
    </row>
    <row r="4672" spans="1:23" x14ac:dyDescent="0.25">
      <c r="A4672" s="1">
        <v>42870</v>
      </c>
      <c r="B4672" s="2">
        <v>10036.82</v>
      </c>
      <c r="C4672" s="2">
        <v>86714</v>
      </c>
      <c r="D4672" s="2">
        <v>10028</v>
      </c>
      <c r="E4672" s="2">
        <v>10014</v>
      </c>
      <c r="F4672" s="10">
        <f t="shared" si="1162"/>
        <v>-8.7876438951772773E-4</v>
      </c>
      <c r="G4672" s="2">
        <f t="shared" ca="1" si="1163"/>
        <v>89586.7</v>
      </c>
      <c r="H4672">
        <f t="shared" ca="1" si="1164"/>
        <v>-1</v>
      </c>
      <c r="I4672">
        <f t="shared" si="1165"/>
        <v>1</v>
      </c>
      <c r="J4672">
        <f t="shared" si="1168"/>
        <v>50</v>
      </c>
      <c r="K4672">
        <f t="shared" ca="1" si="1166"/>
        <v>-1</v>
      </c>
      <c r="L4672" s="11">
        <f t="shared" ca="1" si="1176"/>
        <v>13750.74999999994</v>
      </c>
      <c r="M4672">
        <f t="shared" ca="1" si="1167"/>
        <v>-1</v>
      </c>
      <c r="N4672">
        <f t="shared" ca="1" si="1177"/>
        <v>2</v>
      </c>
      <c r="O4672">
        <f>COUNTIF(結算日!$A$3:$A$249,A4672)</f>
        <v>0</v>
      </c>
      <c r="Q4672" s="7">
        <f t="shared" si="1169"/>
        <v>47</v>
      </c>
      <c r="R4672" s="8">
        <f t="shared" ca="1" si="1173"/>
        <v>21855</v>
      </c>
      <c r="S4672" s="8">
        <f t="shared" ca="1" si="1174"/>
        <v>4663795</v>
      </c>
      <c r="T4672" s="8">
        <f t="shared" ca="1" si="1170"/>
        <v>-465</v>
      </c>
      <c r="U4672" s="9">
        <f t="shared" ca="1" si="1175"/>
        <v>930</v>
      </c>
      <c r="V4672">
        <f t="shared" si="1171"/>
        <v>2017</v>
      </c>
      <c r="W4672">
        <f t="shared" si="1172"/>
        <v>5</v>
      </c>
    </row>
    <row r="4673" spans="1:23" x14ac:dyDescent="0.25">
      <c r="A4673" s="1">
        <v>42871</v>
      </c>
      <c r="B4673" s="2">
        <v>10031.49</v>
      </c>
      <c r="C4673" s="2">
        <v>102432</v>
      </c>
      <c r="D4673" s="2">
        <v>10022</v>
      </c>
      <c r="E4673" s="2">
        <v>10009</v>
      </c>
      <c r="F4673" s="10">
        <f t="shared" si="1162"/>
        <v>-9.4602097993412571E-4</v>
      </c>
      <c r="G4673" s="2">
        <f t="shared" ca="1" si="1163"/>
        <v>89805.2</v>
      </c>
      <c r="H4673">
        <f t="shared" ca="1" si="1164"/>
        <v>1</v>
      </c>
      <c r="I4673">
        <f t="shared" si="1165"/>
        <v>1</v>
      </c>
      <c r="J4673">
        <f t="shared" si="1168"/>
        <v>-5.3299999999999272</v>
      </c>
      <c r="K4673">
        <f t="shared" ca="1" si="1166"/>
        <v>1</v>
      </c>
      <c r="L4673" s="11">
        <f t="shared" ca="1" si="1176"/>
        <v>13756.07999999994</v>
      </c>
      <c r="M4673">
        <f t="shared" ca="1" si="1167"/>
        <v>1</v>
      </c>
      <c r="N4673">
        <f t="shared" ca="1" si="1177"/>
        <v>2</v>
      </c>
      <c r="O4673">
        <f>COUNTIF(結算日!$A$3:$A$249,A4673)</f>
        <v>0</v>
      </c>
      <c r="Q4673" s="7">
        <f t="shared" si="1169"/>
        <v>-6</v>
      </c>
      <c r="R4673" s="8">
        <f t="shared" ca="1" si="1173"/>
        <v>2790</v>
      </c>
      <c r="S4673" s="8">
        <f t="shared" ca="1" si="1174"/>
        <v>4665655</v>
      </c>
      <c r="T4673" s="8">
        <f t="shared" ca="1" si="1170"/>
        <v>465</v>
      </c>
      <c r="U4673" s="9">
        <f t="shared" ca="1" si="1175"/>
        <v>930</v>
      </c>
      <c r="V4673">
        <f t="shared" si="1171"/>
        <v>2017</v>
      </c>
      <c r="W4673">
        <f t="shared" si="1172"/>
        <v>5</v>
      </c>
    </row>
    <row r="4674" spans="1:23" x14ac:dyDescent="0.25">
      <c r="A4674" s="1">
        <v>42872</v>
      </c>
      <c r="B4674" s="2">
        <v>10013.67</v>
      </c>
      <c r="C4674" s="2">
        <v>82766</v>
      </c>
      <c r="D4674" s="2">
        <v>10000</v>
      </c>
      <c r="E4674" s="2">
        <v>9979</v>
      </c>
      <c r="F4674" s="10">
        <f t="shared" ref="F4674:F4737" si="1178">IF(O4674=1,E4674,D4674)/B4674-1</f>
        <v>-3.4622670809004719E-3</v>
      </c>
      <c r="G4674" s="2">
        <f t="shared" ref="G4674:G4737" ca="1" si="1179">IF(ROW()&gt;$G$1,AVERAGE(OFFSET(C4674,-$G$1+1,,$G$1)),"")</f>
        <v>89246.75</v>
      </c>
      <c r="H4674">
        <f t="shared" ref="H4674:H4737" ca="1" si="1180">IF(G4674="",0,SIGN(C4674-G4674))</f>
        <v>-1</v>
      </c>
      <c r="I4674">
        <f t="shared" ref="I4674:I4737" si="1181">-SIGN(F4674)</f>
        <v>1</v>
      </c>
      <c r="J4674">
        <f t="shared" si="1168"/>
        <v>-17.819999999999709</v>
      </c>
      <c r="K4674">
        <f t="shared" ref="K4674:K4737" si="1182">CHOOSE($K$1,H4674*(2-$K$1)+I4674*($K$1-1),IF(ABS(F4674)&gt;($K$1-2)/100,I4674,H4674))</f>
        <v>1</v>
      </c>
      <c r="L4674" s="11">
        <f t="shared" ca="1" si="1176"/>
        <v>13738.25999999994</v>
      </c>
      <c r="M4674">
        <f t="shared" ref="M4674:M4737" ca="1" si="1183">INT(L4674*$P$1/B4674)*K4674</f>
        <v>1</v>
      </c>
      <c r="N4674">
        <f t="shared" ca="1" si="1177"/>
        <v>0</v>
      </c>
      <c r="O4674">
        <f>COUNTIF(結算日!$A$3:$A$249,A4674)</f>
        <v>1</v>
      </c>
      <c r="Q4674" s="7">
        <f t="shared" si="1169"/>
        <v>-22</v>
      </c>
      <c r="R4674" s="8">
        <f t="shared" ca="1" si="1173"/>
        <v>-10230</v>
      </c>
      <c r="S4674" s="8">
        <f t="shared" ca="1" si="1174"/>
        <v>4654495</v>
      </c>
      <c r="T4674" s="8">
        <f t="shared" ca="1" si="1170"/>
        <v>466</v>
      </c>
      <c r="U4674" s="9">
        <f t="shared" ca="1" si="1175"/>
        <v>931</v>
      </c>
      <c r="V4674">
        <f t="shared" si="1171"/>
        <v>2017</v>
      </c>
      <c r="W4674">
        <f t="shared" si="1172"/>
        <v>5</v>
      </c>
    </row>
    <row r="4675" spans="1:23" x14ac:dyDescent="0.25">
      <c r="A4675" s="1">
        <v>42873</v>
      </c>
      <c r="B4675" s="2">
        <v>9969.4500000000007</v>
      </c>
      <c r="C4675" s="2">
        <v>83421</v>
      </c>
      <c r="D4675" s="2">
        <v>9951</v>
      </c>
      <c r="E4675" s="2">
        <v>9758</v>
      </c>
      <c r="F4675" s="10">
        <f t="shared" si="1178"/>
        <v>-1.850653747197728E-3</v>
      </c>
      <c r="G4675" s="2">
        <f t="shared" ca="1" si="1179"/>
        <v>89265.975000000006</v>
      </c>
      <c r="H4675">
        <f t="shared" ca="1" si="1180"/>
        <v>-1</v>
      </c>
      <c r="I4675">
        <f t="shared" si="1181"/>
        <v>1</v>
      </c>
      <c r="J4675">
        <f t="shared" ref="J4675:J4738" si="1184">B4675-B4674</f>
        <v>-44.219999999999345</v>
      </c>
      <c r="K4675">
        <f t="shared" si="1182"/>
        <v>1</v>
      </c>
      <c r="L4675" s="11">
        <f t="shared" ca="1" si="1176"/>
        <v>13694.039999999941</v>
      </c>
      <c r="M4675">
        <f t="shared" ca="1" si="1183"/>
        <v>1</v>
      </c>
      <c r="N4675">
        <f t="shared" ca="1" si="1177"/>
        <v>0</v>
      </c>
      <c r="O4675">
        <f>COUNTIF(結算日!$A$3:$A$249,A4675)</f>
        <v>0</v>
      </c>
      <c r="Q4675" s="7">
        <f t="shared" ref="Q4675:Q4738" si="1185">D4675-IF(O4674=1,E4674,D4674)</f>
        <v>-28</v>
      </c>
      <c r="R4675" s="8">
        <f t="shared" ca="1" si="1173"/>
        <v>-13048</v>
      </c>
      <c r="S4675" s="8">
        <f t="shared" ca="1" si="1174"/>
        <v>4640516</v>
      </c>
      <c r="T4675" s="8">
        <f t="shared" ref="T4675:T4738" ca="1" si="1186">INT(S4675*$P$1/IF(O4675=1,E4675,D4675))*K4675</f>
        <v>466</v>
      </c>
      <c r="U4675" s="9">
        <f t="shared" ca="1" si="1175"/>
        <v>0</v>
      </c>
      <c r="V4675">
        <f t="shared" ref="V4675:V4738" si="1187">YEAR(A4675)</f>
        <v>2017</v>
      </c>
      <c r="W4675">
        <f t="shared" ref="W4675:W4738" si="1188">MONTH(A4675)</f>
        <v>5</v>
      </c>
    </row>
    <row r="4676" spans="1:23" x14ac:dyDescent="0.25">
      <c r="A4676" s="1">
        <v>42874</v>
      </c>
      <c r="B4676" s="2">
        <v>9947.6200000000008</v>
      </c>
      <c r="C4676" s="2">
        <v>69654</v>
      </c>
      <c r="D4676" s="2">
        <v>9932</v>
      </c>
      <c r="E4676" s="2">
        <v>9741</v>
      </c>
      <c r="F4676" s="10">
        <f t="shared" si="1178"/>
        <v>-1.5702248376999739E-3</v>
      </c>
      <c r="G4676" s="2">
        <f t="shared" ca="1" si="1179"/>
        <v>88548.675000000003</v>
      </c>
      <c r="H4676">
        <f t="shared" ca="1" si="1180"/>
        <v>-1</v>
      </c>
      <c r="I4676">
        <f t="shared" si="1181"/>
        <v>1</v>
      </c>
      <c r="J4676">
        <f t="shared" si="1184"/>
        <v>-21.829999999999927</v>
      </c>
      <c r="K4676">
        <f t="shared" si="1182"/>
        <v>1</v>
      </c>
      <c r="L4676" s="11">
        <f t="shared" ca="1" si="1176"/>
        <v>13672.209999999941</v>
      </c>
      <c r="M4676">
        <f t="shared" ca="1" si="1183"/>
        <v>1</v>
      </c>
      <c r="N4676">
        <f t="shared" ca="1" si="1177"/>
        <v>0</v>
      </c>
      <c r="O4676">
        <f>COUNTIF(結算日!$A$3:$A$249,A4676)</f>
        <v>0</v>
      </c>
      <c r="Q4676" s="7">
        <f t="shared" si="1185"/>
        <v>-19</v>
      </c>
      <c r="R4676" s="8">
        <f t="shared" ref="R4676:R4739" ca="1" si="1189">Q4676*T4675</f>
        <v>-8854</v>
      </c>
      <c r="S4676" s="8">
        <f t="shared" ref="S4676:S4739" ca="1" si="1190">S4675+Q4676*T4675-U4675*$U$1</f>
        <v>4631662</v>
      </c>
      <c r="T4676" s="8">
        <f t="shared" ca="1" si="1186"/>
        <v>466</v>
      </c>
      <c r="U4676" s="9">
        <f t="shared" ref="U4676:U4739" ca="1" si="1191">IF(O4676=1,ABS(T4676)+ABS(T4675),ABS(T4676-T4675))</f>
        <v>0</v>
      </c>
      <c r="V4676">
        <f t="shared" si="1187"/>
        <v>2017</v>
      </c>
      <c r="W4676">
        <f t="shared" si="1188"/>
        <v>5</v>
      </c>
    </row>
    <row r="4677" spans="1:23" x14ac:dyDescent="0.25">
      <c r="A4677" s="1">
        <v>42877</v>
      </c>
      <c r="B4677" s="2">
        <v>9997.26</v>
      </c>
      <c r="C4677" s="2">
        <v>70171</v>
      </c>
      <c r="D4677" s="2">
        <v>9975</v>
      </c>
      <c r="E4677" s="2">
        <v>9780</v>
      </c>
      <c r="F4677" s="10">
        <f t="shared" si="1178"/>
        <v>-2.2266100911649822E-3</v>
      </c>
      <c r="G4677" s="2">
        <f t="shared" ca="1" si="1179"/>
        <v>87913.925000000003</v>
      </c>
      <c r="H4677">
        <f t="shared" ca="1" si="1180"/>
        <v>-1</v>
      </c>
      <c r="I4677">
        <f t="shared" si="1181"/>
        <v>1</v>
      </c>
      <c r="J4677">
        <f t="shared" si="1184"/>
        <v>49.639999999999418</v>
      </c>
      <c r="K4677">
        <f t="shared" si="1182"/>
        <v>1</v>
      </c>
      <c r="L4677" s="11">
        <f t="shared" ca="1" si="1176"/>
        <v>13721.84999999994</v>
      </c>
      <c r="M4677">
        <f t="shared" ca="1" si="1183"/>
        <v>1</v>
      </c>
      <c r="N4677">
        <f t="shared" ca="1" si="1177"/>
        <v>0</v>
      </c>
      <c r="O4677">
        <f>COUNTIF(結算日!$A$3:$A$249,A4677)</f>
        <v>0</v>
      </c>
      <c r="Q4677" s="7">
        <f t="shared" si="1185"/>
        <v>43</v>
      </c>
      <c r="R4677" s="8">
        <f t="shared" ca="1" si="1189"/>
        <v>20038</v>
      </c>
      <c r="S4677" s="8">
        <f t="shared" ca="1" si="1190"/>
        <v>4651700</v>
      </c>
      <c r="T4677" s="8">
        <f t="shared" ca="1" si="1186"/>
        <v>466</v>
      </c>
      <c r="U4677" s="9">
        <f t="shared" ca="1" si="1191"/>
        <v>0</v>
      </c>
      <c r="V4677">
        <f t="shared" si="1187"/>
        <v>2017</v>
      </c>
      <c r="W4677">
        <f t="shared" si="1188"/>
        <v>5</v>
      </c>
    </row>
    <row r="4678" spans="1:23" x14ac:dyDescent="0.25">
      <c r="A4678" s="1">
        <v>42878</v>
      </c>
      <c r="B4678" s="2">
        <v>10007.84</v>
      </c>
      <c r="C4678" s="2">
        <v>80788</v>
      </c>
      <c r="D4678" s="2">
        <v>9994</v>
      </c>
      <c r="E4678" s="2">
        <v>9803</v>
      </c>
      <c r="F4678" s="10">
        <f t="shared" si="1178"/>
        <v>-1.382915794017503E-3</v>
      </c>
      <c r="G4678" s="2">
        <f t="shared" ca="1" si="1179"/>
        <v>87437.574999999997</v>
      </c>
      <c r="H4678">
        <f t="shared" ca="1" si="1180"/>
        <v>-1</v>
      </c>
      <c r="I4678">
        <f t="shared" si="1181"/>
        <v>1</v>
      </c>
      <c r="J4678">
        <f t="shared" si="1184"/>
        <v>10.579999999999927</v>
      </c>
      <c r="K4678">
        <f t="shared" si="1182"/>
        <v>1</v>
      </c>
      <c r="L4678" s="11">
        <f t="shared" ca="1" si="1176"/>
        <v>13732.42999999994</v>
      </c>
      <c r="M4678">
        <f t="shared" ca="1" si="1183"/>
        <v>1</v>
      </c>
      <c r="N4678">
        <f t="shared" ca="1" si="1177"/>
        <v>0</v>
      </c>
      <c r="O4678">
        <f>COUNTIF(結算日!$A$3:$A$249,A4678)</f>
        <v>0</v>
      </c>
      <c r="Q4678" s="7">
        <f t="shared" si="1185"/>
        <v>19</v>
      </c>
      <c r="R4678" s="8">
        <f t="shared" ca="1" si="1189"/>
        <v>8854</v>
      </c>
      <c r="S4678" s="8">
        <f t="shared" ca="1" si="1190"/>
        <v>4660554</v>
      </c>
      <c r="T4678" s="8">
        <f t="shared" ca="1" si="1186"/>
        <v>466</v>
      </c>
      <c r="U4678" s="9">
        <f t="shared" ca="1" si="1191"/>
        <v>0</v>
      </c>
      <c r="V4678">
        <f t="shared" si="1187"/>
        <v>2017</v>
      </c>
      <c r="W4678">
        <f t="shared" si="1188"/>
        <v>5</v>
      </c>
    </row>
    <row r="4679" spans="1:23" x14ac:dyDescent="0.25">
      <c r="A4679" s="1">
        <v>42879</v>
      </c>
      <c r="B4679" s="2">
        <v>10044.42</v>
      </c>
      <c r="C4679" s="2">
        <v>79329</v>
      </c>
      <c r="D4679" s="2">
        <v>10020</v>
      </c>
      <c r="E4679" s="2">
        <v>9826</v>
      </c>
      <c r="F4679" s="10">
        <f t="shared" si="1178"/>
        <v>-2.4312006069041603E-3</v>
      </c>
      <c r="G4679" s="2">
        <f t="shared" ca="1" si="1179"/>
        <v>87220.15</v>
      </c>
      <c r="H4679">
        <f t="shared" ca="1" si="1180"/>
        <v>-1</v>
      </c>
      <c r="I4679">
        <f t="shared" si="1181"/>
        <v>1</v>
      </c>
      <c r="J4679">
        <f t="shared" si="1184"/>
        <v>36.579999999999927</v>
      </c>
      <c r="K4679">
        <f t="shared" si="1182"/>
        <v>1</v>
      </c>
      <c r="L4679" s="11">
        <f t="shared" ca="1" si="1176"/>
        <v>13769.00999999994</v>
      </c>
      <c r="M4679">
        <f t="shared" ca="1" si="1183"/>
        <v>1</v>
      </c>
      <c r="N4679">
        <f t="shared" ca="1" si="1177"/>
        <v>0</v>
      </c>
      <c r="O4679">
        <f>COUNTIF(結算日!$A$3:$A$249,A4679)</f>
        <v>0</v>
      </c>
      <c r="Q4679" s="7">
        <f t="shared" si="1185"/>
        <v>26</v>
      </c>
      <c r="R4679" s="8">
        <f t="shared" ca="1" si="1189"/>
        <v>12116</v>
      </c>
      <c r="S4679" s="8">
        <f t="shared" ca="1" si="1190"/>
        <v>4672670</v>
      </c>
      <c r="T4679" s="8">
        <f t="shared" ca="1" si="1186"/>
        <v>466</v>
      </c>
      <c r="U4679" s="9">
        <f t="shared" ca="1" si="1191"/>
        <v>0</v>
      </c>
      <c r="V4679">
        <f t="shared" si="1187"/>
        <v>2017</v>
      </c>
      <c r="W4679">
        <f t="shared" si="1188"/>
        <v>5</v>
      </c>
    </row>
    <row r="4680" spans="1:23" x14ac:dyDescent="0.25">
      <c r="A4680" s="1">
        <v>42880</v>
      </c>
      <c r="B4680" s="2">
        <v>10108.49</v>
      </c>
      <c r="C4680" s="2">
        <v>94644</v>
      </c>
      <c r="D4680" s="2">
        <v>10107</v>
      </c>
      <c r="E4680" s="2">
        <v>9912</v>
      </c>
      <c r="F4680" s="10">
        <f t="shared" si="1178"/>
        <v>-1.4740084819786503E-4</v>
      </c>
      <c r="G4680" s="2">
        <f t="shared" ca="1" si="1179"/>
        <v>87431.824999999997</v>
      </c>
      <c r="H4680">
        <f t="shared" ca="1" si="1180"/>
        <v>1</v>
      </c>
      <c r="I4680">
        <f t="shared" si="1181"/>
        <v>1</v>
      </c>
      <c r="J4680">
        <f t="shared" si="1184"/>
        <v>64.069999999999709</v>
      </c>
      <c r="K4680">
        <f t="shared" ca="1" si="1182"/>
        <v>1</v>
      </c>
      <c r="L4680" s="11">
        <f t="shared" ca="1" si="1176"/>
        <v>13833.07999999994</v>
      </c>
      <c r="M4680">
        <f t="shared" ca="1" si="1183"/>
        <v>1</v>
      </c>
      <c r="N4680">
        <f t="shared" ca="1" si="1177"/>
        <v>0</v>
      </c>
      <c r="O4680">
        <f>COUNTIF(結算日!$A$3:$A$249,A4680)</f>
        <v>0</v>
      </c>
      <c r="Q4680" s="7">
        <f t="shared" si="1185"/>
        <v>87</v>
      </c>
      <c r="R4680" s="8">
        <f t="shared" ca="1" si="1189"/>
        <v>40542</v>
      </c>
      <c r="S4680" s="8">
        <f t="shared" ca="1" si="1190"/>
        <v>4713212</v>
      </c>
      <c r="T4680" s="8">
        <f t="shared" ca="1" si="1186"/>
        <v>466</v>
      </c>
      <c r="U4680" s="9">
        <f t="shared" ca="1" si="1191"/>
        <v>0</v>
      </c>
      <c r="V4680">
        <f t="shared" si="1187"/>
        <v>2017</v>
      </c>
      <c r="W4680">
        <f t="shared" si="1188"/>
        <v>5</v>
      </c>
    </row>
    <row r="4681" spans="1:23" x14ac:dyDescent="0.25">
      <c r="A4681" s="1">
        <v>42881</v>
      </c>
      <c r="B4681" s="2">
        <v>10101.950000000001</v>
      </c>
      <c r="C4681" s="2">
        <v>91771</v>
      </c>
      <c r="D4681" s="2">
        <v>10093</v>
      </c>
      <c r="E4681" s="2">
        <v>9902</v>
      </c>
      <c r="F4681" s="10">
        <f t="shared" si="1178"/>
        <v>-8.8596756071857019E-4</v>
      </c>
      <c r="G4681" s="2">
        <f t="shared" ca="1" si="1179"/>
        <v>87150.399999999994</v>
      </c>
      <c r="H4681">
        <f t="shared" ca="1" si="1180"/>
        <v>1</v>
      </c>
      <c r="I4681">
        <f t="shared" si="1181"/>
        <v>1</v>
      </c>
      <c r="J4681">
        <f t="shared" si="1184"/>
        <v>-6.5399999999990541</v>
      </c>
      <c r="K4681">
        <f t="shared" ca="1" si="1182"/>
        <v>1</v>
      </c>
      <c r="L4681" s="11">
        <f t="shared" ca="1" si="1176"/>
        <v>13826.539999999941</v>
      </c>
      <c r="M4681">
        <f t="shared" ca="1" si="1183"/>
        <v>1</v>
      </c>
      <c r="N4681">
        <f t="shared" ca="1" si="1177"/>
        <v>0</v>
      </c>
      <c r="O4681">
        <f>COUNTIF(結算日!$A$3:$A$249,A4681)</f>
        <v>0</v>
      </c>
      <c r="Q4681" s="7">
        <f t="shared" si="1185"/>
        <v>-14</v>
      </c>
      <c r="R4681" s="8">
        <f t="shared" ca="1" si="1189"/>
        <v>-6524</v>
      </c>
      <c r="S4681" s="8">
        <f t="shared" ca="1" si="1190"/>
        <v>4706688</v>
      </c>
      <c r="T4681" s="8">
        <f t="shared" ca="1" si="1186"/>
        <v>466</v>
      </c>
      <c r="U4681" s="9">
        <f t="shared" ca="1" si="1191"/>
        <v>0</v>
      </c>
      <c r="V4681">
        <f t="shared" si="1187"/>
        <v>2017</v>
      </c>
      <c r="W4681">
        <f t="shared" si="1188"/>
        <v>5</v>
      </c>
    </row>
    <row r="4682" spans="1:23" x14ac:dyDescent="0.25">
      <c r="A4682" s="1">
        <v>42886</v>
      </c>
      <c r="B4682" s="2">
        <v>10040.719999999999</v>
      </c>
      <c r="C4682" s="2">
        <v>122579</v>
      </c>
      <c r="D4682" s="2">
        <v>10031</v>
      </c>
      <c r="E4682" s="2">
        <v>9847</v>
      </c>
      <c r="F4682" s="10">
        <f t="shared" si="1178"/>
        <v>-9.6805806754884927E-4</v>
      </c>
      <c r="G4682" s="2">
        <f t="shared" ca="1" si="1179"/>
        <v>88039.55</v>
      </c>
      <c r="H4682">
        <f t="shared" ca="1" si="1180"/>
        <v>1</v>
      </c>
      <c r="I4682">
        <f t="shared" si="1181"/>
        <v>1</v>
      </c>
      <c r="J4682">
        <f t="shared" si="1184"/>
        <v>-61.230000000001382</v>
      </c>
      <c r="K4682">
        <f t="shared" ca="1" si="1182"/>
        <v>1</v>
      </c>
      <c r="L4682" s="11">
        <f t="shared" ca="1" si="1176"/>
        <v>13765.309999999939</v>
      </c>
      <c r="M4682">
        <f t="shared" ca="1" si="1183"/>
        <v>1</v>
      </c>
      <c r="N4682">
        <f t="shared" ca="1" si="1177"/>
        <v>0</v>
      </c>
      <c r="O4682">
        <f>COUNTIF(結算日!$A$3:$A$249,A4682)</f>
        <v>0</v>
      </c>
      <c r="Q4682" s="7">
        <f t="shared" si="1185"/>
        <v>-62</v>
      </c>
      <c r="R4682" s="8">
        <f t="shared" ca="1" si="1189"/>
        <v>-28892</v>
      </c>
      <c r="S4682" s="8">
        <f t="shared" ca="1" si="1190"/>
        <v>4677796</v>
      </c>
      <c r="T4682" s="8">
        <f t="shared" ca="1" si="1186"/>
        <v>466</v>
      </c>
      <c r="U4682" s="9">
        <f t="shared" ca="1" si="1191"/>
        <v>0</v>
      </c>
      <c r="V4682">
        <f t="shared" si="1187"/>
        <v>2017</v>
      </c>
      <c r="W4682">
        <f t="shared" si="1188"/>
        <v>5</v>
      </c>
    </row>
    <row r="4683" spans="1:23" x14ac:dyDescent="0.25">
      <c r="A4683" s="1">
        <v>42887</v>
      </c>
      <c r="B4683" s="2">
        <v>10087.42</v>
      </c>
      <c r="C4683" s="2">
        <v>81398</v>
      </c>
      <c r="D4683" s="2">
        <v>10069</v>
      </c>
      <c r="E4683" s="2">
        <v>9884</v>
      </c>
      <c r="F4683" s="10">
        <f t="shared" si="1178"/>
        <v>-1.8260367864131322E-3</v>
      </c>
      <c r="G4683" s="2">
        <f t="shared" ca="1" si="1179"/>
        <v>87847.625</v>
      </c>
      <c r="H4683">
        <f t="shared" ca="1" si="1180"/>
        <v>-1</v>
      </c>
      <c r="I4683">
        <f t="shared" si="1181"/>
        <v>1</v>
      </c>
      <c r="J4683">
        <f t="shared" si="1184"/>
        <v>46.700000000000728</v>
      </c>
      <c r="K4683">
        <f t="shared" si="1182"/>
        <v>1</v>
      </c>
      <c r="L4683" s="11">
        <f t="shared" ca="1" si="1176"/>
        <v>13812.00999999994</v>
      </c>
      <c r="M4683">
        <f t="shared" ca="1" si="1183"/>
        <v>1</v>
      </c>
      <c r="N4683">
        <f t="shared" ca="1" si="1177"/>
        <v>0</v>
      </c>
      <c r="O4683">
        <f>COUNTIF(結算日!$A$3:$A$249,A4683)</f>
        <v>0</v>
      </c>
      <c r="Q4683" s="7">
        <f t="shared" si="1185"/>
        <v>38</v>
      </c>
      <c r="R4683" s="8">
        <f t="shared" ca="1" si="1189"/>
        <v>17708</v>
      </c>
      <c r="S4683" s="8">
        <f t="shared" ca="1" si="1190"/>
        <v>4695504</v>
      </c>
      <c r="T4683" s="8">
        <f t="shared" ca="1" si="1186"/>
        <v>466</v>
      </c>
      <c r="U4683" s="9">
        <f t="shared" ca="1" si="1191"/>
        <v>0</v>
      </c>
      <c r="V4683">
        <f t="shared" si="1187"/>
        <v>2017</v>
      </c>
      <c r="W4683">
        <f t="shared" si="1188"/>
        <v>6</v>
      </c>
    </row>
    <row r="4684" spans="1:23" x14ac:dyDescent="0.25">
      <c r="A4684" s="1">
        <v>42888</v>
      </c>
      <c r="B4684" s="2">
        <v>10152.530000000001</v>
      </c>
      <c r="C4684" s="2">
        <v>86286</v>
      </c>
      <c r="D4684" s="2">
        <v>10135</v>
      </c>
      <c r="E4684" s="2">
        <v>9950</v>
      </c>
      <c r="F4684" s="10">
        <f t="shared" si="1178"/>
        <v>-1.7266632061171405E-3</v>
      </c>
      <c r="G4684" s="2">
        <f t="shared" ca="1" si="1179"/>
        <v>87490.7</v>
      </c>
      <c r="H4684">
        <f t="shared" ca="1" si="1180"/>
        <v>-1</v>
      </c>
      <c r="I4684">
        <f t="shared" si="1181"/>
        <v>1</v>
      </c>
      <c r="J4684">
        <f t="shared" si="1184"/>
        <v>65.110000000000582</v>
      </c>
      <c r="K4684">
        <f t="shared" si="1182"/>
        <v>1</v>
      </c>
      <c r="L4684" s="11">
        <f t="shared" ca="1" si="1176"/>
        <v>13877.119999999941</v>
      </c>
      <c r="M4684">
        <f t="shared" ca="1" si="1183"/>
        <v>1</v>
      </c>
      <c r="N4684">
        <f t="shared" ca="1" si="1177"/>
        <v>0</v>
      </c>
      <c r="O4684">
        <f>COUNTIF(結算日!$A$3:$A$249,A4684)</f>
        <v>0</v>
      </c>
      <c r="Q4684" s="7">
        <f t="shared" si="1185"/>
        <v>66</v>
      </c>
      <c r="R4684" s="8">
        <f t="shared" ca="1" si="1189"/>
        <v>30756</v>
      </c>
      <c r="S4684" s="8">
        <f t="shared" ca="1" si="1190"/>
        <v>4726260</v>
      </c>
      <c r="T4684" s="8">
        <f t="shared" ca="1" si="1186"/>
        <v>466</v>
      </c>
      <c r="U4684" s="9">
        <f t="shared" ca="1" si="1191"/>
        <v>0</v>
      </c>
      <c r="V4684">
        <f t="shared" si="1187"/>
        <v>2017</v>
      </c>
      <c r="W4684">
        <f t="shared" si="1188"/>
        <v>6</v>
      </c>
    </row>
    <row r="4685" spans="1:23" x14ac:dyDescent="0.25">
      <c r="A4685" s="1">
        <v>42889</v>
      </c>
      <c r="B4685" s="2">
        <v>10158.15</v>
      </c>
      <c r="C4685" s="2">
        <v>45819</v>
      </c>
      <c r="D4685" s="2">
        <v>10157</v>
      </c>
      <c r="E4685" s="2">
        <v>9970</v>
      </c>
      <c r="F4685" s="10">
        <f t="shared" si="1178"/>
        <v>-1.1320959032889988E-4</v>
      </c>
      <c r="G4685" s="2">
        <f t="shared" ca="1" si="1179"/>
        <v>85534.274999999994</v>
      </c>
      <c r="H4685">
        <f t="shared" ca="1" si="1180"/>
        <v>-1</v>
      </c>
      <c r="I4685">
        <f t="shared" si="1181"/>
        <v>1</v>
      </c>
      <c r="J4685">
        <f t="shared" si="1184"/>
        <v>5.6199999999989814</v>
      </c>
      <c r="K4685">
        <f t="shared" ca="1" si="1182"/>
        <v>-1</v>
      </c>
      <c r="L4685" s="11">
        <f t="shared" ca="1" si="1176"/>
        <v>13882.73999999994</v>
      </c>
      <c r="M4685">
        <f t="shared" ca="1" si="1183"/>
        <v>-1</v>
      </c>
      <c r="N4685">
        <f t="shared" ca="1" si="1177"/>
        <v>2</v>
      </c>
      <c r="O4685">
        <f>COUNTIF(結算日!$A$3:$A$249,A4685)</f>
        <v>0</v>
      </c>
      <c r="Q4685" s="7">
        <f t="shared" si="1185"/>
        <v>22</v>
      </c>
      <c r="R4685" s="8">
        <f t="shared" ca="1" si="1189"/>
        <v>10252</v>
      </c>
      <c r="S4685" s="8">
        <f t="shared" ca="1" si="1190"/>
        <v>4736512</v>
      </c>
      <c r="T4685" s="8">
        <f t="shared" ca="1" si="1186"/>
        <v>-466</v>
      </c>
      <c r="U4685" s="9">
        <f t="shared" ca="1" si="1191"/>
        <v>932</v>
      </c>
      <c r="V4685">
        <f t="shared" si="1187"/>
        <v>2017</v>
      </c>
      <c r="W4685">
        <f t="shared" si="1188"/>
        <v>6</v>
      </c>
    </row>
    <row r="4686" spans="1:23" x14ac:dyDescent="0.25">
      <c r="A4686" s="1">
        <v>42891</v>
      </c>
      <c r="B4686" s="2">
        <v>10226.84</v>
      </c>
      <c r="C4686" s="2">
        <v>92288</v>
      </c>
      <c r="D4686" s="2">
        <v>10200</v>
      </c>
      <c r="E4686" s="2">
        <v>10016</v>
      </c>
      <c r="F4686" s="10">
        <f t="shared" si="1178"/>
        <v>-2.62446659965343E-3</v>
      </c>
      <c r="G4686" s="2">
        <f t="shared" ca="1" si="1179"/>
        <v>85600.1</v>
      </c>
      <c r="H4686">
        <f t="shared" ca="1" si="1180"/>
        <v>1</v>
      </c>
      <c r="I4686">
        <f t="shared" si="1181"/>
        <v>1</v>
      </c>
      <c r="J4686">
        <f t="shared" si="1184"/>
        <v>68.690000000000509</v>
      </c>
      <c r="K4686">
        <f t="shared" si="1182"/>
        <v>1</v>
      </c>
      <c r="L4686" s="11">
        <f t="shared" ca="1" si="1176"/>
        <v>13814.049999999939</v>
      </c>
      <c r="M4686">
        <f t="shared" ca="1" si="1183"/>
        <v>1</v>
      </c>
      <c r="N4686">
        <f t="shared" ca="1" si="1177"/>
        <v>2</v>
      </c>
      <c r="O4686">
        <f>COUNTIF(結算日!$A$3:$A$249,A4686)</f>
        <v>0</v>
      </c>
      <c r="Q4686" s="7">
        <f t="shared" si="1185"/>
        <v>43</v>
      </c>
      <c r="R4686" s="8">
        <f t="shared" ca="1" si="1189"/>
        <v>-20038</v>
      </c>
      <c r="S4686" s="8">
        <f t="shared" ca="1" si="1190"/>
        <v>4715542</v>
      </c>
      <c r="T4686" s="8">
        <f t="shared" ca="1" si="1186"/>
        <v>462</v>
      </c>
      <c r="U4686" s="9">
        <f t="shared" ca="1" si="1191"/>
        <v>928</v>
      </c>
      <c r="V4686">
        <f t="shared" si="1187"/>
        <v>2017</v>
      </c>
      <c r="W4686">
        <f t="shared" si="1188"/>
        <v>6</v>
      </c>
    </row>
    <row r="4687" spans="1:23" x14ac:dyDescent="0.25">
      <c r="A4687" s="1">
        <v>42892</v>
      </c>
      <c r="B4687" s="2">
        <v>10206.18</v>
      </c>
      <c r="C4687" s="2">
        <v>85881</v>
      </c>
      <c r="D4687" s="2">
        <v>10185</v>
      </c>
      <c r="E4687" s="2">
        <v>10004</v>
      </c>
      <c r="F4687" s="10">
        <f t="shared" si="1178"/>
        <v>-2.075213253146635E-3</v>
      </c>
      <c r="G4687" s="2">
        <f t="shared" ca="1" si="1179"/>
        <v>85256.25</v>
      </c>
      <c r="H4687">
        <f t="shared" ca="1" si="1180"/>
        <v>1</v>
      </c>
      <c r="I4687">
        <f t="shared" si="1181"/>
        <v>1</v>
      </c>
      <c r="J4687">
        <f t="shared" si="1184"/>
        <v>-20.659999999999854</v>
      </c>
      <c r="K4687">
        <f t="shared" si="1182"/>
        <v>1</v>
      </c>
      <c r="L4687" s="11">
        <f t="shared" ca="1" si="1176"/>
        <v>13793.389999999939</v>
      </c>
      <c r="M4687">
        <f t="shared" ca="1" si="1183"/>
        <v>1</v>
      </c>
      <c r="N4687">
        <f t="shared" ca="1" si="1177"/>
        <v>0</v>
      </c>
      <c r="O4687">
        <f>COUNTIF(結算日!$A$3:$A$249,A4687)</f>
        <v>0</v>
      </c>
      <c r="Q4687" s="7">
        <f t="shared" si="1185"/>
        <v>-15</v>
      </c>
      <c r="R4687" s="8">
        <f t="shared" ca="1" si="1189"/>
        <v>-6930</v>
      </c>
      <c r="S4687" s="8">
        <f t="shared" ca="1" si="1190"/>
        <v>4707684</v>
      </c>
      <c r="T4687" s="8">
        <f t="shared" ca="1" si="1186"/>
        <v>462</v>
      </c>
      <c r="U4687" s="9">
        <f t="shared" ca="1" si="1191"/>
        <v>0</v>
      </c>
      <c r="V4687">
        <f t="shared" si="1187"/>
        <v>2017</v>
      </c>
      <c r="W4687">
        <f t="shared" si="1188"/>
        <v>6</v>
      </c>
    </row>
    <row r="4688" spans="1:23" x14ac:dyDescent="0.25">
      <c r="A4688" s="1">
        <v>42893</v>
      </c>
      <c r="B4688" s="2">
        <v>10209.99</v>
      </c>
      <c r="C4688" s="2">
        <v>99679</v>
      </c>
      <c r="D4688" s="2">
        <v>10192</v>
      </c>
      <c r="E4688" s="2">
        <v>10010</v>
      </c>
      <c r="F4688" s="10">
        <f t="shared" si="1178"/>
        <v>-1.7619997668949505E-3</v>
      </c>
      <c r="G4688" s="2">
        <f t="shared" ca="1" si="1179"/>
        <v>85616.65</v>
      </c>
      <c r="H4688">
        <f t="shared" ca="1" si="1180"/>
        <v>1</v>
      </c>
      <c r="I4688">
        <f t="shared" si="1181"/>
        <v>1</v>
      </c>
      <c r="J4688">
        <f t="shared" si="1184"/>
        <v>3.8099999999994907</v>
      </c>
      <c r="K4688">
        <f t="shared" si="1182"/>
        <v>1</v>
      </c>
      <c r="L4688" s="11">
        <f t="shared" ca="1" si="1176"/>
        <v>13797.199999999939</v>
      </c>
      <c r="M4688">
        <f t="shared" ca="1" si="1183"/>
        <v>1</v>
      </c>
      <c r="N4688">
        <f t="shared" ca="1" si="1177"/>
        <v>0</v>
      </c>
      <c r="O4688">
        <f>COUNTIF(結算日!$A$3:$A$249,A4688)</f>
        <v>0</v>
      </c>
      <c r="Q4688" s="7">
        <f t="shared" si="1185"/>
        <v>7</v>
      </c>
      <c r="R4688" s="8">
        <f t="shared" ca="1" si="1189"/>
        <v>3234</v>
      </c>
      <c r="S4688" s="8">
        <f t="shared" ca="1" si="1190"/>
        <v>4710918</v>
      </c>
      <c r="T4688" s="8">
        <f t="shared" ca="1" si="1186"/>
        <v>462</v>
      </c>
      <c r="U4688" s="9">
        <f t="shared" ca="1" si="1191"/>
        <v>0</v>
      </c>
      <c r="V4688">
        <f t="shared" si="1187"/>
        <v>2017</v>
      </c>
      <c r="W4688">
        <f t="shared" si="1188"/>
        <v>6</v>
      </c>
    </row>
    <row r="4689" spans="1:23" x14ac:dyDescent="0.25">
      <c r="A4689" s="1">
        <v>42894</v>
      </c>
      <c r="B4689" s="2">
        <v>10225.780000000001</v>
      </c>
      <c r="C4689" s="2">
        <v>101332</v>
      </c>
      <c r="D4689" s="2">
        <v>10211</v>
      </c>
      <c r="E4689" s="2">
        <v>10032</v>
      </c>
      <c r="F4689" s="10">
        <f t="shared" si="1178"/>
        <v>-1.4453665148282946E-3</v>
      </c>
      <c r="G4689" s="2">
        <f t="shared" ca="1" si="1179"/>
        <v>85820.75</v>
      </c>
      <c r="H4689">
        <f t="shared" ca="1" si="1180"/>
        <v>1</v>
      </c>
      <c r="I4689">
        <f t="shared" si="1181"/>
        <v>1</v>
      </c>
      <c r="J4689">
        <f t="shared" si="1184"/>
        <v>15.790000000000873</v>
      </c>
      <c r="K4689">
        <f t="shared" si="1182"/>
        <v>1</v>
      </c>
      <c r="L4689" s="11">
        <f t="shared" ca="1" si="1176"/>
        <v>13812.98999999994</v>
      </c>
      <c r="M4689">
        <f t="shared" ca="1" si="1183"/>
        <v>1</v>
      </c>
      <c r="N4689">
        <f t="shared" ca="1" si="1177"/>
        <v>0</v>
      </c>
      <c r="O4689">
        <f>COUNTIF(結算日!$A$3:$A$249,A4689)</f>
        <v>0</v>
      </c>
      <c r="Q4689" s="7">
        <f t="shared" si="1185"/>
        <v>19</v>
      </c>
      <c r="R4689" s="8">
        <f t="shared" ca="1" si="1189"/>
        <v>8778</v>
      </c>
      <c r="S4689" s="8">
        <f t="shared" ca="1" si="1190"/>
        <v>4719696</v>
      </c>
      <c r="T4689" s="8">
        <f t="shared" ca="1" si="1186"/>
        <v>462</v>
      </c>
      <c r="U4689" s="9">
        <f t="shared" ca="1" si="1191"/>
        <v>0</v>
      </c>
      <c r="V4689">
        <f t="shared" si="1187"/>
        <v>2017</v>
      </c>
      <c r="W4689">
        <f t="shared" si="1188"/>
        <v>6</v>
      </c>
    </row>
    <row r="4690" spans="1:23" x14ac:dyDescent="0.25">
      <c r="A4690" s="1">
        <v>42895</v>
      </c>
      <c r="B4690" s="2">
        <v>10199.65</v>
      </c>
      <c r="C4690" s="2">
        <v>101560</v>
      </c>
      <c r="D4690" s="2">
        <v>10192</v>
      </c>
      <c r="E4690" s="2">
        <v>10012</v>
      </c>
      <c r="F4690" s="10">
        <f t="shared" si="1178"/>
        <v>-7.5002573617721779E-4</v>
      </c>
      <c r="G4690" s="2">
        <f t="shared" ca="1" si="1179"/>
        <v>86144.024999999994</v>
      </c>
      <c r="H4690">
        <f t="shared" ca="1" si="1180"/>
        <v>1</v>
      </c>
      <c r="I4690">
        <f t="shared" si="1181"/>
        <v>1</v>
      </c>
      <c r="J4690">
        <f t="shared" si="1184"/>
        <v>-26.130000000001019</v>
      </c>
      <c r="K4690">
        <f t="shared" ca="1" si="1182"/>
        <v>1</v>
      </c>
      <c r="L4690" s="11">
        <f t="shared" ca="1" si="1176"/>
        <v>13786.859999999939</v>
      </c>
      <c r="M4690">
        <f t="shared" ca="1" si="1183"/>
        <v>1</v>
      </c>
      <c r="N4690">
        <f t="shared" ca="1" si="1177"/>
        <v>0</v>
      </c>
      <c r="O4690">
        <f>COUNTIF(結算日!$A$3:$A$249,A4690)</f>
        <v>0</v>
      </c>
      <c r="Q4690" s="7">
        <f t="shared" si="1185"/>
        <v>-19</v>
      </c>
      <c r="R4690" s="8">
        <f t="shared" ca="1" si="1189"/>
        <v>-8778</v>
      </c>
      <c r="S4690" s="8">
        <f t="shared" ca="1" si="1190"/>
        <v>4710918</v>
      </c>
      <c r="T4690" s="8">
        <f t="shared" ca="1" si="1186"/>
        <v>462</v>
      </c>
      <c r="U4690" s="9">
        <f t="shared" ca="1" si="1191"/>
        <v>0</v>
      </c>
      <c r="V4690">
        <f t="shared" si="1187"/>
        <v>2017</v>
      </c>
      <c r="W4690">
        <f t="shared" si="1188"/>
        <v>6</v>
      </c>
    </row>
    <row r="4691" spans="1:23" x14ac:dyDescent="0.25">
      <c r="A4691" s="1">
        <v>42898</v>
      </c>
      <c r="B4691" s="2">
        <v>10109.959999999999</v>
      </c>
      <c r="C4691" s="2">
        <v>89485</v>
      </c>
      <c r="D4691" s="2">
        <v>10120</v>
      </c>
      <c r="E4691" s="2">
        <v>9940</v>
      </c>
      <c r="F4691" s="10">
        <f t="shared" si="1178"/>
        <v>9.9308009131604535E-4</v>
      </c>
      <c r="G4691" s="2">
        <f t="shared" ca="1" si="1179"/>
        <v>86241.024999999994</v>
      </c>
      <c r="H4691">
        <f t="shared" ca="1" si="1180"/>
        <v>1</v>
      </c>
      <c r="I4691">
        <f t="shared" si="1181"/>
        <v>-1</v>
      </c>
      <c r="J4691">
        <f t="shared" si="1184"/>
        <v>-89.690000000000509</v>
      </c>
      <c r="K4691">
        <f t="shared" ca="1" si="1182"/>
        <v>1</v>
      </c>
      <c r="L4691" s="11">
        <f t="shared" ca="1" si="1176"/>
        <v>13697.169999999938</v>
      </c>
      <c r="M4691">
        <f t="shared" ca="1" si="1183"/>
        <v>1</v>
      </c>
      <c r="N4691">
        <f t="shared" ca="1" si="1177"/>
        <v>0</v>
      </c>
      <c r="O4691">
        <f>COUNTIF(結算日!$A$3:$A$249,A4691)</f>
        <v>0</v>
      </c>
      <c r="Q4691" s="7">
        <f t="shared" si="1185"/>
        <v>-72</v>
      </c>
      <c r="R4691" s="8">
        <f t="shared" ca="1" si="1189"/>
        <v>-33264</v>
      </c>
      <c r="S4691" s="8">
        <f t="shared" ca="1" si="1190"/>
        <v>4677654</v>
      </c>
      <c r="T4691" s="8">
        <f t="shared" ca="1" si="1186"/>
        <v>462</v>
      </c>
      <c r="U4691" s="9">
        <f t="shared" ca="1" si="1191"/>
        <v>0</v>
      </c>
      <c r="V4691">
        <f t="shared" si="1187"/>
        <v>2017</v>
      </c>
      <c r="W4691">
        <f t="shared" si="1188"/>
        <v>6</v>
      </c>
    </row>
    <row r="4692" spans="1:23" x14ac:dyDescent="0.25">
      <c r="A4692" s="1">
        <v>42899</v>
      </c>
      <c r="B4692" s="2">
        <v>10128.15</v>
      </c>
      <c r="C4692" s="2">
        <v>79433</v>
      </c>
      <c r="D4692" s="2">
        <v>10137</v>
      </c>
      <c r="E4692" s="2">
        <v>9956</v>
      </c>
      <c r="F4692" s="10">
        <f t="shared" si="1178"/>
        <v>8.738022244931809E-4</v>
      </c>
      <c r="G4692" s="2">
        <f t="shared" ca="1" si="1179"/>
        <v>86065.25</v>
      </c>
      <c r="H4692">
        <f t="shared" ca="1" si="1180"/>
        <v>-1</v>
      </c>
      <c r="I4692">
        <f t="shared" si="1181"/>
        <v>-1</v>
      </c>
      <c r="J4692">
        <f t="shared" si="1184"/>
        <v>18.190000000000509</v>
      </c>
      <c r="K4692">
        <f t="shared" ca="1" si="1182"/>
        <v>-1</v>
      </c>
      <c r="L4692" s="11">
        <f t="shared" ca="1" si="1176"/>
        <v>13715.359999999939</v>
      </c>
      <c r="M4692">
        <f t="shared" ca="1" si="1183"/>
        <v>-1</v>
      </c>
      <c r="N4692">
        <f t="shared" ca="1" si="1177"/>
        <v>2</v>
      </c>
      <c r="O4692">
        <f>COUNTIF(結算日!$A$3:$A$249,A4692)</f>
        <v>0</v>
      </c>
      <c r="Q4692" s="7">
        <f t="shared" si="1185"/>
        <v>17</v>
      </c>
      <c r="R4692" s="8">
        <f t="shared" ca="1" si="1189"/>
        <v>7854</v>
      </c>
      <c r="S4692" s="8">
        <f t="shared" ca="1" si="1190"/>
        <v>4685508</v>
      </c>
      <c r="T4692" s="8">
        <f t="shared" ca="1" si="1186"/>
        <v>-462</v>
      </c>
      <c r="U4692" s="9">
        <f t="shared" ca="1" si="1191"/>
        <v>924</v>
      </c>
      <c r="V4692">
        <f t="shared" si="1187"/>
        <v>2017</v>
      </c>
      <c r="W4692">
        <f t="shared" si="1188"/>
        <v>6</v>
      </c>
    </row>
    <row r="4693" spans="1:23" x14ac:dyDescent="0.25">
      <c r="A4693" s="1">
        <v>42900</v>
      </c>
      <c r="B4693" s="2">
        <v>10072.459999999999</v>
      </c>
      <c r="C4693" s="2">
        <v>96952</v>
      </c>
      <c r="D4693" s="2">
        <v>10065</v>
      </c>
      <c r="E4693" s="2">
        <v>9885</v>
      </c>
      <c r="F4693" s="10">
        <f t="shared" si="1178"/>
        <v>-7.4063337059659951E-4</v>
      </c>
      <c r="G4693" s="2">
        <f t="shared" ca="1" si="1179"/>
        <v>86541.75</v>
      </c>
      <c r="H4693">
        <f t="shared" ca="1" si="1180"/>
        <v>1</v>
      </c>
      <c r="I4693">
        <f t="shared" si="1181"/>
        <v>1</v>
      </c>
      <c r="J4693">
        <f t="shared" si="1184"/>
        <v>-55.690000000000509</v>
      </c>
      <c r="K4693">
        <f t="shared" ca="1" si="1182"/>
        <v>1</v>
      </c>
      <c r="L4693" s="11">
        <f t="shared" ca="1" si="1176"/>
        <v>13771.049999999939</v>
      </c>
      <c r="M4693">
        <f t="shared" ca="1" si="1183"/>
        <v>1</v>
      </c>
      <c r="N4693">
        <f t="shared" ca="1" si="1177"/>
        <v>2</v>
      </c>
      <c r="O4693">
        <f>COUNTIF(結算日!$A$3:$A$249,A4693)</f>
        <v>0</v>
      </c>
      <c r="Q4693" s="7">
        <f t="shared" si="1185"/>
        <v>-72</v>
      </c>
      <c r="R4693" s="8">
        <f t="shared" ca="1" si="1189"/>
        <v>33264</v>
      </c>
      <c r="S4693" s="8">
        <f t="shared" ca="1" si="1190"/>
        <v>4717848</v>
      </c>
      <c r="T4693" s="8">
        <f t="shared" ca="1" si="1186"/>
        <v>468</v>
      </c>
      <c r="U4693" s="9">
        <f t="shared" ca="1" si="1191"/>
        <v>930</v>
      </c>
      <c r="V4693">
        <f t="shared" si="1187"/>
        <v>2017</v>
      </c>
      <c r="W4693">
        <f t="shared" si="1188"/>
        <v>6</v>
      </c>
    </row>
    <row r="4694" spans="1:23" x14ac:dyDescent="0.25">
      <c r="A4694" s="1">
        <v>42901</v>
      </c>
      <c r="B4694" s="2">
        <v>10088.35</v>
      </c>
      <c r="C4694" s="2">
        <v>75829</v>
      </c>
      <c r="D4694" s="2">
        <v>10073</v>
      </c>
      <c r="E4694" s="2">
        <v>9892</v>
      </c>
      <c r="F4694" s="10">
        <f t="shared" si="1178"/>
        <v>-1.5215570435205272E-3</v>
      </c>
      <c r="G4694" s="2">
        <f t="shared" ca="1" si="1179"/>
        <v>86651.8</v>
      </c>
      <c r="H4694">
        <f t="shared" ca="1" si="1180"/>
        <v>-1</v>
      </c>
      <c r="I4694">
        <f t="shared" si="1181"/>
        <v>1</v>
      </c>
      <c r="J4694">
        <f t="shared" si="1184"/>
        <v>15.890000000001237</v>
      </c>
      <c r="K4694">
        <f t="shared" si="1182"/>
        <v>1</v>
      </c>
      <c r="L4694" s="11">
        <f t="shared" ca="1" si="1176"/>
        <v>13786.93999999994</v>
      </c>
      <c r="M4694">
        <f t="shared" ca="1" si="1183"/>
        <v>1</v>
      </c>
      <c r="N4694">
        <f t="shared" ca="1" si="1177"/>
        <v>0</v>
      </c>
      <c r="O4694">
        <f>COUNTIF(結算日!$A$3:$A$249,A4694)</f>
        <v>0</v>
      </c>
      <c r="Q4694" s="7">
        <f t="shared" si="1185"/>
        <v>8</v>
      </c>
      <c r="R4694" s="8">
        <f t="shared" ca="1" si="1189"/>
        <v>3744</v>
      </c>
      <c r="S4694" s="8">
        <f t="shared" ca="1" si="1190"/>
        <v>4720662</v>
      </c>
      <c r="T4694" s="8">
        <f t="shared" ca="1" si="1186"/>
        <v>468</v>
      </c>
      <c r="U4694" s="9">
        <f t="shared" ca="1" si="1191"/>
        <v>0</v>
      </c>
      <c r="V4694">
        <f t="shared" si="1187"/>
        <v>2017</v>
      </c>
      <c r="W4694">
        <f t="shared" si="1188"/>
        <v>6</v>
      </c>
    </row>
    <row r="4695" spans="1:23" x14ac:dyDescent="0.25">
      <c r="A4695" s="1">
        <v>42902</v>
      </c>
      <c r="B4695" s="2">
        <v>10156.73</v>
      </c>
      <c r="C4695" s="2">
        <v>95603</v>
      </c>
      <c r="D4695" s="2">
        <v>10146</v>
      </c>
      <c r="E4695" s="2">
        <v>9971</v>
      </c>
      <c r="F4695" s="10">
        <f t="shared" si="1178"/>
        <v>-1.056442378600142E-3</v>
      </c>
      <c r="G4695" s="2">
        <f t="shared" ca="1" si="1179"/>
        <v>86857.425000000003</v>
      </c>
      <c r="H4695">
        <f t="shared" ca="1" si="1180"/>
        <v>1</v>
      </c>
      <c r="I4695">
        <f t="shared" si="1181"/>
        <v>1</v>
      </c>
      <c r="J4695">
        <f t="shared" si="1184"/>
        <v>68.3799999999992</v>
      </c>
      <c r="K4695">
        <f t="shared" si="1182"/>
        <v>1</v>
      </c>
      <c r="L4695" s="11">
        <f t="shared" ca="1" si="1176"/>
        <v>13855.31999999994</v>
      </c>
      <c r="M4695">
        <f t="shared" ca="1" si="1183"/>
        <v>1</v>
      </c>
      <c r="N4695">
        <f t="shared" ca="1" si="1177"/>
        <v>0</v>
      </c>
      <c r="O4695">
        <f>COUNTIF(結算日!$A$3:$A$249,A4695)</f>
        <v>0</v>
      </c>
      <c r="Q4695" s="7">
        <f t="shared" si="1185"/>
        <v>73</v>
      </c>
      <c r="R4695" s="8">
        <f t="shared" ca="1" si="1189"/>
        <v>34164</v>
      </c>
      <c r="S4695" s="8">
        <f t="shared" ca="1" si="1190"/>
        <v>4754826</v>
      </c>
      <c r="T4695" s="8">
        <f t="shared" ca="1" si="1186"/>
        <v>468</v>
      </c>
      <c r="U4695" s="9">
        <f t="shared" ca="1" si="1191"/>
        <v>0</v>
      </c>
      <c r="V4695">
        <f t="shared" si="1187"/>
        <v>2017</v>
      </c>
      <c r="W4695">
        <f t="shared" si="1188"/>
        <v>6</v>
      </c>
    </row>
    <row r="4696" spans="1:23" x14ac:dyDescent="0.25">
      <c r="A4696" s="1">
        <v>42905</v>
      </c>
      <c r="B4696" s="2">
        <v>10250.6</v>
      </c>
      <c r="C4696" s="2">
        <v>89550</v>
      </c>
      <c r="D4696" s="2">
        <v>10239</v>
      </c>
      <c r="E4696" s="2">
        <v>10067</v>
      </c>
      <c r="F4696" s="10">
        <f t="shared" si="1178"/>
        <v>-1.1316410746687877E-3</v>
      </c>
      <c r="G4696" s="2">
        <f t="shared" ca="1" si="1179"/>
        <v>87156.425000000003</v>
      </c>
      <c r="H4696">
        <f t="shared" ca="1" si="1180"/>
        <v>1</v>
      </c>
      <c r="I4696">
        <f t="shared" si="1181"/>
        <v>1</v>
      </c>
      <c r="J4696">
        <f t="shared" si="1184"/>
        <v>93.8700000000008</v>
      </c>
      <c r="K4696">
        <f t="shared" si="1182"/>
        <v>1</v>
      </c>
      <c r="L4696" s="11">
        <f t="shared" ca="1" si="1176"/>
        <v>13949.18999999994</v>
      </c>
      <c r="M4696">
        <f t="shared" ca="1" si="1183"/>
        <v>1</v>
      </c>
      <c r="N4696">
        <f t="shared" ca="1" si="1177"/>
        <v>0</v>
      </c>
      <c r="O4696">
        <f>COUNTIF(結算日!$A$3:$A$249,A4696)</f>
        <v>0</v>
      </c>
      <c r="Q4696" s="7">
        <f t="shared" si="1185"/>
        <v>93</v>
      </c>
      <c r="R4696" s="8">
        <f t="shared" ca="1" si="1189"/>
        <v>43524</v>
      </c>
      <c r="S4696" s="8">
        <f t="shared" ca="1" si="1190"/>
        <v>4798350</v>
      </c>
      <c r="T4696" s="8">
        <f t="shared" ca="1" si="1186"/>
        <v>468</v>
      </c>
      <c r="U4696" s="9">
        <f t="shared" ca="1" si="1191"/>
        <v>0</v>
      </c>
      <c r="V4696">
        <f t="shared" si="1187"/>
        <v>2017</v>
      </c>
      <c r="W4696">
        <f t="shared" si="1188"/>
        <v>6</v>
      </c>
    </row>
    <row r="4697" spans="1:23" x14ac:dyDescent="0.25">
      <c r="A4697" s="1">
        <v>42906</v>
      </c>
      <c r="B4697" s="2">
        <v>10324.459999999999</v>
      </c>
      <c r="C4697" s="2">
        <v>92549</v>
      </c>
      <c r="D4697" s="2">
        <v>10322</v>
      </c>
      <c r="E4697" s="2">
        <v>10163</v>
      </c>
      <c r="F4697" s="10">
        <f t="shared" si="1178"/>
        <v>-2.3826912012825385E-4</v>
      </c>
      <c r="G4697" s="2">
        <f t="shared" ca="1" si="1179"/>
        <v>87716.4</v>
      </c>
      <c r="H4697">
        <f t="shared" ca="1" si="1180"/>
        <v>1</v>
      </c>
      <c r="I4697">
        <f t="shared" si="1181"/>
        <v>1</v>
      </c>
      <c r="J4697">
        <f t="shared" si="1184"/>
        <v>73.859999999998763</v>
      </c>
      <c r="K4697">
        <f t="shared" ca="1" si="1182"/>
        <v>1</v>
      </c>
      <c r="L4697" s="11">
        <f t="shared" ca="1" si="1176"/>
        <v>14023.049999999939</v>
      </c>
      <c r="M4697">
        <f t="shared" ca="1" si="1183"/>
        <v>1</v>
      </c>
      <c r="N4697">
        <f t="shared" ca="1" si="1177"/>
        <v>0</v>
      </c>
      <c r="O4697">
        <f>COUNTIF(結算日!$A$3:$A$249,A4697)</f>
        <v>0</v>
      </c>
      <c r="Q4697" s="7">
        <f t="shared" si="1185"/>
        <v>83</v>
      </c>
      <c r="R4697" s="8">
        <f t="shared" ca="1" si="1189"/>
        <v>38844</v>
      </c>
      <c r="S4697" s="8">
        <f t="shared" ca="1" si="1190"/>
        <v>4837194</v>
      </c>
      <c r="T4697" s="8">
        <f t="shared" ca="1" si="1186"/>
        <v>468</v>
      </c>
      <c r="U4697" s="9">
        <f t="shared" ca="1" si="1191"/>
        <v>0</v>
      </c>
      <c r="V4697">
        <f t="shared" si="1187"/>
        <v>2017</v>
      </c>
      <c r="W4697">
        <f t="shared" si="1188"/>
        <v>6</v>
      </c>
    </row>
    <row r="4698" spans="1:23" x14ac:dyDescent="0.25">
      <c r="A4698" s="1">
        <v>42907</v>
      </c>
      <c r="B4698" s="2">
        <v>10349.719999999999</v>
      </c>
      <c r="C4698" s="2">
        <v>108634</v>
      </c>
      <c r="D4698" s="2">
        <v>10369</v>
      </c>
      <c r="E4698" s="2">
        <v>10178</v>
      </c>
      <c r="F4698" s="10">
        <f t="shared" si="1178"/>
        <v>-1.6591753206850024E-2</v>
      </c>
      <c r="G4698" s="2">
        <f t="shared" ca="1" si="1179"/>
        <v>88896.85</v>
      </c>
      <c r="H4698">
        <f t="shared" ca="1" si="1180"/>
        <v>1</v>
      </c>
      <c r="I4698">
        <f t="shared" si="1181"/>
        <v>1</v>
      </c>
      <c r="J4698">
        <f t="shared" si="1184"/>
        <v>25.260000000000218</v>
      </c>
      <c r="K4698">
        <f t="shared" si="1182"/>
        <v>1</v>
      </c>
      <c r="L4698" s="11">
        <f t="shared" ca="1" si="1176"/>
        <v>14048.309999999939</v>
      </c>
      <c r="M4698">
        <f t="shared" ca="1" si="1183"/>
        <v>1</v>
      </c>
      <c r="N4698">
        <f t="shared" ca="1" si="1177"/>
        <v>0</v>
      </c>
      <c r="O4698">
        <f>COUNTIF(結算日!$A$3:$A$249,A4698)</f>
        <v>1</v>
      </c>
      <c r="Q4698" s="7">
        <f t="shared" si="1185"/>
        <v>47</v>
      </c>
      <c r="R4698" s="8">
        <f t="shared" ca="1" si="1189"/>
        <v>21996</v>
      </c>
      <c r="S4698" s="8">
        <f t="shared" ca="1" si="1190"/>
        <v>4859190</v>
      </c>
      <c r="T4698" s="8">
        <f t="shared" ca="1" si="1186"/>
        <v>477</v>
      </c>
      <c r="U4698" s="9">
        <f t="shared" ca="1" si="1191"/>
        <v>945</v>
      </c>
      <c r="V4698">
        <f t="shared" si="1187"/>
        <v>2017</v>
      </c>
      <c r="W4698">
        <f t="shared" si="1188"/>
        <v>6</v>
      </c>
    </row>
    <row r="4699" spans="1:23" x14ac:dyDescent="0.25">
      <c r="A4699" s="1">
        <v>42908</v>
      </c>
      <c r="B4699" s="2">
        <v>10399.06</v>
      </c>
      <c r="C4699" s="2">
        <v>95841</v>
      </c>
      <c r="D4699" s="2">
        <v>10231</v>
      </c>
      <c r="E4699" s="2">
        <v>10131</v>
      </c>
      <c r="F4699" s="10">
        <f t="shared" si="1178"/>
        <v>-1.6161076097262583E-2</v>
      </c>
      <c r="G4699" s="2">
        <f t="shared" ca="1" si="1179"/>
        <v>88978.024999999994</v>
      </c>
      <c r="H4699">
        <f t="shared" ca="1" si="1180"/>
        <v>1</v>
      </c>
      <c r="I4699">
        <f t="shared" si="1181"/>
        <v>1</v>
      </c>
      <c r="J4699">
        <f t="shared" si="1184"/>
        <v>49.340000000000146</v>
      </c>
      <c r="K4699">
        <f t="shared" si="1182"/>
        <v>1</v>
      </c>
      <c r="L4699" s="11">
        <f t="shared" ca="1" si="1176"/>
        <v>14097.64999999994</v>
      </c>
      <c r="M4699">
        <f t="shared" ca="1" si="1183"/>
        <v>1</v>
      </c>
      <c r="N4699">
        <f t="shared" ca="1" si="1177"/>
        <v>0</v>
      </c>
      <c r="O4699">
        <f>COUNTIF(結算日!$A$3:$A$249,A4699)</f>
        <v>0</v>
      </c>
      <c r="Q4699" s="7">
        <f t="shared" si="1185"/>
        <v>53</v>
      </c>
      <c r="R4699" s="8">
        <f t="shared" ca="1" si="1189"/>
        <v>25281</v>
      </c>
      <c r="S4699" s="8">
        <f t="shared" ca="1" si="1190"/>
        <v>4883526</v>
      </c>
      <c r="T4699" s="8">
        <f t="shared" ca="1" si="1186"/>
        <v>477</v>
      </c>
      <c r="U4699" s="9">
        <f t="shared" ca="1" si="1191"/>
        <v>0</v>
      </c>
      <c r="V4699">
        <f t="shared" si="1187"/>
        <v>2017</v>
      </c>
      <c r="W4699">
        <f t="shared" si="1188"/>
        <v>6</v>
      </c>
    </row>
    <row r="4700" spans="1:23" x14ac:dyDescent="0.25">
      <c r="A4700" s="1">
        <v>42909</v>
      </c>
      <c r="B4700" s="2">
        <v>10377.700000000001</v>
      </c>
      <c r="C4700" s="2">
        <v>90400</v>
      </c>
      <c r="D4700" s="2">
        <v>10215</v>
      </c>
      <c r="E4700" s="2">
        <v>10109</v>
      </c>
      <c r="F4700" s="10">
        <f t="shared" si="1178"/>
        <v>-1.5677847692648683E-2</v>
      </c>
      <c r="G4700" s="2">
        <f t="shared" ca="1" si="1179"/>
        <v>88704.7</v>
      </c>
      <c r="H4700">
        <f t="shared" ca="1" si="1180"/>
        <v>1</v>
      </c>
      <c r="I4700">
        <f t="shared" si="1181"/>
        <v>1</v>
      </c>
      <c r="J4700">
        <f t="shared" si="1184"/>
        <v>-21.359999999998763</v>
      </c>
      <c r="K4700">
        <f t="shared" si="1182"/>
        <v>1</v>
      </c>
      <c r="L4700" s="11">
        <f t="shared" ca="1" si="1176"/>
        <v>14076.289999999941</v>
      </c>
      <c r="M4700">
        <f t="shared" ca="1" si="1183"/>
        <v>1</v>
      </c>
      <c r="N4700">
        <f t="shared" ca="1" si="1177"/>
        <v>0</v>
      </c>
      <c r="O4700">
        <f>COUNTIF(結算日!$A$3:$A$249,A4700)</f>
        <v>0</v>
      </c>
      <c r="Q4700" s="7">
        <f t="shared" si="1185"/>
        <v>-16</v>
      </c>
      <c r="R4700" s="8">
        <f t="shared" ca="1" si="1189"/>
        <v>-7632</v>
      </c>
      <c r="S4700" s="8">
        <f t="shared" ca="1" si="1190"/>
        <v>4875894</v>
      </c>
      <c r="T4700" s="8">
        <f t="shared" ca="1" si="1186"/>
        <v>477</v>
      </c>
      <c r="U4700" s="9">
        <f t="shared" ca="1" si="1191"/>
        <v>0</v>
      </c>
      <c r="V4700">
        <f t="shared" si="1187"/>
        <v>2017</v>
      </c>
      <c r="W4700">
        <f t="shared" si="1188"/>
        <v>6</v>
      </c>
    </row>
    <row r="4701" spans="1:23" x14ac:dyDescent="0.25">
      <c r="A4701" s="1">
        <v>42912</v>
      </c>
      <c r="B4701" s="2">
        <v>10513.96</v>
      </c>
      <c r="C4701" s="2">
        <v>124939</v>
      </c>
      <c r="D4701" s="2">
        <v>10381</v>
      </c>
      <c r="E4701" s="2">
        <v>10284</v>
      </c>
      <c r="F4701" s="10">
        <f t="shared" si="1178"/>
        <v>-1.2646043926360706E-2</v>
      </c>
      <c r="G4701" s="2">
        <f t="shared" ca="1" si="1179"/>
        <v>89803.3</v>
      </c>
      <c r="H4701">
        <f t="shared" ca="1" si="1180"/>
        <v>1</v>
      </c>
      <c r="I4701">
        <f t="shared" si="1181"/>
        <v>1</v>
      </c>
      <c r="J4701">
        <f t="shared" si="1184"/>
        <v>136.2599999999984</v>
      </c>
      <c r="K4701">
        <f t="shared" si="1182"/>
        <v>1</v>
      </c>
      <c r="L4701" s="11">
        <f t="shared" ca="1" si="1176"/>
        <v>14212.549999999939</v>
      </c>
      <c r="M4701">
        <f t="shared" ca="1" si="1183"/>
        <v>1</v>
      </c>
      <c r="N4701">
        <f t="shared" ca="1" si="1177"/>
        <v>0</v>
      </c>
      <c r="O4701">
        <f>COUNTIF(結算日!$A$3:$A$249,A4701)</f>
        <v>0</v>
      </c>
      <c r="Q4701" s="7">
        <f t="shared" si="1185"/>
        <v>166</v>
      </c>
      <c r="R4701" s="8">
        <f t="shared" ca="1" si="1189"/>
        <v>79182</v>
      </c>
      <c r="S4701" s="8">
        <f t="shared" ca="1" si="1190"/>
        <v>4955076</v>
      </c>
      <c r="T4701" s="8">
        <f t="shared" ca="1" si="1186"/>
        <v>477</v>
      </c>
      <c r="U4701" s="9">
        <f t="shared" ca="1" si="1191"/>
        <v>0</v>
      </c>
      <c r="V4701">
        <f t="shared" si="1187"/>
        <v>2017</v>
      </c>
      <c r="W4701">
        <f t="shared" si="1188"/>
        <v>6</v>
      </c>
    </row>
    <row r="4702" spans="1:23" x14ac:dyDescent="0.25">
      <c r="A4702" s="1">
        <v>42913</v>
      </c>
      <c r="B4702" s="2">
        <v>10512.06</v>
      </c>
      <c r="C4702" s="2">
        <v>112561</v>
      </c>
      <c r="D4702" s="2">
        <v>10368</v>
      </c>
      <c r="E4702" s="2">
        <v>10269</v>
      </c>
      <c r="F4702" s="10">
        <f t="shared" si="1178"/>
        <v>-1.3704259678883113E-2</v>
      </c>
      <c r="G4702" s="2">
        <f t="shared" ca="1" si="1179"/>
        <v>90156.55</v>
      </c>
      <c r="H4702">
        <f t="shared" ca="1" si="1180"/>
        <v>1</v>
      </c>
      <c r="I4702">
        <f t="shared" si="1181"/>
        <v>1</v>
      </c>
      <c r="J4702">
        <f t="shared" si="1184"/>
        <v>-1.8999999999996362</v>
      </c>
      <c r="K4702">
        <f t="shared" si="1182"/>
        <v>1</v>
      </c>
      <c r="L4702" s="11">
        <f t="shared" ca="1" si="1176"/>
        <v>14210.64999999994</v>
      </c>
      <c r="M4702">
        <f t="shared" ca="1" si="1183"/>
        <v>1</v>
      </c>
      <c r="N4702">
        <f t="shared" ca="1" si="1177"/>
        <v>0</v>
      </c>
      <c r="O4702">
        <f>COUNTIF(結算日!$A$3:$A$249,A4702)</f>
        <v>0</v>
      </c>
      <c r="Q4702" s="7">
        <f t="shared" si="1185"/>
        <v>-13</v>
      </c>
      <c r="R4702" s="8">
        <f t="shared" ca="1" si="1189"/>
        <v>-6201</v>
      </c>
      <c r="S4702" s="8">
        <f t="shared" ca="1" si="1190"/>
        <v>4948875</v>
      </c>
      <c r="T4702" s="8">
        <f t="shared" ca="1" si="1186"/>
        <v>477</v>
      </c>
      <c r="U4702" s="9">
        <f t="shared" ca="1" si="1191"/>
        <v>0</v>
      </c>
      <c r="V4702">
        <f t="shared" si="1187"/>
        <v>2017</v>
      </c>
      <c r="W4702">
        <f t="shared" si="1188"/>
        <v>6</v>
      </c>
    </row>
    <row r="4703" spans="1:23" x14ac:dyDescent="0.25">
      <c r="A4703" s="1">
        <v>42914</v>
      </c>
      <c r="B4703" s="2">
        <v>10390.549999999999</v>
      </c>
      <c r="C4703" s="2">
        <v>121180</v>
      </c>
      <c r="D4703" s="2">
        <v>10261</v>
      </c>
      <c r="E4703" s="2">
        <v>10156</v>
      </c>
      <c r="F4703" s="10">
        <f t="shared" si="1178"/>
        <v>-1.2468059919830909E-2</v>
      </c>
      <c r="G4703" s="2">
        <f t="shared" ca="1" si="1179"/>
        <v>90695.925000000003</v>
      </c>
      <c r="H4703">
        <f t="shared" ca="1" si="1180"/>
        <v>1</v>
      </c>
      <c r="I4703">
        <f t="shared" si="1181"/>
        <v>1</v>
      </c>
      <c r="J4703">
        <f t="shared" si="1184"/>
        <v>-121.51000000000022</v>
      </c>
      <c r="K4703">
        <f t="shared" si="1182"/>
        <v>1</v>
      </c>
      <c r="L4703" s="11">
        <f t="shared" ca="1" si="1176"/>
        <v>14089.139999999939</v>
      </c>
      <c r="M4703">
        <f t="shared" ca="1" si="1183"/>
        <v>1</v>
      </c>
      <c r="N4703">
        <f t="shared" ca="1" si="1177"/>
        <v>0</v>
      </c>
      <c r="O4703">
        <f>COUNTIF(結算日!$A$3:$A$249,A4703)</f>
        <v>0</v>
      </c>
      <c r="Q4703" s="7">
        <f t="shared" si="1185"/>
        <v>-107</v>
      </c>
      <c r="R4703" s="8">
        <f t="shared" ca="1" si="1189"/>
        <v>-51039</v>
      </c>
      <c r="S4703" s="8">
        <f t="shared" ca="1" si="1190"/>
        <v>4897836</v>
      </c>
      <c r="T4703" s="8">
        <f t="shared" ca="1" si="1186"/>
        <v>477</v>
      </c>
      <c r="U4703" s="9">
        <f t="shared" ca="1" si="1191"/>
        <v>0</v>
      </c>
      <c r="V4703">
        <f t="shared" si="1187"/>
        <v>2017</v>
      </c>
      <c r="W4703">
        <f t="shared" si="1188"/>
        <v>6</v>
      </c>
    </row>
    <row r="4704" spans="1:23" x14ac:dyDescent="0.25">
      <c r="A4704" s="1">
        <v>42915</v>
      </c>
      <c r="B4704" s="2">
        <v>10421.65</v>
      </c>
      <c r="C4704" s="2">
        <v>99142</v>
      </c>
      <c r="D4704" s="2">
        <v>10297</v>
      </c>
      <c r="E4704" s="2">
        <v>10193</v>
      </c>
      <c r="F4704" s="10">
        <f t="shared" si="1178"/>
        <v>-1.1960678011639247E-2</v>
      </c>
      <c r="G4704" s="2">
        <f t="shared" ca="1" si="1179"/>
        <v>91196.25</v>
      </c>
      <c r="H4704">
        <f t="shared" ca="1" si="1180"/>
        <v>1</v>
      </c>
      <c r="I4704">
        <f t="shared" si="1181"/>
        <v>1</v>
      </c>
      <c r="J4704">
        <f t="shared" si="1184"/>
        <v>31.100000000000364</v>
      </c>
      <c r="K4704">
        <f t="shared" si="1182"/>
        <v>1</v>
      </c>
      <c r="L4704" s="11">
        <f t="shared" ca="1" si="1176"/>
        <v>14120.23999999994</v>
      </c>
      <c r="M4704">
        <f t="shared" ca="1" si="1183"/>
        <v>1</v>
      </c>
      <c r="N4704">
        <f t="shared" ca="1" si="1177"/>
        <v>0</v>
      </c>
      <c r="O4704">
        <f>COUNTIF(結算日!$A$3:$A$249,A4704)</f>
        <v>0</v>
      </c>
      <c r="Q4704" s="7">
        <f t="shared" si="1185"/>
        <v>36</v>
      </c>
      <c r="R4704" s="8">
        <f t="shared" ca="1" si="1189"/>
        <v>17172</v>
      </c>
      <c r="S4704" s="8">
        <f t="shared" ca="1" si="1190"/>
        <v>4915008</v>
      </c>
      <c r="T4704" s="8">
        <f t="shared" ca="1" si="1186"/>
        <v>477</v>
      </c>
      <c r="U4704" s="9">
        <f t="shared" ca="1" si="1191"/>
        <v>0</v>
      </c>
      <c r="V4704">
        <f t="shared" si="1187"/>
        <v>2017</v>
      </c>
      <c r="W4704">
        <f t="shared" si="1188"/>
        <v>6</v>
      </c>
    </row>
    <row r="4705" spans="1:23" x14ac:dyDescent="0.25">
      <c r="A4705" s="1">
        <v>42916</v>
      </c>
      <c r="B4705" s="2">
        <v>10395.07</v>
      </c>
      <c r="C4705" s="2">
        <v>92600</v>
      </c>
      <c r="D4705" s="2">
        <v>10252</v>
      </c>
      <c r="E4705" s="2">
        <v>10150</v>
      </c>
      <c r="F4705" s="10">
        <f t="shared" si="1178"/>
        <v>-1.376325508149534E-2</v>
      </c>
      <c r="G4705" s="2">
        <f t="shared" ca="1" si="1179"/>
        <v>91653.175000000003</v>
      </c>
      <c r="H4705">
        <f t="shared" ca="1" si="1180"/>
        <v>1</v>
      </c>
      <c r="I4705">
        <f t="shared" si="1181"/>
        <v>1</v>
      </c>
      <c r="J4705">
        <f t="shared" si="1184"/>
        <v>-26.579999999999927</v>
      </c>
      <c r="K4705">
        <f t="shared" si="1182"/>
        <v>1</v>
      </c>
      <c r="L4705" s="11">
        <f t="shared" ca="1" si="1176"/>
        <v>14093.65999999994</v>
      </c>
      <c r="M4705">
        <f t="shared" ca="1" si="1183"/>
        <v>1</v>
      </c>
      <c r="N4705">
        <f t="shared" ca="1" si="1177"/>
        <v>0</v>
      </c>
      <c r="O4705">
        <f>COUNTIF(結算日!$A$3:$A$249,A4705)</f>
        <v>0</v>
      </c>
      <c r="Q4705" s="7">
        <f t="shared" si="1185"/>
        <v>-45</v>
      </c>
      <c r="R4705" s="8">
        <f t="shared" ca="1" si="1189"/>
        <v>-21465</v>
      </c>
      <c r="S4705" s="8">
        <f t="shared" ca="1" si="1190"/>
        <v>4893543</v>
      </c>
      <c r="T4705" s="8">
        <f t="shared" ca="1" si="1186"/>
        <v>477</v>
      </c>
      <c r="U4705" s="9">
        <f t="shared" ca="1" si="1191"/>
        <v>0</v>
      </c>
      <c r="V4705">
        <f t="shared" si="1187"/>
        <v>2017</v>
      </c>
      <c r="W4705">
        <f t="shared" si="1188"/>
        <v>6</v>
      </c>
    </row>
    <row r="4706" spans="1:23" x14ac:dyDescent="0.25">
      <c r="A4706" s="1">
        <v>42919</v>
      </c>
      <c r="B4706" s="2">
        <v>10412.790000000001</v>
      </c>
      <c r="C4706" s="2">
        <v>83194</v>
      </c>
      <c r="D4706" s="2">
        <v>10289</v>
      </c>
      <c r="E4706" s="2">
        <v>10186</v>
      </c>
      <c r="F4706" s="10">
        <f t="shared" si="1178"/>
        <v>-1.1888264336455512E-2</v>
      </c>
      <c r="G4706" s="2">
        <f t="shared" ca="1" si="1179"/>
        <v>91885.225000000006</v>
      </c>
      <c r="H4706">
        <f t="shared" ca="1" si="1180"/>
        <v>-1</v>
      </c>
      <c r="I4706">
        <f t="shared" si="1181"/>
        <v>1</v>
      </c>
      <c r="J4706">
        <f t="shared" si="1184"/>
        <v>17.720000000001164</v>
      </c>
      <c r="K4706">
        <f t="shared" si="1182"/>
        <v>1</v>
      </c>
      <c r="L4706" s="11">
        <f t="shared" ca="1" si="1176"/>
        <v>14111.379999999941</v>
      </c>
      <c r="M4706">
        <f t="shared" ca="1" si="1183"/>
        <v>1</v>
      </c>
      <c r="N4706">
        <f t="shared" ca="1" si="1177"/>
        <v>0</v>
      </c>
      <c r="O4706">
        <f>COUNTIF(結算日!$A$3:$A$249,A4706)</f>
        <v>0</v>
      </c>
      <c r="Q4706" s="7">
        <f t="shared" si="1185"/>
        <v>37</v>
      </c>
      <c r="R4706" s="8">
        <f t="shared" ca="1" si="1189"/>
        <v>17649</v>
      </c>
      <c r="S4706" s="8">
        <f t="shared" ca="1" si="1190"/>
        <v>4911192</v>
      </c>
      <c r="T4706" s="8">
        <f t="shared" ca="1" si="1186"/>
        <v>477</v>
      </c>
      <c r="U4706" s="9">
        <f t="shared" ca="1" si="1191"/>
        <v>0</v>
      </c>
      <c r="V4706">
        <f t="shared" si="1187"/>
        <v>2017</v>
      </c>
      <c r="W4706">
        <f t="shared" si="1188"/>
        <v>7</v>
      </c>
    </row>
    <row r="4707" spans="1:23" x14ac:dyDescent="0.25">
      <c r="A4707" s="1">
        <v>42920</v>
      </c>
      <c r="B4707" s="2">
        <v>10347.780000000001</v>
      </c>
      <c r="C4707" s="2">
        <v>91998</v>
      </c>
      <c r="D4707" s="2">
        <v>10217</v>
      </c>
      <c r="E4707" s="2">
        <v>10113</v>
      </c>
      <c r="F4707" s="10">
        <f t="shared" si="1178"/>
        <v>-1.2638459650282541E-2</v>
      </c>
      <c r="G4707" s="2">
        <f t="shared" ca="1" si="1179"/>
        <v>92115.375</v>
      </c>
      <c r="H4707">
        <f t="shared" ca="1" si="1180"/>
        <v>-1</v>
      </c>
      <c r="I4707">
        <f t="shared" si="1181"/>
        <v>1</v>
      </c>
      <c r="J4707">
        <f t="shared" si="1184"/>
        <v>-65.010000000000218</v>
      </c>
      <c r="K4707">
        <f t="shared" si="1182"/>
        <v>1</v>
      </c>
      <c r="L4707" s="11">
        <f t="shared" ca="1" si="1176"/>
        <v>14046.369999999941</v>
      </c>
      <c r="M4707">
        <f t="shared" ca="1" si="1183"/>
        <v>1</v>
      </c>
      <c r="N4707">
        <f t="shared" ca="1" si="1177"/>
        <v>0</v>
      </c>
      <c r="O4707">
        <f>COUNTIF(結算日!$A$3:$A$249,A4707)</f>
        <v>0</v>
      </c>
      <c r="Q4707" s="7">
        <f t="shared" si="1185"/>
        <v>-72</v>
      </c>
      <c r="R4707" s="8">
        <f t="shared" ca="1" si="1189"/>
        <v>-34344</v>
      </c>
      <c r="S4707" s="8">
        <f t="shared" ca="1" si="1190"/>
        <v>4876848</v>
      </c>
      <c r="T4707" s="8">
        <f t="shared" ca="1" si="1186"/>
        <v>477</v>
      </c>
      <c r="U4707" s="9">
        <f t="shared" ca="1" si="1191"/>
        <v>0</v>
      </c>
      <c r="V4707">
        <f t="shared" si="1187"/>
        <v>2017</v>
      </c>
      <c r="W4707">
        <f t="shared" si="1188"/>
        <v>7</v>
      </c>
    </row>
    <row r="4708" spans="1:23" x14ac:dyDescent="0.25">
      <c r="A4708" s="1">
        <v>42921</v>
      </c>
      <c r="B4708" s="2">
        <v>10404.790000000001</v>
      </c>
      <c r="C4708" s="2">
        <v>83644</v>
      </c>
      <c r="D4708" s="2">
        <v>10301</v>
      </c>
      <c r="E4708" s="2">
        <v>10195</v>
      </c>
      <c r="F4708" s="10">
        <f t="shared" si="1178"/>
        <v>-9.9752133392410069E-3</v>
      </c>
      <c r="G4708" s="2">
        <f t="shared" ca="1" si="1179"/>
        <v>91501.5</v>
      </c>
      <c r="H4708">
        <f t="shared" ca="1" si="1180"/>
        <v>-1</v>
      </c>
      <c r="I4708">
        <f t="shared" si="1181"/>
        <v>1</v>
      </c>
      <c r="J4708">
        <f t="shared" si="1184"/>
        <v>57.010000000000218</v>
      </c>
      <c r="K4708">
        <f t="shared" si="1182"/>
        <v>1</v>
      </c>
      <c r="L4708" s="11">
        <f t="shared" ca="1" si="1176"/>
        <v>14103.379999999941</v>
      </c>
      <c r="M4708">
        <f t="shared" ca="1" si="1183"/>
        <v>1</v>
      </c>
      <c r="N4708">
        <f t="shared" ca="1" si="1177"/>
        <v>0</v>
      </c>
      <c r="O4708">
        <f>COUNTIF(結算日!$A$3:$A$249,A4708)</f>
        <v>0</v>
      </c>
      <c r="Q4708" s="7">
        <f t="shared" si="1185"/>
        <v>84</v>
      </c>
      <c r="R4708" s="8">
        <f t="shared" ca="1" si="1189"/>
        <v>40068</v>
      </c>
      <c r="S4708" s="8">
        <f t="shared" ca="1" si="1190"/>
        <v>4916916</v>
      </c>
      <c r="T4708" s="8">
        <f t="shared" ca="1" si="1186"/>
        <v>477</v>
      </c>
      <c r="U4708" s="9">
        <f t="shared" ca="1" si="1191"/>
        <v>0</v>
      </c>
      <c r="V4708">
        <f t="shared" si="1187"/>
        <v>2017</v>
      </c>
      <c r="W4708">
        <f t="shared" si="1188"/>
        <v>7</v>
      </c>
    </row>
    <row r="4709" spans="1:23" x14ac:dyDescent="0.25">
      <c r="A4709" s="1">
        <v>42922</v>
      </c>
      <c r="B4709" s="2">
        <v>10368.200000000001</v>
      </c>
      <c r="C4709" s="2">
        <v>85779</v>
      </c>
      <c r="D4709" s="2">
        <v>10267</v>
      </c>
      <c r="E4709" s="2">
        <v>10163</v>
      </c>
      <c r="F4709" s="10">
        <f t="shared" si="1178"/>
        <v>-9.7606141856831918E-3</v>
      </c>
      <c r="G4709" s="2">
        <f t="shared" ca="1" si="1179"/>
        <v>91405.574999999997</v>
      </c>
      <c r="H4709">
        <f t="shared" ca="1" si="1180"/>
        <v>-1</v>
      </c>
      <c r="I4709">
        <f t="shared" si="1181"/>
        <v>1</v>
      </c>
      <c r="J4709">
        <f t="shared" si="1184"/>
        <v>-36.590000000000146</v>
      </c>
      <c r="K4709">
        <f t="shared" si="1182"/>
        <v>1</v>
      </c>
      <c r="L4709" s="11">
        <f t="shared" ca="1" si="1176"/>
        <v>14066.789999999941</v>
      </c>
      <c r="M4709">
        <f t="shared" ca="1" si="1183"/>
        <v>1</v>
      </c>
      <c r="N4709">
        <f t="shared" ca="1" si="1177"/>
        <v>0</v>
      </c>
      <c r="O4709">
        <f>COUNTIF(結算日!$A$3:$A$249,A4709)</f>
        <v>0</v>
      </c>
      <c r="Q4709" s="7">
        <f t="shared" si="1185"/>
        <v>-34</v>
      </c>
      <c r="R4709" s="8">
        <f t="shared" ca="1" si="1189"/>
        <v>-16218</v>
      </c>
      <c r="S4709" s="8">
        <f t="shared" ca="1" si="1190"/>
        <v>4900698</v>
      </c>
      <c r="T4709" s="8">
        <f t="shared" ca="1" si="1186"/>
        <v>477</v>
      </c>
      <c r="U4709" s="9">
        <f t="shared" ca="1" si="1191"/>
        <v>0</v>
      </c>
      <c r="V4709">
        <f t="shared" si="1187"/>
        <v>2017</v>
      </c>
      <c r="W4709">
        <f t="shared" si="1188"/>
        <v>7</v>
      </c>
    </row>
    <row r="4710" spans="1:23" x14ac:dyDescent="0.25">
      <c r="A4710" s="1">
        <v>42923</v>
      </c>
      <c r="B4710" s="2">
        <v>10297.25</v>
      </c>
      <c r="C4710" s="2">
        <v>82120</v>
      </c>
      <c r="D4710" s="2">
        <v>10203</v>
      </c>
      <c r="E4710" s="2">
        <v>10100</v>
      </c>
      <c r="F4710" s="10">
        <f t="shared" si="1178"/>
        <v>-9.1529291801208945E-3</v>
      </c>
      <c r="G4710" s="2">
        <f t="shared" ca="1" si="1179"/>
        <v>91049.5</v>
      </c>
      <c r="H4710">
        <f t="shared" ca="1" si="1180"/>
        <v>-1</v>
      </c>
      <c r="I4710">
        <f t="shared" si="1181"/>
        <v>1</v>
      </c>
      <c r="J4710">
        <f t="shared" si="1184"/>
        <v>-70.950000000000728</v>
      </c>
      <c r="K4710">
        <f t="shared" si="1182"/>
        <v>1</v>
      </c>
      <c r="L4710" s="11">
        <f t="shared" ca="1" si="1176"/>
        <v>13995.83999999994</v>
      </c>
      <c r="M4710">
        <f t="shared" ca="1" si="1183"/>
        <v>1</v>
      </c>
      <c r="N4710">
        <f t="shared" ca="1" si="1177"/>
        <v>0</v>
      </c>
      <c r="O4710">
        <f>COUNTIF(結算日!$A$3:$A$249,A4710)</f>
        <v>0</v>
      </c>
      <c r="Q4710" s="7">
        <f t="shared" si="1185"/>
        <v>-64</v>
      </c>
      <c r="R4710" s="8">
        <f t="shared" ca="1" si="1189"/>
        <v>-30528</v>
      </c>
      <c r="S4710" s="8">
        <f t="shared" ca="1" si="1190"/>
        <v>4870170</v>
      </c>
      <c r="T4710" s="8">
        <f t="shared" ca="1" si="1186"/>
        <v>477</v>
      </c>
      <c r="U4710" s="9">
        <f t="shared" ca="1" si="1191"/>
        <v>0</v>
      </c>
      <c r="V4710">
        <f t="shared" si="1187"/>
        <v>2017</v>
      </c>
      <c r="W4710">
        <f t="shared" si="1188"/>
        <v>7</v>
      </c>
    </row>
    <row r="4711" spans="1:23" x14ac:dyDescent="0.25">
      <c r="A4711" s="1">
        <v>42926</v>
      </c>
      <c r="B4711" s="2">
        <v>10289.91</v>
      </c>
      <c r="C4711" s="2">
        <v>81689</v>
      </c>
      <c r="D4711" s="2">
        <v>10210</v>
      </c>
      <c r="E4711" s="2">
        <v>10106</v>
      </c>
      <c r="F4711" s="10">
        <f t="shared" si="1178"/>
        <v>-7.7658599540715301E-3</v>
      </c>
      <c r="G4711" s="2">
        <f t="shared" ca="1" si="1179"/>
        <v>90790.85</v>
      </c>
      <c r="H4711">
        <f t="shared" ca="1" si="1180"/>
        <v>-1</v>
      </c>
      <c r="I4711">
        <f t="shared" si="1181"/>
        <v>1</v>
      </c>
      <c r="J4711">
        <f t="shared" si="1184"/>
        <v>-7.3400000000001455</v>
      </c>
      <c r="K4711">
        <f t="shared" si="1182"/>
        <v>1</v>
      </c>
      <c r="L4711" s="11">
        <f t="shared" ca="1" si="1176"/>
        <v>13988.49999999994</v>
      </c>
      <c r="M4711">
        <f t="shared" ca="1" si="1183"/>
        <v>1</v>
      </c>
      <c r="N4711">
        <f t="shared" ca="1" si="1177"/>
        <v>0</v>
      </c>
      <c r="O4711">
        <f>COUNTIF(結算日!$A$3:$A$249,A4711)</f>
        <v>0</v>
      </c>
      <c r="Q4711" s="7">
        <f t="shared" si="1185"/>
        <v>7</v>
      </c>
      <c r="R4711" s="8">
        <f t="shared" ca="1" si="1189"/>
        <v>3339</v>
      </c>
      <c r="S4711" s="8">
        <f t="shared" ca="1" si="1190"/>
        <v>4873509</v>
      </c>
      <c r="T4711" s="8">
        <f t="shared" ca="1" si="1186"/>
        <v>477</v>
      </c>
      <c r="U4711" s="9">
        <f t="shared" ca="1" si="1191"/>
        <v>0</v>
      </c>
      <c r="V4711">
        <f t="shared" si="1187"/>
        <v>2017</v>
      </c>
      <c r="W4711">
        <f t="shared" si="1188"/>
        <v>7</v>
      </c>
    </row>
    <row r="4712" spans="1:23" x14ac:dyDescent="0.25">
      <c r="A4712" s="1">
        <v>42927</v>
      </c>
      <c r="B4712" s="2">
        <v>10415.57</v>
      </c>
      <c r="C4712" s="2">
        <v>108284</v>
      </c>
      <c r="D4712" s="2">
        <v>10342</v>
      </c>
      <c r="E4712" s="2">
        <v>10237</v>
      </c>
      <c r="F4712" s="10">
        <f t="shared" si="1178"/>
        <v>-7.0634636414521612E-3</v>
      </c>
      <c r="G4712" s="2">
        <f t="shared" ca="1" si="1179"/>
        <v>91330.1</v>
      </c>
      <c r="H4712">
        <f t="shared" ca="1" si="1180"/>
        <v>1</v>
      </c>
      <c r="I4712">
        <f t="shared" si="1181"/>
        <v>1</v>
      </c>
      <c r="J4712">
        <f t="shared" si="1184"/>
        <v>125.65999999999985</v>
      </c>
      <c r="K4712">
        <f t="shared" si="1182"/>
        <v>1</v>
      </c>
      <c r="L4712" s="11">
        <f t="shared" ca="1" si="1176"/>
        <v>14114.15999999994</v>
      </c>
      <c r="M4712">
        <f t="shared" ca="1" si="1183"/>
        <v>1</v>
      </c>
      <c r="N4712">
        <f t="shared" ca="1" si="1177"/>
        <v>0</v>
      </c>
      <c r="O4712">
        <f>COUNTIF(結算日!$A$3:$A$249,A4712)</f>
        <v>0</v>
      </c>
      <c r="Q4712" s="7">
        <f t="shared" si="1185"/>
        <v>132</v>
      </c>
      <c r="R4712" s="8">
        <f t="shared" ca="1" si="1189"/>
        <v>62964</v>
      </c>
      <c r="S4712" s="8">
        <f t="shared" ca="1" si="1190"/>
        <v>4936473</v>
      </c>
      <c r="T4712" s="8">
        <f t="shared" ca="1" si="1186"/>
        <v>477</v>
      </c>
      <c r="U4712" s="9">
        <f t="shared" ca="1" si="1191"/>
        <v>0</v>
      </c>
      <c r="V4712">
        <f t="shared" si="1187"/>
        <v>2017</v>
      </c>
      <c r="W4712">
        <f t="shared" si="1188"/>
        <v>7</v>
      </c>
    </row>
    <row r="4713" spans="1:23" x14ac:dyDescent="0.25">
      <c r="A4713" s="1">
        <v>42928</v>
      </c>
      <c r="B4713" s="2">
        <v>10420.68</v>
      </c>
      <c r="C4713" s="2">
        <v>109713</v>
      </c>
      <c r="D4713" s="2">
        <v>10339</v>
      </c>
      <c r="E4713" s="2">
        <v>10230</v>
      </c>
      <c r="F4713" s="10">
        <f t="shared" si="1178"/>
        <v>-7.8382600751583098E-3</v>
      </c>
      <c r="G4713" s="2">
        <f t="shared" ca="1" si="1179"/>
        <v>91512.125</v>
      </c>
      <c r="H4713">
        <f t="shared" ca="1" si="1180"/>
        <v>1</v>
      </c>
      <c r="I4713">
        <f t="shared" si="1181"/>
        <v>1</v>
      </c>
      <c r="J4713">
        <f t="shared" si="1184"/>
        <v>5.1100000000005821</v>
      </c>
      <c r="K4713">
        <f t="shared" si="1182"/>
        <v>1</v>
      </c>
      <c r="L4713" s="11">
        <f t="shared" ca="1" si="1176"/>
        <v>14119.26999999994</v>
      </c>
      <c r="M4713">
        <f t="shared" ca="1" si="1183"/>
        <v>1</v>
      </c>
      <c r="N4713">
        <f t="shared" ca="1" si="1177"/>
        <v>0</v>
      </c>
      <c r="O4713">
        <f>COUNTIF(結算日!$A$3:$A$249,A4713)</f>
        <v>0</v>
      </c>
      <c r="Q4713" s="7">
        <f t="shared" si="1185"/>
        <v>-3</v>
      </c>
      <c r="R4713" s="8">
        <f t="shared" ca="1" si="1189"/>
        <v>-1431</v>
      </c>
      <c r="S4713" s="8">
        <f t="shared" ca="1" si="1190"/>
        <v>4935042</v>
      </c>
      <c r="T4713" s="8">
        <f t="shared" ca="1" si="1186"/>
        <v>477</v>
      </c>
      <c r="U4713" s="9">
        <f t="shared" ca="1" si="1191"/>
        <v>0</v>
      </c>
      <c r="V4713">
        <f t="shared" si="1187"/>
        <v>2017</v>
      </c>
      <c r="W4713">
        <f t="shared" si="1188"/>
        <v>7</v>
      </c>
    </row>
    <row r="4714" spans="1:23" x14ac:dyDescent="0.25">
      <c r="A4714" s="1">
        <v>42929</v>
      </c>
      <c r="B4714" s="2">
        <v>10460.15</v>
      </c>
      <c r="C4714" s="2">
        <v>114938</v>
      </c>
      <c r="D4714" s="2">
        <v>10420</v>
      </c>
      <c r="E4714" s="2">
        <v>10307</v>
      </c>
      <c r="F4714" s="10">
        <f t="shared" si="1178"/>
        <v>-3.8383770787225879E-3</v>
      </c>
      <c r="G4714" s="2">
        <f t="shared" ca="1" si="1179"/>
        <v>92316.425000000003</v>
      </c>
      <c r="H4714">
        <f t="shared" ca="1" si="1180"/>
        <v>1</v>
      </c>
      <c r="I4714">
        <f t="shared" si="1181"/>
        <v>1</v>
      </c>
      <c r="J4714">
        <f t="shared" si="1184"/>
        <v>39.469999999999345</v>
      </c>
      <c r="K4714">
        <f t="shared" si="1182"/>
        <v>1</v>
      </c>
      <c r="L4714" s="11">
        <f t="shared" ca="1" si="1176"/>
        <v>14158.73999999994</v>
      </c>
      <c r="M4714">
        <f t="shared" ca="1" si="1183"/>
        <v>1</v>
      </c>
      <c r="N4714">
        <f t="shared" ca="1" si="1177"/>
        <v>0</v>
      </c>
      <c r="O4714">
        <f>COUNTIF(結算日!$A$3:$A$249,A4714)</f>
        <v>0</v>
      </c>
      <c r="Q4714" s="7">
        <f t="shared" si="1185"/>
        <v>81</v>
      </c>
      <c r="R4714" s="8">
        <f t="shared" ca="1" si="1189"/>
        <v>38637</v>
      </c>
      <c r="S4714" s="8">
        <f t="shared" ca="1" si="1190"/>
        <v>4973679</v>
      </c>
      <c r="T4714" s="8">
        <f t="shared" ca="1" si="1186"/>
        <v>477</v>
      </c>
      <c r="U4714" s="9">
        <f t="shared" ca="1" si="1191"/>
        <v>0</v>
      </c>
      <c r="V4714">
        <f t="shared" si="1187"/>
        <v>2017</v>
      </c>
      <c r="W4714">
        <f t="shared" si="1188"/>
        <v>7</v>
      </c>
    </row>
    <row r="4715" spans="1:23" x14ac:dyDescent="0.25">
      <c r="A4715" s="1">
        <v>42930</v>
      </c>
      <c r="B4715" s="2">
        <v>10443.91</v>
      </c>
      <c r="C4715" s="2">
        <v>99631</v>
      </c>
      <c r="D4715" s="2">
        <v>10403</v>
      </c>
      <c r="E4715" s="2">
        <v>10293</v>
      </c>
      <c r="F4715" s="10">
        <f t="shared" si="1178"/>
        <v>-3.9171153332420161E-3</v>
      </c>
      <c r="G4715" s="2">
        <f t="shared" ca="1" si="1179"/>
        <v>92721.675000000003</v>
      </c>
      <c r="H4715">
        <f t="shared" ca="1" si="1180"/>
        <v>1</v>
      </c>
      <c r="I4715">
        <f t="shared" si="1181"/>
        <v>1</v>
      </c>
      <c r="J4715">
        <f t="shared" si="1184"/>
        <v>-16.239999999999782</v>
      </c>
      <c r="K4715">
        <f t="shared" si="1182"/>
        <v>1</v>
      </c>
      <c r="L4715" s="11">
        <f t="shared" ca="1" si="1176"/>
        <v>14142.49999999994</v>
      </c>
      <c r="M4715">
        <f t="shared" ca="1" si="1183"/>
        <v>1</v>
      </c>
      <c r="N4715">
        <f t="shared" ca="1" si="1177"/>
        <v>0</v>
      </c>
      <c r="O4715">
        <f>COUNTIF(結算日!$A$3:$A$249,A4715)</f>
        <v>0</v>
      </c>
      <c r="Q4715" s="7">
        <f t="shared" si="1185"/>
        <v>-17</v>
      </c>
      <c r="R4715" s="8">
        <f t="shared" ca="1" si="1189"/>
        <v>-8109</v>
      </c>
      <c r="S4715" s="8">
        <f t="shared" ca="1" si="1190"/>
        <v>4965570</v>
      </c>
      <c r="T4715" s="8">
        <f t="shared" ca="1" si="1186"/>
        <v>477</v>
      </c>
      <c r="U4715" s="9">
        <f t="shared" ca="1" si="1191"/>
        <v>0</v>
      </c>
      <c r="V4715">
        <f t="shared" si="1187"/>
        <v>2017</v>
      </c>
      <c r="W4715">
        <f t="shared" si="1188"/>
        <v>7</v>
      </c>
    </row>
    <row r="4716" spans="1:23" x14ac:dyDescent="0.25">
      <c r="A4716" s="1">
        <v>42933</v>
      </c>
      <c r="B4716" s="2">
        <v>10457.540000000001</v>
      </c>
      <c r="C4716" s="2">
        <v>98937</v>
      </c>
      <c r="D4716" s="2">
        <v>10436</v>
      </c>
      <c r="E4716" s="2">
        <v>10320</v>
      </c>
      <c r="F4716" s="10">
        <f t="shared" si="1178"/>
        <v>-2.0597578397979488E-3</v>
      </c>
      <c r="G4716" s="2">
        <f t="shared" ca="1" si="1179"/>
        <v>93453.75</v>
      </c>
      <c r="H4716">
        <f t="shared" ca="1" si="1180"/>
        <v>1</v>
      </c>
      <c r="I4716">
        <f t="shared" si="1181"/>
        <v>1</v>
      </c>
      <c r="J4716">
        <f t="shared" si="1184"/>
        <v>13.630000000001019</v>
      </c>
      <c r="K4716">
        <f t="shared" si="1182"/>
        <v>1</v>
      </c>
      <c r="L4716" s="11">
        <f t="shared" ca="1" si="1176"/>
        <v>14156.129999999941</v>
      </c>
      <c r="M4716">
        <f t="shared" ca="1" si="1183"/>
        <v>1</v>
      </c>
      <c r="N4716">
        <f t="shared" ca="1" si="1177"/>
        <v>0</v>
      </c>
      <c r="O4716">
        <f>COUNTIF(結算日!$A$3:$A$249,A4716)</f>
        <v>0</v>
      </c>
      <c r="Q4716" s="7">
        <f t="shared" si="1185"/>
        <v>33</v>
      </c>
      <c r="R4716" s="8">
        <f t="shared" ca="1" si="1189"/>
        <v>15741</v>
      </c>
      <c r="S4716" s="8">
        <f t="shared" ca="1" si="1190"/>
        <v>4981311</v>
      </c>
      <c r="T4716" s="8">
        <f t="shared" ca="1" si="1186"/>
        <v>477</v>
      </c>
      <c r="U4716" s="9">
        <f t="shared" ca="1" si="1191"/>
        <v>0</v>
      </c>
      <c r="V4716">
        <f t="shared" si="1187"/>
        <v>2017</v>
      </c>
      <c r="W4716">
        <f t="shared" si="1188"/>
        <v>7</v>
      </c>
    </row>
    <row r="4717" spans="1:23" x14ac:dyDescent="0.25">
      <c r="A4717" s="1">
        <v>42934</v>
      </c>
      <c r="B4717" s="2">
        <v>10481.26</v>
      </c>
      <c r="C4717" s="2">
        <v>95954</v>
      </c>
      <c r="D4717" s="2">
        <v>10462</v>
      </c>
      <c r="E4717" s="2">
        <v>10344</v>
      </c>
      <c r="F4717" s="10">
        <f t="shared" si="1178"/>
        <v>-1.8375653308858597E-3</v>
      </c>
      <c r="G4717" s="2">
        <f t="shared" ca="1" si="1179"/>
        <v>94098.324999999997</v>
      </c>
      <c r="H4717">
        <f t="shared" ca="1" si="1180"/>
        <v>1</v>
      </c>
      <c r="I4717">
        <f t="shared" si="1181"/>
        <v>1</v>
      </c>
      <c r="J4717">
        <f t="shared" si="1184"/>
        <v>23.719999999999345</v>
      </c>
      <c r="K4717">
        <f t="shared" si="1182"/>
        <v>1</v>
      </c>
      <c r="L4717" s="11">
        <f t="shared" ca="1" si="1176"/>
        <v>14179.84999999994</v>
      </c>
      <c r="M4717">
        <f t="shared" ca="1" si="1183"/>
        <v>1</v>
      </c>
      <c r="N4717">
        <f t="shared" ca="1" si="1177"/>
        <v>0</v>
      </c>
      <c r="O4717">
        <f>COUNTIF(結算日!$A$3:$A$249,A4717)</f>
        <v>0</v>
      </c>
      <c r="Q4717" s="7">
        <f t="shared" si="1185"/>
        <v>26</v>
      </c>
      <c r="R4717" s="8">
        <f t="shared" ca="1" si="1189"/>
        <v>12402</v>
      </c>
      <c r="S4717" s="8">
        <f t="shared" ca="1" si="1190"/>
        <v>4993713</v>
      </c>
      <c r="T4717" s="8">
        <f t="shared" ca="1" si="1186"/>
        <v>477</v>
      </c>
      <c r="U4717" s="9">
        <f t="shared" ca="1" si="1191"/>
        <v>0</v>
      </c>
      <c r="V4717">
        <f t="shared" si="1187"/>
        <v>2017</v>
      </c>
      <c r="W4717">
        <f t="shared" si="1188"/>
        <v>7</v>
      </c>
    </row>
    <row r="4718" spans="1:23" x14ac:dyDescent="0.25">
      <c r="A4718" s="1">
        <v>42935</v>
      </c>
      <c r="B4718" s="2">
        <v>10506.1</v>
      </c>
      <c r="C4718" s="2">
        <v>118707</v>
      </c>
      <c r="D4718" s="2">
        <v>10500</v>
      </c>
      <c r="E4718" s="2">
        <v>10386</v>
      </c>
      <c r="F4718" s="10">
        <f t="shared" si="1178"/>
        <v>-1.1431454107613703E-2</v>
      </c>
      <c r="G4718" s="2">
        <f t="shared" ca="1" si="1179"/>
        <v>95046.3</v>
      </c>
      <c r="H4718">
        <f t="shared" ca="1" si="1180"/>
        <v>1</v>
      </c>
      <c r="I4718">
        <f t="shared" si="1181"/>
        <v>1</v>
      </c>
      <c r="J4718">
        <f t="shared" si="1184"/>
        <v>24.840000000000146</v>
      </c>
      <c r="K4718">
        <f t="shared" si="1182"/>
        <v>1</v>
      </c>
      <c r="L4718" s="11">
        <f t="shared" ca="1" si="1176"/>
        <v>14204.68999999994</v>
      </c>
      <c r="M4718">
        <f t="shared" ca="1" si="1183"/>
        <v>1</v>
      </c>
      <c r="N4718">
        <f t="shared" ca="1" si="1177"/>
        <v>0</v>
      </c>
      <c r="O4718">
        <f>COUNTIF(結算日!$A$3:$A$249,A4718)</f>
        <v>1</v>
      </c>
      <c r="Q4718" s="7">
        <f t="shared" si="1185"/>
        <v>38</v>
      </c>
      <c r="R4718" s="8">
        <f t="shared" ca="1" si="1189"/>
        <v>18126</v>
      </c>
      <c r="S4718" s="8">
        <f t="shared" ca="1" si="1190"/>
        <v>5011839</v>
      </c>
      <c r="T4718" s="8">
        <f t="shared" ca="1" si="1186"/>
        <v>482</v>
      </c>
      <c r="U4718" s="9">
        <f t="shared" ca="1" si="1191"/>
        <v>959</v>
      </c>
      <c r="V4718">
        <f t="shared" si="1187"/>
        <v>2017</v>
      </c>
      <c r="W4718">
        <f t="shared" si="1188"/>
        <v>7</v>
      </c>
    </row>
    <row r="4719" spans="1:23" x14ac:dyDescent="0.25">
      <c r="A4719" s="1">
        <v>42936</v>
      </c>
      <c r="B4719" s="2">
        <v>10499.36</v>
      </c>
      <c r="C4719" s="2">
        <v>101939</v>
      </c>
      <c r="D4719" s="2">
        <v>10390</v>
      </c>
      <c r="E4719" s="2">
        <v>10364</v>
      </c>
      <c r="F4719" s="10">
        <f t="shared" si="1178"/>
        <v>-1.0415872967495243E-2</v>
      </c>
      <c r="G4719" s="2">
        <f t="shared" ca="1" si="1179"/>
        <v>95611.55</v>
      </c>
      <c r="H4719">
        <f t="shared" ca="1" si="1180"/>
        <v>1</v>
      </c>
      <c r="I4719">
        <f t="shared" si="1181"/>
        <v>1</v>
      </c>
      <c r="J4719">
        <f t="shared" si="1184"/>
        <v>-6.7399999999997817</v>
      </c>
      <c r="K4719">
        <f t="shared" si="1182"/>
        <v>1</v>
      </c>
      <c r="L4719" s="11">
        <f t="shared" ca="1" si="1176"/>
        <v>14197.949999999941</v>
      </c>
      <c r="M4719">
        <f t="shared" ca="1" si="1183"/>
        <v>1</v>
      </c>
      <c r="N4719">
        <f t="shared" ca="1" si="1177"/>
        <v>0</v>
      </c>
      <c r="O4719">
        <f>COUNTIF(結算日!$A$3:$A$249,A4719)</f>
        <v>0</v>
      </c>
      <c r="Q4719" s="7">
        <f t="shared" si="1185"/>
        <v>4</v>
      </c>
      <c r="R4719" s="8">
        <f t="shared" ca="1" si="1189"/>
        <v>1928</v>
      </c>
      <c r="S4719" s="8">
        <f t="shared" ca="1" si="1190"/>
        <v>5012808</v>
      </c>
      <c r="T4719" s="8">
        <f t="shared" ca="1" si="1186"/>
        <v>482</v>
      </c>
      <c r="U4719" s="9">
        <f t="shared" ca="1" si="1191"/>
        <v>0</v>
      </c>
      <c r="V4719">
        <f t="shared" si="1187"/>
        <v>2017</v>
      </c>
      <c r="W4719">
        <f t="shared" si="1188"/>
        <v>7</v>
      </c>
    </row>
    <row r="4720" spans="1:23" x14ac:dyDescent="0.25">
      <c r="A4720" s="1">
        <v>42937</v>
      </c>
      <c r="B4720" s="2">
        <v>10436.700000000001</v>
      </c>
      <c r="C4720" s="2">
        <v>84426</v>
      </c>
      <c r="D4720" s="2">
        <v>10329</v>
      </c>
      <c r="E4720" s="2">
        <v>10300</v>
      </c>
      <c r="F4720" s="10">
        <f t="shared" si="1178"/>
        <v>-1.0319353818735832E-2</v>
      </c>
      <c r="G4720" s="2">
        <f t="shared" ca="1" si="1179"/>
        <v>95356.1</v>
      </c>
      <c r="H4720">
        <f t="shared" ca="1" si="1180"/>
        <v>-1</v>
      </c>
      <c r="I4720">
        <f t="shared" si="1181"/>
        <v>1</v>
      </c>
      <c r="J4720">
        <f t="shared" si="1184"/>
        <v>-62.659999999999854</v>
      </c>
      <c r="K4720">
        <f t="shared" si="1182"/>
        <v>1</v>
      </c>
      <c r="L4720" s="11">
        <f t="shared" ca="1" si="1176"/>
        <v>14135.289999999941</v>
      </c>
      <c r="M4720">
        <f t="shared" ca="1" si="1183"/>
        <v>1</v>
      </c>
      <c r="N4720">
        <f t="shared" ca="1" si="1177"/>
        <v>0</v>
      </c>
      <c r="O4720">
        <f>COUNTIF(結算日!$A$3:$A$249,A4720)</f>
        <v>0</v>
      </c>
      <c r="Q4720" s="7">
        <f t="shared" si="1185"/>
        <v>-61</v>
      </c>
      <c r="R4720" s="8">
        <f t="shared" ca="1" si="1189"/>
        <v>-29402</v>
      </c>
      <c r="S4720" s="8">
        <f t="shared" ca="1" si="1190"/>
        <v>4983406</v>
      </c>
      <c r="T4720" s="8">
        <f t="shared" ca="1" si="1186"/>
        <v>482</v>
      </c>
      <c r="U4720" s="9">
        <f t="shared" ca="1" si="1191"/>
        <v>0</v>
      </c>
      <c r="V4720">
        <f t="shared" si="1187"/>
        <v>2017</v>
      </c>
      <c r="W4720">
        <f t="shared" si="1188"/>
        <v>7</v>
      </c>
    </row>
    <row r="4721" spans="1:23" x14ac:dyDescent="0.25">
      <c r="A4721" s="1">
        <v>42940</v>
      </c>
      <c r="B4721" s="2">
        <v>10461.280000000001</v>
      </c>
      <c r="C4721" s="2">
        <v>81471</v>
      </c>
      <c r="D4721" s="2">
        <v>10362</v>
      </c>
      <c r="E4721" s="2">
        <v>10331</v>
      </c>
      <c r="F4721" s="10">
        <f t="shared" si="1178"/>
        <v>-9.4902344646162762E-3</v>
      </c>
      <c r="G4721" s="2">
        <f t="shared" ca="1" si="1179"/>
        <v>95098.6</v>
      </c>
      <c r="H4721">
        <f t="shared" ca="1" si="1180"/>
        <v>-1</v>
      </c>
      <c r="I4721">
        <f t="shared" si="1181"/>
        <v>1</v>
      </c>
      <c r="J4721">
        <f t="shared" si="1184"/>
        <v>24.579999999999927</v>
      </c>
      <c r="K4721">
        <f t="shared" si="1182"/>
        <v>1</v>
      </c>
      <c r="L4721" s="11">
        <f t="shared" ca="1" si="1176"/>
        <v>14159.869999999941</v>
      </c>
      <c r="M4721">
        <f t="shared" ca="1" si="1183"/>
        <v>1</v>
      </c>
      <c r="N4721">
        <f t="shared" ca="1" si="1177"/>
        <v>0</v>
      </c>
      <c r="O4721">
        <f>COUNTIF(結算日!$A$3:$A$249,A4721)</f>
        <v>0</v>
      </c>
      <c r="Q4721" s="7">
        <f t="shared" si="1185"/>
        <v>33</v>
      </c>
      <c r="R4721" s="8">
        <f t="shared" ca="1" si="1189"/>
        <v>15906</v>
      </c>
      <c r="S4721" s="8">
        <f t="shared" ca="1" si="1190"/>
        <v>4999312</v>
      </c>
      <c r="T4721" s="8">
        <f t="shared" ca="1" si="1186"/>
        <v>482</v>
      </c>
      <c r="U4721" s="9">
        <f t="shared" ca="1" si="1191"/>
        <v>0</v>
      </c>
      <c r="V4721">
        <f t="shared" si="1187"/>
        <v>2017</v>
      </c>
      <c r="W4721">
        <f t="shared" si="1188"/>
        <v>7</v>
      </c>
    </row>
    <row r="4722" spans="1:23" x14ac:dyDescent="0.25">
      <c r="A4722" s="1">
        <v>42941</v>
      </c>
      <c r="B4722" s="2">
        <v>10463.15</v>
      </c>
      <c r="C4722" s="2">
        <v>92161</v>
      </c>
      <c r="D4722" s="2">
        <v>10363</v>
      </c>
      <c r="E4722" s="2">
        <v>10333</v>
      </c>
      <c r="F4722" s="10">
        <f t="shared" si="1178"/>
        <v>-9.5716873025809557E-3</v>
      </c>
      <c r="G4722" s="2">
        <f t="shared" ca="1" si="1179"/>
        <v>94338.15</v>
      </c>
      <c r="H4722">
        <f t="shared" ca="1" si="1180"/>
        <v>-1</v>
      </c>
      <c r="I4722">
        <f t="shared" si="1181"/>
        <v>1</v>
      </c>
      <c r="J4722">
        <f t="shared" si="1184"/>
        <v>1.8699999999989814</v>
      </c>
      <c r="K4722">
        <f t="shared" si="1182"/>
        <v>1</v>
      </c>
      <c r="L4722" s="11">
        <f t="shared" ca="1" si="1176"/>
        <v>14161.73999999994</v>
      </c>
      <c r="M4722">
        <f t="shared" ca="1" si="1183"/>
        <v>1</v>
      </c>
      <c r="N4722">
        <f t="shared" ca="1" si="1177"/>
        <v>0</v>
      </c>
      <c r="O4722">
        <f>COUNTIF(結算日!$A$3:$A$249,A4722)</f>
        <v>0</v>
      </c>
      <c r="Q4722" s="7">
        <f t="shared" si="1185"/>
        <v>1</v>
      </c>
      <c r="R4722" s="8">
        <f t="shared" ca="1" si="1189"/>
        <v>482</v>
      </c>
      <c r="S4722" s="8">
        <f t="shared" ca="1" si="1190"/>
        <v>4999794</v>
      </c>
      <c r="T4722" s="8">
        <f t="shared" ca="1" si="1186"/>
        <v>482</v>
      </c>
      <c r="U4722" s="9">
        <f t="shared" ca="1" si="1191"/>
        <v>0</v>
      </c>
      <c r="V4722">
        <f t="shared" si="1187"/>
        <v>2017</v>
      </c>
      <c r="W4722">
        <f t="shared" si="1188"/>
        <v>7</v>
      </c>
    </row>
    <row r="4723" spans="1:23" x14ac:dyDescent="0.25">
      <c r="A4723" s="1">
        <v>42942</v>
      </c>
      <c r="B4723" s="2">
        <v>10419.11</v>
      </c>
      <c r="C4723" s="2">
        <v>107598</v>
      </c>
      <c r="D4723" s="2">
        <v>10329</v>
      </c>
      <c r="E4723" s="2">
        <v>10300</v>
      </c>
      <c r="F4723" s="10">
        <f t="shared" si="1178"/>
        <v>-8.6485314004747238E-3</v>
      </c>
      <c r="G4723" s="2">
        <f t="shared" ca="1" si="1179"/>
        <v>94993.15</v>
      </c>
      <c r="H4723">
        <f t="shared" ca="1" si="1180"/>
        <v>1</v>
      </c>
      <c r="I4723">
        <f t="shared" si="1181"/>
        <v>1</v>
      </c>
      <c r="J4723">
        <f t="shared" si="1184"/>
        <v>-44.039999999999054</v>
      </c>
      <c r="K4723">
        <f t="shared" si="1182"/>
        <v>1</v>
      </c>
      <c r="L4723" s="11">
        <f t="shared" ca="1" si="1176"/>
        <v>14117.699999999941</v>
      </c>
      <c r="M4723">
        <f t="shared" ca="1" si="1183"/>
        <v>1</v>
      </c>
      <c r="N4723">
        <f t="shared" ca="1" si="1177"/>
        <v>0</v>
      </c>
      <c r="O4723">
        <f>COUNTIF(結算日!$A$3:$A$249,A4723)</f>
        <v>0</v>
      </c>
      <c r="Q4723" s="7">
        <f t="shared" si="1185"/>
        <v>-34</v>
      </c>
      <c r="R4723" s="8">
        <f t="shared" ca="1" si="1189"/>
        <v>-16388</v>
      </c>
      <c r="S4723" s="8">
        <f t="shared" ca="1" si="1190"/>
        <v>4983406</v>
      </c>
      <c r="T4723" s="8">
        <f t="shared" ca="1" si="1186"/>
        <v>482</v>
      </c>
      <c r="U4723" s="9">
        <f t="shared" ca="1" si="1191"/>
        <v>0</v>
      </c>
      <c r="V4723">
        <f t="shared" si="1187"/>
        <v>2017</v>
      </c>
      <c r="W4723">
        <f t="shared" si="1188"/>
        <v>7</v>
      </c>
    </row>
    <row r="4724" spans="1:23" x14ac:dyDescent="0.25">
      <c r="A4724" s="1">
        <v>42943</v>
      </c>
      <c r="B4724" s="2">
        <v>10508.37</v>
      </c>
      <c r="C4724" s="2">
        <v>109083</v>
      </c>
      <c r="D4724" s="2">
        <v>10448</v>
      </c>
      <c r="E4724" s="2">
        <v>10415</v>
      </c>
      <c r="F4724" s="10">
        <f t="shared" si="1178"/>
        <v>-5.7449442682357965E-3</v>
      </c>
      <c r="G4724" s="2">
        <f t="shared" ca="1" si="1179"/>
        <v>95563.074999999997</v>
      </c>
      <c r="H4724">
        <f t="shared" ca="1" si="1180"/>
        <v>1</v>
      </c>
      <c r="I4724">
        <f t="shared" si="1181"/>
        <v>1</v>
      </c>
      <c r="J4724">
        <f t="shared" si="1184"/>
        <v>89.260000000000218</v>
      </c>
      <c r="K4724">
        <f t="shared" si="1182"/>
        <v>1</v>
      </c>
      <c r="L4724" s="11">
        <f t="shared" ca="1" si="1176"/>
        <v>14206.959999999941</v>
      </c>
      <c r="M4724">
        <f t="shared" ca="1" si="1183"/>
        <v>1</v>
      </c>
      <c r="N4724">
        <f t="shared" ca="1" si="1177"/>
        <v>0</v>
      </c>
      <c r="O4724">
        <f>COUNTIF(結算日!$A$3:$A$249,A4724)</f>
        <v>0</v>
      </c>
      <c r="Q4724" s="7">
        <f t="shared" si="1185"/>
        <v>119</v>
      </c>
      <c r="R4724" s="8">
        <f t="shared" ca="1" si="1189"/>
        <v>57358</v>
      </c>
      <c r="S4724" s="8">
        <f t="shared" ca="1" si="1190"/>
        <v>5040764</v>
      </c>
      <c r="T4724" s="8">
        <f t="shared" ca="1" si="1186"/>
        <v>482</v>
      </c>
      <c r="U4724" s="9">
        <f t="shared" ca="1" si="1191"/>
        <v>0</v>
      </c>
      <c r="V4724">
        <f t="shared" si="1187"/>
        <v>2017</v>
      </c>
      <c r="W4724">
        <f t="shared" si="1188"/>
        <v>7</v>
      </c>
    </row>
    <row r="4725" spans="1:23" x14ac:dyDescent="0.25">
      <c r="A4725" s="1">
        <v>42944</v>
      </c>
      <c r="B4725" s="2">
        <v>10423.049999999999</v>
      </c>
      <c r="C4725" s="2">
        <v>96722</v>
      </c>
      <c r="D4725" s="2">
        <v>10340</v>
      </c>
      <c r="E4725" s="2">
        <v>10308</v>
      </c>
      <c r="F4725" s="10">
        <f t="shared" si="1178"/>
        <v>-7.9679172603027704E-3</v>
      </c>
      <c r="G4725" s="2">
        <f t="shared" ca="1" si="1179"/>
        <v>96835.65</v>
      </c>
      <c r="H4725">
        <f t="shared" ca="1" si="1180"/>
        <v>-1</v>
      </c>
      <c r="I4725">
        <f t="shared" si="1181"/>
        <v>1</v>
      </c>
      <c r="J4725">
        <f t="shared" si="1184"/>
        <v>-85.320000000001528</v>
      </c>
      <c r="K4725">
        <f t="shared" si="1182"/>
        <v>1</v>
      </c>
      <c r="L4725" s="11">
        <f t="shared" ca="1" si="1176"/>
        <v>14121.639999999939</v>
      </c>
      <c r="M4725">
        <f t="shared" ca="1" si="1183"/>
        <v>1</v>
      </c>
      <c r="N4725">
        <f t="shared" ca="1" si="1177"/>
        <v>0</v>
      </c>
      <c r="O4725">
        <f>COUNTIF(結算日!$A$3:$A$249,A4725)</f>
        <v>0</v>
      </c>
      <c r="Q4725" s="7">
        <f t="shared" si="1185"/>
        <v>-108</v>
      </c>
      <c r="R4725" s="8">
        <f t="shared" ca="1" si="1189"/>
        <v>-52056</v>
      </c>
      <c r="S4725" s="8">
        <f t="shared" ca="1" si="1190"/>
        <v>4988708</v>
      </c>
      <c r="T4725" s="8">
        <f t="shared" ca="1" si="1186"/>
        <v>482</v>
      </c>
      <c r="U4725" s="9">
        <f t="shared" ca="1" si="1191"/>
        <v>0</v>
      </c>
      <c r="V4725">
        <f t="shared" si="1187"/>
        <v>2017</v>
      </c>
      <c r="W4725">
        <f t="shared" si="1188"/>
        <v>7</v>
      </c>
    </row>
    <row r="4726" spans="1:23" x14ac:dyDescent="0.25">
      <c r="A4726" s="1">
        <v>42947</v>
      </c>
      <c r="B4726" s="2">
        <v>10427.33</v>
      </c>
      <c r="C4726" s="2">
        <v>95560</v>
      </c>
      <c r="D4726" s="2">
        <v>10355</v>
      </c>
      <c r="E4726" s="2">
        <v>10323</v>
      </c>
      <c r="F4726" s="10">
        <f t="shared" si="1178"/>
        <v>-6.9365791626427864E-3</v>
      </c>
      <c r="G4726" s="2">
        <f t="shared" ca="1" si="1179"/>
        <v>96917.45</v>
      </c>
      <c r="H4726">
        <f t="shared" ca="1" si="1180"/>
        <v>-1</v>
      </c>
      <c r="I4726">
        <f t="shared" si="1181"/>
        <v>1</v>
      </c>
      <c r="J4726">
        <f t="shared" si="1184"/>
        <v>4.2800000000006548</v>
      </c>
      <c r="K4726">
        <f t="shared" si="1182"/>
        <v>1</v>
      </c>
      <c r="L4726" s="11">
        <f t="shared" ca="1" si="1176"/>
        <v>14125.91999999994</v>
      </c>
      <c r="M4726">
        <f t="shared" ca="1" si="1183"/>
        <v>1</v>
      </c>
      <c r="N4726">
        <f t="shared" ca="1" si="1177"/>
        <v>0</v>
      </c>
      <c r="O4726">
        <f>COUNTIF(結算日!$A$3:$A$249,A4726)</f>
        <v>0</v>
      </c>
      <c r="Q4726" s="7">
        <f t="shared" si="1185"/>
        <v>15</v>
      </c>
      <c r="R4726" s="8">
        <f t="shared" ca="1" si="1189"/>
        <v>7230</v>
      </c>
      <c r="S4726" s="8">
        <f t="shared" ca="1" si="1190"/>
        <v>4995938</v>
      </c>
      <c r="T4726" s="8">
        <f t="shared" ca="1" si="1186"/>
        <v>482</v>
      </c>
      <c r="U4726" s="9">
        <f t="shared" ca="1" si="1191"/>
        <v>0</v>
      </c>
      <c r="V4726">
        <f t="shared" si="1187"/>
        <v>2017</v>
      </c>
      <c r="W4726">
        <f t="shared" si="1188"/>
        <v>7</v>
      </c>
    </row>
    <row r="4727" spans="1:23" x14ac:dyDescent="0.25">
      <c r="A4727" s="1">
        <v>42948</v>
      </c>
      <c r="B4727" s="2">
        <v>10437.290000000001</v>
      </c>
      <c r="C4727" s="2">
        <v>110172</v>
      </c>
      <c r="D4727" s="2">
        <v>10367</v>
      </c>
      <c r="E4727" s="2">
        <v>10335</v>
      </c>
      <c r="F4727" s="10">
        <f t="shared" si="1178"/>
        <v>-6.7345067541479953E-3</v>
      </c>
      <c r="G4727" s="2">
        <f t="shared" ca="1" si="1179"/>
        <v>97524.725000000006</v>
      </c>
      <c r="H4727">
        <f t="shared" ca="1" si="1180"/>
        <v>1</v>
      </c>
      <c r="I4727">
        <f t="shared" si="1181"/>
        <v>1</v>
      </c>
      <c r="J4727">
        <f t="shared" si="1184"/>
        <v>9.9600000000009459</v>
      </c>
      <c r="K4727">
        <f t="shared" si="1182"/>
        <v>1</v>
      </c>
      <c r="L4727" s="11">
        <f t="shared" ca="1" si="1176"/>
        <v>14135.879999999941</v>
      </c>
      <c r="M4727">
        <f t="shared" ca="1" si="1183"/>
        <v>1</v>
      </c>
      <c r="N4727">
        <f t="shared" ca="1" si="1177"/>
        <v>0</v>
      </c>
      <c r="O4727">
        <f>COUNTIF(結算日!$A$3:$A$249,A4727)</f>
        <v>0</v>
      </c>
      <c r="Q4727" s="7">
        <f t="shared" si="1185"/>
        <v>12</v>
      </c>
      <c r="R4727" s="8">
        <f t="shared" ca="1" si="1189"/>
        <v>5784</v>
      </c>
      <c r="S4727" s="8">
        <f t="shared" ca="1" si="1190"/>
        <v>5001722</v>
      </c>
      <c r="T4727" s="8">
        <f t="shared" ca="1" si="1186"/>
        <v>482</v>
      </c>
      <c r="U4727" s="9">
        <f t="shared" ca="1" si="1191"/>
        <v>0</v>
      </c>
      <c r="V4727">
        <f t="shared" si="1187"/>
        <v>2017</v>
      </c>
      <c r="W4727">
        <f t="shared" si="1188"/>
        <v>8</v>
      </c>
    </row>
    <row r="4728" spans="1:23" x14ac:dyDescent="0.25">
      <c r="A4728" s="1">
        <v>42949</v>
      </c>
      <c r="B4728" s="2">
        <v>10519.27</v>
      </c>
      <c r="C4728" s="2">
        <v>121754</v>
      </c>
      <c r="D4728" s="2">
        <v>10453</v>
      </c>
      <c r="E4728" s="2">
        <v>10419</v>
      </c>
      <c r="F4728" s="10">
        <f t="shared" si="1178"/>
        <v>-6.2998668158532611E-3</v>
      </c>
      <c r="G4728" s="2">
        <f t="shared" ca="1" si="1179"/>
        <v>98076.6</v>
      </c>
      <c r="H4728">
        <f t="shared" ca="1" si="1180"/>
        <v>1</v>
      </c>
      <c r="I4728">
        <f t="shared" si="1181"/>
        <v>1</v>
      </c>
      <c r="J4728">
        <f t="shared" si="1184"/>
        <v>81.979999999999563</v>
      </c>
      <c r="K4728">
        <f t="shared" si="1182"/>
        <v>1</v>
      </c>
      <c r="L4728" s="11">
        <f t="shared" ca="1" si="1176"/>
        <v>14217.859999999941</v>
      </c>
      <c r="M4728">
        <f t="shared" ca="1" si="1183"/>
        <v>1</v>
      </c>
      <c r="N4728">
        <f t="shared" ca="1" si="1177"/>
        <v>0</v>
      </c>
      <c r="O4728">
        <f>COUNTIF(結算日!$A$3:$A$249,A4728)</f>
        <v>0</v>
      </c>
      <c r="Q4728" s="7">
        <f t="shared" si="1185"/>
        <v>86</v>
      </c>
      <c r="R4728" s="8">
        <f t="shared" ca="1" si="1189"/>
        <v>41452</v>
      </c>
      <c r="S4728" s="8">
        <f t="shared" ca="1" si="1190"/>
        <v>5043174</v>
      </c>
      <c r="T4728" s="8">
        <f t="shared" ca="1" si="1186"/>
        <v>482</v>
      </c>
      <c r="U4728" s="9">
        <f t="shared" ca="1" si="1191"/>
        <v>0</v>
      </c>
      <c r="V4728">
        <f t="shared" si="1187"/>
        <v>2017</v>
      </c>
      <c r="W4728">
        <f t="shared" si="1188"/>
        <v>8</v>
      </c>
    </row>
    <row r="4729" spans="1:23" x14ac:dyDescent="0.25">
      <c r="A4729" s="1">
        <v>42950</v>
      </c>
      <c r="B4729" s="2">
        <v>10469.879999999999</v>
      </c>
      <c r="C4729" s="2">
        <v>106952</v>
      </c>
      <c r="D4729" s="2">
        <v>10406</v>
      </c>
      <c r="E4729" s="2">
        <v>10375</v>
      </c>
      <c r="F4729" s="10">
        <f t="shared" si="1178"/>
        <v>-6.1013115718613342E-3</v>
      </c>
      <c r="G4729" s="2">
        <f t="shared" ca="1" si="1179"/>
        <v>98217.1</v>
      </c>
      <c r="H4729">
        <f t="shared" ca="1" si="1180"/>
        <v>1</v>
      </c>
      <c r="I4729">
        <f t="shared" si="1181"/>
        <v>1</v>
      </c>
      <c r="J4729">
        <f t="shared" si="1184"/>
        <v>-49.390000000001237</v>
      </c>
      <c r="K4729">
        <f t="shared" si="1182"/>
        <v>1</v>
      </c>
      <c r="L4729" s="11">
        <f t="shared" ca="1" si="1176"/>
        <v>14168.469999999939</v>
      </c>
      <c r="M4729">
        <f t="shared" ca="1" si="1183"/>
        <v>1</v>
      </c>
      <c r="N4729">
        <f t="shared" ca="1" si="1177"/>
        <v>0</v>
      </c>
      <c r="O4729">
        <f>COUNTIF(結算日!$A$3:$A$249,A4729)</f>
        <v>0</v>
      </c>
      <c r="Q4729" s="7">
        <f t="shared" si="1185"/>
        <v>-47</v>
      </c>
      <c r="R4729" s="8">
        <f t="shared" ca="1" si="1189"/>
        <v>-22654</v>
      </c>
      <c r="S4729" s="8">
        <f t="shared" ca="1" si="1190"/>
        <v>5020520</v>
      </c>
      <c r="T4729" s="8">
        <f t="shared" ca="1" si="1186"/>
        <v>482</v>
      </c>
      <c r="U4729" s="9">
        <f t="shared" ca="1" si="1191"/>
        <v>0</v>
      </c>
      <c r="V4729">
        <f t="shared" si="1187"/>
        <v>2017</v>
      </c>
      <c r="W4729">
        <f t="shared" si="1188"/>
        <v>8</v>
      </c>
    </row>
    <row r="4730" spans="1:23" x14ac:dyDescent="0.25">
      <c r="A4730" s="1">
        <v>42951</v>
      </c>
      <c r="B4730" s="2">
        <v>10506.56</v>
      </c>
      <c r="C4730" s="2">
        <v>112140</v>
      </c>
      <c r="D4730" s="2">
        <v>10439</v>
      </c>
      <c r="E4730" s="2">
        <v>10404</v>
      </c>
      <c r="F4730" s="10">
        <f t="shared" si="1178"/>
        <v>-6.4302683275971884E-3</v>
      </c>
      <c r="G4730" s="2">
        <f t="shared" ca="1" si="1179"/>
        <v>98481.600000000006</v>
      </c>
      <c r="H4730">
        <f t="shared" ca="1" si="1180"/>
        <v>1</v>
      </c>
      <c r="I4730">
        <f t="shared" si="1181"/>
        <v>1</v>
      </c>
      <c r="J4730">
        <f t="shared" si="1184"/>
        <v>36.680000000000291</v>
      </c>
      <c r="K4730">
        <f t="shared" si="1182"/>
        <v>1</v>
      </c>
      <c r="L4730" s="11">
        <f t="shared" ca="1" si="1176"/>
        <v>14205.14999999994</v>
      </c>
      <c r="M4730">
        <f t="shared" ca="1" si="1183"/>
        <v>1</v>
      </c>
      <c r="N4730">
        <f t="shared" ca="1" si="1177"/>
        <v>0</v>
      </c>
      <c r="O4730">
        <f>COUNTIF(結算日!$A$3:$A$249,A4730)</f>
        <v>0</v>
      </c>
      <c r="Q4730" s="7">
        <f t="shared" si="1185"/>
        <v>33</v>
      </c>
      <c r="R4730" s="8">
        <f t="shared" ca="1" si="1189"/>
        <v>15906</v>
      </c>
      <c r="S4730" s="8">
        <f t="shared" ca="1" si="1190"/>
        <v>5036426</v>
      </c>
      <c r="T4730" s="8">
        <f t="shared" ca="1" si="1186"/>
        <v>482</v>
      </c>
      <c r="U4730" s="9">
        <f t="shared" ca="1" si="1191"/>
        <v>0</v>
      </c>
      <c r="V4730">
        <f t="shared" si="1187"/>
        <v>2017</v>
      </c>
      <c r="W4730">
        <f t="shared" si="1188"/>
        <v>8</v>
      </c>
    </row>
    <row r="4731" spans="1:23" x14ac:dyDescent="0.25">
      <c r="A4731" s="1">
        <v>42954</v>
      </c>
      <c r="B4731" s="2">
        <v>10579.38</v>
      </c>
      <c r="C4731" s="2">
        <v>126554</v>
      </c>
      <c r="D4731" s="2">
        <v>10529</v>
      </c>
      <c r="E4731" s="2">
        <v>10494</v>
      </c>
      <c r="F4731" s="10">
        <f t="shared" si="1178"/>
        <v>-4.7620938088999143E-3</v>
      </c>
      <c r="G4731" s="2">
        <f t="shared" ca="1" si="1179"/>
        <v>99408.324999999997</v>
      </c>
      <c r="H4731">
        <f t="shared" ca="1" si="1180"/>
        <v>1</v>
      </c>
      <c r="I4731">
        <f t="shared" si="1181"/>
        <v>1</v>
      </c>
      <c r="J4731">
        <f t="shared" si="1184"/>
        <v>72.819999999999709</v>
      </c>
      <c r="K4731">
        <f t="shared" si="1182"/>
        <v>1</v>
      </c>
      <c r="L4731" s="11">
        <f t="shared" ca="1" si="1176"/>
        <v>14277.969999999939</v>
      </c>
      <c r="M4731">
        <f t="shared" ca="1" si="1183"/>
        <v>1</v>
      </c>
      <c r="N4731">
        <f t="shared" ca="1" si="1177"/>
        <v>0</v>
      </c>
      <c r="O4731">
        <f>COUNTIF(結算日!$A$3:$A$249,A4731)</f>
        <v>0</v>
      </c>
      <c r="Q4731" s="7">
        <f t="shared" si="1185"/>
        <v>90</v>
      </c>
      <c r="R4731" s="8">
        <f t="shared" ca="1" si="1189"/>
        <v>43380</v>
      </c>
      <c r="S4731" s="8">
        <f t="shared" ca="1" si="1190"/>
        <v>5079806</v>
      </c>
      <c r="T4731" s="8">
        <f t="shared" ca="1" si="1186"/>
        <v>482</v>
      </c>
      <c r="U4731" s="9">
        <f t="shared" ca="1" si="1191"/>
        <v>0</v>
      </c>
      <c r="V4731">
        <f t="shared" si="1187"/>
        <v>2017</v>
      </c>
      <c r="W4731">
        <f t="shared" si="1188"/>
        <v>8</v>
      </c>
    </row>
    <row r="4732" spans="1:23" x14ac:dyDescent="0.25">
      <c r="A4732" s="1">
        <v>42955</v>
      </c>
      <c r="B4732" s="2">
        <v>10568.97</v>
      </c>
      <c r="C4732" s="2">
        <v>132964</v>
      </c>
      <c r="D4732" s="2">
        <v>10526</v>
      </c>
      <c r="E4732" s="2">
        <v>10487</v>
      </c>
      <c r="F4732" s="10">
        <f t="shared" si="1178"/>
        <v>-4.0656752739386404E-3</v>
      </c>
      <c r="G4732" s="2">
        <f t="shared" ca="1" si="1179"/>
        <v>100746.6</v>
      </c>
      <c r="H4732">
        <f t="shared" ca="1" si="1180"/>
        <v>1</v>
      </c>
      <c r="I4732">
        <f t="shared" si="1181"/>
        <v>1</v>
      </c>
      <c r="J4732">
        <f t="shared" si="1184"/>
        <v>-10.409999999999854</v>
      </c>
      <c r="K4732">
        <f t="shared" si="1182"/>
        <v>1</v>
      </c>
      <c r="L4732" s="11">
        <f t="shared" ca="1" si="1176"/>
        <v>14267.559999999939</v>
      </c>
      <c r="M4732">
        <f t="shared" ca="1" si="1183"/>
        <v>1</v>
      </c>
      <c r="N4732">
        <f t="shared" ca="1" si="1177"/>
        <v>0</v>
      </c>
      <c r="O4732">
        <f>COUNTIF(結算日!$A$3:$A$249,A4732)</f>
        <v>0</v>
      </c>
      <c r="Q4732" s="7">
        <f t="shared" si="1185"/>
        <v>-3</v>
      </c>
      <c r="R4732" s="8">
        <f t="shared" ca="1" si="1189"/>
        <v>-1446</v>
      </c>
      <c r="S4732" s="8">
        <f t="shared" ca="1" si="1190"/>
        <v>5078360</v>
      </c>
      <c r="T4732" s="8">
        <f t="shared" ca="1" si="1186"/>
        <v>482</v>
      </c>
      <c r="U4732" s="9">
        <f t="shared" ca="1" si="1191"/>
        <v>0</v>
      </c>
      <c r="V4732">
        <f t="shared" si="1187"/>
        <v>2017</v>
      </c>
      <c r="W4732">
        <f t="shared" si="1188"/>
        <v>8</v>
      </c>
    </row>
    <row r="4733" spans="1:23" x14ac:dyDescent="0.25">
      <c r="A4733" s="1">
        <v>42956</v>
      </c>
      <c r="B4733" s="2">
        <v>10470.379999999999</v>
      </c>
      <c r="C4733" s="2">
        <v>111453</v>
      </c>
      <c r="D4733" s="2">
        <v>10453</v>
      </c>
      <c r="E4733" s="2">
        <v>10416</v>
      </c>
      <c r="F4733" s="10">
        <f t="shared" si="1178"/>
        <v>-1.6599206523544296E-3</v>
      </c>
      <c r="G4733" s="2">
        <f t="shared" ca="1" si="1179"/>
        <v>101109.125</v>
      </c>
      <c r="H4733">
        <f t="shared" ca="1" si="1180"/>
        <v>1</v>
      </c>
      <c r="I4733">
        <f t="shared" si="1181"/>
        <v>1</v>
      </c>
      <c r="J4733">
        <f t="shared" si="1184"/>
        <v>-98.590000000000146</v>
      </c>
      <c r="K4733">
        <f t="shared" si="1182"/>
        <v>1</v>
      </c>
      <c r="L4733" s="11">
        <f t="shared" ca="1" si="1176"/>
        <v>14168.969999999939</v>
      </c>
      <c r="M4733">
        <f t="shared" ca="1" si="1183"/>
        <v>1</v>
      </c>
      <c r="N4733">
        <f t="shared" ca="1" si="1177"/>
        <v>0</v>
      </c>
      <c r="O4733">
        <f>COUNTIF(結算日!$A$3:$A$249,A4733)</f>
        <v>0</v>
      </c>
      <c r="Q4733" s="7">
        <f t="shared" si="1185"/>
        <v>-73</v>
      </c>
      <c r="R4733" s="8">
        <f t="shared" ca="1" si="1189"/>
        <v>-35186</v>
      </c>
      <c r="S4733" s="8">
        <f t="shared" ca="1" si="1190"/>
        <v>5043174</v>
      </c>
      <c r="T4733" s="8">
        <f t="shared" ca="1" si="1186"/>
        <v>482</v>
      </c>
      <c r="U4733" s="9">
        <f t="shared" ca="1" si="1191"/>
        <v>0</v>
      </c>
      <c r="V4733">
        <f t="shared" si="1187"/>
        <v>2017</v>
      </c>
      <c r="W4733">
        <f t="shared" si="1188"/>
        <v>8</v>
      </c>
    </row>
    <row r="4734" spans="1:23" x14ac:dyDescent="0.25">
      <c r="A4734" s="1">
        <v>42957</v>
      </c>
      <c r="B4734" s="2">
        <v>10329.74</v>
      </c>
      <c r="C4734" s="2">
        <v>135472</v>
      </c>
      <c r="D4734" s="2">
        <v>10328</v>
      </c>
      <c r="E4734" s="2">
        <v>10290</v>
      </c>
      <c r="F4734" s="10">
        <f t="shared" si="1178"/>
        <v>-1.6844567239826524E-4</v>
      </c>
      <c r="G4734" s="2">
        <f t="shared" ca="1" si="1179"/>
        <v>102600.2</v>
      </c>
      <c r="H4734">
        <f t="shared" ca="1" si="1180"/>
        <v>1</v>
      </c>
      <c r="I4734">
        <f t="shared" si="1181"/>
        <v>1</v>
      </c>
      <c r="J4734">
        <f t="shared" si="1184"/>
        <v>-140.63999999999942</v>
      </c>
      <c r="K4734">
        <f t="shared" ca="1" si="1182"/>
        <v>1</v>
      </c>
      <c r="L4734" s="11">
        <f t="shared" ref="L4734:L4797" ca="1" si="1192">L4733+J4734*M4733</f>
        <v>14028.32999999994</v>
      </c>
      <c r="M4734">
        <f t="shared" ca="1" si="1183"/>
        <v>1</v>
      </c>
      <c r="N4734">
        <f t="shared" ref="N4734:N4797" ca="1" si="1193">ABS(M4734-M4733)</f>
        <v>0</v>
      </c>
      <c r="O4734">
        <f>COUNTIF(結算日!$A$3:$A$249,A4734)</f>
        <v>0</v>
      </c>
      <c r="Q4734" s="7">
        <f t="shared" si="1185"/>
        <v>-125</v>
      </c>
      <c r="R4734" s="8">
        <f t="shared" ca="1" si="1189"/>
        <v>-60250</v>
      </c>
      <c r="S4734" s="8">
        <f t="shared" ca="1" si="1190"/>
        <v>4982924</v>
      </c>
      <c r="T4734" s="8">
        <f t="shared" ca="1" si="1186"/>
        <v>482</v>
      </c>
      <c r="U4734" s="9">
        <f t="shared" ca="1" si="1191"/>
        <v>0</v>
      </c>
      <c r="V4734">
        <f t="shared" si="1187"/>
        <v>2017</v>
      </c>
      <c r="W4734">
        <f t="shared" si="1188"/>
        <v>8</v>
      </c>
    </row>
    <row r="4735" spans="1:23" x14ac:dyDescent="0.25">
      <c r="A4735" s="1">
        <v>42958</v>
      </c>
      <c r="B4735" s="2">
        <v>10329.57</v>
      </c>
      <c r="C4735" s="2">
        <v>113646</v>
      </c>
      <c r="D4735" s="2">
        <v>10300</v>
      </c>
      <c r="E4735" s="2">
        <v>10260</v>
      </c>
      <c r="F4735" s="10">
        <f t="shared" si="1178"/>
        <v>-2.8626554638769841E-3</v>
      </c>
      <c r="G4735" s="2">
        <f t="shared" ca="1" si="1179"/>
        <v>103051.27499999999</v>
      </c>
      <c r="H4735">
        <f t="shared" ca="1" si="1180"/>
        <v>1</v>
      </c>
      <c r="I4735">
        <f t="shared" si="1181"/>
        <v>1</v>
      </c>
      <c r="J4735">
        <f t="shared" si="1184"/>
        <v>-0.17000000000007276</v>
      </c>
      <c r="K4735">
        <f t="shared" si="1182"/>
        <v>1</v>
      </c>
      <c r="L4735" s="11">
        <f t="shared" ca="1" si="1192"/>
        <v>14028.15999999994</v>
      </c>
      <c r="M4735">
        <f t="shared" ca="1" si="1183"/>
        <v>1</v>
      </c>
      <c r="N4735">
        <f t="shared" ca="1" si="1193"/>
        <v>0</v>
      </c>
      <c r="O4735">
        <f>COUNTIF(結算日!$A$3:$A$249,A4735)</f>
        <v>0</v>
      </c>
      <c r="Q4735" s="7">
        <f t="shared" si="1185"/>
        <v>-28</v>
      </c>
      <c r="R4735" s="8">
        <f t="shared" ca="1" si="1189"/>
        <v>-13496</v>
      </c>
      <c r="S4735" s="8">
        <f t="shared" ca="1" si="1190"/>
        <v>4969428</v>
      </c>
      <c r="T4735" s="8">
        <f t="shared" ca="1" si="1186"/>
        <v>482</v>
      </c>
      <c r="U4735" s="9">
        <f t="shared" ca="1" si="1191"/>
        <v>0</v>
      </c>
      <c r="V4735">
        <f t="shared" si="1187"/>
        <v>2017</v>
      </c>
      <c r="W4735">
        <f t="shared" si="1188"/>
        <v>8</v>
      </c>
    </row>
    <row r="4736" spans="1:23" x14ac:dyDescent="0.25">
      <c r="A4736" s="1">
        <v>42961</v>
      </c>
      <c r="B4736" s="2">
        <v>10225.280000000001</v>
      </c>
      <c r="C4736" s="2">
        <v>107413</v>
      </c>
      <c r="D4736" s="2">
        <v>10231</v>
      </c>
      <c r="E4736" s="2">
        <v>10178</v>
      </c>
      <c r="F4736" s="10">
        <f t="shared" si="1178"/>
        <v>5.5939788445891203E-4</v>
      </c>
      <c r="G4736" s="2">
        <f t="shared" ca="1" si="1179"/>
        <v>103497.85</v>
      </c>
      <c r="H4736">
        <f t="shared" ca="1" si="1180"/>
        <v>1</v>
      </c>
      <c r="I4736">
        <f t="shared" si="1181"/>
        <v>-1</v>
      </c>
      <c r="J4736">
        <f t="shared" si="1184"/>
        <v>-104.28999999999905</v>
      </c>
      <c r="K4736">
        <f t="shared" ca="1" si="1182"/>
        <v>1</v>
      </c>
      <c r="L4736" s="11">
        <f t="shared" ca="1" si="1192"/>
        <v>13923.869999999941</v>
      </c>
      <c r="M4736">
        <f t="shared" ca="1" si="1183"/>
        <v>1</v>
      </c>
      <c r="N4736">
        <f t="shared" ca="1" si="1193"/>
        <v>0</v>
      </c>
      <c r="O4736">
        <f>COUNTIF(結算日!$A$3:$A$249,A4736)</f>
        <v>0</v>
      </c>
      <c r="Q4736" s="7">
        <f t="shared" si="1185"/>
        <v>-69</v>
      </c>
      <c r="R4736" s="8">
        <f t="shared" ca="1" si="1189"/>
        <v>-33258</v>
      </c>
      <c r="S4736" s="8">
        <f t="shared" ca="1" si="1190"/>
        <v>4936170</v>
      </c>
      <c r="T4736" s="8">
        <f t="shared" ca="1" si="1186"/>
        <v>482</v>
      </c>
      <c r="U4736" s="9">
        <f t="shared" ca="1" si="1191"/>
        <v>0</v>
      </c>
      <c r="V4736">
        <f t="shared" si="1187"/>
        <v>2017</v>
      </c>
      <c r="W4736">
        <f t="shared" si="1188"/>
        <v>8</v>
      </c>
    </row>
    <row r="4737" spans="1:23" x14ac:dyDescent="0.25">
      <c r="A4737" s="1">
        <v>42962</v>
      </c>
      <c r="B4737" s="2">
        <v>10311.16</v>
      </c>
      <c r="C4737" s="2">
        <v>93907</v>
      </c>
      <c r="D4737" s="2">
        <v>10309</v>
      </c>
      <c r="E4737" s="2">
        <v>10251</v>
      </c>
      <c r="F4737" s="10">
        <f t="shared" si="1178"/>
        <v>-2.0948176538815311E-4</v>
      </c>
      <c r="G4737" s="2">
        <f t="shared" ca="1" si="1179"/>
        <v>103531.8</v>
      </c>
      <c r="H4737">
        <f t="shared" ca="1" si="1180"/>
        <v>-1</v>
      </c>
      <c r="I4737">
        <f t="shared" si="1181"/>
        <v>1</v>
      </c>
      <c r="J4737">
        <f t="shared" si="1184"/>
        <v>85.8799999999992</v>
      </c>
      <c r="K4737">
        <f t="shared" ca="1" si="1182"/>
        <v>-1</v>
      </c>
      <c r="L4737" s="11">
        <f t="shared" ca="1" si="1192"/>
        <v>14009.74999999994</v>
      </c>
      <c r="M4737">
        <f t="shared" ca="1" si="1183"/>
        <v>-1</v>
      </c>
      <c r="N4737">
        <f t="shared" ca="1" si="1193"/>
        <v>2</v>
      </c>
      <c r="O4737">
        <f>COUNTIF(結算日!$A$3:$A$249,A4737)</f>
        <v>0</v>
      </c>
      <c r="Q4737" s="7">
        <f t="shared" si="1185"/>
        <v>78</v>
      </c>
      <c r="R4737" s="8">
        <f t="shared" ca="1" si="1189"/>
        <v>37596</v>
      </c>
      <c r="S4737" s="8">
        <f t="shared" ca="1" si="1190"/>
        <v>4973766</v>
      </c>
      <c r="T4737" s="8">
        <f t="shared" ca="1" si="1186"/>
        <v>-482</v>
      </c>
      <c r="U4737" s="9">
        <f t="shared" ca="1" si="1191"/>
        <v>964</v>
      </c>
      <c r="V4737">
        <f t="shared" si="1187"/>
        <v>2017</v>
      </c>
      <c r="W4737">
        <f t="shared" si="1188"/>
        <v>8</v>
      </c>
    </row>
    <row r="4738" spans="1:23" x14ac:dyDescent="0.25">
      <c r="A4738" s="1">
        <v>42963</v>
      </c>
      <c r="B4738" s="2">
        <v>10290.39</v>
      </c>
      <c r="C4738" s="2">
        <v>99734</v>
      </c>
      <c r="D4738" s="2">
        <v>10254</v>
      </c>
      <c r="E4738" s="2">
        <v>10224</v>
      </c>
      <c r="F4738" s="10">
        <f t="shared" ref="F4738:F4801" si="1194">IF(O4738=1,E4738,D4738)/B4738-1</f>
        <v>-6.4516505205342023E-3</v>
      </c>
      <c r="G4738" s="2">
        <f t="shared" ref="G4738:G4801" ca="1" si="1195">IF(ROW()&gt;$G$1,AVERAGE(OFFSET(C4738,-$G$1+1,,$G$1)),"")</f>
        <v>103309.3</v>
      </c>
      <c r="H4738">
        <f t="shared" ref="H4738:H4801" ca="1" si="1196">IF(G4738="",0,SIGN(C4738-G4738))</f>
        <v>-1</v>
      </c>
      <c r="I4738">
        <f t="shared" ref="I4738:I4801" si="1197">-SIGN(F4738)</f>
        <v>1</v>
      </c>
      <c r="J4738">
        <f t="shared" si="1184"/>
        <v>-20.770000000000437</v>
      </c>
      <c r="K4738">
        <f t="shared" ref="K4738:K4801" si="1198">CHOOSE($K$1,H4738*(2-$K$1)+I4738*($K$1-1),IF(ABS(F4738)&gt;($K$1-2)/100,I4738,H4738))</f>
        <v>1</v>
      </c>
      <c r="L4738" s="11">
        <f t="shared" ca="1" si="1192"/>
        <v>14030.51999999994</v>
      </c>
      <c r="M4738">
        <f t="shared" ref="M4738:M4801" ca="1" si="1199">INT(L4738*$P$1/B4738)*K4738</f>
        <v>1</v>
      </c>
      <c r="N4738">
        <f t="shared" ca="1" si="1193"/>
        <v>2</v>
      </c>
      <c r="O4738">
        <f>COUNTIF(結算日!$A$3:$A$249,A4738)</f>
        <v>1</v>
      </c>
      <c r="Q4738" s="7">
        <f t="shared" si="1185"/>
        <v>-55</v>
      </c>
      <c r="R4738" s="8">
        <f t="shared" ca="1" si="1189"/>
        <v>26510</v>
      </c>
      <c r="S4738" s="8">
        <f t="shared" ca="1" si="1190"/>
        <v>4999312</v>
      </c>
      <c r="T4738" s="8">
        <f t="shared" ca="1" si="1186"/>
        <v>488</v>
      </c>
      <c r="U4738" s="9">
        <f t="shared" ca="1" si="1191"/>
        <v>970</v>
      </c>
      <c r="V4738">
        <f t="shared" si="1187"/>
        <v>2017</v>
      </c>
      <c r="W4738">
        <f t="shared" si="1188"/>
        <v>8</v>
      </c>
    </row>
    <row r="4739" spans="1:23" x14ac:dyDescent="0.25">
      <c r="A4739" s="1">
        <v>42964</v>
      </c>
      <c r="B4739" s="2">
        <v>10369.370000000001</v>
      </c>
      <c r="C4739" s="2">
        <v>97539</v>
      </c>
      <c r="D4739" s="2">
        <v>10298</v>
      </c>
      <c r="E4739" s="2">
        <v>10280</v>
      </c>
      <c r="F4739" s="10">
        <f t="shared" si="1194"/>
        <v>-6.882771084453565E-3</v>
      </c>
      <c r="G4739" s="2">
        <f t="shared" ca="1" si="1195"/>
        <v>103351.75</v>
      </c>
      <c r="H4739">
        <f t="shared" ca="1" si="1196"/>
        <v>-1</v>
      </c>
      <c r="I4739">
        <f t="shared" si="1197"/>
        <v>1</v>
      </c>
      <c r="J4739">
        <f t="shared" ref="J4739:J4802" si="1200">B4739-B4738</f>
        <v>78.980000000001382</v>
      </c>
      <c r="K4739">
        <f t="shared" si="1198"/>
        <v>1</v>
      </c>
      <c r="L4739" s="11">
        <f t="shared" ca="1" si="1192"/>
        <v>14109.499999999942</v>
      </c>
      <c r="M4739">
        <f t="shared" ca="1" si="1199"/>
        <v>1</v>
      </c>
      <c r="N4739">
        <f t="shared" ca="1" si="1193"/>
        <v>0</v>
      </c>
      <c r="O4739">
        <f>COUNTIF(結算日!$A$3:$A$249,A4739)</f>
        <v>0</v>
      </c>
      <c r="Q4739" s="7">
        <f t="shared" ref="Q4739:Q4802" si="1201">D4739-IF(O4738=1,E4738,D4738)</f>
        <v>74</v>
      </c>
      <c r="R4739" s="8">
        <f t="shared" ca="1" si="1189"/>
        <v>36112</v>
      </c>
      <c r="S4739" s="8">
        <f t="shared" ca="1" si="1190"/>
        <v>5034454</v>
      </c>
      <c r="T4739" s="8">
        <f t="shared" ref="T4739:T4802" ca="1" si="1202">INT(S4739*$P$1/IF(O4739=1,E4739,D4739))*K4739</f>
        <v>488</v>
      </c>
      <c r="U4739" s="9">
        <f t="shared" ca="1" si="1191"/>
        <v>0</v>
      </c>
      <c r="V4739">
        <f t="shared" ref="V4739:V4802" si="1203">YEAR(A4739)</f>
        <v>2017</v>
      </c>
      <c r="W4739">
        <f t="shared" ref="W4739:W4802" si="1204">MONTH(A4739)</f>
        <v>8</v>
      </c>
    </row>
    <row r="4740" spans="1:23" x14ac:dyDescent="0.25">
      <c r="A4740" s="1">
        <v>42965</v>
      </c>
      <c r="B4740" s="2">
        <v>10321.33</v>
      </c>
      <c r="C4740" s="2">
        <v>88088</v>
      </c>
      <c r="D4740" s="2">
        <v>10259</v>
      </c>
      <c r="E4740" s="2">
        <v>10243</v>
      </c>
      <c r="F4740" s="10">
        <f t="shared" si="1194"/>
        <v>-6.0389504065851973E-3</v>
      </c>
      <c r="G4740" s="2">
        <f t="shared" ca="1" si="1195"/>
        <v>103293.95</v>
      </c>
      <c r="H4740">
        <f t="shared" ca="1" si="1196"/>
        <v>-1</v>
      </c>
      <c r="I4740">
        <f t="shared" si="1197"/>
        <v>1</v>
      </c>
      <c r="J4740">
        <f t="shared" si="1200"/>
        <v>-48.040000000000873</v>
      </c>
      <c r="K4740">
        <f t="shared" si="1198"/>
        <v>1</v>
      </c>
      <c r="L4740" s="11">
        <f t="shared" ca="1" si="1192"/>
        <v>14061.459999999941</v>
      </c>
      <c r="M4740">
        <f t="shared" ca="1" si="1199"/>
        <v>1</v>
      </c>
      <c r="N4740">
        <f t="shared" ca="1" si="1193"/>
        <v>0</v>
      </c>
      <c r="O4740">
        <f>COUNTIF(結算日!$A$3:$A$249,A4740)</f>
        <v>0</v>
      </c>
      <c r="Q4740" s="7">
        <f t="shared" si="1201"/>
        <v>-39</v>
      </c>
      <c r="R4740" s="8">
        <f t="shared" ref="R4740:R4803" ca="1" si="1205">Q4740*T4739</f>
        <v>-19032</v>
      </c>
      <c r="S4740" s="8">
        <f t="shared" ref="S4740:S4803" ca="1" si="1206">S4739+Q4740*T4739-U4739*$U$1</f>
        <v>5015422</v>
      </c>
      <c r="T4740" s="8">
        <f t="shared" ca="1" si="1202"/>
        <v>488</v>
      </c>
      <c r="U4740" s="9">
        <f t="shared" ref="U4740:U4803" ca="1" si="1207">IF(O4740=1,ABS(T4740)+ABS(T4739),ABS(T4740-T4739))</f>
        <v>0</v>
      </c>
      <c r="V4740">
        <f t="shared" si="1203"/>
        <v>2017</v>
      </c>
      <c r="W4740">
        <f t="shared" si="1204"/>
        <v>8</v>
      </c>
    </row>
    <row r="4741" spans="1:23" x14ac:dyDescent="0.25">
      <c r="A4741" s="1">
        <v>42968</v>
      </c>
      <c r="B4741" s="2">
        <v>10326.39</v>
      </c>
      <c r="C4741" s="2">
        <v>83944</v>
      </c>
      <c r="D4741" s="2">
        <v>10269</v>
      </c>
      <c r="E4741" s="2">
        <v>10249</v>
      </c>
      <c r="F4741" s="10">
        <f t="shared" si="1194"/>
        <v>-5.5576053199617448E-3</v>
      </c>
      <c r="G4741" s="2">
        <f t="shared" ca="1" si="1195"/>
        <v>102269.075</v>
      </c>
      <c r="H4741">
        <f t="shared" ca="1" si="1196"/>
        <v>-1</v>
      </c>
      <c r="I4741">
        <f t="shared" si="1197"/>
        <v>1</v>
      </c>
      <c r="J4741">
        <f t="shared" si="1200"/>
        <v>5.0599999999994907</v>
      </c>
      <c r="K4741">
        <f t="shared" si="1198"/>
        <v>1</v>
      </c>
      <c r="L4741" s="11">
        <f t="shared" ca="1" si="1192"/>
        <v>14066.51999999994</v>
      </c>
      <c r="M4741">
        <f t="shared" ca="1" si="1199"/>
        <v>1</v>
      </c>
      <c r="N4741">
        <f t="shared" ca="1" si="1193"/>
        <v>0</v>
      </c>
      <c r="O4741">
        <f>COUNTIF(結算日!$A$3:$A$249,A4741)</f>
        <v>0</v>
      </c>
      <c r="Q4741" s="7">
        <f t="shared" si="1201"/>
        <v>10</v>
      </c>
      <c r="R4741" s="8">
        <f t="shared" ca="1" si="1205"/>
        <v>4880</v>
      </c>
      <c r="S4741" s="8">
        <f t="shared" ca="1" si="1206"/>
        <v>5020302</v>
      </c>
      <c r="T4741" s="8">
        <f t="shared" ca="1" si="1202"/>
        <v>488</v>
      </c>
      <c r="U4741" s="9">
        <f t="shared" ca="1" si="1207"/>
        <v>0</v>
      </c>
      <c r="V4741">
        <f t="shared" si="1203"/>
        <v>2017</v>
      </c>
      <c r="W4741">
        <f t="shared" si="1204"/>
        <v>8</v>
      </c>
    </row>
    <row r="4742" spans="1:23" x14ac:dyDescent="0.25">
      <c r="A4742" s="1">
        <v>42969</v>
      </c>
      <c r="B4742" s="2">
        <v>10392.07</v>
      </c>
      <c r="C4742" s="2">
        <v>109002</v>
      </c>
      <c r="D4742" s="2">
        <v>10350</v>
      </c>
      <c r="E4742" s="2">
        <v>10326</v>
      </c>
      <c r="F4742" s="10">
        <f t="shared" si="1194"/>
        <v>-4.0482791205216362E-3</v>
      </c>
      <c r="G4742" s="2">
        <f t="shared" ca="1" si="1195"/>
        <v>102180.1</v>
      </c>
      <c r="H4742">
        <f t="shared" ca="1" si="1196"/>
        <v>1</v>
      </c>
      <c r="I4742">
        <f t="shared" si="1197"/>
        <v>1</v>
      </c>
      <c r="J4742">
        <f t="shared" si="1200"/>
        <v>65.680000000000291</v>
      </c>
      <c r="K4742">
        <f t="shared" si="1198"/>
        <v>1</v>
      </c>
      <c r="L4742" s="11">
        <f t="shared" ca="1" si="1192"/>
        <v>14132.199999999941</v>
      </c>
      <c r="M4742">
        <f t="shared" ca="1" si="1199"/>
        <v>1</v>
      </c>
      <c r="N4742">
        <f t="shared" ca="1" si="1193"/>
        <v>0</v>
      </c>
      <c r="O4742">
        <f>COUNTIF(結算日!$A$3:$A$249,A4742)</f>
        <v>0</v>
      </c>
      <c r="Q4742" s="7">
        <f t="shared" si="1201"/>
        <v>81</v>
      </c>
      <c r="R4742" s="8">
        <f t="shared" ca="1" si="1205"/>
        <v>39528</v>
      </c>
      <c r="S4742" s="8">
        <f t="shared" ca="1" si="1206"/>
        <v>5059830</v>
      </c>
      <c r="T4742" s="8">
        <f t="shared" ca="1" si="1202"/>
        <v>488</v>
      </c>
      <c r="U4742" s="9">
        <f t="shared" ca="1" si="1207"/>
        <v>0</v>
      </c>
      <c r="V4742">
        <f t="shared" si="1203"/>
        <v>2017</v>
      </c>
      <c r="W4742">
        <f t="shared" si="1204"/>
        <v>8</v>
      </c>
    </row>
    <row r="4743" spans="1:23" x14ac:dyDescent="0.25">
      <c r="A4743" s="1">
        <v>42970</v>
      </c>
      <c r="B4743" s="2">
        <v>10406.81</v>
      </c>
      <c r="C4743" s="2">
        <v>115206</v>
      </c>
      <c r="D4743" s="2">
        <v>10361</v>
      </c>
      <c r="E4743" s="2">
        <v>10336</v>
      </c>
      <c r="F4743" s="10">
        <f t="shared" si="1194"/>
        <v>-4.4019252777748319E-3</v>
      </c>
      <c r="G4743" s="2">
        <f t="shared" ca="1" si="1195"/>
        <v>102030.75</v>
      </c>
      <c r="H4743">
        <f t="shared" ca="1" si="1196"/>
        <v>1</v>
      </c>
      <c r="I4743">
        <f t="shared" si="1197"/>
        <v>1</v>
      </c>
      <c r="J4743">
        <f t="shared" si="1200"/>
        <v>14.739999999999782</v>
      </c>
      <c r="K4743">
        <f t="shared" si="1198"/>
        <v>1</v>
      </c>
      <c r="L4743" s="11">
        <f t="shared" ca="1" si="1192"/>
        <v>14146.93999999994</v>
      </c>
      <c r="M4743">
        <f t="shared" ca="1" si="1199"/>
        <v>1</v>
      </c>
      <c r="N4743">
        <f t="shared" ca="1" si="1193"/>
        <v>0</v>
      </c>
      <c r="O4743">
        <f>COUNTIF(結算日!$A$3:$A$249,A4743)</f>
        <v>0</v>
      </c>
      <c r="Q4743" s="7">
        <f t="shared" si="1201"/>
        <v>11</v>
      </c>
      <c r="R4743" s="8">
        <f t="shared" ca="1" si="1205"/>
        <v>5368</v>
      </c>
      <c r="S4743" s="8">
        <f t="shared" ca="1" si="1206"/>
        <v>5065198</v>
      </c>
      <c r="T4743" s="8">
        <f t="shared" ca="1" si="1202"/>
        <v>488</v>
      </c>
      <c r="U4743" s="9">
        <f t="shared" ca="1" si="1207"/>
        <v>0</v>
      </c>
      <c r="V4743">
        <f t="shared" si="1203"/>
        <v>2017</v>
      </c>
      <c r="W4743">
        <f t="shared" si="1204"/>
        <v>8</v>
      </c>
    </row>
    <row r="4744" spans="1:23" x14ac:dyDescent="0.25">
      <c r="A4744" s="1">
        <v>42971</v>
      </c>
      <c r="B4744" s="2">
        <v>10488.96</v>
      </c>
      <c r="C4744" s="2">
        <v>116846</v>
      </c>
      <c r="D4744" s="2">
        <v>10449</v>
      </c>
      <c r="E4744" s="2">
        <v>10424</v>
      </c>
      <c r="F4744" s="10">
        <f t="shared" si="1194"/>
        <v>-3.8097199341020627E-3</v>
      </c>
      <c r="G4744" s="2">
        <f t="shared" ca="1" si="1195"/>
        <v>102473.35</v>
      </c>
      <c r="H4744">
        <f t="shared" ca="1" si="1196"/>
        <v>1</v>
      </c>
      <c r="I4744">
        <f t="shared" si="1197"/>
        <v>1</v>
      </c>
      <c r="J4744">
        <f t="shared" si="1200"/>
        <v>82.149999999999636</v>
      </c>
      <c r="K4744">
        <f t="shared" si="1198"/>
        <v>1</v>
      </c>
      <c r="L4744" s="11">
        <f t="shared" ca="1" si="1192"/>
        <v>14229.08999999994</v>
      </c>
      <c r="M4744">
        <f t="shared" ca="1" si="1199"/>
        <v>1</v>
      </c>
      <c r="N4744">
        <f t="shared" ca="1" si="1193"/>
        <v>0</v>
      </c>
      <c r="O4744">
        <f>COUNTIF(結算日!$A$3:$A$249,A4744)</f>
        <v>0</v>
      </c>
      <c r="Q4744" s="7">
        <f t="shared" si="1201"/>
        <v>88</v>
      </c>
      <c r="R4744" s="8">
        <f t="shared" ca="1" si="1205"/>
        <v>42944</v>
      </c>
      <c r="S4744" s="8">
        <f t="shared" ca="1" si="1206"/>
        <v>5108142</v>
      </c>
      <c r="T4744" s="8">
        <f t="shared" ca="1" si="1202"/>
        <v>488</v>
      </c>
      <c r="U4744" s="9">
        <f t="shared" ca="1" si="1207"/>
        <v>0</v>
      </c>
      <c r="V4744">
        <f t="shared" si="1203"/>
        <v>2017</v>
      </c>
      <c r="W4744">
        <f t="shared" si="1204"/>
        <v>8</v>
      </c>
    </row>
    <row r="4745" spans="1:23" x14ac:dyDescent="0.25">
      <c r="A4745" s="1">
        <v>42972</v>
      </c>
      <c r="B4745" s="2">
        <v>10515.51</v>
      </c>
      <c r="C4745" s="2">
        <v>119705</v>
      </c>
      <c r="D4745" s="2">
        <v>10487</v>
      </c>
      <c r="E4745" s="2">
        <v>10463</v>
      </c>
      <c r="F4745" s="10">
        <f t="shared" si="1194"/>
        <v>-2.7112332164583863E-3</v>
      </c>
      <c r="G4745" s="2">
        <f t="shared" ca="1" si="1195"/>
        <v>103150.97500000001</v>
      </c>
      <c r="H4745">
        <f t="shared" ca="1" si="1196"/>
        <v>1</v>
      </c>
      <c r="I4745">
        <f t="shared" si="1197"/>
        <v>1</v>
      </c>
      <c r="J4745">
        <f t="shared" si="1200"/>
        <v>26.550000000001091</v>
      </c>
      <c r="K4745">
        <f t="shared" si="1198"/>
        <v>1</v>
      </c>
      <c r="L4745" s="11">
        <f t="shared" ca="1" si="1192"/>
        <v>14255.639999999941</v>
      </c>
      <c r="M4745">
        <f t="shared" ca="1" si="1199"/>
        <v>1</v>
      </c>
      <c r="N4745">
        <f t="shared" ca="1" si="1193"/>
        <v>0</v>
      </c>
      <c r="O4745">
        <f>COUNTIF(結算日!$A$3:$A$249,A4745)</f>
        <v>0</v>
      </c>
      <c r="Q4745" s="7">
        <f t="shared" si="1201"/>
        <v>38</v>
      </c>
      <c r="R4745" s="8">
        <f t="shared" ca="1" si="1205"/>
        <v>18544</v>
      </c>
      <c r="S4745" s="8">
        <f t="shared" ca="1" si="1206"/>
        <v>5126686</v>
      </c>
      <c r="T4745" s="8">
        <f t="shared" ca="1" si="1202"/>
        <v>488</v>
      </c>
      <c r="U4745" s="9">
        <f t="shared" ca="1" si="1207"/>
        <v>0</v>
      </c>
      <c r="V4745">
        <f t="shared" si="1203"/>
        <v>2017</v>
      </c>
      <c r="W4745">
        <f t="shared" si="1204"/>
        <v>8</v>
      </c>
    </row>
    <row r="4746" spans="1:23" x14ac:dyDescent="0.25">
      <c r="A4746" s="1">
        <v>42975</v>
      </c>
      <c r="B4746" s="2">
        <v>10525.98</v>
      </c>
      <c r="C4746" s="2">
        <v>112846</v>
      </c>
      <c r="D4746" s="2">
        <v>10490</v>
      </c>
      <c r="E4746" s="2">
        <v>10466</v>
      </c>
      <c r="F4746" s="10">
        <f t="shared" si="1194"/>
        <v>-3.4182090408683141E-3</v>
      </c>
      <c r="G4746" s="2">
        <f t="shared" ca="1" si="1195"/>
        <v>103892.27499999999</v>
      </c>
      <c r="H4746">
        <f t="shared" ca="1" si="1196"/>
        <v>1</v>
      </c>
      <c r="I4746">
        <f t="shared" si="1197"/>
        <v>1</v>
      </c>
      <c r="J4746">
        <f t="shared" si="1200"/>
        <v>10.469999999999345</v>
      </c>
      <c r="K4746">
        <f t="shared" si="1198"/>
        <v>1</v>
      </c>
      <c r="L4746" s="11">
        <f t="shared" ca="1" si="1192"/>
        <v>14266.109999999941</v>
      </c>
      <c r="M4746">
        <f t="shared" ca="1" si="1199"/>
        <v>1</v>
      </c>
      <c r="N4746">
        <f t="shared" ca="1" si="1193"/>
        <v>0</v>
      </c>
      <c r="O4746">
        <f>COUNTIF(結算日!$A$3:$A$249,A4746)</f>
        <v>0</v>
      </c>
      <c r="Q4746" s="7">
        <f t="shared" si="1201"/>
        <v>3</v>
      </c>
      <c r="R4746" s="8">
        <f t="shared" ca="1" si="1205"/>
        <v>1464</v>
      </c>
      <c r="S4746" s="8">
        <f t="shared" ca="1" si="1206"/>
        <v>5128150</v>
      </c>
      <c r="T4746" s="8">
        <f t="shared" ca="1" si="1202"/>
        <v>488</v>
      </c>
      <c r="U4746" s="9">
        <f t="shared" ca="1" si="1207"/>
        <v>0</v>
      </c>
      <c r="V4746">
        <f t="shared" si="1203"/>
        <v>2017</v>
      </c>
      <c r="W4746">
        <f t="shared" si="1204"/>
        <v>8</v>
      </c>
    </row>
    <row r="4747" spans="1:23" x14ac:dyDescent="0.25">
      <c r="A4747" s="1">
        <v>42976</v>
      </c>
      <c r="B4747" s="2">
        <v>10496.57</v>
      </c>
      <c r="C4747" s="2">
        <v>107226</v>
      </c>
      <c r="D4747" s="2">
        <v>10463</v>
      </c>
      <c r="E4747" s="2">
        <v>10441</v>
      </c>
      <c r="F4747" s="10">
        <f t="shared" si="1194"/>
        <v>-3.1981875984249397E-3</v>
      </c>
      <c r="G4747" s="2">
        <f t="shared" ca="1" si="1195"/>
        <v>104272.97500000001</v>
      </c>
      <c r="H4747">
        <f t="shared" ca="1" si="1196"/>
        <v>1</v>
      </c>
      <c r="I4747">
        <f t="shared" si="1197"/>
        <v>1</v>
      </c>
      <c r="J4747">
        <f t="shared" si="1200"/>
        <v>-29.409999999999854</v>
      </c>
      <c r="K4747">
        <f t="shared" si="1198"/>
        <v>1</v>
      </c>
      <c r="L4747" s="11">
        <f t="shared" ca="1" si="1192"/>
        <v>14236.699999999941</v>
      </c>
      <c r="M4747">
        <f t="shared" ca="1" si="1199"/>
        <v>1</v>
      </c>
      <c r="N4747">
        <f t="shared" ca="1" si="1193"/>
        <v>0</v>
      </c>
      <c r="O4747">
        <f>COUNTIF(結算日!$A$3:$A$249,A4747)</f>
        <v>0</v>
      </c>
      <c r="Q4747" s="7">
        <f t="shared" si="1201"/>
        <v>-27</v>
      </c>
      <c r="R4747" s="8">
        <f t="shared" ca="1" si="1205"/>
        <v>-13176</v>
      </c>
      <c r="S4747" s="8">
        <f t="shared" ca="1" si="1206"/>
        <v>5114974</v>
      </c>
      <c r="T4747" s="8">
        <f t="shared" ca="1" si="1202"/>
        <v>488</v>
      </c>
      <c r="U4747" s="9">
        <f t="shared" ca="1" si="1207"/>
        <v>0</v>
      </c>
      <c r="V4747">
        <f t="shared" si="1203"/>
        <v>2017</v>
      </c>
      <c r="W4747">
        <f t="shared" si="1204"/>
        <v>8</v>
      </c>
    </row>
    <row r="4748" spans="1:23" x14ac:dyDescent="0.25">
      <c r="A4748" s="1">
        <v>42977</v>
      </c>
      <c r="B4748" s="2">
        <v>10569.4</v>
      </c>
      <c r="C4748" s="2">
        <v>120157</v>
      </c>
      <c r="D4748" s="2">
        <v>10531</v>
      </c>
      <c r="E4748" s="2">
        <v>10510</v>
      </c>
      <c r="F4748" s="10">
        <f t="shared" si="1194"/>
        <v>-3.6331296005449598E-3</v>
      </c>
      <c r="G4748" s="2">
        <f t="shared" ca="1" si="1195"/>
        <v>105185.8</v>
      </c>
      <c r="H4748">
        <f t="shared" ca="1" si="1196"/>
        <v>1</v>
      </c>
      <c r="I4748">
        <f t="shared" si="1197"/>
        <v>1</v>
      </c>
      <c r="J4748">
        <f t="shared" si="1200"/>
        <v>72.829999999999927</v>
      </c>
      <c r="K4748">
        <f t="shared" si="1198"/>
        <v>1</v>
      </c>
      <c r="L4748" s="11">
        <f t="shared" ca="1" si="1192"/>
        <v>14309.529999999941</v>
      </c>
      <c r="M4748">
        <f t="shared" ca="1" si="1199"/>
        <v>1</v>
      </c>
      <c r="N4748">
        <f t="shared" ca="1" si="1193"/>
        <v>0</v>
      </c>
      <c r="O4748">
        <f>COUNTIF(結算日!$A$3:$A$249,A4748)</f>
        <v>0</v>
      </c>
      <c r="Q4748" s="7">
        <f t="shared" si="1201"/>
        <v>68</v>
      </c>
      <c r="R4748" s="8">
        <f t="shared" ca="1" si="1205"/>
        <v>33184</v>
      </c>
      <c r="S4748" s="8">
        <f t="shared" ca="1" si="1206"/>
        <v>5148158</v>
      </c>
      <c r="T4748" s="8">
        <f t="shared" ca="1" si="1202"/>
        <v>488</v>
      </c>
      <c r="U4748" s="9">
        <f t="shared" ca="1" si="1207"/>
        <v>0</v>
      </c>
      <c r="V4748">
        <f t="shared" si="1203"/>
        <v>2017</v>
      </c>
      <c r="W4748">
        <f t="shared" si="1204"/>
        <v>8</v>
      </c>
    </row>
    <row r="4749" spans="1:23" x14ac:dyDescent="0.25">
      <c r="A4749" s="1">
        <v>42978</v>
      </c>
      <c r="B4749" s="2">
        <v>10585.78</v>
      </c>
      <c r="C4749" s="2">
        <v>126681</v>
      </c>
      <c r="D4749" s="2">
        <v>10551</v>
      </c>
      <c r="E4749" s="2">
        <v>10530</v>
      </c>
      <c r="F4749" s="10">
        <f t="shared" si="1194"/>
        <v>-3.285539657918557E-3</v>
      </c>
      <c r="G4749" s="2">
        <f t="shared" ca="1" si="1195"/>
        <v>106208.35</v>
      </c>
      <c r="H4749">
        <f t="shared" ca="1" si="1196"/>
        <v>1</v>
      </c>
      <c r="I4749">
        <f t="shared" si="1197"/>
        <v>1</v>
      </c>
      <c r="J4749">
        <f t="shared" si="1200"/>
        <v>16.380000000001019</v>
      </c>
      <c r="K4749">
        <f t="shared" si="1198"/>
        <v>1</v>
      </c>
      <c r="L4749" s="11">
        <f t="shared" ca="1" si="1192"/>
        <v>14325.909999999942</v>
      </c>
      <c r="M4749">
        <f t="shared" ca="1" si="1199"/>
        <v>1</v>
      </c>
      <c r="N4749">
        <f t="shared" ca="1" si="1193"/>
        <v>0</v>
      </c>
      <c r="O4749">
        <f>COUNTIF(結算日!$A$3:$A$249,A4749)</f>
        <v>0</v>
      </c>
      <c r="Q4749" s="7">
        <f t="shared" si="1201"/>
        <v>20</v>
      </c>
      <c r="R4749" s="8">
        <f t="shared" ca="1" si="1205"/>
        <v>9760</v>
      </c>
      <c r="S4749" s="8">
        <f t="shared" ca="1" si="1206"/>
        <v>5157918</v>
      </c>
      <c r="T4749" s="8">
        <f t="shared" ca="1" si="1202"/>
        <v>488</v>
      </c>
      <c r="U4749" s="9">
        <f t="shared" ca="1" si="1207"/>
        <v>0</v>
      </c>
      <c r="V4749">
        <f t="shared" si="1203"/>
        <v>2017</v>
      </c>
      <c r="W4749">
        <f t="shared" si="1204"/>
        <v>8</v>
      </c>
    </row>
    <row r="4750" spans="1:23" x14ac:dyDescent="0.25">
      <c r="A4750" s="1">
        <v>42979</v>
      </c>
      <c r="B4750" s="2">
        <v>10594.82</v>
      </c>
      <c r="C4750" s="2">
        <v>114056</v>
      </c>
      <c r="D4750" s="2">
        <v>10576</v>
      </c>
      <c r="E4750" s="2">
        <v>10556</v>
      </c>
      <c r="F4750" s="10">
        <f t="shared" si="1194"/>
        <v>-1.7763397584856788E-3</v>
      </c>
      <c r="G4750" s="2">
        <f t="shared" ca="1" si="1195"/>
        <v>107006.75</v>
      </c>
      <c r="H4750">
        <f t="shared" ca="1" si="1196"/>
        <v>1</v>
      </c>
      <c r="I4750">
        <f t="shared" si="1197"/>
        <v>1</v>
      </c>
      <c r="J4750">
        <f t="shared" si="1200"/>
        <v>9.0399999999990541</v>
      </c>
      <c r="K4750">
        <f t="shared" si="1198"/>
        <v>1</v>
      </c>
      <c r="L4750" s="11">
        <f t="shared" ca="1" si="1192"/>
        <v>14334.949999999941</v>
      </c>
      <c r="M4750">
        <f t="shared" ca="1" si="1199"/>
        <v>1</v>
      </c>
      <c r="N4750">
        <f t="shared" ca="1" si="1193"/>
        <v>0</v>
      </c>
      <c r="O4750">
        <f>COUNTIF(結算日!$A$3:$A$249,A4750)</f>
        <v>0</v>
      </c>
      <c r="Q4750" s="7">
        <f t="shared" si="1201"/>
        <v>25</v>
      </c>
      <c r="R4750" s="8">
        <f t="shared" ca="1" si="1205"/>
        <v>12200</v>
      </c>
      <c r="S4750" s="8">
        <f t="shared" ca="1" si="1206"/>
        <v>5170118</v>
      </c>
      <c r="T4750" s="8">
        <f t="shared" ca="1" si="1202"/>
        <v>488</v>
      </c>
      <c r="U4750" s="9">
        <f t="shared" ca="1" si="1207"/>
        <v>0</v>
      </c>
      <c r="V4750">
        <f t="shared" si="1203"/>
        <v>2017</v>
      </c>
      <c r="W4750">
        <f t="shared" si="1204"/>
        <v>9</v>
      </c>
    </row>
    <row r="4751" spans="1:23" x14ac:dyDescent="0.25">
      <c r="A4751" s="1">
        <v>42982</v>
      </c>
      <c r="B4751" s="2">
        <v>10569.87</v>
      </c>
      <c r="C4751" s="2">
        <v>105443</v>
      </c>
      <c r="D4751" s="2">
        <v>10552</v>
      </c>
      <c r="E4751" s="2">
        <v>10534</v>
      </c>
      <c r="F4751" s="10">
        <f t="shared" si="1194"/>
        <v>-1.6906546627347696E-3</v>
      </c>
      <c r="G4751" s="2">
        <f t="shared" ca="1" si="1195"/>
        <v>107600.6</v>
      </c>
      <c r="H4751">
        <f t="shared" ca="1" si="1196"/>
        <v>-1</v>
      </c>
      <c r="I4751">
        <f t="shared" si="1197"/>
        <v>1</v>
      </c>
      <c r="J4751">
        <f t="shared" si="1200"/>
        <v>-24.949999999998909</v>
      </c>
      <c r="K4751">
        <f t="shared" si="1198"/>
        <v>1</v>
      </c>
      <c r="L4751" s="11">
        <f t="shared" ca="1" si="1192"/>
        <v>14309.999999999942</v>
      </c>
      <c r="M4751">
        <f t="shared" ca="1" si="1199"/>
        <v>1</v>
      </c>
      <c r="N4751">
        <f t="shared" ca="1" si="1193"/>
        <v>0</v>
      </c>
      <c r="O4751">
        <f>COUNTIF(結算日!$A$3:$A$249,A4751)</f>
        <v>0</v>
      </c>
      <c r="Q4751" s="7">
        <f t="shared" si="1201"/>
        <v>-24</v>
      </c>
      <c r="R4751" s="8">
        <f t="shared" ca="1" si="1205"/>
        <v>-11712</v>
      </c>
      <c r="S4751" s="8">
        <f t="shared" ca="1" si="1206"/>
        <v>5158406</v>
      </c>
      <c r="T4751" s="8">
        <f t="shared" ca="1" si="1202"/>
        <v>488</v>
      </c>
      <c r="U4751" s="9">
        <f t="shared" ca="1" si="1207"/>
        <v>0</v>
      </c>
      <c r="V4751">
        <f t="shared" si="1203"/>
        <v>2017</v>
      </c>
      <c r="W4751">
        <f t="shared" si="1204"/>
        <v>9</v>
      </c>
    </row>
    <row r="4752" spans="1:23" x14ac:dyDescent="0.25">
      <c r="A4752" s="1">
        <v>42983</v>
      </c>
      <c r="B4752" s="2">
        <v>10617.84</v>
      </c>
      <c r="C4752" s="2">
        <v>109675</v>
      </c>
      <c r="D4752" s="2">
        <v>10582</v>
      </c>
      <c r="E4752" s="2">
        <v>10564</v>
      </c>
      <c r="F4752" s="10">
        <f t="shared" si="1194"/>
        <v>-3.3754511275363441E-3</v>
      </c>
      <c r="G4752" s="2">
        <f t="shared" ca="1" si="1195"/>
        <v>107635.375</v>
      </c>
      <c r="H4752">
        <f t="shared" ca="1" si="1196"/>
        <v>1</v>
      </c>
      <c r="I4752">
        <f t="shared" si="1197"/>
        <v>1</v>
      </c>
      <c r="J4752">
        <f t="shared" si="1200"/>
        <v>47.969999999999345</v>
      </c>
      <c r="K4752">
        <f t="shared" si="1198"/>
        <v>1</v>
      </c>
      <c r="L4752" s="11">
        <f t="shared" ca="1" si="1192"/>
        <v>14357.969999999941</v>
      </c>
      <c r="M4752">
        <f t="shared" ca="1" si="1199"/>
        <v>1</v>
      </c>
      <c r="N4752">
        <f t="shared" ca="1" si="1193"/>
        <v>0</v>
      </c>
      <c r="O4752">
        <f>COUNTIF(結算日!$A$3:$A$249,A4752)</f>
        <v>0</v>
      </c>
      <c r="Q4752" s="7">
        <f t="shared" si="1201"/>
        <v>30</v>
      </c>
      <c r="R4752" s="8">
        <f t="shared" ca="1" si="1205"/>
        <v>14640</v>
      </c>
      <c r="S4752" s="8">
        <f t="shared" ca="1" si="1206"/>
        <v>5173046</v>
      </c>
      <c r="T4752" s="8">
        <f t="shared" ca="1" si="1202"/>
        <v>488</v>
      </c>
      <c r="U4752" s="9">
        <f t="shared" ca="1" si="1207"/>
        <v>0</v>
      </c>
      <c r="V4752">
        <f t="shared" si="1203"/>
        <v>2017</v>
      </c>
      <c r="W4752">
        <f t="shared" si="1204"/>
        <v>9</v>
      </c>
    </row>
    <row r="4753" spans="1:23" x14ac:dyDescent="0.25">
      <c r="A4753" s="1">
        <v>42984</v>
      </c>
      <c r="B4753" s="2">
        <v>10547.86</v>
      </c>
      <c r="C4753" s="2">
        <v>119758</v>
      </c>
      <c r="D4753" s="2">
        <v>10519</v>
      </c>
      <c r="E4753" s="2">
        <v>10502</v>
      </c>
      <c r="F4753" s="10">
        <f t="shared" si="1194"/>
        <v>-2.7361000240807565E-3</v>
      </c>
      <c r="G4753" s="2">
        <f t="shared" ca="1" si="1195"/>
        <v>107886.5</v>
      </c>
      <c r="H4753">
        <f t="shared" ca="1" si="1196"/>
        <v>1</v>
      </c>
      <c r="I4753">
        <f t="shared" si="1197"/>
        <v>1</v>
      </c>
      <c r="J4753">
        <f t="shared" si="1200"/>
        <v>-69.979999999999563</v>
      </c>
      <c r="K4753">
        <f t="shared" si="1198"/>
        <v>1</v>
      </c>
      <c r="L4753" s="11">
        <f t="shared" ca="1" si="1192"/>
        <v>14287.989999999942</v>
      </c>
      <c r="M4753">
        <f t="shared" ca="1" si="1199"/>
        <v>1</v>
      </c>
      <c r="N4753">
        <f t="shared" ca="1" si="1193"/>
        <v>0</v>
      </c>
      <c r="O4753">
        <f>COUNTIF(結算日!$A$3:$A$249,A4753)</f>
        <v>0</v>
      </c>
      <c r="Q4753" s="7">
        <f t="shared" si="1201"/>
        <v>-63</v>
      </c>
      <c r="R4753" s="8">
        <f t="shared" ca="1" si="1205"/>
        <v>-30744</v>
      </c>
      <c r="S4753" s="8">
        <f t="shared" ca="1" si="1206"/>
        <v>5142302</v>
      </c>
      <c r="T4753" s="8">
        <f t="shared" ca="1" si="1202"/>
        <v>488</v>
      </c>
      <c r="U4753" s="9">
        <f t="shared" ca="1" si="1207"/>
        <v>0</v>
      </c>
      <c r="V4753">
        <f t="shared" si="1203"/>
        <v>2017</v>
      </c>
      <c r="W4753">
        <f t="shared" si="1204"/>
        <v>9</v>
      </c>
    </row>
    <row r="4754" spans="1:23" x14ac:dyDescent="0.25">
      <c r="A4754" s="1">
        <v>42985</v>
      </c>
      <c r="B4754" s="2">
        <v>10538.51</v>
      </c>
      <c r="C4754" s="2">
        <v>129859</v>
      </c>
      <c r="D4754" s="2">
        <v>10490</v>
      </c>
      <c r="E4754" s="2">
        <v>10472</v>
      </c>
      <c r="F4754" s="10">
        <f t="shared" si="1194"/>
        <v>-4.6031175185107243E-3</v>
      </c>
      <c r="G4754" s="2">
        <f t="shared" ca="1" si="1195"/>
        <v>108259.52499999999</v>
      </c>
      <c r="H4754">
        <f t="shared" ca="1" si="1196"/>
        <v>1</v>
      </c>
      <c r="I4754">
        <f t="shared" si="1197"/>
        <v>1</v>
      </c>
      <c r="J4754">
        <f t="shared" si="1200"/>
        <v>-9.3500000000003638</v>
      </c>
      <c r="K4754">
        <f t="shared" si="1198"/>
        <v>1</v>
      </c>
      <c r="L4754" s="11">
        <f t="shared" ca="1" si="1192"/>
        <v>14278.639999999941</v>
      </c>
      <c r="M4754">
        <f t="shared" ca="1" si="1199"/>
        <v>1</v>
      </c>
      <c r="N4754">
        <f t="shared" ca="1" si="1193"/>
        <v>0</v>
      </c>
      <c r="O4754">
        <f>COUNTIF(結算日!$A$3:$A$249,A4754)</f>
        <v>0</v>
      </c>
      <c r="Q4754" s="7">
        <f t="shared" si="1201"/>
        <v>-29</v>
      </c>
      <c r="R4754" s="8">
        <f t="shared" ca="1" si="1205"/>
        <v>-14152</v>
      </c>
      <c r="S4754" s="8">
        <f t="shared" ca="1" si="1206"/>
        <v>5128150</v>
      </c>
      <c r="T4754" s="8">
        <f t="shared" ca="1" si="1202"/>
        <v>488</v>
      </c>
      <c r="U4754" s="9">
        <f t="shared" ca="1" si="1207"/>
        <v>0</v>
      </c>
      <c r="V4754">
        <f t="shared" si="1203"/>
        <v>2017</v>
      </c>
      <c r="W4754">
        <f t="shared" si="1204"/>
        <v>9</v>
      </c>
    </row>
    <row r="4755" spans="1:23" x14ac:dyDescent="0.25">
      <c r="A4755" s="1">
        <v>42986</v>
      </c>
      <c r="B4755" s="2">
        <v>10609.95</v>
      </c>
      <c r="C4755" s="2">
        <v>120067</v>
      </c>
      <c r="D4755" s="2">
        <v>10556</v>
      </c>
      <c r="E4755" s="2">
        <v>10535</v>
      </c>
      <c r="F4755" s="10">
        <f t="shared" si="1194"/>
        <v>-5.0848495987257936E-3</v>
      </c>
      <c r="G4755" s="2">
        <f t="shared" ca="1" si="1195"/>
        <v>108770.425</v>
      </c>
      <c r="H4755">
        <f t="shared" ca="1" si="1196"/>
        <v>1</v>
      </c>
      <c r="I4755">
        <f t="shared" si="1197"/>
        <v>1</v>
      </c>
      <c r="J4755">
        <f t="shared" si="1200"/>
        <v>71.440000000000509</v>
      </c>
      <c r="K4755">
        <f t="shared" si="1198"/>
        <v>1</v>
      </c>
      <c r="L4755" s="11">
        <f t="shared" ca="1" si="1192"/>
        <v>14350.079999999942</v>
      </c>
      <c r="M4755">
        <f t="shared" ca="1" si="1199"/>
        <v>1</v>
      </c>
      <c r="N4755">
        <f t="shared" ca="1" si="1193"/>
        <v>0</v>
      </c>
      <c r="O4755">
        <f>COUNTIF(結算日!$A$3:$A$249,A4755)</f>
        <v>0</v>
      </c>
      <c r="Q4755" s="7">
        <f t="shared" si="1201"/>
        <v>66</v>
      </c>
      <c r="R4755" s="8">
        <f t="shared" ca="1" si="1205"/>
        <v>32208</v>
      </c>
      <c r="S4755" s="8">
        <f t="shared" ca="1" si="1206"/>
        <v>5160358</v>
      </c>
      <c r="T4755" s="8">
        <f t="shared" ca="1" si="1202"/>
        <v>488</v>
      </c>
      <c r="U4755" s="9">
        <f t="shared" ca="1" si="1207"/>
        <v>0</v>
      </c>
      <c r="V4755">
        <f t="shared" si="1203"/>
        <v>2017</v>
      </c>
      <c r="W4755">
        <f t="shared" si="1204"/>
        <v>9</v>
      </c>
    </row>
    <row r="4756" spans="1:23" x14ac:dyDescent="0.25">
      <c r="A4756" s="1">
        <v>42989</v>
      </c>
      <c r="B4756" s="2">
        <v>10572.16</v>
      </c>
      <c r="C4756" s="2">
        <v>130080</v>
      </c>
      <c r="D4756" s="2">
        <v>10565</v>
      </c>
      <c r="E4756" s="2">
        <v>10541</v>
      </c>
      <c r="F4756" s="10">
        <f t="shared" si="1194"/>
        <v>-6.7725043888855474E-4</v>
      </c>
      <c r="G4756" s="2">
        <f t="shared" ca="1" si="1195"/>
        <v>109549</v>
      </c>
      <c r="H4756">
        <f t="shared" ca="1" si="1196"/>
        <v>1</v>
      </c>
      <c r="I4756">
        <f t="shared" si="1197"/>
        <v>1</v>
      </c>
      <c r="J4756">
        <f t="shared" si="1200"/>
        <v>-37.790000000000873</v>
      </c>
      <c r="K4756">
        <f t="shared" ca="1" si="1198"/>
        <v>1</v>
      </c>
      <c r="L4756" s="11">
        <f t="shared" ca="1" si="1192"/>
        <v>14312.289999999941</v>
      </c>
      <c r="M4756">
        <f t="shared" ca="1" si="1199"/>
        <v>1</v>
      </c>
      <c r="N4756">
        <f t="shared" ca="1" si="1193"/>
        <v>0</v>
      </c>
      <c r="O4756">
        <f>COUNTIF(結算日!$A$3:$A$249,A4756)</f>
        <v>0</v>
      </c>
      <c r="Q4756" s="7">
        <f t="shared" si="1201"/>
        <v>9</v>
      </c>
      <c r="R4756" s="8">
        <f t="shared" ca="1" si="1205"/>
        <v>4392</v>
      </c>
      <c r="S4756" s="8">
        <f t="shared" ca="1" si="1206"/>
        <v>5164750</v>
      </c>
      <c r="T4756" s="8">
        <f t="shared" ca="1" si="1202"/>
        <v>488</v>
      </c>
      <c r="U4756" s="9">
        <f t="shared" ca="1" si="1207"/>
        <v>0</v>
      </c>
      <c r="V4756">
        <f t="shared" si="1203"/>
        <v>2017</v>
      </c>
      <c r="W4756">
        <f t="shared" si="1204"/>
        <v>9</v>
      </c>
    </row>
    <row r="4757" spans="1:23" x14ac:dyDescent="0.25">
      <c r="A4757" s="1">
        <v>42990</v>
      </c>
      <c r="B4757" s="2">
        <v>10610.35</v>
      </c>
      <c r="C4757" s="2">
        <v>124515</v>
      </c>
      <c r="D4757" s="2">
        <v>10590</v>
      </c>
      <c r="E4757" s="2">
        <v>10568</v>
      </c>
      <c r="F4757" s="10">
        <f t="shared" si="1194"/>
        <v>-1.9179386165395496E-3</v>
      </c>
      <c r="G4757" s="2">
        <f t="shared" ca="1" si="1195"/>
        <v>110263.02499999999</v>
      </c>
      <c r="H4757">
        <f t="shared" ca="1" si="1196"/>
        <v>1</v>
      </c>
      <c r="I4757">
        <f t="shared" si="1197"/>
        <v>1</v>
      </c>
      <c r="J4757">
        <f t="shared" si="1200"/>
        <v>38.190000000000509</v>
      </c>
      <c r="K4757">
        <f t="shared" si="1198"/>
        <v>1</v>
      </c>
      <c r="L4757" s="11">
        <f t="shared" ca="1" si="1192"/>
        <v>14350.479999999941</v>
      </c>
      <c r="M4757">
        <f t="shared" ca="1" si="1199"/>
        <v>1</v>
      </c>
      <c r="N4757">
        <f t="shared" ca="1" si="1193"/>
        <v>0</v>
      </c>
      <c r="O4757">
        <f>COUNTIF(結算日!$A$3:$A$249,A4757)</f>
        <v>0</v>
      </c>
      <c r="Q4757" s="7">
        <f t="shared" si="1201"/>
        <v>25</v>
      </c>
      <c r="R4757" s="8">
        <f t="shared" ca="1" si="1205"/>
        <v>12200</v>
      </c>
      <c r="S4757" s="8">
        <f t="shared" ca="1" si="1206"/>
        <v>5176950</v>
      </c>
      <c r="T4757" s="8">
        <f t="shared" ca="1" si="1202"/>
        <v>488</v>
      </c>
      <c r="U4757" s="9">
        <f t="shared" ca="1" si="1207"/>
        <v>0</v>
      </c>
      <c r="V4757">
        <f t="shared" si="1203"/>
        <v>2017</v>
      </c>
      <c r="W4757">
        <f t="shared" si="1204"/>
        <v>9</v>
      </c>
    </row>
    <row r="4758" spans="1:23" x14ac:dyDescent="0.25">
      <c r="A4758" s="1">
        <v>42991</v>
      </c>
      <c r="B4758" s="2">
        <v>10532.88</v>
      </c>
      <c r="C4758" s="2">
        <v>125118</v>
      </c>
      <c r="D4758" s="2">
        <v>10521</v>
      </c>
      <c r="E4758" s="2">
        <v>10497</v>
      </c>
      <c r="F4758" s="10">
        <f t="shared" si="1194"/>
        <v>-1.1278966436529814E-3</v>
      </c>
      <c r="G4758" s="2">
        <f t="shared" ca="1" si="1195"/>
        <v>110423.3</v>
      </c>
      <c r="H4758">
        <f t="shared" ca="1" si="1196"/>
        <v>1</v>
      </c>
      <c r="I4758">
        <f t="shared" si="1197"/>
        <v>1</v>
      </c>
      <c r="J4758">
        <f t="shared" si="1200"/>
        <v>-77.470000000001164</v>
      </c>
      <c r="K4758">
        <f t="shared" si="1198"/>
        <v>1</v>
      </c>
      <c r="L4758" s="11">
        <f t="shared" ca="1" si="1192"/>
        <v>14273.00999999994</v>
      </c>
      <c r="M4758">
        <f t="shared" ca="1" si="1199"/>
        <v>1</v>
      </c>
      <c r="N4758">
        <f t="shared" ca="1" si="1193"/>
        <v>0</v>
      </c>
      <c r="O4758">
        <f>COUNTIF(結算日!$A$3:$A$249,A4758)</f>
        <v>0</v>
      </c>
      <c r="Q4758" s="7">
        <f t="shared" si="1201"/>
        <v>-69</v>
      </c>
      <c r="R4758" s="8">
        <f t="shared" ca="1" si="1205"/>
        <v>-33672</v>
      </c>
      <c r="S4758" s="8">
        <f t="shared" ca="1" si="1206"/>
        <v>5143278</v>
      </c>
      <c r="T4758" s="8">
        <f t="shared" ca="1" si="1202"/>
        <v>488</v>
      </c>
      <c r="U4758" s="9">
        <f t="shared" ca="1" si="1207"/>
        <v>0</v>
      </c>
      <c r="V4758">
        <f t="shared" si="1203"/>
        <v>2017</v>
      </c>
      <c r="W4758">
        <f t="shared" si="1204"/>
        <v>9</v>
      </c>
    </row>
    <row r="4759" spans="1:23" x14ac:dyDescent="0.25">
      <c r="A4759" s="1">
        <v>42992</v>
      </c>
      <c r="B4759" s="2">
        <v>10553.57</v>
      </c>
      <c r="C4759" s="2">
        <v>121820</v>
      </c>
      <c r="D4759" s="2">
        <v>10529</v>
      </c>
      <c r="E4759" s="2">
        <v>10503</v>
      </c>
      <c r="F4759" s="10">
        <f t="shared" si="1194"/>
        <v>-2.3281221425546228E-3</v>
      </c>
      <c r="G4759" s="2">
        <f t="shared" ca="1" si="1195"/>
        <v>110920.325</v>
      </c>
      <c r="H4759">
        <f t="shared" ca="1" si="1196"/>
        <v>1</v>
      </c>
      <c r="I4759">
        <f t="shared" si="1197"/>
        <v>1</v>
      </c>
      <c r="J4759">
        <f t="shared" si="1200"/>
        <v>20.690000000000509</v>
      </c>
      <c r="K4759">
        <f t="shared" si="1198"/>
        <v>1</v>
      </c>
      <c r="L4759" s="11">
        <f t="shared" ca="1" si="1192"/>
        <v>14293.699999999941</v>
      </c>
      <c r="M4759">
        <f t="shared" ca="1" si="1199"/>
        <v>1</v>
      </c>
      <c r="N4759">
        <f t="shared" ca="1" si="1193"/>
        <v>0</v>
      </c>
      <c r="O4759">
        <f>COUNTIF(結算日!$A$3:$A$249,A4759)</f>
        <v>0</v>
      </c>
      <c r="Q4759" s="7">
        <f t="shared" si="1201"/>
        <v>8</v>
      </c>
      <c r="R4759" s="8">
        <f t="shared" ca="1" si="1205"/>
        <v>3904</v>
      </c>
      <c r="S4759" s="8">
        <f t="shared" ca="1" si="1206"/>
        <v>5147182</v>
      </c>
      <c r="T4759" s="8">
        <f t="shared" ca="1" si="1202"/>
        <v>488</v>
      </c>
      <c r="U4759" s="9">
        <f t="shared" ca="1" si="1207"/>
        <v>0</v>
      </c>
      <c r="V4759">
        <f t="shared" si="1203"/>
        <v>2017</v>
      </c>
      <c r="W4759">
        <f t="shared" si="1204"/>
        <v>9</v>
      </c>
    </row>
    <row r="4760" spans="1:23" x14ac:dyDescent="0.25">
      <c r="A4760" s="1">
        <v>42993</v>
      </c>
      <c r="B4760" s="2">
        <v>10580.41</v>
      </c>
      <c r="C4760" s="2">
        <v>155141</v>
      </c>
      <c r="D4760" s="2">
        <v>10566</v>
      </c>
      <c r="E4760" s="2">
        <v>10543</v>
      </c>
      <c r="F4760" s="10">
        <f t="shared" si="1194"/>
        <v>-1.3619510018987313E-3</v>
      </c>
      <c r="G4760" s="2">
        <f t="shared" ca="1" si="1195"/>
        <v>112688.2</v>
      </c>
      <c r="H4760">
        <f t="shared" ca="1" si="1196"/>
        <v>1</v>
      </c>
      <c r="I4760">
        <f t="shared" si="1197"/>
        <v>1</v>
      </c>
      <c r="J4760">
        <f t="shared" si="1200"/>
        <v>26.840000000000146</v>
      </c>
      <c r="K4760">
        <f t="shared" si="1198"/>
        <v>1</v>
      </c>
      <c r="L4760" s="11">
        <f t="shared" ca="1" si="1192"/>
        <v>14320.539999999941</v>
      </c>
      <c r="M4760">
        <f t="shared" ca="1" si="1199"/>
        <v>1</v>
      </c>
      <c r="N4760">
        <f t="shared" ca="1" si="1193"/>
        <v>0</v>
      </c>
      <c r="O4760">
        <f>COUNTIF(結算日!$A$3:$A$249,A4760)</f>
        <v>0</v>
      </c>
      <c r="Q4760" s="7">
        <f t="shared" si="1201"/>
        <v>37</v>
      </c>
      <c r="R4760" s="8">
        <f t="shared" ca="1" si="1205"/>
        <v>18056</v>
      </c>
      <c r="S4760" s="8">
        <f t="shared" ca="1" si="1206"/>
        <v>5165238</v>
      </c>
      <c r="T4760" s="8">
        <f t="shared" ca="1" si="1202"/>
        <v>488</v>
      </c>
      <c r="U4760" s="9">
        <f t="shared" ca="1" si="1207"/>
        <v>0</v>
      </c>
      <c r="V4760">
        <f t="shared" si="1203"/>
        <v>2017</v>
      </c>
      <c r="W4760">
        <f t="shared" si="1204"/>
        <v>9</v>
      </c>
    </row>
    <row r="4761" spans="1:23" x14ac:dyDescent="0.25">
      <c r="A4761" s="1">
        <v>42996</v>
      </c>
      <c r="B4761" s="2">
        <v>10631.57</v>
      </c>
      <c r="C4761" s="2">
        <v>133674</v>
      </c>
      <c r="D4761" s="2">
        <v>10636</v>
      </c>
      <c r="E4761" s="2">
        <v>10616</v>
      </c>
      <c r="F4761" s="10">
        <f t="shared" si="1194"/>
        <v>4.1668351899115663E-4</v>
      </c>
      <c r="G4761" s="2">
        <f t="shared" ca="1" si="1195"/>
        <v>113993.27499999999</v>
      </c>
      <c r="H4761">
        <f t="shared" ca="1" si="1196"/>
        <v>1</v>
      </c>
      <c r="I4761">
        <f t="shared" si="1197"/>
        <v>-1</v>
      </c>
      <c r="J4761">
        <f t="shared" si="1200"/>
        <v>51.159999999999854</v>
      </c>
      <c r="K4761">
        <f t="shared" ca="1" si="1198"/>
        <v>1</v>
      </c>
      <c r="L4761" s="11">
        <f t="shared" ca="1" si="1192"/>
        <v>14371.699999999941</v>
      </c>
      <c r="M4761">
        <f t="shared" ca="1" si="1199"/>
        <v>1</v>
      </c>
      <c r="N4761">
        <f t="shared" ca="1" si="1193"/>
        <v>0</v>
      </c>
      <c r="O4761">
        <f>COUNTIF(結算日!$A$3:$A$249,A4761)</f>
        <v>0</v>
      </c>
      <c r="Q4761" s="7">
        <f t="shared" si="1201"/>
        <v>70</v>
      </c>
      <c r="R4761" s="8">
        <f t="shared" ca="1" si="1205"/>
        <v>34160</v>
      </c>
      <c r="S4761" s="8">
        <f t="shared" ca="1" si="1206"/>
        <v>5199398</v>
      </c>
      <c r="T4761" s="8">
        <f t="shared" ca="1" si="1202"/>
        <v>488</v>
      </c>
      <c r="U4761" s="9">
        <f t="shared" ca="1" si="1207"/>
        <v>0</v>
      </c>
      <c r="V4761">
        <f t="shared" si="1203"/>
        <v>2017</v>
      </c>
      <c r="W4761">
        <f t="shared" si="1204"/>
        <v>9</v>
      </c>
    </row>
    <row r="4762" spans="1:23" x14ac:dyDescent="0.25">
      <c r="A4762" s="1">
        <v>42997</v>
      </c>
      <c r="B4762" s="2">
        <v>10576.14</v>
      </c>
      <c r="C4762" s="2">
        <v>137170</v>
      </c>
      <c r="D4762" s="2">
        <v>10580</v>
      </c>
      <c r="E4762" s="2">
        <v>10554</v>
      </c>
      <c r="F4762" s="10">
        <f t="shared" si="1194"/>
        <v>3.649724757803785E-4</v>
      </c>
      <c r="G4762" s="2">
        <f t="shared" ca="1" si="1195"/>
        <v>115118.5</v>
      </c>
      <c r="H4762">
        <f t="shared" ca="1" si="1196"/>
        <v>1</v>
      </c>
      <c r="I4762">
        <f t="shared" si="1197"/>
        <v>-1</v>
      </c>
      <c r="J4762">
        <f t="shared" si="1200"/>
        <v>-55.430000000000291</v>
      </c>
      <c r="K4762">
        <f t="shared" ca="1" si="1198"/>
        <v>1</v>
      </c>
      <c r="L4762" s="11">
        <f t="shared" ca="1" si="1192"/>
        <v>14316.26999999994</v>
      </c>
      <c r="M4762">
        <f t="shared" ca="1" si="1199"/>
        <v>1</v>
      </c>
      <c r="N4762">
        <f t="shared" ca="1" si="1193"/>
        <v>0</v>
      </c>
      <c r="O4762">
        <f>COUNTIF(結算日!$A$3:$A$249,A4762)</f>
        <v>0</v>
      </c>
      <c r="Q4762" s="7">
        <f t="shared" si="1201"/>
        <v>-56</v>
      </c>
      <c r="R4762" s="8">
        <f t="shared" ca="1" si="1205"/>
        <v>-27328</v>
      </c>
      <c r="S4762" s="8">
        <f t="shared" ca="1" si="1206"/>
        <v>5172070</v>
      </c>
      <c r="T4762" s="8">
        <f t="shared" ca="1" si="1202"/>
        <v>488</v>
      </c>
      <c r="U4762" s="9">
        <f t="shared" ca="1" si="1207"/>
        <v>0</v>
      </c>
      <c r="V4762">
        <f t="shared" si="1203"/>
        <v>2017</v>
      </c>
      <c r="W4762">
        <f t="shared" si="1204"/>
        <v>9</v>
      </c>
    </row>
    <row r="4763" spans="1:23" x14ac:dyDescent="0.25">
      <c r="A4763" s="1">
        <v>42998</v>
      </c>
      <c r="B4763" s="2">
        <v>10519.17</v>
      </c>
      <c r="C4763" s="2">
        <v>126854</v>
      </c>
      <c r="D4763" s="2">
        <v>10510</v>
      </c>
      <c r="E4763" s="2">
        <v>10513</v>
      </c>
      <c r="F4763" s="10">
        <f t="shared" si="1194"/>
        <v>-5.8654817823078353E-4</v>
      </c>
      <c r="G4763" s="2">
        <f t="shared" ca="1" si="1195"/>
        <v>115599.9</v>
      </c>
      <c r="H4763">
        <f t="shared" ca="1" si="1196"/>
        <v>1</v>
      </c>
      <c r="I4763">
        <f t="shared" si="1197"/>
        <v>1</v>
      </c>
      <c r="J4763">
        <f t="shared" si="1200"/>
        <v>-56.969999999999345</v>
      </c>
      <c r="K4763">
        <f t="shared" ca="1" si="1198"/>
        <v>1</v>
      </c>
      <c r="L4763" s="11">
        <f t="shared" ca="1" si="1192"/>
        <v>14259.299999999941</v>
      </c>
      <c r="M4763">
        <f t="shared" ca="1" si="1199"/>
        <v>1</v>
      </c>
      <c r="N4763">
        <f t="shared" ca="1" si="1193"/>
        <v>0</v>
      </c>
      <c r="O4763">
        <f>COUNTIF(結算日!$A$3:$A$249,A4763)</f>
        <v>1</v>
      </c>
      <c r="Q4763" s="7">
        <f t="shared" si="1201"/>
        <v>-70</v>
      </c>
      <c r="R4763" s="8">
        <f t="shared" ca="1" si="1205"/>
        <v>-34160</v>
      </c>
      <c r="S4763" s="8">
        <f t="shared" ca="1" si="1206"/>
        <v>5137910</v>
      </c>
      <c r="T4763" s="8">
        <f t="shared" ca="1" si="1202"/>
        <v>488</v>
      </c>
      <c r="U4763" s="9">
        <f t="shared" ca="1" si="1207"/>
        <v>976</v>
      </c>
      <c r="V4763">
        <f t="shared" si="1203"/>
        <v>2017</v>
      </c>
      <c r="W4763">
        <f t="shared" si="1204"/>
        <v>9</v>
      </c>
    </row>
    <row r="4764" spans="1:23" x14ac:dyDescent="0.25">
      <c r="A4764" s="1">
        <v>42999</v>
      </c>
      <c r="B4764" s="2">
        <v>10578.44</v>
      </c>
      <c r="C4764" s="2">
        <v>119558</v>
      </c>
      <c r="D4764" s="2">
        <v>10575</v>
      </c>
      <c r="E4764" s="2">
        <v>10558</v>
      </c>
      <c r="F4764" s="10">
        <f t="shared" si="1194"/>
        <v>-3.2518972551720537E-4</v>
      </c>
      <c r="G4764" s="2">
        <f t="shared" ca="1" si="1195"/>
        <v>115861.77499999999</v>
      </c>
      <c r="H4764">
        <f t="shared" ca="1" si="1196"/>
        <v>1</v>
      </c>
      <c r="I4764">
        <f t="shared" si="1197"/>
        <v>1</v>
      </c>
      <c r="J4764">
        <f t="shared" si="1200"/>
        <v>59.270000000000437</v>
      </c>
      <c r="K4764">
        <f t="shared" ca="1" si="1198"/>
        <v>1</v>
      </c>
      <c r="L4764" s="11">
        <f t="shared" ca="1" si="1192"/>
        <v>14318.569999999942</v>
      </c>
      <c r="M4764">
        <f t="shared" ca="1" si="1199"/>
        <v>1</v>
      </c>
      <c r="N4764">
        <f t="shared" ca="1" si="1193"/>
        <v>0</v>
      </c>
      <c r="O4764">
        <f>COUNTIF(結算日!$A$3:$A$249,A4764)</f>
        <v>0</v>
      </c>
      <c r="Q4764" s="7">
        <f t="shared" si="1201"/>
        <v>62</v>
      </c>
      <c r="R4764" s="8">
        <f t="shared" ca="1" si="1205"/>
        <v>30256</v>
      </c>
      <c r="S4764" s="8">
        <f t="shared" ca="1" si="1206"/>
        <v>5167190</v>
      </c>
      <c r="T4764" s="8">
        <f t="shared" ca="1" si="1202"/>
        <v>488</v>
      </c>
      <c r="U4764" s="9">
        <f t="shared" ca="1" si="1207"/>
        <v>0</v>
      </c>
      <c r="V4764">
        <f t="shared" si="1203"/>
        <v>2017</v>
      </c>
      <c r="W4764">
        <f t="shared" si="1204"/>
        <v>9</v>
      </c>
    </row>
    <row r="4765" spans="1:23" x14ac:dyDescent="0.25">
      <c r="A4765" s="1">
        <v>43000</v>
      </c>
      <c r="B4765" s="2">
        <v>10449.68</v>
      </c>
      <c r="C4765" s="2">
        <v>119641</v>
      </c>
      <c r="D4765" s="2">
        <v>10433</v>
      </c>
      <c r="E4765" s="2">
        <v>10415</v>
      </c>
      <c r="F4765" s="10">
        <f t="shared" si="1194"/>
        <v>-1.5962211283024885E-3</v>
      </c>
      <c r="G4765" s="2">
        <f t="shared" ca="1" si="1195"/>
        <v>116434.75</v>
      </c>
      <c r="H4765">
        <f t="shared" ca="1" si="1196"/>
        <v>1</v>
      </c>
      <c r="I4765">
        <f t="shared" si="1197"/>
        <v>1</v>
      </c>
      <c r="J4765">
        <f t="shared" si="1200"/>
        <v>-128.76000000000022</v>
      </c>
      <c r="K4765">
        <f t="shared" si="1198"/>
        <v>1</v>
      </c>
      <c r="L4765" s="11">
        <f t="shared" ca="1" si="1192"/>
        <v>14189.809999999941</v>
      </c>
      <c r="M4765">
        <f t="shared" ca="1" si="1199"/>
        <v>1</v>
      </c>
      <c r="N4765">
        <f t="shared" ca="1" si="1193"/>
        <v>0</v>
      </c>
      <c r="O4765">
        <f>COUNTIF(結算日!$A$3:$A$249,A4765)</f>
        <v>0</v>
      </c>
      <c r="Q4765" s="7">
        <f t="shared" si="1201"/>
        <v>-142</v>
      </c>
      <c r="R4765" s="8">
        <f t="shared" ca="1" si="1205"/>
        <v>-69296</v>
      </c>
      <c r="S4765" s="8">
        <f t="shared" ca="1" si="1206"/>
        <v>5097894</v>
      </c>
      <c r="T4765" s="8">
        <f t="shared" ca="1" si="1202"/>
        <v>488</v>
      </c>
      <c r="U4765" s="9">
        <f t="shared" ca="1" si="1207"/>
        <v>0</v>
      </c>
      <c r="V4765">
        <f t="shared" si="1203"/>
        <v>2017</v>
      </c>
      <c r="W4765">
        <f t="shared" si="1204"/>
        <v>9</v>
      </c>
    </row>
    <row r="4766" spans="1:23" x14ac:dyDescent="0.25">
      <c r="A4766" s="1">
        <v>43003</v>
      </c>
      <c r="B4766" s="2">
        <v>10335.89</v>
      </c>
      <c r="C4766" s="2">
        <v>130008</v>
      </c>
      <c r="D4766" s="2">
        <v>10333</v>
      </c>
      <c r="E4766" s="2">
        <v>10316</v>
      </c>
      <c r="F4766" s="10">
        <f t="shared" si="1194"/>
        <v>-2.7960823886474806E-4</v>
      </c>
      <c r="G4766" s="2">
        <f t="shared" ca="1" si="1195"/>
        <v>117295.95</v>
      </c>
      <c r="H4766">
        <f t="shared" ca="1" si="1196"/>
        <v>1</v>
      </c>
      <c r="I4766">
        <f t="shared" si="1197"/>
        <v>1</v>
      </c>
      <c r="J4766">
        <f t="shared" si="1200"/>
        <v>-113.79000000000087</v>
      </c>
      <c r="K4766">
        <f t="shared" ca="1" si="1198"/>
        <v>1</v>
      </c>
      <c r="L4766" s="11">
        <f t="shared" ca="1" si="1192"/>
        <v>14076.01999999994</v>
      </c>
      <c r="M4766">
        <f t="shared" ca="1" si="1199"/>
        <v>1</v>
      </c>
      <c r="N4766">
        <f t="shared" ca="1" si="1193"/>
        <v>0</v>
      </c>
      <c r="O4766">
        <f>COUNTIF(結算日!$A$3:$A$249,A4766)</f>
        <v>0</v>
      </c>
      <c r="Q4766" s="7">
        <f t="shared" si="1201"/>
        <v>-100</v>
      </c>
      <c r="R4766" s="8">
        <f t="shared" ca="1" si="1205"/>
        <v>-48800</v>
      </c>
      <c r="S4766" s="8">
        <f t="shared" ca="1" si="1206"/>
        <v>5049094</v>
      </c>
      <c r="T4766" s="8">
        <f t="shared" ca="1" si="1202"/>
        <v>488</v>
      </c>
      <c r="U4766" s="9">
        <f t="shared" ca="1" si="1207"/>
        <v>0</v>
      </c>
      <c r="V4766">
        <f t="shared" si="1203"/>
        <v>2017</v>
      </c>
      <c r="W4766">
        <f t="shared" si="1204"/>
        <v>9</v>
      </c>
    </row>
    <row r="4767" spans="1:23" x14ac:dyDescent="0.25">
      <c r="A4767" s="1">
        <v>43004</v>
      </c>
      <c r="B4767" s="2">
        <v>10257.02</v>
      </c>
      <c r="C4767" s="2">
        <v>121236</v>
      </c>
      <c r="D4767" s="2">
        <v>10264</v>
      </c>
      <c r="E4767" s="2">
        <v>10243</v>
      </c>
      <c r="F4767" s="10">
        <f t="shared" si="1194"/>
        <v>6.8050954370768579E-4</v>
      </c>
      <c r="G4767" s="2">
        <f t="shared" ca="1" si="1195"/>
        <v>117572.55</v>
      </c>
      <c r="H4767">
        <f t="shared" ca="1" si="1196"/>
        <v>1</v>
      </c>
      <c r="I4767">
        <f t="shared" si="1197"/>
        <v>-1</v>
      </c>
      <c r="J4767">
        <f t="shared" si="1200"/>
        <v>-78.869999999998981</v>
      </c>
      <c r="K4767">
        <f t="shared" ca="1" si="1198"/>
        <v>1</v>
      </c>
      <c r="L4767" s="11">
        <f t="shared" ca="1" si="1192"/>
        <v>13997.149999999941</v>
      </c>
      <c r="M4767">
        <f t="shared" ca="1" si="1199"/>
        <v>1</v>
      </c>
      <c r="N4767">
        <f t="shared" ca="1" si="1193"/>
        <v>0</v>
      </c>
      <c r="O4767">
        <f>COUNTIF(結算日!$A$3:$A$249,A4767)</f>
        <v>0</v>
      </c>
      <c r="Q4767" s="7">
        <f t="shared" si="1201"/>
        <v>-69</v>
      </c>
      <c r="R4767" s="8">
        <f t="shared" ca="1" si="1205"/>
        <v>-33672</v>
      </c>
      <c r="S4767" s="8">
        <f t="shared" ca="1" si="1206"/>
        <v>5015422</v>
      </c>
      <c r="T4767" s="8">
        <f t="shared" ca="1" si="1202"/>
        <v>488</v>
      </c>
      <c r="U4767" s="9">
        <f t="shared" ca="1" si="1207"/>
        <v>0</v>
      </c>
      <c r="V4767">
        <f t="shared" si="1203"/>
        <v>2017</v>
      </c>
      <c r="W4767">
        <f t="shared" si="1204"/>
        <v>9</v>
      </c>
    </row>
    <row r="4768" spans="1:23" x14ac:dyDescent="0.25">
      <c r="A4768" s="1">
        <v>43005</v>
      </c>
      <c r="B4768" s="2">
        <v>10326.68</v>
      </c>
      <c r="C4768" s="2">
        <v>108160</v>
      </c>
      <c r="D4768" s="2">
        <v>10319</v>
      </c>
      <c r="E4768" s="2">
        <v>10303</v>
      </c>
      <c r="F4768" s="10">
        <f t="shared" si="1194"/>
        <v>-7.4370465628836868E-4</v>
      </c>
      <c r="G4768" s="2">
        <f t="shared" ca="1" si="1195"/>
        <v>117232.7</v>
      </c>
      <c r="H4768">
        <f t="shared" ca="1" si="1196"/>
        <v>-1</v>
      </c>
      <c r="I4768">
        <f t="shared" si="1197"/>
        <v>1</v>
      </c>
      <c r="J4768">
        <f t="shared" si="1200"/>
        <v>69.659999999999854</v>
      </c>
      <c r="K4768">
        <f t="shared" ca="1" si="1198"/>
        <v>-1</v>
      </c>
      <c r="L4768" s="11">
        <f t="shared" ca="1" si="1192"/>
        <v>14066.809999999941</v>
      </c>
      <c r="M4768">
        <f t="shared" ca="1" si="1199"/>
        <v>-1</v>
      </c>
      <c r="N4768">
        <f t="shared" ca="1" si="1193"/>
        <v>2</v>
      </c>
      <c r="O4768">
        <f>COUNTIF(結算日!$A$3:$A$249,A4768)</f>
        <v>0</v>
      </c>
      <c r="Q4768" s="7">
        <f t="shared" si="1201"/>
        <v>55</v>
      </c>
      <c r="R4768" s="8">
        <f t="shared" ca="1" si="1205"/>
        <v>26840</v>
      </c>
      <c r="S4768" s="8">
        <f t="shared" ca="1" si="1206"/>
        <v>5042262</v>
      </c>
      <c r="T4768" s="8">
        <f t="shared" ca="1" si="1202"/>
        <v>-488</v>
      </c>
      <c r="U4768" s="9">
        <f t="shared" ca="1" si="1207"/>
        <v>976</v>
      </c>
      <c r="V4768">
        <f t="shared" si="1203"/>
        <v>2017</v>
      </c>
      <c r="W4768">
        <f t="shared" si="1204"/>
        <v>9</v>
      </c>
    </row>
    <row r="4769" spans="1:23" x14ac:dyDescent="0.25">
      <c r="A4769" s="1">
        <v>43006</v>
      </c>
      <c r="B4769" s="2">
        <v>10296.450000000001</v>
      </c>
      <c r="C4769" s="2">
        <v>105596</v>
      </c>
      <c r="D4769" s="2">
        <v>10299</v>
      </c>
      <c r="E4769" s="2">
        <v>10282</v>
      </c>
      <c r="F4769" s="10">
        <f t="shared" si="1194"/>
        <v>2.4765817344807317E-4</v>
      </c>
      <c r="G4769" s="2">
        <f t="shared" ca="1" si="1195"/>
        <v>117198.8</v>
      </c>
      <c r="H4769">
        <f t="shared" ca="1" si="1196"/>
        <v>-1</v>
      </c>
      <c r="I4769">
        <f t="shared" si="1197"/>
        <v>-1</v>
      </c>
      <c r="J4769">
        <f t="shared" si="1200"/>
        <v>-30.229999999999563</v>
      </c>
      <c r="K4769">
        <f t="shared" ca="1" si="1198"/>
        <v>-1</v>
      </c>
      <c r="L4769" s="11">
        <f t="shared" ca="1" si="1192"/>
        <v>14097.039999999941</v>
      </c>
      <c r="M4769">
        <f t="shared" ca="1" si="1199"/>
        <v>-1</v>
      </c>
      <c r="N4769">
        <f t="shared" ca="1" si="1193"/>
        <v>0</v>
      </c>
      <c r="O4769">
        <f>COUNTIF(結算日!$A$3:$A$249,A4769)</f>
        <v>0</v>
      </c>
      <c r="Q4769" s="7">
        <f t="shared" si="1201"/>
        <v>-20</v>
      </c>
      <c r="R4769" s="8">
        <f t="shared" ca="1" si="1205"/>
        <v>9760</v>
      </c>
      <c r="S4769" s="8">
        <f t="shared" ca="1" si="1206"/>
        <v>5051046</v>
      </c>
      <c r="T4769" s="8">
        <f t="shared" ca="1" si="1202"/>
        <v>-490</v>
      </c>
      <c r="U4769" s="9">
        <f t="shared" ca="1" si="1207"/>
        <v>2</v>
      </c>
      <c r="V4769">
        <f t="shared" si="1203"/>
        <v>2017</v>
      </c>
      <c r="W4769">
        <f t="shared" si="1204"/>
        <v>9</v>
      </c>
    </row>
    <row r="4770" spans="1:23" x14ac:dyDescent="0.25">
      <c r="A4770" s="1">
        <v>43007</v>
      </c>
      <c r="B4770" s="2">
        <v>10329.94</v>
      </c>
      <c r="C4770" s="2">
        <v>99250</v>
      </c>
      <c r="D4770" s="2">
        <v>10321</v>
      </c>
      <c r="E4770" s="2">
        <v>10301</v>
      </c>
      <c r="F4770" s="10">
        <f t="shared" si="1194"/>
        <v>-8.6544549145495253E-4</v>
      </c>
      <c r="G4770" s="2">
        <f t="shared" ca="1" si="1195"/>
        <v>116876.55</v>
      </c>
      <c r="H4770">
        <f t="shared" ca="1" si="1196"/>
        <v>-1</v>
      </c>
      <c r="I4770">
        <f t="shared" si="1197"/>
        <v>1</v>
      </c>
      <c r="J4770">
        <f t="shared" si="1200"/>
        <v>33.489999999999782</v>
      </c>
      <c r="K4770">
        <f t="shared" ca="1" si="1198"/>
        <v>-1</v>
      </c>
      <c r="L4770" s="11">
        <f t="shared" ca="1" si="1192"/>
        <v>14063.549999999941</v>
      </c>
      <c r="M4770">
        <f t="shared" ca="1" si="1199"/>
        <v>-1</v>
      </c>
      <c r="N4770">
        <f t="shared" ca="1" si="1193"/>
        <v>0</v>
      </c>
      <c r="O4770">
        <f>COUNTIF(結算日!$A$3:$A$249,A4770)</f>
        <v>0</v>
      </c>
      <c r="Q4770" s="7">
        <f t="shared" si="1201"/>
        <v>22</v>
      </c>
      <c r="R4770" s="8">
        <f t="shared" ca="1" si="1205"/>
        <v>-10780</v>
      </c>
      <c r="S4770" s="8">
        <f t="shared" ca="1" si="1206"/>
        <v>5040264</v>
      </c>
      <c r="T4770" s="8">
        <f t="shared" ca="1" si="1202"/>
        <v>-488</v>
      </c>
      <c r="U4770" s="9">
        <f t="shared" ca="1" si="1207"/>
        <v>2</v>
      </c>
      <c r="V4770">
        <f t="shared" si="1203"/>
        <v>2017</v>
      </c>
      <c r="W4770">
        <f t="shared" si="1204"/>
        <v>9</v>
      </c>
    </row>
    <row r="4771" spans="1:23" x14ac:dyDescent="0.25">
      <c r="A4771" s="1">
        <v>43008</v>
      </c>
      <c r="B4771" s="2">
        <v>10383.94</v>
      </c>
      <c r="C4771" s="2">
        <v>53522</v>
      </c>
      <c r="D4771" s="2">
        <v>10380</v>
      </c>
      <c r="E4771" s="2">
        <v>10362</v>
      </c>
      <c r="F4771" s="10">
        <f t="shared" si="1194"/>
        <v>-3.7943208454593869E-4</v>
      </c>
      <c r="G4771" s="2">
        <f t="shared" ca="1" si="1195"/>
        <v>115050.75</v>
      </c>
      <c r="H4771">
        <f t="shared" ca="1" si="1196"/>
        <v>-1</v>
      </c>
      <c r="I4771">
        <f t="shared" si="1197"/>
        <v>1</v>
      </c>
      <c r="J4771">
        <f t="shared" si="1200"/>
        <v>54</v>
      </c>
      <c r="K4771">
        <f t="shared" ca="1" si="1198"/>
        <v>-1</v>
      </c>
      <c r="L4771" s="11">
        <f t="shared" ca="1" si="1192"/>
        <v>14009.549999999941</v>
      </c>
      <c r="M4771">
        <f t="shared" ca="1" si="1199"/>
        <v>-1</v>
      </c>
      <c r="N4771">
        <f t="shared" ca="1" si="1193"/>
        <v>0</v>
      </c>
      <c r="O4771">
        <f>COUNTIF(結算日!$A$3:$A$249,A4771)</f>
        <v>0</v>
      </c>
      <c r="Q4771" s="7">
        <f t="shared" si="1201"/>
        <v>59</v>
      </c>
      <c r="R4771" s="8">
        <f t="shared" ca="1" si="1205"/>
        <v>-28792</v>
      </c>
      <c r="S4771" s="8">
        <f t="shared" ca="1" si="1206"/>
        <v>5011470</v>
      </c>
      <c r="T4771" s="8">
        <f t="shared" ca="1" si="1202"/>
        <v>-482</v>
      </c>
      <c r="U4771" s="9">
        <f t="shared" ca="1" si="1207"/>
        <v>6</v>
      </c>
      <c r="V4771">
        <f t="shared" si="1203"/>
        <v>2017</v>
      </c>
      <c r="W4771">
        <f t="shared" si="1204"/>
        <v>9</v>
      </c>
    </row>
    <row r="4772" spans="1:23" x14ac:dyDescent="0.25">
      <c r="A4772" s="1">
        <v>43010</v>
      </c>
      <c r="B4772" s="2">
        <v>10465.16</v>
      </c>
      <c r="C4772" s="2">
        <v>98612</v>
      </c>
      <c r="D4772" s="2">
        <v>10449</v>
      </c>
      <c r="E4772" s="2">
        <v>10433</v>
      </c>
      <c r="F4772" s="10">
        <f t="shared" si="1194"/>
        <v>-1.5441713265731405E-3</v>
      </c>
      <c r="G4772" s="2">
        <f t="shared" ca="1" si="1195"/>
        <v>114191.95</v>
      </c>
      <c r="H4772">
        <f t="shared" ca="1" si="1196"/>
        <v>-1</v>
      </c>
      <c r="I4772">
        <f t="shared" si="1197"/>
        <v>1</v>
      </c>
      <c r="J4772">
        <f t="shared" si="1200"/>
        <v>81.219999999999345</v>
      </c>
      <c r="K4772">
        <f t="shared" si="1198"/>
        <v>1</v>
      </c>
      <c r="L4772" s="11">
        <f t="shared" ca="1" si="1192"/>
        <v>13928.329999999942</v>
      </c>
      <c r="M4772">
        <f t="shared" ca="1" si="1199"/>
        <v>1</v>
      </c>
      <c r="N4772">
        <f t="shared" ca="1" si="1193"/>
        <v>2</v>
      </c>
      <c r="O4772">
        <f>COUNTIF(結算日!$A$3:$A$249,A4772)</f>
        <v>0</v>
      </c>
      <c r="Q4772" s="7">
        <f t="shared" si="1201"/>
        <v>69</v>
      </c>
      <c r="R4772" s="8">
        <f t="shared" ca="1" si="1205"/>
        <v>-33258</v>
      </c>
      <c r="S4772" s="8">
        <f t="shared" ca="1" si="1206"/>
        <v>4978206</v>
      </c>
      <c r="T4772" s="8">
        <f t="shared" ca="1" si="1202"/>
        <v>476</v>
      </c>
      <c r="U4772" s="9">
        <f t="shared" ca="1" si="1207"/>
        <v>958</v>
      </c>
      <c r="V4772">
        <f t="shared" si="1203"/>
        <v>2017</v>
      </c>
      <c r="W4772">
        <f t="shared" si="1204"/>
        <v>10</v>
      </c>
    </row>
    <row r="4773" spans="1:23" x14ac:dyDescent="0.25">
      <c r="A4773" s="1">
        <v>43011</v>
      </c>
      <c r="B4773" s="2">
        <v>10469.35</v>
      </c>
      <c r="C4773" s="2">
        <v>106568</v>
      </c>
      <c r="D4773" s="2">
        <v>10462</v>
      </c>
      <c r="E4773" s="2">
        <v>10447</v>
      </c>
      <c r="F4773" s="10">
        <f t="shared" si="1194"/>
        <v>-7.0204931538253579E-4</v>
      </c>
      <c r="G4773" s="2">
        <f t="shared" ca="1" si="1195"/>
        <v>114069.825</v>
      </c>
      <c r="H4773">
        <f t="shared" ca="1" si="1196"/>
        <v>-1</v>
      </c>
      <c r="I4773">
        <f t="shared" si="1197"/>
        <v>1</v>
      </c>
      <c r="J4773">
        <f t="shared" si="1200"/>
        <v>4.1900000000005093</v>
      </c>
      <c r="K4773">
        <f t="shared" ca="1" si="1198"/>
        <v>-1</v>
      </c>
      <c r="L4773" s="11">
        <f t="shared" ca="1" si="1192"/>
        <v>13932.519999999942</v>
      </c>
      <c r="M4773">
        <f t="shared" ca="1" si="1199"/>
        <v>-1</v>
      </c>
      <c r="N4773">
        <f t="shared" ca="1" si="1193"/>
        <v>2</v>
      </c>
      <c r="O4773">
        <f>COUNTIF(結算日!$A$3:$A$249,A4773)</f>
        <v>0</v>
      </c>
      <c r="Q4773" s="7">
        <f t="shared" si="1201"/>
        <v>13</v>
      </c>
      <c r="R4773" s="8">
        <f t="shared" ca="1" si="1205"/>
        <v>6188</v>
      </c>
      <c r="S4773" s="8">
        <f t="shared" ca="1" si="1206"/>
        <v>4983436</v>
      </c>
      <c r="T4773" s="8">
        <f t="shared" ca="1" si="1202"/>
        <v>-476</v>
      </c>
      <c r="U4773" s="9">
        <f t="shared" ca="1" si="1207"/>
        <v>952</v>
      </c>
      <c r="V4773">
        <f t="shared" si="1203"/>
        <v>2017</v>
      </c>
      <c r="W4773">
        <f t="shared" si="1204"/>
        <v>10</v>
      </c>
    </row>
    <row r="4774" spans="1:23" x14ac:dyDescent="0.25">
      <c r="A4774" s="1">
        <v>43013</v>
      </c>
      <c r="B4774" s="2">
        <v>10518.27</v>
      </c>
      <c r="C4774" s="2">
        <v>105063</v>
      </c>
      <c r="D4774" s="2">
        <v>10505</v>
      </c>
      <c r="E4774" s="2">
        <v>10490</v>
      </c>
      <c r="F4774" s="10">
        <f t="shared" si="1194"/>
        <v>-1.2616143149016823E-3</v>
      </c>
      <c r="G4774" s="2">
        <f t="shared" ca="1" si="1195"/>
        <v>113309.6</v>
      </c>
      <c r="H4774">
        <f t="shared" ca="1" si="1196"/>
        <v>-1</v>
      </c>
      <c r="I4774">
        <f t="shared" si="1197"/>
        <v>1</v>
      </c>
      <c r="J4774">
        <f t="shared" si="1200"/>
        <v>48.920000000000073</v>
      </c>
      <c r="K4774">
        <f t="shared" si="1198"/>
        <v>1</v>
      </c>
      <c r="L4774" s="11">
        <f t="shared" ca="1" si="1192"/>
        <v>13883.599999999942</v>
      </c>
      <c r="M4774">
        <f t="shared" ca="1" si="1199"/>
        <v>1</v>
      </c>
      <c r="N4774">
        <f t="shared" ca="1" si="1193"/>
        <v>2</v>
      </c>
      <c r="O4774">
        <f>COUNTIF(結算日!$A$3:$A$249,A4774)</f>
        <v>0</v>
      </c>
      <c r="Q4774" s="7">
        <f t="shared" si="1201"/>
        <v>43</v>
      </c>
      <c r="R4774" s="8">
        <f t="shared" ca="1" si="1205"/>
        <v>-20468</v>
      </c>
      <c r="S4774" s="8">
        <f t="shared" ca="1" si="1206"/>
        <v>4962016</v>
      </c>
      <c r="T4774" s="8">
        <f t="shared" ca="1" si="1202"/>
        <v>472</v>
      </c>
      <c r="U4774" s="9">
        <f t="shared" ca="1" si="1207"/>
        <v>948</v>
      </c>
      <c r="V4774">
        <f t="shared" si="1203"/>
        <v>2017</v>
      </c>
      <c r="W4774">
        <f t="shared" si="1204"/>
        <v>10</v>
      </c>
    </row>
    <row r="4775" spans="1:23" x14ac:dyDescent="0.25">
      <c r="A4775" s="1">
        <v>43014</v>
      </c>
      <c r="B4775" s="2">
        <v>10532.81</v>
      </c>
      <c r="C4775" s="2">
        <v>107282</v>
      </c>
      <c r="D4775" s="2">
        <v>10524</v>
      </c>
      <c r="E4775" s="2">
        <v>10507</v>
      </c>
      <c r="F4775" s="10">
        <f t="shared" si="1194"/>
        <v>-8.3643396206700693E-4</v>
      </c>
      <c r="G4775" s="2">
        <f t="shared" ca="1" si="1195"/>
        <v>113150.5</v>
      </c>
      <c r="H4775">
        <f t="shared" ca="1" si="1196"/>
        <v>-1</v>
      </c>
      <c r="I4775">
        <f t="shared" si="1197"/>
        <v>1</v>
      </c>
      <c r="J4775">
        <f t="shared" si="1200"/>
        <v>14.539999999999054</v>
      </c>
      <c r="K4775">
        <f t="shared" ca="1" si="1198"/>
        <v>-1</v>
      </c>
      <c r="L4775" s="11">
        <f t="shared" ca="1" si="1192"/>
        <v>13898.139999999941</v>
      </c>
      <c r="M4775">
        <f t="shared" ca="1" si="1199"/>
        <v>-1</v>
      </c>
      <c r="N4775">
        <f t="shared" ca="1" si="1193"/>
        <v>2</v>
      </c>
      <c r="O4775">
        <f>COUNTIF(結算日!$A$3:$A$249,A4775)</f>
        <v>0</v>
      </c>
      <c r="Q4775" s="7">
        <f t="shared" si="1201"/>
        <v>19</v>
      </c>
      <c r="R4775" s="8">
        <f t="shared" ca="1" si="1205"/>
        <v>8968</v>
      </c>
      <c r="S4775" s="8">
        <f t="shared" ca="1" si="1206"/>
        <v>4970036</v>
      </c>
      <c r="T4775" s="8">
        <f t="shared" ca="1" si="1202"/>
        <v>-472</v>
      </c>
      <c r="U4775" s="9">
        <f t="shared" ca="1" si="1207"/>
        <v>944</v>
      </c>
      <c r="V4775">
        <f t="shared" si="1203"/>
        <v>2017</v>
      </c>
      <c r="W4775">
        <f t="shared" si="1204"/>
        <v>10</v>
      </c>
    </row>
    <row r="4776" spans="1:23" x14ac:dyDescent="0.25">
      <c r="A4776" s="1">
        <v>43019</v>
      </c>
      <c r="B4776" s="2">
        <v>10641.19</v>
      </c>
      <c r="C4776" s="2">
        <v>150883</v>
      </c>
      <c r="D4776" s="2">
        <v>10633</v>
      </c>
      <c r="E4776" s="2">
        <v>10615</v>
      </c>
      <c r="F4776" s="10">
        <f t="shared" si="1194"/>
        <v>-7.6965076274371214E-4</v>
      </c>
      <c r="G4776" s="2">
        <f t="shared" ca="1" si="1195"/>
        <v>114237.25</v>
      </c>
      <c r="H4776">
        <f t="shared" ca="1" si="1196"/>
        <v>1</v>
      </c>
      <c r="I4776">
        <f t="shared" si="1197"/>
        <v>1</v>
      </c>
      <c r="J4776">
        <f t="shared" si="1200"/>
        <v>108.38000000000102</v>
      </c>
      <c r="K4776">
        <f t="shared" ca="1" si="1198"/>
        <v>1</v>
      </c>
      <c r="L4776" s="11">
        <f t="shared" ca="1" si="1192"/>
        <v>13789.75999999994</v>
      </c>
      <c r="M4776">
        <f t="shared" ca="1" si="1199"/>
        <v>1</v>
      </c>
      <c r="N4776">
        <f t="shared" ca="1" si="1193"/>
        <v>2</v>
      </c>
      <c r="O4776">
        <f>COUNTIF(結算日!$A$3:$A$249,A4776)</f>
        <v>0</v>
      </c>
      <c r="Q4776" s="7">
        <f t="shared" si="1201"/>
        <v>109</v>
      </c>
      <c r="R4776" s="8">
        <f t="shared" ca="1" si="1205"/>
        <v>-51448</v>
      </c>
      <c r="S4776" s="8">
        <f t="shared" ca="1" si="1206"/>
        <v>4917644</v>
      </c>
      <c r="T4776" s="8">
        <f t="shared" ca="1" si="1202"/>
        <v>462</v>
      </c>
      <c r="U4776" s="9">
        <f t="shared" ca="1" si="1207"/>
        <v>934</v>
      </c>
      <c r="V4776">
        <f t="shared" si="1203"/>
        <v>2017</v>
      </c>
      <c r="W4776">
        <f t="shared" si="1204"/>
        <v>10</v>
      </c>
    </row>
    <row r="4777" spans="1:23" x14ac:dyDescent="0.25">
      <c r="A4777" s="1">
        <v>43020</v>
      </c>
      <c r="B4777" s="2">
        <v>10711.44</v>
      </c>
      <c r="C4777" s="2">
        <v>124374</v>
      </c>
      <c r="D4777" s="2">
        <v>10697</v>
      </c>
      <c r="E4777" s="2">
        <v>10682</v>
      </c>
      <c r="F4777" s="10">
        <f t="shared" si="1194"/>
        <v>-1.3480913864055699E-3</v>
      </c>
      <c r="G4777" s="2">
        <f t="shared" ca="1" si="1195"/>
        <v>114998.925</v>
      </c>
      <c r="H4777">
        <f t="shared" ca="1" si="1196"/>
        <v>1</v>
      </c>
      <c r="I4777">
        <f t="shared" si="1197"/>
        <v>1</v>
      </c>
      <c r="J4777">
        <f t="shared" si="1200"/>
        <v>70.25</v>
      </c>
      <c r="K4777">
        <f t="shared" si="1198"/>
        <v>1</v>
      </c>
      <c r="L4777" s="11">
        <f t="shared" ca="1" si="1192"/>
        <v>13860.00999999994</v>
      </c>
      <c r="M4777">
        <f t="shared" ca="1" si="1199"/>
        <v>1</v>
      </c>
      <c r="N4777">
        <f t="shared" ca="1" si="1193"/>
        <v>0</v>
      </c>
      <c r="O4777">
        <f>COUNTIF(結算日!$A$3:$A$249,A4777)</f>
        <v>0</v>
      </c>
      <c r="Q4777" s="7">
        <f t="shared" si="1201"/>
        <v>64</v>
      </c>
      <c r="R4777" s="8">
        <f t="shared" ca="1" si="1205"/>
        <v>29568</v>
      </c>
      <c r="S4777" s="8">
        <f t="shared" ca="1" si="1206"/>
        <v>4946278</v>
      </c>
      <c r="T4777" s="8">
        <f t="shared" ca="1" si="1202"/>
        <v>462</v>
      </c>
      <c r="U4777" s="9">
        <f t="shared" ca="1" si="1207"/>
        <v>0</v>
      </c>
      <c r="V4777">
        <f t="shared" si="1203"/>
        <v>2017</v>
      </c>
      <c r="W4777">
        <f t="shared" si="1204"/>
        <v>10</v>
      </c>
    </row>
    <row r="4778" spans="1:23" x14ac:dyDescent="0.25">
      <c r="A4778" s="1">
        <v>43021</v>
      </c>
      <c r="B4778" s="2">
        <v>10724.09</v>
      </c>
      <c r="C4778" s="2">
        <v>121108</v>
      </c>
      <c r="D4778" s="2">
        <v>10711</v>
      </c>
      <c r="E4778" s="2">
        <v>10698</v>
      </c>
      <c r="F4778" s="10">
        <f t="shared" si="1194"/>
        <v>-1.2206163879638909E-3</v>
      </c>
      <c r="G4778" s="2">
        <f t="shared" ca="1" si="1195"/>
        <v>115533.27499999999</v>
      </c>
      <c r="H4778">
        <f t="shared" ca="1" si="1196"/>
        <v>1</v>
      </c>
      <c r="I4778">
        <f t="shared" si="1197"/>
        <v>1</v>
      </c>
      <c r="J4778">
        <f t="shared" si="1200"/>
        <v>12.649999999999636</v>
      </c>
      <c r="K4778">
        <f t="shared" si="1198"/>
        <v>1</v>
      </c>
      <c r="L4778" s="11">
        <f t="shared" ca="1" si="1192"/>
        <v>13872.65999999994</v>
      </c>
      <c r="M4778">
        <f t="shared" ca="1" si="1199"/>
        <v>1</v>
      </c>
      <c r="N4778">
        <f t="shared" ca="1" si="1193"/>
        <v>0</v>
      </c>
      <c r="O4778">
        <f>COUNTIF(結算日!$A$3:$A$249,A4778)</f>
        <v>0</v>
      </c>
      <c r="Q4778" s="7">
        <f t="shared" si="1201"/>
        <v>14</v>
      </c>
      <c r="R4778" s="8">
        <f t="shared" ca="1" si="1205"/>
        <v>6468</v>
      </c>
      <c r="S4778" s="8">
        <f t="shared" ca="1" si="1206"/>
        <v>4952746</v>
      </c>
      <c r="T4778" s="8">
        <f t="shared" ca="1" si="1202"/>
        <v>462</v>
      </c>
      <c r="U4778" s="9">
        <f t="shared" ca="1" si="1207"/>
        <v>0</v>
      </c>
      <c r="V4778">
        <f t="shared" si="1203"/>
        <v>2017</v>
      </c>
      <c r="W4778">
        <f t="shared" si="1204"/>
        <v>10</v>
      </c>
    </row>
    <row r="4779" spans="1:23" x14ac:dyDescent="0.25">
      <c r="A4779" s="1">
        <v>43024</v>
      </c>
      <c r="B4779" s="2">
        <v>10774.21</v>
      </c>
      <c r="C4779" s="2">
        <v>125660</v>
      </c>
      <c r="D4779" s="2">
        <v>10757</v>
      </c>
      <c r="E4779" s="2">
        <v>10744</v>
      </c>
      <c r="F4779" s="10">
        <f t="shared" si="1194"/>
        <v>-1.5973328902999517E-3</v>
      </c>
      <c r="G4779" s="2">
        <f t="shared" ca="1" si="1195"/>
        <v>116236.3</v>
      </c>
      <c r="H4779">
        <f t="shared" ca="1" si="1196"/>
        <v>1</v>
      </c>
      <c r="I4779">
        <f t="shared" si="1197"/>
        <v>1</v>
      </c>
      <c r="J4779">
        <f t="shared" si="1200"/>
        <v>50.119999999998981</v>
      </c>
      <c r="K4779">
        <f t="shared" si="1198"/>
        <v>1</v>
      </c>
      <c r="L4779" s="11">
        <f t="shared" ca="1" si="1192"/>
        <v>13922.779999999939</v>
      </c>
      <c r="M4779">
        <f t="shared" ca="1" si="1199"/>
        <v>1</v>
      </c>
      <c r="N4779">
        <f t="shared" ca="1" si="1193"/>
        <v>0</v>
      </c>
      <c r="O4779">
        <f>COUNTIF(結算日!$A$3:$A$249,A4779)</f>
        <v>0</v>
      </c>
      <c r="Q4779" s="7">
        <f t="shared" si="1201"/>
        <v>46</v>
      </c>
      <c r="R4779" s="8">
        <f t="shared" ca="1" si="1205"/>
        <v>21252</v>
      </c>
      <c r="S4779" s="8">
        <f t="shared" ca="1" si="1206"/>
        <v>4973998</v>
      </c>
      <c r="T4779" s="8">
        <f t="shared" ca="1" si="1202"/>
        <v>462</v>
      </c>
      <c r="U4779" s="9">
        <f t="shared" ca="1" si="1207"/>
        <v>0</v>
      </c>
      <c r="V4779">
        <f t="shared" si="1203"/>
        <v>2017</v>
      </c>
      <c r="W4779">
        <f t="shared" si="1204"/>
        <v>10</v>
      </c>
    </row>
    <row r="4780" spans="1:23" x14ac:dyDescent="0.25">
      <c r="A4780" s="1">
        <v>43025</v>
      </c>
      <c r="B4780" s="2">
        <v>10723.15</v>
      </c>
      <c r="C4780" s="2">
        <v>118852</v>
      </c>
      <c r="D4780" s="2">
        <v>10724</v>
      </c>
      <c r="E4780" s="2">
        <v>10716</v>
      </c>
      <c r="F4780" s="10">
        <f t="shared" si="1194"/>
        <v>7.9267752479461606E-5</v>
      </c>
      <c r="G4780" s="2">
        <f t="shared" ca="1" si="1195"/>
        <v>117005.4</v>
      </c>
      <c r="H4780">
        <f t="shared" ca="1" si="1196"/>
        <v>1</v>
      </c>
      <c r="I4780">
        <f t="shared" si="1197"/>
        <v>-1</v>
      </c>
      <c r="J4780">
        <f t="shared" si="1200"/>
        <v>-51.059999999999491</v>
      </c>
      <c r="K4780">
        <f t="shared" ca="1" si="1198"/>
        <v>1</v>
      </c>
      <c r="L4780" s="11">
        <f t="shared" ca="1" si="1192"/>
        <v>13871.719999999939</v>
      </c>
      <c r="M4780">
        <f t="shared" ca="1" si="1199"/>
        <v>1</v>
      </c>
      <c r="N4780">
        <f t="shared" ca="1" si="1193"/>
        <v>0</v>
      </c>
      <c r="O4780">
        <f>COUNTIF(結算日!$A$3:$A$249,A4780)</f>
        <v>0</v>
      </c>
      <c r="Q4780" s="7">
        <f t="shared" si="1201"/>
        <v>-33</v>
      </c>
      <c r="R4780" s="8">
        <f t="shared" ca="1" si="1205"/>
        <v>-15246</v>
      </c>
      <c r="S4780" s="8">
        <f t="shared" ca="1" si="1206"/>
        <v>4958752</v>
      </c>
      <c r="T4780" s="8">
        <f t="shared" ca="1" si="1202"/>
        <v>462</v>
      </c>
      <c r="U4780" s="9">
        <f t="shared" ca="1" si="1207"/>
        <v>0</v>
      </c>
      <c r="V4780">
        <f t="shared" si="1203"/>
        <v>2017</v>
      </c>
      <c r="W4780">
        <f t="shared" si="1204"/>
        <v>10</v>
      </c>
    </row>
    <row r="4781" spans="1:23" x14ac:dyDescent="0.25">
      <c r="A4781" s="1">
        <v>43026</v>
      </c>
      <c r="B4781" s="2">
        <v>10720.28</v>
      </c>
      <c r="C4781" s="2">
        <v>136417</v>
      </c>
      <c r="D4781" s="2">
        <v>10727</v>
      </c>
      <c r="E4781" s="2">
        <v>10723</v>
      </c>
      <c r="F4781" s="10">
        <f t="shared" si="1194"/>
        <v>2.5372471614537595E-4</v>
      </c>
      <c r="G4781" s="2">
        <f t="shared" ca="1" si="1195"/>
        <v>118317.22500000001</v>
      </c>
      <c r="H4781">
        <f t="shared" ca="1" si="1196"/>
        <v>1</v>
      </c>
      <c r="I4781">
        <f t="shared" si="1197"/>
        <v>-1</v>
      </c>
      <c r="J4781">
        <f t="shared" si="1200"/>
        <v>-2.8699999999989814</v>
      </c>
      <c r="K4781">
        <f t="shared" ca="1" si="1198"/>
        <v>1</v>
      </c>
      <c r="L4781" s="11">
        <f t="shared" ca="1" si="1192"/>
        <v>13868.84999999994</v>
      </c>
      <c r="M4781">
        <f t="shared" ca="1" si="1199"/>
        <v>1</v>
      </c>
      <c r="N4781">
        <f t="shared" ca="1" si="1193"/>
        <v>0</v>
      </c>
      <c r="O4781">
        <f>COUNTIF(結算日!$A$3:$A$249,A4781)</f>
        <v>1</v>
      </c>
      <c r="Q4781" s="7">
        <f t="shared" si="1201"/>
        <v>3</v>
      </c>
      <c r="R4781" s="8">
        <f t="shared" ca="1" si="1205"/>
        <v>1386</v>
      </c>
      <c r="S4781" s="8">
        <f t="shared" ca="1" si="1206"/>
        <v>4960138</v>
      </c>
      <c r="T4781" s="8">
        <f t="shared" ca="1" si="1202"/>
        <v>462</v>
      </c>
      <c r="U4781" s="9">
        <f t="shared" ca="1" si="1207"/>
        <v>924</v>
      </c>
      <c r="V4781">
        <f t="shared" si="1203"/>
        <v>2017</v>
      </c>
      <c r="W4781">
        <f t="shared" si="1204"/>
        <v>10</v>
      </c>
    </row>
    <row r="4782" spans="1:23" x14ac:dyDescent="0.25">
      <c r="A4782" s="1">
        <v>43027</v>
      </c>
      <c r="B4782" s="2">
        <v>10760.29</v>
      </c>
      <c r="C4782" s="2">
        <v>118816</v>
      </c>
      <c r="D4782" s="2">
        <v>10761</v>
      </c>
      <c r="E4782" s="2">
        <v>10752</v>
      </c>
      <c r="F4782" s="10">
        <f t="shared" si="1194"/>
        <v>6.5983351749787644E-5</v>
      </c>
      <c r="G4782" s="2">
        <f t="shared" ca="1" si="1195"/>
        <v>118562.575</v>
      </c>
      <c r="H4782">
        <f t="shared" ca="1" si="1196"/>
        <v>1</v>
      </c>
      <c r="I4782">
        <f t="shared" si="1197"/>
        <v>-1</v>
      </c>
      <c r="J4782">
        <f t="shared" si="1200"/>
        <v>40.010000000000218</v>
      </c>
      <c r="K4782">
        <f t="shared" ca="1" si="1198"/>
        <v>1</v>
      </c>
      <c r="L4782" s="11">
        <f t="shared" ca="1" si="1192"/>
        <v>13908.859999999941</v>
      </c>
      <c r="M4782">
        <f t="shared" ca="1" si="1199"/>
        <v>1</v>
      </c>
      <c r="N4782">
        <f t="shared" ca="1" si="1193"/>
        <v>0</v>
      </c>
      <c r="O4782">
        <f>COUNTIF(結算日!$A$3:$A$249,A4782)</f>
        <v>0</v>
      </c>
      <c r="Q4782" s="7">
        <f t="shared" si="1201"/>
        <v>38</v>
      </c>
      <c r="R4782" s="8">
        <f t="shared" ca="1" si="1205"/>
        <v>17556</v>
      </c>
      <c r="S4782" s="8">
        <f t="shared" ca="1" si="1206"/>
        <v>4976770</v>
      </c>
      <c r="T4782" s="8">
        <f t="shared" ca="1" si="1202"/>
        <v>462</v>
      </c>
      <c r="U4782" s="9">
        <f t="shared" ca="1" si="1207"/>
        <v>0</v>
      </c>
      <c r="V4782">
        <f t="shared" si="1203"/>
        <v>2017</v>
      </c>
      <c r="W4782">
        <f t="shared" si="1204"/>
        <v>10</v>
      </c>
    </row>
    <row r="4783" spans="1:23" x14ac:dyDescent="0.25">
      <c r="A4783" s="1">
        <v>43028</v>
      </c>
      <c r="B4783" s="2">
        <v>10728.88</v>
      </c>
      <c r="C4783" s="2">
        <v>124569</v>
      </c>
      <c r="D4783" s="2">
        <v>10732</v>
      </c>
      <c r="E4783" s="2">
        <v>10722</v>
      </c>
      <c r="F4783" s="10">
        <f t="shared" si="1194"/>
        <v>2.9080388633295762E-4</v>
      </c>
      <c r="G4783" s="2">
        <f t="shared" ca="1" si="1195"/>
        <v>118796.65</v>
      </c>
      <c r="H4783">
        <f t="shared" ca="1" si="1196"/>
        <v>1</v>
      </c>
      <c r="I4783">
        <f t="shared" si="1197"/>
        <v>-1</v>
      </c>
      <c r="J4783">
        <f t="shared" si="1200"/>
        <v>-31.410000000001673</v>
      </c>
      <c r="K4783">
        <f t="shared" ca="1" si="1198"/>
        <v>1</v>
      </c>
      <c r="L4783" s="11">
        <f t="shared" ca="1" si="1192"/>
        <v>13877.449999999939</v>
      </c>
      <c r="M4783">
        <f t="shared" ca="1" si="1199"/>
        <v>1</v>
      </c>
      <c r="N4783">
        <f t="shared" ca="1" si="1193"/>
        <v>0</v>
      </c>
      <c r="O4783">
        <f>COUNTIF(結算日!$A$3:$A$249,A4783)</f>
        <v>0</v>
      </c>
      <c r="Q4783" s="7">
        <f t="shared" si="1201"/>
        <v>-29</v>
      </c>
      <c r="R4783" s="8">
        <f t="shared" ca="1" si="1205"/>
        <v>-13398</v>
      </c>
      <c r="S4783" s="8">
        <f t="shared" ca="1" si="1206"/>
        <v>4963372</v>
      </c>
      <c r="T4783" s="8">
        <f t="shared" ca="1" si="1202"/>
        <v>462</v>
      </c>
      <c r="U4783" s="9">
        <f t="shared" ca="1" si="1207"/>
        <v>0</v>
      </c>
      <c r="V4783">
        <f t="shared" si="1203"/>
        <v>2017</v>
      </c>
      <c r="W4783">
        <f t="shared" si="1204"/>
        <v>10</v>
      </c>
    </row>
    <row r="4784" spans="1:23" x14ac:dyDescent="0.25">
      <c r="A4784" s="1">
        <v>43031</v>
      </c>
      <c r="B4784" s="2">
        <v>10735.21</v>
      </c>
      <c r="C4784" s="2">
        <v>104277</v>
      </c>
      <c r="D4784" s="2">
        <v>10736</v>
      </c>
      <c r="E4784" s="2">
        <v>10727</v>
      </c>
      <c r="F4784" s="10">
        <f t="shared" si="1194"/>
        <v>7.3589617715974498E-5</v>
      </c>
      <c r="G4784" s="2">
        <f t="shared" ca="1" si="1195"/>
        <v>118482.425</v>
      </c>
      <c r="H4784">
        <f t="shared" ca="1" si="1196"/>
        <v>-1</v>
      </c>
      <c r="I4784">
        <f t="shared" si="1197"/>
        <v>-1</v>
      </c>
      <c r="J4784">
        <f t="shared" si="1200"/>
        <v>6.3299999999999272</v>
      </c>
      <c r="K4784">
        <f t="shared" ca="1" si="1198"/>
        <v>-1</v>
      </c>
      <c r="L4784" s="11">
        <f t="shared" ca="1" si="1192"/>
        <v>13883.779999999939</v>
      </c>
      <c r="M4784">
        <f t="shared" ca="1" si="1199"/>
        <v>-1</v>
      </c>
      <c r="N4784">
        <f t="shared" ca="1" si="1193"/>
        <v>2</v>
      </c>
      <c r="O4784">
        <f>COUNTIF(結算日!$A$3:$A$249,A4784)</f>
        <v>0</v>
      </c>
      <c r="Q4784" s="7">
        <f t="shared" si="1201"/>
        <v>4</v>
      </c>
      <c r="R4784" s="8">
        <f t="shared" ca="1" si="1205"/>
        <v>1848</v>
      </c>
      <c r="S4784" s="8">
        <f t="shared" ca="1" si="1206"/>
        <v>4965220</v>
      </c>
      <c r="T4784" s="8">
        <f t="shared" ca="1" si="1202"/>
        <v>-462</v>
      </c>
      <c r="U4784" s="9">
        <f t="shared" ca="1" si="1207"/>
        <v>924</v>
      </c>
      <c r="V4784">
        <f t="shared" si="1203"/>
        <v>2017</v>
      </c>
      <c r="W4784">
        <f t="shared" si="1204"/>
        <v>10</v>
      </c>
    </row>
    <row r="4785" spans="1:23" x14ac:dyDescent="0.25">
      <c r="A4785" s="1">
        <v>43032</v>
      </c>
      <c r="B4785" s="2">
        <v>10743.78</v>
      </c>
      <c r="C4785" s="2">
        <v>110762</v>
      </c>
      <c r="D4785" s="2">
        <v>10744</v>
      </c>
      <c r="E4785" s="2">
        <v>10735</v>
      </c>
      <c r="F4785" s="10">
        <f t="shared" si="1194"/>
        <v>2.0476964345927939E-5</v>
      </c>
      <c r="G4785" s="2">
        <f t="shared" ca="1" si="1195"/>
        <v>118258.85</v>
      </c>
      <c r="H4785">
        <f t="shared" ca="1" si="1196"/>
        <v>-1</v>
      </c>
      <c r="I4785">
        <f t="shared" si="1197"/>
        <v>-1</v>
      </c>
      <c r="J4785">
        <f t="shared" si="1200"/>
        <v>8.570000000001528</v>
      </c>
      <c r="K4785">
        <f t="shared" ca="1" si="1198"/>
        <v>-1</v>
      </c>
      <c r="L4785" s="11">
        <f t="shared" ca="1" si="1192"/>
        <v>13875.209999999937</v>
      </c>
      <c r="M4785">
        <f t="shared" ca="1" si="1199"/>
        <v>-1</v>
      </c>
      <c r="N4785">
        <f t="shared" ca="1" si="1193"/>
        <v>0</v>
      </c>
      <c r="O4785">
        <f>COUNTIF(結算日!$A$3:$A$249,A4785)</f>
        <v>0</v>
      </c>
      <c r="Q4785" s="7">
        <f t="shared" si="1201"/>
        <v>8</v>
      </c>
      <c r="R4785" s="8">
        <f t="shared" ca="1" si="1205"/>
        <v>-3696</v>
      </c>
      <c r="S4785" s="8">
        <f t="shared" ca="1" si="1206"/>
        <v>4960600</v>
      </c>
      <c r="T4785" s="8">
        <f t="shared" ca="1" si="1202"/>
        <v>-461</v>
      </c>
      <c r="U4785" s="9">
        <f t="shared" ca="1" si="1207"/>
        <v>1</v>
      </c>
      <c r="V4785">
        <f t="shared" si="1203"/>
        <v>2017</v>
      </c>
      <c r="W4785">
        <f t="shared" si="1204"/>
        <v>10</v>
      </c>
    </row>
    <row r="4786" spans="1:23" x14ac:dyDescent="0.25">
      <c r="A4786" s="1">
        <v>43033</v>
      </c>
      <c r="B4786" s="2">
        <v>10750.57</v>
      </c>
      <c r="C4786" s="2">
        <v>118799</v>
      </c>
      <c r="D4786" s="2">
        <v>10739</v>
      </c>
      <c r="E4786" s="2">
        <v>10729</v>
      </c>
      <c r="F4786" s="10">
        <f t="shared" si="1194"/>
        <v>-1.0762220049727045E-3</v>
      </c>
      <c r="G4786" s="2">
        <f t="shared" ca="1" si="1195"/>
        <v>118407.675</v>
      </c>
      <c r="H4786">
        <f t="shared" ca="1" si="1196"/>
        <v>1</v>
      </c>
      <c r="I4786">
        <f t="shared" si="1197"/>
        <v>1</v>
      </c>
      <c r="J4786">
        <f t="shared" si="1200"/>
        <v>6.7899999999990541</v>
      </c>
      <c r="K4786">
        <f t="shared" si="1198"/>
        <v>1</v>
      </c>
      <c r="L4786" s="11">
        <f t="shared" ca="1" si="1192"/>
        <v>13868.419999999938</v>
      </c>
      <c r="M4786">
        <f t="shared" ca="1" si="1199"/>
        <v>1</v>
      </c>
      <c r="N4786">
        <f t="shared" ca="1" si="1193"/>
        <v>2</v>
      </c>
      <c r="O4786">
        <f>COUNTIF(結算日!$A$3:$A$249,A4786)</f>
        <v>0</v>
      </c>
      <c r="Q4786" s="7">
        <f t="shared" si="1201"/>
        <v>-5</v>
      </c>
      <c r="R4786" s="8">
        <f t="shared" ca="1" si="1205"/>
        <v>2305</v>
      </c>
      <c r="S4786" s="8">
        <f t="shared" ca="1" si="1206"/>
        <v>4962904</v>
      </c>
      <c r="T4786" s="8">
        <f t="shared" ca="1" si="1202"/>
        <v>462</v>
      </c>
      <c r="U4786" s="9">
        <f t="shared" ca="1" si="1207"/>
        <v>923</v>
      </c>
      <c r="V4786">
        <f t="shared" si="1203"/>
        <v>2017</v>
      </c>
      <c r="W4786">
        <f t="shared" si="1204"/>
        <v>10</v>
      </c>
    </row>
    <row r="4787" spans="1:23" x14ac:dyDescent="0.25">
      <c r="A4787" s="1">
        <v>43034</v>
      </c>
      <c r="B4787" s="2">
        <v>10734.76</v>
      </c>
      <c r="C4787" s="2">
        <v>109989</v>
      </c>
      <c r="D4787" s="2">
        <v>10728</v>
      </c>
      <c r="E4787" s="2">
        <v>10717</v>
      </c>
      <c r="F4787" s="10">
        <f t="shared" si="1194"/>
        <v>-6.2972996135923776E-4</v>
      </c>
      <c r="G4787" s="2">
        <f t="shared" ca="1" si="1195"/>
        <v>118476.75</v>
      </c>
      <c r="H4787">
        <f t="shared" ca="1" si="1196"/>
        <v>-1</v>
      </c>
      <c r="I4787">
        <f t="shared" si="1197"/>
        <v>1</v>
      </c>
      <c r="J4787">
        <f t="shared" si="1200"/>
        <v>-15.809999999999491</v>
      </c>
      <c r="K4787">
        <f t="shared" ca="1" si="1198"/>
        <v>-1</v>
      </c>
      <c r="L4787" s="11">
        <f t="shared" ca="1" si="1192"/>
        <v>13852.609999999939</v>
      </c>
      <c r="M4787">
        <f t="shared" ca="1" si="1199"/>
        <v>-1</v>
      </c>
      <c r="N4787">
        <f t="shared" ca="1" si="1193"/>
        <v>2</v>
      </c>
      <c r="O4787">
        <f>COUNTIF(結算日!$A$3:$A$249,A4787)</f>
        <v>0</v>
      </c>
      <c r="Q4787" s="7">
        <f t="shared" si="1201"/>
        <v>-11</v>
      </c>
      <c r="R4787" s="8">
        <f t="shared" ca="1" si="1205"/>
        <v>-5082</v>
      </c>
      <c r="S4787" s="8">
        <f t="shared" ca="1" si="1206"/>
        <v>4956899</v>
      </c>
      <c r="T4787" s="8">
        <f t="shared" ca="1" si="1202"/>
        <v>-462</v>
      </c>
      <c r="U4787" s="9">
        <f t="shared" ca="1" si="1207"/>
        <v>924</v>
      </c>
      <c r="V4787">
        <f t="shared" si="1203"/>
        <v>2017</v>
      </c>
      <c r="W4787">
        <f t="shared" si="1204"/>
        <v>10</v>
      </c>
    </row>
    <row r="4788" spans="1:23" x14ac:dyDescent="0.25">
      <c r="A4788" s="1">
        <v>43035</v>
      </c>
      <c r="B4788" s="2">
        <v>10709.11</v>
      </c>
      <c r="C4788" s="2">
        <v>146372</v>
      </c>
      <c r="D4788" s="2">
        <v>10710</v>
      </c>
      <c r="E4788" s="2">
        <v>10700</v>
      </c>
      <c r="F4788" s="10">
        <f t="shared" si="1194"/>
        <v>8.3106812797550944E-5</v>
      </c>
      <c r="G4788" s="2">
        <f t="shared" ca="1" si="1195"/>
        <v>119132.125</v>
      </c>
      <c r="H4788">
        <f t="shared" ca="1" si="1196"/>
        <v>1</v>
      </c>
      <c r="I4788">
        <f t="shared" si="1197"/>
        <v>-1</v>
      </c>
      <c r="J4788">
        <f t="shared" si="1200"/>
        <v>-25.649999999999636</v>
      </c>
      <c r="K4788">
        <f t="shared" ca="1" si="1198"/>
        <v>1</v>
      </c>
      <c r="L4788" s="11">
        <f t="shared" ca="1" si="1192"/>
        <v>13878.259999999938</v>
      </c>
      <c r="M4788">
        <f t="shared" ca="1" si="1199"/>
        <v>1</v>
      </c>
      <c r="N4788">
        <f t="shared" ca="1" si="1193"/>
        <v>2</v>
      </c>
      <c r="O4788">
        <f>COUNTIF(結算日!$A$3:$A$249,A4788)</f>
        <v>0</v>
      </c>
      <c r="Q4788" s="7">
        <f t="shared" si="1201"/>
        <v>-18</v>
      </c>
      <c r="R4788" s="8">
        <f t="shared" ca="1" si="1205"/>
        <v>8316</v>
      </c>
      <c r="S4788" s="8">
        <f t="shared" ca="1" si="1206"/>
        <v>4964291</v>
      </c>
      <c r="T4788" s="8">
        <f t="shared" ca="1" si="1202"/>
        <v>463</v>
      </c>
      <c r="U4788" s="9">
        <f t="shared" ca="1" si="1207"/>
        <v>925</v>
      </c>
      <c r="V4788">
        <f t="shared" si="1203"/>
        <v>2017</v>
      </c>
      <c r="W4788">
        <f t="shared" si="1204"/>
        <v>10</v>
      </c>
    </row>
    <row r="4789" spans="1:23" x14ac:dyDescent="0.25">
      <c r="A4789" s="1">
        <v>43038</v>
      </c>
      <c r="B4789" s="2">
        <v>10756.87</v>
      </c>
      <c r="C4789" s="2">
        <v>122269</v>
      </c>
      <c r="D4789" s="2">
        <v>10748</v>
      </c>
      <c r="E4789" s="2">
        <v>10734</v>
      </c>
      <c r="F4789" s="10">
        <f t="shared" si="1194"/>
        <v>-8.2458930897189031E-4</v>
      </c>
      <c r="G4789" s="2">
        <f t="shared" ca="1" si="1195"/>
        <v>119021.825</v>
      </c>
      <c r="H4789">
        <f t="shared" ca="1" si="1196"/>
        <v>1</v>
      </c>
      <c r="I4789">
        <f t="shared" si="1197"/>
        <v>1</v>
      </c>
      <c r="J4789">
        <f t="shared" si="1200"/>
        <v>47.760000000000218</v>
      </c>
      <c r="K4789">
        <f t="shared" ca="1" si="1198"/>
        <v>1</v>
      </c>
      <c r="L4789" s="11">
        <f t="shared" ca="1" si="1192"/>
        <v>13926.019999999939</v>
      </c>
      <c r="M4789">
        <f t="shared" ca="1" si="1199"/>
        <v>1</v>
      </c>
      <c r="N4789">
        <f t="shared" ca="1" si="1193"/>
        <v>0</v>
      </c>
      <c r="O4789">
        <f>COUNTIF(結算日!$A$3:$A$249,A4789)</f>
        <v>0</v>
      </c>
      <c r="Q4789" s="7">
        <f t="shared" si="1201"/>
        <v>38</v>
      </c>
      <c r="R4789" s="8">
        <f t="shared" ca="1" si="1205"/>
        <v>17594</v>
      </c>
      <c r="S4789" s="8">
        <f t="shared" ca="1" si="1206"/>
        <v>4980960</v>
      </c>
      <c r="T4789" s="8">
        <f t="shared" ca="1" si="1202"/>
        <v>463</v>
      </c>
      <c r="U4789" s="9">
        <f t="shared" ca="1" si="1207"/>
        <v>0</v>
      </c>
      <c r="V4789">
        <f t="shared" si="1203"/>
        <v>2017</v>
      </c>
      <c r="W4789">
        <f t="shared" si="1204"/>
        <v>10</v>
      </c>
    </row>
    <row r="4790" spans="1:23" x14ac:dyDescent="0.25">
      <c r="A4790" s="1">
        <v>43039</v>
      </c>
      <c r="B4790" s="2">
        <v>10793.8</v>
      </c>
      <c r="C4790" s="2">
        <v>117527</v>
      </c>
      <c r="D4790" s="2">
        <v>10783</v>
      </c>
      <c r="E4790" s="2">
        <v>10770</v>
      </c>
      <c r="F4790" s="10">
        <f t="shared" si="1194"/>
        <v>-1.0005744038243947E-3</v>
      </c>
      <c r="G4790" s="2">
        <f t="shared" ca="1" si="1195"/>
        <v>119108.6</v>
      </c>
      <c r="H4790">
        <f t="shared" ca="1" si="1196"/>
        <v>-1</v>
      </c>
      <c r="I4790">
        <f t="shared" si="1197"/>
        <v>1</v>
      </c>
      <c r="J4790">
        <f t="shared" si="1200"/>
        <v>36.929999999998472</v>
      </c>
      <c r="K4790">
        <f t="shared" si="1198"/>
        <v>1</v>
      </c>
      <c r="L4790" s="11">
        <f t="shared" ca="1" si="1192"/>
        <v>13962.949999999937</v>
      </c>
      <c r="M4790">
        <f t="shared" ca="1" si="1199"/>
        <v>1</v>
      </c>
      <c r="N4790">
        <f t="shared" ca="1" si="1193"/>
        <v>0</v>
      </c>
      <c r="O4790">
        <f>COUNTIF(結算日!$A$3:$A$249,A4790)</f>
        <v>0</v>
      </c>
      <c r="Q4790" s="7">
        <f t="shared" si="1201"/>
        <v>35</v>
      </c>
      <c r="R4790" s="8">
        <f t="shared" ca="1" si="1205"/>
        <v>16205</v>
      </c>
      <c r="S4790" s="8">
        <f t="shared" ca="1" si="1206"/>
        <v>4997165</v>
      </c>
      <c r="T4790" s="8">
        <f t="shared" ca="1" si="1202"/>
        <v>463</v>
      </c>
      <c r="U4790" s="9">
        <f t="shared" ca="1" si="1207"/>
        <v>0</v>
      </c>
      <c r="V4790">
        <f t="shared" si="1203"/>
        <v>2017</v>
      </c>
      <c r="W4790">
        <f t="shared" si="1204"/>
        <v>10</v>
      </c>
    </row>
    <row r="4791" spans="1:23" x14ac:dyDescent="0.25">
      <c r="A4791" s="1">
        <v>43040</v>
      </c>
      <c r="B4791" s="2">
        <v>10806.36</v>
      </c>
      <c r="C4791" s="2">
        <v>126965</v>
      </c>
      <c r="D4791" s="2">
        <v>10809</v>
      </c>
      <c r="E4791" s="2">
        <v>10797</v>
      </c>
      <c r="F4791" s="10">
        <f t="shared" si="1194"/>
        <v>2.4430057854818443E-4</v>
      </c>
      <c r="G4791" s="2">
        <f t="shared" ca="1" si="1195"/>
        <v>119646.65</v>
      </c>
      <c r="H4791">
        <f t="shared" ca="1" si="1196"/>
        <v>1</v>
      </c>
      <c r="I4791">
        <f t="shared" si="1197"/>
        <v>-1</v>
      </c>
      <c r="J4791">
        <f t="shared" si="1200"/>
        <v>12.56000000000131</v>
      </c>
      <c r="K4791">
        <f t="shared" ca="1" si="1198"/>
        <v>1</v>
      </c>
      <c r="L4791" s="11">
        <f t="shared" ca="1" si="1192"/>
        <v>13975.509999999938</v>
      </c>
      <c r="M4791">
        <f t="shared" ca="1" si="1199"/>
        <v>1</v>
      </c>
      <c r="N4791">
        <f t="shared" ca="1" si="1193"/>
        <v>0</v>
      </c>
      <c r="O4791">
        <f>COUNTIF(結算日!$A$3:$A$249,A4791)</f>
        <v>0</v>
      </c>
      <c r="Q4791" s="7">
        <f t="shared" si="1201"/>
        <v>26</v>
      </c>
      <c r="R4791" s="8">
        <f t="shared" ca="1" si="1205"/>
        <v>12038</v>
      </c>
      <c r="S4791" s="8">
        <f t="shared" ca="1" si="1206"/>
        <v>5009203</v>
      </c>
      <c r="T4791" s="8">
        <f t="shared" ca="1" si="1202"/>
        <v>463</v>
      </c>
      <c r="U4791" s="9">
        <f t="shared" ca="1" si="1207"/>
        <v>0</v>
      </c>
      <c r="V4791">
        <f t="shared" si="1203"/>
        <v>2017</v>
      </c>
      <c r="W4791">
        <f t="shared" si="1204"/>
        <v>11</v>
      </c>
    </row>
    <row r="4792" spans="1:23" x14ac:dyDescent="0.25">
      <c r="A4792" s="1">
        <v>43041</v>
      </c>
      <c r="B4792" s="2">
        <v>10788.51</v>
      </c>
      <c r="C4792" s="2">
        <v>115901</v>
      </c>
      <c r="D4792" s="2">
        <v>10781</v>
      </c>
      <c r="E4792" s="2">
        <v>10767</v>
      </c>
      <c r="F4792" s="10">
        <f t="shared" si="1194"/>
        <v>-6.9611095508093079E-4</v>
      </c>
      <c r="G4792" s="2">
        <f t="shared" ca="1" si="1195"/>
        <v>119802.3</v>
      </c>
      <c r="H4792">
        <f t="shared" ca="1" si="1196"/>
        <v>-1</v>
      </c>
      <c r="I4792">
        <f t="shared" si="1197"/>
        <v>1</v>
      </c>
      <c r="J4792">
        <f t="shared" si="1200"/>
        <v>-17.850000000000364</v>
      </c>
      <c r="K4792">
        <f t="shared" ca="1" si="1198"/>
        <v>-1</v>
      </c>
      <c r="L4792" s="11">
        <f t="shared" ca="1" si="1192"/>
        <v>13957.659999999938</v>
      </c>
      <c r="M4792">
        <f t="shared" ca="1" si="1199"/>
        <v>-1</v>
      </c>
      <c r="N4792">
        <f t="shared" ca="1" si="1193"/>
        <v>2</v>
      </c>
      <c r="O4792">
        <f>COUNTIF(結算日!$A$3:$A$249,A4792)</f>
        <v>0</v>
      </c>
      <c r="Q4792" s="7">
        <f t="shared" si="1201"/>
        <v>-28</v>
      </c>
      <c r="R4792" s="8">
        <f t="shared" ca="1" si="1205"/>
        <v>-12964</v>
      </c>
      <c r="S4792" s="8">
        <f t="shared" ca="1" si="1206"/>
        <v>4996239</v>
      </c>
      <c r="T4792" s="8">
        <f t="shared" ca="1" si="1202"/>
        <v>-463</v>
      </c>
      <c r="U4792" s="9">
        <f t="shared" ca="1" si="1207"/>
        <v>926</v>
      </c>
      <c r="V4792">
        <f t="shared" si="1203"/>
        <v>2017</v>
      </c>
      <c r="W4792">
        <f t="shared" si="1204"/>
        <v>11</v>
      </c>
    </row>
    <row r="4793" spans="1:23" x14ac:dyDescent="0.25">
      <c r="A4793" s="1">
        <v>43042</v>
      </c>
      <c r="B4793" s="2">
        <v>10800.77</v>
      </c>
      <c r="C4793" s="2">
        <v>113032</v>
      </c>
      <c r="D4793" s="2">
        <v>10788</v>
      </c>
      <c r="E4793" s="2">
        <v>10776</v>
      </c>
      <c r="F4793" s="10">
        <f t="shared" si="1194"/>
        <v>-1.1823231121484978E-3</v>
      </c>
      <c r="G4793" s="2">
        <f t="shared" ca="1" si="1195"/>
        <v>119634.15</v>
      </c>
      <c r="H4793">
        <f t="shared" ca="1" si="1196"/>
        <v>-1</v>
      </c>
      <c r="I4793">
        <f t="shared" si="1197"/>
        <v>1</v>
      </c>
      <c r="J4793">
        <f t="shared" si="1200"/>
        <v>12.260000000000218</v>
      </c>
      <c r="K4793">
        <f t="shared" si="1198"/>
        <v>1</v>
      </c>
      <c r="L4793" s="11">
        <f t="shared" ca="1" si="1192"/>
        <v>13945.399999999938</v>
      </c>
      <c r="M4793">
        <f t="shared" ca="1" si="1199"/>
        <v>1</v>
      </c>
      <c r="N4793">
        <f t="shared" ca="1" si="1193"/>
        <v>2</v>
      </c>
      <c r="O4793">
        <f>COUNTIF(結算日!$A$3:$A$249,A4793)</f>
        <v>0</v>
      </c>
      <c r="Q4793" s="7">
        <f t="shared" si="1201"/>
        <v>7</v>
      </c>
      <c r="R4793" s="8">
        <f t="shared" ca="1" si="1205"/>
        <v>-3241</v>
      </c>
      <c r="S4793" s="8">
        <f t="shared" ca="1" si="1206"/>
        <v>4992072</v>
      </c>
      <c r="T4793" s="8">
        <f t="shared" ca="1" si="1202"/>
        <v>462</v>
      </c>
      <c r="U4793" s="9">
        <f t="shared" ca="1" si="1207"/>
        <v>925</v>
      </c>
      <c r="V4793">
        <f t="shared" si="1203"/>
        <v>2017</v>
      </c>
      <c r="W4793">
        <f t="shared" si="1204"/>
        <v>11</v>
      </c>
    </row>
    <row r="4794" spans="1:23" x14ac:dyDescent="0.25">
      <c r="A4794" s="1">
        <v>43045</v>
      </c>
      <c r="B4794" s="2">
        <v>10786.19</v>
      </c>
      <c r="C4794" s="2">
        <v>112596</v>
      </c>
      <c r="D4794" s="2">
        <v>10771</v>
      </c>
      <c r="E4794" s="2">
        <v>10759</v>
      </c>
      <c r="F4794" s="10">
        <f t="shared" si="1194"/>
        <v>-1.4082822572196729E-3</v>
      </c>
      <c r="G4794" s="2">
        <f t="shared" ca="1" si="1195"/>
        <v>119202.575</v>
      </c>
      <c r="H4794">
        <f t="shared" ca="1" si="1196"/>
        <v>-1</v>
      </c>
      <c r="I4794">
        <f t="shared" si="1197"/>
        <v>1</v>
      </c>
      <c r="J4794">
        <f t="shared" si="1200"/>
        <v>-14.579999999999927</v>
      </c>
      <c r="K4794">
        <f t="shared" si="1198"/>
        <v>1</v>
      </c>
      <c r="L4794" s="11">
        <f t="shared" ca="1" si="1192"/>
        <v>13930.819999999938</v>
      </c>
      <c r="M4794">
        <f t="shared" ca="1" si="1199"/>
        <v>1</v>
      </c>
      <c r="N4794">
        <f t="shared" ca="1" si="1193"/>
        <v>0</v>
      </c>
      <c r="O4794">
        <f>COUNTIF(結算日!$A$3:$A$249,A4794)</f>
        <v>0</v>
      </c>
      <c r="Q4794" s="7">
        <f t="shared" si="1201"/>
        <v>-17</v>
      </c>
      <c r="R4794" s="8">
        <f t="shared" ca="1" si="1205"/>
        <v>-7854</v>
      </c>
      <c r="S4794" s="8">
        <f t="shared" ca="1" si="1206"/>
        <v>4983293</v>
      </c>
      <c r="T4794" s="8">
        <f t="shared" ca="1" si="1202"/>
        <v>462</v>
      </c>
      <c r="U4794" s="9">
        <f t="shared" ca="1" si="1207"/>
        <v>0</v>
      </c>
      <c r="V4794">
        <f t="shared" si="1203"/>
        <v>2017</v>
      </c>
      <c r="W4794">
        <f t="shared" si="1204"/>
        <v>11</v>
      </c>
    </row>
    <row r="4795" spans="1:23" x14ac:dyDescent="0.25">
      <c r="A4795" s="1">
        <v>43046</v>
      </c>
      <c r="B4795" s="2">
        <v>10840.34</v>
      </c>
      <c r="C4795" s="2">
        <v>124356</v>
      </c>
      <c r="D4795" s="2">
        <v>10825</v>
      </c>
      <c r="E4795" s="2">
        <v>10809</v>
      </c>
      <c r="F4795" s="10">
        <f t="shared" si="1194"/>
        <v>-1.4150847667139255E-3</v>
      </c>
      <c r="G4795" s="2">
        <f t="shared" ca="1" si="1195"/>
        <v>119309.8</v>
      </c>
      <c r="H4795">
        <f t="shared" ca="1" si="1196"/>
        <v>1</v>
      </c>
      <c r="I4795">
        <f t="shared" si="1197"/>
        <v>1</v>
      </c>
      <c r="J4795">
        <f t="shared" si="1200"/>
        <v>54.149999999999636</v>
      </c>
      <c r="K4795">
        <f t="shared" si="1198"/>
        <v>1</v>
      </c>
      <c r="L4795" s="11">
        <f t="shared" ca="1" si="1192"/>
        <v>13984.969999999937</v>
      </c>
      <c r="M4795">
        <f t="shared" ca="1" si="1199"/>
        <v>1</v>
      </c>
      <c r="N4795">
        <f t="shared" ca="1" si="1193"/>
        <v>0</v>
      </c>
      <c r="O4795">
        <f>COUNTIF(結算日!$A$3:$A$249,A4795)</f>
        <v>0</v>
      </c>
      <c r="Q4795" s="7">
        <f t="shared" si="1201"/>
        <v>54</v>
      </c>
      <c r="R4795" s="8">
        <f t="shared" ca="1" si="1205"/>
        <v>24948</v>
      </c>
      <c r="S4795" s="8">
        <f t="shared" ca="1" si="1206"/>
        <v>5008241</v>
      </c>
      <c r="T4795" s="8">
        <f t="shared" ca="1" si="1202"/>
        <v>462</v>
      </c>
      <c r="U4795" s="9">
        <f t="shared" ca="1" si="1207"/>
        <v>0</v>
      </c>
      <c r="V4795">
        <f t="shared" si="1203"/>
        <v>2017</v>
      </c>
      <c r="W4795">
        <f t="shared" si="1204"/>
        <v>11</v>
      </c>
    </row>
    <row r="4796" spans="1:23" x14ac:dyDescent="0.25">
      <c r="A4796" s="1">
        <v>43047</v>
      </c>
      <c r="B4796" s="2">
        <v>10818.99</v>
      </c>
      <c r="C4796" s="2">
        <v>120226</v>
      </c>
      <c r="D4796" s="2">
        <v>10804</v>
      </c>
      <c r="E4796" s="2">
        <v>10792</v>
      </c>
      <c r="F4796" s="10">
        <f t="shared" si="1194"/>
        <v>-1.3855267451028386E-3</v>
      </c>
      <c r="G4796" s="2">
        <f t="shared" ca="1" si="1195"/>
        <v>119063.45</v>
      </c>
      <c r="H4796">
        <f t="shared" ca="1" si="1196"/>
        <v>1</v>
      </c>
      <c r="I4796">
        <f t="shared" si="1197"/>
        <v>1</v>
      </c>
      <c r="J4796">
        <f t="shared" si="1200"/>
        <v>-21.350000000000364</v>
      </c>
      <c r="K4796">
        <f t="shared" si="1198"/>
        <v>1</v>
      </c>
      <c r="L4796" s="11">
        <f t="shared" ca="1" si="1192"/>
        <v>13963.619999999937</v>
      </c>
      <c r="M4796">
        <f t="shared" ca="1" si="1199"/>
        <v>1</v>
      </c>
      <c r="N4796">
        <f t="shared" ca="1" si="1193"/>
        <v>0</v>
      </c>
      <c r="O4796">
        <f>COUNTIF(結算日!$A$3:$A$249,A4796)</f>
        <v>0</v>
      </c>
      <c r="Q4796" s="7">
        <f t="shared" si="1201"/>
        <v>-21</v>
      </c>
      <c r="R4796" s="8">
        <f t="shared" ca="1" si="1205"/>
        <v>-9702</v>
      </c>
      <c r="S4796" s="8">
        <f t="shared" ca="1" si="1206"/>
        <v>4998539</v>
      </c>
      <c r="T4796" s="8">
        <f t="shared" ca="1" si="1202"/>
        <v>462</v>
      </c>
      <c r="U4796" s="9">
        <f t="shared" ca="1" si="1207"/>
        <v>0</v>
      </c>
      <c r="V4796">
        <f t="shared" si="1203"/>
        <v>2017</v>
      </c>
      <c r="W4796">
        <f t="shared" si="1204"/>
        <v>11</v>
      </c>
    </row>
    <row r="4797" spans="1:23" x14ac:dyDescent="0.25">
      <c r="A4797" s="1">
        <v>43048</v>
      </c>
      <c r="B4797" s="2">
        <v>10743.27</v>
      </c>
      <c r="C4797" s="2">
        <v>144619</v>
      </c>
      <c r="D4797" s="2">
        <v>10723</v>
      </c>
      <c r="E4797" s="2">
        <v>10707</v>
      </c>
      <c r="F4797" s="10">
        <f t="shared" si="1194"/>
        <v>-1.8867625964906765E-3</v>
      </c>
      <c r="G4797" s="2">
        <f t="shared" ca="1" si="1195"/>
        <v>119566.05</v>
      </c>
      <c r="H4797">
        <f t="shared" ca="1" si="1196"/>
        <v>1</v>
      </c>
      <c r="I4797">
        <f t="shared" si="1197"/>
        <v>1</v>
      </c>
      <c r="J4797">
        <f t="shared" si="1200"/>
        <v>-75.719999999999345</v>
      </c>
      <c r="K4797">
        <f t="shared" si="1198"/>
        <v>1</v>
      </c>
      <c r="L4797" s="11">
        <f t="shared" ca="1" si="1192"/>
        <v>13887.899999999938</v>
      </c>
      <c r="M4797">
        <f t="shared" ca="1" si="1199"/>
        <v>1</v>
      </c>
      <c r="N4797">
        <f t="shared" ca="1" si="1193"/>
        <v>0</v>
      </c>
      <c r="O4797">
        <f>COUNTIF(結算日!$A$3:$A$249,A4797)</f>
        <v>0</v>
      </c>
      <c r="Q4797" s="7">
        <f t="shared" si="1201"/>
        <v>-81</v>
      </c>
      <c r="R4797" s="8">
        <f t="shared" ca="1" si="1205"/>
        <v>-37422</v>
      </c>
      <c r="S4797" s="8">
        <f t="shared" ca="1" si="1206"/>
        <v>4961117</v>
      </c>
      <c r="T4797" s="8">
        <f t="shared" ca="1" si="1202"/>
        <v>462</v>
      </c>
      <c r="U4797" s="9">
        <f t="shared" ca="1" si="1207"/>
        <v>0</v>
      </c>
      <c r="V4797">
        <f t="shared" si="1203"/>
        <v>2017</v>
      </c>
      <c r="W4797">
        <f t="shared" si="1204"/>
        <v>11</v>
      </c>
    </row>
    <row r="4798" spans="1:23" x14ac:dyDescent="0.25">
      <c r="A4798" s="1">
        <v>43049</v>
      </c>
      <c r="B4798" s="2">
        <v>10732.67</v>
      </c>
      <c r="C4798" s="2">
        <v>118818</v>
      </c>
      <c r="D4798" s="2">
        <v>10728</v>
      </c>
      <c r="E4798" s="2">
        <v>10722</v>
      </c>
      <c r="F4798" s="10">
        <f t="shared" si="1194"/>
        <v>-4.3512005866197523E-4</v>
      </c>
      <c r="G4798" s="2">
        <f t="shared" ca="1" si="1195"/>
        <v>119408.55</v>
      </c>
      <c r="H4798">
        <f t="shared" ca="1" si="1196"/>
        <v>-1</v>
      </c>
      <c r="I4798">
        <f t="shared" si="1197"/>
        <v>1</v>
      </c>
      <c r="J4798">
        <f t="shared" si="1200"/>
        <v>-10.600000000000364</v>
      </c>
      <c r="K4798">
        <f t="shared" ca="1" si="1198"/>
        <v>-1</v>
      </c>
      <c r="L4798" s="11">
        <f t="shared" ref="L4798:L4861" ca="1" si="1208">L4797+J4798*M4797</f>
        <v>13877.299999999937</v>
      </c>
      <c r="M4798">
        <f t="shared" ca="1" si="1199"/>
        <v>-1</v>
      </c>
      <c r="N4798">
        <f t="shared" ref="N4798:N4861" ca="1" si="1209">ABS(M4798-M4797)</f>
        <v>2</v>
      </c>
      <c r="O4798">
        <f>COUNTIF(結算日!$A$3:$A$249,A4798)</f>
        <v>0</v>
      </c>
      <c r="Q4798" s="7">
        <f t="shared" si="1201"/>
        <v>5</v>
      </c>
      <c r="R4798" s="8">
        <f t="shared" ca="1" si="1205"/>
        <v>2310</v>
      </c>
      <c r="S4798" s="8">
        <f t="shared" ca="1" si="1206"/>
        <v>4963427</v>
      </c>
      <c r="T4798" s="8">
        <f t="shared" ca="1" si="1202"/>
        <v>-462</v>
      </c>
      <c r="U4798" s="9">
        <f t="shared" ca="1" si="1207"/>
        <v>924</v>
      </c>
      <c r="V4798">
        <f t="shared" si="1203"/>
        <v>2017</v>
      </c>
      <c r="W4798">
        <f t="shared" si="1204"/>
        <v>11</v>
      </c>
    </row>
    <row r="4799" spans="1:23" x14ac:dyDescent="0.25">
      <c r="A4799" s="1">
        <v>43052</v>
      </c>
      <c r="B4799" s="2">
        <v>10683.92</v>
      </c>
      <c r="C4799" s="2">
        <v>121927</v>
      </c>
      <c r="D4799" s="2">
        <v>10693</v>
      </c>
      <c r="E4799" s="2">
        <v>10688</v>
      </c>
      <c r="F4799" s="10">
        <f t="shared" si="1194"/>
        <v>8.4987532665903309E-4</v>
      </c>
      <c r="G4799" s="2">
        <f t="shared" ca="1" si="1195"/>
        <v>119411.22500000001</v>
      </c>
      <c r="H4799">
        <f t="shared" ca="1" si="1196"/>
        <v>1</v>
      </c>
      <c r="I4799">
        <f t="shared" si="1197"/>
        <v>-1</v>
      </c>
      <c r="J4799">
        <f t="shared" si="1200"/>
        <v>-48.75</v>
      </c>
      <c r="K4799">
        <f t="shared" ca="1" si="1198"/>
        <v>1</v>
      </c>
      <c r="L4799" s="11">
        <f t="shared" ca="1" si="1208"/>
        <v>13926.049999999937</v>
      </c>
      <c r="M4799">
        <f t="shared" ca="1" si="1199"/>
        <v>1</v>
      </c>
      <c r="N4799">
        <f t="shared" ca="1" si="1209"/>
        <v>2</v>
      </c>
      <c r="O4799">
        <f>COUNTIF(結算日!$A$3:$A$249,A4799)</f>
        <v>0</v>
      </c>
      <c r="Q4799" s="7">
        <f t="shared" si="1201"/>
        <v>-35</v>
      </c>
      <c r="R4799" s="8">
        <f t="shared" ca="1" si="1205"/>
        <v>16170</v>
      </c>
      <c r="S4799" s="8">
        <f t="shared" ca="1" si="1206"/>
        <v>4978673</v>
      </c>
      <c r="T4799" s="8">
        <f t="shared" ca="1" si="1202"/>
        <v>465</v>
      </c>
      <c r="U4799" s="9">
        <f t="shared" ca="1" si="1207"/>
        <v>927</v>
      </c>
      <c r="V4799">
        <f t="shared" si="1203"/>
        <v>2017</v>
      </c>
      <c r="W4799">
        <f t="shared" si="1204"/>
        <v>11</v>
      </c>
    </row>
    <row r="4800" spans="1:23" x14ac:dyDescent="0.25">
      <c r="A4800" s="1">
        <v>43053</v>
      </c>
      <c r="B4800" s="2">
        <v>10687.18</v>
      </c>
      <c r="C4800" s="2">
        <v>123962</v>
      </c>
      <c r="D4800" s="2">
        <v>10684</v>
      </c>
      <c r="E4800" s="2">
        <v>10673</v>
      </c>
      <c r="F4800" s="10">
        <f t="shared" si="1194"/>
        <v>-2.9755276883147719E-4</v>
      </c>
      <c r="G4800" s="2">
        <f t="shared" ca="1" si="1195"/>
        <v>118631.75</v>
      </c>
      <c r="H4800">
        <f t="shared" ca="1" si="1196"/>
        <v>1</v>
      </c>
      <c r="I4800">
        <f t="shared" si="1197"/>
        <v>1</v>
      </c>
      <c r="J4800">
        <f t="shared" si="1200"/>
        <v>3.2600000000002183</v>
      </c>
      <c r="K4800">
        <f t="shared" ca="1" si="1198"/>
        <v>1</v>
      </c>
      <c r="L4800" s="11">
        <f t="shared" ca="1" si="1208"/>
        <v>13929.309999999938</v>
      </c>
      <c r="M4800">
        <f t="shared" ca="1" si="1199"/>
        <v>1</v>
      </c>
      <c r="N4800">
        <f t="shared" ca="1" si="1209"/>
        <v>0</v>
      </c>
      <c r="O4800">
        <f>COUNTIF(結算日!$A$3:$A$249,A4800)</f>
        <v>0</v>
      </c>
      <c r="Q4800" s="7">
        <f t="shared" si="1201"/>
        <v>-9</v>
      </c>
      <c r="R4800" s="8">
        <f t="shared" ca="1" si="1205"/>
        <v>-4185</v>
      </c>
      <c r="S4800" s="8">
        <f t="shared" ca="1" si="1206"/>
        <v>4973561</v>
      </c>
      <c r="T4800" s="8">
        <f t="shared" ca="1" si="1202"/>
        <v>465</v>
      </c>
      <c r="U4800" s="9">
        <f t="shared" ca="1" si="1207"/>
        <v>0</v>
      </c>
      <c r="V4800">
        <f t="shared" si="1203"/>
        <v>2017</v>
      </c>
      <c r="W4800">
        <f t="shared" si="1204"/>
        <v>11</v>
      </c>
    </row>
    <row r="4801" spans="1:23" x14ac:dyDescent="0.25">
      <c r="A4801" s="1">
        <v>43054</v>
      </c>
      <c r="B4801" s="2">
        <v>10630.65</v>
      </c>
      <c r="C4801" s="2">
        <v>126525</v>
      </c>
      <c r="D4801" s="2">
        <v>10638</v>
      </c>
      <c r="E4801" s="2">
        <v>10604</v>
      </c>
      <c r="F4801" s="10">
        <f t="shared" si="1194"/>
        <v>-2.5069022120002282E-3</v>
      </c>
      <c r="G4801" s="2">
        <f t="shared" ca="1" si="1195"/>
        <v>118453.02499999999</v>
      </c>
      <c r="H4801">
        <f t="shared" ca="1" si="1196"/>
        <v>1</v>
      </c>
      <c r="I4801">
        <f t="shared" si="1197"/>
        <v>1</v>
      </c>
      <c r="J4801">
        <f t="shared" si="1200"/>
        <v>-56.530000000000655</v>
      </c>
      <c r="K4801">
        <f t="shared" si="1198"/>
        <v>1</v>
      </c>
      <c r="L4801" s="11">
        <f t="shared" ca="1" si="1208"/>
        <v>13872.779999999937</v>
      </c>
      <c r="M4801">
        <f t="shared" ca="1" si="1199"/>
        <v>1</v>
      </c>
      <c r="N4801">
        <f t="shared" ca="1" si="1209"/>
        <v>0</v>
      </c>
      <c r="O4801">
        <f>COUNTIF(結算日!$A$3:$A$249,A4801)</f>
        <v>1</v>
      </c>
      <c r="Q4801" s="7">
        <f t="shared" si="1201"/>
        <v>-46</v>
      </c>
      <c r="R4801" s="8">
        <f t="shared" ca="1" si="1205"/>
        <v>-21390</v>
      </c>
      <c r="S4801" s="8">
        <f t="shared" ca="1" si="1206"/>
        <v>4952171</v>
      </c>
      <c r="T4801" s="8">
        <f t="shared" ca="1" si="1202"/>
        <v>467</v>
      </c>
      <c r="U4801" s="9">
        <f t="shared" ca="1" si="1207"/>
        <v>932</v>
      </c>
      <c r="V4801">
        <f t="shared" si="1203"/>
        <v>2017</v>
      </c>
      <c r="W4801">
        <f t="shared" si="1204"/>
        <v>11</v>
      </c>
    </row>
    <row r="4802" spans="1:23" x14ac:dyDescent="0.25">
      <c r="A4802" s="1">
        <v>43055</v>
      </c>
      <c r="B4802" s="2">
        <v>10625.04</v>
      </c>
      <c r="C4802" s="2">
        <v>104596</v>
      </c>
      <c r="D4802" s="2">
        <v>10617</v>
      </c>
      <c r="E4802" s="2">
        <v>10603</v>
      </c>
      <c r="F4802" s="10">
        <f t="shared" ref="F4802:F4865" si="1210">IF(O4802=1,E4802,D4802)/B4802-1</f>
        <v>-7.5670303358865709E-4</v>
      </c>
      <c r="G4802" s="2">
        <f t="shared" ref="G4802:G4865" ca="1" si="1211">IF(ROW()&gt;$G$1,AVERAGE(OFFSET(C4802,-$G$1+1,,$G$1)),"")</f>
        <v>117638.675</v>
      </c>
      <c r="H4802">
        <f t="shared" ref="H4802:H4865" ca="1" si="1212">IF(G4802="",0,SIGN(C4802-G4802))</f>
        <v>-1</v>
      </c>
      <c r="I4802">
        <f t="shared" ref="I4802:I4865" si="1213">-SIGN(F4802)</f>
        <v>1</v>
      </c>
      <c r="J4802">
        <f t="shared" si="1200"/>
        <v>-5.6099999999987631</v>
      </c>
      <c r="K4802">
        <f t="shared" ref="K4802:K4865" ca="1" si="1214">CHOOSE($K$1,H4802*(2-$K$1)+I4802*($K$1-1),IF(ABS(F4802)&gt;($K$1-2)/100,I4802,H4802))</f>
        <v>-1</v>
      </c>
      <c r="L4802" s="11">
        <f t="shared" ca="1" si="1208"/>
        <v>13867.169999999938</v>
      </c>
      <c r="M4802">
        <f t="shared" ref="M4802:M4865" ca="1" si="1215">INT(L4802*$P$1/B4802)*K4802</f>
        <v>-1</v>
      </c>
      <c r="N4802">
        <f t="shared" ca="1" si="1209"/>
        <v>2</v>
      </c>
      <c r="O4802">
        <f>COUNTIF(結算日!$A$3:$A$249,A4802)</f>
        <v>0</v>
      </c>
      <c r="Q4802" s="7">
        <f t="shared" si="1201"/>
        <v>13</v>
      </c>
      <c r="R4802" s="8">
        <f t="shared" ca="1" si="1205"/>
        <v>6071</v>
      </c>
      <c r="S4802" s="8">
        <f t="shared" ca="1" si="1206"/>
        <v>4957310</v>
      </c>
      <c r="T4802" s="8">
        <f t="shared" ca="1" si="1202"/>
        <v>-466</v>
      </c>
      <c r="U4802" s="9">
        <f t="shared" ca="1" si="1207"/>
        <v>933</v>
      </c>
      <c r="V4802">
        <f t="shared" si="1203"/>
        <v>2017</v>
      </c>
      <c r="W4802">
        <f t="shared" si="1204"/>
        <v>11</v>
      </c>
    </row>
    <row r="4803" spans="1:23" x14ac:dyDescent="0.25">
      <c r="A4803" s="1">
        <v>43056</v>
      </c>
      <c r="B4803" s="2">
        <v>10701.64</v>
      </c>
      <c r="C4803" s="2">
        <v>126546</v>
      </c>
      <c r="D4803" s="2">
        <v>10707</v>
      </c>
      <c r="E4803" s="2">
        <v>10693</v>
      </c>
      <c r="F4803" s="10">
        <f t="shared" si="1210"/>
        <v>5.0085781244746386E-4</v>
      </c>
      <c r="G4803" s="2">
        <f t="shared" ca="1" si="1211"/>
        <v>117630.97500000001</v>
      </c>
      <c r="H4803">
        <f t="shared" ca="1" si="1212"/>
        <v>1</v>
      </c>
      <c r="I4803">
        <f t="shared" si="1213"/>
        <v>-1</v>
      </c>
      <c r="J4803">
        <f t="shared" ref="J4803:J4866" si="1216">B4803-B4802</f>
        <v>76.599999999998545</v>
      </c>
      <c r="K4803">
        <f t="shared" ca="1" si="1214"/>
        <v>1</v>
      </c>
      <c r="L4803" s="11">
        <f t="shared" ca="1" si="1208"/>
        <v>13790.56999999994</v>
      </c>
      <c r="M4803">
        <f t="shared" ca="1" si="1215"/>
        <v>1</v>
      </c>
      <c r="N4803">
        <f t="shared" ca="1" si="1209"/>
        <v>2</v>
      </c>
      <c r="O4803">
        <f>COUNTIF(結算日!$A$3:$A$249,A4803)</f>
        <v>0</v>
      </c>
      <c r="Q4803" s="7">
        <f t="shared" ref="Q4803:Q4866" si="1217">D4803-IF(O4802=1,E4802,D4802)</f>
        <v>90</v>
      </c>
      <c r="R4803" s="8">
        <f t="shared" ca="1" si="1205"/>
        <v>-41940</v>
      </c>
      <c r="S4803" s="8">
        <f t="shared" ca="1" si="1206"/>
        <v>4914437</v>
      </c>
      <c r="T4803" s="8">
        <f t="shared" ref="T4803:T4866" ca="1" si="1218">INT(S4803*$P$1/IF(O4803=1,E4803,D4803))*K4803</f>
        <v>458</v>
      </c>
      <c r="U4803" s="9">
        <f t="shared" ca="1" si="1207"/>
        <v>924</v>
      </c>
      <c r="V4803">
        <f t="shared" ref="V4803:V4866" si="1219">YEAR(A4803)</f>
        <v>2017</v>
      </c>
      <c r="W4803">
        <f t="shared" ref="W4803:W4866" si="1220">MONTH(A4803)</f>
        <v>11</v>
      </c>
    </row>
    <row r="4804" spans="1:23" x14ac:dyDescent="0.25">
      <c r="A4804" s="1">
        <v>43059</v>
      </c>
      <c r="B4804" s="2">
        <v>10664.55</v>
      </c>
      <c r="C4804" s="2">
        <v>108322</v>
      </c>
      <c r="D4804" s="2">
        <v>10667</v>
      </c>
      <c r="E4804" s="2">
        <v>10655</v>
      </c>
      <c r="F4804" s="10">
        <f t="shared" si="1210"/>
        <v>2.2973308765972256E-4</v>
      </c>
      <c r="G4804" s="2">
        <f t="shared" ca="1" si="1211"/>
        <v>117350.075</v>
      </c>
      <c r="H4804">
        <f t="shared" ca="1" si="1212"/>
        <v>-1</v>
      </c>
      <c r="I4804">
        <f t="shared" si="1213"/>
        <v>-1</v>
      </c>
      <c r="J4804">
        <f t="shared" si="1216"/>
        <v>-37.090000000000146</v>
      </c>
      <c r="K4804">
        <f t="shared" ca="1" si="1214"/>
        <v>-1</v>
      </c>
      <c r="L4804" s="11">
        <f t="shared" ca="1" si="1208"/>
        <v>13753.47999999994</v>
      </c>
      <c r="M4804">
        <f t="shared" ca="1" si="1215"/>
        <v>-1</v>
      </c>
      <c r="N4804">
        <f t="shared" ca="1" si="1209"/>
        <v>2</v>
      </c>
      <c r="O4804">
        <f>COUNTIF(結算日!$A$3:$A$249,A4804)</f>
        <v>0</v>
      </c>
      <c r="Q4804" s="7">
        <f t="shared" si="1217"/>
        <v>-40</v>
      </c>
      <c r="R4804" s="8">
        <f t="shared" ref="R4804:R4867" ca="1" si="1221">Q4804*T4803</f>
        <v>-18320</v>
      </c>
      <c r="S4804" s="8">
        <f t="shared" ref="S4804:S4867" ca="1" si="1222">S4803+Q4804*T4803-U4803*$U$1</f>
        <v>4895193</v>
      </c>
      <c r="T4804" s="8">
        <f t="shared" ca="1" si="1218"/>
        <v>-458</v>
      </c>
      <c r="U4804" s="9">
        <f t="shared" ref="U4804:U4867" ca="1" si="1223">IF(O4804=1,ABS(T4804)+ABS(T4803),ABS(T4804-T4803))</f>
        <v>916</v>
      </c>
      <c r="V4804">
        <f t="shared" si="1219"/>
        <v>2017</v>
      </c>
      <c r="W4804">
        <f t="shared" si="1220"/>
        <v>11</v>
      </c>
    </row>
    <row r="4805" spans="1:23" x14ac:dyDescent="0.25">
      <c r="A4805" s="1">
        <v>43060</v>
      </c>
      <c r="B4805" s="2">
        <v>10779.24</v>
      </c>
      <c r="C4805" s="2">
        <v>136371</v>
      </c>
      <c r="D4805" s="2">
        <v>10788</v>
      </c>
      <c r="E4805" s="2">
        <v>10772</v>
      </c>
      <c r="F4805" s="10">
        <f t="shared" si="1210"/>
        <v>8.1267324969114263E-4</v>
      </c>
      <c r="G4805" s="2">
        <f t="shared" ca="1" si="1211"/>
        <v>117768.325</v>
      </c>
      <c r="H4805">
        <f t="shared" ca="1" si="1212"/>
        <v>1</v>
      </c>
      <c r="I4805">
        <f t="shared" si="1213"/>
        <v>-1</v>
      </c>
      <c r="J4805">
        <f t="shared" si="1216"/>
        <v>114.69000000000051</v>
      </c>
      <c r="K4805">
        <f t="shared" ca="1" si="1214"/>
        <v>1</v>
      </c>
      <c r="L4805" s="11">
        <f t="shared" ca="1" si="1208"/>
        <v>13638.789999999939</v>
      </c>
      <c r="M4805">
        <f t="shared" ca="1" si="1215"/>
        <v>1</v>
      </c>
      <c r="N4805">
        <f t="shared" ca="1" si="1209"/>
        <v>2</v>
      </c>
      <c r="O4805">
        <f>COUNTIF(結算日!$A$3:$A$249,A4805)</f>
        <v>0</v>
      </c>
      <c r="Q4805" s="7">
        <f t="shared" si="1217"/>
        <v>121</v>
      </c>
      <c r="R4805" s="8">
        <f t="shared" ca="1" si="1221"/>
        <v>-55418</v>
      </c>
      <c r="S4805" s="8">
        <f t="shared" ca="1" si="1222"/>
        <v>4838859</v>
      </c>
      <c r="T4805" s="8">
        <f t="shared" ca="1" si="1218"/>
        <v>448</v>
      </c>
      <c r="U4805" s="9">
        <f t="shared" ca="1" si="1223"/>
        <v>906</v>
      </c>
      <c r="V4805">
        <f t="shared" si="1219"/>
        <v>2017</v>
      </c>
      <c r="W4805">
        <f t="shared" si="1220"/>
        <v>11</v>
      </c>
    </row>
    <row r="4806" spans="1:23" x14ac:dyDescent="0.25">
      <c r="A4806" s="1">
        <v>43061</v>
      </c>
      <c r="B4806" s="2">
        <v>10822.59</v>
      </c>
      <c r="C4806" s="2">
        <v>178602</v>
      </c>
      <c r="D4806" s="2">
        <v>10827</v>
      </c>
      <c r="E4806" s="2">
        <v>10815</v>
      </c>
      <c r="F4806" s="10">
        <f t="shared" si="1210"/>
        <v>4.0748101886878274E-4</v>
      </c>
      <c r="G4806" s="2">
        <f t="shared" ca="1" si="1211"/>
        <v>118983.175</v>
      </c>
      <c r="H4806">
        <f t="shared" ca="1" si="1212"/>
        <v>1</v>
      </c>
      <c r="I4806">
        <f t="shared" si="1213"/>
        <v>-1</v>
      </c>
      <c r="J4806">
        <f t="shared" si="1216"/>
        <v>43.350000000000364</v>
      </c>
      <c r="K4806">
        <f t="shared" ca="1" si="1214"/>
        <v>1</v>
      </c>
      <c r="L4806" s="11">
        <f t="shared" ca="1" si="1208"/>
        <v>13682.139999999939</v>
      </c>
      <c r="M4806">
        <f t="shared" ca="1" si="1215"/>
        <v>1</v>
      </c>
      <c r="N4806">
        <f t="shared" ca="1" si="1209"/>
        <v>0</v>
      </c>
      <c r="O4806">
        <f>COUNTIF(結算日!$A$3:$A$249,A4806)</f>
        <v>0</v>
      </c>
      <c r="Q4806" s="7">
        <f t="shared" si="1217"/>
        <v>39</v>
      </c>
      <c r="R4806" s="8">
        <f t="shared" ca="1" si="1221"/>
        <v>17472</v>
      </c>
      <c r="S4806" s="8">
        <f t="shared" ca="1" si="1222"/>
        <v>4855425</v>
      </c>
      <c r="T4806" s="8">
        <f t="shared" ca="1" si="1218"/>
        <v>448</v>
      </c>
      <c r="U4806" s="9">
        <f t="shared" ca="1" si="1223"/>
        <v>0</v>
      </c>
      <c r="V4806">
        <f t="shared" si="1219"/>
        <v>2017</v>
      </c>
      <c r="W4806">
        <f t="shared" si="1220"/>
        <v>11</v>
      </c>
    </row>
    <row r="4807" spans="1:23" x14ac:dyDescent="0.25">
      <c r="A4807" s="1">
        <v>43062</v>
      </c>
      <c r="B4807" s="2">
        <v>10854.57</v>
      </c>
      <c r="C4807" s="2">
        <v>128388</v>
      </c>
      <c r="D4807" s="2">
        <v>10856</v>
      </c>
      <c r="E4807" s="2">
        <v>10843</v>
      </c>
      <c r="F4807" s="10">
        <f t="shared" si="1210"/>
        <v>1.3174174564256624E-4</v>
      </c>
      <c r="G4807" s="2">
        <f t="shared" ca="1" si="1211"/>
        <v>119161.97500000001</v>
      </c>
      <c r="H4807">
        <f t="shared" ca="1" si="1212"/>
        <v>1</v>
      </c>
      <c r="I4807">
        <f t="shared" si="1213"/>
        <v>-1</v>
      </c>
      <c r="J4807">
        <f t="shared" si="1216"/>
        <v>31.979999999999563</v>
      </c>
      <c r="K4807">
        <f t="shared" ca="1" si="1214"/>
        <v>1</v>
      </c>
      <c r="L4807" s="11">
        <f t="shared" ca="1" si="1208"/>
        <v>13714.119999999939</v>
      </c>
      <c r="M4807">
        <f t="shared" ca="1" si="1215"/>
        <v>1</v>
      </c>
      <c r="N4807">
        <f t="shared" ca="1" si="1209"/>
        <v>0</v>
      </c>
      <c r="O4807">
        <f>COUNTIF(結算日!$A$3:$A$249,A4807)</f>
        <v>0</v>
      </c>
      <c r="Q4807" s="7">
        <f t="shared" si="1217"/>
        <v>29</v>
      </c>
      <c r="R4807" s="8">
        <f t="shared" ca="1" si="1221"/>
        <v>12992</v>
      </c>
      <c r="S4807" s="8">
        <f t="shared" ca="1" si="1222"/>
        <v>4868417</v>
      </c>
      <c r="T4807" s="8">
        <f t="shared" ca="1" si="1218"/>
        <v>448</v>
      </c>
      <c r="U4807" s="9">
        <f t="shared" ca="1" si="1223"/>
        <v>0</v>
      </c>
      <c r="V4807">
        <f t="shared" si="1219"/>
        <v>2017</v>
      </c>
      <c r="W4807">
        <f t="shared" si="1220"/>
        <v>11</v>
      </c>
    </row>
    <row r="4808" spans="1:23" x14ac:dyDescent="0.25">
      <c r="A4808" s="1">
        <v>43063</v>
      </c>
      <c r="B4808" s="2">
        <v>10854.09</v>
      </c>
      <c r="C4808" s="2">
        <v>124846</v>
      </c>
      <c r="D4808" s="2">
        <v>10856</v>
      </c>
      <c r="E4808" s="2">
        <v>10842</v>
      </c>
      <c r="F4808" s="10">
        <f t="shared" si="1210"/>
        <v>1.7597053276685592E-4</v>
      </c>
      <c r="G4808" s="2">
        <f t="shared" ca="1" si="1211"/>
        <v>119579.125</v>
      </c>
      <c r="H4808">
        <f t="shared" ca="1" si="1212"/>
        <v>1</v>
      </c>
      <c r="I4808">
        <f t="shared" si="1213"/>
        <v>-1</v>
      </c>
      <c r="J4808">
        <f t="shared" si="1216"/>
        <v>-0.47999999999956344</v>
      </c>
      <c r="K4808">
        <f t="shared" ca="1" si="1214"/>
        <v>1</v>
      </c>
      <c r="L4808" s="11">
        <f t="shared" ca="1" si="1208"/>
        <v>13713.639999999939</v>
      </c>
      <c r="M4808">
        <f t="shared" ca="1" si="1215"/>
        <v>1</v>
      </c>
      <c r="N4808">
        <f t="shared" ca="1" si="1209"/>
        <v>0</v>
      </c>
      <c r="O4808">
        <f>COUNTIF(結算日!$A$3:$A$249,A4808)</f>
        <v>0</v>
      </c>
      <c r="Q4808" s="7">
        <f t="shared" si="1217"/>
        <v>0</v>
      </c>
      <c r="R4808" s="8">
        <f t="shared" ca="1" si="1221"/>
        <v>0</v>
      </c>
      <c r="S4808" s="8">
        <f t="shared" ca="1" si="1222"/>
        <v>4868417</v>
      </c>
      <c r="T4808" s="8">
        <f t="shared" ca="1" si="1218"/>
        <v>448</v>
      </c>
      <c r="U4808" s="9">
        <f t="shared" ca="1" si="1223"/>
        <v>0</v>
      </c>
      <c r="V4808">
        <f t="shared" si="1219"/>
        <v>2017</v>
      </c>
      <c r="W4808">
        <f t="shared" si="1220"/>
        <v>11</v>
      </c>
    </row>
    <row r="4809" spans="1:23" x14ac:dyDescent="0.25">
      <c r="A4809" s="1">
        <v>43066</v>
      </c>
      <c r="B4809" s="2">
        <v>10750.93</v>
      </c>
      <c r="C4809" s="2">
        <v>133404</v>
      </c>
      <c r="D4809" s="2">
        <v>10750</v>
      </c>
      <c r="E4809" s="2">
        <v>10736</v>
      </c>
      <c r="F4809" s="10">
        <f t="shared" si="1210"/>
        <v>-8.6504144292676166E-5</v>
      </c>
      <c r="G4809" s="2">
        <f t="shared" ca="1" si="1211"/>
        <v>120274.325</v>
      </c>
      <c r="H4809">
        <f t="shared" ca="1" si="1212"/>
        <v>1</v>
      </c>
      <c r="I4809">
        <f t="shared" si="1213"/>
        <v>1</v>
      </c>
      <c r="J4809">
        <f t="shared" si="1216"/>
        <v>-103.15999999999985</v>
      </c>
      <c r="K4809">
        <f t="shared" ca="1" si="1214"/>
        <v>1</v>
      </c>
      <c r="L4809" s="11">
        <f t="shared" ca="1" si="1208"/>
        <v>13610.47999999994</v>
      </c>
      <c r="M4809">
        <f t="shared" ca="1" si="1215"/>
        <v>1</v>
      </c>
      <c r="N4809">
        <f t="shared" ca="1" si="1209"/>
        <v>0</v>
      </c>
      <c r="O4809">
        <f>COUNTIF(結算日!$A$3:$A$249,A4809)</f>
        <v>0</v>
      </c>
      <c r="Q4809" s="7">
        <f t="shared" si="1217"/>
        <v>-106</v>
      </c>
      <c r="R4809" s="8">
        <f t="shared" ca="1" si="1221"/>
        <v>-47488</v>
      </c>
      <c r="S4809" s="8">
        <f t="shared" ca="1" si="1222"/>
        <v>4820929</v>
      </c>
      <c r="T4809" s="8">
        <f t="shared" ca="1" si="1218"/>
        <v>448</v>
      </c>
      <c r="U4809" s="9">
        <f t="shared" ca="1" si="1223"/>
        <v>0</v>
      </c>
      <c r="V4809">
        <f t="shared" si="1219"/>
        <v>2017</v>
      </c>
      <c r="W4809">
        <f t="shared" si="1220"/>
        <v>11</v>
      </c>
    </row>
    <row r="4810" spans="1:23" x14ac:dyDescent="0.25">
      <c r="A4810" s="1">
        <v>43067</v>
      </c>
      <c r="B4810" s="2">
        <v>10707.07</v>
      </c>
      <c r="C4810" s="2">
        <v>138961</v>
      </c>
      <c r="D4810" s="2">
        <v>10708</v>
      </c>
      <c r="E4810" s="2">
        <v>10695</v>
      </c>
      <c r="F4810" s="10">
        <f t="shared" si="1210"/>
        <v>8.6858496302077981E-5</v>
      </c>
      <c r="G4810" s="2">
        <f t="shared" ca="1" si="1211"/>
        <v>121267.1</v>
      </c>
      <c r="H4810">
        <f t="shared" ca="1" si="1212"/>
        <v>1</v>
      </c>
      <c r="I4810">
        <f t="shared" si="1213"/>
        <v>-1</v>
      </c>
      <c r="J4810">
        <f t="shared" si="1216"/>
        <v>-43.860000000000582</v>
      </c>
      <c r="K4810">
        <f t="shared" ca="1" si="1214"/>
        <v>1</v>
      </c>
      <c r="L4810" s="11">
        <f t="shared" ca="1" si="1208"/>
        <v>13566.619999999939</v>
      </c>
      <c r="M4810">
        <f t="shared" ca="1" si="1215"/>
        <v>1</v>
      </c>
      <c r="N4810">
        <f t="shared" ca="1" si="1209"/>
        <v>0</v>
      </c>
      <c r="O4810">
        <f>COUNTIF(結算日!$A$3:$A$249,A4810)</f>
        <v>0</v>
      </c>
      <c r="Q4810" s="7">
        <f t="shared" si="1217"/>
        <v>-42</v>
      </c>
      <c r="R4810" s="8">
        <f t="shared" ca="1" si="1221"/>
        <v>-18816</v>
      </c>
      <c r="S4810" s="8">
        <f t="shared" ca="1" si="1222"/>
        <v>4802113</v>
      </c>
      <c r="T4810" s="8">
        <f t="shared" ca="1" si="1218"/>
        <v>448</v>
      </c>
      <c r="U4810" s="9">
        <f t="shared" ca="1" si="1223"/>
        <v>0</v>
      </c>
      <c r="V4810">
        <f t="shared" si="1219"/>
        <v>2017</v>
      </c>
      <c r="W4810">
        <f t="shared" si="1220"/>
        <v>11</v>
      </c>
    </row>
    <row r="4811" spans="1:23" x14ac:dyDescent="0.25">
      <c r="A4811" s="1">
        <v>43068</v>
      </c>
      <c r="B4811" s="2">
        <v>10713.55</v>
      </c>
      <c r="C4811" s="2">
        <v>133493</v>
      </c>
      <c r="D4811" s="2">
        <v>10729</v>
      </c>
      <c r="E4811" s="2">
        <v>10716</v>
      </c>
      <c r="F4811" s="10">
        <f t="shared" si="1210"/>
        <v>1.4420990241330589E-3</v>
      </c>
      <c r="G4811" s="2">
        <f t="shared" ca="1" si="1211"/>
        <v>123266.375</v>
      </c>
      <c r="H4811">
        <f t="shared" ca="1" si="1212"/>
        <v>1</v>
      </c>
      <c r="I4811">
        <f t="shared" si="1213"/>
        <v>-1</v>
      </c>
      <c r="J4811">
        <f t="shared" si="1216"/>
        <v>6.4799999999995634</v>
      </c>
      <c r="K4811">
        <f t="shared" si="1214"/>
        <v>-1</v>
      </c>
      <c r="L4811" s="11">
        <f t="shared" ca="1" si="1208"/>
        <v>13573.099999999939</v>
      </c>
      <c r="M4811">
        <f t="shared" ca="1" si="1215"/>
        <v>-1</v>
      </c>
      <c r="N4811">
        <f t="shared" ca="1" si="1209"/>
        <v>2</v>
      </c>
      <c r="O4811">
        <f>COUNTIF(結算日!$A$3:$A$249,A4811)</f>
        <v>0</v>
      </c>
      <c r="Q4811" s="7">
        <f t="shared" si="1217"/>
        <v>21</v>
      </c>
      <c r="R4811" s="8">
        <f t="shared" ca="1" si="1221"/>
        <v>9408</v>
      </c>
      <c r="S4811" s="8">
        <f t="shared" ca="1" si="1222"/>
        <v>4811521</v>
      </c>
      <c r="T4811" s="8">
        <f t="shared" ca="1" si="1218"/>
        <v>-448</v>
      </c>
      <c r="U4811" s="9">
        <f t="shared" ca="1" si="1223"/>
        <v>896</v>
      </c>
      <c r="V4811">
        <f t="shared" si="1219"/>
        <v>2017</v>
      </c>
      <c r="W4811">
        <f t="shared" si="1220"/>
        <v>11</v>
      </c>
    </row>
    <row r="4812" spans="1:23" x14ac:dyDescent="0.25">
      <c r="A4812" s="1">
        <v>43069</v>
      </c>
      <c r="B4812" s="2">
        <v>10560.44</v>
      </c>
      <c r="C4812" s="2">
        <v>229130</v>
      </c>
      <c r="D4812" s="2">
        <v>10574</v>
      </c>
      <c r="E4812" s="2">
        <v>10564</v>
      </c>
      <c r="F4812" s="10">
        <f t="shared" si="1210"/>
        <v>1.2840374075322458E-3</v>
      </c>
      <c r="G4812" s="2">
        <f t="shared" ca="1" si="1211"/>
        <v>126529.325</v>
      </c>
      <c r="H4812">
        <f t="shared" ca="1" si="1212"/>
        <v>1</v>
      </c>
      <c r="I4812">
        <f t="shared" si="1213"/>
        <v>-1</v>
      </c>
      <c r="J4812">
        <f t="shared" si="1216"/>
        <v>-153.10999999999876</v>
      </c>
      <c r="K4812">
        <f t="shared" si="1214"/>
        <v>-1</v>
      </c>
      <c r="L4812" s="11">
        <f t="shared" ca="1" si="1208"/>
        <v>13726.209999999937</v>
      </c>
      <c r="M4812">
        <f t="shared" ca="1" si="1215"/>
        <v>-1</v>
      </c>
      <c r="N4812">
        <f t="shared" ca="1" si="1209"/>
        <v>0</v>
      </c>
      <c r="O4812">
        <f>COUNTIF(結算日!$A$3:$A$249,A4812)</f>
        <v>0</v>
      </c>
      <c r="Q4812" s="7">
        <f t="shared" si="1217"/>
        <v>-155</v>
      </c>
      <c r="R4812" s="8">
        <f t="shared" ca="1" si="1221"/>
        <v>69440</v>
      </c>
      <c r="S4812" s="8">
        <f t="shared" ca="1" si="1222"/>
        <v>4880065</v>
      </c>
      <c r="T4812" s="8">
        <f t="shared" ca="1" si="1218"/>
        <v>-461</v>
      </c>
      <c r="U4812" s="9">
        <f t="shared" ca="1" si="1223"/>
        <v>13</v>
      </c>
      <c r="V4812">
        <f t="shared" si="1219"/>
        <v>2017</v>
      </c>
      <c r="W4812">
        <f t="shared" si="1220"/>
        <v>11</v>
      </c>
    </row>
    <row r="4813" spans="1:23" x14ac:dyDescent="0.25">
      <c r="A4813" s="1">
        <v>43070</v>
      </c>
      <c r="B4813" s="2">
        <v>10600.37</v>
      </c>
      <c r="C4813" s="2">
        <v>178734</v>
      </c>
      <c r="D4813" s="2">
        <v>10604</v>
      </c>
      <c r="E4813" s="2">
        <v>10591</v>
      </c>
      <c r="F4813" s="10">
        <f t="shared" si="1210"/>
        <v>3.4244087706358783E-4</v>
      </c>
      <c r="G4813" s="2">
        <f t="shared" ca="1" si="1211"/>
        <v>128333.47500000001</v>
      </c>
      <c r="H4813">
        <f t="shared" ca="1" si="1212"/>
        <v>1</v>
      </c>
      <c r="I4813">
        <f t="shared" si="1213"/>
        <v>-1</v>
      </c>
      <c r="J4813">
        <f t="shared" si="1216"/>
        <v>39.930000000000291</v>
      </c>
      <c r="K4813">
        <f t="shared" ca="1" si="1214"/>
        <v>1</v>
      </c>
      <c r="L4813" s="11">
        <f t="shared" ca="1" si="1208"/>
        <v>13686.279999999937</v>
      </c>
      <c r="M4813">
        <f t="shared" ca="1" si="1215"/>
        <v>1</v>
      </c>
      <c r="N4813">
        <f t="shared" ca="1" si="1209"/>
        <v>2</v>
      </c>
      <c r="O4813">
        <f>COUNTIF(結算日!$A$3:$A$249,A4813)</f>
        <v>0</v>
      </c>
      <c r="Q4813" s="7">
        <f t="shared" si="1217"/>
        <v>30</v>
      </c>
      <c r="R4813" s="8">
        <f t="shared" ca="1" si="1221"/>
        <v>-13830</v>
      </c>
      <c r="S4813" s="8">
        <f t="shared" ca="1" si="1222"/>
        <v>4866222</v>
      </c>
      <c r="T4813" s="8">
        <f t="shared" ca="1" si="1218"/>
        <v>458</v>
      </c>
      <c r="U4813" s="9">
        <f t="shared" ca="1" si="1223"/>
        <v>919</v>
      </c>
      <c r="V4813">
        <f t="shared" si="1219"/>
        <v>2017</v>
      </c>
      <c r="W4813">
        <f t="shared" si="1220"/>
        <v>12</v>
      </c>
    </row>
    <row r="4814" spans="1:23" x14ac:dyDescent="0.25">
      <c r="A4814" s="1">
        <v>43073</v>
      </c>
      <c r="B4814" s="2">
        <v>10651.11</v>
      </c>
      <c r="C4814" s="2">
        <v>128095</v>
      </c>
      <c r="D4814" s="2">
        <v>10649</v>
      </c>
      <c r="E4814" s="2">
        <v>10636</v>
      </c>
      <c r="F4814" s="10">
        <f t="shared" si="1210"/>
        <v>-1.9810141853759955E-4</v>
      </c>
      <c r="G4814" s="2">
        <f t="shared" ca="1" si="1211"/>
        <v>128909.27499999999</v>
      </c>
      <c r="H4814">
        <f t="shared" ca="1" si="1212"/>
        <v>-1</v>
      </c>
      <c r="I4814">
        <f t="shared" si="1213"/>
        <v>1</v>
      </c>
      <c r="J4814">
        <f t="shared" si="1216"/>
        <v>50.739999999999782</v>
      </c>
      <c r="K4814">
        <f t="shared" ca="1" si="1214"/>
        <v>-1</v>
      </c>
      <c r="L4814" s="11">
        <f t="shared" ca="1" si="1208"/>
        <v>13737.019999999937</v>
      </c>
      <c r="M4814">
        <f t="shared" ca="1" si="1215"/>
        <v>-1</v>
      </c>
      <c r="N4814">
        <f t="shared" ca="1" si="1209"/>
        <v>2</v>
      </c>
      <c r="O4814">
        <f>COUNTIF(結算日!$A$3:$A$249,A4814)</f>
        <v>0</v>
      </c>
      <c r="Q4814" s="7">
        <f t="shared" si="1217"/>
        <v>45</v>
      </c>
      <c r="R4814" s="8">
        <f t="shared" ca="1" si="1221"/>
        <v>20610</v>
      </c>
      <c r="S4814" s="8">
        <f t="shared" ca="1" si="1222"/>
        <v>4885913</v>
      </c>
      <c r="T4814" s="8">
        <f t="shared" ca="1" si="1218"/>
        <v>-458</v>
      </c>
      <c r="U4814" s="9">
        <f t="shared" ca="1" si="1223"/>
        <v>916</v>
      </c>
      <c r="V4814">
        <f t="shared" si="1219"/>
        <v>2017</v>
      </c>
      <c r="W4814">
        <f t="shared" si="1220"/>
        <v>12</v>
      </c>
    </row>
    <row r="4815" spans="1:23" x14ac:dyDescent="0.25">
      <c r="A4815" s="1">
        <v>43074</v>
      </c>
      <c r="B4815" s="2">
        <v>10566.85</v>
      </c>
      <c r="C4815" s="2">
        <v>144319</v>
      </c>
      <c r="D4815" s="2">
        <v>10573</v>
      </c>
      <c r="E4815" s="2">
        <v>10559</v>
      </c>
      <c r="F4815" s="10">
        <f t="shared" si="1210"/>
        <v>5.8200882949965838E-4</v>
      </c>
      <c r="G4815" s="2">
        <f t="shared" ca="1" si="1211"/>
        <v>129835.2</v>
      </c>
      <c r="H4815">
        <f t="shared" ca="1" si="1212"/>
        <v>1</v>
      </c>
      <c r="I4815">
        <f t="shared" si="1213"/>
        <v>-1</v>
      </c>
      <c r="J4815">
        <f t="shared" si="1216"/>
        <v>-84.260000000000218</v>
      </c>
      <c r="K4815">
        <f t="shared" ca="1" si="1214"/>
        <v>1</v>
      </c>
      <c r="L4815" s="11">
        <f t="shared" ca="1" si="1208"/>
        <v>13821.279999999937</v>
      </c>
      <c r="M4815">
        <f t="shared" ca="1" si="1215"/>
        <v>1</v>
      </c>
      <c r="N4815">
        <f t="shared" ca="1" si="1209"/>
        <v>2</v>
      </c>
      <c r="O4815">
        <f>COUNTIF(結算日!$A$3:$A$249,A4815)</f>
        <v>0</v>
      </c>
      <c r="Q4815" s="7">
        <f t="shared" si="1217"/>
        <v>-76</v>
      </c>
      <c r="R4815" s="8">
        <f t="shared" ca="1" si="1221"/>
        <v>34808</v>
      </c>
      <c r="S4815" s="8">
        <f t="shared" ca="1" si="1222"/>
        <v>4919805</v>
      </c>
      <c r="T4815" s="8">
        <f t="shared" ca="1" si="1218"/>
        <v>465</v>
      </c>
      <c r="U4815" s="9">
        <f t="shared" ca="1" si="1223"/>
        <v>923</v>
      </c>
      <c r="V4815">
        <f t="shared" si="1219"/>
        <v>2017</v>
      </c>
      <c r="W4815">
        <f t="shared" si="1220"/>
        <v>12</v>
      </c>
    </row>
    <row r="4816" spans="1:23" x14ac:dyDescent="0.25">
      <c r="A4816" s="1">
        <v>43075</v>
      </c>
      <c r="B4816" s="2">
        <v>10393.92</v>
      </c>
      <c r="C4816" s="2">
        <v>159445</v>
      </c>
      <c r="D4816" s="2">
        <v>10386</v>
      </c>
      <c r="E4816" s="2">
        <v>10370</v>
      </c>
      <c r="F4816" s="10">
        <f t="shared" si="1210"/>
        <v>-7.6198392906623447E-4</v>
      </c>
      <c r="G4816" s="2">
        <f t="shared" ca="1" si="1211"/>
        <v>130049.25</v>
      </c>
      <c r="H4816">
        <f t="shared" ca="1" si="1212"/>
        <v>1</v>
      </c>
      <c r="I4816">
        <f t="shared" si="1213"/>
        <v>1</v>
      </c>
      <c r="J4816">
        <f t="shared" si="1216"/>
        <v>-172.93000000000029</v>
      </c>
      <c r="K4816">
        <f t="shared" ca="1" si="1214"/>
        <v>1</v>
      </c>
      <c r="L4816" s="11">
        <f t="shared" ca="1" si="1208"/>
        <v>13648.349999999937</v>
      </c>
      <c r="M4816">
        <f t="shared" ca="1" si="1215"/>
        <v>1</v>
      </c>
      <c r="N4816">
        <f t="shared" ca="1" si="1209"/>
        <v>0</v>
      </c>
      <c r="O4816">
        <f>COUNTIF(結算日!$A$3:$A$249,A4816)</f>
        <v>0</v>
      </c>
      <c r="Q4816" s="7">
        <f t="shared" si="1217"/>
        <v>-187</v>
      </c>
      <c r="R4816" s="8">
        <f t="shared" ca="1" si="1221"/>
        <v>-86955</v>
      </c>
      <c r="S4816" s="8">
        <f t="shared" ca="1" si="1222"/>
        <v>4831927</v>
      </c>
      <c r="T4816" s="8">
        <f t="shared" ca="1" si="1218"/>
        <v>465</v>
      </c>
      <c r="U4816" s="9">
        <f t="shared" ca="1" si="1223"/>
        <v>0</v>
      </c>
      <c r="V4816">
        <f t="shared" si="1219"/>
        <v>2017</v>
      </c>
      <c r="W4816">
        <f t="shared" si="1220"/>
        <v>12</v>
      </c>
    </row>
    <row r="4817" spans="1:23" x14ac:dyDescent="0.25">
      <c r="A4817" s="1">
        <v>43076</v>
      </c>
      <c r="B4817" s="2">
        <v>10355.76</v>
      </c>
      <c r="C4817" s="2">
        <v>137222</v>
      </c>
      <c r="D4817" s="2">
        <v>10360</v>
      </c>
      <c r="E4817" s="2">
        <v>10346</v>
      </c>
      <c r="F4817" s="10">
        <f t="shared" si="1210"/>
        <v>4.0943397683990135E-4</v>
      </c>
      <c r="G4817" s="2">
        <f t="shared" ca="1" si="1211"/>
        <v>130370.45</v>
      </c>
      <c r="H4817">
        <f t="shared" ca="1" si="1212"/>
        <v>1</v>
      </c>
      <c r="I4817">
        <f t="shared" si="1213"/>
        <v>-1</v>
      </c>
      <c r="J4817">
        <f t="shared" si="1216"/>
        <v>-38.159999999999854</v>
      </c>
      <c r="K4817">
        <f t="shared" ca="1" si="1214"/>
        <v>1</v>
      </c>
      <c r="L4817" s="11">
        <f t="shared" ca="1" si="1208"/>
        <v>13610.189999999937</v>
      </c>
      <c r="M4817">
        <f t="shared" ca="1" si="1215"/>
        <v>1</v>
      </c>
      <c r="N4817">
        <f t="shared" ca="1" si="1209"/>
        <v>0</v>
      </c>
      <c r="O4817">
        <f>COUNTIF(結算日!$A$3:$A$249,A4817)</f>
        <v>0</v>
      </c>
      <c r="Q4817" s="7">
        <f t="shared" si="1217"/>
        <v>-26</v>
      </c>
      <c r="R4817" s="8">
        <f t="shared" ca="1" si="1221"/>
        <v>-12090</v>
      </c>
      <c r="S4817" s="8">
        <f t="shared" ca="1" si="1222"/>
        <v>4819837</v>
      </c>
      <c r="T4817" s="8">
        <f t="shared" ca="1" si="1218"/>
        <v>465</v>
      </c>
      <c r="U4817" s="9">
        <f t="shared" ca="1" si="1223"/>
        <v>0</v>
      </c>
      <c r="V4817">
        <f t="shared" si="1219"/>
        <v>2017</v>
      </c>
      <c r="W4817">
        <f t="shared" si="1220"/>
        <v>12</v>
      </c>
    </row>
    <row r="4818" spans="1:23" x14ac:dyDescent="0.25">
      <c r="A4818" s="1">
        <v>43077</v>
      </c>
      <c r="B4818" s="2">
        <v>10398.620000000001</v>
      </c>
      <c r="C4818" s="2">
        <v>129547</v>
      </c>
      <c r="D4818" s="2">
        <v>10397</v>
      </c>
      <c r="E4818" s="2">
        <v>10383</v>
      </c>
      <c r="F4818" s="10">
        <f t="shared" si="1210"/>
        <v>-1.5578990289100147E-4</v>
      </c>
      <c r="G4818" s="2">
        <f t="shared" ca="1" si="1211"/>
        <v>130581.425</v>
      </c>
      <c r="H4818">
        <f t="shared" ca="1" si="1212"/>
        <v>-1</v>
      </c>
      <c r="I4818">
        <f t="shared" si="1213"/>
        <v>1</v>
      </c>
      <c r="J4818">
        <f t="shared" si="1216"/>
        <v>42.860000000000582</v>
      </c>
      <c r="K4818">
        <f t="shared" ca="1" si="1214"/>
        <v>-1</v>
      </c>
      <c r="L4818" s="11">
        <f t="shared" ca="1" si="1208"/>
        <v>13653.049999999937</v>
      </c>
      <c r="M4818">
        <f t="shared" ca="1" si="1215"/>
        <v>-1</v>
      </c>
      <c r="N4818">
        <f t="shared" ca="1" si="1209"/>
        <v>2</v>
      </c>
      <c r="O4818">
        <f>COUNTIF(結算日!$A$3:$A$249,A4818)</f>
        <v>0</v>
      </c>
      <c r="Q4818" s="7">
        <f t="shared" si="1217"/>
        <v>37</v>
      </c>
      <c r="R4818" s="8">
        <f t="shared" ca="1" si="1221"/>
        <v>17205</v>
      </c>
      <c r="S4818" s="8">
        <f t="shared" ca="1" si="1222"/>
        <v>4837042</v>
      </c>
      <c r="T4818" s="8">
        <f t="shared" ca="1" si="1218"/>
        <v>-465</v>
      </c>
      <c r="U4818" s="9">
        <f t="shared" ca="1" si="1223"/>
        <v>930</v>
      </c>
      <c r="V4818">
        <f t="shared" si="1219"/>
        <v>2017</v>
      </c>
      <c r="W4818">
        <f t="shared" si="1220"/>
        <v>12</v>
      </c>
    </row>
    <row r="4819" spans="1:23" x14ac:dyDescent="0.25">
      <c r="A4819" s="1">
        <v>43080</v>
      </c>
      <c r="B4819" s="2">
        <v>10473.09</v>
      </c>
      <c r="C4819" s="2">
        <v>116445</v>
      </c>
      <c r="D4819" s="2">
        <v>10479</v>
      </c>
      <c r="E4819" s="2">
        <v>10466</v>
      </c>
      <c r="F4819" s="10">
        <f t="shared" si="1210"/>
        <v>5.6430337178414725E-4</v>
      </c>
      <c r="G4819" s="2">
        <f t="shared" ca="1" si="1211"/>
        <v>130351.05</v>
      </c>
      <c r="H4819">
        <f t="shared" ca="1" si="1212"/>
        <v>-1</v>
      </c>
      <c r="I4819">
        <f t="shared" si="1213"/>
        <v>-1</v>
      </c>
      <c r="J4819">
        <f t="shared" si="1216"/>
        <v>74.469999999999345</v>
      </c>
      <c r="K4819">
        <f t="shared" ca="1" si="1214"/>
        <v>-1</v>
      </c>
      <c r="L4819" s="11">
        <f t="shared" ca="1" si="1208"/>
        <v>13578.579999999938</v>
      </c>
      <c r="M4819">
        <f t="shared" ca="1" si="1215"/>
        <v>-1</v>
      </c>
      <c r="N4819">
        <f t="shared" ca="1" si="1209"/>
        <v>0</v>
      </c>
      <c r="O4819">
        <f>COUNTIF(結算日!$A$3:$A$249,A4819)</f>
        <v>0</v>
      </c>
      <c r="Q4819" s="7">
        <f t="shared" si="1217"/>
        <v>82</v>
      </c>
      <c r="R4819" s="8">
        <f t="shared" ca="1" si="1221"/>
        <v>-38130</v>
      </c>
      <c r="S4819" s="8">
        <f t="shared" ca="1" si="1222"/>
        <v>4797982</v>
      </c>
      <c r="T4819" s="8">
        <f t="shared" ca="1" si="1218"/>
        <v>-457</v>
      </c>
      <c r="U4819" s="9">
        <f t="shared" ca="1" si="1223"/>
        <v>8</v>
      </c>
      <c r="V4819">
        <f t="shared" si="1219"/>
        <v>2017</v>
      </c>
      <c r="W4819">
        <f t="shared" si="1220"/>
        <v>12</v>
      </c>
    </row>
    <row r="4820" spans="1:23" x14ac:dyDescent="0.25">
      <c r="A4820" s="1">
        <v>43081</v>
      </c>
      <c r="B4820" s="2">
        <v>10443.280000000001</v>
      </c>
      <c r="C4820" s="2">
        <v>106073</v>
      </c>
      <c r="D4820" s="2">
        <v>10432</v>
      </c>
      <c r="E4820" s="2">
        <v>10422</v>
      </c>
      <c r="F4820" s="10">
        <f t="shared" si="1210"/>
        <v>-1.0801204219365035E-3</v>
      </c>
      <c r="G4820" s="2">
        <f t="shared" ca="1" si="1211"/>
        <v>130031.575</v>
      </c>
      <c r="H4820">
        <f t="shared" ca="1" si="1212"/>
        <v>-1</v>
      </c>
      <c r="I4820">
        <f t="shared" si="1213"/>
        <v>1</v>
      </c>
      <c r="J4820">
        <f t="shared" si="1216"/>
        <v>-29.809999999999491</v>
      </c>
      <c r="K4820">
        <f t="shared" si="1214"/>
        <v>1</v>
      </c>
      <c r="L4820" s="11">
        <f t="shared" ca="1" si="1208"/>
        <v>13608.389999999938</v>
      </c>
      <c r="M4820">
        <f t="shared" ca="1" si="1215"/>
        <v>1</v>
      </c>
      <c r="N4820">
        <f t="shared" ca="1" si="1209"/>
        <v>2</v>
      </c>
      <c r="O4820">
        <f>COUNTIF(結算日!$A$3:$A$249,A4820)</f>
        <v>0</v>
      </c>
      <c r="Q4820" s="7">
        <f t="shared" si="1217"/>
        <v>-47</v>
      </c>
      <c r="R4820" s="8">
        <f t="shared" ca="1" si="1221"/>
        <v>21479</v>
      </c>
      <c r="S4820" s="8">
        <f t="shared" ca="1" si="1222"/>
        <v>4819453</v>
      </c>
      <c r="T4820" s="8">
        <f t="shared" ca="1" si="1218"/>
        <v>461</v>
      </c>
      <c r="U4820" s="9">
        <f t="shared" ca="1" si="1223"/>
        <v>918</v>
      </c>
      <c r="V4820">
        <f t="shared" si="1219"/>
        <v>2017</v>
      </c>
      <c r="W4820">
        <f t="shared" si="1220"/>
        <v>12</v>
      </c>
    </row>
    <row r="4821" spans="1:23" x14ac:dyDescent="0.25">
      <c r="A4821" s="1">
        <v>43082</v>
      </c>
      <c r="B4821" s="2">
        <v>10470.700000000001</v>
      </c>
      <c r="C4821" s="2">
        <v>102478</v>
      </c>
      <c r="D4821" s="2">
        <v>10449</v>
      </c>
      <c r="E4821" s="2">
        <v>10439</v>
      </c>
      <c r="F4821" s="10">
        <f t="shared" si="1210"/>
        <v>-2.0724497884573312E-3</v>
      </c>
      <c r="G4821" s="2">
        <f t="shared" ca="1" si="1211"/>
        <v>129183.1</v>
      </c>
      <c r="H4821">
        <f t="shared" ca="1" si="1212"/>
        <v>-1</v>
      </c>
      <c r="I4821">
        <f t="shared" si="1213"/>
        <v>1</v>
      </c>
      <c r="J4821">
        <f t="shared" si="1216"/>
        <v>27.420000000000073</v>
      </c>
      <c r="K4821">
        <f t="shared" si="1214"/>
        <v>1</v>
      </c>
      <c r="L4821" s="11">
        <f t="shared" ca="1" si="1208"/>
        <v>13635.809999999938</v>
      </c>
      <c r="M4821">
        <f t="shared" ca="1" si="1215"/>
        <v>1</v>
      </c>
      <c r="N4821">
        <f t="shared" ca="1" si="1209"/>
        <v>0</v>
      </c>
      <c r="O4821">
        <f>COUNTIF(結算日!$A$3:$A$249,A4821)</f>
        <v>0</v>
      </c>
      <c r="Q4821" s="7">
        <f t="shared" si="1217"/>
        <v>17</v>
      </c>
      <c r="R4821" s="8">
        <f t="shared" ca="1" si="1221"/>
        <v>7837</v>
      </c>
      <c r="S4821" s="8">
        <f t="shared" ca="1" si="1222"/>
        <v>4826372</v>
      </c>
      <c r="T4821" s="8">
        <f t="shared" ca="1" si="1218"/>
        <v>461</v>
      </c>
      <c r="U4821" s="9">
        <f t="shared" ca="1" si="1223"/>
        <v>0</v>
      </c>
      <c r="V4821">
        <f t="shared" si="1219"/>
        <v>2017</v>
      </c>
      <c r="W4821">
        <f t="shared" si="1220"/>
        <v>12</v>
      </c>
    </row>
    <row r="4822" spans="1:23" x14ac:dyDescent="0.25">
      <c r="A4822" s="1">
        <v>43083</v>
      </c>
      <c r="B4822" s="2">
        <v>10538.01</v>
      </c>
      <c r="C4822" s="2">
        <v>112194</v>
      </c>
      <c r="D4822" s="2">
        <v>10528</v>
      </c>
      <c r="E4822" s="2">
        <v>10512</v>
      </c>
      <c r="F4822" s="10">
        <f t="shared" si="1210"/>
        <v>-9.4989471446693674E-4</v>
      </c>
      <c r="G4822" s="2">
        <f t="shared" ca="1" si="1211"/>
        <v>129017.55</v>
      </c>
      <c r="H4822">
        <f t="shared" ca="1" si="1212"/>
        <v>-1</v>
      </c>
      <c r="I4822">
        <f t="shared" si="1213"/>
        <v>1</v>
      </c>
      <c r="J4822">
        <f t="shared" si="1216"/>
        <v>67.309999999999491</v>
      </c>
      <c r="K4822">
        <f t="shared" ca="1" si="1214"/>
        <v>-1</v>
      </c>
      <c r="L4822" s="11">
        <f t="shared" ca="1" si="1208"/>
        <v>13703.119999999937</v>
      </c>
      <c r="M4822">
        <f t="shared" ca="1" si="1215"/>
        <v>-1</v>
      </c>
      <c r="N4822">
        <f t="shared" ca="1" si="1209"/>
        <v>2</v>
      </c>
      <c r="O4822">
        <f>COUNTIF(結算日!$A$3:$A$249,A4822)</f>
        <v>0</v>
      </c>
      <c r="Q4822" s="7">
        <f t="shared" si="1217"/>
        <v>79</v>
      </c>
      <c r="R4822" s="8">
        <f t="shared" ca="1" si="1221"/>
        <v>36419</v>
      </c>
      <c r="S4822" s="8">
        <f t="shared" ca="1" si="1222"/>
        <v>4862791</v>
      </c>
      <c r="T4822" s="8">
        <f t="shared" ca="1" si="1218"/>
        <v>-461</v>
      </c>
      <c r="U4822" s="9">
        <f t="shared" ca="1" si="1223"/>
        <v>922</v>
      </c>
      <c r="V4822">
        <f t="shared" si="1219"/>
        <v>2017</v>
      </c>
      <c r="W4822">
        <f t="shared" si="1220"/>
        <v>12</v>
      </c>
    </row>
    <row r="4823" spans="1:23" x14ac:dyDescent="0.25">
      <c r="A4823" s="1">
        <v>43084</v>
      </c>
      <c r="B4823" s="2">
        <v>10491.44</v>
      </c>
      <c r="C4823" s="2">
        <v>124838</v>
      </c>
      <c r="D4823" s="2">
        <v>10485</v>
      </c>
      <c r="E4823" s="2">
        <v>10465</v>
      </c>
      <c r="F4823" s="10">
        <f t="shared" si="1210"/>
        <v>-6.138337539938199E-4</v>
      </c>
      <c r="G4823" s="2">
        <f t="shared" ca="1" si="1211"/>
        <v>129024.27499999999</v>
      </c>
      <c r="H4823">
        <f t="shared" ca="1" si="1212"/>
        <v>-1</v>
      </c>
      <c r="I4823">
        <f t="shared" si="1213"/>
        <v>1</v>
      </c>
      <c r="J4823">
        <f t="shared" si="1216"/>
        <v>-46.569999999999709</v>
      </c>
      <c r="K4823">
        <f t="shared" ca="1" si="1214"/>
        <v>-1</v>
      </c>
      <c r="L4823" s="11">
        <f t="shared" ca="1" si="1208"/>
        <v>13749.689999999937</v>
      </c>
      <c r="M4823">
        <f t="shared" ca="1" si="1215"/>
        <v>-1</v>
      </c>
      <c r="N4823">
        <f t="shared" ca="1" si="1209"/>
        <v>0</v>
      </c>
      <c r="O4823">
        <f>COUNTIF(結算日!$A$3:$A$249,A4823)</f>
        <v>0</v>
      </c>
      <c r="Q4823" s="7">
        <f t="shared" si="1217"/>
        <v>-43</v>
      </c>
      <c r="R4823" s="8">
        <f t="shared" ca="1" si="1221"/>
        <v>19823</v>
      </c>
      <c r="S4823" s="8">
        <f t="shared" ca="1" si="1222"/>
        <v>4881692</v>
      </c>
      <c r="T4823" s="8">
        <f t="shared" ca="1" si="1218"/>
        <v>-465</v>
      </c>
      <c r="U4823" s="9">
        <f t="shared" ca="1" si="1223"/>
        <v>4</v>
      </c>
      <c r="V4823">
        <f t="shared" si="1219"/>
        <v>2017</v>
      </c>
      <c r="W4823">
        <f t="shared" si="1220"/>
        <v>12</v>
      </c>
    </row>
    <row r="4824" spans="1:23" x14ac:dyDescent="0.25">
      <c r="A4824" s="1">
        <v>43087</v>
      </c>
      <c r="B4824" s="2">
        <v>10506.52</v>
      </c>
      <c r="C4824" s="2">
        <v>94135</v>
      </c>
      <c r="D4824" s="2">
        <v>10502</v>
      </c>
      <c r="E4824" s="2">
        <v>10490</v>
      </c>
      <c r="F4824" s="10">
        <f t="shared" si="1210"/>
        <v>-4.3020905114166119E-4</v>
      </c>
      <c r="G4824" s="2">
        <f t="shared" ca="1" si="1211"/>
        <v>128770.72500000001</v>
      </c>
      <c r="H4824">
        <f t="shared" ca="1" si="1212"/>
        <v>-1</v>
      </c>
      <c r="I4824">
        <f t="shared" si="1213"/>
        <v>1</v>
      </c>
      <c r="J4824">
        <f t="shared" si="1216"/>
        <v>15.079999999999927</v>
      </c>
      <c r="K4824">
        <f t="shared" ca="1" si="1214"/>
        <v>-1</v>
      </c>
      <c r="L4824" s="11">
        <f t="shared" ca="1" si="1208"/>
        <v>13734.609999999937</v>
      </c>
      <c r="M4824">
        <f t="shared" ca="1" si="1215"/>
        <v>-1</v>
      </c>
      <c r="N4824">
        <f t="shared" ca="1" si="1209"/>
        <v>0</v>
      </c>
      <c r="O4824">
        <f>COUNTIF(結算日!$A$3:$A$249,A4824)</f>
        <v>0</v>
      </c>
      <c r="Q4824" s="7">
        <f t="shared" si="1217"/>
        <v>17</v>
      </c>
      <c r="R4824" s="8">
        <f t="shared" ca="1" si="1221"/>
        <v>-7905</v>
      </c>
      <c r="S4824" s="8">
        <f t="shared" ca="1" si="1222"/>
        <v>4873783</v>
      </c>
      <c r="T4824" s="8">
        <f t="shared" ca="1" si="1218"/>
        <v>-464</v>
      </c>
      <c r="U4824" s="9">
        <f t="shared" ca="1" si="1223"/>
        <v>1</v>
      </c>
      <c r="V4824">
        <f t="shared" si="1219"/>
        <v>2017</v>
      </c>
      <c r="W4824">
        <f t="shared" si="1220"/>
        <v>12</v>
      </c>
    </row>
    <row r="4825" spans="1:23" x14ac:dyDescent="0.25">
      <c r="A4825" s="1">
        <v>43088</v>
      </c>
      <c r="B4825" s="2">
        <v>10467.34</v>
      </c>
      <c r="C4825" s="2">
        <v>111530</v>
      </c>
      <c r="D4825" s="2">
        <v>10459</v>
      </c>
      <c r="E4825" s="2">
        <v>10446</v>
      </c>
      <c r="F4825" s="10">
        <f t="shared" si="1210"/>
        <v>-7.9676402982997718E-4</v>
      </c>
      <c r="G4825" s="2">
        <f t="shared" ca="1" si="1211"/>
        <v>128789.925</v>
      </c>
      <c r="H4825">
        <f t="shared" ca="1" si="1212"/>
        <v>-1</v>
      </c>
      <c r="I4825">
        <f t="shared" si="1213"/>
        <v>1</v>
      </c>
      <c r="J4825">
        <f t="shared" si="1216"/>
        <v>-39.180000000000291</v>
      </c>
      <c r="K4825">
        <f t="shared" ca="1" si="1214"/>
        <v>-1</v>
      </c>
      <c r="L4825" s="11">
        <f t="shared" ca="1" si="1208"/>
        <v>13773.789999999937</v>
      </c>
      <c r="M4825">
        <f t="shared" ca="1" si="1215"/>
        <v>-1</v>
      </c>
      <c r="N4825">
        <f t="shared" ca="1" si="1209"/>
        <v>0</v>
      </c>
      <c r="O4825">
        <f>COUNTIF(結算日!$A$3:$A$249,A4825)</f>
        <v>0</v>
      </c>
      <c r="Q4825" s="7">
        <f t="shared" si="1217"/>
        <v>-43</v>
      </c>
      <c r="R4825" s="8">
        <f t="shared" ca="1" si="1221"/>
        <v>19952</v>
      </c>
      <c r="S4825" s="8">
        <f t="shared" ca="1" si="1222"/>
        <v>4893734</v>
      </c>
      <c r="T4825" s="8">
        <f t="shared" ca="1" si="1218"/>
        <v>-467</v>
      </c>
      <c r="U4825" s="9">
        <f t="shared" ca="1" si="1223"/>
        <v>3</v>
      </c>
      <c r="V4825">
        <f t="shared" si="1219"/>
        <v>2017</v>
      </c>
      <c r="W4825">
        <f t="shared" si="1220"/>
        <v>12</v>
      </c>
    </row>
    <row r="4826" spans="1:23" x14ac:dyDescent="0.25">
      <c r="A4826" s="1">
        <v>43089</v>
      </c>
      <c r="B4826" s="2">
        <v>10504.52</v>
      </c>
      <c r="C4826" s="2">
        <v>101112</v>
      </c>
      <c r="D4826" s="2">
        <v>10497</v>
      </c>
      <c r="E4826" s="2">
        <v>10509</v>
      </c>
      <c r="F4826" s="10">
        <f t="shared" si="1210"/>
        <v>4.2648307585690937E-4</v>
      </c>
      <c r="G4826" s="2">
        <f t="shared" ca="1" si="1211"/>
        <v>128347.75</v>
      </c>
      <c r="H4826">
        <f t="shared" ca="1" si="1212"/>
        <v>-1</v>
      </c>
      <c r="I4826">
        <f t="shared" si="1213"/>
        <v>-1</v>
      </c>
      <c r="J4826">
        <f t="shared" si="1216"/>
        <v>37.180000000000291</v>
      </c>
      <c r="K4826">
        <f t="shared" ca="1" si="1214"/>
        <v>-1</v>
      </c>
      <c r="L4826" s="11">
        <f t="shared" ca="1" si="1208"/>
        <v>13736.609999999937</v>
      </c>
      <c r="M4826">
        <f t="shared" ca="1" si="1215"/>
        <v>-1</v>
      </c>
      <c r="N4826">
        <f t="shared" ca="1" si="1209"/>
        <v>0</v>
      </c>
      <c r="O4826">
        <f>COUNTIF(結算日!$A$3:$A$249,A4826)</f>
        <v>1</v>
      </c>
      <c r="Q4826" s="7">
        <f t="shared" si="1217"/>
        <v>38</v>
      </c>
      <c r="R4826" s="8">
        <f t="shared" ca="1" si="1221"/>
        <v>-17746</v>
      </c>
      <c r="S4826" s="8">
        <f t="shared" ca="1" si="1222"/>
        <v>4875985</v>
      </c>
      <c r="T4826" s="8">
        <f t="shared" ca="1" si="1218"/>
        <v>-463</v>
      </c>
      <c r="U4826" s="9">
        <f t="shared" ca="1" si="1223"/>
        <v>930</v>
      </c>
      <c r="V4826">
        <f t="shared" si="1219"/>
        <v>2017</v>
      </c>
      <c r="W4826">
        <f t="shared" si="1220"/>
        <v>12</v>
      </c>
    </row>
    <row r="4827" spans="1:23" x14ac:dyDescent="0.25">
      <c r="A4827" s="1">
        <v>43090</v>
      </c>
      <c r="B4827" s="2">
        <v>10488.97</v>
      </c>
      <c r="C4827" s="2">
        <v>97932</v>
      </c>
      <c r="D4827" s="2">
        <v>10497</v>
      </c>
      <c r="E4827" s="2">
        <v>10483</v>
      </c>
      <c r="F4827" s="10">
        <f t="shared" si="1210"/>
        <v>7.6556611373668204E-4</v>
      </c>
      <c r="G4827" s="2">
        <f t="shared" ca="1" si="1211"/>
        <v>128046.325</v>
      </c>
      <c r="H4827">
        <f t="shared" ca="1" si="1212"/>
        <v>-1</v>
      </c>
      <c r="I4827">
        <f t="shared" si="1213"/>
        <v>-1</v>
      </c>
      <c r="J4827">
        <f t="shared" si="1216"/>
        <v>-15.550000000001091</v>
      </c>
      <c r="K4827">
        <f t="shared" ca="1" si="1214"/>
        <v>-1</v>
      </c>
      <c r="L4827" s="11">
        <f t="shared" ca="1" si="1208"/>
        <v>13752.159999999938</v>
      </c>
      <c r="M4827">
        <f t="shared" ca="1" si="1215"/>
        <v>-1</v>
      </c>
      <c r="N4827">
        <f t="shared" ca="1" si="1209"/>
        <v>0</v>
      </c>
      <c r="O4827">
        <f>COUNTIF(結算日!$A$3:$A$249,A4827)</f>
        <v>0</v>
      </c>
      <c r="Q4827" s="7">
        <f t="shared" si="1217"/>
        <v>-12</v>
      </c>
      <c r="R4827" s="8">
        <f t="shared" ca="1" si="1221"/>
        <v>5556</v>
      </c>
      <c r="S4827" s="8">
        <f t="shared" ca="1" si="1222"/>
        <v>4880611</v>
      </c>
      <c r="T4827" s="8">
        <f t="shared" ca="1" si="1218"/>
        <v>-464</v>
      </c>
      <c r="U4827" s="9">
        <f t="shared" ca="1" si="1223"/>
        <v>1</v>
      </c>
      <c r="V4827">
        <f t="shared" si="1219"/>
        <v>2017</v>
      </c>
      <c r="W4827">
        <f t="shared" si="1220"/>
        <v>12</v>
      </c>
    </row>
    <row r="4828" spans="1:23" x14ac:dyDescent="0.25">
      <c r="A4828" s="1">
        <v>43091</v>
      </c>
      <c r="B4828" s="2">
        <v>10537.27</v>
      </c>
      <c r="C4828" s="2">
        <v>91011</v>
      </c>
      <c r="D4828" s="2">
        <v>10535</v>
      </c>
      <c r="E4828" s="2">
        <v>10519</v>
      </c>
      <c r="F4828" s="10">
        <f t="shared" si="1210"/>
        <v>-2.154258171234158E-4</v>
      </c>
      <c r="G4828" s="2">
        <f t="shared" ca="1" si="1211"/>
        <v>126662.3</v>
      </c>
      <c r="H4828">
        <f t="shared" ca="1" si="1212"/>
        <v>-1</v>
      </c>
      <c r="I4828">
        <f t="shared" si="1213"/>
        <v>1</v>
      </c>
      <c r="J4828">
        <f t="shared" si="1216"/>
        <v>48.300000000001091</v>
      </c>
      <c r="K4828">
        <f t="shared" ca="1" si="1214"/>
        <v>-1</v>
      </c>
      <c r="L4828" s="11">
        <f t="shared" ca="1" si="1208"/>
        <v>13703.859999999937</v>
      </c>
      <c r="M4828">
        <f t="shared" ca="1" si="1215"/>
        <v>-1</v>
      </c>
      <c r="N4828">
        <f t="shared" ca="1" si="1209"/>
        <v>0</v>
      </c>
      <c r="O4828">
        <f>COUNTIF(結算日!$A$3:$A$249,A4828)</f>
        <v>0</v>
      </c>
      <c r="Q4828" s="7">
        <f t="shared" si="1217"/>
        <v>38</v>
      </c>
      <c r="R4828" s="8">
        <f t="shared" ca="1" si="1221"/>
        <v>-17632</v>
      </c>
      <c r="S4828" s="8">
        <f t="shared" ca="1" si="1222"/>
        <v>4862978</v>
      </c>
      <c r="T4828" s="8">
        <f t="shared" ca="1" si="1218"/>
        <v>-461</v>
      </c>
      <c r="U4828" s="9">
        <f t="shared" ca="1" si="1223"/>
        <v>3</v>
      </c>
      <c r="V4828">
        <f t="shared" si="1219"/>
        <v>2017</v>
      </c>
      <c r="W4828">
        <f t="shared" si="1220"/>
        <v>12</v>
      </c>
    </row>
    <row r="4829" spans="1:23" x14ac:dyDescent="0.25">
      <c r="A4829" s="1">
        <v>43094</v>
      </c>
      <c r="B4829" s="2">
        <v>10522.49</v>
      </c>
      <c r="C4829" s="2">
        <v>81151</v>
      </c>
      <c r="D4829" s="2">
        <v>10526</v>
      </c>
      <c r="E4829" s="2">
        <v>10511</v>
      </c>
      <c r="F4829" s="10">
        <f t="shared" si="1210"/>
        <v>3.3357123646582387E-4</v>
      </c>
      <c r="G4829" s="2">
        <f t="shared" ca="1" si="1211"/>
        <v>125634.35</v>
      </c>
      <c r="H4829">
        <f t="shared" ca="1" si="1212"/>
        <v>-1</v>
      </c>
      <c r="I4829">
        <f t="shared" si="1213"/>
        <v>-1</v>
      </c>
      <c r="J4829">
        <f t="shared" si="1216"/>
        <v>-14.780000000000655</v>
      </c>
      <c r="K4829">
        <f t="shared" ca="1" si="1214"/>
        <v>-1</v>
      </c>
      <c r="L4829" s="11">
        <f t="shared" ca="1" si="1208"/>
        <v>13718.639999999938</v>
      </c>
      <c r="M4829">
        <f t="shared" ca="1" si="1215"/>
        <v>-1</v>
      </c>
      <c r="N4829">
        <f t="shared" ca="1" si="1209"/>
        <v>0</v>
      </c>
      <c r="O4829">
        <f>COUNTIF(結算日!$A$3:$A$249,A4829)</f>
        <v>0</v>
      </c>
      <c r="Q4829" s="7">
        <f t="shared" si="1217"/>
        <v>-9</v>
      </c>
      <c r="R4829" s="8">
        <f t="shared" ca="1" si="1221"/>
        <v>4149</v>
      </c>
      <c r="S4829" s="8">
        <f t="shared" ca="1" si="1222"/>
        <v>4867124</v>
      </c>
      <c r="T4829" s="8">
        <f t="shared" ca="1" si="1218"/>
        <v>-462</v>
      </c>
      <c r="U4829" s="9">
        <f t="shared" ca="1" si="1223"/>
        <v>1</v>
      </c>
      <c r="V4829">
        <f t="shared" si="1219"/>
        <v>2017</v>
      </c>
      <c r="W4829">
        <f t="shared" si="1220"/>
        <v>12</v>
      </c>
    </row>
    <row r="4830" spans="1:23" x14ac:dyDescent="0.25">
      <c r="A4830" s="1">
        <v>43095</v>
      </c>
      <c r="B4830" s="2">
        <v>10421.91</v>
      </c>
      <c r="C4830" s="2">
        <v>96990</v>
      </c>
      <c r="D4830" s="2">
        <v>10416</v>
      </c>
      <c r="E4830" s="2">
        <v>10403</v>
      </c>
      <c r="F4830" s="10">
        <f t="shared" si="1210"/>
        <v>-5.670745573508329E-4</v>
      </c>
      <c r="G4830" s="2">
        <f t="shared" ca="1" si="1211"/>
        <v>125120.925</v>
      </c>
      <c r="H4830">
        <f t="shared" ca="1" si="1212"/>
        <v>-1</v>
      </c>
      <c r="I4830">
        <f t="shared" si="1213"/>
        <v>1</v>
      </c>
      <c r="J4830">
        <f t="shared" si="1216"/>
        <v>-100.57999999999993</v>
      </c>
      <c r="K4830">
        <f t="shared" ca="1" si="1214"/>
        <v>-1</v>
      </c>
      <c r="L4830" s="11">
        <f t="shared" ca="1" si="1208"/>
        <v>13819.219999999937</v>
      </c>
      <c r="M4830">
        <f t="shared" ca="1" si="1215"/>
        <v>-1</v>
      </c>
      <c r="N4830">
        <f t="shared" ca="1" si="1209"/>
        <v>0</v>
      </c>
      <c r="O4830">
        <f>COUNTIF(結算日!$A$3:$A$249,A4830)</f>
        <v>0</v>
      </c>
      <c r="Q4830" s="7">
        <f t="shared" si="1217"/>
        <v>-110</v>
      </c>
      <c r="R4830" s="8">
        <f t="shared" ca="1" si="1221"/>
        <v>50820</v>
      </c>
      <c r="S4830" s="8">
        <f t="shared" ca="1" si="1222"/>
        <v>4917943</v>
      </c>
      <c r="T4830" s="8">
        <f t="shared" ca="1" si="1218"/>
        <v>-472</v>
      </c>
      <c r="U4830" s="9">
        <f t="shared" ca="1" si="1223"/>
        <v>10</v>
      </c>
      <c r="V4830">
        <f t="shared" si="1219"/>
        <v>2017</v>
      </c>
      <c r="W4830">
        <f t="shared" si="1220"/>
        <v>12</v>
      </c>
    </row>
    <row r="4831" spans="1:23" x14ac:dyDescent="0.25">
      <c r="A4831" s="1">
        <v>43096</v>
      </c>
      <c r="B4831" s="2">
        <v>10486.67</v>
      </c>
      <c r="C4831" s="2">
        <v>90737</v>
      </c>
      <c r="D4831" s="2">
        <v>10476</v>
      </c>
      <c r="E4831" s="2">
        <v>10462</v>
      </c>
      <c r="F4831" s="10">
        <f t="shared" si="1210"/>
        <v>-1.0174821940616141E-3</v>
      </c>
      <c r="G4831" s="2">
        <f t="shared" ca="1" si="1211"/>
        <v>124215.22500000001</v>
      </c>
      <c r="H4831">
        <f t="shared" ca="1" si="1212"/>
        <v>-1</v>
      </c>
      <c r="I4831">
        <f t="shared" si="1213"/>
        <v>1</v>
      </c>
      <c r="J4831">
        <f t="shared" si="1216"/>
        <v>64.760000000000218</v>
      </c>
      <c r="K4831">
        <f t="shared" si="1214"/>
        <v>1</v>
      </c>
      <c r="L4831" s="11">
        <f t="shared" ca="1" si="1208"/>
        <v>13754.459999999937</v>
      </c>
      <c r="M4831">
        <f t="shared" ca="1" si="1215"/>
        <v>1</v>
      </c>
      <c r="N4831">
        <f t="shared" ca="1" si="1209"/>
        <v>2</v>
      </c>
      <c r="O4831">
        <f>COUNTIF(結算日!$A$3:$A$249,A4831)</f>
        <v>0</v>
      </c>
      <c r="Q4831" s="7">
        <f t="shared" si="1217"/>
        <v>60</v>
      </c>
      <c r="R4831" s="8">
        <f t="shared" ca="1" si="1221"/>
        <v>-28320</v>
      </c>
      <c r="S4831" s="8">
        <f t="shared" ca="1" si="1222"/>
        <v>4889613</v>
      </c>
      <c r="T4831" s="8">
        <f t="shared" ca="1" si="1218"/>
        <v>466</v>
      </c>
      <c r="U4831" s="9">
        <f t="shared" ca="1" si="1223"/>
        <v>938</v>
      </c>
      <c r="V4831">
        <f t="shared" si="1219"/>
        <v>2017</v>
      </c>
      <c r="W4831">
        <f t="shared" si="1220"/>
        <v>12</v>
      </c>
    </row>
    <row r="4832" spans="1:23" x14ac:dyDescent="0.25">
      <c r="A4832" s="1">
        <v>43097</v>
      </c>
      <c r="B4832" s="2">
        <v>10567.64</v>
      </c>
      <c r="C4832" s="2">
        <v>104421</v>
      </c>
      <c r="D4832" s="2">
        <v>10562</v>
      </c>
      <c r="E4832" s="2">
        <v>10545</v>
      </c>
      <c r="F4832" s="10">
        <f t="shared" si="1210"/>
        <v>-5.3370478176772984E-4</v>
      </c>
      <c r="G4832" s="2">
        <f t="shared" ca="1" si="1211"/>
        <v>123928.22500000001</v>
      </c>
      <c r="H4832">
        <f t="shared" ca="1" si="1212"/>
        <v>-1</v>
      </c>
      <c r="I4832">
        <f t="shared" si="1213"/>
        <v>1</v>
      </c>
      <c r="J4832">
        <f t="shared" si="1216"/>
        <v>80.969999999999345</v>
      </c>
      <c r="K4832">
        <f t="shared" ca="1" si="1214"/>
        <v>-1</v>
      </c>
      <c r="L4832" s="11">
        <f t="shared" ca="1" si="1208"/>
        <v>13835.429999999937</v>
      </c>
      <c r="M4832">
        <f t="shared" ca="1" si="1215"/>
        <v>-1</v>
      </c>
      <c r="N4832">
        <f t="shared" ca="1" si="1209"/>
        <v>2</v>
      </c>
      <c r="O4832">
        <f>COUNTIF(結算日!$A$3:$A$249,A4832)</f>
        <v>0</v>
      </c>
      <c r="Q4832" s="7">
        <f t="shared" si="1217"/>
        <v>86</v>
      </c>
      <c r="R4832" s="8">
        <f t="shared" ca="1" si="1221"/>
        <v>40076</v>
      </c>
      <c r="S4832" s="8">
        <f t="shared" ca="1" si="1222"/>
        <v>4928751</v>
      </c>
      <c r="T4832" s="8">
        <f t="shared" ca="1" si="1218"/>
        <v>-466</v>
      </c>
      <c r="U4832" s="9">
        <f t="shared" ca="1" si="1223"/>
        <v>932</v>
      </c>
      <c r="V4832">
        <f t="shared" si="1219"/>
        <v>2017</v>
      </c>
      <c r="W4832">
        <f t="shared" si="1220"/>
        <v>12</v>
      </c>
    </row>
    <row r="4833" spans="1:23" x14ac:dyDescent="0.25">
      <c r="A4833" s="1">
        <v>43098</v>
      </c>
      <c r="B4833" s="2">
        <v>10642.86</v>
      </c>
      <c r="C4833" s="2">
        <v>108906</v>
      </c>
      <c r="D4833" s="2">
        <v>10636</v>
      </c>
      <c r="E4833" s="2">
        <v>10618</v>
      </c>
      <c r="F4833" s="10">
        <f t="shared" si="1210"/>
        <v>-6.4456358535214253E-4</v>
      </c>
      <c r="G4833" s="2">
        <f t="shared" ca="1" si="1211"/>
        <v>123825.075</v>
      </c>
      <c r="H4833">
        <f t="shared" ca="1" si="1212"/>
        <v>-1</v>
      </c>
      <c r="I4833">
        <f t="shared" si="1213"/>
        <v>1</v>
      </c>
      <c r="J4833">
        <f t="shared" si="1216"/>
        <v>75.220000000001164</v>
      </c>
      <c r="K4833">
        <f t="shared" ca="1" si="1214"/>
        <v>-1</v>
      </c>
      <c r="L4833" s="11">
        <f t="shared" ca="1" si="1208"/>
        <v>13760.209999999935</v>
      </c>
      <c r="M4833">
        <f t="shared" ca="1" si="1215"/>
        <v>-1</v>
      </c>
      <c r="N4833">
        <f t="shared" ca="1" si="1209"/>
        <v>0</v>
      </c>
      <c r="O4833">
        <f>COUNTIF(結算日!$A$3:$A$249,A4833)</f>
        <v>0</v>
      </c>
      <c r="Q4833" s="7">
        <f t="shared" si="1217"/>
        <v>74</v>
      </c>
      <c r="R4833" s="8">
        <f t="shared" ca="1" si="1221"/>
        <v>-34484</v>
      </c>
      <c r="S4833" s="8">
        <f t="shared" ca="1" si="1222"/>
        <v>4893335</v>
      </c>
      <c r="T4833" s="8">
        <f t="shared" ca="1" si="1218"/>
        <v>-460</v>
      </c>
      <c r="U4833" s="9">
        <f t="shared" ca="1" si="1223"/>
        <v>6</v>
      </c>
      <c r="V4833">
        <f t="shared" si="1219"/>
        <v>2017</v>
      </c>
      <c r="W4833">
        <f t="shared" si="1220"/>
        <v>12</v>
      </c>
    </row>
    <row r="4834" spans="1:23" x14ac:dyDescent="0.25">
      <c r="A4834" s="1">
        <v>43102</v>
      </c>
      <c r="B4834" s="2">
        <v>10710.73</v>
      </c>
      <c r="C4834" s="2">
        <v>103559</v>
      </c>
      <c r="D4834" s="2">
        <v>10709</v>
      </c>
      <c r="E4834" s="2">
        <v>10691</v>
      </c>
      <c r="F4834" s="10">
        <f t="shared" si="1210"/>
        <v>-1.6152026986016033E-4</v>
      </c>
      <c r="G4834" s="2">
        <f t="shared" ca="1" si="1211"/>
        <v>123599.15</v>
      </c>
      <c r="H4834">
        <f t="shared" ca="1" si="1212"/>
        <v>-1</v>
      </c>
      <c r="I4834">
        <f t="shared" si="1213"/>
        <v>1</v>
      </c>
      <c r="J4834">
        <f t="shared" si="1216"/>
        <v>67.869999999998981</v>
      </c>
      <c r="K4834">
        <f t="shared" ca="1" si="1214"/>
        <v>-1</v>
      </c>
      <c r="L4834" s="11">
        <f t="shared" ca="1" si="1208"/>
        <v>13692.339999999936</v>
      </c>
      <c r="M4834">
        <f t="shared" ca="1" si="1215"/>
        <v>-1</v>
      </c>
      <c r="N4834">
        <f t="shared" ca="1" si="1209"/>
        <v>0</v>
      </c>
      <c r="O4834">
        <f>COUNTIF(結算日!$A$3:$A$249,A4834)</f>
        <v>0</v>
      </c>
      <c r="Q4834" s="7">
        <f t="shared" si="1217"/>
        <v>73</v>
      </c>
      <c r="R4834" s="8">
        <f t="shared" ca="1" si="1221"/>
        <v>-33580</v>
      </c>
      <c r="S4834" s="8">
        <f t="shared" ca="1" si="1222"/>
        <v>4859749</v>
      </c>
      <c r="T4834" s="8">
        <f t="shared" ca="1" si="1218"/>
        <v>-453</v>
      </c>
      <c r="U4834" s="9">
        <f t="shared" ca="1" si="1223"/>
        <v>7</v>
      </c>
      <c r="V4834">
        <f t="shared" si="1219"/>
        <v>2018</v>
      </c>
      <c r="W4834">
        <f t="shared" si="1220"/>
        <v>1</v>
      </c>
    </row>
    <row r="4835" spans="1:23" x14ac:dyDescent="0.25">
      <c r="A4835" s="1">
        <v>43103</v>
      </c>
      <c r="B4835" s="2">
        <v>10801.57</v>
      </c>
      <c r="C4835" s="2">
        <v>139727</v>
      </c>
      <c r="D4835" s="2">
        <v>10789</v>
      </c>
      <c r="E4835" s="2">
        <v>10773</v>
      </c>
      <c r="F4835" s="10">
        <f t="shared" si="1210"/>
        <v>-1.1637197185223602E-3</v>
      </c>
      <c r="G4835" s="2">
        <f t="shared" ca="1" si="1211"/>
        <v>123983.425</v>
      </c>
      <c r="H4835">
        <f t="shared" ca="1" si="1212"/>
        <v>1</v>
      </c>
      <c r="I4835">
        <f t="shared" si="1213"/>
        <v>1</v>
      </c>
      <c r="J4835">
        <f t="shared" si="1216"/>
        <v>90.840000000000146</v>
      </c>
      <c r="K4835">
        <f t="shared" si="1214"/>
        <v>1</v>
      </c>
      <c r="L4835" s="11">
        <f t="shared" ca="1" si="1208"/>
        <v>13601.499999999936</v>
      </c>
      <c r="M4835">
        <f t="shared" ca="1" si="1215"/>
        <v>1</v>
      </c>
      <c r="N4835">
        <f t="shared" ca="1" si="1209"/>
        <v>2</v>
      </c>
      <c r="O4835">
        <f>COUNTIF(結算日!$A$3:$A$249,A4835)</f>
        <v>0</v>
      </c>
      <c r="Q4835" s="7">
        <f t="shared" si="1217"/>
        <v>80</v>
      </c>
      <c r="R4835" s="8">
        <f t="shared" ca="1" si="1221"/>
        <v>-36240</v>
      </c>
      <c r="S4835" s="8">
        <f t="shared" ca="1" si="1222"/>
        <v>4823502</v>
      </c>
      <c r="T4835" s="8">
        <f t="shared" ca="1" si="1218"/>
        <v>447</v>
      </c>
      <c r="U4835" s="9">
        <f t="shared" ca="1" si="1223"/>
        <v>900</v>
      </c>
      <c r="V4835">
        <f t="shared" si="1219"/>
        <v>2018</v>
      </c>
      <c r="W4835">
        <f t="shared" si="1220"/>
        <v>1</v>
      </c>
    </row>
    <row r="4836" spans="1:23" x14ac:dyDescent="0.25">
      <c r="A4836" s="1">
        <v>43104</v>
      </c>
      <c r="B4836" s="2">
        <v>10848.63</v>
      </c>
      <c r="C4836" s="2">
        <v>142831</v>
      </c>
      <c r="D4836" s="2">
        <v>10837</v>
      </c>
      <c r="E4836" s="2">
        <v>10821</v>
      </c>
      <c r="F4836" s="10">
        <f t="shared" si="1210"/>
        <v>-1.0720247625736201E-3</v>
      </c>
      <c r="G4836" s="2">
        <f t="shared" ca="1" si="1211"/>
        <v>124548.55</v>
      </c>
      <c r="H4836">
        <f t="shared" ca="1" si="1212"/>
        <v>1</v>
      </c>
      <c r="I4836">
        <f t="shared" si="1213"/>
        <v>1</v>
      </c>
      <c r="J4836">
        <f t="shared" si="1216"/>
        <v>47.059999999999491</v>
      </c>
      <c r="K4836">
        <f t="shared" si="1214"/>
        <v>1</v>
      </c>
      <c r="L4836" s="11">
        <f t="shared" ca="1" si="1208"/>
        <v>13648.559999999936</v>
      </c>
      <c r="M4836">
        <f t="shared" ca="1" si="1215"/>
        <v>1</v>
      </c>
      <c r="N4836">
        <f t="shared" ca="1" si="1209"/>
        <v>0</v>
      </c>
      <c r="O4836">
        <f>COUNTIF(結算日!$A$3:$A$249,A4836)</f>
        <v>0</v>
      </c>
      <c r="Q4836" s="7">
        <f t="shared" si="1217"/>
        <v>48</v>
      </c>
      <c r="R4836" s="8">
        <f t="shared" ca="1" si="1221"/>
        <v>21456</v>
      </c>
      <c r="S4836" s="8">
        <f t="shared" ca="1" si="1222"/>
        <v>4844058</v>
      </c>
      <c r="T4836" s="8">
        <f t="shared" ca="1" si="1218"/>
        <v>446</v>
      </c>
      <c r="U4836" s="9">
        <f t="shared" ca="1" si="1223"/>
        <v>1</v>
      </c>
      <c r="V4836">
        <f t="shared" si="1219"/>
        <v>2018</v>
      </c>
      <c r="W4836">
        <f t="shared" si="1220"/>
        <v>1</v>
      </c>
    </row>
    <row r="4837" spans="1:23" x14ac:dyDescent="0.25">
      <c r="A4837" s="1">
        <v>43105</v>
      </c>
      <c r="B4837" s="2">
        <v>10879.8</v>
      </c>
      <c r="C4837" s="2">
        <v>140859</v>
      </c>
      <c r="D4837" s="2">
        <v>10857</v>
      </c>
      <c r="E4837" s="2">
        <v>10843</v>
      </c>
      <c r="F4837" s="10">
        <f t="shared" si="1210"/>
        <v>-2.095626757844693E-3</v>
      </c>
      <c r="G4837" s="2">
        <f t="shared" ca="1" si="1211"/>
        <v>124454.55</v>
      </c>
      <c r="H4837">
        <f t="shared" ca="1" si="1212"/>
        <v>1</v>
      </c>
      <c r="I4837">
        <f t="shared" si="1213"/>
        <v>1</v>
      </c>
      <c r="J4837">
        <f t="shared" si="1216"/>
        <v>31.170000000000073</v>
      </c>
      <c r="K4837">
        <f t="shared" si="1214"/>
        <v>1</v>
      </c>
      <c r="L4837" s="11">
        <f t="shared" ca="1" si="1208"/>
        <v>13679.729999999936</v>
      </c>
      <c r="M4837">
        <f t="shared" ca="1" si="1215"/>
        <v>1</v>
      </c>
      <c r="N4837">
        <f t="shared" ca="1" si="1209"/>
        <v>0</v>
      </c>
      <c r="O4837">
        <f>COUNTIF(結算日!$A$3:$A$249,A4837)</f>
        <v>0</v>
      </c>
      <c r="Q4837" s="7">
        <f t="shared" si="1217"/>
        <v>20</v>
      </c>
      <c r="R4837" s="8">
        <f t="shared" ca="1" si="1221"/>
        <v>8920</v>
      </c>
      <c r="S4837" s="8">
        <f t="shared" ca="1" si="1222"/>
        <v>4852977</v>
      </c>
      <c r="T4837" s="8">
        <f t="shared" ca="1" si="1218"/>
        <v>446</v>
      </c>
      <c r="U4837" s="9">
        <f t="shared" ca="1" si="1223"/>
        <v>0</v>
      </c>
      <c r="V4837">
        <f t="shared" si="1219"/>
        <v>2018</v>
      </c>
      <c r="W4837">
        <f t="shared" si="1220"/>
        <v>1</v>
      </c>
    </row>
    <row r="4838" spans="1:23" x14ac:dyDescent="0.25">
      <c r="A4838" s="1">
        <v>43108</v>
      </c>
      <c r="B4838" s="2">
        <v>10915.75</v>
      </c>
      <c r="C4838" s="2">
        <v>136784</v>
      </c>
      <c r="D4838" s="2">
        <v>10886</v>
      </c>
      <c r="E4838" s="2">
        <v>10868</v>
      </c>
      <c r="F4838" s="10">
        <f t="shared" si="1210"/>
        <v>-2.7254196917297913E-3</v>
      </c>
      <c r="G4838" s="2">
        <f t="shared" ca="1" si="1211"/>
        <v>124903.7</v>
      </c>
      <c r="H4838">
        <f t="shared" ca="1" si="1212"/>
        <v>1</v>
      </c>
      <c r="I4838">
        <f t="shared" si="1213"/>
        <v>1</v>
      </c>
      <c r="J4838">
        <f t="shared" si="1216"/>
        <v>35.950000000000728</v>
      </c>
      <c r="K4838">
        <f t="shared" si="1214"/>
        <v>1</v>
      </c>
      <c r="L4838" s="11">
        <f t="shared" ca="1" si="1208"/>
        <v>13715.679999999937</v>
      </c>
      <c r="M4838">
        <f t="shared" ca="1" si="1215"/>
        <v>1</v>
      </c>
      <c r="N4838">
        <f t="shared" ca="1" si="1209"/>
        <v>0</v>
      </c>
      <c r="O4838">
        <f>COUNTIF(結算日!$A$3:$A$249,A4838)</f>
        <v>0</v>
      </c>
      <c r="Q4838" s="7">
        <f t="shared" si="1217"/>
        <v>29</v>
      </c>
      <c r="R4838" s="8">
        <f t="shared" ca="1" si="1221"/>
        <v>12934</v>
      </c>
      <c r="S4838" s="8">
        <f t="shared" ca="1" si="1222"/>
        <v>4865911</v>
      </c>
      <c r="T4838" s="8">
        <f t="shared" ca="1" si="1218"/>
        <v>446</v>
      </c>
      <c r="U4838" s="9">
        <f t="shared" ca="1" si="1223"/>
        <v>0</v>
      </c>
      <c r="V4838">
        <f t="shared" si="1219"/>
        <v>2018</v>
      </c>
      <c r="W4838">
        <f t="shared" si="1220"/>
        <v>1</v>
      </c>
    </row>
    <row r="4839" spans="1:23" x14ac:dyDescent="0.25">
      <c r="A4839" s="1">
        <v>43109</v>
      </c>
      <c r="B4839" s="2">
        <v>10914.89</v>
      </c>
      <c r="C4839" s="2">
        <v>129949</v>
      </c>
      <c r="D4839" s="2">
        <v>10881</v>
      </c>
      <c r="E4839" s="2">
        <v>10864</v>
      </c>
      <c r="F4839" s="10">
        <f t="shared" si="1210"/>
        <v>-3.1049328028042167E-3</v>
      </c>
      <c r="G4839" s="2">
        <f t="shared" ca="1" si="1211"/>
        <v>125104.25</v>
      </c>
      <c r="H4839">
        <f t="shared" ca="1" si="1212"/>
        <v>1</v>
      </c>
      <c r="I4839">
        <f t="shared" si="1213"/>
        <v>1</v>
      </c>
      <c r="J4839">
        <f t="shared" si="1216"/>
        <v>-0.86000000000058208</v>
      </c>
      <c r="K4839">
        <f t="shared" si="1214"/>
        <v>1</v>
      </c>
      <c r="L4839" s="11">
        <f t="shared" ca="1" si="1208"/>
        <v>13714.819999999936</v>
      </c>
      <c r="M4839">
        <f t="shared" ca="1" si="1215"/>
        <v>1</v>
      </c>
      <c r="N4839">
        <f t="shared" ca="1" si="1209"/>
        <v>0</v>
      </c>
      <c r="O4839">
        <f>COUNTIF(結算日!$A$3:$A$249,A4839)</f>
        <v>0</v>
      </c>
      <c r="Q4839" s="7">
        <f t="shared" si="1217"/>
        <v>-5</v>
      </c>
      <c r="R4839" s="8">
        <f t="shared" ca="1" si="1221"/>
        <v>-2230</v>
      </c>
      <c r="S4839" s="8">
        <f t="shared" ca="1" si="1222"/>
        <v>4863681</v>
      </c>
      <c r="T4839" s="8">
        <f t="shared" ca="1" si="1218"/>
        <v>446</v>
      </c>
      <c r="U4839" s="9">
        <f t="shared" ca="1" si="1223"/>
        <v>0</v>
      </c>
      <c r="V4839">
        <f t="shared" si="1219"/>
        <v>2018</v>
      </c>
      <c r="W4839">
        <f t="shared" si="1220"/>
        <v>1</v>
      </c>
    </row>
    <row r="4840" spans="1:23" x14ac:dyDescent="0.25">
      <c r="A4840" s="1">
        <v>43110</v>
      </c>
      <c r="B4840" s="2">
        <v>10831.09</v>
      </c>
      <c r="C4840" s="2">
        <v>137307</v>
      </c>
      <c r="D4840" s="2">
        <v>10809</v>
      </c>
      <c r="E4840" s="2">
        <v>10796</v>
      </c>
      <c r="F4840" s="10">
        <f t="shared" si="1210"/>
        <v>-2.0394992563075309E-3</v>
      </c>
      <c r="G4840" s="2">
        <f t="shared" ca="1" si="1211"/>
        <v>125437.875</v>
      </c>
      <c r="H4840">
        <f t="shared" ca="1" si="1212"/>
        <v>1</v>
      </c>
      <c r="I4840">
        <f t="shared" si="1213"/>
        <v>1</v>
      </c>
      <c r="J4840">
        <f t="shared" si="1216"/>
        <v>-83.799999999999272</v>
      </c>
      <c r="K4840">
        <f t="shared" si="1214"/>
        <v>1</v>
      </c>
      <c r="L4840" s="11">
        <f t="shared" ca="1" si="1208"/>
        <v>13631.019999999937</v>
      </c>
      <c r="M4840">
        <f t="shared" ca="1" si="1215"/>
        <v>1</v>
      </c>
      <c r="N4840">
        <f t="shared" ca="1" si="1209"/>
        <v>0</v>
      </c>
      <c r="O4840">
        <f>COUNTIF(結算日!$A$3:$A$249,A4840)</f>
        <v>0</v>
      </c>
      <c r="Q4840" s="7">
        <f t="shared" si="1217"/>
        <v>-72</v>
      </c>
      <c r="R4840" s="8">
        <f t="shared" ca="1" si="1221"/>
        <v>-32112</v>
      </c>
      <c r="S4840" s="8">
        <f t="shared" ca="1" si="1222"/>
        <v>4831569</v>
      </c>
      <c r="T4840" s="8">
        <f t="shared" ca="1" si="1218"/>
        <v>446</v>
      </c>
      <c r="U4840" s="9">
        <f t="shared" ca="1" si="1223"/>
        <v>0</v>
      </c>
      <c r="V4840">
        <f t="shared" si="1219"/>
        <v>2018</v>
      </c>
      <c r="W4840">
        <f t="shared" si="1220"/>
        <v>1</v>
      </c>
    </row>
    <row r="4841" spans="1:23" x14ac:dyDescent="0.25">
      <c r="A4841" s="1">
        <v>43111</v>
      </c>
      <c r="B4841" s="2">
        <v>10810.06</v>
      </c>
      <c r="C4841" s="2">
        <v>121177</v>
      </c>
      <c r="D4841" s="2">
        <v>10801</v>
      </c>
      <c r="E4841" s="2">
        <v>10788</v>
      </c>
      <c r="F4841" s="10">
        <f t="shared" si="1210"/>
        <v>-8.3810820661489593E-4</v>
      </c>
      <c r="G4841" s="2">
        <f t="shared" ca="1" si="1211"/>
        <v>125304.175</v>
      </c>
      <c r="H4841">
        <f t="shared" ca="1" si="1212"/>
        <v>-1</v>
      </c>
      <c r="I4841">
        <f t="shared" si="1213"/>
        <v>1</v>
      </c>
      <c r="J4841">
        <f t="shared" si="1216"/>
        <v>-21.030000000000655</v>
      </c>
      <c r="K4841">
        <f t="shared" ca="1" si="1214"/>
        <v>-1</v>
      </c>
      <c r="L4841" s="11">
        <f t="shared" ca="1" si="1208"/>
        <v>13609.989999999936</v>
      </c>
      <c r="M4841">
        <f t="shared" ca="1" si="1215"/>
        <v>-1</v>
      </c>
      <c r="N4841">
        <f t="shared" ca="1" si="1209"/>
        <v>2</v>
      </c>
      <c r="O4841">
        <f>COUNTIF(結算日!$A$3:$A$249,A4841)</f>
        <v>0</v>
      </c>
      <c r="Q4841" s="7">
        <f t="shared" si="1217"/>
        <v>-8</v>
      </c>
      <c r="R4841" s="8">
        <f t="shared" ca="1" si="1221"/>
        <v>-3568</v>
      </c>
      <c r="S4841" s="8">
        <f t="shared" ca="1" si="1222"/>
        <v>4828001</v>
      </c>
      <c r="T4841" s="8">
        <f t="shared" ca="1" si="1218"/>
        <v>-446</v>
      </c>
      <c r="U4841" s="9">
        <f t="shared" ca="1" si="1223"/>
        <v>892</v>
      </c>
      <c r="V4841">
        <f t="shared" si="1219"/>
        <v>2018</v>
      </c>
      <c r="W4841">
        <f t="shared" si="1220"/>
        <v>1</v>
      </c>
    </row>
    <row r="4842" spans="1:23" x14ac:dyDescent="0.25">
      <c r="A4842" s="1">
        <v>43112</v>
      </c>
      <c r="B4842" s="2">
        <v>10883.96</v>
      </c>
      <c r="C4842" s="2">
        <v>126373</v>
      </c>
      <c r="D4842" s="2">
        <v>10876</v>
      </c>
      <c r="E4842" s="2">
        <v>10871</v>
      </c>
      <c r="F4842" s="10">
        <f t="shared" si="1210"/>
        <v>-7.3135145663882906E-4</v>
      </c>
      <c r="G4842" s="2">
        <f t="shared" ca="1" si="1211"/>
        <v>125848.6</v>
      </c>
      <c r="H4842">
        <f t="shared" ca="1" si="1212"/>
        <v>1</v>
      </c>
      <c r="I4842">
        <f t="shared" si="1213"/>
        <v>1</v>
      </c>
      <c r="J4842">
        <f t="shared" si="1216"/>
        <v>73.899999999999636</v>
      </c>
      <c r="K4842">
        <f t="shared" ca="1" si="1214"/>
        <v>1</v>
      </c>
      <c r="L4842" s="11">
        <f t="shared" ca="1" si="1208"/>
        <v>13536.089999999936</v>
      </c>
      <c r="M4842">
        <f t="shared" ca="1" si="1215"/>
        <v>1</v>
      </c>
      <c r="N4842">
        <f t="shared" ca="1" si="1209"/>
        <v>2</v>
      </c>
      <c r="O4842">
        <f>COUNTIF(結算日!$A$3:$A$249,A4842)</f>
        <v>0</v>
      </c>
      <c r="Q4842" s="7">
        <f t="shared" si="1217"/>
        <v>75</v>
      </c>
      <c r="R4842" s="8">
        <f t="shared" ca="1" si="1221"/>
        <v>-33450</v>
      </c>
      <c r="S4842" s="8">
        <f t="shared" ca="1" si="1222"/>
        <v>4793659</v>
      </c>
      <c r="T4842" s="8">
        <f t="shared" ca="1" si="1218"/>
        <v>440</v>
      </c>
      <c r="U4842" s="9">
        <f t="shared" ca="1" si="1223"/>
        <v>886</v>
      </c>
      <c r="V4842">
        <f t="shared" si="1219"/>
        <v>2018</v>
      </c>
      <c r="W4842">
        <f t="shared" si="1220"/>
        <v>1</v>
      </c>
    </row>
    <row r="4843" spans="1:23" x14ac:dyDescent="0.25">
      <c r="A4843" s="1">
        <v>43115</v>
      </c>
      <c r="B4843" s="2">
        <v>10956.31</v>
      </c>
      <c r="C4843" s="2">
        <v>125192</v>
      </c>
      <c r="D4843" s="2">
        <v>10955</v>
      </c>
      <c r="E4843" s="2">
        <v>10953</v>
      </c>
      <c r="F4843" s="10">
        <f t="shared" si="1210"/>
        <v>-1.1956580271998973E-4</v>
      </c>
      <c r="G4843" s="2">
        <f t="shared" ca="1" si="1211"/>
        <v>125814.75</v>
      </c>
      <c r="H4843">
        <f t="shared" ca="1" si="1212"/>
        <v>-1</v>
      </c>
      <c r="I4843">
        <f t="shared" si="1213"/>
        <v>1</v>
      </c>
      <c r="J4843">
        <f t="shared" si="1216"/>
        <v>72.350000000000364</v>
      </c>
      <c r="K4843">
        <f t="shared" ca="1" si="1214"/>
        <v>-1</v>
      </c>
      <c r="L4843" s="11">
        <f t="shared" ca="1" si="1208"/>
        <v>13608.439999999937</v>
      </c>
      <c r="M4843">
        <f t="shared" ca="1" si="1215"/>
        <v>-1</v>
      </c>
      <c r="N4843">
        <f t="shared" ca="1" si="1209"/>
        <v>2</v>
      </c>
      <c r="O4843">
        <f>COUNTIF(結算日!$A$3:$A$249,A4843)</f>
        <v>0</v>
      </c>
      <c r="Q4843" s="7">
        <f t="shared" si="1217"/>
        <v>79</v>
      </c>
      <c r="R4843" s="8">
        <f t="shared" ca="1" si="1221"/>
        <v>34760</v>
      </c>
      <c r="S4843" s="8">
        <f t="shared" ca="1" si="1222"/>
        <v>4827533</v>
      </c>
      <c r="T4843" s="8">
        <f t="shared" ca="1" si="1218"/>
        <v>-440</v>
      </c>
      <c r="U4843" s="9">
        <f t="shared" ca="1" si="1223"/>
        <v>880</v>
      </c>
      <c r="V4843">
        <f t="shared" si="1219"/>
        <v>2018</v>
      </c>
      <c r="W4843">
        <f t="shared" si="1220"/>
        <v>1</v>
      </c>
    </row>
    <row r="4844" spans="1:23" x14ac:dyDescent="0.25">
      <c r="A4844" s="1">
        <v>43116</v>
      </c>
      <c r="B4844" s="2">
        <v>10986.11</v>
      </c>
      <c r="C4844" s="2">
        <v>130723</v>
      </c>
      <c r="D4844" s="2">
        <v>10983</v>
      </c>
      <c r="E4844" s="2">
        <v>10979</v>
      </c>
      <c r="F4844" s="10">
        <f t="shared" si="1210"/>
        <v>-2.8308473153837443E-4</v>
      </c>
      <c r="G4844" s="2">
        <f t="shared" ca="1" si="1211"/>
        <v>126374.77499999999</v>
      </c>
      <c r="H4844">
        <f t="shared" ca="1" si="1212"/>
        <v>1</v>
      </c>
      <c r="I4844">
        <f t="shared" si="1213"/>
        <v>1</v>
      </c>
      <c r="J4844">
        <f t="shared" si="1216"/>
        <v>29.800000000001091</v>
      </c>
      <c r="K4844">
        <f t="shared" ca="1" si="1214"/>
        <v>1</v>
      </c>
      <c r="L4844" s="11">
        <f t="shared" ca="1" si="1208"/>
        <v>13578.639999999936</v>
      </c>
      <c r="M4844">
        <f t="shared" ca="1" si="1215"/>
        <v>1</v>
      </c>
      <c r="N4844">
        <f t="shared" ca="1" si="1209"/>
        <v>2</v>
      </c>
      <c r="O4844">
        <f>COUNTIF(結算日!$A$3:$A$249,A4844)</f>
        <v>0</v>
      </c>
      <c r="Q4844" s="7">
        <f t="shared" si="1217"/>
        <v>28</v>
      </c>
      <c r="R4844" s="8">
        <f t="shared" ca="1" si="1221"/>
        <v>-12320</v>
      </c>
      <c r="S4844" s="8">
        <f t="shared" ca="1" si="1222"/>
        <v>4814333</v>
      </c>
      <c r="T4844" s="8">
        <f t="shared" ca="1" si="1218"/>
        <v>438</v>
      </c>
      <c r="U4844" s="9">
        <f t="shared" ca="1" si="1223"/>
        <v>878</v>
      </c>
      <c r="V4844">
        <f t="shared" si="1219"/>
        <v>2018</v>
      </c>
      <c r="W4844">
        <f t="shared" si="1220"/>
        <v>1</v>
      </c>
    </row>
    <row r="4845" spans="1:23" x14ac:dyDescent="0.25">
      <c r="A4845" s="1">
        <v>43117</v>
      </c>
      <c r="B4845" s="2">
        <v>11004.8</v>
      </c>
      <c r="C4845" s="2">
        <v>147013</v>
      </c>
      <c r="D4845" s="2">
        <v>11020</v>
      </c>
      <c r="E4845" s="2">
        <v>10989</v>
      </c>
      <c r="F4845" s="10">
        <f t="shared" si="1210"/>
        <v>-1.4357371328873603E-3</v>
      </c>
      <c r="G4845" s="2">
        <f t="shared" ca="1" si="1211"/>
        <v>126640.825</v>
      </c>
      <c r="H4845">
        <f t="shared" ca="1" si="1212"/>
        <v>1</v>
      </c>
      <c r="I4845">
        <f t="shared" si="1213"/>
        <v>1</v>
      </c>
      <c r="J4845">
        <f t="shared" si="1216"/>
        <v>18.68999999999869</v>
      </c>
      <c r="K4845">
        <f t="shared" si="1214"/>
        <v>1</v>
      </c>
      <c r="L4845" s="11">
        <f t="shared" ca="1" si="1208"/>
        <v>13597.329999999934</v>
      </c>
      <c r="M4845">
        <f t="shared" ca="1" si="1215"/>
        <v>1</v>
      </c>
      <c r="N4845">
        <f t="shared" ca="1" si="1209"/>
        <v>0</v>
      </c>
      <c r="O4845">
        <f>COUNTIF(結算日!$A$3:$A$249,A4845)</f>
        <v>1</v>
      </c>
      <c r="Q4845" s="7">
        <f t="shared" si="1217"/>
        <v>37</v>
      </c>
      <c r="R4845" s="8">
        <f t="shared" ca="1" si="1221"/>
        <v>16206</v>
      </c>
      <c r="S4845" s="8">
        <f t="shared" ca="1" si="1222"/>
        <v>4829661</v>
      </c>
      <c r="T4845" s="8">
        <f t="shared" ca="1" si="1218"/>
        <v>439</v>
      </c>
      <c r="U4845" s="9">
        <f t="shared" ca="1" si="1223"/>
        <v>877</v>
      </c>
      <c r="V4845">
        <f t="shared" si="1219"/>
        <v>2018</v>
      </c>
      <c r="W4845">
        <f t="shared" si="1220"/>
        <v>1</v>
      </c>
    </row>
    <row r="4846" spans="1:23" x14ac:dyDescent="0.25">
      <c r="A4846" s="1">
        <v>43118</v>
      </c>
      <c r="B4846" s="2">
        <v>11071.57</v>
      </c>
      <c r="C4846" s="2">
        <v>148900</v>
      </c>
      <c r="D4846" s="2">
        <v>11054</v>
      </c>
      <c r="E4846" s="2">
        <v>11042</v>
      </c>
      <c r="F4846" s="10">
        <f t="shared" si="1210"/>
        <v>-1.5869474699613528E-3</v>
      </c>
      <c r="G4846" s="2">
        <f t="shared" ca="1" si="1211"/>
        <v>125898.27499999999</v>
      </c>
      <c r="H4846">
        <f t="shared" ca="1" si="1212"/>
        <v>1</v>
      </c>
      <c r="I4846">
        <f t="shared" si="1213"/>
        <v>1</v>
      </c>
      <c r="J4846">
        <f t="shared" si="1216"/>
        <v>66.770000000000437</v>
      </c>
      <c r="K4846">
        <f t="shared" si="1214"/>
        <v>1</v>
      </c>
      <c r="L4846" s="11">
        <f t="shared" ca="1" si="1208"/>
        <v>13664.099999999935</v>
      </c>
      <c r="M4846">
        <f t="shared" ca="1" si="1215"/>
        <v>1</v>
      </c>
      <c r="N4846">
        <f t="shared" ca="1" si="1209"/>
        <v>0</v>
      </c>
      <c r="O4846">
        <f>COUNTIF(結算日!$A$3:$A$249,A4846)</f>
        <v>0</v>
      </c>
      <c r="Q4846" s="7">
        <f t="shared" si="1217"/>
        <v>65</v>
      </c>
      <c r="R4846" s="8">
        <f t="shared" ca="1" si="1221"/>
        <v>28535</v>
      </c>
      <c r="S4846" s="8">
        <f t="shared" ca="1" si="1222"/>
        <v>4857319</v>
      </c>
      <c r="T4846" s="8">
        <f t="shared" ca="1" si="1218"/>
        <v>439</v>
      </c>
      <c r="U4846" s="9">
        <f t="shared" ca="1" si="1223"/>
        <v>0</v>
      </c>
      <c r="V4846">
        <f t="shared" si="1219"/>
        <v>2018</v>
      </c>
      <c r="W4846">
        <f t="shared" si="1220"/>
        <v>1</v>
      </c>
    </row>
    <row r="4847" spans="1:23" x14ac:dyDescent="0.25">
      <c r="A4847" s="1">
        <v>43119</v>
      </c>
      <c r="B4847" s="2">
        <v>11150.85</v>
      </c>
      <c r="C4847" s="2">
        <v>133513</v>
      </c>
      <c r="D4847" s="2">
        <v>11139</v>
      </c>
      <c r="E4847" s="2">
        <v>11127</v>
      </c>
      <c r="F4847" s="10">
        <f t="shared" si="1210"/>
        <v>-1.0626992561105775E-3</v>
      </c>
      <c r="G4847" s="2">
        <f t="shared" ca="1" si="1211"/>
        <v>126026.4</v>
      </c>
      <c r="H4847">
        <f t="shared" ca="1" si="1212"/>
        <v>1</v>
      </c>
      <c r="I4847">
        <f t="shared" si="1213"/>
        <v>1</v>
      </c>
      <c r="J4847">
        <f t="shared" si="1216"/>
        <v>79.280000000000655</v>
      </c>
      <c r="K4847">
        <f t="shared" si="1214"/>
        <v>1</v>
      </c>
      <c r="L4847" s="11">
        <f t="shared" ca="1" si="1208"/>
        <v>13743.379999999936</v>
      </c>
      <c r="M4847">
        <f t="shared" ca="1" si="1215"/>
        <v>1</v>
      </c>
      <c r="N4847">
        <f t="shared" ca="1" si="1209"/>
        <v>0</v>
      </c>
      <c r="O4847">
        <f>COUNTIF(結算日!$A$3:$A$249,A4847)</f>
        <v>0</v>
      </c>
      <c r="Q4847" s="7">
        <f t="shared" si="1217"/>
        <v>85</v>
      </c>
      <c r="R4847" s="8">
        <f t="shared" ca="1" si="1221"/>
        <v>37315</v>
      </c>
      <c r="S4847" s="8">
        <f t="shared" ca="1" si="1222"/>
        <v>4894634</v>
      </c>
      <c r="T4847" s="8">
        <f t="shared" ca="1" si="1218"/>
        <v>439</v>
      </c>
      <c r="U4847" s="9">
        <f t="shared" ca="1" si="1223"/>
        <v>0</v>
      </c>
      <c r="V4847">
        <f t="shared" si="1219"/>
        <v>2018</v>
      </c>
      <c r="W4847">
        <f t="shared" si="1220"/>
        <v>1</v>
      </c>
    </row>
    <row r="4848" spans="1:23" x14ac:dyDescent="0.25">
      <c r="A4848" s="1">
        <v>43122</v>
      </c>
      <c r="B4848" s="2">
        <v>11231.46</v>
      </c>
      <c r="C4848" s="2">
        <v>148250</v>
      </c>
      <c r="D4848" s="2">
        <v>11222</v>
      </c>
      <c r="E4848" s="2">
        <v>11211</v>
      </c>
      <c r="F4848" s="10">
        <f t="shared" si="1210"/>
        <v>-8.4227696132110896E-4</v>
      </c>
      <c r="G4848" s="2">
        <f t="shared" ca="1" si="1211"/>
        <v>126611.5</v>
      </c>
      <c r="H4848">
        <f t="shared" ca="1" si="1212"/>
        <v>1</v>
      </c>
      <c r="I4848">
        <f t="shared" si="1213"/>
        <v>1</v>
      </c>
      <c r="J4848">
        <f t="shared" si="1216"/>
        <v>80.609999999998763</v>
      </c>
      <c r="K4848">
        <f t="shared" ca="1" si="1214"/>
        <v>1</v>
      </c>
      <c r="L4848" s="11">
        <f t="shared" ca="1" si="1208"/>
        <v>13823.989999999934</v>
      </c>
      <c r="M4848">
        <f t="shared" ca="1" si="1215"/>
        <v>1</v>
      </c>
      <c r="N4848">
        <f t="shared" ca="1" si="1209"/>
        <v>0</v>
      </c>
      <c r="O4848">
        <f>COUNTIF(結算日!$A$3:$A$249,A4848)</f>
        <v>0</v>
      </c>
      <c r="Q4848" s="7">
        <f t="shared" si="1217"/>
        <v>83</v>
      </c>
      <c r="R4848" s="8">
        <f t="shared" ca="1" si="1221"/>
        <v>36437</v>
      </c>
      <c r="S4848" s="8">
        <f t="shared" ca="1" si="1222"/>
        <v>4931071</v>
      </c>
      <c r="T4848" s="8">
        <f t="shared" ca="1" si="1218"/>
        <v>439</v>
      </c>
      <c r="U4848" s="9">
        <f t="shared" ca="1" si="1223"/>
        <v>0</v>
      </c>
      <c r="V4848">
        <f t="shared" si="1219"/>
        <v>2018</v>
      </c>
      <c r="W4848">
        <f t="shared" si="1220"/>
        <v>1</v>
      </c>
    </row>
    <row r="4849" spans="1:23" x14ac:dyDescent="0.25">
      <c r="A4849" s="1">
        <v>43123</v>
      </c>
      <c r="B4849" s="2">
        <v>11253.11</v>
      </c>
      <c r="C4849" s="2">
        <v>157592</v>
      </c>
      <c r="D4849" s="2">
        <v>11225</v>
      </c>
      <c r="E4849" s="2">
        <v>11214</v>
      </c>
      <c r="F4849" s="10">
        <f t="shared" si="1210"/>
        <v>-2.4979761150473179E-3</v>
      </c>
      <c r="G4849" s="2">
        <f t="shared" ca="1" si="1211"/>
        <v>127216.2</v>
      </c>
      <c r="H4849">
        <f t="shared" ca="1" si="1212"/>
        <v>1</v>
      </c>
      <c r="I4849">
        <f t="shared" si="1213"/>
        <v>1</v>
      </c>
      <c r="J4849">
        <f t="shared" si="1216"/>
        <v>21.650000000001455</v>
      </c>
      <c r="K4849">
        <f t="shared" si="1214"/>
        <v>1</v>
      </c>
      <c r="L4849" s="11">
        <f t="shared" ca="1" si="1208"/>
        <v>13845.639999999936</v>
      </c>
      <c r="M4849">
        <f t="shared" ca="1" si="1215"/>
        <v>1</v>
      </c>
      <c r="N4849">
        <f t="shared" ca="1" si="1209"/>
        <v>0</v>
      </c>
      <c r="O4849">
        <f>COUNTIF(結算日!$A$3:$A$249,A4849)</f>
        <v>0</v>
      </c>
      <c r="Q4849" s="7">
        <f t="shared" si="1217"/>
        <v>3</v>
      </c>
      <c r="R4849" s="8">
        <f t="shared" ca="1" si="1221"/>
        <v>1317</v>
      </c>
      <c r="S4849" s="8">
        <f t="shared" ca="1" si="1222"/>
        <v>4932388</v>
      </c>
      <c r="T4849" s="8">
        <f t="shared" ca="1" si="1218"/>
        <v>439</v>
      </c>
      <c r="U4849" s="9">
        <f t="shared" ca="1" si="1223"/>
        <v>0</v>
      </c>
      <c r="V4849">
        <f t="shared" si="1219"/>
        <v>2018</v>
      </c>
      <c r="W4849">
        <f t="shared" si="1220"/>
        <v>1</v>
      </c>
    </row>
    <row r="4850" spans="1:23" x14ac:dyDescent="0.25">
      <c r="A4850" s="1">
        <v>43124</v>
      </c>
      <c r="B4850" s="2">
        <v>11152.16</v>
      </c>
      <c r="C4850" s="2">
        <v>144342</v>
      </c>
      <c r="D4850" s="2">
        <v>11126</v>
      </c>
      <c r="E4850" s="2">
        <v>11111</v>
      </c>
      <c r="F4850" s="10">
        <f t="shared" si="1210"/>
        <v>-2.3457339206036654E-3</v>
      </c>
      <c r="G4850" s="2">
        <f t="shared" ca="1" si="1211"/>
        <v>127350.72500000001</v>
      </c>
      <c r="H4850">
        <f t="shared" ca="1" si="1212"/>
        <v>1</v>
      </c>
      <c r="I4850">
        <f t="shared" si="1213"/>
        <v>1</v>
      </c>
      <c r="J4850">
        <f t="shared" si="1216"/>
        <v>-100.95000000000073</v>
      </c>
      <c r="K4850">
        <f t="shared" si="1214"/>
        <v>1</v>
      </c>
      <c r="L4850" s="11">
        <f t="shared" ca="1" si="1208"/>
        <v>13744.689999999935</v>
      </c>
      <c r="M4850">
        <f t="shared" ca="1" si="1215"/>
        <v>1</v>
      </c>
      <c r="N4850">
        <f t="shared" ca="1" si="1209"/>
        <v>0</v>
      </c>
      <c r="O4850">
        <f>COUNTIF(結算日!$A$3:$A$249,A4850)</f>
        <v>0</v>
      </c>
      <c r="Q4850" s="7">
        <f t="shared" si="1217"/>
        <v>-99</v>
      </c>
      <c r="R4850" s="8">
        <f t="shared" ca="1" si="1221"/>
        <v>-43461</v>
      </c>
      <c r="S4850" s="8">
        <f t="shared" ca="1" si="1222"/>
        <v>4888927</v>
      </c>
      <c r="T4850" s="8">
        <f t="shared" ca="1" si="1218"/>
        <v>439</v>
      </c>
      <c r="U4850" s="9">
        <f t="shared" ca="1" si="1223"/>
        <v>0</v>
      </c>
      <c r="V4850">
        <f t="shared" si="1219"/>
        <v>2018</v>
      </c>
      <c r="W4850">
        <f t="shared" si="1220"/>
        <v>1</v>
      </c>
    </row>
    <row r="4851" spans="1:23" x14ac:dyDescent="0.25">
      <c r="A4851" s="1">
        <v>43125</v>
      </c>
      <c r="B4851" s="2">
        <v>11165.95</v>
      </c>
      <c r="C4851" s="2">
        <v>160287</v>
      </c>
      <c r="D4851" s="2">
        <v>11154</v>
      </c>
      <c r="E4851" s="2">
        <v>11140</v>
      </c>
      <c r="F4851" s="10">
        <f t="shared" si="1210"/>
        <v>-1.0702179393603517E-3</v>
      </c>
      <c r="G4851" s="2">
        <f t="shared" ca="1" si="1211"/>
        <v>128020.575</v>
      </c>
      <c r="H4851">
        <f t="shared" ca="1" si="1212"/>
        <v>1</v>
      </c>
      <c r="I4851">
        <f t="shared" si="1213"/>
        <v>1</v>
      </c>
      <c r="J4851">
        <f t="shared" si="1216"/>
        <v>13.790000000000873</v>
      </c>
      <c r="K4851">
        <f t="shared" si="1214"/>
        <v>1</v>
      </c>
      <c r="L4851" s="11">
        <f t="shared" ca="1" si="1208"/>
        <v>13758.479999999936</v>
      </c>
      <c r="M4851">
        <f t="shared" ca="1" si="1215"/>
        <v>1</v>
      </c>
      <c r="N4851">
        <f t="shared" ca="1" si="1209"/>
        <v>0</v>
      </c>
      <c r="O4851">
        <f>COUNTIF(結算日!$A$3:$A$249,A4851)</f>
        <v>0</v>
      </c>
      <c r="Q4851" s="7">
        <f t="shared" si="1217"/>
        <v>28</v>
      </c>
      <c r="R4851" s="8">
        <f t="shared" ca="1" si="1221"/>
        <v>12292</v>
      </c>
      <c r="S4851" s="8">
        <f t="shared" ca="1" si="1222"/>
        <v>4901219</v>
      </c>
      <c r="T4851" s="8">
        <f t="shared" ca="1" si="1218"/>
        <v>439</v>
      </c>
      <c r="U4851" s="9">
        <f t="shared" ca="1" si="1223"/>
        <v>0</v>
      </c>
      <c r="V4851">
        <f t="shared" si="1219"/>
        <v>2018</v>
      </c>
      <c r="W4851">
        <f t="shared" si="1220"/>
        <v>1</v>
      </c>
    </row>
    <row r="4852" spans="1:23" x14ac:dyDescent="0.25">
      <c r="A4852" s="1">
        <v>43126</v>
      </c>
      <c r="B4852" s="2">
        <v>11147.1</v>
      </c>
      <c r="C4852" s="2">
        <v>135944</v>
      </c>
      <c r="D4852" s="2">
        <v>11146</v>
      </c>
      <c r="E4852" s="2">
        <v>11134</v>
      </c>
      <c r="F4852" s="10">
        <f t="shared" si="1210"/>
        <v>-9.8680374267745563E-5</v>
      </c>
      <c r="G4852" s="2">
        <f t="shared" ca="1" si="1211"/>
        <v>125690.925</v>
      </c>
      <c r="H4852">
        <f t="shared" ca="1" si="1212"/>
        <v>1</v>
      </c>
      <c r="I4852">
        <f t="shared" si="1213"/>
        <v>1</v>
      </c>
      <c r="J4852">
        <f t="shared" si="1216"/>
        <v>-18.850000000000364</v>
      </c>
      <c r="K4852">
        <f t="shared" ca="1" si="1214"/>
        <v>1</v>
      </c>
      <c r="L4852" s="11">
        <f t="shared" ca="1" si="1208"/>
        <v>13739.629999999936</v>
      </c>
      <c r="M4852">
        <f t="shared" ca="1" si="1215"/>
        <v>1</v>
      </c>
      <c r="N4852">
        <f t="shared" ca="1" si="1209"/>
        <v>0</v>
      </c>
      <c r="O4852">
        <f>COUNTIF(結算日!$A$3:$A$249,A4852)</f>
        <v>0</v>
      </c>
      <c r="Q4852" s="7">
        <f t="shared" si="1217"/>
        <v>-8</v>
      </c>
      <c r="R4852" s="8">
        <f t="shared" ca="1" si="1221"/>
        <v>-3512</v>
      </c>
      <c r="S4852" s="8">
        <f t="shared" ca="1" si="1222"/>
        <v>4897707</v>
      </c>
      <c r="T4852" s="8">
        <f t="shared" ca="1" si="1218"/>
        <v>439</v>
      </c>
      <c r="U4852" s="9">
        <f t="shared" ca="1" si="1223"/>
        <v>0</v>
      </c>
      <c r="V4852">
        <f t="shared" si="1219"/>
        <v>2018</v>
      </c>
      <c r="W4852">
        <f t="shared" si="1220"/>
        <v>1</v>
      </c>
    </row>
    <row r="4853" spans="1:23" x14ac:dyDescent="0.25">
      <c r="A4853" s="1">
        <v>43129</v>
      </c>
      <c r="B4853" s="2">
        <v>11221.81</v>
      </c>
      <c r="C4853" s="2">
        <v>130408</v>
      </c>
      <c r="D4853" s="2">
        <v>11196</v>
      </c>
      <c r="E4853" s="2">
        <v>11185</v>
      </c>
      <c r="F4853" s="10">
        <f t="shared" si="1210"/>
        <v>-2.2999854747138837E-3</v>
      </c>
      <c r="G4853" s="2">
        <f t="shared" ca="1" si="1211"/>
        <v>124482.77499999999</v>
      </c>
      <c r="H4853">
        <f t="shared" ca="1" si="1212"/>
        <v>1</v>
      </c>
      <c r="I4853">
        <f t="shared" si="1213"/>
        <v>1</v>
      </c>
      <c r="J4853">
        <f t="shared" si="1216"/>
        <v>74.709999999999127</v>
      </c>
      <c r="K4853">
        <f t="shared" si="1214"/>
        <v>1</v>
      </c>
      <c r="L4853" s="11">
        <f t="shared" ca="1" si="1208"/>
        <v>13814.339999999935</v>
      </c>
      <c r="M4853">
        <f t="shared" ca="1" si="1215"/>
        <v>1</v>
      </c>
      <c r="N4853">
        <f t="shared" ca="1" si="1209"/>
        <v>0</v>
      </c>
      <c r="O4853">
        <f>COUNTIF(結算日!$A$3:$A$249,A4853)</f>
        <v>0</v>
      </c>
      <c r="Q4853" s="7">
        <f t="shared" si="1217"/>
        <v>50</v>
      </c>
      <c r="R4853" s="8">
        <f t="shared" ca="1" si="1221"/>
        <v>21950</v>
      </c>
      <c r="S4853" s="8">
        <f t="shared" ca="1" si="1222"/>
        <v>4919657</v>
      </c>
      <c r="T4853" s="8">
        <f t="shared" ca="1" si="1218"/>
        <v>439</v>
      </c>
      <c r="U4853" s="9">
        <f t="shared" ca="1" si="1223"/>
        <v>0</v>
      </c>
      <c r="V4853">
        <f t="shared" si="1219"/>
        <v>2018</v>
      </c>
      <c r="W4853">
        <f t="shared" si="1220"/>
        <v>1</v>
      </c>
    </row>
    <row r="4854" spans="1:23" x14ac:dyDescent="0.25">
      <c r="A4854" s="1">
        <v>43130</v>
      </c>
      <c r="B4854" s="2">
        <v>11076.78</v>
      </c>
      <c r="C4854" s="2">
        <v>137378</v>
      </c>
      <c r="D4854" s="2">
        <v>11064</v>
      </c>
      <c r="E4854" s="2">
        <v>11053</v>
      </c>
      <c r="F4854" s="10">
        <f t="shared" si="1210"/>
        <v>-1.1537649027967278E-3</v>
      </c>
      <c r="G4854" s="2">
        <f t="shared" ca="1" si="1211"/>
        <v>124714.85</v>
      </c>
      <c r="H4854">
        <f t="shared" ca="1" si="1212"/>
        <v>1</v>
      </c>
      <c r="I4854">
        <f t="shared" si="1213"/>
        <v>1</v>
      </c>
      <c r="J4854">
        <f t="shared" si="1216"/>
        <v>-145.02999999999884</v>
      </c>
      <c r="K4854">
        <f t="shared" si="1214"/>
        <v>1</v>
      </c>
      <c r="L4854" s="11">
        <f t="shared" ca="1" si="1208"/>
        <v>13669.309999999936</v>
      </c>
      <c r="M4854">
        <f t="shared" ca="1" si="1215"/>
        <v>1</v>
      </c>
      <c r="N4854">
        <f t="shared" ca="1" si="1209"/>
        <v>0</v>
      </c>
      <c r="O4854">
        <f>COUNTIF(結算日!$A$3:$A$249,A4854)</f>
        <v>0</v>
      </c>
      <c r="Q4854" s="7">
        <f t="shared" si="1217"/>
        <v>-132</v>
      </c>
      <c r="R4854" s="8">
        <f t="shared" ca="1" si="1221"/>
        <v>-57948</v>
      </c>
      <c r="S4854" s="8">
        <f t="shared" ca="1" si="1222"/>
        <v>4861709</v>
      </c>
      <c r="T4854" s="8">
        <f t="shared" ca="1" si="1218"/>
        <v>439</v>
      </c>
      <c r="U4854" s="9">
        <f t="shared" ca="1" si="1223"/>
        <v>0</v>
      </c>
      <c r="V4854">
        <f t="shared" si="1219"/>
        <v>2018</v>
      </c>
      <c r="W4854">
        <f t="shared" si="1220"/>
        <v>1</v>
      </c>
    </row>
    <row r="4855" spans="1:23" x14ac:dyDescent="0.25">
      <c r="A4855" s="1">
        <v>43131</v>
      </c>
      <c r="B4855" s="2">
        <v>11103.79</v>
      </c>
      <c r="C4855" s="2">
        <v>132916</v>
      </c>
      <c r="D4855" s="2">
        <v>11098</v>
      </c>
      <c r="E4855" s="2">
        <v>11088</v>
      </c>
      <c r="F4855" s="10">
        <f t="shared" si="1210"/>
        <v>-5.2144357917438544E-4</v>
      </c>
      <c r="G4855" s="2">
        <f t="shared" ca="1" si="1211"/>
        <v>124429.77499999999</v>
      </c>
      <c r="H4855">
        <f t="shared" ca="1" si="1212"/>
        <v>1</v>
      </c>
      <c r="I4855">
        <f t="shared" si="1213"/>
        <v>1</v>
      </c>
      <c r="J4855">
        <f t="shared" si="1216"/>
        <v>27.010000000000218</v>
      </c>
      <c r="K4855">
        <f t="shared" ca="1" si="1214"/>
        <v>1</v>
      </c>
      <c r="L4855" s="11">
        <f t="shared" ca="1" si="1208"/>
        <v>13696.319999999936</v>
      </c>
      <c r="M4855">
        <f t="shared" ca="1" si="1215"/>
        <v>1</v>
      </c>
      <c r="N4855">
        <f t="shared" ca="1" si="1209"/>
        <v>0</v>
      </c>
      <c r="O4855">
        <f>COUNTIF(結算日!$A$3:$A$249,A4855)</f>
        <v>0</v>
      </c>
      <c r="Q4855" s="7">
        <f t="shared" si="1217"/>
        <v>34</v>
      </c>
      <c r="R4855" s="8">
        <f t="shared" ca="1" si="1221"/>
        <v>14926</v>
      </c>
      <c r="S4855" s="8">
        <f t="shared" ca="1" si="1222"/>
        <v>4876635</v>
      </c>
      <c r="T4855" s="8">
        <f t="shared" ca="1" si="1218"/>
        <v>439</v>
      </c>
      <c r="U4855" s="9">
        <f t="shared" ca="1" si="1223"/>
        <v>0</v>
      </c>
      <c r="V4855">
        <f t="shared" si="1219"/>
        <v>2018</v>
      </c>
      <c r="W4855">
        <f t="shared" si="1220"/>
        <v>1</v>
      </c>
    </row>
    <row r="4856" spans="1:23" x14ac:dyDescent="0.25">
      <c r="A4856" s="1">
        <v>43132</v>
      </c>
      <c r="B4856" s="2">
        <v>11160.25</v>
      </c>
      <c r="C4856" s="2">
        <v>120930</v>
      </c>
      <c r="D4856" s="2">
        <v>11160</v>
      </c>
      <c r="E4856" s="2">
        <v>11153</v>
      </c>
      <c r="F4856" s="10">
        <f t="shared" si="1210"/>
        <v>-2.2400931878774344E-5</v>
      </c>
      <c r="G4856" s="2">
        <f t="shared" ca="1" si="1211"/>
        <v>123466.9</v>
      </c>
      <c r="H4856">
        <f t="shared" ca="1" si="1212"/>
        <v>-1</v>
      </c>
      <c r="I4856">
        <f t="shared" si="1213"/>
        <v>1</v>
      </c>
      <c r="J4856">
        <f t="shared" si="1216"/>
        <v>56.459999999999127</v>
      </c>
      <c r="K4856">
        <f t="shared" ca="1" si="1214"/>
        <v>-1</v>
      </c>
      <c r="L4856" s="11">
        <f t="shared" ca="1" si="1208"/>
        <v>13752.779999999935</v>
      </c>
      <c r="M4856">
        <f t="shared" ca="1" si="1215"/>
        <v>-1</v>
      </c>
      <c r="N4856">
        <f t="shared" ca="1" si="1209"/>
        <v>2</v>
      </c>
      <c r="O4856">
        <f>COUNTIF(結算日!$A$3:$A$249,A4856)</f>
        <v>0</v>
      </c>
      <c r="Q4856" s="7">
        <f t="shared" si="1217"/>
        <v>62</v>
      </c>
      <c r="R4856" s="8">
        <f t="shared" ca="1" si="1221"/>
        <v>27218</v>
      </c>
      <c r="S4856" s="8">
        <f t="shared" ca="1" si="1222"/>
        <v>4903853</v>
      </c>
      <c r="T4856" s="8">
        <f t="shared" ca="1" si="1218"/>
        <v>-439</v>
      </c>
      <c r="U4856" s="9">
        <f t="shared" ca="1" si="1223"/>
        <v>878</v>
      </c>
      <c r="V4856">
        <f t="shared" si="1219"/>
        <v>2018</v>
      </c>
      <c r="W4856">
        <f t="shared" si="1220"/>
        <v>2</v>
      </c>
    </row>
    <row r="4857" spans="1:23" x14ac:dyDescent="0.25">
      <c r="A4857" s="1">
        <v>43133</v>
      </c>
      <c r="B4857" s="2">
        <v>11126.23</v>
      </c>
      <c r="C4857" s="2">
        <v>119614</v>
      </c>
      <c r="D4857" s="2">
        <v>11116</v>
      </c>
      <c r="E4857" s="2">
        <v>11106</v>
      </c>
      <c r="F4857" s="10">
        <f t="shared" si="1210"/>
        <v>-9.1944890587369876E-4</v>
      </c>
      <c r="G4857" s="2">
        <f t="shared" ca="1" si="1211"/>
        <v>123026.7</v>
      </c>
      <c r="H4857">
        <f t="shared" ca="1" si="1212"/>
        <v>-1</v>
      </c>
      <c r="I4857">
        <f t="shared" si="1213"/>
        <v>1</v>
      </c>
      <c r="J4857">
        <f t="shared" si="1216"/>
        <v>-34.020000000000437</v>
      </c>
      <c r="K4857">
        <f t="shared" ca="1" si="1214"/>
        <v>-1</v>
      </c>
      <c r="L4857" s="11">
        <f t="shared" ca="1" si="1208"/>
        <v>13786.799999999936</v>
      </c>
      <c r="M4857">
        <f t="shared" ca="1" si="1215"/>
        <v>-1</v>
      </c>
      <c r="N4857">
        <f t="shared" ca="1" si="1209"/>
        <v>0</v>
      </c>
      <c r="O4857">
        <f>COUNTIF(結算日!$A$3:$A$249,A4857)</f>
        <v>0</v>
      </c>
      <c r="Q4857" s="7">
        <f t="shared" si="1217"/>
        <v>-44</v>
      </c>
      <c r="R4857" s="8">
        <f t="shared" ca="1" si="1221"/>
        <v>19316</v>
      </c>
      <c r="S4857" s="8">
        <f t="shared" ca="1" si="1222"/>
        <v>4922291</v>
      </c>
      <c r="T4857" s="8">
        <f t="shared" ca="1" si="1218"/>
        <v>-442</v>
      </c>
      <c r="U4857" s="9">
        <f t="shared" ca="1" si="1223"/>
        <v>3</v>
      </c>
      <c r="V4857">
        <f t="shared" si="1219"/>
        <v>2018</v>
      </c>
      <c r="W4857">
        <f t="shared" si="1220"/>
        <v>2</v>
      </c>
    </row>
    <row r="4858" spans="1:23" x14ac:dyDescent="0.25">
      <c r="A4858" s="1">
        <v>43136</v>
      </c>
      <c r="B4858" s="2">
        <v>10946.25</v>
      </c>
      <c r="C4858" s="2">
        <v>128194</v>
      </c>
      <c r="D4858" s="2">
        <v>10928</v>
      </c>
      <c r="E4858" s="2">
        <v>10915</v>
      </c>
      <c r="F4858" s="10">
        <f t="shared" si="1210"/>
        <v>-1.6672376384606613E-3</v>
      </c>
      <c r="G4858" s="2">
        <f t="shared" ca="1" si="1211"/>
        <v>122992.875</v>
      </c>
      <c r="H4858">
        <f t="shared" ca="1" si="1212"/>
        <v>1</v>
      </c>
      <c r="I4858">
        <f t="shared" si="1213"/>
        <v>1</v>
      </c>
      <c r="J4858">
        <f t="shared" si="1216"/>
        <v>-179.97999999999956</v>
      </c>
      <c r="K4858">
        <f t="shared" si="1214"/>
        <v>1</v>
      </c>
      <c r="L4858" s="11">
        <f t="shared" ca="1" si="1208"/>
        <v>13966.779999999935</v>
      </c>
      <c r="M4858">
        <f t="shared" ca="1" si="1215"/>
        <v>1</v>
      </c>
      <c r="N4858">
        <f t="shared" ca="1" si="1209"/>
        <v>2</v>
      </c>
      <c r="O4858">
        <f>COUNTIF(結算日!$A$3:$A$249,A4858)</f>
        <v>0</v>
      </c>
      <c r="Q4858" s="7">
        <f t="shared" si="1217"/>
        <v>-188</v>
      </c>
      <c r="R4858" s="8">
        <f t="shared" ca="1" si="1221"/>
        <v>83096</v>
      </c>
      <c r="S4858" s="8">
        <f t="shared" ca="1" si="1222"/>
        <v>5005384</v>
      </c>
      <c r="T4858" s="8">
        <f t="shared" ca="1" si="1218"/>
        <v>458</v>
      </c>
      <c r="U4858" s="9">
        <f t="shared" ca="1" si="1223"/>
        <v>900</v>
      </c>
      <c r="V4858">
        <f t="shared" si="1219"/>
        <v>2018</v>
      </c>
      <c r="W4858">
        <f t="shared" si="1220"/>
        <v>2</v>
      </c>
    </row>
    <row r="4859" spans="1:23" x14ac:dyDescent="0.25">
      <c r="A4859" s="1">
        <v>43137</v>
      </c>
      <c r="B4859" s="2">
        <v>10404</v>
      </c>
      <c r="C4859" s="2">
        <v>240882</v>
      </c>
      <c r="D4859" s="2">
        <v>10399</v>
      </c>
      <c r="E4859" s="2">
        <v>10380</v>
      </c>
      <c r="F4859" s="10">
        <f t="shared" si="1210"/>
        <v>-4.8058439061904323E-4</v>
      </c>
      <c r="G4859" s="2">
        <f t="shared" ca="1" si="1211"/>
        <v>126103.8</v>
      </c>
      <c r="H4859">
        <f t="shared" ca="1" si="1212"/>
        <v>1</v>
      </c>
      <c r="I4859">
        <f t="shared" si="1213"/>
        <v>1</v>
      </c>
      <c r="J4859">
        <f t="shared" si="1216"/>
        <v>-542.25</v>
      </c>
      <c r="K4859">
        <f t="shared" ca="1" si="1214"/>
        <v>1</v>
      </c>
      <c r="L4859" s="11">
        <f t="shared" ca="1" si="1208"/>
        <v>13424.529999999935</v>
      </c>
      <c r="M4859">
        <f t="shared" ca="1" si="1215"/>
        <v>1</v>
      </c>
      <c r="N4859">
        <f t="shared" ca="1" si="1209"/>
        <v>0</v>
      </c>
      <c r="O4859">
        <f>COUNTIF(結算日!$A$3:$A$249,A4859)</f>
        <v>0</v>
      </c>
      <c r="Q4859" s="7">
        <f t="shared" si="1217"/>
        <v>-529</v>
      </c>
      <c r="R4859" s="8">
        <f t="shared" ca="1" si="1221"/>
        <v>-242282</v>
      </c>
      <c r="S4859" s="8">
        <f t="shared" ca="1" si="1222"/>
        <v>4762202</v>
      </c>
      <c r="T4859" s="8">
        <f t="shared" ca="1" si="1218"/>
        <v>457</v>
      </c>
      <c r="U4859" s="9">
        <f t="shared" ca="1" si="1223"/>
        <v>1</v>
      </c>
      <c r="V4859">
        <f t="shared" si="1219"/>
        <v>2018</v>
      </c>
      <c r="W4859">
        <f t="shared" si="1220"/>
        <v>2</v>
      </c>
    </row>
    <row r="4860" spans="1:23" x14ac:dyDescent="0.25">
      <c r="A4860" s="1">
        <v>43138</v>
      </c>
      <c r="B4860" s="2">
        <v>10551.54</v>
      </c>
      <c r="C4860" s="2">
        <v>173544</v>
      </c>
      <c r="D4860" s="2">
        <v>10517</v>
      </c>
      <c r="E4860" s="2">
        <v>10498</v>
      </c>
      <c r="F4860" s="10">
        <f t="shared" si="1210"/>
        <v>-3.2734558178237894E-3</v>
      </c>
      <c r="G4860" s="2">
        <f t="shared" ca="1" si="1211"/>
        <v>127790.575</v>
      </c>
      <c r="H4860">
        <f t="shared" ca="1" si="1212"/>
        <v>1</v>
      </c>
      <c r="I4860">
        <f t="shared" si="1213"/>
        <v>1</v>
      </c>
      <c r="J4860">
        <f t="shared" si="1216"/>
        <v>147.54000000000087</v>
      </c>
      <c r="K4860">
        <f t="shared" si="1214"/>
        <v>1</v>
      </c>
      <c r="L4860" s="11">
        <f t="shared" ca="1" si="1208"/>
        <v>13572.069999999936</v>
      </c>
      <c r="M4860">
        <f t="shared" ca="1" si="1215"/>
        <v>1</v>
      </c>
      <c r="N4860">
        <f t="shared" ca="1" si="1209"/>
        <v>0</v>
      </c>
      <c r="O4860">
        <f>COUNTIF(結算日!$A$3:$A$249,A4860)</f>
        <v>0</v>
      </c>
      <c r="Q4860" s="7">
        <f t="shared" si="1217"/>
        <v>118</v>
      </c>
      <c r="R4860" s="8">
        <f t="shared" ca="1" si="1221"/>
        <v>53926</v>
      </c>
      <c r="S4860" s="8">
        <f t="shared" ca="1" si="1222"/>
        <v>4816127</v>
      </c>
      <c r="T4860" s="8">
        <f t="shared" ca="1" si="1218"/>
        <v>457</v>
      </c>
      <c r="U4860" s="9">
        <f t="shared" ca="1" si="1223"/>
        <v>0</v>
      </c>
      <c r="V4860">
        <f t="shared" si="1219"/>
        <v>2018</v>
      </c>
      <c r="W4860">
        <f t="shared" si="1220"/>
        <v>2</v>
      </c>
    </row>
    <row r="4861" spans="1:23" x14ac:dyDescent="0.25">
      <c r="A4861" s="1">
        <v>43139</v>
      </c>
      <c r="B4861" s="2">
        <v>10528.52</v>
      </c>
      <c r="C4861" s="2">
        <v>119472</v>
      </c>
      <c r="D4861" s="2">
        <v>10518</v>
      </c>
      <c r="E4861" s="2">
        <v>10502</v>
      </c>
      <c r="F4861" s="10">
        <f t="shared" si="1210"/>
        <v>-9.9919076945287344E-4</v>
      </c>
      <c r="G4861" s="2">
        <f t="shared" ca="1" si="1211"/>
        <v>128215.425</v>
      </c>
      <c r="H4861">
        <f t="shared" ca="1" si="1212"/>
        <v>-1</v>
      </c>
      <c r="I4861">
        <f t="shared" si="1213"/>
        <v>1</v>
      </c>
      <c r="J4861">
        <f t="shared" si="1216"/>
        <v>-23.020000000000437</v>
      </c>
      <c r="K4861">
        <f t="shared" ca="1" si="1214"/>
        <v>-1</v>
      </c>
      <c r="L4861" s="11">
        <f t="shared" ca="1" si="1208"/>
        <v>13549.049999999936</v>
      </c>
      <c r="M4861">
        <f t="shared" ca="1" si="1215"/>
        <v>-1</v>
      </c>
      <c r="N4861">
        <f t="shared" ca="1" si="1209"/>
        <v>2</v>
      </c>
      <c r="O4861">
        <f>COUNTIF(結算日!$A$3:$A$249,A4861)</f>
        <v>0</v>
      </c>
      <c r="Q4861" s="7">
        <f t="shared" si="1217"/>
        <v>1</v>
      </c>
      <c r="R4861" s="8">
        <f t="shared" ca="1" si="1221"/>
        <v>457</v>
      </c>
      <c r="S4861" s="8">
        <f t="shared" ca="1" si="1222"/>
        <v>4816584</v>
      </c>
      <c r="T4861" s="8">
        <f t="shared" ca="1" si="1218"/>
        <v>-457</v>
      </c>
      <c r="U4861" s="9">
        <f t="shared" ca="1" si="1223"/>
        <v>914</v>
      </c>
      <c r="V4861">
        <f t="shared" si="1219"/>
        <v>2018</v>
      </c>
      <c r="W4861">
        <f t="shared" si="1220"/>
        <v>2</v>
      </c>
    </row>
    <row r="4862" spans="1:23" x14ac:dyDescent="0.25">
      <c r="A4862" s="1">
        <v>43140</v>
      </c>
      <c r="B4862" s="2">
        <v>10371.75</v>
      </c>
      <c r="C4862" s="2">
        <v>150893</v>
      </c>
      <c r="D4862" s="2">
        <v>10353</v>
      </c>
      <c r="E4862" s="2">
        <v>10322</v>
      </c>
      <c r="F4862" s="10">
        <f t="shared" si="1210"/>
        <v>-1.8077952129582631E-3</v>
      </c>
      <c r="G4862" s="2">
        <f t="shared" ca="1" si="1211"/>
        <v>129182.9</v>
      </c>
      <c r="H4862">
        <f t="shared" ca="1" si="1212"/>
        <v>1</v>
      </c>
      <c r="I4862">
        <f t="shared" si="1213"/>
        <v>1</v>
      </c>
      <c r="J4862">
        <f t="shared" si="1216"/>
        <v>-156.77000000000044</v>
      </c>
      <c r="K4862">
        <f t="shared" si="1214"/>
        <v>1</v>
      </c>
      <c r="L4862" s="11">
        <f t="shared" ref="L4862:L4925" ca="1" si="1224">L4861+J4862*M4861</f>
        <v>13705.819999999936</v>
      </c>
      <c r="M4862">
        <f t="shared" ca="1" si="1215"/>
        <v>1</v>
      </c>
      <c r="N4862">
        <f t="shared" ref="N4862:N4925" ca="1" si="1225">ABS(M4862-M4861)</f>
        <v>2</v>
      </c>
      <c r="O4862">
        <f>COUNTIF(結算日!$A$3:$A$249,A4862)</f>
        <v>0</v>
      </c>
      <c r="Q4862" s="7">
        <f t="shared" si="1217"/>
        <v>-165</v>
      </c>
      <c r="R4862" s="8">
        <f t="shared" ca="1" si="1221"/>
        <v>75405</v>
      </c>
      <c r="S4862" s="8">
        <f t="shared" ca="1" si="1222"/>
        <v>4891075</v>
      </c>
      <c r="T4862" s="8">
        <f t="shared" ca="1" si="1218"/>
        <v>472</v>
      </c>
      <c r="U4862" s="9">
        <f t="shared" ca="1" si="1223"/>
        <v>929</v>
      </c>
      <c r="V4862">
        <f t="shared" si="1219"/>
        <v>2018</v>
      </c>
      <c r="W4862">
        <f t="shared" si="1220"/>
        <v>2</v>
      </c>
    </row>
    <row r="4863" spans="1:23" x14ac:dyDescent="0.25">
      <c r="A4863" s="1">
        <v>43143</v>
      </c>
      <c r="B4863" s="2">
        <v>10421.09</v>
      </c>
      <c r="C4863" s="2">
        <v>106594</v>
      </c>
      <c r="D4863" s="2">
        <v>10410</v>
      </c>
      <c r="E4863" s="2">
        <v>10371</v>
      </c>
      <c r="F4863" s="10">
        <f t="shared" si="1210"/>
        <v>-1.0641881031638878E-3</v>
      </c>
      <c r="G4863" s="2">
        <f t="shared" ca="1" si="1211"/>
        <v>128726.8</v>
      </c>
      <c r="H4863">
        <f t="shared" ca="1" si="1212"/>
        <v>-1</v>
      </c>
      <c r="I4863">
        <f t="shared" si="1213"/>
        <v>1</v>
      </c>
      <c r="J4863">
        <f t="shared" si="1216"/>
        <v>49.340000000000146</v>
      </c>
      <c r="K4863">
        <f t="shared" si="1214"/>
        <v>1</v>
      </c>
      <c r="L4863" s="11">
        <f t="shared" ca="1" si="1224"/>
        <v>13755.159999999936</v>
      </c>
      <c r="M4863">
        <f t="shared" ca="1" si="1215"/>
        <v>1</v>
      </c>
      <c r="N4863">
        <f t="shared" ca="1" si="1225"/>
        <v>0</v>
      </c>
      <c r="O4863">
        <f>COUNTIF(結算日!$A$3:$A$249,A4863)</f>
        <v>0</v>
      </c>
      <c r="Q4863" s="7">
        <f t="shared" si="1217"/>
        <v>57</v>
      </c>
      <c r="R4863" s="8">
        <f t="shared" ca="1" si="1221"/>
        <v>26904</v>
      </c>
      <c r="S4863" s="8">
        <f t="shared" ca="1" si="1222"/>
        <v>4917050</v>
      </c>
      <c r="T4863" s="8">
        <f t="shared" ca="1" si="1218"/>
        <v>472</v>
      </c>
      <c r="U4863" s="9">
        <f t="shared" ca="1" si="1223"/>
        <v>0</v>
      </c>
      <c r="V4863">
        <f t="shared" si="1219"/>
        <v>2018</v>
      </c>
      <c r="W4863">
        <f t="shared" si="1220"/>
        <v>2</v>
      </c>
    </row>
    <row r="4864" spans="1:23" x14ac:dyDescent="0.25">
      <c r="A4864" s="1">
        <v>43152</v>
      </c>
      <c r="B4864" s="2">
        <v>10714.44</v>
      </c>
      <c r="C4864" s="2">
        <v>145128</v>
      </c>
      <c r="D4864" s="2">
        <v>10705</v>
      </c>
      <c r="E4864" s="2">
        <v>10685</v>
      </c>
      <c r="F4864" s="10">
        <f t="shared" si="1210"/>
        <v>-2.7476937665431578E-3</v>
      </c>
      <c r="G4864" s="2">
        <f t="shared" ca="1" si="1211"/>
        <v>130001.625</v>
      </c>
      <c r="H4864">
        <f t="shared" ca="1" si="1212"/>
        <v>1</v>
      </c>
      <c r="I4864">
        <f t="shared" si="1213"/>
        <v>1</v>
      </c>
      <c r="J4864">
        <f t="shared" si="1216"/>
        <v>293.35000000000036</v>
      </c>
      <c r="K4864">
        <f t="shared" si="1214"/>
        <v>1</v>
      </c>
      <c r="L4864" s="11">
        <f t="shared" ca="1" si="1224"/>
        <v>14048.509999999937</v>
      </c>
      <c r="M4864">
        <f t="shared" ca="1" si="1215"/>
        <v>1</v>
      </c>
      <c r="N4864">
        <f t="shared" ca="1" si="1225"/>
        <v>0</v>
      </c>
      <c r="O4864">
        <f>COUNTIF(結算日!$A$3:$A$249,A4864)</f>
        <v>1</v>
      </c>
      <c r="Q4864" s="7">
        <f t="shared" si="1217"/>
        <v>295</v>
      </c>
      <c r="R4864" s="8">
        <f t="shared" ca="1" si="1221"/>
        <v>139240</v>
      </c>
      <c r="S4864" s="8">
        <f t="shared" ca="1" si="1222"/>
        <v>5056290</v>
      </c>
      <c r="T4864" s="8">
        <f t="shared" ca="1" si="1218"/>
        <v>473</v>
      </c>
      <c r="U4864" s="9">
        <f t="shared" ca="1" si="1223"/>
        <v>945</v>
      </c>
      <c r="V4864">
        <f t="shared" si="1219"/>
        <v>2018</v>
      </c>
      <c r="W4864">
        <f t="shared" si="1220"/>
        <v>2</v>
      </c>
    </row>
    <row r="4865" spans="1:23" x14ac:dyDescent="0.25">
      <c r="A4865" s="1">
        <v>43153</v>
      </c>
      <c r="B4865" s="2">
        <v>10662.38</v>
      </c>
      <c r="C4865" s="2">
        <v>120300</v>
      </c>
      <c r="D4865" s="2">
        <v>10626</v>
      </c>
      <c r="E4865" s="2">
        <v>10609</v>
      </c>
      <c r="F4865" s="10">
        <f t="shared" si="1210"/>
        <v>-3.411996195971212E-3</v>
      </c>
      <c r="G4865" s="2">
        <f t="shared" ca="1" si="1211"/>
        <v>130220.875</v>
      </c>
      <c r="H4865">
        <f t="shared" ca="1" si="1212"/>
        <v>-1</v>
      </c>
      <c r="I4865">
        <f t="shared" si="1213"/>
        <v>1</v>
      </c>
      <c r="J4865">
        <f t="shared" si="1216"/>
        <v>-52.06000000000131</v>
      </c>
      <c r="K4865">
        <f t="shared" si="1214"/>
        <v>1</v>
      </c>
      <c r="L4865" s="11">
        <f t="shared" ca="1" si="1224"/>
        <v>13996.449999999935</v>
      </c>
      <c r="M4865">
        <f t="shared" ca="1" si="1215"/>
        <v>1</v>
      </c>
      <c r="N4865">
        <f t="shared" ca="1" si="1225"/>
        <v>0</v>
      </c>
      <c r="O4865">
        <f>COUNTIF(結算日!$A$3:$A$249,A4865)</f>
        <v>0</v>
      </c>
      <c r="Q4865" s="7">
        <f t="shared" si="1217"/>
        <v>-59</v>
      </c>
      <c r="R4865" s="8">
        <f t="shared" ca="1" si="1221"/>
        <v>-27907</v>
      </c>
      <c r="S4865" s="8">
        <f t="shared" ca="1" si="1222"/>
        <v>5027438</v>
      </c>
      <c r="T4865" s="8">
        <f t="shared" ca="1" si="1218"/>
        <v>473</v>
      </c>
      <c r="U4865" s="9">
        <f t="shared" ca="1" si="1223"/>
        <v>0</v>
      </c>
      <c r="V4865">
        <f t="shared" si="1219"/>
        <v>2018</v>
      </c>
      <c r="W4865">
        <f t="shared" si="1220"/>
        <v>2</v>
      </c>
    </row>
    <row r="4866" spans="1:23" x14ac:dyDescent="0.25">
      <c r="A4866" s="1">
        <v>43154</v>
      </c>
      <c r="B4866" s="2">
        <v>10794.55</v>
      </c>
      <c r="C4866" s="2">
        <v>123432</v>
      </c>
      <c r="D4866" s="2">
        <v>10781</v>
      </c>
      <c r="E4866" s="2">
        <v>10766</v>
      </c>
      <c r="F4866" s="10">
        <f t="shared" ref="F4866:F4929" si="1226">IF(O4866=1,E4866,D4866)/B4866-1</f>
        <v>-1.2552630725689573E-3</v>
      </c>
      <c r="G4866" s="2">
        <f t="shared" ref="G4866:G4929" ca="1" si="1227">IF(ROW()&gt;$G$1,AVERAGE(OFFSET(C4866,-$G$1+1,,$G$1)),"")</f>
        <v>130778.875</v>
      </c>
      <c r="H4866">
        <f t="shared" ref="H4866:H4929" ca="1" si="1228">IF(G4866="",0,SIGN(C4866-G4866))</f>
        <v>-1</v>
      </c>
      <c r="I4866">
        <f t="shared" ref="I4866:I4929" si="1229">-SIGN(F4866)</f>
        <v>1</v>
      </c>
      <c r="J4866">
        <f t="shared" si="1216"/>
        <v>132.17000000000007</v>
      </c>
      <c r="K4866">
        <f t="shared" ref="K4866:K4929" si="1230">CHOOSE($K$1,H4866*(2-$K$1)+I4866*($K$1-1),IF(ABS(F4866)&gt;($K$1-2)/100,I4866,H4866))</f>
        <v>1</v>
      </c>
      <c r="L4866" s="11">
        <f t="shared" ca="1" si="1224"/>
        <v>14128.619999999935</v>
      </c>
      <c r="M4866">
        <f t="shared" ref="M4866:M4929" ca="1" si="1231">INT(L4866*$P$1/B4866)*K4866</f>
        <v>1</v>
      </c>
      <c r="N4866">
        <f t="shared" ca="1" si="1225"/>
        <v>0</v>
      </c>
      <c r="O4866">
        <f>COUNTIF(結算日!$A$3:$A$249,A4866)</f>
        <v>0</v>
      </c>
      <c r="Q4866" s="7">
        <f t="shared" si="1217"/>
        <v>155</v>
      </c>
      <c r="R4866" s="8">
        <f t="shared" ca="1" si="1221"/>
        <v>73315</v>
      </c>
      <c r="S4866" s="8">
        <f t="shared" ca="1" si="1222"/>
        <v>5100753</v>
      </c>
      <c r="T4866" s="8">
        <f t="shared" ca="1" si="1218"/>
        <v>473</v>
      </c>
      <c r="U4866" s="9">
        <f t="shared" ca="1" si="1223"/>
        <v>0</v>
      </c>
      <c r="V4866">
        <f t="shared" si="1219"/>
        <v>2018</v>
      </c>
      <c r="W4866">
        <f t="shared" si="1220"/>
        <v>2</v>
      </c>
    </row>
    <row r="4867" spans="1:23" x14ac:dyDescent="0.25">
      <c r="A4867" s="1">
        <v>43157</v>
      </c>
      <c r="B4867" s="2">
        <v>10836.7</v>
      </c>
      <c r="C4867" s="2">
        <v>120080</v>
      </c>
      <c r="D4867" s="2">
        <v>10822</v>
      </c>
      <c r="E4867" s="2">
        <v>10807</v>
      </c>
      <c r="F4867" s="10">
        <f t="shared" si="1226"/>
        <v>-1.3565015179898277E-3</v>
      </c>
      <c r="G4867" s="2">
        <f t="shared" ca="1" si="1227"/>
        <v>131332.57500000001</v>
      </c>
      <c r="H4867">
        <f t="shared" ca="1" si="1228"/>
        <v>-1</v>
      </c>
      <c r="I4867">
        <f t="shared" si="1229"/>
        <v>1</v>
      </c>
      <c r="J4867">
        <f t="shared" ref="J4867:J4930" si="1232">B4867-B4866</f>
        <v>42.150000000001455</v>
      </c>
      <c r="K4867">
        <f t="shared" si="1230"/>
        <v>1</v>
      </c>
      <c r="L4867" s="11">
        <f t="shared" ca="1" si="1224"/>
        <v>14170.769999999937</v>
      </c>
      <c r="M4867">
        <f t="shared" ca="1" si="1231"/>
        <v>1</v>
      </c>
      <c r="N4867">
        <f t="shared" ca="1" si="1225"/>
        <v>0</v>
      </c>
      <c r="O4867">
        <f>COUNTIF(結算日!$A$3:$A$249,A4867)</f>
        <v>0</v>
      </c>
      <c r="Q4867" s="7">
        <f t="shared" ref="Q4867:Q4930" si="1233">D4867-IF(O4866=1,E4866,D4866)</f>
        <v>41</v>
      </c>
      <c r="R4867" s="8">
        <f t="shared" ca="1" si="1221"/>
        <v>19393</v>
      </c>
      <c r="S4867" s="8">
        <f t="shared" ca="1" si="1222"/>
        <v>5120146</v>
      </c>
      <c r="T4867" s="8">
        <f t="shared" ref="T4867:T4930" ca="1" si="1234">INT(S4867*$P$1/IF(O4867=1,E4867,D4867))*K4867</f>
        <v>473</v>
      </c>
      <c r="U4867" s="9">
        <f t="shared" ca="1" si="1223"/>
        <v>0</v>
      </c>
      <c r="V4867">
        <f t="shared" ref="V4867:V4930" si="1235">YEAR(A4867)</f>
        <v>2018</v>
      </c>
      <c r="W4867">
        <f t="shared" ref="W4867:W4930" si="1236">MONTH(A4867)</f>
        <v>2</v>
      </c>
    </row>
    <row r="4868" spans="1:23" x14ac:dyDescent="0.25">
      <c r="A4868" s="1">
        <v>43158</v>
      </c>
      <c r="B4868" s="2">
        <v>10815.47</v>
      </c>
      <c r="C4868" s="2">
        <v>135668</v>
      </c>
      <c r="D4868" s="2">
        <v>10791</v>
      </c>
      <c r="E4868" s="2">
        <v>10775</v>
      </c>
      <c r="F4868" s="10">
        <f t="shared" si="1226"/>
        <v>-2.2624999190973272E-3</v>
      </c>
      <c r="G4868" s="2">
        <f t="shared" ca="1" si="1227"/>
        <v>132449</v>
      </c>
      <c r="H4868">
        <f t="shared" ca="1" si="1228"/>
        <v>1</v>
      </c>
      <c r="I4868">
        <f t="shared" si="1229"/>
        <v>1</v>
      </c>
      <c r="J4868">
        <f t="shared" si="1232"/>
        <v>-21.230000000001382</v>
      </c>
      <c r="K4868">
        <f t="shared" si="1230"/>
        <v>1</v>
      </c>
      <c r="L4868" s="11">
        <f t="shared" ca="1" si="1224"/>
        <v>14149.539999999935</v>
      </c>
      <c r="M4868">
        <f t="shared" ca="1" si="1231"/>
        <v>1</v>
      </c>
      <c r="N4868">
        <f t="shared" ca="1" si="1225"/>
        <v>0</v>
      </c>
      <c r="O4868">
        <f>COUNTIF(結算日!$A$3:$A$249,A4868)</f>
        <v>0</v>
      </c>
      <c r="Q4868" s="7">
        <f t="shared" si="1233"/>
        <v>-31</v>
      </c>
      <c r="R4868" s="8">
        <f t="shared" ref="R4868:R4931" ca="1" si="1237">Q4868*T4867</f>
        <v>-14663</v>
      </c>
      <c r="S4868" s="8">
        <f t="shared" ref="S4868:S4931" ca="1" si="1238">S4867+Q4868*T4867-U4867*$U$1</f>
        <v>5105483</v>
      </c>
      <c r="T4868" s="8">
        <f t="shared" ca="1" si="1234"/>
        <v>473</v>
      </c>
      <c r="U4868" s="9">
        <f t="shared" ref="U4868:U4931" ca="1" si="1239">IF(O4868=1,ABS(T4868)+ABS(T4867),ABS(T4868-T4867))</f>
        <v>0</v>
      </c>
      <c r="V4868">
        <f t="shared" si="1235"/>
        <v>2018</v>
      </c>
      <c r="W4868">
        <f t="shared" si="1236"/>
        <v>2</v>
      </c>
    </row>
    <row r="4869" spans="1:23" x14ac:dyDescent="0.25">
      <c r="A4869" s="1">
        <v>43160</v>
      </c>
      <c r="B4869" s="2">
        <v>10785.79</v>
      </c>
      <c r="C4869" s="2">
        <v>128562</v>
      </c>
      <c r="D4869" s="2">
        <v>10735</v>
      </c>
      <c r="E4869" s="2">
        <v>10719</v>
      </c>
      <c r="F4869" s="10">
        <f t="shared" si="1226"/>
        <v>-4.7089735661458576E-3</v>
      </c>
      <c r="G4869" s="2">
        <f t="shared" ca="1" si="1227"/>
        <v>133634.27499999999</v>
      </c>
      <c r="H4869">
        <f t="shared" ca="1" si="1228"/>
        <v>-1</v>
      </c>
      <c r="I4869">
        <f t="shared" si="1229"/>
        <v>1</v>
      </c>
      <c r="J4869">
        <f t="shared" si="1232"/>
        <v>-29.679999999998472</v>
      </c>
      <c r="K4869">
        <f t="shared" si="1230"/>
        <v>1</v>
      </c>
      <c r="L4869" s="11">
        <f t="shared" ca="1" si="1224"/>
        <v>14119.859999999937</v>
      </c>
      <c r="M4869">
        <f t="shared" ca="1" si="1231"/>
        <v>1</v>
      </c>
      <c r="N4869">
        <f t="shared" ca="1" si="1225"/>
        <v>0</v>
      </c>
      <c r="O4869">
        <f>COUNTIF(結算日!$A$3:$A$249,A4869)</f>
        <v>0</v>
      </c>
      <c r="Q4869" s="7">
        <f t="shared" si="1233"/>
        <v>-56</v>
      </c>
      <c r="R4869" s="8">
        <f t="shared" ca="1" si="1237"/>
        <v>-26488</v>
      </c>
      <c r="S4869" s="8">
        <f t="shared" ca="1" si="1238"/>
        <v>5078995</v>
      </c>
      <c r="T4869" s="8">
        <f t="shared" ca="1" si="1234"/>
        <v>473</v>
      </c>
      <c r="U4869" s="9">
        <f t="shared" ca="1" si="1239"/>
        <v>0</v>
      </c>
      <c r="V4869">
        <f t="shared" si="1235"/>
        <v>2018</v>
      </c>
      <c r="W4869">
        <f t="shared" si="1236"/>
        <v>3</v>
      </c>
    </row>
    <row r="4870" spans="1:23" x14ac:dyDescent="0.25">
      <c r="A4870" s="1">
        <v>43161</v>
      </c>
      <c r="B4870" s="2">
        <v>10698.17</v>
      </c>
      <c r="C4870" s="2">
        <v>109458</v>
      </c>
      <c r="D4870" s="2">
        <v>10681</v>
      </c>
      <c r="E4870" s="2">
        <v>10662</v>
      </c>
      <c r="F4870" s="10">
        <f t="shared" si="1226"/>
        <v>-1.6049473881981635E-3</v>
      </c>
      <c r="G4870" s="2">
        <f t="shared" ca="1" si="1227"/>
        <v>133945.97500000001</v>
      </c>
      <c r="H4870">
        <f t="shared" ca="1" si="1228"/>
        <v>-1</v>
      </c>
      <c r="I4870">
        <f t="shared" si="1229"/>
        <v>1</v>
      </c>
      <c r="J4870">
        <f t="shared" si="1232"/>
        <v>-87.6200000000008</v>
      </c>
      <c r="K4870">
        <f t="shared" si="1230"/>
        <v>1</v>
      </c>
      <c r="L4870" s="11">
        <f t="shared" ca="1" si="1224"/>
        <v>14032.239999999936</v>
      </c>
      <c r="M4870">
        <f t="shared" ca="1" si="1231"/>
        <v>1</v>
      </c>
      <c r="N4870">
        <f t="shared" ca="1" si="1225"/>
        <v>0</v>
      </c>
      <c r="O4870">
        <f>COUNTIF(結算日!$A$3:$A$249,A4870)</f>
        <v>0</v>
      </c>
      <c r="Q4870" s="7">
        <f t="shared" si="1233"/>
        <v>-54</v>
      </c>
      <c r="R4870" s="8">
        <f t="shared" ca="1" si="1237"/>
        <v>-25542</v>
      </c>
      <c r="S4870" s="8">
        <f t="shared" ca="1" si="1238"/>
        <v>5053453</v>
      </c>
      <c r="T4870" s="8">
        <f t="shared" ca="1" si="1234"/>
        <v>473</v>
      </c>
      <c r="U4870" s="9">
        <f t="shared" ca="1" si="1239"/>
        <v>0</v>
      </c>
      <c r="V4870">
        <f t="shared" si="1235"/>
        <v>2018</v>
      </c>
      <c r="W4870">
        <f t="shared" si="1236"/>
        <v>3</v>
      </c>
    </row>
    <row r="4871" spans="1:23" x14ac:dyDescent="0.25">
      <c r="A4871" s="1">
        <v>43164</v>
      </c>
      <c r="B4871" s="2">
        <v>10642.9</v>
      </c>
      <c r="C4871" s="2">
        <v>111982</v>
      </c>
      <c r="D4871" s="2">
        <v>10635</v>
      </c>
      <c r="E4871" s="2">
        <v>10616</v>
      </c>
      <c r="F4871" s="10">
        <f t="shared" si="1226"/>
        <v>-7.422788901521038E-4</v>
      </c>
      <c r="G4871" s="2">
        <f t="shared" ca="1" si="1227"/>
        <v>134477.1</v>
      </c>
      <c r="H4871">
        <f t="shared" ca="1" si="1228"/>
        <v>-1</v>
      </c>
      <c r="I4871">
        <f t="shared" si="1229"/>
        <v>1</v>
      </c>
      <c r="J4871">
        <f t="shared" si="1232"/>
        <v>-55.270000000000437</v>
      </c>
      <c r="K4871">
        <f t="shared" ca="1" si="1230"/>
        <v>-1</v>
      </c>
      <c r="L4871" s="11">
        <f t="shared" ca="1" si="1224"/>
        <v>13976.969999999936</v>
      </c>
      <c r="M4871">
        <f t="shared" ca="1" si="1231"/>
        <v>-1</v>
      </c>
      <c r="N4871">
        <f t="shared" ca="1" si="1225"/>
        <v>2</v>
      </c>
      <c r="O4871">
        <f>COUNTIF(結算日!$A$3:$A$249,A4871)</f>
        <v>0</v>
      </c>
      <c r="Q4871" s="7">
        <f t="shared" si="1233"/>
        <v>-46</v>
      </c>
      <c r="R4871" s="8">
        <f t="shared" ca="1" si="1237"/>
        <v>-21758</v>
      </c>
      <c r="S4871" s="8">
        <f t="shared" ca="1" si="1238"/>
        <v>5031695</v>
      </c>
      <c r="T4871" s="8">
        <f t="shared" ca="1" si="1234"/>
        <v>-473</v>
      </c>
      <c r="U4871" s="9">
        <f t="shared" ca="1" si="1239"/>
        <v>946</v>
      </c>
      <c r="V4871">
        <f t="shared" si="1235"/>
        <v>2018</v>
      </c>
      <c r="W4871">
        <f t="shared" si="1236"/>
        <v>3</v>
      </c>
    </row>
    <row r="4872" spans="1:23" x14ac:dyDescent="0.25">
      <c r="A4872" s="1">
        <v>43165</v>
      </c>
      <c r="B4872" s="2">
        <v>10784.34</v>
      </c>
      <c r="C4872" s="2">
        <v>110780</v>
      </c>
      <c r="D4872" s="2">
        <v>10787</v>
      </c>
      <c r="E4872" s="2">
        <v>10766</v>
      </c>
      <c r="F4872" s="10">
        <f t="shared" si="1226"/>
        <v>2.4665394451584E-4</v>
      </c>
      <c r="G4872" s="2">
        <f t="shared" ca="1" si="1227"/>
        <v>134636.07500000001</v>
      </c>
      <c r="H4872">
        <f t="shared" ca="1" si="1228"/>
        <v>-1</v>
      </c>
      <c r="I4872">
        <f t="shared" si="1229"/>
        <v>-1</v>
      </c>
      <c r="J4872">
        <f t="shared" si="1232"/>
        <v>141.44000000000051</v>
      </c>
      <c r="K4872">
        <f t="shared" ca="1" si="1230"/>
        <v>-1</v>
      </c>
      <c r="L4872" s="11">
        <f t="shared" ca="1" si="1224"/>
        <v>13835.529999999935</v>
      </c>
      <c r="M4872">
        <f t="shared" ca="1" si="1231"/>
        <v>-1</v>
      </c>
      <c r="N4872">
        <f t="shared" ca="1" si="1225"/>
        <v>0</v>
      </c>
      <c r="O4872">
        <f>COUNTIF(結算日!$A$3:$A$249,A4872)</f>
        <v>0</v>
      </c>
      <c r="Q4872" s="7">
        <f t="shared" si="1233"/>
        <v>152</v>
      </c>
      <c r="R4872" s="8">
        <f t="shared" ca="1" si="1237"/>
        <v>-71896</v>
      </c>
      <c r="S4872" s="8">
        <f t="shared" ca="1" si="1238"/>
        <v>4958853</v>
      </c>
      <c r="T4872" s="8">
        <f t="shared" ca="1" si="1234"/>
        <v>-459</v>
      </c>
      <c r="U4872" s="9">
        <f t="shared" ca="1" si="1239"/>
        <v>14</v>
      </c>
      <c r="V4872">
        <f t="shared" si="1235"/>
        <v>2018</v>
      </c>
      <c r="W4872">
        <f t="shared" si="1236"/>
        <v>3</v>
      </c>
    </row>
    <row r="4873" spans="1:23" x14ac:dyDescent="0.25">
      <c r="A4873" s="1">
        <v>43166</v>
      </c>
      <c r="B4873" s="2">
        <v>10745.32</v>
      </c>
      <c r="C4873" s="2">
        <v>120736</v>
      </c>
      <c r="D4873" s="2">
        <v>10712</v>
      </c>
      <c r="E4873" s="2">
        <v>10691</v>
      </c>
      <c r="F4873" s="10">
        <f t="shared" si="1226"/>
        <v>-3.100884850334773E-3</v>
      </c>
      <c r="G4873" s="2">
        <f t="shared" ca="1" si="1227"/>
        <v>134931.82500000001</v>
      </c>
      <c r="H4873">
        <f t="shared" ca="1" si="1228"/>
        <v>-1</v>
      </c>
      <c r="I4873">
        <f t="shared" si="1229"/>
        <v>1</v>
      </c>
      <c r="J4873">
        <f t="shared" si="1232"/>
        <v>-39.020000000000437</v>
      </c>
      <c r="K4873">
        <f t="shared" si="1230"/>
        <v>1</v>
      </c>
      <c r="L4873" s="11">
        <f t="shared" ca="1" si="1224"/>
        <v>13874.549999999936</v>
      </c>
      <c r="M4873">
        <f t="shared" ca="1" si="1231"/>
        <v>1</v>
      </c>
      <c r="N4873">
        <f t="shared" ca="1" si="1225"/>
        <v>2</v>
      </c>
      <c r="O4873">
        <f>COUNTIF(結算日!$A$3:$A$249,A4873)</f>
        <v>0</v>
      </c>
      <c r="Q4873" s="7">
        <f t="shared" si="1233"/>
        <v>-75</v>
      </c>
      <c r="R4873" s="8">
        <f t="shared" ca="1" si="1237"/>
        <v>34425</v>
      </c>
      <c r="S4873" s="8">
        <f t="shared" ca="1" si="1238"/>
        <v>4993264</v>
      </c>
      <c r="T4873" s="8">
        <f t="shared" ca="1" si="1234"/>
        <v>466</v>
      </c>
      <c r="U4873" s="9">
        <f t="shared" ca="1" si="1239"/>
        <v>925</v>
      </c>
      <c r="V4873">
        <f t="shared" si="1235"/>
        <v>2018</v>
      </c>
      <c r="W4873">
        <f t="shared" si="1236"/>
        <v>3</v>
      </c>
    </row>
    <row r="4874" spans="1:23" x14ac:dyDescent="0.25">
      <c r="A4874" s="1">
        <v>43167</v>
      </c>
      <c r="B4874" s="2">
        <v>10823.24</v>
      </c>
      <c r="C4874" s="2">
        <v>120480</v>
      </c>
      <c r="D4874" s="2">
        <v>10829</v>
      </c>
      <c r="E4874" s="2">
        <v>10808</v>
      </c>
      <c r="F4874" s="10">
        <f t="shared" si="1226"/>
        <v>5.3218814329158981E-4</v>
      </c>
      <c r="G4874" s="2">
        <f t="shared" ca="1" si="1227"/>
        <v>135354.85</v>
      </c>
      <c r="H4874">
        <f t="shared" ca="1" si="1228"/>
        <v>-1</v>
      </c>
      <c r="I4874">
        <f t="shared" si="1229"/>
        <v>-1</v>
      </c>
      <c r="J4874">
        <f t="shared" si="1232"/>
        <v>77.920000000000073</v>
      </c>
      <c r="K4874">
        <f t="shared" ca="1" si="1230"/>
        <v>-1</v>
      </c>
      <c r="L4874" s="11">
        <f t="shared" ca="1" si="1224"/>
        <v>13952.469999999936</v>
      </c>
      <c r="M4874">
        <f t="shared" ca="1" si="1231"/>
        <v>-1</v>
      </c>
      <c r="N4874">
        <f t="shared" ca="1" si="1225"/>
        <v>2</v>
      </c>
      <c r="O4874">
        <f>COUNTIF(結算日!$A$3:$A$249,A4874)</f>
        <v>0</v>
      </c>
      <c r="Q4874" s="7">
        <f t="shared" si="1233"/>
        <v>117</v>
      </c>
      <c r="R4874" s="8">
        <f t="shared" ca="1" si="1237"/>
        <v>54522</v>
      </c>
      <c r="S4874" s="8">
        <f t="shared" ca="1" si="1238"/>
        <v>5046861</v>
      </c>
      <c r="T4874" s="8">
        <f t="shared" ca="1" si="1234"/>
        <v>-466</v>
      </c>
      <c r="U4874" s="9">
        <f t="shared" ca="1" si="1239"/>
        <v>932</v>
      </c>
      <c r="V4874">
        <f t="shared" si="1235"/>
        <v>2018</v>
      </c>
      <c r="W4874">
        <f t="shared" si="1236"/>
        <v>3</v>
      </c>
    </row>
    <row r="4875" spans="1:23" x14ac:dyDescent="0.25">
      <c r="A4875" s="1">
        <v>43168</v>
      </c>
      <c r="B4875" s="2">
        <v>10864.82</v>
      </c>
      <c r="C4875" s="2">
        <v>122889</v>
      </c>
      <c r="D4875" s="2">
        <v>10865</v>
      </c>
      <c r="E4875" s="2">
        <v>10845</v>
      </c>
      <c r="F4875" s="10">
        <f t="shared" si="1226"/>
        <v>1.6567232591135905E-5</v>
      </c>
      <c r="G4875" s="2">
        <f t="shared" ca="1" si="1227"/>
        <v>134933.9</v>
      </c>
      <c r="H4875">
        <f t="shared" ca="1" si="1228"/>
        <v>-1</v>
      </c>
      <c r="I4875">
        <f t="shared" si="1229"/>
        <v>-1</v>
      </c>
      <c r="J4875">
        <f t="shared" si="1232"/>
        <v>41.579999999999927</v>
      </c>
      <c r="K4875">
        <f t="shared" ca="1" si="1230"/>
        <v>-1</v>
      </c>
      <c r="L4875" s="11">
        <f t="shared" ca="1" si="1224"/>
        <v>13910.889999999936</v>
      </c>
      <c r="M4875">
        <f t="shared" ca="1" si="1231"/>
        <v>-1</v>
      </c>
      <c r="N4875">
        <f t="shared" ca="1" si="1225"/>
        <v>0</v>
      </c>
      <c r="O4875">
        <f>COUNTIF(結算日!$A$3:$A$249,A4875)</f>
        <v>0</v>
      </c>
      <c r="Q4875" s="7">
        <f t="shared" si="1233"/>
        <v>36</v>
      </c>
      <c r="R4875" s="8">
        <f t="shared" ca="1" si="1237"/>
        <v>-16776</v>
      </c>
      <c r="S4875" s="8">
        <f t="shared" ca="1" si="1238"/>
        <v>5029153</v>
      </c>
      <c r="T4875" s="8">
        <f t="shared" ca="1" si="1234"/>
        <v>-462</v>
      </c>
      <c r="U4875" s="9">
        <f t="shared" ca="1" si="1239"/>
        <v>4</v>
      </c>
      <c r="V4875">
        <f t="shared" si="1235"/>
        <v>2018</v>
      </c>
      <c r="W4875">
        <f t="shared" si="1236"/>
        <v>3</v>
      </c>
    </row>
    <row r="4876" spans="1:23" x14ac:dyDescent="0.25">
      <c r="A4876" s="1">
        <v>43171</v>
      </c>
      <c r="B4876" s="2">
        <v>11002.1</v>
      </c>
      <c r="C4876" s="2">
        <v>139844</v>
      </c>
      <c r="D4876" s="2">
        <v>11024</v>
      </c>
      <c r="E4876" s="2">
        <v>11006</v>
      </c>
      <c r="F4876" s="10">
        <f t="shared" si="1226"/>
        <v>1.9905290808117648E-3</v>
      </c>
      <c r="G4876" s="2">
        <f t="shared" ca="1" si="1227"/>
        <v>134859.22500000001</v>
      </c>
      <c r="H4876">
        <f t="shared" ca="1" si="1228"/>
        <v>1</v>
      </c>
      <c r="I4876">
        <f t="shared" si="1229"/>
        <v>-1</v>
      </c>
      <c r="J4876">
        <f t="shared" si="1232"/>
        <v>137.28000000000065</v>
      </c>
      <c r="K4876">
        <f t="shared" si="1230"/>
        <v>-1</v>
      </c>
      <c r="L4876" s="11">
        <f t="shared" ca="1" si="1224"/>
        <v>13773.609999999935</v>
      </c>
      <c r="M4876">
        <f t="shared" ca="1" si="1231"/>
        <v>-1</v>
      </c>
      <c r="N4876">
        <f t="shared" ca="1" si="1225"/>
        <v>0</v>
      </c>
      <c r="O4876">
        <f>COUNTIF(結算日!$A$3:$A$249,A4876)</f>
        <v>0</v>
      </c>
      <c r="Q4876" s="7">
        <f t="shared" si="1233"/>
        <v>159</v>
      </c>
      <c r="R4876" s="8">
        <f t="shared" ca="1" si="1237"/>
        <v>-73458</v>
      </c>
      <c r="S4876" s="8">
        <f t="shared" ca="1" si="1238"/>
        <v>4955691</v>
      </c>
      <c r="T4876" s="8">
        <f t="shared" ca="1" si="1234"/>
        <v>-449</v>
      </c>
      <c r="U4876" s="9">
        <f t="shared" ca="1" si="1239"/>
        <v>13</v>
      </c>
      <c r="V4876">
        <f t="shared" si="1235"/>
        <v>2018</v>
      </c>
      <c r="W4876">
        <f t="shared" si="1236"/>
        <v>3</v>
      </c>
    </row>
    <row r="4877" spans="1:23" x14ac:dyDescent="0.25">
      <c r="A4877" s="1">
        <v>43172</v>
      </c>
      <c r="B4877" s="2">
        <v>11095.63</v>
      </c>
      <c r="C4877" s="2">
        <v>130462</v>
      </c>
      <c r="D4877" s="2">
        <v>11100</v>
      </c>
      <c r="E4877" s="2">
        <v>11082</v>
      </c>
      <c r="F4877" s="10">
        <f t="shared" si="1226"/>
        <v>3.9384874946279957E-4</v>
      </c>
      <c r="G4877" s="2">
        <f t="shared" ca="1" si="1227"/>
        <v>134599.29999999999</v>
      </c>
      <c r="H4877">
        <f t="shared" ca="1" si="1228"/>
        <v>-1</v>
      </c>
      <c r="I4877">
        <f t="shared" si="1229"/>
        <v>-1</v>
      </c>
      <c r="J4877">
        <f t="shared" si="1232"/>
        <v>93.529999999998836</v>
      </c>
      <c r="K4877">
        <f t="shared" ca="1" si="1230"/>
        <v>-1</v>
      </c>
      <c r="L4877" s="11">
        <f t="shared" ca="1" si="1224"/>
        <v>13680.079999999936</v>
      </c>
      <c r="M4877">
        <f t="shared" ca="1" si="1231"/>
        <v>-1</v>
      </c>
      <c r="N4877">
        <f t="shared" ca="1" si="1225"/>
        <v>0</v>
      </c>
      <c r="O4877">
        <f>COUNTIF(結算日!$A$3:$A$249,A4877)</f>
        <v>0</v>
      </c>
      <c r="Q4877" s="7">
        <f t="shared" si="1233"/>
        <v>76</v>
      </c>
      <c r="R4877" s="8">
        <f t="shared" ca="1" si="1237"/>
        <v>-34124</v>
      </c>
      <c r="S4877" s="8">
        <f t="shared" ca="1" si="1238"/>
        <v>4921554</v>
      </c>
      <c r="T4877" s="8">
        <f t="shared" ca="1" si="1234"/>
        <v>-443</v>
      </c>
      <c r="U4877" s="9">
        <f t="shared" ca="1" si="1239"/>
        <v>6</v>
      </c>
      <c r="V4877">
        <f t="shared" si="1235"/>
        <v>2018</v>
      </c>
      <c r="W4877">
        <f t="shared" si="1236"/>
        <v>3</v>
      </c>
    </row>
    <row r="4878" spans="1:23" x14ac:dyDescent="0.25">
      <c r="A4878" s="1">
        <v>43173</v>
      </c>
      <c r="B4878" s="2">
        <v>11038.8</v>
      </c>
      <c r="C4878" s="2">
        <v>118424</v>
      </c>
      <c r="D4878" s="2">
        <v>11031</v>
      </c>
      <c r="E4878" s="2">
        <v>11015</v>
      </c>
      <c r="F4878" s="10">
        <f t="shared" si="1226"/>
        <v>-7.065985433198918E-4</v>
      </c>
      <c r="G4878" s="2">
        <f t="shared" ca="1" si="1227"/>
        <v>134140.29999999999</v>
      </c>
      <c r="H4878">
        <f t="shared" ca="1" si="1228"/>
        <v>-1</v>
      </c>
      <c r="I4878">
        <f t="shared" si="1229"/>
        <v>1</v>
      </c>
      <c r="J4878">
        <f t="shared" si="1232"/>
        <v>-56.829999999999927</v>
      </c>
      <c r="K4878">
        <f t="shared" ca="1" si="1230"/>
        <v>-1</v>
      </c>
      <c r="L4878" s="11">
        <f t="shared" ca="1" si="1224"/>
        <v>13736.909999999936</v>
      </c>
      <c r="M4878">
        <f t="shared" ca="1" si="1231"/>
        <v>-1</v>
      </c>
      <c r="N4878">
        <f t="shared" ca="1" si="1225"/>
        <v>0</v>
      </c>
      <c r="O4878">
        <f>COUNTIF(結算日!$A$3:$A$249,A4878)</f>
        <v>0</v>
      </c>
      <c r="Q4878" s="7">
        <f t="shared" si="1233"/>
        <v>-69</v>
      </c>
      <c r="R4878" s="8">
        <f t="shared" ca="1" si="1237"/>
        <v>30567</v>
      </c>
      <c r="S4878" s="8">
        <f t="shared" ca="1" si="1238"/>
        <v>4952115</v>
      </c>
      <c r="T4878" s="8">
        <f t="shared" ca="1" si="1234"/>
        <v>-448</v>
      </c>
      <c r="U4878" s="9">
        <f t="shared" ca="1" si="1239"/>
        <v>5</v>
      </c>
      <c r="V4878">
        <f t="shared" si="1235"/>
        <v>2018</v>
      </c>
      <c r="W4878">
        <f t="shared" si="1236"/>
        <v>3</v>
      </c>
    </row>
    <row r="4879" spans="1:23" x14ac:dyDescent="0.25">
      <c r="A4879" s="1">
        <v>43174</v>
      </c>
      <c r="B4879" s="2">
        <v>11018.45</v>
      </c>
      <c r="C4879" s="2">
        <v>110823</v>
      </c>
      <c r="D4879" s="2">
        <v>11041</v>
      </c>
      <c r="E4879" s="2">
        <v>11024</v>
      </c>
      <c r="F4879" s="10">
        <f t="shared" si="1226"/>
        <v>2.0465673484020286E-3</v>
      </c>
      <c r="G4879" s="2">
        <f t="shared" ca="1" si="1227"/>
        <v>133662.15</v>
      </c>
      <c r="H4879">
        <f t="shared" ca="1" si="1228"/>
        <v>-1</v>
      </c>
      <c r="I4879">
        <f t="shared" si="1229"/>
        <v>-1</v>
      </c>
      <c r="J4879">
        <f t="shared" si="1232"/>
        <v>-20.349999999998545</v>
      </c>
      <c r="K4879">
        <f t="shared" si="1230"/>
        <v>-1</v>
      </c>
      <c r="L4879" s="11">
        <f t="shared" ca="1" si="1224"/>
        <v>13757.259999999935</v>
      </c>
      <c r="M4879">
        <f t="shared" ca="1" si="1231"/>
        <v>-1</v>
      </c>
      <c r="N4879">
        <f t="shared" ca="1" si="1225"/>
        <v>0</v>
      </c>
      <c r="O4879">
        <f>COUNTIF(結算日!$A$3:$A$249,A4879)</f>
        <v>0</v>
      </c>
      <c r="Q4879" s="7">
        <f t="shared" si="1233"/>
        <v>10</v>
      </c>
      <c r="R4879" s="8">
        <f t="shared" ca="1" si="1237"/>
        <v>-4480</v>
      </c>
      <c r="S4879" s="8">
        <f t="shared" ca="1" si="1238"/>
        <v>4947630</v>
      </c>
      <c r="T4879" s="8">
        <f t="shared" ca="1" si="1234"/>
        <v>-448</v>
      </c>
      <c r="U4879" s="9">
        <f t="shared" ca="1" si="1239"/>
        <v>0</v>
      </c>
      <c r="V4879">
        <f t="shared" si="1235"/>
        <v>2018</v>
      </c>
      <c r="W4879">
        <f t="shared" si="1236"/>
        <v>3</v>
      </c>
    </row>
    <row r="4880" spans="1:23" x14ac:dyDescent="0.25">
      <c r="A4880" s="1">
        <v>43175</v>
      </c>
      <c r="B4880" s="2">
        <v>11027.7</v>
      </c>
      <c r="C4880" s="2">
        <v>165966</v>
      </c>
      <c r="D4880" s="2">
        <v>11016</v>
      </c>
      <c r="E4880" s="2">
        <v>10996</v>
      </c>
      <c r="F4880" s="10">
        <f t="shared" si="1226"/>
        <v>-1.0609646617155688E-3</v>
      </c>
      <c r="G4880" s="2">
        <f t="shared" ca="1" si="1227"/>
        <v>134378.625</v>
      </c>
      <c r="H4880">
        <f t="shared" ca="1" si="1228"/>
        <v>1</v>
      </c>
      <c r="I4880">
        <f t="shared" si="1229"/>
        <v>1</v>
      </c>
      <c r="J4880">
        <f t="shared" si="1232"/>
        <v>9.25</v>
      </c>
      <c r="K4880">
        <f t="shared" si="1230"/>
        <v>1</v>
      </c>
      <c r="L4880" s="11">
        <f t="shared" ca="1" si="1224"/>
        <v>13748.009999999935</v>
      </c>
      <c r="M4880">
        <f t="shared" ca="1" si="1231"/>
        <v>1</v>
      </c>
      <c r="N4880">
        <f t="shared" ca="1" si="1225"/>
        <v>2</v>
      </c>
      <c r="O4880">
        <f>COUNTIF(結算日!$A$3:$A$249,A4880)</f>
        <v>0</v>
      </c>
      <c r="Q4880" s="7">
        <f t="shared" si="1233"/>
        <v>-25</v>
      </c>
      <c r="R4880" s="8">
        <f t="shared" ca="1" si="1237"/>
        <v>11200</v>
      </c>
      <c r="S4880" s="8">
        <f t="shared" ca="1" si="1238"/>
        <v>4958830</v>
      </c>
      <c r="T4880" s="8">
        <f t="shared" ca="1" si="1234"/>
        <v>450</v>
      </c>
      <c r="U4880" s="9">
        <f t="shared" ca="1" si="1239"/>
        <v>898</v>
      </c>
      <c r="V4880">
        <f t="shared" si="1235"/>
        <v>2018</v>
      </c>
      <c r="W4880">
        <f t="shared" si="1236"/>
        <v>3</v>
      </c>
    </row>
    <row r="4881" spans="1:23" x14ac:dyDescent="0.25">
      <c r="A4881" s="1">
        <v>43178</v>
      </c>
      <c r="B4881" s="2">
        <v>11046.9</v>
      </c>
      <c r="C4881" s="2">
        <v>110672</v>
      </c>
      <c r="D4881" s="2">
        <v>11024</v>
      </c>
      <c r="E4881" s="2">
        <v>11002</v>
      </c>
      <c r="F4881" s="10">
        <f t="shared" si="1226"/>
        <v>-2.0729797499751124E-3</v>
      </c>
      <c r="G4881" s="2">
        <f t="shared" ca="1" si="1227"/>
        <v>134116</v>
      </c>
      <c r="H4881">
        <f t="shared" ca="1" si="1228"/>
        <v>-1</v>
      </c>
      <c r="I4881">
        <f t="shared" si="1229"/>
        <v>1</v>
      </c>
      <c r="J4881">
        <f t="shared" si="1232"/>
        <v>19.199999999998909</v>
      </c>
      <c r="K4881">
        <f t="shared" si="1230"/>
        <v>1</v>
      </c>
      <c r="L4881" s="11">
        <f t="shared" ca="1" si="1224"/>
        <v>13767.209999999934</v>
      </c>
      <c r="M4881">
        <f t="shared" ca="1" si="1231"/>
        <v>1</v>
      </c>
      <c r="N4881">
        <f t="shared" ca="1" si="1225"/>
        <v>0</v>
      </c>
      <c r="O4881">
        <f>COUNTIF(結算日!$A$3:$A$249,A4881)</f>
        <v>0</v>
      </c>
      <c r="Q4881" s="7">
        <f t="shared" si="1233"/>
        <v>8</v>
      </c>
      <c r="R4881" s="8">
        <f t="shared" ca="1" si="1237"/>
        <v>3600</v>
      </c>
      <c r="S4881" s="8">
        <f t="shared" ca="1" si="1238"/>
        <v>4961532</v>
      </c>
      <c r="T4881" s="8">
        <f t="shared" ca="1" si="1234"/>
        <v>450</v>
      </c>
      <c r="U4881" s="9">
        <f t="shared" ca="1" si="1239"/>
        <v>0</v>
      </c>
      <c r="V4881">
        <f t="shared" si="1235"/>
        <v>2018</v>
      </c>
      <c r="W4881">
        <f t="shared" si="1236"/>
        <v>3</v>
      </c>
    </row>
    <row r="4882" spans="1:23" x14ac:dyDescent="0.25">
      <c r="A4882" s="1">
        <v>43179</v>
      </c>
      <c r="B4882" s="2">
        <v>11010.84</v>
      </c>
      <c r="C4882" s="2">
        <v>109687</v>
      </c>
      <c r="D4882" s="2">
        <v>11012</v>
      </c>
      <c r="E4882" s="2">
        <v>10986</v>
      </c>
      <c r="F4882" s="10">
        <f t="shared" si="1226"/>
        <v>1.053507271016052E-4</v>
      </c>
      <c r="G4882" s="2">
        <f t="shared" ca="1" si="1227"/>
        <v>133698.85</v>
      </c>
      <c r="H4882">
        <f t="shared" ca="1" si="1228"/>
        <v>-1</v>
      </c>
      <c r="I4882">
        <f t="shared" si="1229"/>
        <v>-1</v>
      </c>
      <c r="J4882">
        <f t="shared" si="1232"/>
        <v>-36.059999999999491</v>
      </c>
      <c r="K4882">
        <f t="shared" ca="1" si="1230"/>
        <v>-1</v>
      </c>
      <c r="L4882" s="11">
        <f t="shared" ca="1" si="1224"/>
        <v>13731.149999999934</v>
      </c>
      <c r="M4882">
        <f t="shared" ca="1" si="1231"/>
        <v>-1</v>
      </c>
      <c r="N4882">
        <f t="shared" ca="1" si="1225"/>
        <v>2</v>
      </c>
      <c r="O4882">
        <f>COUNTIF(結算日!$A$3:$A$249,A4882)</f>
        <v>0</v>
      </c>
      <c r="Q4882" s="7">
        <f t="shared" si="1233"/>
        <v>-12</v>
      </c>
      <c r="R4882" s="8">
        <f t="shared" ca="1" si="1237"/>
        <v>-5400</v>
      </c>
      <c r="S4882" s="8">
        <f t="shared" ca="1" si="1238"/>
        <v>4956132</v>
      </c>
      <c r="T4882" s="8">
        <f t="shared" ca="1" si="1234"/>
        <v>-450</v>
      </c>
      <c r="U4882" s="9">
        <f t="shared" ca="1" si="1239"/>
        <v>900</v>
      </c>
      <c r="V4882">
        <f t="shared" si="1235"/>
        <v>2018</v>
      </c>
      <c r="W4882">
        <f t="shared" si="1236"/>
        <v>3</v>
      </c>
    </row>
    <row r="4883" spans="1:23" x14ac:dyDescent="0.25">
      <c r="A4883" s="1">
        <v>43180</v>
      </c>
      <c r="B4883" s="2">
        <v>11011.07</v>
      </c>
      <c r="C4883" s="2">
        <v>129961</v>
      </c>
      <c r="D4883" s="2">
        <v>11044</v>
      </c>
      <c r="E4883" s="2">
        <v>11004</v>
      </c>
      <c r="F4883" s="10">
        <f t="shared" si="1226"/>
        <v>-6.4208110565089349E-4</v>
      </c>
      <c r="G4883" s="2">
        <f t="shared" ca="1" si="1227"/>
        <v>133818.07500000001</v>
      </c>
      <c r="H4883">
        <f t="shared" ca="1" si="1228"/>
        <v>-1</v>
      </c>
      <c r="I4883">
        <f t="shared" si="1229"/>
        <v>1</v>
      </c>
      <c r="J4883">
        <f t="shared" si="1232"/>
        <v>0.22999999999956344</v>
      </c>
      <c r="K4883">
        <f t="shared" ca="1" si="1230"/>
        <v>-1</v>
      </c>
      <c r="L4883" s="11">
        <f t="shared" ca="1" si="1224"/>
        <v>13730.919999999935</v>
      </c>
      <c r="M4883">
        <f t="shared" ca="1" si="1231"/>
        <v>-1</v>
      </c>
      <c r="N4883">
        <f t="shared" ca="1" si="1225"/>
        <v>0</v>
      </c>
      <c r="O4883">
        <f>COUNTIF(結算日!$A$3:$A$249,A4883)</f>
        <v>1</v>
      </c>
      <c r="Q4883" s="7">
        <f t="shared" si="1233"/>
        <v>32</v>
      </c>
      <c r="R4883" s="8">
        <f t="shared" ca="1" si="1237"/>
        <v>-14400</v>
      </c>
      <c r="S4883" s="8">
        <f t="shared" ca="1" si="1238"/>
        <v>4940832</v>
      </c>
      <c r="T4883" s="8">
        <f t="shared" ca="1" si="1234"/>
        <v>-449</v>
      </c>
      <c r="U4883" s="9">
        <f t="shared" ca="1" si="1239"/>
        <v>899</v>
      </c>
      <c r="V4883">
        <f t="shared" si="1235"/>
        <v>2018</v>
      </c>
      <c r="W4883">
        <f t="shared" si="1236"/>
        <v>3</v>
      </c>
    </row>
    <row r="4884" spans="1:23" x14ac:dyDescent="0.25">
      <c r="A4884" s="1">
        <v>43181</v>
      </c>
      <c r="B4884" s="2">
        <v>11005.84</v>
      </c>
      <c r="C4884" s="2">
        <v>147416</v>
      </c>
      <c r="D4884" s="2">
        <v>10989</v>
      </c>
      <c r="E4884" s="2">
        <v>10967</v>
      </c>
      <c r="F4884" s="10">
        <f t="shared" si="1226"/>
        <v>-1.5300967486352457E-3</v>
      </c>
      <c r="G4884" s="2">
        <f t="shared" ca="1" si="1227"/>
        <v>134235.4</v>
      </c>
      <c r="H4884">
        <f t="shared" ca="1" si="1228"/>
        <v>1</v>
      </c>
      <c r="I4884">
        <f t="shared" si="1229"/>
        <v>1</v>
      </c>
      <c r="J4884">
        <f t="shared" si="1232"/>
        <v>-5.2299999999995634</v>
      </c>
      <c r="K4884">
        <f t="shared" si="1230"/>
        <v>1</v>
      </c>
      <c r="L4884" s="11">
        <f t="shared" ca="1" si="1224"/>
        <v>13736.149999999934</v>
      </c>
      <c r="M4884">
        <f t="shared" ca="1" si="1231"/>
        <v>1</v>
      </c>
      <c r="N4884">
        <f t="shared" ca="1" si="1225"/>
        <v>2</v>
      </c>
      <c r="O4884">
        <f>COUNTIF(結算日!$A$3:$A$249,A4884)</f>
        <v>0</v>
      </c>
      <c r="Q4884" s="7">
        <f t="shared" si="1233"/>
        <v>-15</v>
      </c>
      <c r="R4884" s="8">
        <f t="shared" ca="1" si="1237"/>
        <v>6735</v>
      </c>
      <c r="S4884" s="8">
        <f t="shared" ca="1" si="1238"/>
        <v>4946668</v>
      </c>
      <c r="T4884" s="8">
        <f t="shared" ca="1" si="1234"/>
        <v>450</v>
      </c>
      <c r="U4884" s="9">
        <f t="shared" ca="1" si="1239"/>
        <v>899</v>
      </c>
      <c r="V4884">
        <f t="shared" si="1235"/>
        <v>2018</v>
      </c>
      <c r="W4884">
        <f t="shared" si="1236"/>
        <v>3</v>
      </c>
    </row>
    <row r="4885" spans="1:23" x14ac:dyDescent="0.25">
      <c r="A4885" s="1">
        <v>43182</v>
      </c>
      <c r="B4885" s="2">
        <v>10823.33</v>
      </c>
      <c r="C4885" s="2">
        <v>145524</v>
      </c>
      <c r="D4885" s="2">
        <v>10734</v>
      </c>
      <c r="E4885" s="2">
        <v>10708</v>
      </c>
      <c r="F4885" s="10">
        <f t="shared" si="1226"/>
        <v>-8.2534672785546936E-3</v>
      </c>
      <c r="G4885" s="2">
        <f t="shared" ca="1" si="1227"/>
        <v>134198.17499999999</v>
      </c>
      <c r="H4885">
        <f t="shared" ca="1" si="1228"/>
        <v>1</v>
      </c>
      <c r="I4885">
        <f t="shared" si="1229"/>
        <v>1</v>
      </c>
      <c r="J4885">
        <f t="shared" si="1232"/>
        <v>-182.51000000000022</v>
      </c>
      <c r="K4885">
        <f t="shared" si="1230"/>
        <v>1</v>
      </c>
      <c r="L4885" s="11">
        <f t="shared" ca="1" si="1224"/>
        <v>13553.639999999934</v>
      </c>
      <c r="M4885">
        <f t="shared" ca="1" si="1231"/>
        <v>1</v>
      </c>
      <c r="N4885">
        <f t="shared" ca="1" si="1225"/>
        <v>0</v>
      </c>
      <c r="O4885">
        <f>COUNTIF(結算日!$A$3:$A$249,A4885)</f>
        <v>0</v>
      </c>
      <c r="Q4885" s="7">
        <f t="shared" si="1233"/>
        <v>-255</v>
      </c>
      <c r="R4885" s="8">
        <f t="shared" ca="1" si="1237"/>
        <v>-114750</v>
      </c>
      <c r="S4885" s="8">
        <f t="shared" ca="1" si="1238"/>
        <v>4831019</v>
      </c>
      <c r="T4885" s="8">
        <f t="shared" ca="1" si="1234"/>
        <v>450</v>
      </c>
      <c r="U4885" s="9">
        <f t="shared" ca="1" si="1239"/>
        <v>0</v>
      </c>
      <c r="V4885">
        <f t="shared" si="1235"/>
        <v>2018</v>
      </c>
      <c r="W4885">
        <f t="shared" si="1236"/>
        <v>3</v>
      </c>
    </row>
    <row r="4886" spans="1:23" x14ac:dyDescent="0.25">
      <c r="A4886" s="1">
        <v>43185</v>
      </c>
      <c r="B4886" s="2">
        <v>10840.05</v>
      </c>
      <c r="C4886" s="2">
        <v>118715</v>
      </c>
      <c r="D4886" s="2">
        <v>10840</v>
      </c>
      <c r="E4886" s="2">
        <v>10814</v>
      </c>
      <c r="F4886" s="10">
        <f t="shared" si="1226"/>
        <v>-4.6125248499562232E-6</v>
      </c>
      <c r="G4886" s="2">
        <f t="shared" ca="1" si="1227"/>
        <v>133443.54999999999</v>
      </c>
      <c r="H4886">
        <f t="shared" ca="1" si="1228"/>
        <v>-1</v>
      </c>
      <c r="I4886">
        <f t="shared" si="1229"/>
        <v>1</v>
      </c>
      <c r="J4886">
        <f t="shared" si="1232"/>
        <v>16.719999999999345</v>
      </c>
      <c r="K4886">
        <f t="shared" ca="1" si="1230"/>
        <v>-1</v>
      </c>
      <c r="L4886" s="11">
        <f t="shared" ca="1" si="1224"/>
        <v>13570.359999999933</v>
      </c>
      <c r="M4886">
        <f t="shared" ca="1" si="1231"/>
        <v>-1</v>
      </c>
      <c r="N4886">
        <f t="shared" ca="1" si="1225"/>
        <v>2</v>
      </c>
      <c r="O4886">
        <f>COUNTIF(結算日!$A$3:$A$249,A4886)</f>
        <v>0</v>
      </c>
      <c r="Q4886" s="7">
        <f t="shared" si="1233"/>
        <v>106</v>
      </c>
      <c r="R4886" s="8">
        <f t="shared" ca="1" si="1237"/>
        <v>47700</v>
      </c>
      <c r="S4886" s="8">
        <f t="shared" ca="1" si="1238"/>
        <v>4878719</v>
      </c>
      <c r="T4886" s="8">
        <f t="shared" ca="1" si="1234"/>
        <v>-450</v>
      </c>
      <c r="U4886" s="9">
        <f t="shared" ca="1" si="1239"/>
        <v>900</v>
      </c>
      <c r="V4886">
        <f t="shared" si="1235"/>
        <v>2018</v>
      </c>
      <c r="W4886">
        <f t="shared" si="1236"/>
        <v>3</v>
      </c>
    </row>
    <row r="4887" spans="1:23" x14ac:dyDescent="0.25">
      <c r="A4887" s="1">
        <v>43186</v>
      </c>
      <c r="B4887" s="2">
        <v>10986.79</v>
      </c>
      <c r="C4887" s="2">
        <v>129676</v>
      </c>
      <c r="D4887" s="2">
        <v>10990</v>
      </c>
      <c r="E4887" s="2">
        <v>10964</v>
      </c>
      <c r="F4887" s="10">
        <f t="shared" si="1226"/>
        <v>2.9216905028661699E-4</v>
      </c>
      <c r="G4887" s="2">
        <f t="shared" ca="1" si="1227"/>
        <v>133347.625</v>
      </c>
      <c r="H4887">
        <f t="shared" ca="1" si="1228"/>
        <v>-1</v>
      </c>
      <c r="I4887">
        <f t="shared" si="1229"/>
        <v>-1</v>
      </c>
      <c r="J4887">
        <f t="shared" si="1232"/>
        <v>146.7400000000016</v>
      </c>
      <c r="K4887">
        <f t="shared" ca="1" si="1230"/>
        <v>-1</v>
      </c>
      <c r="L4887" s="11">
        <f t="shared" ca="1" si="1224"/>
        <v>13423.619999999932</v>
      </c>
      <c r="M4887">
        <f t="shared" ca="1" si="1231"/>
        <v>-1</v>
      </c>
      <c r="N4887">
        <f t="shared" ca="1" si="1225"/>
        <v>0</v>
      </c>
      <c r="O4887">
        <f>COUNTIF(結算日!$A$3:$A$249,A4887)</f>
        <v>0</v>
      </c>
      <c r="Q4887" s="7">
        <f t="shared" si="1233"/>
        <v>150</v>
      </c>
      <c r="R4887" s="8">
        <f t="shared" ca="1" si="1237"/>
        <v>-67500</v>
      </c>
      <c r="S4887" s="8">
        <f t="shared" ca="1" si="1238"/>
        <v>4810319</v>
      </c>
      <c r="T4887" s="8">
        <f t="shared" ca="1" si="1234"/>
        <v>-437</v>
      </c>
      <c r="U4887" s="9">
        <f t="shared" ca="1" si="1239"/>
        <v>13</v>
      </c>
      <c r="V4887">
        <f t="shared" si="1235"/>
        <v>2018</v>
      </c>
      <c r="W4887">
        <f t="shared" si="1236"/>
        <v>3</v>
      </c>
    </row>
    <row r="4888" spans="1:23" x14ac:dyDescent="0.25">
      <c r="A4888" s="1">
        <v>43187</v>
      </c>
      <c r="B4888" s="2">
        <v>10865.66</v>
      </c>
      <c r="C4888" s="2">
        <v>114319</v>
      </c>
      <c r="D4888" s="2">
        <v>10819</v>
      </c>
      <c r="E4888" s="2">
        <v>10793</v>
      </c>
      <c r="F4888" s="10">
        <f t="shared" si="1226"/>
        <v>-4.2942628427541374E-3</v>
      </c>
      <c r="G4888" s="2">
        <f t="shared" ca="1" si="1227"/>
        <v>132499.35</v>
      </c>
      <c r="H4888">
        <f t="shared" ca="1" si="1228"/>
        <v>-1</v>
      </c>
      <c r="I4888">
        <f t="shared" si="1229"/>
        <v>1</v>
      </c>
      <c r="J4888">
        <f t="shared" si="1232"/>
        <v>-121.13000000000102</v>
      </c>
      <c r="K4888">
        <f t="shared" si="1230"/>
        <v>1</v>
      </c>
      <c r="L4888" s="11">
        <f t="shared" ca="1" si="1224"/>
        <v>13544.749999999933</v>
      </c>
      <c r="M4888">
        <f t="shared" ca="1" si="1231"/>
        <v>1</v>
      </c>
      <c r="N4888">
        <f t="shared" ca="1" si="1225"/>
        <v>2</v>
      </c>
      <c r="O4888">
        <f>COUNTIF(結算日!$A$3:$A$249,A4888)</f>
        <v>0</v>
      </c>
      <c r="Q4888" s="7">
        <f t="shared" si="1233"/>
        <v>-171</v>
      </c>
      <c r="R4888" s="8">
        <f t="shared" ca="1" si="1237"/>
        <v>74727</v>
      </c>
      <c r="S4888" s="8">
        <f t="shared" ca="1" si="1238"/>
        <v>4885033</v>
      </c>
      <c r="T4888" s="8">
        <f t="shared" ca="1" si="1234"/>
        <v>451</v>
      </c>
      <c r="U4888" s="9">
        <f t="shared" ca="1" si="1239"/>
        <v>888</v>
      </c>
      <c r="V4888">
        <f t="shared" si="1235"/>
        <v>2018</v>
      </c>
      <c r="W4888">
        <f t="shared" si="1236"/>
        <v>3</v>
      </c>
    </row>
    <row r="4889" spans="1:23" x14ac:dyDescent="0.25">
      <c r="A4889" s="1">
        <v>43188</v>
      </c>
      <c r="B4889" s="2">
        <v>10845.92</v>
      </c>
      <c r="C4889" s="2">
        <v>116374</v>
      </c>
      <c r="D4889" s="2">
        <v>10841</v>
      </c>
      <c r="E4889" s="2">
        <v>10815</v>
      </c>
      <c r="F4889" s="10">
        <f t="shared" si="1226"/>
        <v>-4.5362680159910518E-4</v>
      </c>
      <c r="G4889" s="2">
        <f t="shared" ca="1" si="1227"/>
        <v>131468.9</v>
      </c>
      <c r="H4889">
        <f t="shared" ca="1" si="1228"/>
        <v>-1</v>
      </c>
      <c r="I4889">
        <f t="shared" si="1229"/>
        <v>1</v>
      </c>
      <c r="J4889">
        <f t="shared" si="1232"/>
        <v>-19.739999999999782</v>
      </c>
      <c r="K4889">
        <f t="shared" ca="1" si="1230"/>
        <v>-1</v>
      </c>
      <c r="L4889" s="11">
        <f t="shared" ca="1" si="1224"/>
        <v>13525.009999999933</v>
      </c>
      <c r="M4889">
        <f t="shared" ca="1" si="1231"/>
        <v>-1</v>
      </c>
      <c r="N4889">
        <f t="shared" ca="1" si="1225"/>
        <v>2</v>
      </c>
      <c r="O4889">
        <f>COUNTIF(結算日!$A$3:$A$249,A4889)</f>
        <v>0</v>
      </c>
      <c r="Q4889" s="7">
        <f t="shared" si="1233"/>
        <v>22</v>
      </c>
      <c r="R4889" s="8">
        <f t="shared" ca="1" si="1237"/>
        <v>9922</v>
      </c>
      <c r="S4889" s="8">
        <f t="shared" ca="1" si="1238"/>
        <v>4894067</v>
      </c>
      <c r="T4889" s="8">
        <f t="shared" ca="1" si="1234"/>
        <v>-451</v>
      </c>
      <c r="U4889" s="9">
        <f t="shared" ca="1" si="1239"/>
        <v>902</v>
      </c>
      <c r="V4889">
        <f t="shared" si="1235"/>
        <v>2018</v>
      </c>
      <c r="W4889">
        <f t="shared" si="1236"/>
        <v>3</v>
      </c>
    </row>
    <row r="4890" spans="1:23" x14ac:dyDescent="0.25">
      <c r="A4890" s="1">
        <v>43189</v>
      </c>
      <c r="B4890" s="2">
        <v>10906.22</v>
      </c>
      <c r="C4890" s="2">
        <v>114647</v>
      </c>
      <c r="D4890" s="2">
        <v>10917</v>
      </c>
      <c r="E4890" s="2">
        <v>10892</v>
      </c>
      <c r="F4890" s="10">
        <f t="shared" si="1226"/>
        <v>9.8842678764965441E-4</v>
      </c>
      <c r="G4890" s="2">
        <f t="shared" ca="1" si="1227"/>
        <v>130726.52499999999</v>
      </c>
      <c r="H4890">
        <f t="shared" ca="1" si="1228"/>
        <v>-1</v>
      </c>
      <c r="I4890">
        <f t="shared" si="1229"/>
        <v>-1</v>
      </c>
      <c r="J4890">
        <f t="shared" si="1232"/>
        <v>60.299999999999272</v>
      </c>
      <c r="K4890">
        <f t="shared" ca="1" si="1230"/>
        <v>-1</v>
      </c>
      <c r="L4890" s="11">
        <f t="shared" ca="1" si="1224"/>
        <v>13464.709999999934</v>
      </c>
      <c r="M4890">
        <f t="shared" ca="1" si="1231"/>
        <v>-1</v>
      </c>
      <c r="N4890">
        <f t="shared" ca="1" si="1225"/>
        <v>0</v>
      </c>
      <c r="O4890">
        <f>COUNTIF(結算日!$A$3:$A$249,A4890)</f>
        <v>0</v>
      </c>
      <c r="Q4890" s="7">
        <f t="shared" si="1233"/>
        <v>76</v>
      </c>
      <c r="R4890" s="8">
        <f t="shared" ca="1" si="1237"/>
        <v>-34276</v>
      </c>
      <c r="S4890" s="8">
        <f t="shared" ca="1" si="1238"/>
        <v>4858889</v>
      </c>
      <c r="T4890" s="8">
        <f t="shared" ca="1" si="1234"/>
        <v>-445</v>
      </c>
      <c r="U4890" s="9">
        <f t="shared" ca="1" si="1239"/>
        <v>6</v>
      </c>
      <c r="V4890">
        <f t="shared" si="1235"/>
        <v>2018</v>
      </c>
      <c r="W4890">
        <f t="shared" si="1236"/>
        <v>3</v>
      </c>
    </row>
    <row r="4891" spans="1:23" x14ac:dyDescent="0.25">
      <c r="A4891" s="1">
        <v>43190</v>
      </c>
      <c r="B4891" s="2">
        <v>10919.49</v>
      </c>
      <c r="C4891" s="2">
        <v>75572</v>
      </c>
      <c r="D4891" s="2">
        <v>10924</v>
      </c>
      <c r="E4891" s="2">
        <v>10899</v>
      </c>
      <c r="F4891" s="10">
        <f t="shared" si="1226"/>
        <v>4.1302295253720089E-4</v>
      </c>
      <c r="G4891" s="2">
        <f t="shared" ca="1" si="1227"/>
        <v>128608.65</v>
      </c>
      <c r="H4891">
        <f t="shared" ca="1" si="1228"/>
        <v>-1</v>
      </c>
      <c r="I4891">
        <f t="shared" si="1229"/>
        <v>-1</v>
      </c>
      <c r="J4891">
        <f t="shared" si="1232"/>
        <v>13.270000000000437</v>
      </c>
      <c r="K4891">
        <f t="shared" ca="1" si="1230"/>
        <v>-1</v>
      </c>
      <c r="L4891" s="11">
        <f t="shared" ca="1" si="1224"/>
        <v>13451.439999999933</v>
      </c>
      <c r="M4891">
        <f t="shared" ca="1" si="1231"/>
        <v>-1</v>
      </c>
      <c r="N4891">
        <f t="shared" ca="1" si="1225"/>
        <v>0</v>
      </c>
      <c r="O4891">
        <f>COUNTIF(結算日!$A$3:$A$249,A4891)</f>
        <v>0</v>
      </c>
      <c r="Q4891" s="7">
        <f t="shared" si="1233"/>
        <v>7</v>
      </c>
      <c r="R4891" s="8">
        <f t="shared" ca="1" si="1237"/>
        <v>-3115</v>
      </c>
      <c r="S4891" s="8">
        <f t="shared" ca="1" si="1238"/>
        <v>4855768</v>
      </c>
      <c r="T4891" s="8">
        <f t="shared" ca="1" si="1234"/>
        <v>-444</v>
      </c>
      <c r="U4891" s="9">
        <f t="shared" ca="1" si="1239"/>
        <v>1</v>
      </c>
      <c r="V4891">
        <f t="shared" si="1235"/>
        <v>2018</v>
      </c>
      <c r="W4891">
        <f t="shared" si="1236"/>
        <v>3</v>
      </c>
    </row>
    <row r="4892" spans="1:23" x14ac:dyDescent="0.25">
      <c r="A4892" s="1">
        <v>43192</v>
      </c>
      <c r="B4892" s="2">
        <v>10888.27</v>
      </c>
      <c r="C4892" s="2">
        <v>101943</v>
      </c>
      <c r="D4892" s="2">
        <v>10864</v>
      </c>
      <c r="E4892" s="2">
        <v>10837</v>
      </c>
      <c r="F4892" s="10">
        <f t="shared" si="1226"/>
        <v>-2.2290042403431132E-3</v>
      </c>
      <c r="G4892" s="2">
        <f t="shared" ca="1" si="1227"/>
        <v>127758.625</v>
      </c>
      <c r="H4892">
        <f t="shared" ca="1" si="1228"/>
        <v>-1</v>
      </c>
      <c r="I4892">
        <f t="shared" si="1229"/>
        <v>1</v>
      </c>
      <c r="J4892">
        <f t="shared" si="1232"/>
        <v>-31.219999999999345</v>
      </c>
      <c r="K4892">
        <f t="shared" si="1230"/>
        <v>1</v>
      </c>
      <c r="L4892" s="11">
        <f t="shared" ca="1" si="1224"/>
        <v>13482.659999999933</v>
      </c>
      <c r="M4892">
        <f t="shared" ca="1" si="1231"/>
        <v>1</v>
      </c>
      <c r="N4892">
        <f t="shared" ca="1" si="1225"/>
        <v>2</v>
      </c>
      <c r="O4892">
        <f>COUNTIF(結算日!$A$3:$A$249,A4892)</f>
        <v>0</v>
      </c>
      <c r="Q4892" s="7">
        <f t="shared" si="1233"/>
        <v>-60</v>
      </c>
      <c r="R4892" s="8">
        <f t="shared" ca="1" si="1237"/>
        <v>26640</v>
      </c>
      <c r="S4892" s="8">
        <f t="shared" ca="1" si="1238"/>
        <v>4882407</v>
      </c>
      <c r="T4892" s="8">
        <f t="shared" ca="1" si="1234"/>
        <v>449</v>
      </c>
      <c r="U4892" s="9">
        <f t="shared" ca="1" si="1239"/>
        <v>893</v>
      </c>
      <c r="V4892">
        <f t="shared" si="1235"/>
        <v>2018</v>
      </c>
      <c r="W4892">
        <f t="shared" si="1236"/>
        <v>4</v>
      </c>
    </row>
    <row r="4893" spans="1:23" x14ac:dyDescent="0.25">
      <c r="A4893" s="1">
        <v>43193</v>
      </c>
      <c r="B4893" s="2">
        <v>10821.53</v>
      </c>
      <c r="C4893" s="2">
        <v>115778</v>
      </c>
      <c r="D4893" s="2">
        <v>10784</v>
      </c>
      <c r="E4893" s="2">
        <v>10759</v>
      </c>
      <c r="F4893" s="10">
        <f t="shared" si="1226"/>
        <v>-3.4680863057258149E-3</v>
      </c>
      <c r="G4893" s="2">
        <f t="shared" ca="1" si="1227"/>
        <v>127392.875</v>
      </c>
      <c r="H4893">
        <f t="shared" ca="1" si="1228"/>
        <v>-1</v>
      </c>
      <c r="I4893">
        <f t="shared" si="1229"/>
        <v>1</v>
      </c>
      <c r="J4893">
        <f t="shared" si="1232"/>
        <v>-66.739999999999782</v>
      </c>
      <c r="K4893">
        <f t="shared" si="1230"/>
        <v>1</v>
      </c>
      <c r="L4893" s="11">
        <f t="shared" ca="1" si="1224"/>
        <v>13415.919999999933</v>
      </c>
      <c r="M4893">
        <f t="shared" ca="1" si="1231"/>
        <v>1</v>
      </c>
      <c r="N4893">
        <f t="shared" ca="1" si="1225"/>
        <v>0</v>
      </c>
      <c r="O4893">
        <f>COUNTIF(結算日!$A$3:$A$249,A4893)</f>
        <v>0</v>
      </c>
      <c r="Q4893" s="7">
        <f t="shared" si="1233"/>
        <v>-80</v>
      </c>
      <c r="R4893" s="8">
        <f t="shared" ca="1" si="1237"/>
        <v>-35920</v>
      </c>
      <c r="S4893" s="8">
        <f t="shared" ca="1" si="1238"/>
        <v>4845594</v>
      </c>
      <c r="T4893" s="8">
        <f t="shared" ca="1" si="1234"/>
        <v>449</v>
      </c>
      <c r="U4893" s="9">
        <f t="shared" ca="1" si="1239"/>
        <v>0</v>
      </c>
      <c r="V4893">
        <f t="shared" si="1235"/>
        <v>2018</v>
      </c>
      <c r="W4893">
        <f t="shared" si="1236"/>
        <v>4</v>
      </c>
    </row>
    <row r="4894" spans="1:23" x14ac:dyDescent="0.25">
      <c r="A4894" s="1">
        <v>43199</v>
      </c>
      <c r="B4894" s="2">
        <v>10893.53</v>
      </c>
      <c r="C4894" s="2">
        <v>130399</v>
      </c>
      <c r="D4894" s="2">
        <v>10905</v>
      </c>
      <c r="E4894" s="2">
        <v>10880</v>
      </c>
      <c r="F4894" s="10">
        <f t="shared" si="1226"/>
        <v>1.0529185672596419E-3</v>
      </c>
      <c r="G4894" s="2">
        <f t="shared" ca="1" si="1227"/>
        <v>127218.4</v>
      </c>
      <c r="H4894">
        <f t="shared" ca="1" si="1228"/>
        <v>1</v>
      </c>
      <c r="I4894">
        <f t="shared" si="1229"/>
        <v>-1</v>
      </c>
      <c r="J4894">
        <f t="shared" si="1232"/>
        <v>72</v>
      </c>
      <c r="K4894">
        <f t="shared" si="1230"/>
        <v>-1</v>
      </c>
      <c r="L4894" s="11">
        <f t="shared" ca="1" si="1224"/>
        <v>13487.919999999933</v>
      </c>
      <c r="M4894">
        <f t="shared" ca="1" si="1231"/>
        <v>-1</v>
      </c>
      <c r="N4894">
        <f t="shared" ca="1" si="1225"/>
        <v>2</v>
      </c>
      <c r="O4894">
        <f>COUNTIF(結算日!$A$3:$A$249,A4894)</f>
        <v>0</v>
      </c>
      <c r="Q4894" s="7">
        <f t="shared" si="1233"/>
        <v>121</v>
      </c>
      <c r="R4894" s="8">
        <f t="shared" ca="1" si="1237"/>
        <v>54329</v>
      </c>
      <c r="S4894" s="8">
        <f t="shared" ca="1" si="1238"/>
        <v>4899923</v>
      </c>
      <c r="T4894" s="8">
        <f t="shared" ca="1" si="1234"/>
        <v>-449</v>
      </c>
      <c r="U4894" s="9">
        <f t="shared" ca="1" si="1239"/>
        <v>898</v>
      </c>
      <c r="V4894">
        <f t="shared" si="1235"/>
        <v>2018</v>
      </c>
      <c r="W4894">
        <f t="shared" si="1236"/>
        <v>4</v>
      </c>
    </row>
    <row r="4895" spans="1:23" x14ac:dyDescent="0.25">
      <c r="A4895" s="1">
        <v>43200</v>
      </c>
      <c r="B4895" s="2">
        <v>10927.18</v>
      </c>
      <c r="C4895" s="2">
        <v>141433</v>
      </c>
      <c r="D4895" s="2">
        <v>10948</v>
      </c>
      <c r="E4895" s="2">
        <v>10924</v>
      </c>
      <c r="F4895" s="10">
        <f t="shared" si="1226"/>
        <v>1.9053406276825502E-3</v>
      </c>
      <c r="G4895" s="2">
        <f t="shared" ca="1" si="1227"/>
        <v>127431.325</v>
      </c>
      <c r="H4895">
        <f t="shared" ca="1" si="1228"/>
        <v>1</v>
      </c>
      <c r="I4895">
        <f t="shared" si="1229"/>
        <v>-1</v>
      </c>
      <c r="J4895">
        <f t="shared" si="1232"/>
        <v>33.649999999999636</v>
      </c>
      <c r="K4895">
        <f t="shared" si="1230"/>
        <v>-1</v>
      </c>
      <c r="L4895" s="11">
        <f t="shared" ca="1" si="1224"/>
        <v>13454.269999999933</v>
      </c>
      <c r="M4895">
        <f t="shared" ca="1" si="1231"/>
        <v>-1</v>
      </c>
      <c r="N4895">
        <f t="shared" ca="1" si="1225"/>
        <v>0</v>
      </c>
      <c r="O4895">
        <f>COUNTIF(結算日!$A$3:$A$249,A4895)</f>
        <v>0</v>
      </c>
      <c r="Q4895" s="7">
        <f t="shared" si="1233"/>
        <v>43</v>
      </c>
      <c r="R4895" s="8">
        <f t="shared" ca="1" si="1237"/>
        <v>-19307</v>
      </c>
      <c r="S4895" s="8">
        <f t="shared" ca="1" si="1238"/>
        <v>4879718</v>
      </c>
      <c r="T4895" s="8">
        <f t="shared" ca="1" si="1234"/>
        <v>-445</v>
      </c>
      <c r="U4895" s="9">
        <f t="shared" ca="1" si="1239"/>
        <v>4</v>
      </c>
      <c r="V4895">
        <f t="shared" si="1235"/>
        <v>2018</v>
      </c>
      <c r="W4895">
        <f t="shared" si="1236"/>
        <v>4</v>
      </c>
    </row>
    <row r="4896" spans="1:23" x14ac:dyDescent="0.25">
      <c r="A4896" s="1">
        <v>43201</v>
      </c>
      <c r="B4896" s="2">
        <v>10974.02</v>
      </c>
      <c r="C4896" s="2">
        <v>128848</v>
      </c>
      <c r="D4896" s="2">
        <v>10977</v>
      </c>
      <c r="E4896" s="2">
        <v>10957</v>
      </c>
      <c r="F4896" s="10">
        <f t="shared" si="1226"/>
        <v>2.715504436843208E-4</v>
      </c>
      <c r="G4896" s="2">
        <f t="shared" ca="1" si="1227"/>
        <v>127629.27499999999</v>
      </c>
      <c r="H4896">
        <f t="shared" ca="1" si="1228"/>
        <v>1</v>
      </c>
      <c r="I4896">
        <f t="shared" si="1229"/>
        <v>-1</v>
      </c>
      <c r="J4896">
        <f t="shared" si="1232"/>
        <v>46.840000000000146</v>
      </c>
      <c r="K4896">
        <f t="shared" ca="1" si="1230"/>
        <v>1</v>
      </c>
      <c r="L4896" s="11">
        <f t="shared" ca="1" si="1224"/>
        <v>13407.429999999933</v>
      </c>
      <c r="M4896">
        <f t="shared" ca="1" si="1231"/>
        <v>1</v>
      </c>
      <c r="N4896">
        <f t="shared" ca="1" si="1225"/>
        <v>2</v>
      </c>
      <c r="O4896">
        <f>COUNTIF(結算日!$A$3:$A$249,A4896)</f>
        <v>0</v>
      </c>
      <c r="Q4896" s="7">
        <f t="shared" si="1233"/>
        <v>29</v>
      </c>
      <c r="R4896" s="8">
        <f t="shared" ca="1" si="1237"/>
        <v>-12905</v>
      </c>
      <c r="S4896" s="8">
        <f t="shared" ca="1" si="1238"/>
        <v>4866809</v>
      </c>
      <c r="T4896" s="8">
        <f t="shared" ca="1" si="1234"/>
        <v>443</v>
      </c>
      <c r="U4896" s="9">
        <f t="shared" ca="1" si="1239"/>
        <v>888</v>
      </c>
      <c r="V4896">
        <f t="shared" si="1235"/>
        <v>2018</v>
      </c>
      <c r="W4896">
        <f t="shared" si="1236"/>
        <v>4</v>
      </c>
    </row>
    <row r="4897" spans="1:23" x14ac:dyDescent="0.25">
      <c r="A4897" s="1">
        <v>43202</v>
      </c>
      <c r="B4897" s="2">
        <v>10955.29</v>
      </c>
      <c r="C4897" s="2">
        <v>109081</v>
      </c>
      <c r="D4897" s="2">
        <v>10942</v>
      </c>
      <c r="E4897" s="2">
        <v>10920</v>
      </c>
      <c r="F4897" s="10">
        <f t="shared" si="1226"/>
        <v>-1.2131125693615186E-3</v>
      </c>
      <c r="G4897" s="2">
        <f t="shared" ca="1" si="1227"/>
        <v>127365.95</v>
      </c>
      <c r="H4897">
        <f t="shared" ca="1" si="1228"/>
        <v>-1</v>
      </c>
      <c r="I4897">
        <f t="shared" si="1229"/>
        <v>1</v>
      </c>
      <c r="J4897">
        <f t="shared" si="1232"/>
        <v>-18.729999999999563</v>
      </c>
      <c r="K4897">
        <f t="shared" si="1230"/>
        <v>1</v>
      </c>
      <c r="L4897" s="11">
        <f t="shared" ca="1" si="1224"/>
        <v>13388.699999999933</v>
      </c>
      <c r="M4897">
        <f t="shared" ca="1" si="1231"/>
        <v>1</v>
      </c>
      <c r="N4897">
        <f t="shared" ca="1" si="1225"/>
        <v>0</v>
      </c>
      <c r="O4897">
        <f>COUNTIF(結算日!$A$3:$A$249,A4897)</f>
        <v>0</v>
      </c>
      <c r="Q4897" s="7">
        <f t="shared" si="1233"/>
        <v>-35</v>
      </c>
      <c r="R4897" s="8">
        <f t="shared" ca="1" si="1237"/>
        <v>-15505</v>
      </c>
      <c r="S4897" s="8">
        <f t="shared" ca="1" si="1238"/>
        <v>4850416</v>
      </c>
      <c r="T4897" s="8">
        <f t="shared" ca="1" si="1234"/>
        <v>443</v>
      </c>
      <c r="U4897" s="9">
        <f t="shared" ca="1" si="1239"/>
        <v>0</v>
      </c>
      <c r="V4897">
        <f t="shared" si="1235"/>
        <v>2018</v>
      </c>
      <c r="W4897">
        <f t="shared" si="1236"/>
        <v>4</v>
      </c>
    </row>
    <row r="4898" spans="1:23" x14ac:dyDescent="0.25">
      <c r="A4898" s="1">
        <v>43203</v>
      </c>
      <c r="B4898" s="2">
        <v>10965.39</v>
      </c>
      <c r="C4898" s="2">
        <v>121995</v>
      </c>
      <c r="D4898" s="2">
        <v>10956</v>
      </c>
      <c r="E4898" s="2">
        <v>10941</v>
      </c>
      <c r="F4898" s="10">
        <f t="shared" si="1226"/>
        <v>-8.5633069138435491E-4</v>
      </c>
      <c r="G4898" s="2">
        <f t="shared" ca="1" si="1227"/>
        <v>127210.97500000001</v>
      </c>
      <c r="H4898">
        <f t="shared" ca="1" si="1228"/>
        <v>-1</v>
      </c>
      <c r="I4898">
        <f t="shared" si="1229"/>
        <v>1</v>
      </c>
      <c r="J4898">
        <f t="shared" si="1232"/>
        <v>10.099999999998545</v>
      </c>
      <c r="K4898">
        <f t="shared" ca="1" si="1230"/>
        <v>-1</v>
      </c>
      <c r="L4898" s="11">
        <f t="shared" ca="1" si="1224"/>
        <v>13398.799999999932</v>
      </c>
      <c r="M4898">
        <f t="shared" ca="1" si="1231"/>
        <v>-1</v>
      </c>
      <c r="N4898">
        <f t="shared" ca="1" si="1225"/>
        <v>2</v>
      </c>
      <c r="O4898">
        <f>COUNTIF(結算日!$A$3:$A$249,A4898)</f>
        <v>0</v>
      </c>
      <c r="Q4898" s="7">
        <f t="shared" si="1233"/>
        <v>14</v>
      </c>
      <c r="R4898" s="8">
        <f t="shared" ca="1" si="1237"/>
        <v>6202</v>
      </c>
      <c r="S4898" s="8">
        <f t="shared" ca="1" si="1238"/>
        <v>4856618</v>
      </c>
      <c r="T4898" s="8">
        <f t="shared" ca="1" si="1234"/>
        <v>-443</v>
      </c>
      <c r="U4898" s="9">
        <f t="shared" ca="1" si="1239"/>
        <v>886</v>
      </c>
      <c r="V4898">
        <f t="shared" si="1235"/>
        <v>2018</v>
      </c>
      <c r="W4898">
        <f t="shared" si="1236"/>
        <v>4</v>
      </c>
    </row>
    <row r="4899" spans="1:23" x14ac:dyDescent="0.25">
      <c r="A4899" s="1">
        <v>43206</v>
      </c>
      <c r="B4899" s="2">
        <v>10954.55</v>
      </c>
      <c r="C4899" s="2">
        <v>124288</v>
      </c>
      <c r="D4899" s="2">
        <v>10943</v>
      </c>
      <c r="E4899" s="2">
        <v>10929</v>
      </c>
      <c r="F4899" s="10">
        <f t="shared" si="1226"/>
        <v>-1.0543564089806612E-3</v>
      </c>
      <c r="G4899" s="2">
        <f t="shared" ca="1" si="1227"/>
        <v>124296.125</v>
      </c>
      <c r="H4899">
        <f t="shared" ca="1" si="1228"/>
        <v>-1</v>
      </c>
      <c r="I4899">
        <f t="shared" si="1229"/>
        <v>1</v>
      </c>
      <c r="J4899">
        <f t="shared" si="1232"/>
        <v>-10.840000000000146</v>
      </c>
      <c r="K4899">
        <f t="shared" si="1230"/>
        <v>1</v>
      </c>
      <c r="L4899" s="11">
        <f t="shared" ca="1" si="1224"/>
        <v>13409.639999999932</v>
      </c>
      <c r="M4899">
        <f t="shared" ca="1" si="1231"/>
        <v>1</v>
      </c>
      <c r="N4899">
        <f t="shared" ca="1" si="1225"/>
        <v>2</v>
      </c>
      <c r="O4899">
        <f>COUNTIF(結算日!$A$3:$A$249,A4899)</f>
        <v>0</v>
      </c>
      <c r="Q4899" s="7">
        <f t="shared" si="1233"/>
        <v>-13</v>
      </c>
      <c r="R4899" s="8">
        <f t="shared" ca="1" si="1237"/>
        <v>5759</v>
      </c>
      <c r="S4899" s="8">
        <f t="shared" ca="1" si="1238"/>
        <v>4861491</v>
      </c>
      <c r="T4899" s="8">
        <f t="shared" ca="1" si="1234"/>
        <v>444</v>
      </c>
      <c r="U4899" s="9">
        <f t="shared" ca="1" si="1239"/>
        <v>887</v>
      </c>
      <c r="V4899">
        <f t="shared" si="1235"/>
        <v>2018</v>
      </c>
      <c r="W4899">
        <f t="shared" si="1236"/>
        <v>4</v>
      </c>
    </row>
    <row r="4900" spans="1:23" x14ac:dyDescent="0.25">
      <c r="A4900" s="1">
        <v>43207</v>
      </c>
      <c r="B4900" s="2">
        <v>10810.45</v>
      </c>
      <c r="C4900" s="2">
        <v>152425</v>
      </c>
      <c r="D4900" s="2">
        <v>10807</v>
      </c>
      <c r="E4900" s="2">
        <v>10791</v>
      </c>
      <c r="F4900" s="10">
        <f t="shared" si="1226"/>
        <v>-3.1913565115238018E-4</v>
      </c>
      <c r="G4900" s="2">
        <f t="shared" ca="1" si="1227"/>
        <v>123768.15</v>
      </c>
      <c r="H4900">
        <f t="shared" ca="1" si="1228"/>
        <v>1</v>
      </c>
      <c r="I4900">
        <f t="shared" si="1229"/>
        <v>1</v>
      </c>
      <c r="J4900">
        <f t="shared" si="1232"/>
        <v>-144.09999999999854</v>
      </c>
      <c r="K4900">
        <f t="shared" ca="1" si="1230"/>
        <v>1</v>
      </c>
      <c r="L4900" s="11">
        <f t="shared" ca="1" si="1224"/>
        <v>13265.539999999934</v>
      </c>
      <c r="M4900">
        <f t="shared" ca="1" si="1231"/>
        <v>1</v>
      </c>
      <c r="N4900">
        <f t="shared" ca="1" si="1225"/>
        <v>0</v>
      </c>
      <c r="O4900">
        <f>COUNTIF(結算日!$A$3:$A$249,A4900)</f>
        <v>0</v>
      </c>
      <c r="Q4900" s="7">
        <f t="shared" si="1233"/>
        <v>-136</v>
      </c>
      <c r="R4900" s="8">
        <f t="shared" ca="1" si="1237"/>
        <v>-60384</v>
      </c>
      <c r="S4900" s="8">
        <f t="shared" ca="1" si="1238"/>
        <v>4800220</v>
      </c>
      <c r="T4900" s="8">
        <f t="shared" ca="1" si="1234"/>
        <v>444</v>
      </c>
      <c r="U4900" s="9">
        <f t="shared" ca="1" si="1239"/>
        <v>0</v>
      </c>
      <c r="V4900">
        <f t="shared" si="1235"/>
        <v>2018</v>
      </c>
      <c r="W4900">
        <f t="shared" si="1236"/>
        <v>4</v>
      </c>
    </row>
    <row r="4901" spans="1:23" x14ac:dyDescent="0.25">
      <c r="A4901" s="1">
        <v>43208</v>
      </c>
      <c r="B4901" s="2">
        <v>10847.89</v>
      </c>
      <c r="C4901" s="2">
        <v>145143</v>
      </c>
      <c r="D4901" s="2">
        <v>10845</v>
      </c>
      <c r="E4901" s="2">
        <v>10846</v>
      </c>
      <c r="F4901" s="10">
        <f t="shared" si="1226"/>
        <v>-1.742274304035174E-4</v>
      </c>
      <c r="G4901" s="2">
        <f t="shared" ca="1" si="1227"/>
        <v>124409.925</v>
      </c>
      <c r="H4901">
        <f t="shared" ca="1" si="1228"/>
        <v>1</v>
      </c>
      <c r="I4901">
        <f t="shared" si="1229"/>
        <v>1</v>
      </c>
      <c r="J4901">
        <f t="shared" si="1232"/>
        <v>37.43999999999869</v>
      </c>
      <c r="K4901">
        <f t="shared" ca="1" si="1230"/>
        <v>1</v>
      </c>
      <c r="L4901" s="11">
        <f t="shared" ca="1" si="1224"/>
        <v>13302.979999999932</v>
      </c>
      <c r="M4901">
        <f t="shared" ca="1" si="1231"/>
        <v>1</v>
      </c>
      <c r="N4901">
        <f t="shared" ca="1" si="1225"/>
        <v>0</v>
      </c>
      <c r="O4901">
        <f>COUNTIF(結算日!$A$3:$A$249,A4901)</f>
        <v>1</v>
      </c>
      <c r="Q4901" s="7">
        <f t="shared" si="1233"/>
        <v>38</v>
      </c>
      <c r="R4901" s="8">
        <f t="shared" ca="1" si="1237"/>
        <v>16872</v>
      </c>
      <c r="S4901" s="8">
        <f t="shared" ca="1" si="1238"/>
        <v>4817092</v>
      </c>
      <c r="T4901" s="8">
        <f t="shared" ca="1" si="1234"/>
        <v>444</v>
      </c>
      <c r="U4901" s="9">
        <f t="shared" ca="1" si="1239"/>
        <v>888</v>
      </c>
      <c r="V4901">
        <f t="shared" si="1235"/>
        <v>2018</v>
      </c>
      <c r="W4901">
        <f t="shared" si="1236"/>
        <v>4</v>
      </c>
    </row>
    <row r="4902" spans="1:23" x14ac:dyDescent="0.25">
      <c r="A4902" s="1">
        <v>43209</v>
      </c>
      <c r="B4902" s="2">
        <v>10971.22</v>
      </c>
      <c r="C4902" s="2">
        <v>153042</v>
      </c>
      <c r="D4902" s="2">
        <v>10967</v>
      </c>
      <c r="E4902" s="2">
        <v>10946</v>
      </c>
      <c r="F4902" s="10">
        <f t="shared" si="1226"/>
        <v>-3.8464272888516504E-4</v>
      </c>
      <c r="G4902" s="2">
        <f t="shared" ca="1" si="1227"/>
        <v>124463.65</v>
      </c>
      <c r="H4902">
        <f t="shared" ca="1" si="1228"/>
        <v>1</v>
      </c>
      <c r="I4902">
        <f t="shared" si="1229"/>
        <v>1</v>
      </c>
      <c r="J4902">
        <f t="shared" si="1232"/>
        <v>123.32999999999993</v>
      </c>
      <c r="K4902">
        <f t="shared" ca="1" si="1230"/>
        <v>1</v>
      </c>
      <c r="L4902" s="11">
        <f t="shared" ca="1" si="1224"/>
        <v>13426.309999999932</v>
      </c>
      <c r="M4902">
        <f t="shared" ca="1" si="1231"/>
        <v>1</v>
      </c>
      <c r="N4902">
        <f t="shared" ca="1" si="1225"/>
        <v>0</v>
      </c>
      <c r="O4902">
        <f>COUNTIF(結算日!$A$3:$A$249,A4902)</f>
        <v>0</v>
      </c>
      <c r="Q4902" s="7">
        <f t="shared" si="1233"/>
        <v>121</v>
      </c>
      <c r="R4902" s="8">
        <f t="shared" ca="1" si="1237"/>
        <v>53724</v>
      </c>
      <c r="S4902" s="8">
        <f t="shared" ca="1" si="1238"/>
        <v>4869928</v>
      </c>
      <c r="T4902" s="8">
        <f t="shared" ca="1" si="1234"/>
        <v>444</v>
      </c>
      <c r="U4902" s="9">
        <f t="shared" ca="1" si="1239"/>
        <v>0</v>
      </c>
      <c r="V4902">
        <f t="shared" si="1235"/>
        <v>2018</v>
      </c>
      <c r="W4902">
        <f t="shared" si="1236"/>
        <v>4</v>
      </c>
    </row>
    <row r="4903" spans="1:23" x14ac:dyDescent="0.25">
      <c r="A4903" s="1">
        <v>43210</v>
      </c>
      <c r="B4903" s="2">
        <v>10779.38</v>
      </c>
      <c r="C4903" s="2">
        <v>155336</v>
      </c>
      <c r="D4903" s="2">
        <v>10787</v>
      </c>
      <c r="E4903" s="2">
        <v>10766</v>
      </c>
      <c r="F4903" s="10">
        <f t="shared" si="1226"/>
        <v>7.0690522089411623E-4</v>
      </c>
      <c r="G4903" s="2">
        <f t="shared" ca="1" si="1227"/>
        <v>125682.2</v>
      </c>
      <c r="H4903">
        <f t="shared" ca="1" si="1228"/>
        <v>1</v>
      </c>
      <c r="I4903">
        <f t="shared" si="1229"/>
        <v>-1</v>
      </c>
      <c r="J4903">
        <f t="shared" si="1232"/>
        <v>-191.84000000000015</v>
      </c>
      <c r="K4903">
        <f t="shared" ca="1" si="1230"/>
        <v>1</v>
      </c>
      <c r="L4903" s="11">
        <f t="shared" ca="1" si="1224"/>
        <v>13234.469999999932</v>
      </c>
      <c r="M4903">
        <f t="shared" ca="1" si="1231"/>
        <v>1</v>
      </c>
      <c r="N4903">
        <f t="shared" ca="1" si="1225"/>
        <v>0</v>
      </c>
      <c r="O4903">
        <f>COUNTIF(結算日!$A$3:$A$249,A4903)</f>
        <v>0</v>
      </c>
      <c r="Q4903" s="7">
        <f t="shared" si="1233"/>
        <v>-180</v>
      </c>
      <c r="R4903" s="8">
        <f t="shared" ca="1" si="1237"/>
        <v>-79920</v>
      </c>
      <c r="S4903" s="8">
        <f t="shared" ca="1" si="1238"/>
        <v>4790008</v>
      </c>
      <c r="T4903" s="8">
        <f t="shared" ca="1" si="1234"/>
        <v>444</v>
      </c>
      <c r="U4903" s="9">
        <f t="shared" ca="1" si="1239"/>
        <v>0</v>
      </c>
      <c r="V4903">
        <f t="shared" si="1235"/>
        <v>2018</v>
      </c>
      <c r="W4903">
        <f t="shared" si="1236"/>
        <v>4</v>
      </c>
    </row>
    <row r="4904" spans="1:23" x14ac:dyDescent="0.25">
      <c r="A4904" s="1">
        <v>43213</v>
      </c>
      <c r="B4904" s="2">
        <v>10697.13</v>
      </c>
      <c r="C4904" s="2">
        <v>135448</v>
      </c>
      <c r="D4904" s="2">
        <v>10691</v>
      </c>
      <c r="E4904" s="2">
        <v>10675</v>
      </c>
      <c r="F4904" s="10">
        <f t="shared" si="1226"/>
        <v>-5.7305090243819912E-4</v>
      </c>
      <c r="G4904" s="2">
        <f t="shared" ca="1" si="1227"/>
        <v>125440.2</v>
      </c>
      <c r="H4904">
        <f t="shared" ca="1" si="1228"/>
        <v>1</v>
      </c>
      <c r="I4904">
        <f t="shared" si="1229"/>
        <v>1</v>
      </c>
      <c r="J4904">
        <f t="shared" si="1232"/>
        <v>-82.25</v>
      </c>
      <c r="K4904">
        <f t="shared" ca="1" si="1230"/>
        <v>1</v>
      </c>
      <c r="L4904" s="11">
        <f t="shared" ca="1" si="1224"/>
        <v>13152.219999999932</v>
      </c>
      <c r="M4904">
        <f t="shared" ca="1" si="1231"/>
        <v>1</v>
      </c>
      <c r="N4904">
        <f t="shared" ca="1" si="1225"/>
        <v>0</v>
      </c>
      <c r="O4904">
        <f>COUNTIF(結算日!$A$3:$A$249,A4904)</f>
        <v>0</v>
      </c>
      <c r="Q4904" s="7">
        <f t="shared" si="1233"/>
        <v>-96</v>
      </c>
      <c r="R4904" s="8">
        <f t="shared" ca="1" si="1237"/>
        <v>-42624</v>
      </c>
      <c r="S4904" s="8">
        <f t="shared" ca="1" si="1238"/>
        <v>4747384</v>
      </c>
      <c r="T4904" s="8">
        <f t="shared" ca="1" si="1234"/>
        <v>444</v>
      </c>
      <c r="U4904" s="9">
        <f t="shared" ca="1" si="1239"/>
        <v>0</v>
      </c>
      <c r="V4904">
        <f t="shared" si="1235"/>
        <v>2018</v>
      </c>
      <c r="W4904">
        <f t="shared" si="1236"/>
        <v>4</v>
      </c>
    </row>
    <row r="4905" spans="1:23" x14ac:dyDescent="0.25">
      <c r="A4905" s="1">
        <v>43214</v>
      </c>
      <c r="B4905" s="2">
        <v>10579.5</v>
      </c>
      <c r="C4905" s="2">
        <v>158370</v>
      </c>
      <c r="D4905" s="2">
        <v>10586</v>
      </c>
      <c r="E4905" s="2">
        <v>10569</v>
      </c>
      <c r="F4905" s="10">
        <f t="shared" si="1226"/>
        <v>6.1439576539523699E-4</v>
      </c>
      <c r="G4905" s="2">
        <f t="shared" ca="1" si="1227"/>
        <v>126391.95</v>
      </c>
      <c r="H4905">
        <f t="shared" ca="1" si="1228"/>
        <v>1</v>
      </c>
      <c r="I4905">
        <f t="shared" si="1229"/>
        <v>-1</v>
      </c>
      <c r="J4905">
        <f t="shared" si="1232"/>
        <v>-117.6299999999992</v>
      </c>
      <c r="K4905">
        <f t="shared" ca="1" si="1230"/>
        <v>1</v>
      </c>
      <c r="L4905" s="11">
        <f t="shared" ca="1" si="1224"/>
        <v>13034.589999999933</v>
      </c>
      <c r="M4905">
        <f t="shared" ca="1" si="1231"/>
        <v>1</v>
      </c>
      <c r="N4905">
        <f t="shared" ca="1" si="1225"/>
        <v>0</v>
      </c>
      <c r="O4905">
        <f>COUNTIF(結算日!$A$3:$A$249,A4905)</f>
        <v>0</v>
      </c>
      <c r="Q4905" s="7">
        <f t="shared" si="1233"/>
        <v>-105</v>
      </c>
      <c r="R4905" s="8">
        <f t="shared" ca="1" si="1237"/>
        <v>-46620</v>
      </c>
      <c r="S4905" s="8">
        <f t="shared" ca="1" si="1238"/>
        <v>4700764</v>
      </c>
      <c r="T4905" s="8">
        <f t="shared" ca="1" si="1234"/>
        <v>444</v>
      </c>
      <c r="U4905" s="9">
        <f t="shared" ca="1" si="1239"/>
        <v>0</v>
      </c>
      <c r="V4905">
        <f t="shared" si="1235"/>
        <v>2018</v>
      </c>
      <c r="W4905">
        <f t="shared" si="1236"/>
        <v>4</v>
      </c>
    </row>
    <row r="4906" spans="1:23" x14ac:dyDescent="0.25">
      <c r="A4906" s="1">
        <v>43215</v>
      </c>
      <c r="B4906" s="2">
        <v>10559.97</v>
      </c>
      <c r="C4906" s="2">
        <v>134812</v>
      </c>
      <c r="D4906" s="2">
        <v>10535</v>
      </c>
      <c r="E4906" s="2">
        <v>10515</v>
      </c>
      <c r="F4906" s="10">
        <f t="shared" si="1226"/>
        <v>-2.3645900509186024E-3</v>
      </c>
      <c r="G4906" s="2">
        <f t="shared" ca="1" si="1227"/>
        <v>126676.45</v>
      </c>
      <c r="H4906">
        <f t="shared" ca="1" si="1228"/>
        <v>1</v>
      </c>
      <c r="I4906">
        <f t="shared" si="1229"/>
        <v>1</v>
      </c>
      <c r="J4906">
        <f t="shared" si="1232"/>
        <v>-19.530000000000655</v>
      </c>
      <c r="K4906">
        <f t="shared" si="1230"/>
        <v>1</v>
      </c>
      <c r="L4906" s="11">
        <f t="shared" ca="1" si="1224"/>
        <v>13015.059999999932</v>
      </c>
      <c r="M4906">
        <f t="shared" ca="1" si="1231"/>
        <v>1</v>
      </c>
      <c r="N4906">
        <f t="shared" ca="1" si="1225"/>
        <v>0</v>
      </c>
      <c r="O4906">
        <f>COUNTIF(結算日!$A$3:$A$249,A4906)</f>
        <v>0</v>
      </c>
      <c r="Q4906" s="7">
        <f t="shared" si="1233"/>
        <v>-51</v>
      </c>
      <c r="R4906" s="8">
        <f t="shared" ca="1" si="1237"/>
        <v>-22644</v>
      </c>
      <c r="S4906" s="8">
        <f t="shared" ca="1" si="1238"/>
        <v>4678120</v>
      </c>
      <c r="T4906" s="8">
        <f t="shared" ca="1" si="1234"/>
        <v>444</v>
      </c>
      <c r="U4906" s="9">
        <f t="shared" ca="1" si="1239"/>
        <v>0</v>
      </c>
      <c r="V4906">
        <f t="shared" si="1235"/>
        <v>2018</v>
      </c>
      <c r="W4906">
        <f t="shared" si="1236"/>
        <v>4</v>
      </c>
    </row>
    <row r="4907" spans="1:23" x14ac:dyDescent="0.25">
      <c r="A4907" s="1">
        <v>43216</v>
      </c>
      <c r="B4907" s="2">
        <v>10488.58</v>
      </c>
      <c r="C4907" s="2">
        <v>140271</v>
      </c>
      <c r="D4907" s="2">
        <v>10475</v>
      </c>
      <c r="E4907" s="2">
        <v>10455</v>
      </c>
      <c r="F4907" s="10">
        <f t="shared" si="1226"/>
        <v>-1.2947415188709899E-3</v>
      </c>
      <c r="G4907" s="2">
        <f t="shared" ca="1" si="1227"/>
        <v>127181.22500000001</v>
      </c>
      <c r="H4907">
        <f t="shared" ca="1" si="1228"/>
        <v>1</v>
      </c>
      <c r="I4907">
        <f t="shared" si="1229"/>
        <v>1</v>
      </c>
      <c r="J4907">
        <f t="shared" si="1232"/>
        <v>-71.389999999999418</v>
      </c>
      <c r="K4907">
        <f t="shared" si="1230"/>
        <v>1</v>
      </c>
      <c r="L4907" s="11">
        <f t="shared" ca="1" si="1224"/>
        <v>12943.669999999933</v>
      </c>
      <c r="M4907">
        <f t="shared" ca="1" si="1231"/>
        <v>1</v>
      </c>
      <c r="N4907">
        <f t="shared" ca="1" si="1225"/>
        <v>0</v>
      </c>
      <c r="O4907">
        <f>COUNTIF(結算日!$A$3:$A$249,A4907)</f>
        <v>0</v>
      </c>
      <c r="Q4907" s="7">
        <f t="shared" si="1233"/>
        <v>-60</v>
      </c>
      <c r="R4907" s="8">
        <f t="shared" ca="1" si="1237"/>
        <v>-26640</v>
      </c>
      <c r="S4907" s="8">
        <f t="shared" ca="1" si="1238"/>
        <v>4651480</v>
      </c>
      <c r="T4907" s="8">
        <f t="shared" ca="1" si="1234"/>
        <v>444</v>
      </c>
      <c r="U4907" s="9">
        <f t="shared" ca="1" si="1239"/>
        <v>0</v>
      </c>
      <c r="V4907">
        <f t="shared" si="1235"/>
        <v>2018</v>
      </c>
      <c r="W4907">
        <f t="shared" si="1236"/>
        <v>4</v>
      </c>
    </row>
    <row r="4908" spans="1:23" x14ac:dyDescent="0.25">
      <c r="A4908" s="1">
        <v>43217</v>
      </c>
      <c r="B4908" s="2">
        <v>10553.43</v>
      </c>
      <c r="C4908" s="2">
        <v>114266</v>
      </c>
      <c r="D4908" s="2">
        <v>10560</v>
      </c>
      <c r="E4908" s="2">
        <v>10543</v>
      </c>
      <c r="F4908" s="10">
        <f t="shared" si="1226"/>
        <v>6.2254641381986886E-4</v>
      </c>
      <c r="G4908" s="2">
        <f t="shared" ca="1" si="1227"/>
        <v>126646.175</v>
      </c>
      <c r="H4908">
        <f t="shared" ca="1" si="1228"/>
        <v>-1</v>
      </c>
      <c r="I4908">
        <f t="shared" si="1229"/>
        <v>-1</v>
      </c>
      <c r="J4908">
        <f t="shared" si="1232"/>
        <v>64.850000000000364</v>
      </c>
      <c r="K4908">
        <f t="shared" ca="1" si="1230"/>
        <v>-1</v>
      </c>
      <c r="L4908" s="11">
        <f t="shared" ca="1" si="1224"/>
        <v>13008.519999999933</v>
      </c>
      <c r="M4908">
        <f t="shared" ca="1" si="1231"/>
        <v>-1</v>
      </c>
      <c r="N4908">
        <f t="shared" ca="1" si="1225"/>
        <v>2</v>
      </c>
      <c r="O4908">
        <f>COUNTIF(結算日!$A$3:$A$249,A4908)</f>
        <v>0</v>
      </c>
      <c r="Q4908" s="7">
        <f t="shared" si="1233"/>
        <v>85</v>
      </c>
      <c r="R4908" s="8">
        <f t="shared" ca="1" si="1237"/>
        <v>37740</v>
      </c>
      <c r="S4908" s="8">
        <f t="shared" ca="1" si="1238"/>
        <v>4689220</v>
      </c>
      <c r="T4908" s="8">
        <f t="shared" ca="1" si="1234"/>
        <v>-444</v>
      </c>
      <c r="U4908" s="9">
        <f t="shared" ca="1" si="1239"/>
        <v>888</v>
      </c>
      <c r="V4908">
        <f t="shared" si="1235"/>
        <v>2018</v>
      </c>
      <c r="W4908">
        <f t="shared" si="1236"/>
        <v>4</v>
      </c>
    </row>
    <row r="4909" spans="1:23" x14ac:dyDescent="0.25">
      <c r="A4909" s="1">
        <v>43220</v>
      </c>
      <c r="B4909" s="2">
        <v>10657.88</v>
      </c>
      <c r="C4909" s="2">
        <v>118033</v>
      </c>
      <c r="D4909" s="2">
        <v>10653</v>
      </c>
      <c r="E4909" s="2">
        <v>10634</v>
      </c>
      <c r="F4909" s="10">
        <f t="shared" si="1226"/>
        <v>-4.5787717632395086E-4</v>
      </c>
      <c r="G4909" s="2">
        <f t="shared" ca="1" si="1227"/>
        <v>126382.95</v>
      </c>
      <c r="H4909">
        <f t="shared" ca="1" si="1228"/>
        <v>-1</v>
      </c>
      <c r="I4909">
        <f t="shared" si="1229"/>
        <v>1</v>
      </c>
      <c r="J4909">
        <f t="shared" si="1232"/>
        <v>104.44999999999891</v>
      </c>
      <c r="K4909">
        <f t="shared" ca="1" si="1230"/>
        <v>-1</v>
      </c>
      <c r="L4909" s="11">
        <f t="shared" ca="1" si="1224"/>
        <v>12904.069999999934</v>
      </c>
      <c r="M4909">
        <f t="shared" ca="1" si="1231"/>
        <v>-1</v>
      </c>
      <c r="N4909">
        <f t="shared" ca="1" si="1225"/>
        <v>0</v>
      </c>
      <c r="O4909">
        <f>COUNTIF(結算日!$A$3:$A$249,A4909)</f>
        <v>0</v>
      </c>
      <c r="Q4909" s="7">
        <f t="shared" si="1233"/>
        <v>93</v>
      </c>
      <c r="R4909" s="8">
        <f t="shared" ca="1" si="1237"/>
        <v>-41292</v>
      </c>
      <c r="S4909" s="8">
        <f t="shared" ca="1" si="1238"/>
        <v>4647040</v>
      </c>
      <c r="T4909" s="8">
        <f t="shared" ca="1" si="1234"/>
        <v>-436</v>
      </c>
      <c r="U4909" s="9">
        <f t="shared" ca="1" si="1239"/>
        <v>8</v>
      </c>
      <c r="V4909">
        <f t="shared" si="1235"/>
        <v>2018</v>
      </c>
      <c r="W4909">
        <f t="shared" si="1236"/>
        <v>4</v>
      </c>
    </row>
    <row r="4910" spans="1:23" x14ac:dyDescent="0.25">
      <c r="A4910" s="1">
        <v>43222</v>
      </c>
      <c r="B4910" s="2">
        <v>10618.81</v>
      </c>
      <c r="C4910" s="2">
        <v>127723</v>
      </c>
      <c r="D4910" s="2">
        <v>10608</v>
      </c>
      <c r="E4910" s="2">
        <v>10589</v>
      </c>
      <c r="F4910" s="10">
        <f t="shared" si="1226"/>
        <v>-1.0180048423504839E-3</v>
      </c>
      <c r="G4910" s="2">
        <f t="shared" ca="1" si="1227"/>
        <v>126839.575</v>
      </c>
      <c r="H4910">
        <f t="shared" ca="1" si="1228"/>
        <v>1</v>
      </c>
      <c r="I4910">
        <f t="shared" si="1229"/>
        <v>1</v>
      </c>
      <c r="J4910">
        <f t="shared" si="1232"/>
        <v>-39.069999999999709</v>
      </c>
      <c r="K4910">
        <f t="shared" si="1230"/>
        <v>1</v>
      </c>
      <c r="L4910" s="11">
        <f t="shared" ca="1" si="1224"/>
        <v>12943.139999999934</v>
      </c>
      <c r="M4910">
        <f t="shared" ca="1" si="1231"/>
        <v>1</v>
      </c>
      <c r="N4910">
        <f t="shared" ca="1" si="1225"/>
        <v>2</v>
      </c>
      <c r="O4910">
        <f>COUNTIF(結算日!$A$3:$A$249,A4910)</f>
        <v>0</v>
      </c>
      <c r="Q4910" s="7">
        <f t="shared" si="1233"/>
        <v>-45</v>
      </c>
      <c r="R4910" s="8">
        <f t="shared" ca="1" si="1237"/>
        <v>19620</v>
      </c>
      <c r="S4910" s="8">
        <f t="shared" ca="1" si="1238"/>
        <v>4666652</v>
      </c>
      <c r="T4910" s="8">
        <f t="shared" ca="1" si="1234"/>
        <v>439</v>
      </c>
      <c r="U4910" s="9">
        <f t="shared" ca="1" si="1239"/>
        <v>875</v>
      </c>
      <c r="V4910">
        <f t="shared" si="1235"/>
        <v>2018</v>
      </c>
      <c r="W4910">
        <f t="shared" si="1236"/>
        <v>5</v>
      </c>
    </row>
    <row r="4911" spans="1:23" x14ac:dyDescent="0.25">
      <c r="A4911" s="1">
        <v>43223</v>
      </c>
      <c r="B4911" s="2">
        <v>10514.18</v>
      </c>
      <c r="C4911" s="2">
        <v>123051</v>
      </c>
      <c r="D4911" s="2">
        <v>10507</v>
      </c>
      <c r="E4911" s="2">
        <v>10490</v>
      </c>
      <c r="F4911" s="10">
        <f t="shared" si="1226"/>
        <v>-6.8288730076904169E-4</v>
      </c>
      <c r="G4911" s="2">
        <f t="shared" ca="1" si="1227"/>
        <v>127116.3</v>
      </c>
      <c r="H4911">
        <f t="shared" ca="1" si="1228"/>
        <v>-1</v>
      </c>
      <c r="I4911">
        <f t="shared" si="1229"/>
        <v>1</v>
      </c>
      <c r="J4911">
        <f t="shared" si="1232"/>
        <v>-104.6299999999992</v>
      </c>
      <c r="K4911">
        <f t="shared" ca="1" si="1230"/>
        <v>-1</v>
      </c>
      <c r="L4911" s="11">
        <f t="shared" ca="1" si="1224"/>
        <v>12838.509999999935</v>
      </c>
      <c r="M4911">
        <f t="shared" ca="1" si="1231"/>
        <v>-1</v>
      </c>
      <c r="N4911">
        <f t="shared" ca="1" si="1225"/>
        <v>2</v>
      </c>
      <c r="O4911">
        <f>COUNTIF(結算日!$A$3:$A$249,A4911)</f>
        <v>0</v>
      </c>
      <c r="Q4911" s="7">
        <f t="shared" si="1233"/>
        <v>-101</v>
      </c>
      <c r="R4911" s="8">
        <f t="shared" ca="1" si="1237"/>
        <v>-44339</v>
      </c>
      <c r="S4911" s="8">
        <f t="shared" ca="1" si="1238"/>
        <v>4621438</v>
      </c>
      <c r="T4911" s="8">
        <f t="shared" ca="1" si="1234"/>
        <v>-439</v>
      </c>
      <c r="U4911" s="9">
        <f t="shared" ca="1" si="1239"/>
        <v>878</v>
      </c>
      <c r="V4911">
        <f t="shared" si="1235"/>
        <v>2018</v>
      </c>
      <c r="W4911">
        <f t="shared" si="1236"/>
        <v>5</v>
      </c>
    </row>
    <row r="4912" spans="1:23" x14ac:dyDescent="0.25">
      <c r="A4912" s="1">
        <v>43224</v>
      </c>
      <c r="B4912" s="2">
        <v>10529.37</v>
      </c>
      <c r="C4912" s="2">
        <v>119234</v>
      </c>
      <c r="D4912" s="2">
        <v>10522</v>
      </c>
      <c r="E4912" s="2">
        <v>10504</v>
      </c>
      <c r="F4912" s="10">
        <f t="shared" si="1226"/>
        <v>-6.9994691040398127E-4</v>
      </c>
      <c r="G4912" s="2">
        <f t="shared" ca="1" si="1227"/>
        <v>127327.65</v>
      </c>
      <c r="H4912">
        <f t="shared" ca="1" si="1228"/>
        <v>-1</v>
      </c>
      <c r="I4912">
        <f t="shared" si="1229"/>
        <v>1</v>
      </c>
      <c r="J4912">
        <f t="shared" si="1232"/>
        <v>15.190000000000509</v>
      </c>
      <c r="K4912">
        <f t="shared" ca="1" si="1230"/>
        <v>-1</v>
      </c>
      <c r="L4912" s="11">
        <f t="shared" ca="1" si="1224"/>
        <v>12823.319999999934</v>
      </c>
      <c r="M4912">
        <f t="shared" ca="1" si="1231"/>
        <v>-1</v>
      </c>
      <c r="N4912">
        <f t="shared" ca="1" si="1225"/>
        <v>0</v>
      </c>
      <c r="O4912">
        <f>COUNTIF(結算日!$A$3:$A$249,A4912)</f>
        <v>0</v>
      </c>
      <c r="Q4912" s="7">
        <f t="shared" si="1233"/>
        <v>15</v>
      </c>
      <c r="R4912" s="8">
        <f t="shared" ca="1" si="1237"/>
        <v>-6585</v>
      </c>
      <c r="S4912" s="8">
        <f t="shared" ca="1" si="1238"/>
        <v>4613975</v>
      </c>
      <c r="T4912" s="8">
        <f t="shared" ca="1" si="1234"/>
        <v>-438</v>
      </c>
      <c r="U4912" s="9">
        <f t="shared" ca="1" si="1239"/>
        <v>1</v>
      </c>
      <c r="V4912">
        <f t="shared" si="1235"/>
        <v>2018</v>
      </c>
      <c r="W4912">
        <f t="shared" si="1236"/>
        <v>5</v>
      </c>
    </row>
    <row r="4913" spans="1:23" x14ac:dyDescent="0.25">
      <c r="A4913" s="1">
        <v>43227</v>
      </c>
      <c r="B4913" s="2">
        <v>10604.91</v>
      </c>
      <c r="C4913" s="2">
        <v>125008</v>
      </c>
      <c r="D4913" s="2">
        <v>10595</v>
      </c>
      <c r="E4913" s="2">
        <v>10578</v>
      </c>
      <c r="F4913" s="10">
        <f t="shared" si="1226"/>
        <v>-9.3447280552116929E-4</v>
      </c>
      <c r="G4913" s="2">
        <f t="shared" ca="1" si="1227"/>
        <v>127434.45</v>
      </c>
      <c r="H4913">
        <f t="shared" ca="1" si="1228"/>
        <v>-1</v>
      </c>
      <c r="I4913">
        <f t="shared" si="1229"/>
        <v>1</v>
      </c>
      <c r="J4913">
        <f t="shared" si="1232"/>
        <v>75.539999999999054</v>
      </c>
      <c r="K4913">
        <f t="shared" ca="1" si="1230"/>
        <v>-1</v>
      </c>
      <c r="L4913" s="11">
        <f t="shared" ca="1" si="1224"/>
        <v>12747.779999999935</v>
      </c>
      <c r="M4913">
        <f t="shared" ca="1" si="1231"/>
        <v>-1</v>
      </c>
      <c r="N4913">
        <f t="shared" ca="1" si="1225"/>
        <v>0</v>
      </c>
      <c r="O4913">
        <f>COUNTIF(結算日!$A$3:$A$249,A4913)</f>
        <v>0</v>
      </c>
      <c r="Q4913" s="7">
        <f t="shared" si="1233"/>
        <v>73</v>
      </c>
      <c r="R4913" s="8">
        <f t="shared" ca="1" si="1237"/>
        <v>-31974</v>
      </c>
      <c r="S4913" s="8">
        <f t="shared" ca="1" si="1238"/>
        <v>4582000</v>
      </c>
      <c r="T4913" s="8">
        <f t="shared" ca="1" si="1234"/>
        <v>-432</v>
      </c>
      <c r="U4913" s="9">
        <f t="shared" ca="1" si="1239"/>
        <v>6</v>
      </c>
      <c r="V4913">
        <f t="shared" si="1235"/>
        <v>2018</v>
      </c>
      <c r="W4913">
        <f t="shared" si="1236"/>
        <v>5</v>
      </c>
    </row>
    <row r="4914" spans="1:23" x14ac:dyDescent="0.25">
      <c r="A4914" s="1">
        <v>43228</v>
      </c>
      <c r="B4914" s="2">
        <v>10691.38</v>
      </c>
      <c r="C4914" s="2">
        <v>131175</v>
      </c>
      <c r="D4914" s="2">
        <v>10667</v>
      </c>
      <c r="E4914" s="2">
        <v>10648</v>
      </c>
      <c r="F4914" s="10">
        <f t="shared" si="1226"/>
        <v>-2.2803417332467601E-3</v>
      </c>
      <c r="G4914" s="2">
        <f t="shared" ca="1" si="1227"/>
        <v>127701.825</v>
      </c>
      <c r="H4914">
        <f t="shared" ca="1" si="1228"/>
        <v>1</v>
      </c>
      <c r="I4914">
        <f t="shared" si="1229"/>
        <v>1</v>
      </c>
      <c r="J4914">
        <f t="shared" si="1232"/>
        <v>86.469999999999345</v>
      </c>
      <c r="K4914">
        <f t="shared" si="1230"/>
        <v>1</v>
      </c>
      <c r="L4914" s="11">
        <f t="shared" ca="1" si="1224"/>
        <v>12661.309999999936</v>
      </c>
      <c r="M4914">
        <f t="shared" ca="1" si="1231"/>
        <v>1</v>
      </c>
      <c r="N4914">
        <f t="shared" ca="1" si="1225"/>
        <v>2</v>
      </c>
      <c r="O4914">
        <f>COUNTIF(結算日!$A$3:$A$249,A4914)</f>
        <v>0</v>
      </c>
      <c r="Q4914" s="7">
        <f t="shared" si="1233"/>
        <v>72</v>
      </c>
      <c r="R4914" s="8">
        <f t="shared" ca="1" si="1237"/>
        <v>-31104</v>
      </c>
      <c r="S4914" s="8">
        <f t="shared" ca="1" si="1238"/>
        <v>4550890</v>
      </c>
      <c r="T4914" s="8">
        <f t="shared" ca="1" si="1234"/>
        <v>426</v>
      </c>
      <c r="U4914" s="9">
        <f t="shared" ca="1" si="1239"/>
        <v>858</v>
      </c>
      <c r="V4914">
        <f t="shared" si="1235"/>
        <v>2018</v>
      </c>
      <c r="W4914">
        <f t="shared" si="1236"/>
        <v>5</v>
      </c>
    </row>
    <row r="4915" spans="1:23" x14ac:dyDescent="0.25">
      <c r="A4915" s="1">
        <v>43229</v>
      </c>
      <c r="B4915" s="2">
        <v>10703.35</v>
      </c>
      <c r="C4915" s="2">
        <v>133263</v>
      </c>
      <c r="D4915" s="2">
        <v>10703</v>
      </c>
      <c r="E4915" s="2">
        <v>10681</v>
      </c>
      <c r="F4915" s="10">
        <f t="shared" si="1226"/>
        <v>-3.2700042510103167E-5</v>
      </c>
      <c r="G4915" s="2">
        <f t="shared" ca="1" si="1227"/>
        <v>127961.175</v>
      </c>
      <c r="H4915">
        <f t="shared" ca="1" si="1228"/>
        <v>1</v>
      </c>
      <c r="I4915">
        <f t="shared" si="1229"/>
        <v>1</v>
      </c>
      <c r="J4915">
        <f t="shared" si="1232"/>
        <v>11.970000000001164</v>
      </c>
      <c r="K4915">
        <f t="shared" ca="1" si="1230"/>
        <v>1</v>
      </c>
      <c r="L4915" s="11">
        <f t="shared" ca="1" si="1224"/>
        <v>12673.279999999937</v>
      </c>
      <c r="M4915">
        <f t="shared" ca="1" si="1231"/>
        <v>1</v>
      </c>
      <c r="N4915">
        <f t="shared" ca="1" si="1225"/>
        <v>0</v>
      </c>
      <c r="O4915">
        <f>COUNTIF(結算日!$A$3:$A$249,A4915)</f>
        <v>0</v>
      </c>
      <c r="Q4915" s="7">
        <f t="shared" si="1233"/>
        <v>36</v>
      </c>
      <c r="R4915" s="8">
        <f t="shared" ca="1" si="1237"/>
        <v>15336</v>
      </c>
      <c r="S4915" s="8">
        <f t="shared" ca="1" si="1238"/>
        <v>4565368</v>
      </c>
      <c r="T4915" s="8">
        <f t="shared" ca="1" si="1234"/>
        <v>426</v>
      </c>
      <c r="U4915" s="9">
        <f t="shared" ca="1" si="1239"/>
        <v>0</v>
      </c>
      <c r="V4915">
        <f t="shared" si="1235"/>
        <v>2018</v>
      </c>
      <c r="W4915">
        <f t="shared" si="1236"/>
        <v>5</v>
      </c>
    </row>
    <row r="4916" spans="1:23" x14ac:dyDescent="0.25">
      <c r="A4916" s="1">
        <v>43230</v>
      </c>
      <c r="B4916" s="2">
        <v>10760.21</v>
      </c>
      <c r="C4916" s="2">
        <v>138000</v>
      </c>
      <c r="D4916" s="2">
        <v>10764</v>
      </c>
      <c r="E4916" s="2">
        <v>10742</v>
      </c>
      <c r="F4916" s="10">
        <f t="shared" si="1226"/>
        <v>3.5222360901876471E-4</v>
      </c>
      <c r="G4916" s="2">
        <f t="shared" ca="1" si="1227"/>
        <v>127915.075</v>
      </c>
      <c r="H4916">
        <f t="shared" ca="1" si="1228"/>
        <v>1</v>
      </c>
      <c r="I4916">
        <f t="shared" si="1229"/>
        <v>-1</v>
      </c>
      <c r="J4916">
        <f t="shared" si="1232"/>
        <v>56.859999999998763</v>
      </c>
      <c r="K4916">
        <f t="shared" ca="1" si="1230"/>
        <v>1</v>
      </c>
      <c r="L4916" s="11">
        <f t="shared" ca="1" si="1224"/>
        <v>12730.139999999936</v>
      </c>
      <c r="M4916">
        <f t="shared" ca="1" si="1231"/>
        <v>1</v>
      </c>
      <c r="N4916">
        <f t="shared" ca="1" si="1225"/>
        <v>0</v>
      </c>
      <c r="O4916">
        <f>COUNTIF(結算日!$A$3:$A$249,A4916)</f>
        <v>0</v>
      </c>
      <c r="Q4916" s="7">
        <f t="shared" si="1233"/>
        <v>61</v>
      </c>
      <c r="R4916" s="8">
        <f t="shared" ca="1" si="1237"/>
        <v>25986</v>
      </c>
      <c r="S4916" s="8">
        <f t="shared" ca="1" si="1238"/>
        <v>4591354</v>
      </c>
      <c r="T4916" s="8">
        <f t="shared" ca="1" si="1234"/>
        <v>426</v>
      </c>
      <c r="U4916" s="9">
        <f t="shared" ca="1" si="1239"/>
        <v>0</v>
      </c>
      <c r="V4916">
        <f t="shared" si="1235"/>
        <v>2018</v>
      </c>
      <c r="W4916">
        <f t="shared" si="1236"/>
        <v>5</v>
      </c>
    </row>
    <row r="4917" spans="1:23" x14ac:dyDescent="0.25">
      <c r="A4917" s="1">
        <v>43231</v>
      </c>
      <c r="B4917" s="2">
        <v>10858.98</v>
      </c>
      <c r="C4917" s="2">
        <v>163242</v>
      </c>
      <c r="D4917" s="2">
        <v>10860</v>
      </c>
      <c r="E4917" s="2">
        <v>10837</v>
      </c>
      <c r="F4917" s="10">
        <f t="shared" si="1226"/>
        <v>9.3931474226982559E-5</v>
      </c>
      <c r="G4917" s="2">
        <f t="shared" ca="1" si="1227"/>
        <v>128734.575</v>
      </c>
      <c r="H4917">
        <f t="shared" ca="1" si="1228"/>
        <v>1</v>
      </c>
      <c r="I4917">
        <f t="shared" si="1229"/>
        <v>-1</v>
      </c>
      <c r="J4917">
        <f t="shared" si="1232"/>
        <v>98.770000000000437</v>
      </c>
      <c r="K4917">
        <f t="shared" ca="1" si="1230"/>
        <v>1</v>
      </c>
      <c r="L4917" s="11">
        <f t="shared" ca="1" si="1224"/>
        <v>12828.909999999936</v>
      </c>
      <c r="M4917">
        <f t="shared" ca="1" si="1231"/>
        <v>1</v>
      </c>
      <c r="N4917">
        <f t="shared" ca="1" si="1225"/>
        <v>0</v>
      </c>
      <c r="O4917">
        <f>COUNTIF(結算日!$A$3:$A$249,A4917)</f>
        <v>0</v>
      </c>
      <c r="Q4917" s="7">
        <f t="shared" si="1233"/>
        <v>96</v>
      </c>
      <c r="R4917" s="8">
        <f t="shared" ca="1" si="1237"/>
        <v>40896</v>
      </c>
      <c r="S4917" s="8">
        <f t="shared" ca="1" si="1238"/>
        <v>4632250</v>
      </c>
      <c r="T4917" s="8">
        <f t="shared" ca="1" si="1234"/>
        <v>426</v>
      </c>
      <c r="U4917" s="9">
        <f t="shared" ca="1" si="1239"/>
        <v>0</v>
      </c>
      <c r="V4917">
        <f t="shared" si="1235"/>
        <v>2018</v>
      </c>
      <c r="W4917">
        <f t="shared" si="1236"/>
        <v>5</v>
      </c>
    </row>
    <row r="4918" spans="1:23" x14ac:dyDescent="0.25">
      <c r="A4918" s="1">
        <v>43234</v>
      </c>
      <c r="B4918" s="2">
        <v>10952.39</v>
      </c>
      <c r="C4918" s="2">
        <v>143528</v>
      </c>
      <c r="D4918" s="2">
        <v>10956</v>
      </c>
      <c r="E4918" s="2">
        <v>10937</v>
      </c>
      <c r="F4918" s="10">
        <f t="shared" si="1226"/>
        <v>3.2960842336704488E-4</v>
      </c>
      <c r="G4918" s="2">
        <f t="shared" ca="1" si="1227"/>
        <v>129362.175</v>
      </c>
      <c r="H4918">
        <f t="shared" ca="1" si="1228"/>
        <v>1</v>
      </c>
      <c r="I4918">
        <f t="shared" si="1229"/>
        <v>-1</v>
      </c>
      <c r="J4918">
        <f t="shared" si="1232"/>
        <v>93.409999999999854</v>
      </c>
      <c r="K4918">
        <f t="shared" ca="1" si="1230"/>
        <v>1</v>
      </c>
      <c r="L4918" s="11">
        <f t="shared" ca="1" si="1224"/>
        <v>12922.319999999936</v>
      </c>
      <c r="M4918">
        <f t="shared" ca="1" si="1231"/>
        <v>1</v>
      </c>
      <c r="N4918">
        <f t="shared" ca="1" si="1225"/>
        <v>0</v>
      </c>
      <c r="O4918">
        <f>COUNTIF(結算日!$A$3:$A$249,A4918)</f>
        <v>0</v>
      </c>
      <c r="Q4918" s="7">
        <f t="shared" si="1233"/>
        <v>96</v>
      </c>
      <c r="R4918" s="8">
        <f t="shared" ca="1" si="1237"/>
        <v>40896</v>
      </c>
      <c r="S4918" s="8">
        <f t="shared" ca="1" si="1238"/>
        <v>4673146</v>
      </c>
      <c r="T4918" s="8">
        <f t="shared" ca="1" si="1234"/>
        <v>426</v>
      </c>
      <c r="U4918" s="9">
        <f t="shared" ca="1" si="1239"/>
        <v>0</v>
      </c>
      <c r="V4918">
        <f t="shared" si="1235"/>
        <v>2018</v>
      </c>
      <c r="W4918">
        <f t="shared" si="1236"/>
        <v>5</v>
      </c>
    </row>
    <row r="4919" spans="1:23" x14ac:dyDescent="0.25">
      <c r="A4919" s="1">
        <v>43235</v>
      </c>
      <c r="B4919" s="2">
        <v>10874.73</v>
      </c>
      <c r="C4919" s="2">
        <v>152821</v>
      </c>
      <c r="D4919" s="2">
        <v>10865</v>
      </c>
      <c r="E4919" s="2">
        <v>10849</v>
      </c>
      <c r="F4919" s="10">
        <f t="shared" si="1226"/>
        <v>-8.947348577849068E-4</v>
      </c>
      <c r="G4919" s="2">
        <f t="shared" ca="1" si="1227"/>
        <v>130412.125</v>
      </c>
      <c r="H4919">
        <f t="shared" ca="1" si="1228"/>
        <v>1</v>
      </c>
      <c r="I4919">
        <f t="shared" si="1229"/>
        <v>1</v>
      </c>
      <c r="J4919">
        <f t="shared" si="1232"/>
        <v>-77.659999999999854</v>
      </c>
      <c r="K4919">
        <f t="shared" ca="1" si="1230"/>
        <v>1</v>
      </c>
      <c r="L4919" s="11">
        <f t="shared" ca="1" si="1224"/>
        <v>12844.659999999936</v>
      </c>
      <c r="M4919">
        <f t="shared" ca="1" si="1231"/>
        <v>1</v>
      </c>
      <c r="N4919">
        <f t="shared" ca="1" si="1225"/>
        <v>0</v>
      </c>
      <c r="O4919">
        <f>COUNTIF(結算日!$A$3:$A$249,A4919)</f>
        <v>0</v>
      </c>
      <c r="Q4919" s="7">
        <f t="shared" si="1233"/>
        <v>-91</v>
      </c>
      <c r="R4919" s="8">
        <f t="shared" ca="1" si="1237"/>
        <v>-38766</v>
      </c>
      <c r="S4919" s="8">
        <f t="shared" ca="1" si="1238"/>
        <v>4634380</v>
      </c>
      <c r="T4919" s="8">
        <f t="shared" ca="1" si="1234"/>
        <v>426</v>
      </c>
      <c r="U4919" s="9">
        <f t="shared" ca="1" si="1239"/>
        <v>0</v>
      </c>
      <c r="V4919">
        <f t="shared" si="1235"/>
        <v>2018</v>
      </c>
      <c r="W4919">
        <f t="shared" si="1236"/>
        <v>5</v>
      </c>
    </row>
    <row r="4920" spans="1:23" x14ac:dyDescent="0.25">
      <c r="A4920" s="1">
        <v>43236</v>
      </c>
      <c r="B4920" s="2">
        <v>10897.57</v>
      </c>
      <c r="C4920" s="2">
        <v>137642</v>
      </c>
      <c r="D4920" s="2">
        <v>10872</v>
      </c>
      <c r="E4920" s="2">
        <v>10882</v>
      </c>
      <c r="F4920" s="10">
        <f t="shared" si="1226"/>
        <v>-1.4287588884493996E-3</v>
      </c>
      <c r="G4920" s="2">
        <f t="shared" ca="1" si="1227"/>
        <v>129704.02499999999</v>
      </c>
      <c r="H4920">
        <f t="shared" ca="1" si="1228"/>
        <v>1</v>
      </c>
      <c r="I4920">
        <f t="shared" si="1229"/>
        <v>1</v>
      </c>
      <c r="J4920">
        <f t="shared" si="1232"/>
        <v>22.840000000000146</v>
      </c>
      <c r="K4920">
        <f t="shared" si="1230"/>
        <v>1</v>
      </c>
      <c r="L4920" s="11">
        <f t="shared" ca="1" si="1224"/>
        <v>12867.499999999936</v>
      </c>
      <c r="M4920">
        <f t="shared" ca="1" si="1231"/>
        <v>1</v>
      </c>
      <c r="N4920">
        <f t="shared" ca="1" si="1225"/>
        <v>0</v>
      </c>
      <c r="O4920">
        <f>COUNTIF(結算日!$A$3:$A$249,A4920)</f>
        <v>1</v>
      </c>
      <c r="Q4920" s="7">
        <f t="shared" si="1233"/>
        <v>7</v>
      </c>
      <c r="R4920" s="8">
        <f t="shared" ca="1" si="1237"/>
        <v>2982</v>
      </c>
      <c r="S4920" s="8">
        <f t="shared" ca="1" si="1238"/>
        <v>4637362</v>
      </c>
      <c r="T4920" s="8">
        <f t="shared" ca="1" si="1234"/>
        <v>426</v>
      </c>
      <c r="U4920" s="9">
        <f t="shared" ca="1" si="1239"/>
        <v>852</v>
      </c>
      <c r="V4920">
        <f t="shared" si="1235"/>
        <v>2018</v>
      </c>
      <c r="W4920">
        <f t="shared" si="1236"/>
        <v>5</v>
      </c>
    </row>
    <row r="4921" spans="1:23" x14ac:dyDescent="0.25">
      <c r="A4921" s="1">
        <v>43237</v>
      </c>
      <c r="B4921" s="2">
        <v>10833.81</v>
      </c>
      <c r="C4921" s="2">
        <v>132349</v>
      </c>
      <c r="D4921" s="2">
        <v>10825</v>
      </c>
      <c r="E4921" s="2">
        <v>10588</v>
      </c>
      <c r="F4921" s="10">
        <f t="shared" si="1226"/>
        <v>-8.1319498865117801E-4</v>
      </c>
      <c r="G4921" s="2">
        <f t="shared" ca="1" si="1227"/>
        <v>130245.95</v>
      </c>
      <c r="H4921">
        <f t="shared" ca="1" si="1228"/>
        <v>1</v>
      </c>
      <c r="I4921">
        <f t="shared" si="1229"/>
        <v>1</v>
      </c>
      <c r="J4921">
        <f t="shared" si="1232"/>
        <v>-63.760000000000218</v>
      </c>
      <c r="K4921">
        <f t="shared" ca="1" si="1230"/>
        <v>1</v>
      </c>
      <c r="L4921" s="11">
        <f t="shared" ca="1" si="1224"/>
        <v>12803.739999999936</v>
      </c>
      <c r="M4921">
        <f t="shared" ca="1" si="1231"/>
        <v>1</v>
      </c>
      <c r="N4921">
        <f t="shared" ca="1" si="1225"/>
        <v>0</v>
      </c>
      <c r="O4921">
        <f>COUNTIF(結算日!$A$3:$A$249,A4921)</f>
        <v>0</v>
      </c>
      <c r="Q4921" s="7">
        <f t="shared" si="1233"/>
        <v>-57</v>
      </c>
      <c r="R4921" s="8">
        <f t="shared" ca="1" si="1237"/>
        <v>-24282</v>
      </c>
      <c r="S4921" s="8">
        <f t="shared" ca="1" si="1238"/>
        <v>4612228</v>
      </c>
      <c r="T4921" s="8">
        <f t="shared" ca="1" si="1234"/>
        <v>426</v>
      </c>
      <c r="U4921" s="9">
        <f t="shared" ca="1" si="1239"/>
        <v>0</v>
      </c>
      <c r="V4921">
        <f t="shared" si="1235"/>
        <v>2018</v>
      </c>
      <c r="W4921">
        <f t="shared" si="1236"/>
        <v>5</v>
      </c>
    </row>
    <row r="4922" spans="1:23" x14ac:dyDescent="0.25">
      <c r="A4922" s="1">
        <v>43238</v>
      </c>
      <c r="B4922" s="2">
        <v>10830.84</v>
      </c>
      <c r="C4922" s="2">
        <v>125891</v>
      </c>
      <c r="D4922" s="2">
        <v>10821</v>
      </c>
      <c r="E4922" s="2">
        <v>10581</v>
      </c>
      <c r="F4922" s="10">
        <f t="shared" si="1226"/>
        <v>-9.0851679094139381E-4</v>
      </c>
      <c r="G4922" s="2">
        <f t="shared" ca="1" si="1227"/>
        <v>130651.05</v>
      </c>
      <c r="H4922">
        <f t="shared" ca="1" si="1228"/>
        <v>-1</v>
      </c>
      <c r="I4922">
        <f t="shared" si="1229"/>
        <v>1</v>
      </c>
      <c r="J4922">
        <f t="shared" si="1232"/>
        <v>-2.9699999999993452</v>
      </c>
      <c r="K4922">
        <f t="shared" ca="1" si="1230"/>
        <v>-1</v>
      </c>
      <c r="L4922" s="11">
        <f t="shared" ca="1" si="1224"/>
        <v>12800.769999999937</v>
      </c>
      <c r="M4922">
        <f t="shared" ca="1" si="1231"/>
        <v>-1</v>
      </c>
      <c r="N4922">
        <f t="shared" ca="1" si="1225"/>
        <v>2</v>
      </c>
      <c r="O4922">
        <f>COUNTIF(結算日!$A$3:$A$249,A4922)</f>
        <v>0</v>
      </c>
      <c r="Q4922" s="7">
        <f t="shared" si="1233"/>
        <v>-4</v>
      </c>
      <c r="R4922" s="8">
        <f t="shared" ca="1" si="1237"/>
        <v>-1704</v>
      </c>
      <c r="S4922" s="8">
        <f t="shared" ca="1" si="1238"/>
        <v>4610524</v>
      </c>
      <c r="T4922" s="8">
        <f t="shared" ca="1" si="1234"/>
        <v>-426</v>
      </c>
      <c r="U4922" s="9">
        <f t="shared" ca="1" si="1239"/>
        <v>852</v>
      </c>
      <c r="V4922">
        <f t="shared" si="1235"/>
        <v>2018</v>
      </c>
      <c r="W4922">
        <f t="shared" si="1236"/>
        <v>5</v>
      </c>
    </row>
    <row r="4923" spans="1:23" x14ac:dyDescent="0.25">
      <c r="A4923" s="1">
        <v>43241</v>
      </c>
      <c r="B4923" s="2">
        <v>10966.2</v>
      </c>
      <c r="C4923" s="2">
        <v>125233</v>
      </c>
      <c r="D4923" s="2">
        <v>10963</v>
      </c>
      <c r="E4923" s="2">
        <v>10722</v>
      </c>
      <c r="F4923" s="10">
        <f t="shared" si="1226"/>
        <v>-2.9180573033504853E-4</v>
      </c>
      <c r="G4923" s="2">
        <f t="shared" ca="1" si="1227"/>
        <v>130532.85</v>
      </c>
      <c r="H4923">
        <f t="shared" ca="1" si="1228"/>
        <v>-1</v>
      </c>
      <c r="I4923">
        <f t="shared" si="1229"/>
        <v>1</v>
      </c>
      <c r="J4923">
        <f t="shared" si="1232"/>
        <v>135.36000000000058</v>
      </c>
      <c r="K4923">
        <f t="shared" ca="1" si="1230"/>
        <v>-1</v>
      </c>
      <c r="L4923" s="11">
        <f t="shared" ca="1" si="1224"/>
        <v>12665.409999999936</v>
      </c>
      <c r="M4923">
        <f t="shared" ca="1" si="1231"/>
        <v>-1</v>
      </c>
      <c r="N4923">
        <f t="shared" ca="1" si="1225"/>
        <v>0</v>
      </c>
      <c r="O4923">
        <f>COUNTIF(結算日!$A$3:$A$249,A4923)</f>
        <v>0</v>
      </c>
      <c r="Q4923" s="7">
        <f t="shared" si="1233"/>
        <v>142</v>
      </c>
      <c r="R4923" s="8">
        <f t="shared" ca="1" si="1237"/>
        <v>-60492</v>
      </c>
      <c r="S4923" s="8">
        <f t="shared" ca="1" si="1238"/>
        <v>4549180</v>
      </c>
      <c r="T4923" s="8">
        <f t="shared" ca="1" si="1234"/>
        <v>-414</v>
      </c>
      <c r="U4923" s="9">
        <f t="shared" ca="1" si="1239"/>
        <v>12</v>
      </c>
      <c r="V4923">
        <f t="shared" si="1235"/>
        <v>2018</v>
      </c>
      <c r="W4923">
        <f t="shared" si="1236"/>
        <v>5</v>
      </c>
    </row>
    <row r="4924" spans="1:23" x14ac:dyDescent="0.25">
      <c r="A4924" s="1">
        <v>43242</v>
      </c>
      <c r="B4924" s="2">
        <v>10938.73</v>
      </c>
      <c r="C4924" s="2">
        <v>133953</v>
      </c>
      <c r="D4924" s="2">
        <v>10920</v>
      </c>
      <c r="E4924" s="2">
        <v>10680</v>
      </c>
      <c r="F4924" s="10">
        <f t="shared" si="1226"/>
        <v>-1.7122645864738884E-3</v>
      </c>
      <c r="G4924" s="2">
        <f t="shared" ca="1" si="1227"/>
        <v>130196.27499999999</v>
      </c>
      <c r="H4924">
        <f t="shared" ca="1" si="1228"/>
        <v>1</v>
      </c>
      <c r="I4924">
        <f t="shared" si="1229"/>
        <v>1</v>
      </c>
      <c r="J4924">
        <f t="shared" si="1232"/>
        <v>-27.470000000001164</v>
      </c>
      <c r="K4924">
        <f t="shared" si="1230"/>
        <v>1</v>
      </c>
      <c r="L4924" s="11">
        <f t="shared" ca="1" si="1224"/>
        <v>12692.879999999937</v>
      </c>
      <c r="M4924">
        <f t="shared" ca="1" si="1231"/>
        <v>1</v>
      </c>
      <c r="N4924">
        <f t="shared" ca="1" si="1225"/>
        <v>2</v>
      </c>
      <c r="O4924">
        <f>COUNTIF(結算日!$A$3:$A$249,A4924)</f>
        <v>0</v>
      </c>
      <c r="Q4924" s="7">
        <f t="shared" si="1233"/>
        <v>-43</v>
      </c>
      <c r="R4924" s="8">
        <f t="shared" ca="1" si="1237"/>
        <v>17802</v>
      </c>
      <c r="S4924" s="8">
        <f t="shared" ca="1" si="1238"/>
        <v>4566970</v>
      </c>
      <c r="T4924" s="8">
        <f t="shared" ca="1" si="1234"/>
        <v>418</v>
      </c>
      <c r="U4924" s="9">
        <f t="shared" ca="1" si="1239"/>
        <v>832</v>
      </c>
      <c r="V4924">
        <f t="shared" si="1235"/>
        <v>2018</v>
      </c>
      <c r="W4924">
        <f t="shared" si="1236"/>
        <v>5</v>
      </c>
    </row>
    <row r="4925" spans="1:23" x14ac:dyDescent="0.25">
      <c r="A4925" s="1">
        <v>43243</v>
      </c>
      <c r="B4925" s="2">
        <v>10886.18</v>
      </c>
      <c r="C4925" s="2">
        <v>137569</v>
      </c>
      <c r="D4925" s="2">
        <v>10857</v>
      </c>
      <c r="E4925" s="2">
        <v>10616</v>
      </c>
      <c r="F4925" s="10">
        <f t="shared" si="1226"/>
        <v>-2.680462751856072E-3</v>
      </c>
      <c r="G4925" s="2">
        <f t="shared" ca="1" si="1227"/>
        <v>129997.4</v>
      </c>
      <c r="H4925">
        <f t="shared" ca="1" si="1228"/>
        <v>1</v>
      </c>
      <c r="I4925">
        <f t="shared" si="1229"/>
        <v>1</v>
      </c>
      <c r="J4925">
        <f t="shared" si="1232"/>
        <v>-52.549999999999272</v>
      </c>
      <c r="K4925">
        <f t="shared" si="1230"/>
        <v>1</v>
      </c>
      <c r="L4925" s="11">
        <f t="shared" ca="1" si="1224"/>
        <v>12640.329999999938</v>
      </c>
      <c r="M4925">
        <f t="shared" ca="1" si="1231"/>
        <v>1</v>
      </c>
      <c r="N4925">
        <f t="shared" ca="1" si="1225"/>
        <v>0</v>
      </c>
      <c r="O4925">
        <f>COUNTIF(結算日!$A$3:$A$249,A4925)</f>
        <v>0</v>
      </c>
      <c r="Q4925" s="7">
        <f t="shared" si="1233"/>
        <v>-63</v>
      </c>
      <c r="R4925" s="8">
        <f t="shared" ca="1" si="1237"/>
        <v>-26334</v>
      </c>
      <c r="S4925" s="8">
        <f t="shared" ca="1" si="1238"/>
        <v>4539804</v>
      </c>
      <c r="T4925" s="8">
        <f t="shared" ca="1" si="1234"/>
        <v>418</v>
      </c>
      <c r="U4925" s="9">
        <f t="shared" ca="1" si="1239"/>
        <v>0</v>
      </c>
      <c r="V4925">
        <f t="shared" si="1235"/>
        <v>2018</v>
      </c>
      <c r="W4925">
        <f t="shared" si="1236"/>
        <v>5</v>
      </c>
    </row>
    <row r="4926" spans="1:23" x14ac:dyDescent="0.25">
      <c r="A4926" s="1">
        <v>43244</v>
      </c>
      <c r="B4926" s="2">
        <v>10936.93</v>
      </c>
      <c r="C4926" s="2">
        <v>126460</v>
      </c>
      <c r="D4926" s="2">
        <v>10917</v>
      </c>
      <c r="E4926" s="2">
        <v>10677</v>
      </c>
      <c r="F4926" s="10">
        <f t="shared" si="1226"/>
        <v>-1.8222663946829698E-3</v>
      </c>
      <c r="G4926" s="2">
        <f t="shared" ca="1" si="1227"/>
        <v>130191.02499999999</v>
      </c>
      <c r="H4926">
        <f t="shared" ca="1" si="1228"/>
        <v>-1</v>
      </c>
      <c r="I4926">
        <f t="shared" si="1229"/>
        <v>1</v>
      </c>
      <c r="J4926">
        <f t="shared" si="1232"/>
        <v>50.75</v>
      </c>
      <c r="K4926">
        <f t="shared" si="1230"/>
        <v>1</v>
      </c>
      <c r="L4926" s="11">
        <f t="shared" ref="L4926:L4989" ca="1" si="1240">L4925+J4926*M4925</f>
        <v>12691.079999999938</v>
      </c>
      <c r="M4926">
        <f t="shared" ca="1" si="1231"/>
        <v>1</v>
      </c>
      <c r="N4926">
        <f t="shared" ref="N4926:N4989" ca="1" si="1241">ABS(M4926-M4925)</f>
        <v>0</v>
      </c>
      <c r="O4926">
        <f>COUNTIF(結算日!$A$3:$A$249,A4926)</f>
        <v>0</v>
      </c>
      <c r="Q4926" s="7">
        <f t="shared" si="1233"/>
        <v>60</v>
      </c>
      <c r="R4926" s="8">
        <f t="shared" ca="1" si="1237"/>
        <v>25080</v>
      </c>
      <c r="S4926" s="8">
        <f t="shared" ca="1" si="1238"/>
        <v>4564884</v>
      </c>
      <c r="T4926" s="8">
        <f t="shared" ca="1" si="1234"/>
        <v>418</v>
      </c>
      <c r="U4926" s="9">
        <f t="shared" ca="1" si="1239"/>
        <v>0</v>
      </c>
      <c r="V4926">
        <f t="shared" si="1235"/>
        <v>2018</v>
      </c>
      <c r="W4926">
        <f t="shared" si="1236"/>
        <v>5</v>
      </c>
    </row>
    <row r="4927" spans="1:23" x14ac:dyDescent="0.25">
      <c r="A4927" s="1">
        <v>43245</v>
      </c>
      <c r="B4927" s="2">
        <v>10942.3</v>
      </c>
      <c r="C4927" s="2">
        <v>127901</v>
      </c>
      <c r="D4927" s="2">
        <v>10933</v>
      </c>
      <c r="E4927" s="2">
        <v>10682</v>
      </c>
      <c r="F4927" s="10">
        <f t="shared" si="1226"/>
        <v>-8.49912724015911E-4</v>
      </c>
      <c r="G4927" s="2">
        <f t="shared" ca="1" si="1227"/>
        <v>130146.65</v>
      </c>
      <c r="H4927">
        <f t="shared" ca="1" si="1228"/>
        <v>-1</v>
      </c>
      <c r="I4927">
        <f t="shared" si="1229"/>
        <v>1</v>
      </c>
      <c r="J4927">
        <f t="shared" si="1232"/>
        <v>5.3699999999989814</v>
      </c>
      <c r="K4927">
        <f t="shared" ca="1" si="1230"/>
        <v>-1</v>
      </c>
      <c r="L4927" s="11">
        <f t="shared" ca="1" si="1240"/>
        <v>12696.449999999937</v>
      </c>
      <c r="M4927">
        <f t="shared" ca="1" si="1231"/>
        <v>-1</v>
      </c>
      <c r="N4927">
        <f t="shared" ca="1" si="1241"/>
        <v>2</v>
      </c>
      <c r="O4927">
        <f>COUNTIF(結算日!$A$3:$A$249,A4927)</f>
        <v>0</v>
      </c>
      <c r="Q4927" s="7">
        <f t="shared" si="1233"/>
        <v>16</v>
      </c>
      <c r="R4927" s="8">
        <f t="shared" ca="1" si="1237"/>
        <v>6688</v>
      </c>
      <c r="S4927" s="8">
        <f t="shared" ca="1" si="1238"/>
        <v>4571572</v>
      </c>
      <c r="T4927" s="8">
        <f t="shared" ca="1" si="1234"/>
        <v>-418</v>
      </c>
      <c r="U4927" s="9">
        <f t="shared" ca="1" si="1239"/>
        <v>836</v>
      </c>
      <c r="V4927">
        <f t="shared" si="1235"/>
        <v>2018</v>
      </c>
      <c r="W4927">
        <f t="shared" si="1236"/>
        <v>5</v>
      </c>
    </row>
    <row r="4928" spans="1:23" x14ac:dyDescent="0.25">
      <c r="A4928" s="1">
        <v>43248</v>
      </c>
      <c r="B4928" s="2">
        <v>10987.77</v>
      </c>
      <c r="C4928" s="2">
        <v>139371</v>
      </c>
      <c r="D4928" s="2">
        <v>10983</v>
      </c>
      <c r="E4928" s="2">
        <v>10727</v>
      </c>
      <c r="F4928" s="10">
        <f t="shared" si="1226"/>
        <v>-4.34119025061519E-4</v>
      </c>
      <c r="G4928" s="2">
        <f t="shared" ca="1" si="1227"/>
        <v>130772.95</v>
      </c>
      <c r="H4928">
        <f t="shared" ca="1" si="1228"/>
        <v>1</v>
      </c>
      <c r="I4928">
        <f t="shared" si="1229"/>
        <v>1</v>
      </c>
      <c r="J4928">
        <f t="shared" si="1232"/>
        <v>45.470000000001164</v>
      </c>
      <c r="K4928">
        <f t="shared" ca="1" si="1230"/>
        <v>1</v>
      </c>
      <c r="L4928" s="11">
        <f t="shared" ca="1" si="1240"/>
        <v>12650.979999999936</v>
      </c>
      <c r="M4928">
        <f t="shared" ca="1" si="1231"/>
        <v>1</v>
      </c>
      <c r="N4928">
        <f t="shared" ca="1" si="1241"/>
        <v>2</v>
      </c>
      <c r="O4928">
        <f>COUNTIF(結算日!$A$3:$A$249,A4928)</f>
        <v>0</v>
      </c>
      <c r="Q4928" s="7">
        <f t="shared" si="1233"/>
        <v>50</v>
      </c>
      <c r="R4928" s="8">
        <f t="shared" ca="1" si="1237"/>
        <v>-20900</v>
      </c>
      <c r="S4928" s="8">
        <f t="shared" ca="1" si="1238"/>
        <v>4549836</v>
      </c>
      <c r="T4928" s="8">
        <f t="shared" ca="1" si="1234"/>
        <v>414</v>
      </c>
      <c r="U4928" s="9">
        <f t="shared" ca="1" si="1239"/>
        <v>832</v>
      </c>
      <c r="V4928">
        <f t="shared" si="1235"/>
        <v>2018</v>
      </c>
      <c r="W4928">
        <f t="shared" si="1236"/>
        <v>5</v>
      </c>
    </row>
    <row r="4929" spans="1:23" x14ac:dyDescent="0.25">
      <c r="A4929" s="1">
        <v>43249</v>
      </c>
      <c r="B4929" s="2">
        <v>10964.12</v>
      </c>
      <c r="C4929" s="2">
        <v>139025</v>
      </c>
      <c r="D4929" s="2">
        <v>10929</v>
      </c>
      <c r="E4929" s="2">
        <v>10675</v>
      </c>
      <c r="F4929" s="10">
        <f t="shared" si="1226"/>
        <v>-3.2031754486452346E-3</v>
      </c>
      <c r="G4929" s="2">
        <f t="shared" ca="1" si="1227"/>
        <v>131339.22500000001</v>
      </c>
      <c r="H4929">
        <f t="shared" ca="1" si="1228"/>
        <v>1</v>
      </c>
      <c r="I4929">
        <f t="shared" si="1229"/>
        <v>1</v>
      </c>
      <c r="J4929">
        <f t="shared" si="1232"/>
        <v>-23.649999999999636</v>
      </c>
      <c r="K4929">
        <f t="shared" si="1230"/>
        <v>1</v>
      </c>
      <c r="L4929" s="11">
        <f t="shared" ca="1" si="1240"/>
        <v>12627.329999999936</v>
      </c>
      <c r="M4929">
        <f t="shared" ca="1" si="1231"/>
        <v>1</v>
      </c>
      <c r="N4929">
        <f t="shared" ca="1" si="1241"/>
        <v>0</v>
      </c>
      <c r="O4929">
        <f>COUNTIF(結算日!$A$3:$A$249,A4929)</f>
        <v>0</v>
      </c>
      <c r="Q4929" s="7">
        <f t="shared" si="1233"/>
        <v>-54</v>
      </c>
      <c r="R4929" s="8">
        <f t="shared" ca="1" si="1237"/>
        <v>-22356</v>
      </c>
      <c r="S4929" s="8">
        <f t="shared" ca="1" si="1238"/>
        <v>4526648</v>
      </c>
      <c r="T4929" s="8">
        <f t="shared" ca="1" si="1234"/>
        <v>414</v>
      </c>
      <c r="U4929" s="9">
        <f t="shared" ca="1" si="1239"/>
        <v>0</v>
      </c>
      <c r="V4929">
        <f t="shared" si="1235"/>
        <v>2018</v>
      </c>
      <c r="W4929">
        <f t="shared" si="1236"/>
        <v>5</v>
      </c>
    </row>
    <row r="4930" spans="1:23" x14ac:dyDescent="0.25">
      <c r="A4930" s="1">
        <v>43250</v>
      </c>
      <c r="B4930" s="2">
        <v>10821.17</v>
      </c>
      <c r="C4930" s="2">
        <v>160734</v>
      </c>
      <c r="D4930" s="2">
        <v>10776</v>
      </c>
      <c r="E4930" s="2">
        <v>10525</v>
      </c>
      <c r="F4930" s="10">
        <f t="shared" ref="F4930:F4993" si="1242">IF(O4930=1,E4930,D4930)/B4930-1</f>
        <v>-4.1742251531027286E-3</v>
      </c>
      <c r="G4930" s="2">
        <f t="shared" ref="G4930:G4993" ca="1" si="1243">IF(ROW()&gt;$G$1,AVERAGE(OFFSET(C4930,-$G$1+1,,$G$1)),"")</f>
        <v>132491.4</v>
      </c>
      <c r="H4930">
        <f t="shared" ref="H4930:H4993" ca="1" si="1244">IF(G4930="",0,SIGN(C4930-G4930))</f>
        <v>1</v>
      </c>
      <c r="I4930">
        <f t="shared" ref="I4930:I4993" si="1245">-SIGN(F4930)</f>
        <v>1</v>
      </c>
      <c r="J4930">
        <f t="shared" si="1232"/>
        <v>-142.95000000000073</v>
      </c>
      <c r="K4930">
        <f t="shared" ref="K4930:K4993" si="1246">CHOOSE($K$1,H4930*(2-$K$1)+I4930*($K$1-1),IF(ABS(F4930)&gt;($K$1-2)/100,I4930,H4930))</f>
        <v>1</v>
      </c>
      <c r="L4930" s="11">
        <f t="shared" ca="1" si="1240"/>
        <v>12484.379999999936</v>
      </c>
      <c r="M4930">
        <f t="shared" ref="M4930:M4993" ca="1" si="1247">INT(L4930*$P$1/B4930)*K4930</f>
        <v>1</v>
      </c>
      <c r="N4930">
        <f t="shared" ca="1" si="1241"/>
        <v>0</v>
      </c>
      <c r="O4930">
        <f>COUNTIF(結算日!$A$3:$A$249,A4930)</f>
        <v>0</v>
      </c>
      <c r="Q4930" s="7">
        <f t="shared" si="1233"/>
        <v>-153</v>
      </c>
      <c r="R4930" s="8">
        <f t="shared" ca="1" si="1237"/>
        <v>-63342</v>
      </c>
      <c r="S4930" s="8">
        <f t="shared" ca="1" si="1238"/>
        <v>4463306</v>
      </c>
      <c r="T4930" s="8">
        <f t="shared" ca="1" si="1234"/>
        <v>414</v>
      </c>
      <c r="U4930" s="9">
        <f t="shared" ca="1" si="1239"/>
        <v>0</v>
      </c>
      <c r="V4930">
        <f t="shared" si="1235"/>
        <v>2018</v>
      </c>
      <c r="W4930">
        <f t="shared" si="1236"/>
        <v>5</v>
      </c>
    </row>
    <row r="4931" spans="1:23" x14ac:dyDescent="0.25">
      <c r="A4931" s="1">
        <v>43251</v>
      </c>
      <c r="B4931" s="2">
        <v>10874.96</v>
      </c>
      <c r="C4931" s="2">
        <v>236448</v>
      </c>
      <c r="D4931" s="2">
        <v>10865</v>
      </c>
      <c r="E4931" s="2">
        <v>10611</v>
      </c>
      <c r="F4931" s="10">
        <f t="shared" si="1242"/>
        <v>-9.158654376658637E-4</v>
      </c>
      <c r="G4931" s="2">
        <f t="shared" ca="1" si="1243"/>
        <v>136513.29999999999</v>
      </c>
      <c r="H4931">
        <f t="shared" ca="1" si="1244"/>
        <v>1</v>
      </c>
      <c r="I4931">
        <f t="shared" si="1245"/>
        <v>1</v>
      </c>
      <c r="J4931">
        <f t="shared" ref="J4931:J4994" si="1248">B4931-B4930</f>
        <v>53.789999999999054</v>
      </c>
      <c r="K4931">
        <f t="shared" ca="1" si="1246"/>
        <v>1</v>
      </c>
      <c r="L4931" s="11">
        <f t="shared" ca="1" si="1240"/>
        <v>12538.169999999935</v>
      </c>
      <c r="M4931">
        <f t="shared" ca="1" si="1247"/>
        <v>1</v>
      </c>
      <c r="N4931">
        <f t="shared" ca="1" si="1241"/>
        <v>0</v>
      </c>
      <c r="O4931">
        <f>COUNTIF(結算日!$A$3:$A$249,A4931)</f>
        <v>0</v>
      </c>
      <c r="Q4931" s="7">
        <f t="shared" ref="Q4931:Q4994" si="1249">D4931-IF(O4930=1,E4930,D4930)</f>
        <v>89</v>
      </c>
      <c r="R4931" s="8">
        <f t="shared" ca="1" si="1237"/>
        <v>36846</v>
      </c>
      <c r="S4931" s="8">
        <f t="shared" ca="1" si="1238"/>
        <v>4500152</v>
      </c>
      <c r="T4931" s="8">
        <f t="shared" ref="T4931:T4994" ca="1" si="1250">INT(S4931*$P$1/IF(O4931=1,E4931,D4931))*K4931</f>
        <v>414</v>
      </c>
      <c r="U4931" s="9">
        <f t="shared" ca="1" si="1239"/>
        <v>0</v>
      </c>
      <c r="V4931">
        <f t="shared" ref="V4931:V4994" si="1251">YEAR(A4931)</f>
        <v>2018</v>
      </c>
      <c r="W4931">
        <f t="shared" ref="W4931:W4994" si="1252">MONTH(A4931)</f>
        <v>5</v>
      </c>
    </row>
    <row r="4932" spans="1:23" x14ac:dyDescent="0.25">
      <c r="A4932" s="1">
        <v>43252</v>
      </c>
      <c r="B4932" s="2">
        <v>10949.08</v>
      </c>
      <c r="C4932" s="2">
        <v>135991</v>
      </c>
      <c r="D4932" s="2">
        <v>10913</v>
      </c>
      <c r="E4932" s="2">
        <v>10658</v>
      </c>
      <c r="F4932" s="10">
        <f t="shared" si="1242"/>
        <v>-3.2952540304755917E-3</v>
      </c>
      <c r="G4932" s="2">
        <f t="shared" ca="1" si="1243"/>
        <v>137364.5</v>
      </c>
      <c r="H4932">
        <f t="shared" ca="1" si="1244"/>
        <v>-1</v>
      </c>
      <c r="I4932">
        <f t="shared" si="1245"/>
        <v>1</v>
      </c>
      <c r="J4932">
        <f t="shared" si="1248"/>
        <v>74.1200000000008</v>
      </c>
      <c r="K4932">
        <f t="shared" si="1246"/>
        <v>1</v>
      </c>
      <c r="L4932" s="11">
        <f t="shared" ca="1" si="1240"/>
        <v>12612.289999999935</v>
      </c>
      <c r="M4932">
        <f t="shared" ca="1" si="1247"/>
        <v>1</v>
      </c>
      <c r="N4932">
        <f t="shared" ca="1" si="1241"/>
        <v>0</v>
      </c>
      <c r="O4932">
        <f>COUNTIF(結算日!$A$3:$A$249,A4932)</f>
        <v>0</v>
      </c>
      <c r="Q4932" s="7">
        <f t="shared" si="1249"/>
        <v>48</v>
      </c>
      <c r="R4932" s="8">
        <f t="shared" ref="R4932:R4995" ca="1" si="1253">Q4932*T4931</f>
        <v>19872</v>
      </c>
      <c r="S4932" s="8">
        <f t="shared" ref="S4932:S4995" ca="1" si="1254">S4931+Q4932*T4931-U4931*$U$1</f>
        <v>4520024</v>
      </c>
      <c r="T4932" s="8">
        <f t="shared" ca="1" si="1250"/>
        <v>414</v>
      </c>
      <c r="U4932" s="9">
        <f t="shared" ref="U4932:U4995" ca="1" si="1255">IF(O4932=1,ABS(T4932)+ABS(T4931),ABS(T4932-T4931))</f>
        <v>0</v>
      </c>
      <c r="V4932">
        <f t="shared" si="1251"/>
        <v>2018</v>
      </c>
      <c r="W4932">
        <f t="shared" si="1252"/>
        <v>6</v>
      </c>
    </row>
    <row r="4933" spans="1:23" x14ac:dyDescent="0.25">
      <c r="A4933" s="1">
        <v>43255</v>
      </c>
      <c r="B4933" s="2">
        <v>11109.5</v>
      </c>
      <c r="C4933" s="2">
        <v>154296</v>
      </c>
      <c r="D4933" s="2">
        <v>11084</v>
      </c>
      <c r="E4933" s="2">
        <v>10820</v>
      </c>
      <c r="F4933" s="10">
        <f t="shared" si="1242"/>
        <v>-2.2953328232593329E-3</v>
      </c>
      <c r="G4933" s="2">
        <f t="shared" ca="1" si="1243"/>
        <v>138327.45000000001</v>
      </c>
      <c r="H4933">
        <f t="shared" ca="1" si="1244"/>
        <v>1</v>
      </c>
      <c r="I4933">
        <f t="shared" si="1245"/>
        <v>1</v>
      </c>
      <c r="J4933">
        <f t="shared" si="1248"/>
        <v>160.42000000000007</v>
      </c>
      <c r="K4933">
        <f t="shared" si="1246"/>
        <v>1</v>
      </c>
      <c r="L4933" s="11">
        <f t="shared" ca="1" si="1240"/>
        <v>12772.709999999935</v>
      </c>
      <c r="M4933">
        <f t="shared" ca="1" si="1247"/>
        <v>1</v>
      </c>
      <c r="N4933">
        <f t="shared" ca="1" si="1241"/>
        <v>0</v>
      </c>
      <c r="O4933">
        <f>COUNTIF(結算日!$A$3:$A$249,A4933)</f>
        <v>0</v>
      </c>
      <c r="Q4933" s="7">
        <f t="shared" si="1249"/>
        <v>171</v>
      </c>
      <c r="R4933" s="8">
        <f t="shared" ca="1" si="1253"/>
        <v>70794</v>
      </c>
      <c r="S4933" s="8">
        <f t="shared" ca="1" si="1254"/>
        <v>4590818</v>
      </c>
      <c r="T4933" s="8">
        <f t="shared" ca="1" si="1250"/>
        <v>414</v>
      </c>
      <c r="U4933" s="9">
        <f t="shared" ca="1" si="1255"/>
        <v>0</v>
      </c>
      <c r="V4933">
        <f t="shared" si="1251"/>
        <v>2018</v>
      </c>
      <c r="W4933">
        <f t="shared" si="1252"/>
        <v>6</v>
      </c>
    </row>
    <row r="4934" spans="1:23" x14ac:dyDescent="0.25">
      <c r="A4934" s="1">
        <v>43256</v>
      </c>
      <c r="B4934" s="2">
        <v>11100.11</v>
      </c>
      <c r="C4934" s="2">
        <v>161829</v>
      </c>
      <c r="D4934" s="2">
        <v>11070</v>
      </c>
      <c r="E4934" s="2">
        <v>10807</v>
      </c>
      <c r="F4934" s="10">
        <f t="shared" si="1242"/>
        <v>-2.712585731132422E-3</v>
      </c>
      <c r="G4934" s="2">
        <f t="shared" ca="1" si="1243"/>
        <v>139113.20000000001</v>
      </c>
      <c r="H4934">
        <f t="shared" ca="1" si="1244"/>
        <v>1</v>
      </c>
      <c r="I4934">
        <f t="shared" si="1245"/>
        <v>1</v>
      </c>
      <c r="J4934">
        <f t="shared" si="1248"/>
        <v>-9.3899999999994179</v>
      </c>
      <c r="K4934">
        <f t="shared" si="1246"/>
        <v>1</v>
      </c>
      <c r="L4934" s="11">
        <f t="shared" ca="1" si="1240"/>
        <v>12763.319999999936</v>
      </c>
      <c r="M4934">
        <f t="shared" ca="1" si="1247"/>
        <v>1</v>
      </c>
      <c r="N4934">
        <f t="shared" ca="1" si="1241"/>
        <v>0</v>
      </c>
      <c r="O4934">
        <f>COUNTIF(結算日!$A$3:$A$249,A4934)</f>
        <v>0</v>
      </c>
      <c r="Q4934" s="7">
        <f t="shared" si="1249"/>
        <v>-14</v>
      </c>
      <c r="R4934" s="8">
        <f t="shared" ca="1" si="1253"/>
        <v>-5796</v>
      </c>
      <c r="S4934" s="8">
        <f t="shared" ca="1" si="1254"/>
        <v>4585022</v>
      </c>
      <c r="T4934" s="8">
        <f t="shared" ca="1" si="1250"/>
        <v>414</v>
      </c>
      <c r="U4934" s="9">
        <f t="shared" ca="1" si="1255"/>
        <v>0</v>
      </c>
      <c r="V4934">
        <f t="shared" si="1251"/>
        <v>2018</v>
      </c>
      <c r="W4934">
        <f t="shared" si="1252"/>
        <v>6</v>
      </c>
    </row>
    <row r="4935" spans="1:23" x14ac:dyDescent="0.25">
      <c r="A4935" s="1">
        <v>43257</v>
      </c>
      <c r="B4935" s="2">
        <v>11201.83</v>
      </c>
      <c r="C4935" s="2">
        <v>169924</v>
      </c>
      <c r="D4935" s="2">
        <v>11200</v>
      </c>
      <c r="E4935" s="2">
        <v>10938</v>
      </c>
      <c r="F4935" s="10">
        <f t="shared" si="1242"/>
        <v>-1.6336616427847783E-4</v>
      </c>
      <c r="G4935" s="2">
        <f t="shared" ca="1" si="1243"/>
        <v>139825.47500000001</v>
      </c>
      <c r="H4935">
        <f t="shared" ca="1" si="1244"/>
        <v>1</v>
      </c>
      <c r="I4935">
        <f t="shared" si="1245"/>
        <v>1</v>
      </c>
      <c r="J4935">
        <f t="shared" si="1248"/>
        <v>101.71999999999935</v>
      </c>
      <c r="K4935">
        <f t="shared" ca="1" si="1246"/>
        <v>1</v>
      </c>
      <c r="L4935" s="11">
        <f t="shared" ca="1" si="1240"/>
        <v>12865.039999999935</v>
      </c>
      <c r="M4935">
        <f t="shared" ca="1" si="1247"/>
        <v>1</v>
      </c>
      <c r="N4935">
        <f t="shared" ca="1" si="1241"/>
        <v>0</v>
      </c>
      <c r="O4935">
        <f>COUNTIF(結算日!$A$3:$A$249,A4935)</f>
        <v>0</v>
      </c>
      <c r="Q4935" s="7">
        <f t="shared" si="1249"/>
        <v>130</v>
      </c>
      <c r="R4935" s="8">
        <f t="shared" ca="1" si="1253"/>
        <v>53820</v>
      </c>
      <c r="S4935" s="8">
        <f t="shared" ca="1" si="1254"/>
        <v>4638842</v>
      </c>
      <c r="T4935" s="8">
        <f t="shared" ca="1" si="1250"/>
        <v>414</v>
      </c>
      <c r="U4935" s="9">
        <f t="shared" ca="1" si="1255"/>
        <v>0</v>
      </c>
      <c r="V4935">
        <f t="shared" si="1251"/>
        <v>2018</v>
      </c>
      <c r="W4935">
        <f t="shared" si="1252"/>
        <v>6</v>
      </c>
    </row>
    <row r="4936" spans="1:23" x14ac:dyDescent="0.25">
      <c r="A4936" s="1">
        <v>43258</v>
      </c>
      <c r="B4936" s="2">
        <v>11251.75</v>
      </c>
      <c r="C4936" s="2">
        <v>187685</v>
      </c>
      <c r="D4936" s="2">
        <v>11228</v>
      </c>
      <c r="E4936" s="2">
        <v>10965</v>
      </c>
      <c r="F4936" s="10">
        <f t="shared" si="1242"/>
        <v>-2.1107827671250634E-3</v>
      </c>
      <c r="G4936" s="2">
        <f t="shared" ca="1" si="1243"/>
        <v>141296.4</v>
      </c>
      <c r="H4936">
        <f t="shared" ca="1" si="1244"/>
        <v>1</v>
      </c>
      <c r="I4936">
        <f t="shared" si="1245"/>
        <v>1</v>
      </c>
      <c r="J4936">
        <f t="shared" si="1248"/>
        <v>49.920000000000073</v>
      </c>
      <c r="K4936">
        <f t="shared" si="1246"/>
        <v>1</v>
      </c>
      <c r="L4936" s="11">
        <f t="shared" ca="1" si="1240"/>
        <v>12914.959999999935</v>
      </c>
      <c r="M4936">
        <f t="shared" ca="1" si="1247"/>
        <v>1</v>
      </c>
      <c r="N4936">
        <f t="shared" ca="1" si="1241"/>
        <v>0</v>
      </c>
      <c r="O4936">
        <f>COUNTIF(結算日!$A$3:$A$249,A4936)</f>
        <v>0</v>
      </c>
      <c r="Q4936" s="7">
        <f t="shared" si="1249"/>
        <v>28</v>
      </c>
      <c r="R4936" s="8">
        <f t="shared" ca="1" si="1253"/>
        <v>11592</v>
      </c>
      <c r="S4936" s="8">
        <f t="shared" ca="1" si="1254"/>
        <v>4650434</v>
      </c>
      <c r="T4936" s="8">
        <f t="shared" ca="1" si="1250"/>
        <v>414</v>
      </c>
      <c r="U4936" s="9">
        <f t="shared" ca="1" si="1255"/>
        <v>0</v>
      </c>
      <c r="V4936">
        <f t="shared" si="1251"/>
        <v>2018</v>
      </c>
      <c r="W4936">
        <f t="shared" si="1252"/>
        <v>6</v>
      </c>
    </row>
    <row r="4937" spans="1:23" x14ac:dyDescent="0.25">
      <c r="A4937" s="1">
        <v>43259</v>
      </c>
      <c r="B4937" s="2">
        <v>11156.42</v>
      </c>
      <c r="C4937" s="2">
        <v>161005</v>
      </c>
      <c r="D4937" s="2">
        <v>11125</v>
      </c>
      <c r="E4937" s="2">
        <v>10861</v>
      </c>
      <c r="F4937" s="10">
        <f t="shared" si="1242"/>
        <v>-2.8163156281315604E-3</v>
      </c>
      <c r="G4937" s="2">
        <f t="shared" ca="1" si="1243"/>
        <v>142594.5</v>
      </c>
      <c r="H4937">
        <f t="shared" ca="1" si="1244"/>
        <v>1</v>
      </c>
      <c r="I4937">
        <f t="shared" si="1245"/>
        <v>1</v>
      </c>
      <c r="J4937">
        <f t="shared" si="1248"/>
        <v>-95.329999999999927</v>
      </c>
      <c r="K4937">
        <f t="shared" si="1246"/>
        <v>1</v>
      </c>
      <c r="L4937" s="11">
        <f t="shared" ca="1" si="1240"/>
        <v>12819.629999999936</v>
      </c>
      <c r="M4937">
        <f t="shared" ca="1" si="1247"/>
        <v>1</v>
      </c>
      <c r="N4937">
        <f t="shared" ca="1" si="1241"/>
        <v>0</v>
      </c>
      <c r="O4937">
        <f>COUNTIF(結算日!$A$3:$A$249,A4937)</f>
        <v>0</v>
      </c>
      <c r="Q4937" s="7">
        <f t="shared" si="1249"/>
        <v>-103</v>
      </c>
      <c r="R4937" s="8">
        <f t="shared" ca="1" si="1253"/>
        <v>-42642</v>
      </c>
      <c r="S4937" s="8">
        <f t="shared" ca="1" si="1254"/>
        <v>4607792</v>
      </c>
      <c r="T4937" s="8">
        <f t="shared" ca="1" si="1250"/>
        <v>414</v>
      </c>
      <c r="U4937" s="9">
        <f t="shared" ca="1" si="1255"/>
        <v>0</v>
      </c>
      <c r="V4937">
        <f t="shared" si="1251"/>
        <v>2018</v>
      </c>
      <c r="W4937">
        <f t="shared" si="1252"/>
        <v>6</v>
      </c>
    </row>
    <row r="4938" spans="1:23" x14ac:dyDescent="0.25">
      <c r="A4938" s="1">
        <v>43262</v>
      </c>
      <c r="B4938" s="2">
        <v>11149.23</v>
      </c>
      <c r="C4938" s="2">
        <v>153126</v>
      </c>
      <c r="D4938" s="2">
        <v>11128</v>
      </c>
      <c r="E4938" s="2">
        <v>10866</v>
      </c>
      <c r="F4938" s="10">
        <f t="shared" si="1242"/>
        <v>-1.9041673729934816E-3</v>
      </c>
      <c r="G4938" s="2">
        <f t="shared" ca="1" si="1243"/>
        <v>143372.77499999999</v>
      </c>
      <c r="H4938">
        <f t="shared" ca="1" si="1244"/>
        <v>1</v>
      </c>
      <c r="I4938">
        <f t="shared" si="1245"/>
        <v>1</v>
      </c>
      <c r="J4938">
        <f t="shared" si="1248"/>
        <v>-7.1900000000005093</v>
      </c>
      <c r="K4938">
        <f t="shared" si="1246"/>
        <v>1</v>
      </c>
      <c r="L4938" s="11">
        <f t="shared" ca="1" si="1240"/>
        <v>12812.439999999935</v>
      </c>
      <c r="M4938">
        <f t="shared" ca="1" si="1247"/>
        <v>1</v>
      </c>
      <c r="N4938">
        <f t="shared" ca="1" si="1241"/>
        <v>0</v>
      </c>
      <c r="O4938">
        <f>COUNTIF(結算日!$A$3:$A$249,A4938)</f>
        <v>0</v>
      </c>
      <c r="Q4938" s="7">
        <f t="shared" si="1249"/>
        <v>3</v>
      </c>
      <c r="R4938" s="8">
        <f t="shared" ca="1" si="1253"/>
        <v>1242</v>
      </c>
      <c r="S4938" s="8">
        <f t="shared" ca="1" si="1254"/>
        <v>4609034</v>
      </c>
      <c r="T4938" s="8">
        <f t="shared" ca="1" si="1250"/>
        <v>414</v>
      </c>
      <c r="U4938" s="9">
        <f t="shared" ca="1" si="1255"/>
        <v>0</v>
      </c>
      <c r="V4938">
        <f t="shared" si="1251"/>
        <v>2018</v>
      </c>
      <c r="W4938">
        <f t="shared" si="1252"/>
        <v>6</v>
      </c>
    </row>
    <row r="4939" spans="1:23" x14ac:dyDescent="0.25">
      <c r="A4939" s="1">
        <v>43263</v>
      </c>
      <c r="B4939" s="2">
        <v>11144.79</v>
      </c>
      <c r="C4939" s="2">
        <v>179611</v>
      </c>
      <c r="D4939" s="2">
        <v>11141</v>
      </c>
      <c r="E4939" s="2">
        <v>10888</v>
      </c>
      <c r="F4939" s="10">
        <f t="shared" si="1242"/>
        <v>-3.4006921619889052E-4</v>
      </c>
      <c r="G4939" s="2">
        <f t="shared" ca="1" si="1243"/>
        <v>144755.85</v>
      </c>
      <c r="H4939">
        <f t="shared" ca="1" si="1244"/>
        <v>1</v>
      </c>
      <c r="I4939">
        <f t="shared" si="1245"/>
        <v>1</v>
      </c>
      <c r="J4939">
        <f t="shared" si="1248"/>
        <v>-4.4399999999986903</v>
      </c>
      <c r="K4939">
        <f t="shared" ca="1" si="1246"/>
        <v>1</v>
      </c>
      <c r="L4939" s="11">
        <f t="shared" ca="1" si="1240"/>
        <v>12807.999999999936</v>
      </c>
      <c r="M4939">
        <f t="shared" ca="1" si="1247"/>
        <v>1</v>
      </c>
      <c r="N4939">
        <f t="shared" ca="1" si="1241"/>
        <v>0</v>
      </c>
      <c r="O4939">
        <f>COUNTIF(結算日!$A$3:$A$249,A4939)</f>
        <v>0</v>
      </c>
      <c r="Q4939" s="7">
        <f t="shared" si="1249"/>
        <v>13</v>
      </c>
      <c r="R4939" s="8">
        <f t="shared" ca="1" si="1253"/>
        <v>5382</v>
      </c>
      <c r="S4939" s="8">
        <f t="shared" ca="1" si="1254"/>
        <v>4614416</v>
      </c>
      <c r="T4939" s="8">
        <f t="shared" ca="1" si="1250"/>
        <v>414</v>
      </c>
      <c r="U4939" s="9">
        <f t="shared" ca="1" si="1255"/>
        <v>0</v>
      </c>
      <c r="V4939">
        <f t="shared" si="1251"/>
        <v>2018</v>
      </c>
      <c r="W4939">
        <f t="shared" si="1252"/>
        <v>6</v>
      </c>
    </row>
    <row r="4940" spans="1:23" x14ac:dyDescent="0.25">
      <c r="A4940" s="1">
        <v>43264</v>
      </c>
      <c r="B4940" s="2">
        <v>11173.21</v>
      </c>
      <c r="C4940" s="2">
        <v>176354</v>
      </c>
      <c r="D4940" s="2">
        <v>11146</v>
      </c>
      <c r="E4940" s="2">
        <v>10894</v>
      </c>
      <c r="F4940" s="10">
        <f t="shared" si="1242"/>
        <v>-2.4352894110106771E-3</v>
      </c>
      <c r="G4940" s="2">
        <f t="shared" ca="1" si="1243"/>
        <v>145354.07500000001</v>
      </c>
      <c r="H4940">
        <f t="shared" ca="1" si="1244"/>
        <v>1</v>
      </c>
      <c r="I4940">
        <f t="shared" si="1245"/>
        <v>1</v>
      </c>
      <c r="J4940">
        <f t="shared" si="1248"/>
        <v>28.419999999998254</v>
      </c>
      <c r="K4940">
        <f t="shared" si="1246"/>
        <v>1</v>
      </c>
      <c r="L4940" s="11">
        <f t="shared" ca="1" si="1240"/>
        <v>12836.419999999935</v>
      </c>
      <c r="M4940">
        <f t="shared" ca="1" si="1247"/>
        <v>1</v>
      </c>
      <c r="N4940">
        <f t="shared" ca="1" si="1241"/>
        <v>0</v>
      </c>
      <c r="O4940">
        <f>COUNTIF(結算日!$A$3:$A$249,A4940)</f>
        <v>0</v>
      </c>
      <c r="Q4940" s="7">
        <f t="shared" si="1249"/>
        <v>5</v>
      </c>
      <c r="R4940" s="8">
        <f t="shared" ca="1" si="1253"/>
        <v>2070</v>
      </c>
      <c r="S4940" s="8">
        <f t="shared" ca="1" si="1254"/>
        <v>4616486</v>
      </c>
      <c r="T4940" s="8">
        <f t="shared" ca="1" si="1250"/>
        <v>414</v>
      </c>
      <c r="U4940" s="9">
        <f t="shared" ca="1" si="1255"/>
        <v>0</v>
      </c>
      <c r="V4940">
        <f t="shared" si="1251"/>
        <v>2018</v>
      </c>
      <c r="W4940">
        <f t="shared" si="1252"/>
        <v>6</v>
      </c>
    </row>
    <row r="4941" spans="1:23" x14ac:dyDescent="0.25">
      <c r="A4941" s="1">
        <v>43265</v>
      </c>
      <c r="B4941" s="2">
        <v>11013.98</v>
      </c>
      <c r="C4941" s="2">
        <v>164150</v>
      </c>
      <c r="D4941" s="2">
        <v>10984</v>
      </c>
      <c r="E4941" s="2">
        <v>10740</v>
      </c>
      <c r="F4941" s="10">
        <f t="shared" si="1242"/>
        <v>-2.7219951370893725E-3</v>
      </c>
      <c r="G4941" s="2">
        <f t="shared" ca="1" si="1243"/>
        <v>145829.25</v>
      </c>
      <c r="H4941">
        <f t="shared" ca="1" si="1244"/>
        <v>1</v>
      </c>
      <c r="I4941">
        <f t="shared" si="1245"/>
        <v>1</v>
      </c>
      <c r="J4941">
        <f t="shared" si="1248"/>
        <v>-159.22999999999956</v>
      </c>
      <c r="K4941">
        <f t="shared" si="1246"/>
        <v>1</v>
      </c>
      <c r="L4941" s="11">
        <f t="shared" ca="1" si="1240"/>
        <v>12677.189999999935</v>
      </c>
      <c r="M4941">
        <f t="shared" ca="1" si="1247"/>
        <v>1</v>
      </c>
      <c r="N4941">
        <f t="shared" ca="1" si="1241"/>
        <v>0</v>
      </c>
      <c r="O4941">
        <f>COUNTIF(結算日!$A$3:$A$249,A4941)</f>
        <v>0</v>
      </c>
      <c r="Q4941" s="7">
        <f t="shared" si="1249"/>
        <v>-162</v>
      </c>
      <c r="R4941" s="8">
        <f t="shared" ca="1" si="1253"/>
        <v>-67068</v>
      </c>
      <c r="S4941" s="8">
        <f t="shared" ca="1" si="1254"/>
        <v>4549418</v>
      </c>
      <c r="T4941" s="8">
        <f t="shared" ca="1" si="1250"/>
        <v>414</v>
      </c>
      <c r="U4941" s="9">
        <f t="shared" ca="1" si="1255"/>
        <v>0</v>
      </c>
      <c r="V4941">
        <f t="shared" si="1251"/>
        <v>2018</v>
      </c>
      <c r="W4941">
        <f t="shared" si="1252"/>
        <v>6</v>
      </c>
    </row>
    <row r="4942" spans="1:23" x14ac:dyDescent="0.25">
      <c r="A4942" s="1">
        <v>43266</v>
      </c>
      <c r="B4942" s="2">
        <v>11087.47</v>
      </c>
      <c r="C4942" s="2">
        <v>189977</v>
      </c>
      <c r="D4942" s="2">
        <v>11054</v>
      </c>
      <c r="E4942" s="2">
        <v>10805</v>
      </c>
      <c r="F4942" s="10">
        <f t="shared" si="1242"/>
        <v>-3.0187229367925061E-3</v>
      </c>
      <c r="G4942" s="2">
        <f t="shared" ca="1" si="1243"/>
        <v>146752.625</v>
      </c>
      <c r="H4942">
        <f t="shared" ca="1" si="1244"/>
        <v>1</v>
      </c>
      <c r="I4942">
        <f t="shared" si="1245"/>
        <v>1</v>
      </c>
      <c r="J4942">
        <f t="shared" si="1248"/>
        <v>73.489999999999782</v>
      </c>
      <c r="K4942">
        <f t="shared" si="1246"/>
        <v>1</v>
      </c>
      <c r="L4942" s="11">
        <f t="shared" ca="1" si="1240"/>
        <v>12750.679999999935</v>
      </c>
      <c r="M4942">
        <f t="shared" ca="1" si="1247"/>
        <v>1</v>
      </c>
      <c r="N4942">
        <f t="shared" ca="1" si="1241"/>
        <v>0</v>
      </c>
      <c r="O4942">
        <f>COUNTIF(結算日!$A$3:$A$249,A4942)</f>
        <v>0</v>
      </c>
      <c r="Q4942" s="7">
        <f t="shared" si="1249"/>
        <v>70</v>
      </c>
      <c r="R4942" s="8">
        <f t="shared" ca="1" si="1253"/>
        <v>28980</v>
      </c>
      <c r="S4942" s="8">
        <f t="shared" ca="1" si="1254"/>
        <v>4578398</v>
      </c>
      <c r="T4942" s="8">
        <f t="shared" ca="1" si="1250"/>
        <v>414</v>
      </c>
      <c r="U4942" s="9">
        <f t="shared" ca="1" si="1255"/>
        <v>0</v>
      </c>
      <c r="V4942">
        <f t="shared" si="1251"/>
        <v>2018</v>
      </c>
      <c r="W4942">
        <f t="shared" si="1252"/>
        <v>6</v>
      </c>
    </row>
    <row r="4943" spans="1:23" x14ac:dyDescent="0.25">
      <c r="A4943" s="1">
        <v>43270</v>
      </c>
      <c r="B4943" s="2">
        <v>10904.19</v>
      </c>
      <c r="C4943" s="2">
        <v>169504</v>
      </c>
      <c r="D4943" s="2">
        <v>10875</v>
      </c>
      <c r="E4943" s="2">
        <v>10627</v>
      </c>
      <c r="F4943" s="10">
        <f t="shared" si="1242"/>
        <v>-2.6769526209650119E-3</v>
      </c>
      <c r="G4943" s="2">
        <f t="shared" ca="1" si="1243"/>
        <v>147106.82500000001</v>
      </c>
      <c r="H4943">
        <f t="shared" ca="1" si="1244"/>
        <v>1</v>
      </c>
      <c r="I4943">
        <f t="shared" si="1245"/>
        <v>1</v>
      </c>
      <c r="J4943">
        <f t="shared" si="1248"/>
        <v>-183.27999999999884</v>
      </c>
      <c r="K4943">
        <f t="shared" si="1246"/>
        <v>1</v>
      </c>
      <c r="L4943" s="11">
        <f t="shared" ca="1" si="1240"/>
        <v>12567.399999999936</v>
      </c>
      <c r="M4943">
        <f t="shared" ca="1" si="1247"/>
        <v>1</v>
      </c>
      <c r="N4943">
        <f t="shared" ca="1" si="1241"/>
        <v>0</v>
      </c>
      <c r="O4943">
        <f>COUNTIF(結算日!$A$3:$A$249,A4943)</f>
        <v>0</v>
      </c>
      <c r="Q4943" s="7">
        <f t="shared" si="1249"/>
        <v>-179</v>
      </c>
      <c r="R4943" s="8">
        <f t="shared" ca="1" si="1253"/>
        <v>-74106</v>
      </c>
      <c r="S4943" s="8">
        <f t="shared" ca="1" si="1254"/>
        <v>4504292</v>
      </c>
      <c r="T4943" s="8">
        <f t="shared" ca="1" si="1250"/>
        <v>414</v>
      </c>
      <c r="U4943" s="9">
        <f t="shared" ca="1" si="1255"/>
        <v>0</v>
      </c>
      <c r="V4943">
        <f t="shared" si="1251"/>
        <v>2018</v>
      </c>
      <c r="W4943">
        <f t="shared" si="1252"/>
        <v>6</v>
      </c>
    </row>
    <row r="4944" spans="1:23" x14ac:dyDescent="0.25">
      <c r="A4944" s="1">
        <v>43271</v>
      </c>
      <c r="B4944" s="2">
        <v>10927.44</v>
      </c>
      <c r="C4944" s="2">
        <v>178062</v>
      </c>
      <c r="D4944" s="2">
        <v>10936</v>
      </c>
      <c r="E4944" s="2">
        <v>10740</v>
      </c>
      <c r="F4944" s="10">
        <f t="shared" si="1242"/>
        <v>-1.7153148404383867E-2</v>
      </c>
      <c r="G4944" s="2">
        <f t="shared" ca="1" si="1243"/>
        <v>148172.17499999999</v>
      </c>
      <c r="H4944">
        <f t="shared" ca="1" si="1244"/>
        <v>1</v>
      </c>
      <c r="I4944">
        <f t="shared" si="1245"/>
        <v>1</v>
      </c>
      <c r="J4944">
        <f t="shared" si="1248"/>
        <v>23.25</v>
      </c>
      <c r="K4944">
        <f t="shared" si="1246"/>
        <v>1</v>
      </c>
      <c r="L4944" s="11">
        <f t="shared" ca="1" si="1240"/>
        <v>12590.649999999936</v>
      </c>
      <c r="M4944">
        <f t="shared" ca="1" si="1247"/>
        <v>1</v>
      </c>
      <c r="N4944">
        <f t="shared" ca="1" si="1241"/>
        <v>0</v>
      </c>
      <c r="O4944">
        <f>COUNTIF(結算日!$A$3:$A$249,A4944)</f>
        <v>1</v>
      </c>
      <c r="Q4944" s="7">
        <f t="shared" si="1249"/>
        <v>61</v>
      </c>
      <c r="R4944" s="8">
        <f t="shared" ca="1" si="1253"/>
        <v>25254</v>
      </c>
      <c r="S4944" s="8">
        <f t="shared" ca="1" si="1254"/>
        <v>4529546</v>
      </c>
      <c r="T4944" s="8">
        <f t="shared" ca="1" si="1250"/>
        <v>421</v>
      </c>
      <c r="U4944" s="9">
        <f t="shared" ca="1" si="1255"/>
        <v>835</v>
      </c>
      <c r="V4944">
        <f t="shared" si="1251"/>
        <v>2018</v>
      </c>
      <c r="W4944">
        <f t="shared" si="1252"/>
        <v>6</v>
      </c>
    </row>
    <row r="4945" spans="1:23" x14ac:dyDescent="0.25">
      <c r="A4945" s="1">
        <v>43272</v>
      </c>
      <c r="B4945" s="2">
        <v>10941.07</v>
      </c>
      <c r="C4945" s="2">
        <v>136859</v>
      </c>
      <c r="D4945" s="2">
        <v>10707</v>
      </c>
      <c r="E4945" s="2">
        <v>10576</v>
      </c>
      <c r="F4945" s="10">
        <f t="shared" si="1242"/>
        <v>-2.1393702809688553E-2</v>
      </c>
      <c r="G4945" s="2">
        <f t="shared" ca="1" si="1243"/>
        <v>147634.4</v>
      </c>
      <c r="H4945">
        <f t="shared" ca="1" si="1244"/>
        <v>-1</v>
      </c>
      <c r="I4945">
        <f t="shared" si="1245"/>
        <v>1</v>
      </c>
      <c r="J4945">
        <f t="shared" si="1248"/>
        <v>13.6299999999992</v>
      </c>
      <c r="K4945">
        <f t="shared" si="1246"/>
        <v>1</v>
      </c>
      <c r="L4945" s="11">
        <f t="shared" ca="1" si="1240"/>
        <v>12604.279999999935</v>
      </c>
      <c r="M4945">
        <f t="shared" ca="1" si="1247"/>
        <v>1</v>
      </c>
      <c r="N4945">
        <f t="shared" ca="1" si="1241"/>
        <v>0</v>
      </c>
      <c r="O4945">
        <f>COUNTIF(結算日!$A$3:$A$249,A4945)</f>
        <v>0</v>
      </c>
      <c r="Q4945" s="7">
        <f t="shared" si="1249"/>
        <v>-33</v>
      </c>
      <c r="R4945" s="8">
        <f t="shared" ca="1" si="1253"/>
        <v>-13893</v>
      </c>
      <c r="S4945" s="8">
        <f t="shared" ca="1" si="1254"/>
        <v>4514818</v>
      </c>
      <c r="T4945" s="8">
        <f t="shared" ca="1" si="1250"/>
        <v>421</v>
      </c>
      <c r="U4945" s="9">
        <f t="shared" ca="1" si="1255"/>
        <v>0</v>
      </c>
      <c r="V4945">
        <f t="shared" si="1251"/>
        <v>2018</v>
      </c>
      <c r="W4945">
        <f t="shared" si="1252"/>
        <v>6</v>
      </c>
    </row>
    <row r="4946" spans="1:23" x14ac:dyDescent="0.25">
      <c r="A4946" s="1">
        <v>43273</v>
      </c>
      <c r="B4946" s="2">
        <v>10899.28</v>
      </c>
      <c r="C4946" s="2">
        <v>148333</v>
      </c>
      <c r="D4946" s="2">
        <v>10654</v>
      </c>
      <c r="E4946" s="2">
        <v>10521</v>
      </c>
      <c r="F4946" s="10">
        <f t="shared" si="1242"/>
        <v>-2.250423881210506E-2</v>
      </c>
      <c r="G4946" s="2">
        <f t="shared" ca="1" si="1243"/>
        <v>147972.42499999999</v>
      </c>
      <c r="H4946">
        <f t="shared" ca="1" si="1244"/>
        <v>1</v>
      </c>
      <c r="I4946">
        <f t="shared" si="1245"/>
        <v>1</v>
      </c>
      <c r="J4946">
        <f t="shared" si="1248"/>
        <v>-41.789999999999054</v>
      </c>
      <c r="K4946">
        <f t="shared" si="1246"/>
        <v>1</v>
      </c>
      <c r="L4946" s="11">
        <f t="shared" ca="1" si="1240"/>
        <v>12562.489999999936</v>
      </c>
      <c r="M4946">
        <f t="shared" ca="1" si="1247"/>
        <v>1</v>
      </c>
      <c r="N4946">
        <f t="shared" ca="1" si="1241"/>
        <v>0</v>
      </c>
      <c r="O4946">
        <f>COUNTIF(結算日!$A$3:$A$249,A4946)</f>
        <v>0</v>
      </c>
      <c r="Q4946" s="7">
        <f t="shared" si="1249"/>
        <v>-53</v>
      </c>
      <c r="R4946" s="8">
        <f t="shared" ca="1" si="1253"/>
        <v>-22313</v>
      </c>
      <c r="S4946" s="8">
        <f t="shared" ca="1" si="1254"/>
        <v>4492505</v>
      </c>
      <c r="T4946" s="8">
        <f t="shared" ca="1" si="1250"/>
        <v>421</v>
      </c>
      <c r="U4946" s="9">
        <f t="shared" ca="1" si="1255"/>
        <v>0</v>
      </c>
      <c r="V4946">
        <f t="shared" si="1251"/>
        <v>2018</v>
      </c>
      <c r="W4946">
        <f t="shared" si="1252"/>
        <v>6</v>
      </c>
    </row>
    <row r="4947" spans="1:23" x14ac:dyDescent="0.25">
      <c r="A4947" s="1">
        <v>43276</v>
      </c>
      <c r="B4947" s="2">
        <v>10786.46</v>
      </c>
      <c r="C4947" s="2">
        <v>123889</v>
      </c>
      <c r="D4947" s="2">
        <v>10584</v>
      </c>
      <c r="E4947" s="2">
        <v>10453</v>
      </c>
      <c r="F4947" s="10">
        <f t="shared" si="1242"/>
        <v>-1.8769828099302166E-2</v>
      </c>
      <c r="G4947" s="2">
        <f t="shared" ca="1" si="1243"/>
        <v>147562.875</v>
      </c>
      <c r="H4947">
        <f t="shared" ca="1" si="1244"/>
        <v>-1</v>
      </c>
      <c r="I4947">
        <f t="shared" si="1245"/>
        <v>1</v>
      </c>
      <c r="J4947">
        <f t="shared" si="1248"/>
        <v>-112.82000000000153</v>
      </c>
      <c r="K4947">
        <f t="shared" si="1246"/>
        <v>1</v>
      </c>
      <c r="L4947" s="11">
        <f t="shared" ca="1" si="1240"/>
        <v>12449.669999999935</v>
      </c>
      <c r="M4947">
        <f t="shared" ca="1" si="1247"/>
        <v>1</v>
      </c>
      <c r="N4947">
        <f t="shared" ca="1" si="1241"/>
        <v>0</v>
      </c>
      <c r="O4947">
        <f>COUNTIF(結算日!$A$3:$A$249,A4947)</f>
        <v>0</v>
      </c>
      <c r="Q4947" s="7">
        <f t="shared" si="1249"/>
        <v>-70</v>
      </c>
      <c r="R4947" s="8">
        <f t="shared" ca="1" si="1253"/>
        <v>-29470</v>
      </c>
      <c r="S4947" s="8">
        <f t="shared" ca="1" si="1254"/>
        <v>4463035</v>
      </c>
      <c r="T4947" s="8">
        <f t="shared" ca="1" si="1250"/>
        <v>421</v>
      </c>
      <c r="U4947" s="9">
        <f t="shared" ca="1" si="1255"/>
        <v>0</v>
      </c>
      <c r="V4947">
        <f t="shared" si="1251"/>
        <v>2018</v>
      </c>
      <c r="W4947">
        <f t="shared" si="1252"/>
        <v>6</v>
      </c>
    </row>
    <row r="4948" spans="1:23" x14ac:dyDescent="0.25">
      <c r="A4948" s="1">
        <v>43277</v>
      </c>
      <c r="B4948" s="2">
        <v>10742.17</v>
      </c>
      <c r="C4948" s="2">
        <v>140700</v>
      </c>
      <c r="D4948" s="2">
        <v>10594</v>
      </c>
      <c r="E4948" s="2">
        <v>10463</v>
      </c>
      <c r="F4948" s="10">
        <f t="shared" si="1242"/>
        <v>-1.3793302470543667E-2</v>
      </c>
      <c r="G4948" s="2">
        <f t="shared" ca="1" si="1243"/>
        <v>148223.72500000001</v>
      </c>
      <c r="H4948">
        <f t="shared" ca="1" si="1244"/>
        <v>-1</v>
      </c>
      <c r="I4948">
        <f t="shared" si="1245"/>
        <v>1</v>
      </c>
      <c r="J4948">
        <f t="shared" si="1248"/>
        <v>-44.289999999999054</v>
      </c>
      <c r="K4948">
        <f t="shared" si="1246"/>
        <v>1</v>
      </c>
      <c r="L4948" s="11">
        <f t="shared" ca="1" si="1240"/>
        <v>12405.379999999936</v>
      </c>
      <c r="M4948">
        <f t="shared" ca="1" si="1247"/>
        <v>1</v>
      </c>
      <c r="N4948">
        <f t="shared" ca="1" si="1241"/>
        <v>0</v>
      </c>
      <c r="O4948">
        <f>COUNTIF(結算日!$A$3:$A$249,A4948)</f>
        <v>0</v>
      </c>
      <c r="Q4948" s="7">
        <f t="shared" si="1249"/>
        <v>10</v>
      </c>
      <c r="R4948" s="8">
        <f t="shared" ca="1" si="1253"/>
        <v>4210</v>
      </c>
      <c r="S4948" s="8">
        <f t="shared" ca="1" si="1254"/>
        <v>4467245</v>
      </c>
      <c r="T4948" s="8">
        <f t="shared" ca="1" si="1250"/>
        <v>421</v>
      </c>
      <c r="U4948" s="9">
        <f t="shared" ca="1" si="1255"/>
        <v>0</v>
      </c>
      <c r="V4948">
        <f t="shared" si="1251"/>
        <v>2018</v>
      </c>
      <c r="W4948">
        <f t="shared" si="1252"/>
        <v>6</v>
      </c>
    </row>
    <row r="4949" spans="1:23" x14ac:dyDescent="0.25">
      <c r="A4949" s="1">
        <v>43278</v>
      </c>
      <c r="B4949" s="2">
        <v>10701.03</v>
      </c>
      <c r="C4949" s="2">
        <v>145851</v>
      </c>
      <c r="D4949" s="2">
        <v>10555</v>
      </c>
      <c r="E4949" s="2">
        <v>10428</v>
      </c>
      <c r="F4949" s="10">
        <f t="shared" si="1242"/>
        <v>-1.364634993080116E-2</v>
      </c>
      <c r="G4949" s="2">
        <f t="shared" ca="1" si="1243"/>
        <v>148919.17499999999</v>
      </c>
      <c r="H4949">
        <f t="shared" ca="1" si="1244"/>
        <v>-1</v>
      </c>
      <c r="I4949">
        <f t="shared" si="1245"/>
        <v>1</v>
      </c>
      <c r="J4949">
        <f t="shared" si="1248"/>
        <v>-41.139999999999418</v>
      </c>
      <c r="K4949">
        <f t="shared" si="1246"/>
        <v>1</v>
      </c>
      <c r="L4949" s="11">
        <f t="shared" ca="1" si="1240"/>
        <v>12364.239999999936</v>
      </c>
      <c r="M4949">
        <f t="shared" ca="1" si="1247"/>
        <v>1</v>
      </c>
      <c r="N4949">
        <f t="shared" ca="1" si="1241"/>
        <v>0</v>
      </c>
      <c r="O4949">
        <f>COUNTIF(結算日!$A$3:$A$249,A4949)</f>
        <v>0</v>
      </c>
      <c r="Q4949" s="7">
        <f t="shared" si="1249"/>
        <v>-39</v>
      </c>
      <c r="R4949" s="8">
        <f t="shared" ca="1" si="1253"/>
        <v>-16419</v>
      </c>
      <c r="S4949" s="8">
        <f t="shared" ca="1" si="1254"/>
        <v>4450826</v>
      </c>
      <c r="T4949" s="8">
        <f t="shared" ca="1" si="1250"/>
        <v>421</v>
      </c>
      <c r="U4949" s="9">
        <f t="shared" ca="1" si="1255"/>
        <v>0</v>
      </c>
      <c r="V4949">
        <f t="shared" si="1251"/>
        <v>2018</v>
      </c>
      <c r="W4949">
        <f t="shared" si="1252"/>
        <v>6</v>
      </c>
    </row>
    <row r="4950" spans="1:23" x14ac:dyDescent="0.25">
      <c r="A4950" s="1">
        <v>43279</v>
      </c>
      <c r="B4950" s="2">
        <v>10654.28</v>
      </c>
      <c r="C4950" s="2">
        <v>131399</v>
      </c>
      <c r="D4950" s="2">
        <v>10523</v>
      </c>
      <c r="E4950" s="2">
        <v>10393</v>
      </c>
      <c r="F4950" s="10">
        <f t="shared" si="1242"/>
        <v>-1.2321808700353376E-2</v>
      </c>
      <c r="G4950" s="2">
        <f t="shared" ca="1" si="1243"/>
        <v>149011.07500000001</v>
      </c>
      <c r="H4950">
        <f t="shared" ca="1" si="1244"/>
        <v>-1</v>
      </c>
      <c r="I4950">
        <f t="shared" si="1245"/>
        <v>1</v>
      </c>
      <c r="J4950">
        <f t="shared" si="1248"/>
        <v>-46.75</v>
      </c>
      <c r="K4950">
        <f t="shared" si="1246"/>
        <v>1</v>
      </c>
      <c r="L4950" s="11">
        <f t="shared" ca="1" si="1240"/>
        <v>12317.489999999936</v>
      </c>
      <c r="M4950">
        <f t="shared" ca="1" si="1247"/>
        <v>1</v>
      </c>
      <c r="N4950">
        <f t="shared" ca="1" si="1241"/>
        <v>0</v>
      </c>
      <c r="O4950">
        <f>COUNTIF(結算日!$A$3:$A$249,A4950)</f>
        <v>0</v>
      </c>
      <c r="Q4950" s="7">
        <f t="shared" si="1249"/>
        <v>-32</v>
      </c>
      <c r="R4950" s="8">
        <f t="shared" ca="1" si="1253"/>
        <v>-13472</v>
      </c>
      <c r="S4950" s="8">
        <f t="shared" ca="1" si="1254"/>
        <v>4437354</v>
      </c>
      <c r="T4950" s="8">
        <f t="shared" ca="1" si="1250"/>
        <v>421</v>
      </c>
      <c r="U4950" s="9">
        <f t="shared" ca="1" si="1255"/>
        <v>0</v>
      </c>
      <c r="V4950">
        <f t="shared" si="1251"/>
        <v>2018</v>
      </c>
      <c r="W4950">
        <f t="shared" si="1252"/>
        <v>6</v>
      </c>
    </row>
    <row r="4951" spans="1:23" x14ac:dyDescent="0.25">
      <c r="A4951" s="1">
        <v>43280</v>
      </c>
      <c r="B4951" s="2">
        <v>10836.91</v>
      </c>
      <c r="C4951" s="2">
        <v>139691</v>
      </c>
      <c r="D4951" s="2">
        <v>10677</v>
      </c>
      <c r="E4951" s="2">
        <v>10545</v>
      </c>
      <c r="F4951" s="10">
        <f t="shared" si="1242"/>
        <v>-1.4756051309829044E-2</v>
      </c>
      <c r="G4951" s="2">
        <f t="shared" ca="1" si="1243"/>
        <v>149427.07500000001</v>
      </c>
      <c r="H4951">
        <f t="shared" ca="1" si="1244"/>
        <v>-1</v>
      </c>
      <c r="I4951">
        <f t="shared" si="1245"/>
        <v>1</v>
      </c>
      <c r="J4951">
        <f t="shared" si="1248"/>
        <v>182.6299999999992</v>
      </c>
      <c r="K4951">
        <f t="shared" si="1246"/>
        <v>1</v>
      </c>
      <c r="L4951" s="11">
        <f t="shared" ca="1" si="1240"/>
        <v>12500.119999999935</v>
      </c>
      <c r="M4951">
        <f t="shared" ca="1" si="1247"/>
        <v>1</v>
      </c>
      <c r="N4951">
        <f t="shared" ca="1" si="1241"/>
        <v>0</v>
      </c>
      <c r="O4951">
        <f>COUNTIF(結算日!$A$3:$A$249,A4951)</f>
        <v>0</v>
      </c>
      <c r="Q4951" s="7">
        <f t="shared" si="1249"/>
        <v>154</v>
      </c>
      <c r="R4951" s="8">
        <f t="shared" ca="1" si="1253"/>
        <v>64834</v>
      </c>
      <c r="S4951" s="8">
        <f t="shared" ca="1" si="1254"/>
        <v>4502188</v>
      </c>
      <c r="T4951" s="8">
        <f t="shared" ca="1" si="1250"/>
        <v>421</v>
      </c>
      <c r="U4951" s="9">
        <f t="shared" ca="1" si="1255"/>
        <v>0</v>
      </c>
      <c r="V4951">
        <f t="shared" si="1251"/>
        <v>2018</v>
      </c>
      <c r="W4951">
        <f t="shared" si="1252"/>
        <v>6</v>
      </c>
    </row>
    <row r="4952" spans="1:23" x14ac:dyDescent="0.25">
      <c r="A4952" s="1">
        <v>43283</v>
      </c>
      <c r="B4952" s="2">
        <v>10777.94</v>
      </c>
      <c r="C4952" s="2">
        <v>142580</v>
      </c>
      <c r="D4952" s="2">
        <v>10611</v>
      </c>
      <c r="E4952" s="2">
        <v>10481</v>
      </c>
      <c r="F4952" s="10">
        <f t="shared" si="1242"/>
        <v>-1.5489045216432906E-2</v>
      </c>
      <c r="G4952" s="2">
        <f t="shared" ca="1" si="1243"/>
        <v>150010.72500000001</v>
      </c>
      <c r="H4952">
        <f t="shared" ca="1" si="1244"/>
        <v>-1</v>
      </c>
      <c r="I4952">
        <f t="shared" si="1245"/>
        <v>1</v>
      </c>
      <c r="J4952">
        <f t="shared" si="1248"/>
        <v>-58.969999999999345</v>
      </c>
      <c r="K4952">
        <f t="shared" si="1246"/>
        <v>1</v>
      </c>
      <c r="L4952" s="11">
        <f t="shared" ca="1" si="1240"/>
        <v>12441.149999999936</v>
      </c>
      <c r="M4952">
        <f t="shared" ca="1" si="1247"/>
        <v>1</v>
      </c>
      <c r="N4952">
        <f t="shared" ca="1" si="1241"/>
        <v>0</v>
      </c>
      <c r="O4952">
        <f>COUNTIF(結算日!$A$3:$A$249,A4952)</f>
        <v>0</v>
      </c>
      <c r="Q4952" s="7">
        <f t="shared" si="1249"/>
        <v>-66</v>
      </c>
      <c r="R4952" s="8">
        <f t="shared" ca="1" si="1253"/>
        <v>-27786</v>
      </c>
      <c r="S4952" s="8">
        <f t="shared" ca="1" si="1254"/>
        <v>4474402</v>
      </c>
      <c r="T4952" s="8">
        <f t="shared" ca="1" si="1250"/>
        <v>421</v>
      </c>
      <c r="U4952" s="9">
        <f t="shared" ca="1" si="1255"/>
        <v>0</v>
      </c>
      <c r="V4952">
        <f t="shared" si="1251"/>
        <v>2018</v>
      </c>
      <c r="W4952">
        <f t="shared" si="1252"/>
        <v>7</v>
      </c>
    </row>
    <row r="4953" spans="1:23" x14ac:dyDescent="0.25">
      <c r="A4953" s="1">
        <v>43284</v>
      </c>
      <c r="B4953" s="2">
        <v>10715.72</v>
      </c>
      <c r="C4953" s="2">
        <v>170719</v>
      </c>
      <c r="D4953" s="2">
        <v>10621</v>
      </c>
      <c r="E4953" s="2">
        <v>10489</v>
      </c>
      <c r="F4953" s="10">
        <f t="shared" si="1242"/>
        <v>-8.8393500390080426E-3</v>
      </c>
      <c r="G4953" s="2">
        <f t="shared" ca="1" si="1243"/>
        <v>151153.5</v>
      </c>
      <c r="H4953">
        <f t="shared" ca="1" si="1244"/>
        <v>1</v>
      </c>
      <c r="I4953">
        <f t="shared" si="1245"/>
        <v>1</v>
      </c>
      <c r="J4953">
        <f t="shared" si="1248"/>
        <v>-62.220000000001164</v>
      </c>
      <c r="K4953">
        <f t="shared" si="1246"/>
        <v>1</v>
      </c>
      <c r="L4953" s="11">
        <f t="shared" ca="1" si="1240"/>
        <v>12378.929999999935</v>
      </c>
      <c r="M4953">
        <f t="shared" ca="1" si="1247"/>
        <v>1</v>
      </c>
      <c r="N4953">
        <f t="shared" ca="1" si="1241"/>
        <v>0</v>
      </c>
      <c r="O4953">
        <f>COUNTIF(結算日!$A$3:$A$249,A4953)</f>
        <v>0</v>
      </c>
      <c r="Q4953" s="7">
        <f t="shared" si="1249"/>
        <v>10</v>
      </c>
      <c r="R4953" s="8">
        <f t="shared" ca="1" si="1253"/>
        <v>4210</v>
      </c>
      <c r="S4953" s="8">
        <f t="shared" ca="1" si="1254"/>
        <v>4478612</v>
      </c>
      <c r="T4953" s="8">
        <f t="shared" ca="1" si="1250"/>
        <v>421</v>
      </c>
      <c r="U4953" s="9">
        <f t="shared" ca="1" si="1255"/>
        <v>0</v>
      </c>
      <c r="V4953">
        <f t="shared" si="1251"/>
        <v>2018</v>
      </c>
      <c r="W4953">
        <f t="shared" si="1252"/>
        <v>7</v>
      </c>
    </row>
    <row r="4954" spans="1:23" x14ac:dyDescent="0.25">
      <c r="A4954" s="1">
        <v>43285</v>
      </c>
      <c r="B4954" s="2">
        <v>10721.87</v>
      </c>
      <c r="C4954" s="2">
        <v>121962</v>
      </c>
      <c r="D4954" s="2">
        <v>10618</v>
      </c>
      <c r="E4954" s="2">
        <v>10487</v>
      </c>
      <c r="F4954" s="10">
        <f t="shared" si="1242"/>
        <v>-9.6876757505920397E-3</v>
      </c>
      <c r="G4954" s="2">
        <f t="shared" ca="1" si="1243"/>
        <v>150923.17499999999</v>
      </c>
      <c r="H4954">
        <f t="shared" ca="1" si="1244"/>
        <v>-1</v>
      </c>
      <c r="I4954">
        <f t="shared" si="1245"/>
        <v>1</v>
      </c>
      <c r="J4954">
        <f t="shared" si="1248"/>
        <v>6.1500000000014552</v>
      </c>
      <c r="K4954">
        <f t="shared" si="1246"/>
        <v>1</v>
      </c>
      <c r="L4954" s="11">
        <f t="shared" ca="1" si="1240"/>
        <v>12385.079999999936</v>
      </c>
      <c r="M4954">
        <f t="shared" ca="1" si="1247"/>
        <v>1</v>
      </c>
      <c r="N4954">
        <f t="shared" ca="1" si="1241"/>
        <v>0</v>
      </c>
      <c r="O4954">
        <f>COUNTIF(結算日!$A$3:$A$249,A4954)</f>
        <v>0</v>
      </c>
      <c r="Q4954" s="7">
        <f t="shared" si="1249"/>
        <v>-3</v>
      </c>
      <c r="R4954" s="8">
        <f t="shared" ca="1" si="1253"/>
        <v>-1263</v>
      </c>
      <c r="S4954" s="8">
        <f t="shared" ca="1" si="1254"/>
        <v>4477349</v>
      </c>
      <c r="T4954" s="8">
        <f t="shared" ca="1" si="1250"/>
        <v>421</v>
      </c>
      <c r="U4954" s="9">
        <f t="shared" ca="1" si="1255"/>
        <v>0</v>
      </c>
      <c r="V4954">
        <f t="shared" si="1251"/>
        <v>2018</v>
      </c>
      <c r="W4954">
        <f t="shared" si="1252"/>
        <v>7</v>
      </c>
    </row>
    <row r="4955" spans="1:23" x14ac:dyDescent="0.25">
      <c r="A4955" s="1">
        <v>43286</v>
      </c>
      <c r="B4955" s="2">
        <v>10611.81</v>
      </c>
      <c r="C4955" s="2">
        <v>130396</v>
      </c>
      <c r="D4955" s="2">
        <v>10503</v>
      </c>
      <c r="E4955" s="2">
        <v>10376</v>
      </c>
      <c r="F4955" s="10">
        <f t="shared" si="1242"/>
        <v>-1.0253670203292375E-2</v>
      </c>
      <c r="G4955" s="2">
        <f t="shared" ca="1" si="1243"/>
        <v>150851.5</v>
      </c>
      <c r="H4955">
        <f t="shared" ca="1" si="1244"/>
        <v>-1</v>
      </c>
      <c r="I4955">
        <f t="shared" si="1245"/>
        <v>1</v>
      </c>
      <c r="J4955">
        <f t="shared" si="1248"/>
        <v>-110.06000000000131</v>
      </c>
      <c r="K4955">
        <f t="shared" si="1246"/>
        <v>1</v>
      </c>
      <c r="L4955" s="11">
        <f t="shared" ca="1" si="1240"/>
        <v>12275.019999999935</v>
      </c>
      <c r="M4955">
        <f t="shared" ca="1" si="1247"/>
        <v>1</v>
      </c>
      <c r="N4955">
        <f t="shared" ca="1" si="1241"/>
        <v>0</v>
      </c>
      <c r="O4955">
        <f>COUNTIF(結算日!$A$3:$A$249,A4955)</f>
        <v>0</v>
      </c>
      <c r="Q4955" s="7">
        <f t="shared" si="1249"/>
        <v>-115</v>
      </c>
      <c r="R4955" s="8">
        <f t="shared" ca="1" si="1253"/>
        <v>-48415</v>
      </c>
      <c r="S4955" s="8">
        <f t="shared" ca="1" si="1254"/>
        <v>4428934</v>
      </c>
      <c r="T4955" s="8">
        <f t="shared" ca="1" si="1250"/>
        <v>421</v>
      </c>
      <c r="U4955" s="9">
        <f t="shared" ca="1" si="1255"/>
        <v>0</v>
      </c>
      <c r="V4955">
        <f t="shared" si="1251"/>
        <v>2018</v>
      </c>
      <c r="W4955">
        <f t="shared" si="1252"/>
        <v>7</v>
      </c>
    </row>
    <row r="4956" spans="1:23" x14ac:dyDescent="0.25">
      <c r="A4956" s="1">
        <v>43287</v>
      </c>
      <c r="B4956" s="2">
        <v>10608.57</v>
      </c>
      <c r="C4956" s="2">
        <v>158774</v>
      </c>
      <c r="D4956" s="2">
        <v>10540</v>
      </c>
      <c r="E4956" s="2">
        <v>10413</v>
      </c>
      <c r="F4956" s="10">
        <f t="shared" si="1242"/>
        <v>-6.4636421308432723E-3</v>
      </c>
      <c r="G4956" s="2">
        <f t="shared" ca="1" si="1243"/>
        <v>151370.85</v>
      </c>
      <c r="H4956">
        <f t="shared" ca="1" si="1244"/>
        <v>1</v>
      </c>
      <c r="I4956">
        <f t="shared" si="1245"/>
        <v>1</v>
      </c>
      <c r="J4956">
        <f t="shared" si="1248"/>
        <v>-3.2399999999997817</v>
      </c>
      <c r="K4956">
        <f t="shared" si="1246"/>
        <v>1</v>
      </c>
      <c r="L4956" s="11">
        <f t="shared" ca="1" si="1240"/>
        <v>12271.779999999935</v>
      </c>
      <c r="M4956">
        <f t="shared" ca="1" si="1247"/>
        <v>1</v>
      </c>
      <c r="N4956">
        <f t="shared" ca="1" si="1241"/>
        <v>0</v>
      </c>
      <c r="O4956">
        <f>COUNTIF(結算日!$A$3:$A$249,A4956)</f>
        <v>0</v>
      </c>
      <c r="Q4956" s="7">
        <f t="shared" si="1249"/>
        <v>37</v>
      </c>
      <c r="R4956" s="8">
        <f t="shared" ca="1" si="1253"/>
        <v>15577</v>
      </c>
      <c r="S4956" s="8">
        <f t="shared" ca="1" si="1254"/>
        <v>4444511</v>
      </c>
      <c r="T4956" s="8">
        <f t="shared" ca="1" si="1250"/>
        <v>421</v>
      </c>
      <c r="U4956" s="9">
        <f t="shared" ca="1" si="1255"/>
        <v>0</v>
      </c>
      <c r="V4956">
        <f t="shared" si="1251"/>
        <v>2018</v>
      </c>
      <c r="W4956">
        <f t="shared" si="1252"/>
        <v>7</v>
      </c>
    </row>
    <row r="4957" spans="1:23" x14ac:dyDescent="0.25">
      <c r="A4957" s="1">
        <v>43290</v>
      </c>
      <c r="B4957" s="2">
        <v>10720.28</v>
      </c>
      <c r="C4957" s="2">
        <v>136274</v>
      </c>
      <c r="D4957" s="2">
        <v>10663</v>
      </c>
      <c r="E4957" s="2">
        <v>10534</v>
      </c>
      <c r="F4957" s="10">
        <f t="shared" si="1242"/>
        <v>-5.3431440223576931E-3</v>
      </c>
      <c r="G4957" s="2">
        <f t="shared" ca="1" si="1243"/>
        <v>150696.65</v>
      </c>
      <c r="H4957">
        <f t="shared" ca="1" si="1244"/>
        <v>-1</v>
      </c>
      <c r="I4957">
        <f t="shared" si="1245"/>
        <v>1</v>
      </c>
      <c r="J4957">
        <f t="shared" si="1248"/>
        <v>111.71000000000095</v>
      </c>
      <c r="K4957">
        <f t="shared" si="1246"/>
        <v>1</v>
      </c>
      <c r="L4957" s="11">
        <f t="shared" ca="1" si="1240"/>
        <v>12383.489999999936</v>
      </c>
      <c r="M4957">
        <f t="shared" ca="1" si="1247"/>
        <v>1</v>
      </c>
      <c r="N4957">
        <f t="shared" ca="1" si="1241"/>
        <v>0</v>
      </c>
      <c r="O4957">
        <f>COUNTIF(結算日!$A$3:$A$249,A4957)</f>
        <v>0</v>
      </c>
      <c r="Q4957" s="7">
        <f t="shared" si="1249"/>
        <v>123</v>
      </c>
      <c r="R4957" s="8">
        <f t="shared" ca="1" si="1253"/>
        <v>51783</v>
      </c>
      <c r="S4957" s="8">
        <f t="shared" ca="1" si="1254"/>
        <v>4496294</v>
      </c>
      <c r="T4957" s="8">
        <f t="shared" ca="1" si="1250"/>
        <v>421</v>
      </c>
      <c r="U4957" s="9">
        <f t="shared" ca="1" si="1255"/>
        <v>0</v>
      </c>
      <c r="V4957">
        <f t="shared" si="1251"/>
        <v>2018</v>
      </c>
      <c r="W4957">
        <f t="shared" si="1252"/>
        <v>7</v>
      </c>
    </row>
    <row r="4958" spans="1:23" x14ac:dyDescent="0.25">
      <c r="A4958" s="1">
        <v>43291</v>
      </c>
      <c r="B4958" s="2">
        <v>10756.89</v>
      </c>
      <c r="C4958" s="2">
        <v>124990</v>
      </c>
      <c r="D4958" s="2">
        <v>10706</v>
      </c>
      <c r="E4958" s="2">
        <v>10576</v>
      </c>
      <c r="F4958" s="10">
        <f t="shared" si="1242"/>
        <v>-4.7309212978843274E-3</v>
      </c>
      <c r="G4958" s="2">
        <f t="shared" ca="1" si="1243"/>
        <v>150233.20000000001</v>
      </c>
      <c r="H4958">
        <f t="shared" ca="1" si="1244"/>
        <v>-1</v>
      </c>
      <c r="I4958">
        <f t="shared" si="1245"/>
        <v>1</v>
      </c>
      <c r="J4958">
        <f t="shared" si="1248"/>
        <v>36.609999999998763</v>
      </c>
      <c r="K4958">
        <f t="shared" si="1246"/>
        <v>1</v>
      </c>
      <c r="L4958" s="11">
        <f t="shared" ca="1" si="1240"/>
        <v>12420.099999999935</v>
      </c>
      <c r="M4958">
        <f t="shared" ca="1" si="1247"/>
        <v>1</v>
      </c>
      <c r="N4958">
        <f t="shared" ca="1" si="1241"/>
        <v>0</v>
      </c>
      <c r="O4958">
        <f>COUNTIF(結算日!$A$3:$A$249,A4958)</f>
        <v>0</v>
      </c>
      <c r="Q4958" s="7">
        <f t="shared" si="1249"/>
        <v>43</v>
      </c>
      <c r="R4958" s="8">
        <f t="shared" ca="1" si="1253"/>
        <v>18103</v>
      </c>
      <c r="S4958" s="8">
        <f t="shared" ca="1" si="1254"/>
        <v>4514397</v>
      </c>
      <c r="T4958" s="8">
        <f t="shared" ca="1" si="1250"/>
        <v>421</v>
      </c>
      <c r="U4958" s="9">
        <f t="shared" ca="1" si="1255"/>
        <v>0</v>
      </c>
      <c r="V4958">
        <f t="shared" si="1251"/>
        <v>2018</v>
      </c>
      <c r="W4958">
        <f t="shared" si="1252"/>
        <v>7</v>
      </c>
    </row>
    <row r="4959" spans="1:23" x14ac:dyDescent="0.25">
      <c r="A4959" s="1">
        <v>43292</v>
      </c>
      <c r="B4959" s="2">
        <v>10676.84</v>
      </c>
      <c r="C4959" s="2">
        <v>118835</v>
      </c>
      <c r="D4959" s="2">
        <v>10614</v>
      </c>
      <c r="E4959" s="2">
        <v>10488</v>
      </c>
      <c r="F4959" s="10">
        <f t="shared" si="1242"/>
        <v>-5.8856365741174477E-3</v>
      </c>
      <c r="G4959" s="2">
        <f t="shared" ca="1" si="1243"/>
        <v>149383.54999999999</v>
      </c>
      <c r="H4959">
        <f t="shared" ca="1" si="1244"/>
        <v>-1</v>
      </c>
      <c r="I4959">
        <f t="shared" si="1245"/>
        <v>1</v>
      </c>
      <c r="J4959">
        <f t="shared" si="1248"/>
        <v>-80.049999999999272</v>
      </c>
      <c r="K4959">
        <f t="shared" si="1246"/>
        <v>1</v>
      </c>
      <c r="L4959" s="11">
        <f t="shared" ca="1" si="1240"/>
        <v>12340.049999999936</v>
      </c>
      <c r="M4959">
        <f t="shared" ca="1" si="1247"/>
        <v>1</v>
      </c>
      <c r="N4959">
        <f t="shared" ca="1" si="1241"/>
        <v>0</v>
      </c>
      <c r="O4959">
        <f>COUNTIF(結算日!$A$3:$A$249,A4959)</f>
        <v>0</v>
      </c>
      <c r="Q4959" s="7">
        <f t="shared" si="1249"/>
        <v>-92</v>
      </c>
      <c r="R4959" s="8">
        <f t="shared" ca="1" si="1253"/>
        <v>-38732</v>
      </c>
      <c r="S4959" s="8">
        <f t="shared" ca="1" si="1254"/>
        <v>4475665</v>
      </c>
      <c r="T4959" s="8">
        <f t="shared" ca="1" si="1250"/>
        <v>421</v>
      </c>
      <c r="U4959" s="9">
        <f t="shared" ca="1" si="1255"/>
        <v>0</v>
      </c>
      <c r="V4959">
        <f t="shared" si="1251"/>
        <v>2018</v>
      </c>
      <c r="W4959">
        <f t="shared" si="1252"/>
        <v>7</v>
      </c>
    </row>
    <row r="4960" spans="1:23" x14ac:dyDescent="0.25">
      <c r="A4960" s="1">
        <v>43293</v>
      </c>
      <c r="B4960" s="2">
        <v>10738.38</v>
      </c>
      <c r="C4960" s="2">
        <v>131517</v>
      </c>
      <c r="D4960" s="2">
        <v>10739</v>
      </c>
      <c r="E4960" s="2">
        <v>10610</v>
      </c>
      <c r="F4960" s="10">
        <f t="shared" si="1242"/>
        <v>5.7736828087628922E-5</v>
      </c>
      <c r="G4960" s="2">
        <f t="shared" ca="1" si="1243"/>
        <v>149230.42499999999</v>
      </c>
      <c r="H4960">
        <f t="shared" ca="1" si="1244"/>
        <v>-1</v>
      </c>
      <c r="I4960">
        <f t="shared" si="1245"/>
        <v>-1</v>
      </c>
      <c r="J4960">
        <f t="shared" si="1248"/>
        <v>61.539999999999054</v>
      </c>
      <c r="K4960">
        <f t="shared" ca="1" si="1246"/>
        <v>-1</v>
      </c>
      <c r="L4960" s="11">
        <f t="shared" ca="1" si="1240"/>
        <v>12401.589999999935</v>
      </c>
      <c r="M4960">
        <f t="shared" ca="1" si="1247"/>
        <v>-1</v>
      </c>
      <c r="N4960">
        <f t="shared" ca="1" si="1241"/>
        <v>2</v>
      </c>
      <c r="O4960">
        <f>COUNTIF(結算日!$A$3:$A$249,A4960)</f>
        <v>0</v>
      </c>
      <c r="Q4960" s="7">
        <f t="shared" si="1249"/>
        <v>125</v>
      </c>
      <c r="R4960" s="8">
        <f t="shared" ca="1" si="1253"/>
        <v>52625</v>
      </c>
      <c r="S4960" s="8">
        <f t="shared" ca="1" si="1254"/>
        <v>4528290</v>
      </c>
      <c r="T4960" s="8">
        <f t="shared" ca="1" si="1250"/>
        <v>-421</v>
      </c>
      <c r="U4960" s="9">
        <f t="shared" ca="1" si="1255"/>
        <v>842</v>
      </c>
      <c r="V4960">
        <f t="shared" si="1251"/>
        <v>2018</v>
      </c>
      <c r="W4960">
        <f t="shared" si="1252"/>
        <v>7</v>
      </c>
    </row>
    <row r="4961" spans="1:23" x14ac:dyDescent="0.25">
      <c r="A4961" s="1">
        <v>43294</v>
      </c>
      <c r="B4961" s="2">
        <v>10864.54</v>
      </c>
      <c r="C4961" s="2">
        <v>141372</v>
      </c>
      <c r="D4961" s="2">
        <v>10850</v>
      </c>
      <c r="E4961" s="2">
        <v>10720</v>
      </c>
      <c r="F4961" s="10">
        <f t="shared" si="1242"/>
        <v>-1.3382987222653187E-3</v>
      </c>
      <c r="G4961" s="2">
        <f t="shared" ca="1" si="1243"/>
        <v>149456</v>
      </c>
      <c r="H4961">
        <f t="shared" ca="1" si="1244"/>
        <v>-1</v>
      </c>
      <c r="I4961">
        <f t="shared" si="1245"/>
        <v>1</v>
      </c>
      <c r="J4961">
        <f t="shared" si="1248"/>
        <v>126.16000000000167</v>
      </c>
      <c r="K4961">
        <f t="shared" si="1246"/>
        <v>1</v>
      </c>
      <c r="L4961" s="11">
        <f t="shared" ca="1" si="1240"/>
        <v>12275.429999999933</v>
      </c>
      <c r="M4961">
        <f t="shared" ca="1" si="1247"/>
        <v>1</v>
      </c>
      <c r="N4961">
        <f t="shared" ca="1" si="1241"/>
        <v>2</v>
      </c>
      <c r="O4961">
        <f>COUNTIF(結算日!$A$3:$A$249,A4961)</f>
        <v>0</v>
      </c>
      <c r="Q4961" s="7">
        <f t="shared" si="1249"/>
        <v>111</v>
      </c>
      <c r="R4961" s="8">
        <f t="shared" ca="1" si="1253"/>
        <v>-46731</v>
      </c>
      <c r="S4961" s="8">
        <f t="shared" ca="1" si="1254"/>
        <v>4480717</v>
      </c>
      <c r="T4961" s="8">
        <f t="shared" ca="1" si="1250"/>
        <v>412</v>
      </c>
      <c r="U4961" s="9">
        <f t="shared" ca="1" si="1255"/>
        <v>833</v>
      </c>
      <c r="V4961">
        <f t="shared" si="1251"/>
        <v>2018</v>
      </c>
      <c r="W4961">
        <f t="shared" si="1252"/>
        <v>7</v>
      </c>
    </row>
    <row r="4962" spans="1:23" x14ac:dyDescent="0.25">
      <c r="A4962" s="1">
        <v>43297</v>
      </c>
      <c r="B4962" s="2">
        <v>10817.45</v>
      </c>
      <c r="C4962" s="2">
        <v>123706</v>
      </c>
      <c r="D4962" s="2">
        <v>10813</v>
      </c>
      <c r="E4962" s="2">
        <v>10699</v>
      </c>
      <c r="F4962" s="10">
        <f t="shared" si="1242"/>
        <v>-4.1137236594579463E-4</v>
      </c>
      <c r="G4962" s="2">
        <f t="shared" ca="1" si="1243"/>
        <v>149401.375</v>
      </c>
      <c r="H4962">
        <f t="shared" ca="1" si="1244"/>
        <v>-1</v>
      </c>
      <c r="I4962">
        <f t="shared" si="1245"/>
        <v>1</v>
      </c>
      <c r="J4962">
        <f t="shared" si="1248"/>
        <v>-47.090000000000146</v>
      </c>
      <c r="K4962">
        <f t="shared" ca="1" si="1246"/>
        <v>-1</v>
      </c>
      <c r="L4962" s="11">
        <f t="shared" ca="1" si="1240"/>
        <v>12228.339999999933</v>
      </c>
      <c r="M4962">
        <f t="shared" ca="1" si="1247"/>
        <v>-1</v>
      </c>
      <c r="N4962">
        <f t="shared" ca="1" si="1241"/>
        <v>2</v>
      </c>
      <c r="O4962">
        <f>COUNTIF(結算日!$A$3:$A$249,A4962)</f>
        <v>0</v>
      </c>
      <c r="Q4962" s="7">
        <f t="shared" si="1249"/>
        <v>-37</v>
      </c>
      <c r="R4962" s="8">
        <f t="shared" ca="1" si="1253"/>
        <v>-15244</v>
      </c>
      <c r="S4962" s="8">
        <f t="shared" ca="1" si="1254"/>
        <v>4464640</v>
      </c>
      <c r="T4962" s="8">
        <f t="shared" ca="1" si="1250"/>
        <v>-412</v>
      </c>
      <c r="U4962" s="9">
        <f t="shared" ca="1" si="1255"/>
        <v>824</v>
      </c>
      <c r="V4962">
        <f t="shared" si="1251"/>
        <v>2018</v>
      </c>
      <c r="W4962">
        <f t="shared" si="1252"/>
        <v>7</v>
      </c>
    </row>
    <row r="4963" spans="1:23" x14ac:dyDescent="0.25">
      <c r="A4963" s="1">
        <v>43298</v>
      </c>
      <c r="B4963" s="2">
        <v>10778.99</v>
      </c>
      <c r="C4963" s="2">
        <v>133723</v>
      </c>
      <c r="D4963" s="2">
        <v>10771</v>
      </c>
      <c r="E4963" s="2">
        <v>10659</v>
      </c>
      <c r="F4963" s="10">
        <f t="shared" si="1242"/>
        <v>-7.412568338962533E-4</v>
      </c>
      <c r="G4963" s="2">
        <f t="shared" ca="1" si="1243"/>
        <v>149613.625</v>
      </c>
      <c r="H4963">
        <f t="shared" ca="1" si="1244"/>
        <v>-1</v>
      </c>
      <c r="I4963">
        <f t="shared" si="1245"/>
        <v>1</v>
      </c>
      <c r="J4963">
        <f t="shared" si="1248"/>
        <v>-38.460000000000946</v>
      </c>
      <c r="K4963">
        <f t="shared" ca="1" si="1246"/>
        <v>-1</v>
      </c>
      <c r="L4963" s="11">
        <f t="shared" ca="1" si="1240"/>
        <v>12266.799999999934</v>
      </c>
      <c r="M4963">
        <f t="shared" ca="1" si="1247"/>
        <v>-1</v>
      </c>
      <c r="N4963">
        <f t="shared" ca="1" si="1241"/>
        <v>0</v>
      </c>
      <c r="O4963">
        <f>COUNTIF(結算日!$A$3:$A$249,A4963)</f>
        <v>0</v>
      </c>
      <c r="Q4963" s="7">
        <f t="shared" si="1249"/>
        <v>-42</v>
      </c>
      <c r="R4963" s="8">
        <f t="shared" ca="1" si="1253"/>
        <v>17304</v>
      </c>
      <c r="S4963" s="8">
        <f t="shared" ca="1" si="1254"/>
        <v>4481120</v>
      </c>
      <c r="T4963" s="8">
        <f t="shared" ca="1" si="1250"/>
        <v>-416</v>
      </c>
      <c r="U4963" s="9">
        <f t="shared" ca="1" si="1255"/>
        <v>4</v>
      </c>
      <c r="V4963">
        <f t="shared" si="1251"/>
        <v>2018</v>
      </c>
      <c r="W4963">
        <f t="shared" si="1252"/>
        <v>7</v>
      </c>
    </row>
    <row r="4964" spans="1:23" x14ac:dyDescent="0.25">
      <c r="A4964" s="1">
        <v>43299</v>
      </c>
      <c r="B4964" s="2">
        <v>10842.46</v>
      </c>
      <c r="C4964" s="2">
        <v>162543</v>
      </c>
      <c r="D4964" s="2">
        <v>10844</v>
      </c>
      <c r="E4964" s="2">
        <v>10715</v>
      </c>
      <c r="F4964" s="10">
        <f t="shared" si="1242"/>
        <v>-1.1755634791366432E-2</v>
      </c>
      <c r="G4964" s="2">
        <f t="shared" ca="1" si="1243"/>
        <v>150328.375</v>
      </c>
      <c r="H4964">
        <f t="shared" ca="1" si="1244"/>
        <v>1</v>
      </c>
      <c r="I4964">
        <f t="shared" si="1245"/>
        <v>1</v>
      </c>
      <c r="J4964">
        <f t="shared" si="1248"/>
        <v>63.469999999999345</v>
      </c>
      <c r="K4964">
        <f t="shared" si="1246"/>
        <v>1</v>
      </c>
      <c r="L4964" s="11">
        <f t="shared" ca="1" si="1240"/>
        <v>12203.329999999934</v>
      </c>
      <c r="M4964">
        <f t="shared" ca="1" si="1247"/>
        <v>1</v>
      </c>
      <c r="N4964">
        <f t="shared" ca="1" si="1241"/>
        <v>2</v>
      </c>
      <c r="O4964">
        <f>COUNTIF(結算日!$A$3:$A$249,A4964)</f>
        <v>1</v>
      </c>
      <c r="Q4964" s="7">
        <f t="shared" si="1249"/>
        <v>73</v>
      </c>
      <c r="R4964" s="8">
        <f t="shared" ca="1" si="1253"/>
        <v>-30368</v>
      </c>
      <c r="S4964" s="8">
        <f t="shared" ca="1" si="1254"/>
        <v>4450748</v>
      </c>
      <c r="T4964" s="8">
        <f t="shared" ca="1" si="1250"/>
        <v>415</v>
      </c>
      <c r="U4964" s="9">
        <f t="shared" ca="1" si="1255"/>
        <v>831</v>
      </c>
      <c r="V4964">
        <f t="shared" si="1251"/>
        <v>2018</v>
      </c>
      <c r="W4964">
        <f t="shared" si="1252"/>
        <v>7</v>
      </c>
    </row>
    <row r="4965" spans="1:23" x14ac:dyDescent="0.25">
      <c r="A4965" s="1">
        <v>43300</v>
      </c>
      <c r="B4965" s="2">
        <v>10835.38</v>
      </c>
      <c r="C4965" s="2">
        <v>141390</v>
      </c>
      <c r="D4965" s="2">
        <v>10720</v>
      </c>
      <c r="E4965" s="2">
        <v>10681</v>
      </c>
      <c r="F4965" s="10">
        <f t="shared" si="1242"/>
        <v>-1.0648449800560678E-2</v>
      </c>
      <c r="G4965" s="2">
        <f t="shared" ca="1" si="1243"/>
        <v>150423.9</v>
      </c>
      <c r="H4965">
        <f t="shared" ca="1" si="1244"/>
        <v>-1</v>
      </c>
      <c r="I4965">
        <f t="shared" si="1245"/>
        <v>1</v>
      </c>
      <c r="J4965">
        <f t="shared" si="1248"/>
        <v>-7.0799999999999272</v>
      </c>
      <c r="K4965">
        <f t="shared" si="1246"/>
        <v>1</v>
      </c>
      <c r="L4965" s="11">
        <f t="shared" ca="1" si="1240"/>
        <v>12196.249999999935</v>
      </c>
      <c r="M4965">
        <f t="shared" ca="1" si="1247"/>
        <v>1</v>
      </c>
      <c r="N4965">
        <f t="shared" ca="1" si="1241"/>
        <v>0</v>
      </c>
      <c r="O4965">
        <f>COUNTIF(結算日!$A$3:$A$249,A4965)</f>
        <v>0</v>
      </c>
      <c r="Q4965" s="7">
        <f t="shared" si="1249"/>
        <v>5</v>
      </c>
      <c r="R4965" s="8">
        <f t="shared" ca="1" si="1253"/>
        <v>2075</v>
      </c>
      <c r="S4965" s="8">
        <f t="shared" ca="1" si="1254"/>
        <v>4451992</v>
      </c>
      <c r="T4965" s="8">
        <f t="shared" ca="1" si="1250"/>
        <v>415</v>
      </c>
      <c r="U4965" s="9">
        <f t="shared" ca="1" si="1255"/>
        <v>0</v>
      </c>
      <c r="V4965">
        <f t="shared" si="1251"/>
        <v>2018</v>
      </c>
      <c r="W4965">
        <f t="shared" si="1252"/>
        <v>7</v>
      </c>
    </row>
    <row r="4966" spans="1:23" x14ac:dyDescent="0.25">
      <c r="A4966" s="1">
        <v>43301</v>
      </c>
      <c r="B4966" s="2">
        <v>10932.11</v>
      </c>
      <c r="C4966" s="2">
        <v>164457</v>
      </c>
      <c r="D4966" s="2">
        <v>10825</v>
      </c>
      <c r="E4966" s="2">
        <v>10783</v>
      </c>
      <c r="F4966" s="10">
        <f t="shared" si="1242"/>
        <v>-9.7977426132741519E-3</v>
      </c>
      <c r="G4966" s="2">
        <f t="shared" ca="1" si="1243"/>
        <v>151373.82500000001</v>
      </c>
      <c r="H4966">
        <f t="shared" ca="1" si="1244"/>
        <v>1</v>
      </c>
      <c r="I4966">
        <f t="shared" si="1245"/>
        <v>1</v>
      </c>
      <c r="J4966">
        <f t="shared" si="1248"/>
        <v>96.730000000001382</v>
      </c>
      <c r="K4966">
        <f t="shared" si="1246"/>
        <v>1</v>
      </c>
      <c r="L4966" s="11">
        <f t="shared" ca="1" si="1240"/>
        <v>12292.979999999936</v>
      </c>
      <c r="M4966">
        <f t="shared" ca="1" si="1247"/>
        <v>1</v>
      </c>
      <c r="N4966">
        <f t="shared" ca="1" si="1241"/>
        <v>0</v>
      </c>
      <c r="O4966">
        <f>COUNTIF(結算日!$A$3:$A$249,A4966)</f>
        <v>0</v>
      </c>
      <c r="Q4966" s="7">
        <f t="shared" si="1249"/>
        <v>105</v>
      </c>
      <c r="R4966" s="8">
        <f t="shared" ca="1" si="1253"/>
        <v>43575</v>
      </c>
      <c r="S4966" s="8">
        <f t="shared" ca="1" si="1254"/>
        <v>4495567</v>
      </c>
      <c r="T4966" s="8">
        <f t="shared" ca="1" si="1250"/>
        <v>415</v>
      </c>
      <c r="U4966" s="9">
        <f t="shared" ca="1" si="1255"/>
        <v>0</v>
      </c>
      <c r="V4966">
        <f t="shared" si="1251"/>
        <v>2018</v>
      </c>
      <c r="W4966">
        <f t="shared" si="1252"/>
        <v>7</v>
      </c>
    </row>
    <row r="4967" spans="1:23" x14ac:dyDescent="0.25">
      <c r="A4967" s="1">
        <v>43304</v>
      </c>
      <c r="B4967" s="2">
        <v>10946.89</v>
      </c>
      <c r="C4967" s="2">
        <v>146326</v>
      </c>
      <c r="D4967" s="2">
        <v>10829</v>
      </c>
      <c r="E4967" s="2">
        <v>10788</v>
      </c>
      <c r="F4967" s="10">
        <f t="shared" si="1242"/>
        <v>-1.0769268714675984E-2</v>
      </c>
      <c r="G4967" s="2">
        <f t="shared" ca="1" si="1243"/>
        <v>151834.45000000001</v>
      </c>
      <c r="H4967">
        <f t="shared" ca="1" si="1244"/>
        <v>-1</v>
      </c>
      <c r="I4967">
        <f t="shared" si="1245"/>
        <v>1</v>
      </c>
      <c r="J4967">
        <f t="shared" si="1248"/>
        <v>14.779999999998836</v>
      </c>
      <c r="K4967">
        <f t="shared" si="1246"/>
        <v>1</v>
      </c>
      <c r="L4967" s="11">
        <f t="shared" ca="1" si="1240"/>
        <v>12307.759999999935</v>
      </c>
      <c r="M4967">
        <f t="shared" ca="1" si="1247"/>
        <v>1</v>
      </c>
      <c r="N4967">
        <f t="shared" ca="1" si="1241"/>
        <v>0</v>
      </c>
      <c r="O4967">
        <f>COUNTIF(結算日!$A$3:$A$249,A4967)</f>
        <v>0</v>
      </c>
      <c r="Q4967" s="7">
        <f t="shared" si="1249"/>
        <v>4</v>
      </c>
      <c r="R4967" s="8">
        <f t="shared" ca="1" si="1253"/>
        <v>1660</v>
      </c>
      <c r="S4967" s="8">
        <f t="shared" ca="1" si="1254"/>
        <v>4497227</v>
      </c>
      <c r="T4967" s="8">
        <f t="shared" ca="1" si="1250"/>
        <v>415</v>
      </c>
      <c r="U4967" s="9">
        <f t="shared" ca="1" si="1255"/>
        <v>0</v>
      </c>
      <c r="V4967">
        <f t="shared" si="1251"/>
        <v>2018</v>
      </c>
      <c r="W4967">
        <f t="shared" si="1252"/>
        <v>7</v>
      </c>
    </row>
    <row r="4968" spans="1:23" x14ac:dyDescent="0.25">
      <c r="A4968" s="1">
        <v>43305</v>
      </c>
      <c r="B4968" s="2">
        <v>10995.39</v>
      </c>
      <c r="C4968" s="2">
        <v>143897</v>
      </c>
      <c r="D4968" s="2">
        <v>10871</v>
      </c>
      <c r="E4968" s="2">
        <v>10831</v>
      </c>
      <c r="F4968" s="10">
        <f t="shared" si="1242"/>
        <v>-1.1312922961350114E-2</v>
      </c>
      <c r="G4968" s="2">
        <f t="shared" ca="1" si="1243"/>
        <v>151947.6</v>
      </c>
      <c r="H4968">
        <f t="shared" ca="1" si="1244"/>
        <v>-1</v>
      </c>
      <c r="I4968">
        <f t="shared" si="1245"/>
        <v>1</v>
      </c>
      <c r="J4968">
        <f t="shared" si="1248"/>
        <v>48.5</v>
      </c>
      <c r="K4968">
        <f t="shared" si="1246"/>
        <v>1</v>
      </c>
      <c r="L4968" s="11">
        <f t="shared" ca="1" si="1240"/>
        <v>12356.259999999935</v>
      </c>
      <c r="M4968">
        <f t="shared" ca="1" si="1247"/>
        <v>1</v>
      </c>
      <c r="N4968">
        <f t="shared" ca="1" si="1241"/>
        <v>0</v>
      </c>
      <c r="O4968">
        <f>COUNTIF(結算日!$A$3:$A$249,A4968)</f>
        <v>0</v>
      </c>
      <c r="Q4968" s="7">
        <f t="shared" si="1249"/>
        <v>42</v>
      </c>
      <c r="R4968" s="8">
        <f t="shared" ca="1" si="1253"/>
        <v>17430</v>
      </c>
      <c r="S4968" s="8">
        <f t="shared" ca="1" si="1254"/>
        <v>4514657</v>
      </c>
      <c r="T4968" s="8">
        <f t="shared" ca="1" si="1250"/>
        <v>415</v>
      </c>
      <c r="U4968" s="9">
        <f t="shared" ca="1" si="1255"/>
        <v>0</v>
      </c>
      <c r="V4968">
        <f t="shared" si="1251"/>
        <v>2018</v>
      </c>
      <c r="W4968">
        <f t="shared" si="1252"/>
        <v>7</v>
      </c>
    </row>
    <row r="4969" spans="1:23" x14ac:dyDescent="0.25">
      <c r="A4969" s="1">
        <v>43306</v>
      </c>
      <c r="B4969" s="2">
        <v>10965.79</v>
      </c>
      <c r="C4969" s="2">
        <v>122492</v>
      </c>
      <c r="D4969" s="2">
        <v>10864</v>
      </c>
      <c r="E4969" s="2">
        <v>10824</v>
      </c>
      <c r="F4969" s="10">
        <f t="shared" si="1242"/>
        <v>-9.2825049540434801E-3</v>
      </c>
      <c r="G4969" s="2">
        <f t="shared" ca="1" si="1243"/>
        <v>151534.27499999999</v>
      </c>
      <c r="H4969">
        <f t="shared" ca="1" si="1244"/>
        <v>-1</v>
      </c>
      <c r="I4969">
        <f t="shared" si="1245"/>
        <v>1</v>
      </c>
      <c r="J4969">
        <f t="shared" si="1248"/>
        <v>-29.599999999998545</v>
      </c>
      <c r="K4969">
        <f t="shared" si="1246"/>
        <v>1</v>
      </c>
      <c r="L4969" s="11">
        <f t="shared" ca="1" si="1240"/>
        <v>12326.659999999936</v>
      </c>
      <c r="M4969">
        <f t="shared" ca="1" si="1247"/>
        <v>1</v>
      </c>
      <c r="N4969">
        <f t="shared" ca="1" si="1241"/>
        <v>0</v>
      </c>
      <c r="O4969">
        <f>COUNTIF(結算日!$A$3:$A$249,A4969)</f>
        <v>0</v>
      </c>
      <c r="Q4969" s="7">
        <f t="shared" si="1249"/>
        <v>-7</v>
      </c>
      <c r="R4969" s="8">
        <f t="shared" ca="1" si="1253"/>
        <v>-2905</v>
      </c>
      <c r="S4969" s="8">
        <f t="shared" ca="1" si="1254"/>
        <v>4511752</v>
      </c>
      <c r="T4969" s="8">
        <f t="shared" ca="1" si="1250"/>
        <v>415</v>
      </c>
      <c r="U4969" s="9">
        <f t="shared" ca="1" si="1255"/>
        <v>0</v>
      </c>
      <c r="V4969">
        <f t="shared" si="1251"/>
        <v>2018</v>
      </c>
      <c r="W4969">
        <f t="shared" si="1252"/>
        <v>7</v>
      </c>
    </row>
    <row r="4970" spans="1:23" x14ac:dyDescent="0.25">
      <c r="A4970" s="1">
        <v>43307</v>
      </c>
      <c r="B4970" s="2">
        <v>11010.61</v>
      </c>
      <c r="C4970" s="2">
        <v>132250</v>
      </c>
      <c r="D4970" s="2">
        <v>10913</v>
      </c>
      <c r="E4970" s="2">
        <v>10870</v>
      </c>
      <c r="F4970" s="10">
        <f t="shared" si="1242"/>
        <v>-8.8650855856305943E-3</v>
      </c>
      <c r="G4970" s="2">
        <f t="shared" ca="1" si="1243"/>
        <v>150822.17499999999</v>
      </c>
      <c r="H4970">
        <f t="shared" ca="1" si="1244"/>
        <v>-1</v>
      </c>
      <c r="I4970">
        <f t="shared" si="1245"/>
        <v>1</v>
      </c>
      <c r="J4970">
        <f t="shared" si="1248"/>
        <v>44.819999999999709</v>
      </c>
      <c r="K4970">
        <f t="shared" si="1246"/>
        <v>1</v>
      </c>
      <c r="L4970" s="11">
        <f t="shared" ca="1" si="1240"/>
        <v>12371.479999999936</v>
      </c>
      <c r="M4970">
        <f t="shared" ca="1" si="1247"/>
        <v>1</v>
      </c>
      <c r="N4970">
        <f t="shared" ca="1" si="1241"/>
        <v>0</v>
      </c>
      <c r="O4970">
        <f>COUNTIF(結算日!$A$3:$A$249,A4970)</f>
        <v>0</v>
      </c>
      <c r="Q4970" s="7">
        <f t="shared" si="1249"/>
        <v>49</v>
      </c>
      <c r="R4970" s="8">
        <f t="shared" ca="1" si="1253"/>
        <v>20335</v>
      </c>
      <c r="S4970" s="8">
        <f t="shared" ca="1" si="1254"/>
        <v>4532087</v>
      </c>
      <c r="T4970" s="8">
        <f t="shared" ca="1" si="1250"/>
        <v>415</v>
      </c>
      <c r="U4970" s="9">
        <f t="shared" ca="1" si="1255"/>
        <v>0</v>
      </c>
      <c r="V4970">
        <f t="shared" si="1251"/>
        <v>2018</v>
      </c>
      <c r="W4970">
        <f t="shared" si="1252"/>
        <v>7</v>
      </c>
    </row>
    <row r="4971" spans="1:23" x14ac:dyDescent="0.25">
      <c r="A4971" s="1">
        <v>43308</v>
      </c>
      <c r="B4971" s="2">
        <v>11075.78</v>
      </c>
      <c r="C4971" s="2">
        <v>124321</v>
      </c>
      <c r="D4971" s="2">
        <v>10992</v>
      </c>
      <c r="E4971" s="2">
        <v>10949</v>
      </c>
      <c r="F4971" s="10">
        <f t="shared" si="1242"/>
        <v>-7.5642528110887453E-3</v>
      </c>
      <c r="G4971" s="2">
        <f t="shared" ca="1" si="1243"/>
        <v>148019</v>
      </c>
      <c r="H4971">
        <f t="shared" ca="1" si="1244"/>
        <v>-1</v>
      </c>
      <c r="I4971">
        <f t="shared" si="1245"/>
        <v>1</v>
      </c>
      <c r="J4971">
        <f t="shared" si="1248"/>
        <v>65.170000000000073</v>
      </c>
      <c r="K4971">
        <f t="shared" si="1246"/>
        <v>1</v>
      </c>
      <c r="L4971" s="11">
        <f t="shared" ca="1" si="1240"/>
        <v>12436.649999999936</v>
      </c>
      <c r="M4971">
        <f t="shared" ca="1" si="1247"/>
        <v>1</v>
      </c>
      <c r="N4971">
        <f t="shared" ca="1" si="1241"/>
        <v>0</v>
      </c>
      <c r="O4971">
        <f>COUNTIF(結算日!$A$3:$A$249,A4971)</f>
        <v>0</v>
      </c>
      <c r="Q4971" s="7">
        <f t="shared" si="1249"/>
        <v>79</v>
      </c>
      <c r="R4971" s="8">
        <f t="shared" ca="1" si="1253"/>
        <v>32785</v>
      </c>
      <c r="S4971" s="8">
        <f t="shared" ca="1" si="1254"/>
        <v>4564872</v>
      </c>
      <c r="T4971" s="8">
        <f t="shared" ca="1" si="1250"/>
        <v>415</v>
      </c>
      <c r="U4971" s="9">
        <f t="shared" ca="1" si="1255"/>
        <v>0</v>
      </c>
      <c r="V4971">
        <f t="shared" si="1251"/>
        <v>2018</v>
      </c>
      <c r="W4971">
        <f t="shared" si="1252"/>
        <v>7</v>
      </c>
    </row>
    <row r="4972" spans="1:23" x14ac:dyDescent="0.25">
      <c r="A4972" s="1">
        <v>43311</v>
      </c>
      <c r="B4972" s="2">
        <v>11033.54</v>
      </c>
      <c r="C4972" s="2">
        <v>125208</v>
      </c>
      <c r="D4972" s="2">
        <v>10939</v>
      </c>
      <c r="E4972" s="2">
        <v>10898</v>
      </c>
      <c r="F4972" s="10">
        <f t="shared" si="1242"/>
        <v>-8.5684195643466188E-3</v>
      </c>
      <c r="G4972" s="2">
        <f t="shared" ca="1" si="1243"/>
        <v>147749.42499999999</v>
      </c>
      <c r="H4972">
        <f t="shared" ca="1" si="1244"/>
        <v>-1</v>
      </c>
      <c r="I4972">
        <f t="shared" si="1245"/>
        <v>1</v>
      </c>
      <c r="J4972">
        <f t="shared" si="1248"/>
        <v>-42.239999999999782</v>
      </c>
      <c r="K4972">
        <f t="shared" si="1246"/>
        <v>1</v>
      </c>
      <c r="L4972" s="11">
        <f t="shared" ca="1" si="1240"/>
        <v>12394.409999999936</v>
      </c>
      <c r="M4972">
        <f t="shared" ca="1" si="1247"/>
        <v>1</v>
      </c>
      <c r="N4972">
        <f t="shared" ca="1" si="1241"/>
        <v>0</v>
      </c>
      <c r="O4972">
        <f>COUNTIF(結算日!$A$3:$A$249,A4972)</f>
        <v>0</v>
      </c>
      <c r="Q4972" s="7">
        <f t="shared" si="1249"/>
        <v>-53</v>
      </c>
      <c r="R4972" s="8">
        <f t="shared" ca="1" si="1253"/>
        <v>-21995</v>
      </c>
      <c r="S4972" s="8">
        <f t="shared" ca="1" si="1254"/>
        <v>4542877</v>
      </c>
      <c r="T4972" s="8">
        <f t="shared" ca="1" si="1250"/>
        <v>415</v>
      </c>
      <c r="U4972" s="9">
        <f t="shared" ca="1" si="1255"/>
        <v>0</v>
      </c>
      <c r="V4972">
        <f t="shared" si="1251"/>
        <v>2018</v>
      </c>
      <c r="W4972">
        <f t="shared" si="1252"/>
        <v>7</v>
      </c>
    </row>
    <row r="4973" spans="1:23" x14ac:dyDescent="0.25">
      <c r="A4973" s="1">
        <v>43312</v>
      </c>
      <c r="B4973" s="2">
        <v>11057.51</v>
      </c>
      <c r="C4973" s="2">
        <v>156299</v>
      </c>
      <c r="D4973" s="2">
        <v>10991</v>
      </c>
      <c r="E4973" s="2">
        <v>10949</v>
      </c>
      <c r="F4973" s="10">
        <f t="shared" si="1242"/>
        <v>-6.0149165589721276E-3</v>
      </c>
      <c r="G4973" s="2">
        <f t="shared" ca="1" si="1243"/>
        <v>147799.5</v>
      </c>
      <c r="H4973">
        <f t="shared" ca="1" si="1244"/>
        <v>1</v>
      </c>
      <c r="I4973">
        <f t="shared" si="1245"/>
        <v>1</v>
      </c>
      <c r="J4973">
        <f t="shared" si="1248"/>
        <v>23.969999999999345</v>
      </c>
      <c r="K4973">
        <f t="shared" si="1246"/>
        <v>1</v>
      </c>
      <c r="L4973" s="11">
        <f t="shared" ca="1" si="1240"/>
        <v>12418.379999999936</v>
      </c>
      <c r="M4973">
        <f t="shared" ca="1" si="1247"/>
        <v>1</v>
      </c>
      <c r="N4973">
        <f t="shared" ca="1" si="1241"/>
        <v>0</v>
      </c>
      <c r="O4973">
        <f>COUNTIF(結算日!$A$3:$A$249,A4973)</f>
        <v>0</v>
      </c>
      <c r="Q4973" s="7">
        <f t="shared" si="1249"/>
        <v>52</v>
      </c>
      <c r="R4973" s="8">
        <f t="shared" ca="1" si="1253"/>
        <v>21580</v>
      </c>
      <c r="S4973" s="8">
        <f t="shared" ca="1" si="1254"/>
        <v>4564457</v>
      </c>
      <c r="T4973" s="8">
        <f t="shared" ca="1" si="1250"/>
        <v>415</v>
      </c>
      <c r="U4973" s="9">
        <f t="shared" ca="1" si="1255"/>
        <v>0</v>
      </c>
      <c r="V4973">
        <f t="shared" si="1251"/>
        <v>2018</v>
      </c>
      <c r="W4973">
        <f t="shared" si="1252"/>
        <v>7</v>
      </c>
    </row>
    <row r="4974" spans="1:23" x14ac:dyDescent="0.25">
      <c r="A4974" s="1">
        <v>43313</v>
      </c>
      <c r="B4974" s="2">
        <v>11098.13</v>
      </c>
      <c r="C4974" s="2">
        <v>143609</v>
      </c>
      <c r="D4974" s="2">
        <v>11047</v>
      </c>
      <c r="E4974" s="2">
        <v>11001</v>
      </c>
      <c r="F4974" s="10">
        <f t="shared" si="1242"/>
        <v>-4.6070824544314215E-3</v>
      </c>
      <c r="G4974" s="2">
        <f t="shared" ca="1" si="1243"/>
        <v>147344</v>
      </c>
      <c r="H4974">
        <f t="shared" ca="1" si="1244"/>
        <v>-1</v>
      </c>
      <c r="I4974">
        <f t="shared" si="1245"/>
        <v>1</v>
      </c>
      <c r="J4974">
        <f t="shared" si="1248"/>
        <v>40.619999999998981</v>
      </c>
      <c r="K4974">
        <f t="shared" si="1246"/>
        <v>1</v>
      </c>
      <c r="L4974" s="11">
        <f t="shared" ca="1" si="1240"/>
        <v>12458.999999999935</v>
      </c>
      <c r="M4974">
        <f t="shared" ca="1" si="1247"/>
        <v>1</v>
      </c>
      <c r="N4974">
        <f t="shared" ca="1" si="1241"/>
        <v>0</v>
      </c>
      <c r="O4974">
        <f>COUNTIF(結算日!$A$3:$A$249,A4974)</f>
        <v>0</v>
      </c>
      <c r="Q4974" s="7">
        <f t="shared" si="1249"/>
        <v>56</v>
      </c>
      <c r="R4974" s="8">
        <f t="shared" ca="1" si="1253"/>
        <v>23240</v>
      </c>
      <c r="S4974" s="8">
        <f t="shared" ca="1" si="1254"/>
        <v>4587697</v>
      </c>
      <c r="T4974" s="8">
        <f t="shared" ca="1" si="1250"/>
        <v>415</v>
      </c>
      <c r="U4974" s="9">
        <f t="shared" ca="1" si="1255"/>
        <v>0</v>
      </c>
      <c r="V4974">
        <f t="shared" si="1251"/>
        <v>2018</v>
      </c>
      <c r="W4974">
        <f t="shared" si="1252"/>
        <v>8</v>
      </c>
    </row>
    <row r="4975" spans="1:23" x14ac:dyDescent="0.25">
      <c r="A4975" s="1">
        <v>43314</v>
      </c>
      <c r="B4975" s="2">
        <v>10929.77</v>
      </c>
      <c r="C4975" s="2">
        <v>140389</v>
      </c>
      <c r="D4975" s="2">
        <v>10871</v>
      </c>
      <c r="E4975" s="2">
        <v>10828</v>
      </c>
      <c r="F4975" s="10">
        <f t="shared" si="1242"/>
        <v>-5.3770573397244892E-3</v>
      </c>
      <c r="G4975" s="2">
        <f t="shared" ca="1" si="1243"/>
        <v>146605.625</v>
      </c>
      <c r="H4975">
        <f t="shared" ca="1" si="1244"/>
        <v>-1</v>
      </c>
      <c r="I4975">
        <f t="shared" si="1245"/>
        <v>1</v>
      </c>
      <c r="J4975">
        <f t="shared" si="1248"/>
        <v>-168.35999999999876</v>
      </c>
      <c r="K4975">
        <f t="shared" si="1246"/>
        <v>1</v>
      </c>
      <c r="L4975" s="11">
        <f t="shared" ca="1" si="1240"/>
        <v>12290.639999999936</v>
      </c>
      <c r="M4975">
        <f t="shared" ca="1" si="1247"/>
        <v>1</v>
      </c>
      <c r="N4975">
        <f t="shared" ca="1" si="1241"/>
        <v>0</v>
      </c>
      <c r="O4975">
        <f>COUNTIF(結算日!$A$3:$A$249,A4975)</f>
        <v>0</v>
      </c>
      <c r="Q4975" s="7">
        <f t="shared" si="1249"/>
        <v>-176</v>
      </c>
      <c r="R4975" s="8">
        <f t="shared" ca="1" si="1253"/>
        <v>-73040</v>
      </c>
      <c r="S4975" s="8">
        <f t="shared" ca="1" si="1254"/>
        <v>4514657</v>
      </c>
      <c r="T4975" s="8">
        <f t="shared" ca="1" si="1250"/>
        <v>415</v>
      </c>
      <c r="U4975" s="9">
        <f t="shared" ca="1" si="1255"/>
        <v>0</v>
      </c>
      <c r="V4975">
        <f t="shared" si="1251"/>
        <v>2018</v>
      </c>
      <c r="W4975">
        <f t="shared" si="1252"/>
        <v>8</v>
      </c>
    </row>
    <row r="4976" spans="1:23" x14ac:dyDescent="0.25">
      <c r="A4976" s="1">
        <v>43315</v>
      </c>
      <c r="B4976" s="2">
        <v>11012.43</v>
      </c>
      <c r="C4976" s="2">
        <v>134429</v>
      </c>
      <c r="D4976" s="2">
        <v>10967</v>
      </c>
      <c r="E4976" s="2">
        <v>10926</v>
      </c>
      <c r="F4976" s="10">
        <f t="shared" si="1242"/>
        <v>-4.1253383676446154E-3</v>
      </c>
      <c r="G4976" s="2">
        <f t="shared" ca="1" si="1243"/>
        <v>145274.22500000001</v>
      </c>
      <c r="H4976">
        <f t="shared" ca="1" si="1244"/>
        <v>-1</v>
      </c>
      <c r="I4976">
        <f t="shared" si="1245"/>
        <v>1</v>
      </c>
      <c r="J4976">
        <f t="shared" si="1248"/>
        <v>82.659999999999854</v>
      </c>
      <c r="K4976">
        <f t="shared" si="1246"/>
        <v>1</v>
      </c>
      <c r="L4976" s="11">
        <f t="shared" ca="1" si="1240"/>
        <v>12373.299999999936</v>
      </c>
      <c r="M4976">
        <f t="shared" ca="1" si="1247"/>
        <v>1</v>
      </c>
      <c r="N4976">
        <f t="shared" ca="1" si="1241"/>
        <v>0</v>
      </c>
      <c r="O4976">
        <f>COUNTIF(結算日!$A$3:$A$249,A4976)</f>
        <v>0</v>
      </c>
      <c r="Q4976" s="7">
        <f t="shared" si="1249"/>
        <v>96</v>
      </c>
      <c r="R4976" s="8">
        <f t="shared" ca="1" si="1253"/>
        <v>39840</v>
      </c>
      <c r="S4976" s="8">
        <f t="shared" ca="1" si="1254"/>
        <v>4554497</v>
      </c>
      <c r="T4976" s="8">
        <f t="shared" ca="1" si="1250"/>
        <v>415</v>
      </c>
      <c r="U4976" s="9">
        <f t="shared" ca="1" si="1255"/>
        <v>0</v>
      </c>
      <c r="V4976">
        <f t="shared" si="1251"/>
        <v>2018</v>
      </c>
      <c r="W4976">
        <f t="shared" si="1252"/>
        <v>8</v>
      </c>
    </row>
    <row r="4977" spans="1:23" x14ac:dyDescent="0.25">
      <c r="A4977" s="1">
        <v>43318</v>
      </c>
      <c r="B4977" s="2">
        <v>11024.1</v>
      </c>
      <c r="C4977" s="2">
        <v>116079</v>
      </c>
      <c r="D4977" s="2">
        <v>10982</v>
      </c>
      <c r="E4977" s="2">
        <v>10940</v>
      </c>
      <c r="F4977" s="10">
        <f t="shared" si="1242"/>
        <v>-3.8189058517248409E-3</v>
      </c>
      <c r="G4977" s="2">
        <f t="shared" ca="1" si="1243"/>
        <v>144151.07500000001</v>
      </c>
      <c r="H4977">
        <f t="shared" ca="1" si="1244"/>
        <v>-1</v>
      </c>
      <c r="I4977">
        <f t="shared" si="1245"/>
        <v>1</v>
      </c>
      <c r="J4977">
        <f t="shared" si="1248"/>
        <v>11.670000000000073</v>
      </c>
      <c r="K4977">
        <f t="shared" si="1246"/>
        <v>1</v>
      </c>
      <c r="L4977" s="11">
        <f t="shared" ca="1" si="1240"/>
        <v>12384.969999999936</v>
      </c>
      <c r="M4977">
        <f t="shared" ca="1" si="1247"/>
        <v>1</v>
      </c>
      <c r="N4977">
        <f t="shared" ca="1" si="1241"/>
        <v>0</v>
      </c>
      <c r="O4977">
        <f>COUNTIF(結算日!$A$3:$A$249,A4977)</f>
        <v>0</v>
      </c>
      <c r="Q4977" s="7">
        <f t="shared" si="1249"/>
        <v>15</v>
      </c>
      <c r="R4977" s="8">
        <f t="shared" ca="1" si="1253"/>
        <v>6225</v>
      </c>
      <c r="S4977" s="8">
        <f t="shared" ca="1" si="1254"/>
        <v>4560722</v>
      </c>
      <c r="T4977" s="8">
        <f t="shared" ca="1" si="1250"/>
        <v>415</v>
      </c>
      <c r="U4977" s="9">
        <f t="shared" ca="1" si="1255"/>
        <v>0</v>
      </c>
      <c r="V4977">
        <f t="shared" si="1251"/>
        <v>2018</v>
      </c>
      <c r="W4977">
        <f t="shared" si="1252"/>
        <v>8</v>
      </c>
    </row>
    <row r="4978" spans="1:23" x14ac:dyDescent="0.25">
      <c r="A4978" s="1">
        <v>43319</v>
      </c>
      <c r="B4978" s="2">
        <v>10983.44</v>
      </c>
      <c r="C4978" s="2">
        <v>118827</v>
      </c>
      <c r="D4978" s="2">
        <v>10969</v>
      </c>
      <c r="E4978" s="2">
        <v>10928</v>
      </c>
      <c r="F4978" s="10">
        <f t="shared" si="1242"/>
        <v>-1.3147065036090977E-3</v>
      </c>
      <c r="G4978" s="2">
        <f t="shared" ca="1" si="1243"/>
        <v>143293.6</v>
      </c>
      <c r="H4978">
        <f t="shared" ca="1" si="1244"/>
        <v>-1</v>
      </c>
      <c r="I4978">
        <f t="shared" si="1245"/>
        <v>1</v>
      </c>
      <c r="J4978">
        <f t="shared" si="1248"/>
        <v>-40.659999999999854</v>
      </c>
      <c r="K4978">
        <f t="shared" si="1246"/>
        <v>1</v>
      </c>
      <c r="L4978" s="11">
        <f t="shared" ca="1" si="1240"/>
        <v>12344.309999999936</v>
      </c>
      <c r="M4978">
        <f t="shared" ca="1" si="1247"/>
        <v>1</v>
      </c>
      <c r="N4978">
        <f t="shared" ca="1" si="1241"/>
        <v>0</v>
      </c>
      <c r="O4978">
        <f>COUNTIF(結算日!$A$3:$A$249,A4978)</f>
        <v>0</v>
      </c>
      <c r="Q4978" s="7">
        <f t="shared" si="1249"/>
        <v>-13</v>
      </c>
      <c r="R4978" s="8">
        <f t="shared" ca="1" si="1253"/>
        <v>-5395</v>
      </c>
      <c r="S4978" s="8">
        <f t="shared" ca="1" si="1254"/>
        <v>4555327</v>
      </c>
      <c r="T4978" s="8">
        <f t="shared" ca="1" si="1250"/>
        <v>415</v>
      </c>
      <c r="U4978" s="9">
        <f t="shared" ca="1" si="1255"/>
        <v>0</v>
      </c>
      <c r="V4978">
        <f t="shared" si="1251"/>
        <v>2018</v>
      </c>
      <c r="W4978">
        <f t="shared" si="1252"/>
        <v>8</v>
      </c>
    </row>
    <row r="4979" spans="1:23" x14ac:dyDescent="0.25">
      <c r="A4979" s="1">
        <v>43320</v>
      </c>
      <c r="B4979" s="2">
        <v>11075.25</v>
      </c>
      <c r="C4979" s="2">
        <v>138432</v>
      </c>
      <c r="D4979" s="2">
        <v>11045</v>
      </c>
      <c r="E4979" s="2">
        <v>11003</v>
      </c>
      <c r="F4979" s="10">
        <f t="shared" si="1242"/>
        <v>-2.7313153201958817E-3</v>
      </c>
      <c r="G4979" s="2">
        <f t="shared" ca="1" si="1243"/>
        <v>142264.125</v>
      </c>
      <c r="H4979">
        <f t="shared" ca="1" si="1244"/>
        <v>-1</v>
      </c>
      <c r="I4979">
        <f t="shared" si="1245"/>
        <v>1</v>
      </c>
      <c r="J4979">
        <f t="shared" si="1248"/>
        <v>91.809999999999491</v>
      </c>
      <c r="K4979">
        <f t="shared" si="1246"/>
        <v>1</v>
      </c>
      <c r="L4979" s="11">
        <f t="shared" ca="1" si="1240"/>
        <v>12436.119999999935</v>
      </c>
      <c r="M4979">
        <f t="shared" ca="1" si="1247"/>
        <v>1</v>
      </c>
      <c r="N4979">
        <f t="shared" ca="1" si="1241"/>
        <v>0</v>
      </c>
      <c r="O4979">
        <f>COUNTIF(結算日!$A$3:$A$249,A4979)</f>
        <v>0</v>
      </c>
      <c r="Q4979" s="7">
        <f t="shared" si="1249"/>
        <v>76</v>
      </c>
      <c r="R4979" s="8">
        <f t="shared" ca="1" si="1253"/>
        <v>31540</v>
      </c>
      <c r="S4979" s="8">
        <f t="shared" ca="1" si="1254"/>
        <v>4586867</v>
      </c>
      <c r="T4979" s="8">
        <f t="shared" ca="1" si="1250"/>
        <v>415</v>
      </c>
      <c r="U4979" s="9">
        <f t="shared" ca="1" si="1255"/>
        <v>0</v>
      </c>
      <c r="V4979">
        <f t="shared" si="1251"/>
        <v>2018</v>
      </c>
      <c r="W4979">
        <f t="shared" si="1252"/>
        <v>8</v>
      </c>
    </row>
    <row r="4980" spans="1:23" x14ac:dyDescent="0.25">
      <c r="A4980" s="1">
        <v>43321</v>
      </c>
      <c r="B4980" s="2">
        <v>11028.07</v>
      </c>
      <c r="C4980" s="2">
        <v>124118</v>
      </c>
      <c r="D4980" s="2">
        <v>11019</v>
      </c>
      <c r="E4980" s="2">
        <v>10982</v>
      </c>
      <c r="F4980" s="10">
        <f t="shared" si="1242"/>
        <v>-8.2244672005160613E-4</v>
      </c>
      <c r="G4980" s="2">
        <f t="shared" ca="1" si="1243"/>
        <v>140958.22500000001</v>
      </c>
      <c r="H4980">
        <f t="shared" ca="1" si="1244"/>
        <v>-1</v>
      </c>
      <c r="I4980">
        <f t="shared" si="1245"/>
        <v>1</v>
      </c>
      <c r="J4980">
        <f t="shared" si="1248"/>
        <v>-47.180000000000291</v>
      </c>
      <c r="K4980">
        <f t="shared" ca="1" si="1246"/>
        <v>-1</v>
      </c>
      <c r="L4980" s="11">
        <f t="shared" ca="1" si="1240"/>
        <v>12388.939999999935</v>
      </c>
      <c r="M4980">
        <f t="shared" ca="1" si="1247"/>
        <v>-1</v>
      </c>
      <c r="N4980">
        <f t="shared" ca="1" si="1241"/>
        <v>2</v>
      </c>
      <c r="O4980">
        <f>COUNTIF(結算日!$A$3:$A$249,A4980)</f>
        <v>0</v>
      </c>
      <c r="Q4980" s="7">
        <f t="shared" si="1249"/>
        <v>-26</v>
      </c>
      <c r="R4980" s="8">
        <f t="shared" ca="1" si="1253"/>
        <v>-10790</v>
      </c>
      <c r="S4980" s="8">
        <f t="shared" ca="1" si="1254"/>
        <v>4576077</v>
      </c>
      <c r="T4980" s="8">
        <f t="shared" ca="1" si="1250"/>
        <v>-415</v>
      </c>
      <c r="U4980" s="9">
        <f t="shared" ca="1" si="1255"/>
        <v>830</v>
      </c>
      <c r="V4980">
        <f t="shared" si="1251"/>
        <v>2018</v>
      </c>
      <c r="W4980">
        <f t="shared" si="1252"/>
        <v>8</v>
      </c>
    </row>
    <row r="4981" spans="1:23" x14ac:dyDescent="0.25">
      <c r="A4981" s="1">
        <v>43322</v>
      </c>
      <c r="B4981" s="2">
        <v>10983.68</v>
      </c>
      <c r="C4981" s="2">
        <v>123334</v>
      </c>
      <c r="D4981" s="2">
        <v>10962</v>
      </c>
      <c r="E4981" s="2">
        <v>10928</v>
      </c>
      <c r="F4981" s="10">
        <f t="shared" si="1242"/>
        <v>-1.9738375480713444E-3</v>
      </c>
      <c r="G4981" s="2">
        <f t="shared" ca="1" si="1243"/>
        <v>139937.82500000001</v>
      </c>
      <c r="H4981">
        <f t="shared" ca="1" si="1244"/>
        <v>-1</v>
      </c>
      <c r="I4981">
        <f t="shared" si="1245"/>
        <v>1</v>
      </c>
      <c r="J4981">
        <f t="shared" si="1248"/>
        <v>-44.389999999999418</v>
      </c>
      <c r="K4981">
        <f t="shared" si="1246"/>
        <v>1</v>
      </c>
      <c r="L4981" s="11">
        <f t="shared" ca="1" si="1240"/>
        <v>12433.329999999934</v>
      </c>
      <c r="M4981">
        <f t="shared" ca="1" si="1247"/>
        <v>1</v>
      </c>
      <c r="N4981">
        <f t="shared" ca="1" si="1241"/>
        <v>2</v>
      </c>
      <c r="O4981">
        <f>COUNTIF(結算日!$A$3:$A$249,A4981)</f>
        <v>0</v>
      </c>
      <c r="Q4981" s="7">
        <f t="shared" si="1249"/>
        <v>-57</v>
      </c>
      <c r="R4981" s="8">
        <f t="shared" ca="1" si="1253"/>
        <v>23655</v>
      </c>
      <c r="S4981" s="8">
        <f t="shared" ca="1" si="1254"/>
        <v>4598902</v>
      </c>
      <c r="T4981" s="8">
        <f t="shared" ca="1" si="1250"/>
        <v>419</v>
      </c>
      <c r="U4981" s="9">
        <f t="shared" ca="1" si="1255"/>
        <v>834</v>
      </c>
      <c r="V4981">
        <f t="shared" si="1251"/>
        <v>2018</v>
      </c>
      <c r="W4981">
        <f t="shared" si="1252"/>
        <v>8</v>
      </c>
    </row>
    <row r="4982" spans="1:23" x14ac:dyDescent="0.25">
      <c r="A4982" s="1">
        <v>43325</v>
      </c>
      <c r="B4982" s="2">
        <v>10748.92</v>
      </c>
      <c r="C4982" s="2">
        <v>157474</v>
      </c>
      <c r="D4982" s="2">
        <v>10758</v>
      </c>
      <c r="E4982" s="2">
        <v>10731</v>
      </c>
      <c r="F4982" s="10">
        <f t="shared" si="1242"/>
        <v>8.4473602929402425E-4</v>
      </c>
      <c r="G4982" s="2">
        <f t="shared" ca="1" si="1243"/>
        <v>139125.25</v>
      </c>
      <c r="H4982">
        <f t="shared" ca="1" si="1244"/>
        <v>1</v>
      </c>
      <c r="I4982">
        <f t="shared" si="1245"/>
        <v>-1</v>
      </c>
      <c r="J4982">
        <f t="shared" si="1248"/>
        <v>-234.76000000000022</v>
      </c>
      <c r="K4982">
        <f t="shared" ca="1" si="1246"/>
        <v>1</v>
      </c>
      <c r="L4982" s="11">
        <f t="shared" ca="1" si="1240"/>
        <v>12198.569999999934</v>
      </c>
      <c r="M4982">
        <f t="shared" ca="1" si="1247"/>
        <v>1</v>
      </c>
      <c r="N4982">
        <f t="shared" ca="1" si="1241"/>
        <v>0</v>
      </c>
      <c r="O4982">
        <f>COUNTIF(結算日!$A$3:$A$249,A4982)</f>
        <v>0</v>
      </c>
      <c r="Q4982" s="7">
        <f t="shared" si="1249"/>
        <v>-204</v>
      </c>
      <c r="R4982" s="8">
        <f t="shared" ca="1" si="1253"/>
        <v>-85476</v>
      </c>
      <c r="S4982" s="8">
        <f t="shared" ca="1" si="1254"/>
        <v>4512592</v>
      </c>
      <c r="T4982" s="8">
        <f t="shared" ca="1" si="1250"/>
        <v>419</v>
      </c>
      <c r="U4982" s="9">
        <f t="shared" ca="1" si="1255"/>
        <v>0</v>
      </c>
      <c r="V4982">
        <f t="shared" si="1251"/>
        <v>2018</v>
      </c>
      <c r="W4982">
        <f t="shared" si="1252"/>
        <v>8</v>
      </c>
    </row>
    <row r="4983" spans="1:23" x14ac:dyDescent="0.25">
      <c r="A4983" s="1">
        <v>43326</v>
      </c>
      <c r="B4983" s="2">
        <v>10824.23</v>
      </c>
      <c r="C4983" s="2">
        <v>135596</v>
      </c>
      <c r="D4983" s="2">
        <v>10820</v>
      </c>
      <c r="E4983" s="2">
        <v>10790</v>
      </c>
      <c r="F4983" s="10">
        <f t="shared" si="1242"/>
        <v>-3.9078992223928743E-4</v>
      </c>
      <c r="G4983" s="2">
        <f t="shared" ca="1" si="1243"/>
        <v>138277.54999999999</v>
      </c>
      <c r="H4983">
        <f t="shared" ca="1" si="1244"/>
        <v>-1</v>
      </c>
      <c r="I4983">
        <f t="shared" si="1245"/>
        <v>1</v>
      </c>
      <c r="J4983">
        <f t="shared" si="1248"/>
        <v>75.309999999999491</v>
      </c>
      <c r="K4983">
        <f t="shared" ca="1" si="1246"/>
        <v>-1</v>
      </c>
      <c r="L4983" s="11">
        <f t="shared" ca="1" si="1240"/>
        <v>12273.879999999934</v>
      </c>
      <c r="M4983">
        <f t="shared" ca="1" si="1247"/>
        <v>-1</v>
      </c>
      <c r="N4983">
        <f t="shared" ca="1" si="1241"/>
        <v>2</v>
      </c>
      <c r="O4983">
        <f>COUNTIF(結算日!$A$3:$A$249,A4983)</f>
        <v>0</v>
      </c>
      <c r="Q4983" s="7">
        <f t="shared" si="1249"/>
        <v>62</v>
      </c>
      <c r="R4983" s="8">
        <f t="shared" ca="1" si="1253"/>
        <v>25978</v>
      </c>
      <c r="S4983" s="8">
        <f t="shared" ca="1" si="1254"/>
        <v>4538570</v>
      </c>
      <c r="T4983" s="8">
        <f t="shared" ca="1" si="1250"/>
        <v>-419</v>
      </c>
      <c r="U4983" s="9">
        <f t="shared" ca="1" si="1255"/>
        <v>838</v>
      </c>
      <c r="V4983">
        <f t="shared" si="1251"/>
        <v>2018</v>
      </c>
      <c r="W4983">
        <f t="shared" si="1252"/>
        <v>8</v>
      </c>
    </row>
    <row r="4984" spans="1:23" x14ac:dyDescent="0.25">
      <c r="A4984" s="1">
        <v>43327</v>
      </c>
      <c r="B4984" s="2">
        <v>10716.75</v>
      </c>
      <c r="C4984" s="2">
        <v>132619</v>
      </c>
      <c r="D4984" s="2">
        <v>10737</v>
      </c>
      <c r="E4984" s="2">
        <v>10679</v>
      </c>
      <c r="F4984" s="10">
        <f t="shared" si="1242"/>
        <v>-3.5225231530081613E-3</v>
      </c>
      <c r="G4984" s="2">
        <f t="shared" ca="1" si="1243"/>
        <v>137141.47500000001</v>
      </c>
      <c r="H4984">
        <f t="shared" ca="1" si="1244"/>
        <v>-1</v>
      </c>
      <c r="I4984">
        <f t="shared" si="1245"/>
        <v>1</v>
      </c>
      <c r="J4984">
        <f t="shared" si="1248"/>
        <v>-107.47999999999956</v>
      </c>
      <c r="K4984">
        <f t="shared" si="1246"/>
        <v>1</v>
      </c>
      <c r="L4984" s="11">
        <f t="shared" ca="1" si="1240"/>
        <v>12381.359999999933</v>
      </c>
      <c r="M4984">
        <f t="shared" ca="1" si="1247"/>
        <v>1</v>
      </c>
      <c r="N4984">
        <f t="shared" ca="1" si="1241"/>
        <v>2</v>
      </c>
      <c r="O4984">
        <f>COUNTIF(結算日!$A$3:$A$249,A4984)</f>
        <v>1</v>
      </c>
      <c r="Q4984" s="7">
        <f t="shared" si="1249"/>
        <v>-83</v>
      </c>
      <c r="R4984" s="8">
        <f t="shared" ca="1" si="1253"/>
        <v>34777</v>
      </c>
      <c r="S4984" s="8">
        <f t="shared" ca="1" si="1254"/>
        <v>4572509</v>
      </c>
      <c r="T4984" s="8">
        <f t="shared" ca="1" si="1250"/>
        <v>428</v>
      </c>
      <c r="U4984" s="9">
        <f t="shared" ca="1" si="1255"/>
        <v>847</v>
      </c>
      <c r="V4984">
        <f t="shared" si="1251"/>
        <v>2018</v>
      </c>
      <c r="W4984">
        <f t="shared" si="1252"/>
        <v>8</v>
      </c>
    </row>
    <row r="4985" spans="1:23" x14ac:dyDescent="0.25">
      <c r="A4985" s="1">
        <v>43328</v>
      </c>
      <c r="B4985" s="2">
        <v>10683.9</v>
      </c>
      <c r="C4985" s="2">
        <v>138929</v>
      </c>
      <c r="D4985" s="2">
        <v>10689</v>
      </c>
      <c r="E4985" s="2">
        <v>10675</v>
      </c>
      <c r="F4985" s="10">
        <f t="shared" si="1242"/>
        <v>4.7735377530688794E-4</v>
      </c>
      <c r="G4985" s="2">
        <f t="shared" ca="1" si="1243"/>
        <v>137193.22500000001</v>
      </c>
      <c r="H4985">
        <f t="shared" ca="1" si="1244"/>
        <v>1</v>
      </c>
      <c r="I4985">
        <f t="shared" si="1245"/>
        <v>-1</v>
      </c>
      <c r="J4985">
        <f t="shared" si="1248"/>
        <v>-32.850000000000364</v>
      </c>
      <c r="K4985">
        <f t="shared" ca="1" si="1246"/>
        <v>1</v>
      </c>
      <c r="L4985" s="11">
        <f t="shared" ca="1" si="1240"/>
        <v>12348.509999999933</v>
      </c>
      <c r="M4985">
        <f t="shared" ca="1" si="1247"/>
        <v>1</v>
      </c>
      <c r="N4985">
        <f t="shared" ca="1" si="1241"/>
        <v>0</v>
      </c>
      <c r="O4985">
        <f>COUNTIF(結算日!$A$3:$A$249,A4985)</f>
        <v>0</v>
      </c>
      <c r="Q4985" s="7">
        <f t="shared" si="1249"/>
        <v>10</v>
      </c>
      <c r="R4985" s="8">
        <f t="shared" ca="1" si="1253"/>
        <v>4280</v>
      </c>
      <c r="S4985" s="8">
        <f t="shared" ca="1" si="1254"/>
        <v>4575942</v>
      </c>
      <c r="T4985" s="8">
        <f t="shared" ca="1" si="1250"/>
        <v>428</v>
      </c>
      <c r="U4985" s="9">
        <f t="shared" ca="1" si="1255"/>
        <v>0</v>
      </c>
      <c r="V4985">
        <f t="shared" si="1251"/>
        <v>2018</v>
      </c>
      <c r="W4985">
        <f t="shared" si="1252"/>
        <v>8</v>
      </c>
    </row>
    <row r="4986" spans="1:23" x14ac:dyDescent="0.25">
      <c r="A4986" s="1">
        <v>43329</v>
      </c>
      <c r="B4986" s="2">
        <v>10690.96</v>
      </c>
      <c r="C4986" s="2">
        <v>126637</v>
      </c>
      <c r="D4986" s="2">
        <v>10661</v>
      </c>
      <c r="E4986" s="2">
        <v>10648</v>
      </c>
      <c r="F4986" s="10">
        <f t="shared" si="1242"/>
        <v>-2.8023676077731929E-3</v>
      </c>
      <c r="G4986" s="2">
        <f t="shared" ca="1" si="1243"/>
        <v>136650.82500000001</v>
      </c>
      <c r="H4986">
        <f t="shared" ca="1" si="1244"/>
        <v>-1</v>
      </c>
      <c r="I4986">
        <f t="shared" si="1245"/>
        <v>1</v>
      </c>
      <c r="J4986">
        <f t="shared" si="1248"/>
        <v>7.0599999999994907</v>
      </c>
      <c r="K4986">
        <f t="shared" si="1246"/>
        <v>1</v>
      </c>
      <c r="L4986" s="11">
        <f t="shared" ca="1" si="1240"/>
        <v>12355.569999999932</v>
      </c>
      <c r="M4986">
        <f t="shared" ca="1" si="1247"/>
        <v>1</v>
      </c>
      <c r="N4986">
        <f t="shared" ca="1" si="1241"/>
        <v>0</v>
      </c>
      <c r="O4986">
        <f>COUNTIF(結算日!$A$3:$A$249,A4986)</f>
        <v>0</v>
      </c>
      <c r="Q4986" s="7">
        <f t="shared" si="1249"/>
        <v>-28</v>
      </c>
      <c r="R4986" s="8">
        <f t="shared" ca="1" si="1253"/>
        <v>-11984</v>
      </c>
      <c r="S4986" s="8">
        <f t="shared" ca="1" si="1254"/>
        <v>4563958</v>
      </c>
      <c r="T4986" s="8">
        <f t="shared" ca="1" si="1250"/>
        <v>428</v>
      </c>
      <c r="U4986" s="9">
        <f t="shared" ca="1" si="1255"/>
        <v>0</v>
      </c>
      <c r="V4986">
        <f t="shared" si="1251"/>
        <v>2018</v>
      </c>
      <c r="W4986">
        <f t="shared" si="1252"/>
        <v>8</v>
      </c>
    </row>
    <row r="4987" spans="1:23" x14ac:dyDescent="0.25">
      <c r="A4987" s="1">
        <v>43332</v>
      </c>
      <c r="B4987" s="2">
        <v>10699.05</v>
      </c>
      <c r="C4987" s="2">
        <v>113251</v>
      </c>
      <c r="D4987" s="2">
        <v>10671</v>
      </c>
      <c r="E4987" s="2">
        <v>10661</v>
      </c>
      <c r="F4987" s="10">
        <f t="shared" si="1242"/>
        <v>-2.6217280973543922E-3</v>
      </c>
      <c r="G4987" s="2">
        <f t="shared" ca="1" si="1243"/>
        <v>136384.875</v>
      </c>
      <c r="H4987">
        <f t="shared" ca="1" si="1244"/>
        <v>-1</v>
      </c>
      <c r="I4987">
        <f t="shared" si="1245"/>
        <v>1</v>
      </c>
      <c r="J4987">
        <f t="shared" si="1248"/>
        <v>8.0900000000001455</v>
      </c>
      <c r="K4987">
        <f t="shared" si="1246"/>
        <v>1</v>
      </c>
      <c r="L4987" s="11">
        <f t="shared" ca="1" si="1240"/>
        <v>12363.659999999933</v>
      </c>
      <c r="M4987">
        <f t="shared" ca="1" si="1247"/>
        <v>1</v>
      </c>
      <c r="N4987">
        <f t="shared" ca="1" si="1241"/>
        <v>0</v>
      </c>
      <c r="O4987">
        <f>COUNTIF(結算日!$A$3:$A$249,A4987)</f>
        <v>0</v>
      </c>
      <c r="Q4987" s="7">
        <f t="shared" si="1249"/>
        <v>10</v>
      </c>
      <c r="R4987" s="8">
        <f t="shared" ca="1" si="1253"/>
        <v>4280</v>
      </c>
      <c r="S4987" s="8">
        <f t="shared" ca="1" si="1254"/>
        <v>4568238</v>
      </c>
      <c r="T4987" s="8">
        <f t="shared" ca="1" si="1250"/>
        <v>428</v>
      </c>
      <c r="U4987" s="9">
        <f t="shared" ca="1" si="1255"/>
        <v>0</v>
      </c>
      <c r="V4987">
        <f t="shared" si="1251"/>
        <v>2018</v>
      </c>
      <c r="W4987">
        <f t="shared" si="1252"/>
        <v>8</v>
      </c>
    </row>
    <row r="4988" spans="1:23" x14ac:dyDescent="0.25">
      <c r="A4988" s="1">
        <v>43333</v>
      </c>
      <c r="B4988" s="2">
        <v>10792.2</v>
      </c>
      <c r="C4988" s="2">
        <v>112288</v>
      </c>
      <c r="D4988" s="2">
        <v>10767</v>
      </c>
      <c r="E4988" s="2">
        <v>10754</v>
      </c>
      <c r="F4988" s="10">
        <f t="shared" si="1242"/>
        <v>-2.3350197364764291E-3</v>
      </c>
      <c r="G4988" s="2">
        <f t="shared" ca="1" si="1243"/>
        <v>135674.57500000001</v>
      </c>
      <c r="H4988">
        <f t="shared" ca="1" si="1244"/>
        <v>-1</v>
      </c>
      <c r="I4988">
        <f t="shared" si="1245"/>
        <v>1</v>
      </c>
      <c r="J4988">
        <f t="shared" si="1248"/>
        <v>93.150000000001455</v>
      </c>
      <c r="K4988">
        <f t="shared" si="1246"/>
        <v>1</v>
      </c>
      <c r="L4988" s="11">
        <f t="shared" ca="1" si="1240"/>
        <v>12456.809999999934</v>
      </c>
      <c r="M4988">
        <f t="shared" ca="1" si="1247"/>
        <v>1</v>
      </c>
      <c r="N4988">
        <f t="shared" ca="1" si="1241"/>
        <v>0</v>
      </c>
      <c r="O4988">
        <f>COUNTIF(結算日!$A$3:$A$249,A4988)</f>
        <v>0</v>
      </c>
      <c r="Q4988" s="7">
        <f t="shared" si="1249"/>
        <v>96</v>
      </c>
      <c r="R4988" s="8">
        <f t="shared" ca="1" si="1253"/>
        <v>41088</v>
      </c>
      <c r="S4988" s="8">
        <f t="shared" ca="1" si="1254"/>
        <v>4609326</v>
      </c>
      <c r="T4988" s="8">
        <f t="shared" ca="1" si="1250"/>
        <v>428</v>
      </c>
      <c r="U4988" s="9">
        <f t="shared" ca="1" si="1255"/>
        <v>0</v>
      </c>
      <c r="V4988">
        <f t="shared" si="1251"/>
        <v>2018</v>
      </c>
      <c r="W4988">
        <f t="shared" si="1252"/>
        <v>8</v>
      </c>
    </row>
    <row r="4989" spans="1:23" x14ac:dyDescent="0.25">
      <c r="A4989" s="1">
        <v>43334</v>
      </c>
      <c r="B4989" s="2">
        <v>10804.2</v>
      </c>
      <c r="C4989" s="2">
        <v>97387</v>
      </c>
      <c r="D4989" s="2">
        <v>10764</v>
      </c>
      <c r="E4989" s="2">
        <v>10749</v>
      </c>
      <c r="F4989" s="10">
        <f t="shared" si="1242"/>
        <v>-3.7207752540678873E-3</v>
      </c>
      <c r="G4989" s="2">
        <f t="shared" ca="1" si="1243"/>
        <v>134462.97500000001</v>
      </c>
      <c r="H4989">
        <f t="shared" ca="1" si="1244"/>
        <v>-1</v>
      </c>
      <c r="I4989">
        <f t="shared" si="1245"/>
        <v>1</v>
      </c>
      <c r="J4989">
        <f t="shared" si="1248"/>
        <v>12</v>
      </c>
      <c r="K4989">
        <f t="shared" si="1246"/>
        <v>1</v>
      </c>
      <c r="L4989" s="11">
        <f t="shared" ca="1" si="1240"/>
        <v>12468.809999999934</v>
      </c>
      <c r="M4989">
        <f t="shared" ca="1" si="1247"/>
        <v>1</v>
      </c>
      <c r="N4989">
        <f t="shared" ca="1" si="1241"/>
        <v>0</v>
      </c>
      <c r="O4989">
        <f>COUNTIF(結算日!$A$3:$A$249,A4989)</f>
        <v>0</v>
      </c>
      <c r="Q4989" s="7">
        <f t="shared" si="1249"/>
        <v>-3</v>
      </c>
      <c r="R4989" s="8">
        <f t="shared" ca="1" si="1253"/>
        <v>-1284</v>
      </c>
      <c r="S4989" s="8">
        <f t="shared" ca="1" si="1254"/>
        <v>4608042</v>
      </c>
      <c r="T4989" s="8">
        <f t="shared" ca="1" si="1250"/>
        <v>428</v>
      </c>
      <c r="U4989" s="9">
        <f t="shared" ca="1" si="1255"/>
        <v>0</v>
      </c>
      <c r="V4989">
        <f t="shared" si="1251"/>
        <v>2018</v>
      </c>
      <c r="W4989">
        <f t="shared" si="1252"/>
        <v>8</v>
      </c>
    </row>
    <row r="4990" spans="1:23" x14ac:dyDescent="0.25">
      <c r="A4990" s="1">
        <v>43335</v>
      </c>
      <c r="B4990" s="2">
        <v>10863.13</v>
      </c>
      <c r="C4990" s="2">
        <v>99539</v>
      </c>
      <c r="D4990" s="2">
        <v>10842</v>
      </c>
      <c r="E4990" s="2">
        <v>10825</v>
      </c>
      <c r="F4990" s="10">
        <f t="shared" si="1242"/>
        <v>-1.9451115838620137E-3</v>
      </c>
      <c r="G4990" s="2">
        <f t="shared" ca="1" si="1243"/>
        <v>133666.47500000001</v>
      </c>
      <c r="H4990">
        <f t="shared" ca="1" si="1244"/>
        <v>-1</v>
      </c>
      <c r="I4990">
        <f t="shared" si="1245"/>
        <v>1</v>
      </c>
      <c r="J4990">
        <f t="shared" si="1248"/>
        <v>58.929999999998472</v>
      </c>
      <c r="K4990">
        <f t="shared" si="1246"/>
        <v>1</v>
      </c>
      <c r="L4990" s="11">
        <f t="shared" ref="L4990:L5053" ca="1" si="1256">L4989+J4990*M4989</f>
        <v>12527.739999999932</v>
      </c>
      <c r="M4990">
        <f t="shared" ca="1" si="1247"/>
        <v>1</v>
      </c>
      <c r="N4990">
        <f t="shared" ref="N4990:N5053" ca="1" si="1257">ABS(M4990-M4989)</f>
        <v>0</v>
      </c>
      <c r="O4990">
        <f>COUNTIF(結算日!$A$3:$A$249,A4990)</f>
        <v>0</v>
      </c>
      <c r="Q4990" s="7">
        <f t="shared" si="1249"/>
        <v>78</v>
      </c>
      <c r="R4990" s="8">
        <f t="shared" ca="1" si="1253"/>
        <v>33384</v>
      </c>
      <c r="S4990" s="8">
        <f t="shared" ca="1" si="1254"/>
        <v>4641426</v>
      </c>
      <c r="T4990" s="8">
        <f t="shared" ca="1" si="1250"/>
        <v>428</v>
      </c>
      <c r="U4990" s="9">
        <f t="shared" ca="1" si="1255"/>
        <v>0</v>
      </c>
      <c r="V4990">
        <f t="shared" si="1251"/>
        <v>2018</v>
      </c>
      <c r="W4990">
        <f t="shared" si="1252"/>
        <v>8</v>
      </c>
    </row>
    <row r="4991" spans="1:23" x14ac:dyDescent="0.25">
      <c r="A4991" s="1">
        <v>43336</v>
      </c>
      <c r="B4991" s="2">
        <v>10809.35</v>
      </c>
      <c r="C4991" s="2">
        <v>96246</v>
      </c>
      <c r="D4991" s="2">
        <v>10788</v>
      </c>
      <c r="E4991" s="2">
        <v>10771</v>
      </c>
      <c r="F4991" s="10">
        <f t="shared" si="1242"/>
        <v>-1.9751418910480822E-3</v>
      </c>
      <c r="G4991" s="2">
        <f t="shared" ca="1" si="1243"/>
        <v>132580.35</v>
      </c>
      <c r="H4991">
        <f t="shared" ca="1" si="1244"/>
        <v>-1</v>
      </c>
      <c r="I4991">
        <f t="shared" si="1245"/>
        <v>1</v>
      </c>
      <c r="J4991">
        <f t="shared" si="1248"/>
        <v>-53.779999999998836</v>
      </c>
      <c r="K4991">
        <f t="shared" si="1246"/>
        <v>1</v>
      </c>
      <c r="L4991" s="11">
        <f t="shared" ca="1" si="1256"/>
        <v>12473.959999999934</v>
      </c>
      <c r="M4991">
        <f t="shared" ca="1" si="1247"/>
        <v>1</v>
      </c>
      <c r="N4991">
        <f t="shared" ca="1" si="1257"/>
        <v>0</v>
      </c>
      <c r="O4991">
        <f>COUNTIF(結算日!$A$3:$A$249,A4991)</f>
        <v>0</v>
      </c>
      <c r="Q4991" s="7">
        <f t="shared" si="1249"/>
        <v>-54</v>
      </c>
      <c r="R4991" s="8">
        <f t="shared" ca="1" si="1253"/>
        <v>-23112</v>
      </c>
      <c r="S4991" s="8">
        <f t="shared" ca="1" si="1254"/>
        <v>4618314</v>
      </c>
      <c r="T4991" s="8">
        <f t="shared" ca="1" si="1250"/>
        <v>428</v>
      </c>
      <c r="U4991" s="9">
        <f t="shared" ca="1" si="1255"/>
        <v>0</v>
      </c>
      <c r="V4991">
        <f t="shared" si="1251"/>
        <v>2018</v>
      </c>
      <c r="W4991">
        <f t="shared" si="1252"/>
        <v>8</v>
      </c>
    </row>
    <row r="4992" spans="1:23" x14ac:dyDescent="0.25">
      <c r="A4992" s="1">
        <v>43339</v>
      </c>
      <c r="B4992" s="2">
        <v>10902.21</v>
      </c>
      <c r="C4992" s="2">
        <v>105141</v>
      </c>
      <c r="D4992" s="2">
        <v>10884</v>
      </c>
      <c r="E4992" s="2">
        <v>10864</v>
      </c>
      <c r="F4992" s="10">
        <f t="shared" si="1242"/>
        <v>-1.6703035439602498E-3</v>
      </c>
      <c r="G4992" s="2">
        <f t="shared" ca="1" si="1243"/>
        <v>131644.375</v>
      </c>
      <c r="H4992">
        <f t="shared" ca="1" si="1244"/>
        <v>-1</v>
      </c>
      <c r="I4992">
        <f t="shared" si="1245"/>
        <v>1</v>
      </c>
      <c r="J4992">
        <f t="shared" si="1248"/>
        <v>92.859999999998763</v>
      </c>
      <c r="K4992">
        <f t="shared" si="1246"/>
        <v>1</v>
      </c>
      <c r="L4992" s="11">
        <f t="shared" ca="1" si="1256"/>
        <v>12566.819999999932</v>
      </c>
      <c r="M4992">
        <f t="shared" ca="1" si="1247"/>
        <v>1</v>
      </c>
      <c r="N4992">
        <f t="shared" ca="1" si="1257"/>
        <v>0</v>
      </c>
      <c r="O4992">
        <f>COUNTIF(結算日!$A$3:$A$249,A4992)</f>
        <v>0</v>
      </c>
      <c r="Q4992" s="7">
        <f t="shared" si="1249"/>
        <v>96</v>
      </c>
      <c r="R4992" s="8">
        <f t="shared" ca="1" si="1253"/>
        <v>41088</v>
      </c>
      <c r="S4992" s="8">
        <f t="shared" ca="1" si="1254"/>
        <v>4659402</v>
      </c>
      <c r="T4992" s="8">
        <f t="shared" ca="1" si="1250"/>
        <v>428</v>
      </c>
      <c r="U4992" s="9">
        <f t="shared" ca="1" si="1255"/>
        <v>0</v>
      </c>
      <c r="V4992">
        <f t="shared" si="1251"/>
        <v>2018</v>
      </c>
      <c r="W4992">
        <f t="shared" si="1252"/>
        <v>8</v>
      </c>
    </row>
    <row r="4993" spans="1:23" x14ac:dyDescent="0.25">
      <c r="A4993" s="1">
        <v>43340</v>
      </c>
      <c r="B4993" s="2">
        <v>10989.55</v>
      </c>
      <c r="C4993" s="2">
        <v>127665</v>
      </c>
      <c r="D4993" s="2">
        <v>10955</v>
      </c>
      <c r="E4993" s="2">
        <v>10937</v>
      </c>
      <c r="F4993" s="10">
        <f t="shared" si="1242"/>
        <v>-3.143895791911322E-3</v>
      </c>
      <c r="G4993" s="2">
        <f t="shared" ca="1" si="1243"/>
        <v>130568.02499999999</v>
      </c>
      <c r="H4993">
        <f t="shared" ca="1" si="1244"/>
        <v>-1</v>
      </c>
      <c r="I4993">
        <f t="shared" si="1245"/>
        <v>1</v>
      </c>
      <c r="J4993">
        <f t="shared" si="1248"/>
        <v>87.340000000000146</v>
      </c>
      <c r="K4993">
        <f t="shared" si="1246"/>
        <v>1</v>
      </c>
      <c r="L4993" s="11">
        <f t="shared" ca="1" si="1256"/>
        <v>12654.159999999933</v>
      </c>
      <c r="M4993">
        <f t="shared" ca="1" si="1247"/>
        <v>1</v>
      </c>
      <c r="N4993">
        <f t="shared" ca="1" si="1257"/>
        <v>0</v>
      </c>
      <c r="O4993">
        <f>COUNTIF(結算日!$A$3:$A$249,A4993)</f>
        <v>0</v>
      </c>
      <c r="Q4993" s="7">
        <f t="shared" si="1249"/>
        <v>71</v>
      </c>
      <c r="R4993" s="8">
        <f t="shared" ca="1" si="1253"/>
        <v>30388</v>
      </c>
      <c r="S4993" s="8">
        <f t="shared" ca="1" si="1254"/>
        <v>4689790</v>
      </c>
      <c r="T4993" s="8">
        <f t="shared" ca="1" si="1250"/>
        <v>428</v>
      </c>
      <c r="U4993" s="9">
        <f t="shared" ca="1" si="1255"/>
        <v>0</v>
      </c>
      <c r="V4993">
        <f t="shared" si="1251"/>
        <v>2018</v>
      </c>
      <c r="W4993">
        <f t="shared" si="1252"/>
        <v>8</v>
      </c>
    </row>
    <row r="4994" spans="1:23" x14ac:dyDescent="0.25">
      <c r="A4994" s="1">
        <v>43341</v>
      </c>
      <c r="B4994" s="2">
        <v>11099.57</v>
      </c>
      <c r="C4994" s="2">
        <v>118585</v>
      </c>
      <c r="D4994" s="2">
        <v>11042</v>
      </c>
      <c r="E4994" s="2">
        <v>11023</v>
      </c>
      <c r="F4994" s="10">
        <f t="shared" ref="F4994:F5057" si="1258">IF(O4994=1,E4994,D4994)/B4994-1</f>
        <v>-5.186687412215063E-3</v>
      </c>
      <c r="G4994" s="2">
        <f t="shared" ref="G4994:G5057" ca="1" si="1259">IF(ROW()&gt;$G$1,AVERAGE(OFFSET(C4994,-$G$1+1,,$G$1)),"")</f>
        <v>130483.6</v>
      </c>
      <c r="H4994">
        <f t="shared" ref="H4994:H5057" ca="1" si="1260">IF(G4994="",0,SIGN(C4994-G4994))</f>
        <v>-1</v>
      </c>
      <c r="I4994">
        <f t="shared" ref="I4994:I5057" si="1261">-SIGN(F4994)</f>
        <v>1</v>
      </c>
      <c r="J4994">
        <f t="shared" si="1248"/>
        <v>110.02000000000044</v>
      </c>
      <c r="K4994">
        <f t="shared" ref="K4994:K5057" si="1262">CHOOSE($K$1,H4994*(2-$K$1)+I4994*($K$1-1),IF(ABS(F4994)&gt;($K$1-2)/100,I4994,H4994))</f>
        <v>1</v>
      </c>
      <c r="L4994" s="11">
        <f t="shared" ca="1" si="1256"/>
        <v>12764.179999999933</v>
      </c>
      <c r="M4994">
        <f t="shared" ref="M4994:M5057" ca="1" si="1263">INT(L4994*$P$1/B4994)*K4994</f>
        <v>1</v>
      </c>
      <c r="N4994">
        <f t="shared" ca="1" si="1257"/>
        <v>0</v>
      </c>
      <c r="O4994">
        <f>COUNTIF(結算日!$A$3:$A$249,A4994)</f>
        <v>0</v>
      </c>
      <c r="Q4994" s="7">
        <f t="shared" si="1249"/>
        <v>87</v>
      </c>
      <c r="R4994" s="8">
        <f t="shared" ca="1" si="1253"/>
        <v>37236</v>
      </c>
      <c r="S4994" s="8">
        <f t="shared" ca="1" si="1254"/>
        <v>4727026</v>
      </c>
      <c r="T4994" s="8">
        <f t="shared" ca="1" si="1250"/>
        <v>428</v>
      </c>
      <c r="U4994" s="9">
        <f t="shared" ca="1" si="1255"/>
        <v>0</v>
      </c>
      <c r="V4994">
        <f t="shared" si="1251"/>
        <v>2018</v>
      </c>
      <c r="W4994">
        <f t="shared" si="1252"/>
        <v>8</v>
      </c>
    </row>
    <row r="4995" spans="1:23" x14ac:dyDescent="0.25">
      <c r="A4995" s="1">
        <v>43342</v>
      </c>
      <c r="B4995" s="2">
        <v>11093.75</v>
      </c>
      <c r="C4995" s="2">
        <v>112224</v>
      </c>
      <c r="D4995" s="2">
        <v>11022</v>
      </c>
      <c r="E4995" s="2">
        <v>11003</v>
      </c>
      <c r="F4995" s="10">
        <f t="shared" si="1258"/>
        <v>-6.4676056338027754E-3</v>
      </c>
      <c r="G4995" s="2">
        <f t="shared" ca="1" si="1259"/>
        <v>130029.3</v>
      </c>
      <c r="H4995">
        <f t="shared" ca="1" si="1260"/>
        <v>-1</v>
      </c>
      <c r="I4995">
        <f t="shared" si="1261"/>
        <v>1</v>
      </c>
      <c r="J4995">
        <f t="shared" ref="J4995:J5058" si="1264">B4995-B4994</f>
        <v>-5.819999999999709</v>
      </c>
      <c r="K4995">
        <f t="shared" si="1262"/>
        <v>1</v>
      </c>
      <c r="L4995" s="11">
        <f t="shared" ca="1" si="1256"/>
        <v>12758.359999999933</v>
      </c>
      <c r="M4995">
        <f t="shared" ca="1" si="1263"/>
        <v>1</v>
      </c>
      <c r="N4995">
        <f t="shared" ca="1" si="1257"/>
        <v>0</v>
      </c>
      <c r="O4995">
        <f>COUNTIF(結算日!$A$3:$A$249,A4995)</f>
        <v>0</v>
      </c>
      <c r="Q4995" s="7">
        <f t="shared" ref="Q4995:Q5058" si="1265">D4995-IF(O4994=1,E4994,D4994)</f>
        <v>-20</v>
      </c>
      <c r="R4995" s="8">
        <f t="shared" ca="1" si="1253"/>
        <v>-8560</v>
      </c>
      <c r="S4995" s="8">
        <f t="shared" ca="1" si="1254"/>
        <v>4718466</v>
      </c>
      <c r="T4995" s="8">
        <f t="shared" ref="T4995:T5058" ca="1" si="1266">INT(S4995*$P$1/IF(O4995=1,E4995,D4995))*K4995</f>
        <v>428</v>
      </c>
      <c r="U4995" s="9">
        <f t="shared" ca="1" si="1255"/>
        <v>0</v>
      </c>
      <c r="V4995">
        <f t="shared" ref="V4995:V5058" si="1267">YEAR(A4995)</f>
        <v>2018</v>
      </c>
      <c r="W4995">
        <f t="shared" ref="W4995:W5058" si="1268">MONTH(A4995)</f>
        <v>8</v>
      </c>
    </row>
    <row r="4996" spans="1:23" x14ac:dyDescent="0.25">
      <c r="A4996" s="1">
        <v>43343</v>
      </c>
      <c r="B4996" s="2">
        <v>11063.94</v>
      </c>
      <c r="C4996" s="2">
        <v>120067</v>
      </c>
      <c r="D4996" s="2">
        <v>11022</v>
      </c>
      <c r="E4996" s="2">
        <v>11006</v>
      </c>
      <c r="F4996" s="10">
        <f t="shared" si="1258"/>
        <v>-3.7906930080966461E-3</v>
      </c>
      <c r="G4996" s="2">
        <f t="shared" ca="1" si="1259"/>
        <v>129061.625</v>
      </c>
      <c r="H4996">
        <f t="shared" ca="1" si="1260"/>
        <v>-1</v>
      </c>
      <c r="I4996">
        <f t="shared" si="1261"/>
        <v>1</v>
      </c>
      <c r="J4996">
        <f t="shared" si="1264"/>
        <v>-29.809999999999491</v>
      </c>
      <c r="K4996">
        <f t="shared" si="1262"/>
        <v>1</v>
      </c>
      <c r="L4996" s="11">
        <f t="shared" ca="1" si="1256"/>
        <v>12728.549999999934</v>
      </c>
      <c r="M4996">
        <f t="shared" ca="1" si="1263"/>
        <v>1</v>
      </c>
      <c r="N4996">
        <f t="shared" ca="1" si="1257"/>
        <v>0</v>
      </c>
      <c r="O4996">
        <f>COUNTIF(結算日!$A$3:$A$249,A4996)</f>
        <v>0</v>
      </c>
      <c r="Q4996" s="7">
        <f t="shared" si="1265"/>
        <v>0</v>
      </c>
      <c r="R4996" s="8">
        <f t="shared" ref="R4996:R5059" ca="1" si="1269">Q4996*T4995</f>
        <v>0</v>
      </c>
      <c r="S4996" s="8">
        <f t="shared" ref="S4996:S5059" ca="1" si="1270">S4995+Q4996*T4995-U4995*$U$1</f>
        <v>4718466</v>
      </c>
      <c r="T4996" s="8">
        <f t="shared" ca="1" si="1266"/>
        <v>428</v>
      </c>
      <c r="U4996" s="9">
        <f t="shared" ref="U4996:U5059" ca="1" si="1271">IF(O4996=1,ABS(T4996)+ABS(T4995),ABS(T4996-T4995))</f>
        <v>0</v>
      </c>
      <c r="V4996">
        <f t="shared" si="1267"/>
        <v>2018</v>
      </c>
      <c r="W4996">
        <f t="shared" si="1268"/>
        <v>8</v>
      </c>
    </row>
    <row r="4997" spans="1:23" x14ac:dyDescent="0.25">
      <c r="A4997" s="1">
        <v>43346</v>
      </c>
      <c r="B4997" s="2">
        <v>10964.22</v>
      </c>
      <c r="C4997" s="2">
        <v>109979</v>
      </c>
      <c r="D4997" s="2">
        <v>10936</v>
      </c>
      <c r="E4997" s="2">
        <v>10922</v>
      </c>
      <c r="F4997" s="10">
        <f t="shared" si="1258"/>
        <v>-2.5738265011099326E-3</v>
      </c>
      <c r="G4997" s="2">
        <f t="shared" ca="1" si="1259"/>
        <v>128404.25</v>
      </c>
      <c r="H4997">
        <f t="shared" ca="1" si="1260"/>
        <v>-1</v>
      </c>
      <c r="I4997">
        <f t="shared" si="1261"/>
        <v>1</v>
      </c>
      <c r="J4997">
        <f t="shared" si="1264"/>
        <v>-99.720000000001164</v>
      </c>
      <c r="K4997">
        <f t="shared" si="1262"/>
        <v>1</v>
      </c>
      <c r="L4997" s="11">
        <f t="shared" ca="1" si="1256"/>
        <v>12628.829999999933</v>
      </c>
      <c r="M4997">
        <f t="shared" ca="1" si="1263"/>
        <v>1</v>
      </c>
      <c r="N4997">
        <f t="shared" ca="1" si="1257"/>
        <v>0</v>
      </c>
      <c r="O4997">
        <f>COUNTIF(結算日!$A$3:$A$249,A4997)</f>
        <v>0</v>
      </c>
      <c r="Q4997" s="7">
        <f t="shared" si="1265"/>
        <v>-86</v>
      </c>
      <c r="R4997" s="8">
        <f t="shared" ca="1" si="1269"/>
        <v>-36808</v>
      </c>
      <c r="S4997" s="8">
        <f t="shared" ca="1" si="1270"/>
        <v>4681658</v>
      </c>
      <c r="T4997" s="8">
        <f t="shared" ca="1" si="1266"/>
        <v>428</v>
      </c>
      <c r="U4997" s="9">
        <f t="shared" ca="1" si="1271"/>
        <v>0</v>
      </c>
      <c r="V4997">
        <f t="shared" si="1267"/>
        <v>2018</v>
      </c>
      <c r="W4997">
        <f t="shared" si="1268"/>
        <v>9</v>
      </c>
    </row>
    <row r="4998" spans="1:23" x14ac:dyDescent="0.25">
      <c r="A4998" s="1">
        <v>43347</v>
      </c>
      <c r="B4998" s="2">
        <v>11021.38</v>
      </c>
      <c r="C4998" s="2">
        <v>113955</v>
      </c>
      <c r="D4998" s="2">
        <v>11001</v>
      </c>
      <c r="E4998" s="2">
        <v>10988</v>
      </c>
      <c r="F4998" s="10">
        <f t="shared" si="1258"/>
        <v>-1.8491332301399099E-3</v>
      </c>
      <c r="G4998" s="2">
        <f t="shared" ca="1" si="1259"/>
        <v>128128.375</v>
      </c>
      <c r="H4998">
        <f t="shared" ca="1" si="1260"/>
        <v>-1</v>
      </c>
      <c r="I4998">
        <f t="shared" si="1261"/>
        <v>1</v>
      </c>
      <c r="J4998">
        <f t="shared" si="1264"/>
        <v>57.159999999999854</v>
      </c>
      <c r="K4998">
        <f t="shared" si="1262"/>
        <v>1</v>
      </c>
      <c r="L4998" s="11">
        <f t="shared" ca="1" si="1256"/>
        <v>12685.989999999932</v>
      </c>
      <c r="M4998">
        <f t="shared" ca="1" si="1263"/>
        <v>1</v>
      </c>
      <c r="N4998">
        <f t="shared" ca="1" si="1257"/>
        <v>0</v>
      </c>
      <c r="O4998">
        <f>COUNTIF(結算日!$A$3:$A$249,A4998)</f>
        <v>0</v>
      </c>
      <c r="Q4998" s="7">
        <f t="shared" si="1265"/>
        <v>65</v>
      </c>
      <c r="R4998" s="8">
        <f t="shared" ca="1" si="1269"/>
        <v>27820</v>
      </c>
      <c r="S4998" s="8">
        <f t="shared" ca="1" si="1270"/>
        <v>4709478</v>
      </c>
      <c r="T4998" s="8">
        <f t="shared" ca="1" si="1266"/>
        <v>428</v>
      </c>
      <c r="U4998" s="9">
        <f t="shared" ca="1" si="1271"/>
        <v>0</v>
      </c>
      <c r="V4998">
        <f t="shared" si="1267"/>
        <v>2018</v>
      </c>
      <c r="W4998">
        <f t="shared" si="1268"/>
        <v>9</v>
      </c>
    </row>
    <row r="4999" spans="1:23" x14ac:dyDescent="0.25">
      <c r="A4999" s="1">
        <v>43348</v>
      </c>
      <c r="B4999" s="2">
        <v>10995.13</v>
      </c>
      <c r="C4999" s="2">
        <v>113948</v>
      </c>
      <c r="D4999" s="2">
        <v>10949</v>
      </c>
      <c r="E4999" s="2">
        <v>10937</v>
      </c>
      <c r="F4999" s="10">
        <f t="shared" si="1258"/>
        <v>-4.1954938231744121E-3</v>
      </c>
      <c r="G4999" s="2">
        <f t="shared" ca="1" si="1259"/>
        <v>128006.2</v>
      </c>
      <c r="H4999">
        <f t="shared" ca="1" si="1260"/>
        <v>-1</v>
      </c>
      <c r="I4999">
        <f t="shared" si="1261"/>
        <v>1</v>
      </c>
      <c r="J4999">
        <f t="shared" si="1264"/>
        <v>-26.25</v>
      </c>
      <c r="K4999">
        <f t="shared" si="1262"/>
        <v>1</v>
      </c>
      <c r="L4999" s="11">
        <f t="shared" ca="1" si="1256"/>
        <v>12659.739999999932</v>
      </c>
      <c r="M4999">
        <f t="shared" ca="1" si="1263"/>
        <v>1</v>
      </c>
      <c r="N4999">
        <f t="shared" ca="1" si="1257"/>
        <v>0</v>
      </c>
      <c r="O4999">
        <f>COUNTIF(結算日!$A$3:$A$249,A4999)</f>
        <v>0</v>
      </c>
      <c r="Q4999" s="7">
        <f t="shared" si="1265"/>
        <v>-52</v>
      </c>
      <c r="R4999" s="8">
        <f t="shared" ca="1" si="1269"/>
        <v>-22256</v>
      </c>
      <c r="S4999" s="8">
        <f t="shared" ca="1" si="1270"/>
        <v>4687222</v>
      </c>
      <c r="T4999" s="8">
        <f t="shared" ca="1" si="1266"/>
        <v>428</v>
      </c>
      <c r="U4999" s="9">
        <f t="shared" ca="1" si="1271"/>
        <v>0</v>
      </c>
      <c r="V4999">
        <f t="shared" si="1267"/>
        <v>2018</v>
      </c>
      <c r="W4999">
        <f t="shared" si="1268"/>
        <v>9</v>
      </c>
    </row>
    <row r="5000" spans="1:23" x14ac:dyDescent="0.25">
      <c r="A5000" s="1">
        <v>43349</v>
      </c>
      <c r="B5000" s="2">
        <v>10924.3</v>
      </c>
      <c r="C5000" s="2">
        <v>127556</v>
      </c>
      <c r="D5000" s="2">
        <v>10900</v>
      </c>
      <c r="E5000" s="2">
        <v>10886</v>
      </c>
      <c r="F5000" s="10">
        <f t="shared" si="1258"/>
        <v>-2.2243988173155094E-3</v>
      </c>
      <c r="G5000" s="2">
        <f t="shared" ca="1" si="1259"/>
        <v>127907.175</v>
      </c>
      <c r="H5000">
        <f t="shared" ca="1" si="1260"/>
        <v>-1</v>
      </c>
      <c r="I5000">
        <f t="shared" si="1261"/>
        <v>1</v>
      </c>
      <c r="J5000">
        <f t="shared" si="1264"/>
        <v>-70.829999999999927</v>
      </c>
      <c r="K5000">
        <f t="shared" si="1262"/>
        <v>1</v>
      </c>
      <c r="L5000" s="11">
        <f t="shared" ca="1" si="1256"/>
        <v>12588.909999999933</v>
      </c>
      <c r="M5000">
        <f t="shared" ca="1" si="1263"/>
        <v>1</v>
      </c>
      <c r="N5000">
        <f t="shared" ca="1" si="1257"/>
        <v>0</v>
      </c>
      <c r="O5000">
        <f>COUNTIF(結算日!$A$3:$A$249,A5000)</f>
        <v>0</v>
      </c>
      <c r="Q5000" s="7">
        <f t="shared" si="1265"/>
        <v>-49</v>
      </c>
      <c r="R5000" s="8">
        <f t="shared" ca="1" si="1269"/>
        <v>-20972</v>
      </c>
      <c r="S5000" s="8">
        <f t="shared" ca="1" si="1270"/>
        <v>4666250</v>
      </c>
      <c r="T5000" s="8">
        <f t="shared" ca="1" si="1266"/>
        <v>428</v>
      </c>
      <c r="U5000" s="9">
        <f t="shared" ca="1" si="1271"/>
        <v>0</v>
      </c>
      <c r="V5000">
        <f t="shared" si="1267"/>
        <v>2018</v>
      </c>
      <c r="W5000">
        <f t="shared" si="1268"/>
        <v>9</v>
      </c>
    </row>
    <row r="5001" spans="1:23" x14ac:dyDescent="0.25">
      <c r="A5001" s="1">
        <v>43350</v>
      </c>
      <c r="B5001" s="2">
        <v>10846.99</v>
      </c>
      <c r="C5001" s="2">
        <v>148759</v>
      </c>
      <c r="D5001" s="2">
        <v>10846</v>
      </c>
      <c r="E5001" s="2">
        <v>10833</v>
      </c>
      <c r="F5001" s="10">
        <f t="shared" si="1258"/>
        <v>-9.12695595736146E-5</v>
      </c>
      <c r="G5001" s="2">
        <f t="shared" ca="1" si="1259"/>
        <v>128091.85</v>
      </c>
      <c r="H5001">
        <f t="shared" ca="1" si="1260"/>
        <v>1</v>
      </c>
      <c r="I5001">
        <f t="shared" si="1261"/>
        <v>1</v>
      </c>
      <c r="J5001">
        <f t="shared" si="1264"/>
        <v>-77.309999999999491</v>
      </c>
      <c r="K5001">
        <f t="shared" ca="1" si="1262"/>
        <v>1</v>
      </c>
      <c r="L5001" s="11">
        <f t="shared" ca="1" si="1256"/>
        <v>12511.599999999933</v>
      </c>
      <c r="M5001">
        <f t="shared" ca="1" si="1263"/>
        <v>1</v>
      </c>
      <c r="N5001">
        <f t="shared" ca="1" si="1257"/>
        <v>0</v>
      </c>
      <c r="O5001">
        <f>COUNTIF(結算日!$A$3:$A$249,A5001)</f>
        <v>0</v>
      </c>
      <c r="Q5001" s="7">
        <f t="shared" si="1265"/>
        <v>-54</v>
      </c>
      <c r="R5001" s="8">
        <f t="shared" ca="1" si="1269"/>
        <v>-23112</v>
      </c>
      <c r="S5001" s="8">
        <f t="shared" ca="1" si="1270"/>
        <v>4643138</v>
      </c>
      <c r="T5001" s="8">
        <f t="shared" ca="1" si="1266"/>
        <v>428</v>
      </c>
      <c r="U5001" s="9">
        <f t="shared" ca="1" si="1271"/>
        <v>0</v>
      </c>
      <c r="V5001">
        <f t="shared" si="1267"/>
        <v>2018</v>
      </c>
      <c r="W5001">
        <f t="shared" si="1268"/>
        <v>9</v>
      </c>
    </row>
    <row r="5002" spans="1:23" x14ac:dyDescent="0.25">
      <c r="A5002" s="1">
        <v>43353</v>
      </c>
      <c r="B5002" s="2">
        <v>10725.8</v>
      </c>
      <c r="C5002" s="2">
        <v>145312</v>
      </c>
      <c r="D5002" s="2">
        <v>10735</v>
      </c>
      <c r="E5002" s="2">
        <v>10726</v>
      </c>
      <c r="F5002" s="10">
        <f t="shared" si="1258"/>
        <v>8.5774487683898393E-4</v>
      </c>
      <c r="G5002" s="2">
        <f t="shared" ca="1" si="1259"/>
        <v>128632</v>
      </c>
      <c r="H5002">
        <f t="shared" ca="1" si="1260"/>
        <v>1</v>
      </c>
      <c r="I5002">
        <f t="shared" si="1261"/>
        <v>-1</v>
      </c>
      <c r="J5002">
        <f t="shared" si="1264"/>
        <v>-121.19000000000051</v>
      </c>
      <c r="K5002">
        <f t="shared" ca="1" si="1262"/>
        <v>1</v>
      </c>
      <c r="L5002" s="11">
        <f t="shared" ca="1" si="1256"/>
        <v>12390.409999999933</v>
      </c>
      <c r="M5002">
        <f t="shared" ca="1" si="1263"/>
        <v>1</v>
      </c>
      <c r="N5002">
        <f t="shared" ca="1" si="1257"/>
        <v>0</v>
      </c>
      <c r="O5002">
        <f>COUNTIF(結算日!$A$3:$A$249,A5002)</f>
        <v>0</v>
      </c>
      <c r="Q5002" s="7">
        <f t="shared" si="1265"/>
        <v>-111</v>
      </c>
      <c r="R5002" s="8">
        <f t="shared" ca="1" si="1269"/>
        <v>-47508</v>
      </c>
      <c r="S5002" s="8">
        <f t="shared" ca="1" si="1270"/>
        <v>4595630</v>
      </c>
      <c r="T5002" s="8">
        <f t="shared" ca="1" si="1266"/>
        <v>428</v>
      </c>
      <c r="U5002" s="9">
        <f t="shared" ca="1" si="1271"/>
        <v>0</v>
      </c>
      <c r="V5002">
        <f t="shared" si="1267"/>
        <v>2018</v>
      </c>
      <c r="W5002">
        <f t="shared" si="1268"/>
        <v>9</v>
      </c>
    </row>
    <row r="5003" spans="1:23" x14ac:dyDescent="0.25">
      <c r="A5003" s="1">
        <v>43354</v>
      </c>
      <c r="B5003" s="2">
        <v>10752.3</v>
      </c>
      <c r="C5003" s="2">
        <v>123827</v>
      </c>
      <c r="D5003" s="2">
        <v>10742</v>
      </c>
      <c r="E5003" s="2">
        <v>10735</v>
      </c>
      <c r="F5003" s="10">
        <f t="shared" si="1258"/>
        <v>-9.5793458143833554E-4</v>
      </c>
      <c r="G5003" s="2">
        <f t="shared" ca="1" si="1259"/>
        <v>128384.6</v>
      </c>
      <c r="H5003">
        <f t="shared" ca="1" si="1260"/>
        <v>-1</v>
      </c>
      <c r="I5003">
        <f t="shared" si="1261"/>
        <v>1</v>
      </c>
      <c r="J5003">
        <f t="shared" si="1264"/>
        <v>26.5</v>
      </c>
      <c r="K5003">
        <f t="shared" ca="1" si="1262"/>
        <v>-1</v>
      </c>
      <c r="L5003" s="11">
        <f t="shared" ca="1" si="1256"/>
        <v>12416.909999999933</v>
      </c>
      <c r="M5003">
        <f t="shared" ca="1" si="1263"/>
        <v>-1</v>
      </c>
      <c r="N5003">
        <f t="shared" ca="1" si="1257"/>
        <v>2</v>
      </c>
      <c r="O5003">
        <f>COUNTIF(結算日!$A$3:$A$249,A5003)</f>
        <v>0</v>
      </c>
      <c r="Q5003" s="7">
        <f t="shared" si="1265"/>
        <v>7</v>
      </c>
      <c r="R5003" s="8">
        <f t="shared" ca="1" si="1269"/>
        <v>2996</v>
      </c>
      <c r="S5003" s="8">
        <f t="shared" ca="1" si="1270"/>
        <v>4598626</v>
      </c>
      <c r="T5003" s="8">
        <f t="shared" ca="1" si="1266"/>
        <v>-428</v>
      </c>
      <c r="U5003" s="9">
        <f t="shared" ca="1" si="1271"/>
        <v>856</v>
      </c>
      <c r="V5003">
        <f t="shared" si="1267"/>
        <v>2018</v>
      </c>
      <c r="W5003">
        <f t="shared" si="1268"/>
        <v>9</v>
      </c>
    </row>
    <row r="5004" spans="1:23" x14ac:dyDescent="0.25">
      <c r="A5004" s="1">
        <v>43355</v>
      </c>
      <c r="B5004" s="2">
        <v>10722.57</v>
      </c>
      <c r="C5004" s="2">
        <v>123523</v>
      </c>
      <c r="D5004" s="2">
        <v>10724</v>
      </c>
      <c r="E5004" s="2">
        <v>10720</v>
      </c>
      <c r="F5004" s="10">
        <f t="shared" si="1258"/>
        <v>1.333635499698449E-4</v>
      </c>
      <c r="G5004" s="2">
        <f t="shared" ca="1" si="1259"/>
        <v>127409.1</v>
      </c>
      <c r="H5004">
        <f t="shared" ca="1" si="1260"/>
        <v>-1</v>
      </c>
      <c r="I5004">
        <f t="shared" si="1261"/>
        <v>-1</v>
      </c>
      <c r="J5004">
        <f t="shared" si="1264"/>
        <v>-29.729999999999563</v>
      </c>
      <c r="K5004">
        <f t="shared" ca="1" si="1262"/>
        <v>-1</v>
      </c>
      <c r="L5004" s="11">
        <f t="shared" ca="1" si="1256"/>
        <v>12446.639999999932</v>
      </c>
      <c r="M5004">
        <f t="shared" ca="1" si="1263"/>
        <v>-1</v>
      </c>
      <c r="N5004">
        <f t="shared" ca="1" si="1257"/>
        <v>0</v>
      </c>
      <c r="O5004">
        <f>COUNTIF(結算日!$A$3:$A$249,A5004)</f>
        <v>0</v>
      </c>
      <c r="Q5004" s="7">
        <f t="shared" si="1265"/>
        <v>-18</v>
      </c>
      <c r="R5004" s="8">
        <f t="shared" ca="1" si="1269"/>
        <v>7704</v>
      </c>
      <c r="S5004" s="8">
        <f t="shared" ca="1" si="1270"/>
        <v>4605474</v>
      </c>
      <c r="T5004" s="8">
        <f t="shared" ca="1" si="1266"/>
        <v>-429</v>
      </c>
      <c r="U5004" s="9">
        <f t="shared" ca="1" si="1271"/>
        <v>1</v>
      </c>
      <c r="V5004">
        <f t="shared" si="1267"/>
        <v>2018</v>
      </c>
      <c r="W5004">
        <f t="shared" si="1268"/>
        <v>9</v>
      </c>
    </row>
    <row r="5005" spans="1:23" x14ac:dyDescent="0.25">
      <c r="A5005" s="1">
        <v>43356</v>
      </c>
      <c r="B5005" s="2">
        <v>10727.23</v>
      </c>
      <c r="C5005" s="2">
        <v>113340</v>
      </c>
      <c r="D5005" s="2">
        <v>10720</v>
      </c>
      <c r="E5005" s="2">
        <v>10714</v>
      </c>
      <c r="F5005" s="10">
        <f t="shared" si="1258"/>
        <v>-6.7398573536692208E-4</v>
      </c>
      <c r="G5005" s="2">
        <f t="shared" ca="1" si="1259"/>
        <v>126707.85</v>
      </c>
      <c r="H5005">
        <f t="shared" ca="1" si="1260"/>
        <v>-1</v>
      </c>
      <c r="I5005">
        <f t="shared" si="1261"/>
        <v>1</v>
      </c>
      <c r="J5005">
        <f t="shared" si="1264"/>
        <v>4.6599999999998545</v>
      </c>
      <c r="K5005">
        <f t="shared" ca="1" si="1262"/>
        <v>-1</v>
      </c>
      <c r="L5005" s="11">
        <f t="shared" ca="1" si="1256"/>
        <v>12441.979999999932</v>
      </c>
      <c r="M5005">
        <f t="shared" ca="1" si="1263"/>
        <v>-1</v>
      </c>
      <c r="N5005">
        <f t="shared" ca="1" si="1257"/>
        <v>0</v>
      </c>
      <c r="O5005">
        <f>COUNTIF(結算日!$A$3:$A$249,A5005)</f>
        <v>0</v>
      </c>
      <c r="Q5005" s="7">
        <f t="shared" si="1265"/>
        <v>-4</v>
      </c>
      <c r="R5005" s="8">
        <f t="shared" ca="1" si="1269"/>
        <v>1716</v>
      </c>
      <c r="S5005" s="8">
        <f t="shared" ca="1" si="1270"/>
        <v>4607189</v>
      </c>
      <c r="T5005" s="8">
        <f t="shared" ca="1" si="1266"/>
        <v>-429</v>
      </c>
      <c r="U5005" s="9">
        <f t="shared" ca="1" si="1271"/>
        <v>0</v>
      </c>
      <c r="V5005">
        <f t="shared" si="1267"/>
        <v>2018</v>
      </c>
      <c r="W5005">
        <f t="shared" si="1268"/>
        <v>9</v>
      </c>
    </row>
    <row r="5006" spans="1:23" x14ac:dyDescent="0.25">
      <c r="A5006" s="1">
        <v>43357</v>
      </c>
      <c r="B5006" s="2">
        <v>10868.14</v>
      </c>
      <c r="C5006" s="2">
        <v>126359</v>
      </c>
      <c r="D5006" s="2">
        <v>10880</v>
      </c>
      <c r="E5006" s="2">
        <v>10871</v>
      </c>
      <c r="F5006" s="10">
        <f t="shared" si="1258"/>
        <v>1.0912630864159389E-3</v>
      </c>
      <c r="G5006" s="2">
        <f t="shared" ca="1" si="1259"/>
        <v>125755.4</v>
      </c>
      <c r="H5006">
        <f t="shared" ca="1" si="1260"/>
        <v>1</v>
      </c>
      <c r="I5006">
        <f t="shared" si="1261"/>
        <v>-1</v>
      </c>
      <c r="J5006">
        <f t="shared" si="1264"/>
        <v>140.90999999999985</v>
      </c>
      <c r="K5006">
        <f t="shared" si="1262"/>
        <v>-1</v>
      </c>
      <c r="L5006" s="11">
        <f t="shared" ca="1" si="1256"/>
        <v>12301.069999999932</v>
      </c>
      <c r="M5006">
        <f t="shared" ca="1" si="1263"/>
        <v>-1</v>
      </c>
      <c r="N5006">
        <f t="shared" ca="1" si="1257"/>
        <v>0</v>
      </c>
      <c r="O5006">
        <f>COUNTIF(結算日!$A$3:$A$249,A5006)</f>
        <v>0</v>
      </c>
      <c r="Q5006" s="7">
        <f t="shared" si="1265"/>
        <v>160</v>
      </c>
      <c r="R5006" s="8">
        <f t="shared" ca="1" si="1269"/>
        <v>-68640</v>
      </c>
      <c r="S5006" s="8">
        <f t="shared" ca="1" si="1270"/>
        <v>4538549</v>
      </c>
      <c r="T5006" s="8">
        <f t="shared" ca="1" si="1266"/>
        <v>-417</v>
      </c>
      <c r="U5006" s="9">
        <f t="shared" ca="1" si="1271"/>
        <v>12</v>
      </c>
      <c r="V5006">
        <f t="shared" si="1267"/>
        <v>2018</v>
      </c>
      <c r="W5006">
        <f t="shared" si="1268"/>
        <v>9</v>
      </c>
    </row>
    <row r="5007" spans="1:23" x14ac:dyDescent="0.25">
      <c r="A5007" s="1">
        <v>43360</v>
      </c>
      <c r="B5007" s="2">
        <v>10828.61</v>
      </c>
      <c r="C5007" s="2">
        <v>89775</v>
      </c>
      <c r="D5007" s="2">
        <v>10824</v>
      </c>
      <c r="E5007" s="2">
        <v>10819</v>
      </c>
      <c r="F5007" s="10">
        <f t="shared" si="1258"/>
        <v>-4.2572407723617811E-4</v>
      </c>
      <c r="G5007" s="2">
        <f t="shared" ca="1" si="1259"/>
        <v>124341.625</v>
      </c>
      <c r="H5007">
        <f t="shared" ca="1" si="1260"/>
        <v>-1</v>
      </c>
      <c r="I5007">
        <f t="shared" si="1261"/>
        <v>1</v>
      </c>
      <c r="J5007">
        <f t="shared" si="1264"/>
        <v>-39.529999999998836</v>
      </c>
      <c r="K5007">
        <f t="shared" ca="1" si="1262"/>
        <v>-1</v>
      </c>
      <c r="L5007" s="11">
        <f t="shared" ca="1" si="1256"/>
        <v>12340.599999999931</v>
      </c>
      <c r="M5007">
        <f t="shared" ca="1" si="1263"/>
        <v>-1</v>
      </c>
      <c r="N5007">
        <f t="shared" ca="1" si="1257"/>
        <v>0</v>
      </c>
      <c r="O5007">
        <f>COUNTIF(結算日!$A$3:$A$249,A5007)</f>
        <v>0</v>
      </c>
      <c r="Q5007" s="7">
        <f t="shared" si="1265"/>
        <v>-56</v>
      </c>
      <c r="R5007" s="8">
        <f t="shared" ca="1" si="1269"/>
        <v>23352</v>
      </c>
      <c r="S5007" s="8">
        <f t="shared" ca="1" si="1270"/>
        <v>4561889</v>
      </c>
      <c r="T5007" s="8">
        <f t="shared" ca="1" si="1266"/>
        <v>-421</v>
      </c>
      <c r="U5007" s="9">
        <f t="shared" ca="1" si="1271"/>
        <v>4</v>
      </c>
      <c r="V5007">
        <f t="shared" si="1267"/>
        <v>2018</v>
      </c>
      <c r="W5007">
        <f t="shared" si="1268"/>
        <v>9</v>
      </c>
    </row>
    <row r="5008" spans="1:23" x14ac:dyDescent="0.25">
      <c r="A5008" s="1">
        <v>43361</v>
      </c>
      <c r="B5008" s="2">
        <v>10760.21</v>
      </c>
      <c r="C5008" s="2">
        <v>116964</v>
      </c>
      <c r="D5008" s="2">
        <v>10781</v>
      </c>
      <c r="E5008" s="2">
        <v>10778</v>
      </c>
      <c r="F5008" s="10">
        <f t="shared" si="1258"/>
        <v>1.9321184251981371E-3</v>
      </c>
      <c r="G5008" s="2">
        <f t="shared" ca="1" si="1259"/>
        <v>123668.3</v>
      </c>
      <c r="H5008">
        <f t="shared" ca="1" si="1260"/>
        <v>-1</v>
      </c>
      <c r="I5008">
        <f t="shared" si="1261"/>
        <v>-1</v>
      </c>
      <c r="J5008">
        <f t="shared" si="1264"/>
        <v>-68.400000000001455</v>
      </c>
      <c r="K5008">
        <f t="shared" si="1262"/>
        <v>-1</v>
      </c>
      <c r="L5008" s="11">
        <f t="shared" ca="1" si="1256"/>
        <v>12408.999999999933</v>
      </c>
      <c r="M5008">
        <f t="shared" ca="1" si="1263"/>
        <v>-1</v>
      </c>
      <c r="N5008">
        <f t="shared" ca="1" si="1257"/>
        <v>0</v>
      </c>
      <c r="O5008">
        <f>COUNTIF(結算日!$A$3:$A$249,A5008)</f>
        <v>0</v>
      </c>
      <c r="Q5008" s="7">
        <f t="shared" si="1265"/>
        <v>-43</v>
      </c>
      <c r="R5008" s="8">
        <f t="shared" ca="1" si="1269"/>
        <v>18103</v>
      </c>
      <c r="S5008" s="8">
        <f t="shared" ca="1" si="1270"/>
        <v>4579988</v>
      </c>
      <c r="T5008" s="8">
        <f t="shared" ca="1" si="1266"/>
        <v>-424</v>
      </c>
      <c r="U5008" s="9">
        <f t="shared" ca="1" si="1271"/>
        <v>3</v>
      </c>
      <c r="V5008">
        <f t="shared" si="1267"/>
        <v>2018</v>
      </c>
      <c r="W5008">
        <f t="shared" si="1268"/>
        <v>9</v>
      </c>
    </row>
    <row r="5009" spans="1:23" x14ac:dyDescent="0.25">
      <c r="A5009" s="1">
        <v>43362</v>
      </c>
      <c r="B5009" s="2">
        <v>10857.27</v>
      </c>
      <c r="C5009" s="2">
        <v>127639</v>
      </c>
      <c r="D5009" s="2">
        <v>10873</v>
      </c>
      <c r="E5009" s="2">
        <v>10876</v>
      </c>
      <c r="F5009" s="10">
        <f t="shared" si="1258"/>
        <v>1.7251113769851667E-3</v>
      </c>
      <c r="G5009" s="2">
        <f t="shared" ca="1" si="1259"/>
        <v>123796.97500000001</v>
      </c>
      <c r="H5009">
        <f t="shared" ca="1" si="1260"/>
        <v>1</v>
      </c>
      <c r="I5009">
        <f t="shared" si="1261"/>
        <v>-1</v>
      </c>
      <c r="J5009">
        <f t="shared" si="1264"/>
        <v>97.06000000000131</v>
      </c>
      <c r="K5009">
        <f t="shared" si="1262"/>
        <v>-1</v>
      </c>
      <c r="L5009" s="11">
        <f t="shared" ca="1" si="1256"/>
        <v>12311.939999999931</v>
      </c>
      <c r="M5009">
        <f t="shared" ca="1" si="1263"/>
        <v>-1</v>
      </c>
      <c r="N5009">
        <f t="shared" ca="1" si="1257"/>
        <v>0</v>
      </c>
      <c r="O5009">
        <f>COUNTIF(結算日!$A$3:$A$249,A5009)</f>
        <v>1</v>
      </c>
      <c r="Q5009" s="7">
        <f t="shared" si="1265"/>
        <v>92</v>
      </c>
      <c r="R5009" s="8">
        <f t="shared" ca="1" si="1269"/>
        <v>-39008</v>
      </c>
      <c r="S5009" s="8">
        <f t="shared" ca="1" si="1270"/>
        <v>4540977</v>
      </c>
      <c r="T5009" s="8">
        <f t="shared" ca="1" si="1266"/>
        <v>-417</v>
      </c>
      <c r="U5009" s="9">
        <f t="shared" ca="1" si="1271"/>
        <v>841</v>
      </c>
      <c r="V5009">
        <f t="shared" si="1267"/>
        <v>2018</v>
      </c>
      <c r="W5009">
        <f t="shared" si="1268"/>
        <v>9</v>
      </c>
    </row>
    <row r="5010" spans="1:23" x14ac:dyDescent="0.25">
      <c r="A5010" s="1">
        <v>43363</v>
      </c>
      <c r="B5010" s="2">
        <v>10831.41</v>
      </c>
      <c r="C5010" s="2">
        <v>131994</v>
      </c>
      <c r="D5010" s="2">
        <v>10848</v>
      </c>
      <c r="E5010" s="2">
        <v>10838</v>
      </c>
      <c r="F5010" s="10">
        <f t="shared" si="1258"/>
        <v>1.5316565433309837E-3</v>
      </c>
      <c r="G5010" s="2">
        <f t="shared" ca="1" si="1259"/>
        <v>123790.575</v>
      </c>
      <c r="H5010">
        <f t="shared" ca="1" si="1260"/>
        <v>1</v>
      </c>
      <c r="I5010">
        <f t="shared" si="1261"/>
        <v>-1</v>
      </c>
      <c r="J5010">
        <f t="shared" si="1264"/>
        <v>-25.860000000000582</v>
      </c>
      <c r="K5010">
        <f t="shared" si="1262"/>
        <v>-1</v>
      </c>
      <c r="L5010" s="11">
        <f t="shared" ca="1" si="1256"/>
        <v>12337.799999999932</v>
      </c>
      <c r="M5010">
        <f t="shared" ca="1" si="1263"/>
        <v>-1</v>
      </c>
      <c r="N5010">
        <f t="shared" ca="1" si="1257"/>
        <v>0</v>
      </c>
      <c r="O5010">
        <f>COUNTIF(結算日!$A$3:$A$249,A5010)</f>
        <v>0</v>
      </c>
      <c r="Q5010" s="7">
        <f t="shared" si="1265"/>
        <v>-28</v>
      </c>
      <c r="R5010" s="8">
        <f t="shared" ca="1" si="1269"/>
        <v>11676</v>
      </c>
      <c r="S5010" s="8">
        <f t="shared" ca="1" si="1270"/>
        <v>4551812</v>
      </c>
      <c r="T5010" s="8">
        <f t="shared" ca="1" si="1266"/>
        <v>-419</v>
      </c>
      <c r="U5010" s="9">
        <f t="shared" ca="1" si="1271"/>
        <v>2</v>
      </c>
      <c r="V5010">
        <f t="shared" si="1267"/>
        <v>2018</v>
      </c>
      <c r="W5010">
        <f t="shared" si="1268"/>
        <v>9</v>
      </c>
    </row>
    <row r="5011" spans="1:23" x14ac:dyDescent="0.25">
      <c r="A5011" s="1">
        <v>43364</v>
      </c>
      <c r="B5011" s="2">
        <v>10972.41</v>
      </c>
      <c r="C5011" s="2">
        <v>155528</v>
      </c>
      <c r="D5011" s="2">
        <v>10972</v>
      </c>
      <c r="E5011" s="2">
        <v>10961</v>
      </c>
      <c r="F5011" s="10">
        <f t="shared" si="1258"/>
        <v>-3.7366449121001288E-5</v>
      </c>
      <c r="G5011" s="2">
        <f t="shared" ca="1" si="1259"/>
        <v>124570.75</v>
      </c>
      <c r="H5011">
        <f t="shared" ca="1" si="1260"/>
        <v>1</v>
      </c>
      <c r="I5011">
        <f t="shared" si="1261"/>
        <v>1</v>
      </c>
      <c r="J5011">
        <f t="shared" si="1264"/>
        <v>141</v>
      </c>
      <c r="K5011">
        <f t="shared" ca="1" si="1262"/>
        <v>1</v>
      </c>
      <c r="L5011" s="11">
        <f t="shared" ca="1" si="1256"/>
        <v>12196.799999999932</v>
      </c>
      <c r="M5011">
        <f t="shared" ca="1" si="1263"/>
        <v>1</v>
      </c>
      <c r="N5011">
        <f t="shared" ca="1" si="1257"/>
        <v>2</v>
      </c>
      <c r="O5011">
        <f>COUNTIF(結算日!$A$3:$A$249,A5011)</f>
        <v>0</v>
      </c>
      <c r="Q5011" s="7">
        <f t="shared" si="1265"/>
        <v>124</v>
      </c>
      <c r="R5011" s="8">
        <f t="shared" ca="1" si="1269"/>
        <v>-51956</v>
      </c>
      <c r="S5011" s="8">
        <f t="shared" ca="1" si="1270"/>
        <v>4499854</v>
      </c>
      <c r="T5011" s="8">
        <f t="shared" ca="1" si="1266"/>
        <v>410</v>
      </c>
      <c r="U5011" s="9">
        <f t="shared" ca="1" si="1271"/>
        <v>829</v>
      </c>
      <c r="V5011">
        <f t="shared" si="1267"/>
        <v>2018</v>
      </c>
      <c r="W5011">
        <f t="shared" si="1268"/>
        <v>9</v>
      </c>
    </row>
    <row r="5012" spans="1:23" x14ac:dyDescent="0.25">
      <c r="A5012" s="1">
        <v>43368</v>
      </c>
      <c r="B5012" s="2">
        <v>10978.85</v>
      </c>
      <c r="C5012" s="2">
        <v>113724</v>
      </c>
      <c r="D5012" s="2">
        <v>10978</v>
      </c>
      <c r="E5012" s="2">
        <v>10965</v>
      </c>
      <c r="F5012" s="10">
        <f t="shared" si="1258"/>
        <v>-7.7421587871273623E-5</v>
      </c>
      <c r="G5012" s="2">
        <f t="shared" ca="1" si="1259"/>
        <v>124283.65</v>
      </c>
      <c r="H5012">
        <f t="shared" ca="1" si="1260"/>
        <v>-1</v>
      </c>
      <c r="I5012">
        <f t="shared" si="1261"/>
        <v>1</v>
      </c>
      <c r="J5012">
        <f t="shared" si="1264"/>
        <v>6.4400000000005093</v>
      </c>
      <c r="K5012">
        <f t="shared" ca="1" si="1262"/>
        <v>-1</v>
      </c>
      <c r="L5012" s="11">
        <f t="shared" ca="1" si="1256"/>
        <v>12203.239999999932</v>
      </c>
      <c r="M5012">
        <f t="shared" ca="1" si="1263"/>
        <v>-1</v>
      </c>
      <c r="N5012">
        <f t="shared" ca="1" si="1257"/>
        <v>2</v>
      </c>
      <c r="O5012">
        <f>COUNTIF(結算日!$A$3:$A$249,A5012)</f>
        <v>0</v>
      </c>
      <c r="Q5012" s="7">
        <f t="shared" si="1265"/>
        <v>6</v>
      </c>
      <c r="R5012" s="8">
        <f t="shared" ca="1" si="1269"/>
        <v>2460</v>
      </c>
      <c r="S5012" s="8">
        <f t="shared" ca="1" si="1270"/>
        <v>4501485</v>
      </c>
      <c r="T5012" s="8">
        <f t="shared" ca="1" si="1266"/>
        <v>-410</v>
      </c>
      <c r="U5012" s="9">
        <f t="shared" ca="1" si="1271"/>
        <v>820</v>
      </c>
      <c r="V5012">
        <f t="shared" si="1267"/>
        <v>2018</v>
      </c>
      <c r="W5012">
        <f t="shared" si="1268"/>
        <v>9</v>
      </c>
    </row>
    <row r="5013" spans="1:23" x14ac:dyDescent="0.25">
      <c r="A5013" s="1">
        <v>43369</v>
      </c>
      <c r="B5013" s="2">
        <v>10974.19</v>
      </c>
      <c r="C5013" s="2">
        <v>106678</v>
      </c>
      <c r="D5013" s="2">
        <v>10974</v>
      </c>
      <c r="E5013" s="2">
        <v>10963</v>
      </c>
      <c r="F5013" s="10">
        <f t="shared" si="1258"/>
        <v>-1.7313350689218687E-5</v>
      </c>
      <c r="G5013" s="2">
        <f t="shared" ca="1" si="1259"/>
        <v>123043.125</v>
      </c>
      <c r="H5013">
        <f t="shared" ca="1" si="1260"/>
        <v>-1</v>
      </c>
      <c r="I5013">
        <f t="shared" si="1261"/>
        <v>1</v>
      </c>
      <c r="J5013">
        <f t="shared" si="1264"/>
        <v>-4.6599999999998545</v>
      </c>
      <c r="K5013">
        <f t="shared" ca="1" si="1262"/>
        <v>-1</v>
      </c>
      <c r="L5013" s="11">
        <f t="shared" ca="1" si="1256"/>
        <v>12207.899999999932</v>
      </c>
      <c r="M5013">
        <f t="shared" ca="1" si="1263"/>
        <v>-1</v>
      </c>
      <c r="N5013">
        <f t="shared" ca="1" si="1257"/>
        <v>0</v>
      </c>
      <c r="O5013">
        <f>COUNTIF(結算日!$A$3:$A$249,A5013)</f>
        <v>0</v>
      </c>
      <c r="Q5013" s="7">
        <f t="shared" si="1265"/>
        <v>-4</v>
      </c>
      <c r="R5013" s="8">
        <f t="shared" ca="1" si="1269"/>
        <v>1640</v>
      </c>
      <c r="S5013" s="8">
        <f t="shared" ca="1" si="1270"/>
        <v>4502305</v>
      </c>
      <c r="T5013" s="8">
        <f t="shared" ca="1" si="1266"/>
        <v>-410</v>
      </c>
      <c r="U5013" s="9">
        <f t="shared" ca="1" si="1271"/>
        <v>0</v>
      </c>
      <c r="V5013">
        <f t="shared" si="1267"/>
        <v>2018</v>
      </c>
      <c r="W5013">
        <f t="shared" si="1268"/>
        <v>9</v>
      </c>
    </row>
    <row r="5014" spans="1:23" x14ac:dyDescent="0.25">
      <c r="A5014" s="1">
        <v>43370</v>
      </c>
      <c r="B5014" s="2">
        <v>11034.19</v>
      </c>
      <c r="C5014" s="2">
        <v>122876</v>
      </c>
      <c r="D5014" s="2">
        <v>10982</v>
      </c>
      <c r="E5014" s="2">
        <v>10969</v>
      </c>
      <c r="F5014" s="10">
        <f t="shared" si="1258"/>
        <v>-4.7298442386800588E-3</v>
      </c>
      <c r="G5014" s="2">
        <f t="shared" ca="1" si="1259"/>
        <v>122524.8</v>
      </c>
      <c r="H5014">
        <f t="shared" ca="1" si="1260"/>
        <v>1</v>
      </c>
      <c r="I5014">
        <f t="shared" si="1261"/>
        <v>1</v>
      </c>
      <c r="J5014">
        <f t="shared" si="1264"/>
        <v>60</v>
      </c>
      <c r="K5014">
        <f t="shared" si="1262"/>
        <v>1</v>
      </c>
      <c r="L5014" s="11">
        <f t="shared" ca="1" si="1256"/>
        <v>12147.899999999932</v>
      </c>
      <c r="M5014">
        <f t="shared" ca="1" si="1263"/>
        <v>1</v>
      </c>
      <c r="N5014">
        <f t="shared" ca="1" si="1257"/>
        <v>2</v>
      </c>
      <c r="O5014">
        <f>COUNTIF(結算日!$A$3:$A$249,A5014)</f>
        <v>0</v>
      </c>
      <c r="Q5014" s="7">
        <f t="shared" si="1265"/>
        <v>8</v>
      </c>
      <c r="R5014" s="8">
        <f t="shared" ca="1" si="1269"/>
        <v>-3280</v>
      </c>
      <c r="S5014" s="8">
        <f t="shared" ca="1" si="1270"/>
        <v>4499025</v>
      </c>
      <c r="T5014" s="8">
        <f t="shared" ca="1" si="1266"/>
        <v>409</v>
      </c>
      <c r="U5014" s="9">
        <f t="shared" ca="1" si="1271"/>
        <v>819</v>
      </c>
      <c r="V5014">
        <f t="shared" si="1267"/>
        <v>2018</v>
      </c>
      <c r="W5014">
        <f t="shared" si="1268"/>
        <v>9</v>
      </c>
    </row>
    <row r="5015" spans="1:23" x14ac:dyDescent="0.25">
      <c r="A5015" s="1">
        <v>43371</v>
      </c>
      <c r="B5015" s="2">
        <v>11006.34</v>
      </c>
      <c r="C5015" s="2">
        <v>137002</v>
      </c>
      <c r="D5015" s="2">
        <v>10957</v>
      </c>
      <c r="E5015" s="2">
        <v>10943</v>
      </c>
      <c r="F5015" s="10">
        <f t="shared" si="1258"/>
        <v>-4.4828707817494706E-3</v>
      </c>
      <c r="G5015" s="2">
        <f t="shared" ca="1" si="1259"/>
        <v>122440.125</v>
      </c>
      <c r="H5015">
        <f t="shared" ca="1" si="1260"/>
        <v>1</v>
      </c>
      <c r="I5015">
        <f t="shared" si="1261"/>
        <v>1</v>
      </c>
      <c r="J5015">
        <f t="shared" si="1264"/>
        <v>-27.850000000000364</v>
      </c>
      <c r="K5015">
        <f t="shared" si="1262"/>
        <v>1</v>
      </c>
      <c r="L5015" s="11">
        <f t="shared" ca="1" si="1256"/>
        <v>12120.049999999932</v>
      </c>
      <c r="M5015">
        <f t="shared" ca="1" si="1263"/>
        <v>1</v>
      </c>
      <c r="N5015">
        <f t="shared" ca="1" si="1257"/>
        <v>0</v>
      </c>
      <c r="O5015">
        <f>COUNTIF(結算日!$A$3:$A$249,A5015)</f>
        <v>0</v>
      </c>
      <c r="Q5015" s="7">
        <f t="shared" si="1265"/>
        <v>-25</v>
      </c>
      <c r="R5015" s="8">
        <f t="shared" ca="1" si="1269"/>
        <v>-10225</v>
      </c>
      <c r="S5015" s="8">
        <f t="shared" ca="1" si="1270"/>
        <v>4487981</v>
      </c>
      <c r="T5015" s="8">
        <f t="shared" ca="1" si="1266"/>
        <v>409</v>
      </c>
      <c r="U5015" s="9">
        <f t="shared" ca="1" si="1271"/>
        <v>0</v>
      </c>
      <c r="V5015">
        <f t="shared" si="1267"/>
        <v>2018</v>
      </c>
      <c r="W5015">
        <f t="shared" si="1268"/>
        <v>9</v>
      </c>
    </row>
    <row r="5016" spans="1:23" x14ac:dyDescent="0.25">
      <c r="A5016" s="1">
        <v>43374</v>
      </c>
      <c r="B5016" s="2">
        <v>11051.8</v>
      </c>
      <c r="C5016" s="2">
        <v>92865</v>
      </c>
      <c r="D5016" s="2">
        <v>11006</v>
      </c>
      <c r="E5016" s="2">
        <v>10994</v>
      </c>
      <c r="F5016" s="10">
        <f t="shared" si="1258"/>
        <v>-4.144121319603955E-3</v>
      </c>
      <c r="G5016" s="2">
        <f t="shared" ca="1" si="1259"/>
        <v>121401.02499999999</v>
      </c>
      <c r="H5016">
        <f t="shared" ca="1" si="1260"/>
        <v>-1</v>
      </c>
      <c r="I5016">
        <f t="shared" si="1261"/>
        <v>1</v>
      </c>
      <c r="J5016">
        <f t="shared" si="1264"/>
        <v>45.459999999999127</v>
      </c>
      <c r="K5016">
        <f t="shared" si="1262"/>
        <v>1</v>
      </c>
      <c r="L5016" s="11">
        <f t="shared" ca="1" si="1256"/>
        <v>12165.509999999931</v>
      </c>
      <c r="M5016">
        <f t="shared" ca="1" si="1263"/>
        <v>1</v>
      </c>
      <c r="N5016">
        <f t="shared" ca="1" si="1257"/>
        <v>0</v>
      </c>
      <c r="O5016">
        <f>COUNTIF(結算日!$A$3:$A$249,A5016)</f>
        <v>0</v>
      </c>
      <c r="Q5016" s="7">
        <f t="shared" si="1265"/>
        <v>49</v>
      </c>
      <c r="R5016" s="8">
        <f t="shared" ca="1" si="1269"/>
        <v>20041</v>
      </c>
      <c r="S5016" s="8">
        <f t="shared" ca="1" si="1270"/>
        <v>4508022</v>
      </c>
      <c r="T5016" s="8">
        <f t="shared" ca="1" si="1266"/>
        <v>409</v>
      </c>
      <c r="U5016" s="9">
        <f t="shared" ca="1" si="1271"/>
        <v>0</v>
      </c>
      <c r="V5016">
        <f t="shared" si="1267"/>
        <v>2018</v>
      </c>
      <c r="W5016">
        <f t="shared" si="1268"/>
        <v>10</v>
      </c>
    </row>
    <row r="5017" spans="1:23" x14ac:dyDescent="0.25">
      <c r="A5017" s="1">
        <v>43375</v>
      </c>
      <c r="B5017" s="2">
        <v>10919.63</v>
      </c>
      <c r="C5017" s="2">
        <v>105874</v>
      </c>
      <c r="D5017" s="2">
        <v>10880</v>
      </c>
      <c r="E5017" s="2">
        <v>10870</v>
      </c>
      <c r="F5017" s="10">
        <f t="shared" si="1258"/>
        <v>-3.6292438480057809E-3</v>
      </c>
      <c r="G5017" s="2">
        <f t="shared" ca="1" si="1259"/>
        <v>121145.9</v>
      </c>
      <c r="H5017">
        <f t="shared" ca="1" si="1260"/>
        <v>-1</v>
      </c>
      <c r="I5017">
        <f t="shared" si="1261"/>
        <v>1</v>
      </c>
      <c r="J5017">
        <f t="shared" si="1264"/>
        <v>-132.17000000000007</v>
      </c>
      <c r="K5017">
        <f t="shared" si="1262"/>
        <v>1</v>
      </c>
      <c r="L5017" s="11">
        <f t="shared" ca="1" si="1256"/>
        <v>12033.339999999931</v>
      </c>
      <c r="M5017">
        <f t="shared" ca="1" si="1263"/>
        <v>1</v>
      </c>
      <c r="N5017">
        <f t="shared" ca="1" si="1257"/>
        <v>0</v>
      </c>
      <c r="O5017">
        <f>COUNTIF(結算日!$A$3:$A$249,A5017)</f>
        <v>0</v>
      </c>
      <c r="Q5017" s="7">
        <f t="shared" si="1265"/>
        <v>-126</v>
      </c>
      <c r="R5017" s="8">
        <f t="shared" ca="1" si="1269"/>
        <v>-51534</v>
      </c>
      <c r="S5017" s="8">
        <f t="shared" ca="1" si="1270"/>
        <v>4456488</v>
      </c>
      <c r="T5017" s="8">
        <f t="shared" ca="1" si="1266"/>
        <v>409</v>
      </c>
      <c r="U5017" s="9">
        <f t="shared" ca="1" si="1271"/>
        <v>0</v>
      </c>
      <c r="V5017">
        <f t="shared" si="1267"/>
        <v>2018</v>
      </c>
      <c r="W5017">
        <f t="shared" si="1268"/>
        <v>10</v>
      </c>
    </row>
    <row r="5018" spans="1:23" x14ac:dyDescent="0.25">
      <c r="A5018" s="1">
        <v>43376</v>
      </c>
      <c r="B5018" s="2">
        <v>10863.94</v>
      </c>
      <c r="C5018" s="2">
        <v>99005</v>
      </c>
      <c r="D5018" s="2">
        <v>10854</v>
      </c>
      <c r="E5018" s="2">
        <v>10844</v>
      </c>
      <c r="F5018" s="10">
        <f t="shared" si="1258"/>
        <v>-9.1495350673886922E-4</v>
      </c>
      <c r="G5018" s="2">
        <f t="shared" ca="1" si="1259"/>
        <v>120650.35</v>
      </c>
      <c r="H5018">
        <f t="shared" ca="1" si="1260"/>
        <v>-1</v>
      </c>
      <c r="I5018">
        <f t="shared" si="1261"/>
        <v>1</v>
      </c>
      <c r="J5018">
        <f t="shared" si="1264"/>
        <v>-55.68999999999869</v>
      </c>
      <c r="K5018">
        <f t="shared" ca="1" si="1262"/>
        <v>-1</v>
      </c>
      <c r="L5018" s="11">
        <f t="shared" ca="1" si="1256"/>
        <v>11977.649999999932</v>
      </c>
      <c r="M5018">
        <f t="shared" ca="1" si="1263"/>
        <v>-1</v>
      </c>
      <c r="N5018">
        <f t="shared" ca="1" si="1257"/>
        <v>2</v>
      </c>
      <c r="O5018">
        <f>COUNTIF(結算日!$A$3:$A$249,A5018)</f>
        <v>0</v>
      </c>
      <c r="Q5018" s="7">
        <f t="shared" si="1265"/>
        <v>-26</v>
      </c>
      <c r="R5018" s="8">
        <f t="shared" ca="1" si="1269"/>
        <v>-10634</v>
      </c>
      <c r="S5018" s="8">
        <f t="shared" ca="1" si="1270"/>
        <v>4445854</v>
      </c>
      <c r="T5018" s="8">
        <f t="shared" ca="1" si="1266"/>
        <v>-409</v>
      </c>
      <c r="U5018" s="9">
        <f t="shared" ca="1" si="1271"/>
        <v>818</v>
      </c>
      <c r="V5018">
        <f t="shared" si="1267"/>
        <v>2018</v>
      </c>
      <c r="W5018">
        <f t="shared" si="1268"/>
        <v>10</v>
      </c>
    </row>
    <row r="5019" spans="1:23" x14ac:dyDescent="0.25">
      <c r="A5019" s="1">
        <v>43377</v>
      </c>
      <c r="B5019" s="2">
        <v>10718.91</v>
      </c>
      <c r="C5019" s="2">
        <v>109760</v>
      </c>
      <c r="D5019" s="2">
        <v>10698</v>
      </c>
      <c r="E5019" s="2">
        <v>10692</v>
      </c>
      <c r="F5019" s="10">
        <f t="shared" si="1258"/>
        <v>-1.9507580528244084E-3</v>
      </c>
      <c r="G5019" s="2">
        <f t="shared" ca="1" si="1259"/>
        <v>119933.55</v>
      </c>
      <c r="H5019">
        <f t="shared" ca="1" si="1260"/>
        <v>-1</v>
      </c>
      <c r="I5019">
        <f t="shared" si="1261"/>
        <v>1</v>
      </c>
      <c r="J5019">
        <f t="shared" si="1264"/>
        <v>-145.03000000000065</v>
      </c>
      <c r="K5019">
        <f t="shared" si="1262"/>
        <v>1</v>
      </c>
      <c r="L5019" s="11">
        <f t="shared" ca="1" si="1256"/>
        <v>12122.679999999933</v>
      </c>
      <c r="M5019">
        <f t="shared" ca="1" si="1263"/>
        <v>1</v>
      </c>
      <c r="N5019">
        <f t="shared" ca="1" si="1257"/>
        <v>2</v>
      </c>
      <c r="O5019">
        <f>COUNTIF(結算日!$A$3:$A$249,A5019)</f>
        <v>0</v>
      </c>
      <c r="Q5019" s="7">
        <f t="shared" si="1265"/>
        <v>-156</v>
      </c>
      <c r="R5019" s="8">
        <f t="shared" ca="1" si="1269"/>
        <v>63804</v>
      </c>
      <c r="S5019" s="8">
        <f t="shared" ca="1" si="1270"/>
        <v>4508840</v>
      </c>
      <c r="T5019" s="8">
        <f t="shared" ca="1" si="1266"/>
        <v>421</v>
      </c>
      <c r="U5019" s="9">
        <f t="shared" ca="1" si="1271"/>
        <v>830</v>
      </c>
      <c r="V5019">
        <f t="shared" si="1267"/>
        <v>2018</v>
      </c>
      <c r="W5019">
        <f t="shared" si="1268"/>
        <v>10</v>
      </c>
    </row>
    <row r="5020" spans="1:23" x14ac:dyDescent="0.25">
      <c r="A5020" s="1">
        <v>43378</v>
      </c>
      <c r="B5020" s="2">
        <v>10517.12</v>
      </c>
      <c r="C5020" s="2">
        <v>148804</v>
      </c>
      <c r="D5020" s="2">
        <v>10513</v>
      </c>
      <c r="E5020" s="2">
        <v>10508</v>
      </c>
      <c r="F5020" s="10">
        <f t="shared" si="1258"/>
        <v>-3.9174222600868447E-4</v>
      </c>
      <c r="G5020" s="2">
        <f t="shared" ca="1" si="1259"/>
        <v>120550.7</v>
      </c>
      <c r="H5020">
        <f t="shared" ca="1" si="1260"/>
        <v>1</v>
      </c>
      <c r="I5020">
        <f t="shared" si="1261"/>
        <v>1</v>
      </c>
      <c r="J5020">
        <f t="shared" si="1264"/>
        <v>-201.78999999999905</v>
      </c>
      <c r="K5020">
        <f t="shared" ca="1" si="1262"/>
        <v>1</v>
      </c>
      <c r="L5020" s="11">
        <f t="shared" ca="1" si="1256"/>
        <v>11920.889999999934</v>
      </c>
      <c r="M5020">
        <f t="shared" ca="1" si="1263"/>
        <v>1</v>
      </c>
      <c r="N5020">
        <f t="shared" ca="1" si="1257"/>
        <v>0</v>
      </c>
      <c r="O5020">
        <f>COUNTIF(結算日!$A$3:$A$249,A5020)</f>
        <v>0</v>
      </c>
      <c r="Q5020" s="7">
        <f t="shared" si="1265"/>
        <v>-185</v>
      </c>
      <c r="R5020" s="8">
        <f t="shared" ca="1" si="1269"/>
        <v>-77885</v>
      </c>
      <c r="S5020" s="8">
        <f t="shared" ca="1" si="1270"/>
        <v>4430125</v>
      </c>
      <c r="T5020" s="8">
        <f t="shared" ca="1" si="1266"/>
        <v>421</v>
      </c>
      <c r="U5020" s="9">
        <f t="shared" ca="1" si="1271"/>
        <v>0</v>
      </c>
      <c r="V5020">
        <f t="shared" si="1267"/>
        <v>2018</v>
      </c>
      <c r="W5020">
        <f t="shared" si="1268"/>
        <v>10</v>
      </c>
    </row>
    <row r="5021" spans="1:23" x14ac:dyDescent="0.25">
      <c r="A5021" s="1">
        <v>43381</v>
      </c>
      <c r="B5021" s="2">
        <v>10455.93</v>
      </c>
      <c r="C5021" s="2">
        <v>124844</v>
      </c>
      <c r="D5021" s="2">
        <v>10466</v>
      </c>
      <c r="E5021" s="2">
        <v>10463</v>
      </c>
      <c r="F5021" s="10">
        <f t="shared" si="1258"/>
        <v>9.6308984471016323E-4</v>
      </c>
      <c r="G5021" s="2">
        <f t="shared" ca="1" si="1259"/>
        <v>120588.45</v>
      </c>
      <c r="H5021">
        <f t="shared" ca="1" si="1260"/>
        <v>1</v>
      </c>
      <c r="I5021">
        <f t="shared" si="1261"/>
        <v>-1</v>
      </c>
      <c r="J5021">
        <f t="shared" si="1264"/>
        <v>-61.190000000000509</v>
      </c>
      <c r="K5021">
        <f t="shared" ca="1" si="1262"/>
        <v>1</v>
      </c>
      <c r="L5021" s="11">
        <f t="shared" ca="1" si="1256"/>
        <v>11859.699999999933</v>
      </c>
      <c r="M5021">
        <f t="shared" ca="1" si="1263"/>
        <v>1</v>
      </c>
      <c r="N5021">
        <f t="shared" ca="1" si="1257"/>
        <v>0</v>
      </c>
      <c r="O5021">
        <f>COUNTIF(結算日!$A$3:$A$249,A5021)</f>
        <v>0</v>
      </c>
      <c r="Q5021" s="7">
        <f t="shared" si="1265"/>
        <v>-47</v>
      </c>
      <c r="R5021" s="8">
        <f t="shared" ca="1" si="1269"/>
        <v>-19787</v>
      </c>
      <c r="S5021" s="8">
        <f t="shared" ca="1" si="1270"/>
        <v>4410338</v>
      </c>
      <c r="T5021" s="8">
        <f t="shared" ca="1" si="1266"/>
        <v>421</v>
      </c>
      <c r="U5021" s="9">
        <f t="shared" ca="1" si="1271"/>
        <v>0</v>
      </c>
      <c r="V5021">
        <f t="shared" si="1267"/>
        <v>2018</v>
      </c>
      <c r="W5021">
        <f t="shared" si="1268"/>
        <v>10</v>
      </c>
    </row>
    <row r="5022" spans="1:23" x14ac:dyDescent="0.25">
      <c r="A5022" s="1">
        <v>43382</v>
      </c>
      <c r="B5022" s="2">
        <v>10466.83</v>
      </c>
      <c r="C5022" s="2">
        <v>120632</v>
      </c>
      <c r="D5022" s="2">
        <v>10460</v>
      </c>
      <c r="E5022" s="2">
        <v>10457</v>
      </c>
      <c r="F5022" s="10">
        <f t="shared" si="1258"/>
        <v>-6.5253758778927029E-4</v>
      </c>
      <c r="G5022" s="2">
        <f t="shared" ca="1" si="1259"/>
        <v>119667.4</v>
      </c>
      <c r="H5022">
        <f t="shared" ca="1" si="1260"/>
        <v>1</v>
      </c>
      <c r="I5022">
        <f t="shared" si="1261"/>
        <v>1</v>
      </c>
      <c r="J5022">
        <f t="shared" si="1264"/>
        <v>10.899999999999636</v>
      </c>
      <c r="K5022">
        <f t="shared" ca="1" si="1262"/>
        <v>1</v>
      </c>
      <c r="L5022" s="11">
        <f t="shared" ca="1" si="1256"/>
        <v>11870.599999999933</v>
      </c>
      <c r="M5022">
        <f t="shared" ca="1" si="1263"/>
        <v>1</v>
      </c>
      <c r="N5022">
        <f t="shared" ca="1" si="1257"/>
        <v>0</v>
      </c>
      <c r="O5022">
        <f>COUNTIF(結算日!$A$3:$A$249,A5022)</f>
        <v>0</v>
      </c>
      <c r="Q5022" s="7">
        <f t="shared" si="1265"/>
        <v>-6</v>
      </c>
      <c r="R5022" s="8">
        <f t="shared" ca="1" si="1269"/>
        <v>-2526</v>
      </c>
      <c r="S5022" s="8">
        <f t="shared" ca="1" si="1270"/>
        <v>4407812</v>
      </c>
      <c r="T5022" s="8">
        <f t="shared" ca="1" si="1266"/>
        <v>421</v>
      </c>
      <c r="U5022" s="9">
        <f t="shared" ca="1" si="1271"/>
        <v>0</v>
      </c>
      <c r="V5022">
        <f t="shared" si="1267"/>
        <v>2018</v>
      </c>
      <c r="W5022">
        <f t="shared" si="1268"/>
        <v>10</v>
      </c>
    </row>
    <row r="5023" spans="1:23" x14ac:dyDescent="0.25">
      <c r="A5023" s="1">
        <v>43384</v>
      </c>
      <c r="B5023" s="2">
        <v>9806.11</v>
      </c>
      <c r="C5023" s="2">
        <v>205333</v>
      </c>
      <c r="D5023" s="2">
        <v>9661</v>
      </c>
      <c r="E5023" s="2">
        <v>9650</v>
      </c>
      <c r="F5023" s="10">
        <f t="shared" si="1258"/>
        <v>-1.4797916809009992E-2</v>
      </c>
      <c r="G5023" s="2">
        <f t="shared" ca="1" si="1259"/>
        <v>121410.825</v>
      </c>
      <c r="H5023">
        <f t="shared" ca="1" si="1260"/>
        <v>1</v>
      </c>
      <c r="I5023">
        <f t="shared" si="1261"/>
        <v>1</v>
      </c>
      <c r="J5023">
        <f t="shared" si="1264"/>
        <v>-660.71999999999935</v>
      </c>
      <c r="K5023">
        <f t="shared" si="1262"/>
        <v>1</v>
      </c>
      <c r="L5023" s="11">
        <f t="shared" ca="1" si="1256"/>
        <v>11209.879999999934</v>
      </c>
      <c r="M5023">
        <f t="shared" ca="1" si="1263"/>
        <v>1</v>
      </c>
      <c r="N5023">
        <f t="shared" ca="1" si="1257"/>
        <v>0</v>
      </c>
      <c r="O5023">
        <f>COUNTIF(結算日!$A$3:$A$249,A5023)</f>
        <v>0</v>
      </c>
      <c r="Q5023" s="7">
        <f t="shared" si="1265"/>
        <v>-799</v>
      </c>
      <c r="R5023" s="8">
        <f t="shared" ca="1" si="1269"/>
        <v>-336379</v>
      </c>
      <c r="S5023" s="8">
        <f t="shared" ca="1" si="1270"/>
        <v>4071433</v>
      </c>
      <c r="T5023" s="8">
        <f t="shared" ca="1" si="1266"/>
        <v>421</v>
      </c>
      <c r="U5023" s="9">
        <f t="shared" ca="1" si="1271"/>
        <v>0</v>
      </c>
      <c r="V5023">
        <f t="shared" si="1267"/>
        <v>2018</v>
      </c>
      <c r="W5023">
        <f t="shared" si="1268"/>
        <v>10</v>
      </c>
    </row>
    <row r="5024" spans="1:23" x14ac:dyDescent="0.25">
      <c r="A5024" s="1">
        <v>43385</v>
      </c>
      <c r="B5024" s="2">
        <v>10045.81</v>
      </c>
      <c r="C5024" s="2">
        <v>143536</v>
      </c>
      <c r="D5024" s="2">
        <v>9970</v>
      </c>
      <c r="E5024" s="2">
        <v>9948</v>
      </c>
      <c r="F5024" s="10">
        <f t="shared" si="1258"/>
        <v>-7.5464298050629264E-3</v>
      </c>
      <c r="G5024" s="2">
        <f t="shared" ca="1" si="1259"/>
        <v>121683.75</v>
      </c>
      <c r="H5024">
        <f t="shared" ca="1" si="1260"/>
        <v>1</v>
      </c>
      <c r="I5024">
        <f t="shared" si="1261"/>
        <v>1</v>
      </c>
      <c r="J5024">
        <f t="shared" si="1264"/>
        <v>239.69999999999891</v>
      </c>
      <c r="K5024">
        <f t="shared" si="1262"/>
        <v>1</v>
      </c>
      <c r="L5024" s="11">
        <f t="shared" ca="1" si="1256"/>
        <v>11449.579999999933</v>
      </c>
      <c r="M5024">
        <f t="shared" ca="1" si="1263"/>
        <v>1</v>
      </c>
      <c r="N5024">
        <f t="shared" ca="1" si="1257"/>
        <v>0</v>
      </c>
      <c r="O5024">
        <f>COUNTIF(結算日!$A$3:$A$249,A5024)</f>
        <v>0</v>
      </c>
      <c r="Q5024" s="7">
        <f t="shared" si="1265"/>
        <v>309</v>
      </c>
      <c r="R5024" s="8">
        <f t="shared" ca="1" si="1269"/>
        <v>130089</v>
      </c>
      <c r="S5024" s="8">
        <f t="shared" ca="1" si="1270"/>
        <v>4201522</v>
      </c>
      <c r="T5024" s="8">
        <f t="shared" ca="1" si="1266"/>
        <v>421</v>
      </c>
      <c r="U5024" s="9">
        <f t="shared" ca="1" si="1271"/>
        <v>0</v>
      </c>
      <c r="V5024">
        <f t="shared" si="1267"/>
        <v>2018</v>
      </c>
      <c r="W5024">
        <f t="shared" si="1268"/>
        <v>10</v>
      </c>
    </row>
    <row r="5025" spans="1:23" x14ac:dyDescent="0.25">
      <c r="A5025" s="1">
        <v>43388</v>
      </c>
      <c r="B5025" s="2">
        <v>9901.1200000000008</v>
      </c>
      <c r="C5025" s="2">
        <v>115628</v>
      </c>
      <c r="D5025" s="2">
        <v>9865</v>
      </c>
      <c r="E5025" s="2">
        <v>9848</v>
      </c>
      <c r="F5025" s="10">
        <f t="shared" si="1258"/>
        <v>-3.6480721372936786E-3</v>
      </c>
      <c r="G5025" s="2">
        <f t="shared" ca="1" si="1259"/>
        <v>121101.22500000001</v>
      </c>
      <c r="H5025">
        <f t="shared" ca="1" si="1260"/>
        <v>-1</v>
      </c>
      <c r="I5025">
        <f t="shared" si="1261"/>
        <v>1</v>
      </c>
      <c r="J5025">
        <f t="shared" si="1264"/>
        <v>-144.68999999999869</v>
      </c>
      <c r="K5025">
        <f t="shared" si="1262"/>
        <v>1</v>
      </c>
      <c r="L5025" s="11">
        <f t="shared" ca="1" si="1256"/>
        <v>11304.889999999934</v>
      </c>
      <c r="M5025">
        <f t="shared" ca="1" si="1263"/>
        <v>1</v>
      </c>
      <c r="N5025">
        <f t="shared" ca="1" si="1257"/>
        <v>0</v>
      </c>
      <c r="O5025">
        <f>COUNTIF(結算日!$A$3:$A$249,A5025)</f>
        <v>0</v>
      </c>
      <c r="Q5025" s="7">
        <f t="shared" si="1265"/>
        <v>-105</v>
      </c>
      <c r="R5025" s="8">
        <f t="shared" ca="1" si="1269"/>
        <v>-44205</v>
      </c>
      <c r="S5025" s="8">
        <f t="shared" ca="1" si="1270"/>
        <v>4157317</v>
      </c>
      <c r="T5025" s="8">
        <f t="shared" ca="1" si="1266"/>
        <v>421</v>
      </c>
      <c r="U5025" s="9">
        <f t="shared" ca="1" si="1271"/>
        <v>0</v>
      </c>
      <c r="V5025">
        <f t="shared" si="1267"/>
        <v>2018</v>
      </c>
      <c r="W5025">
        <f t="shared" si="1268"/>
        <v>10</v>
      </c>
    </row>
    <row r="5026" spans="1:23" x14ac:dyDescent="0.25">
      <c r="A5026" s="1">
        <v>43389</v>
      </c>
      <c r="B5026" s="2">
        <v>9981.1</v>
      </c>
      <c r="C5026" s="2">
        <v>107216</v>
      </c>
      <c r="D5026" s="2">
        <v>9949</v>
      </c>
      <c r="E5026" s="2">
        <v>9908</v>
      </c>
      <c r="F5026" s="10">
        <f t="shared" si="1258"/>
        <v>-3.2160783881536315E-3</v>
      </c>
      <c r="G5026" s="2">
        <f t="shared" ca="1" si="1259"/>
        <v>120615.7</v>
      </c>
      <c r="H5026">
        <f t="shared" ca="1" si="1260"/>
        <v>-1</v>
      </c>
      <c r="I5026">
        <f t="shared" si="1261"/>
        <v>1</v>
      </c>
      <c r="J5026">
        <f t="shared" si="1264"/>
        <v>79.979999999999563</v>
      </c>
      <c r="K5026">
        <f t="shared" si="1262"/>
        <v>1</v>
      </c>
      <c r="L5026" s="11">
        <f t="shared" ca="1" si="1256"/>
        <v>11384.869999999933</v>
      </c>
      <c r="M5026">
        <f t="shared" ca="1" si="1263"/>
        <v>1</v>
      </c>
      <c r="N5026">
        <f t="shared" ca="1" si="1257"/>
        <v>0</v>
      </c>
      <c r="O5026">
        <f>COUNTIF(結算日!$A$3:$A$249,A5026)</f>
        <v>0</v>
      </c>
      <c r="Q5026" s="7">
        <f t="shared" si="1265"/>
        <v>84</v>
      </c>
      <c r="R5026" s="8">
        <f t="shared" ca="1" si="1269"/>
        <v>35364</v>
      </c>
      <c r="S5026" s="8">
        <f t="shared" ca="1" si="1270"/>
        <v>4192681</v>
      </c>
      <c r="T5026" s="8">
        <f t="shared" ca="1" si="1266"/>
        <v>421</v>
      </c>
      <c r="U5026" s="9">
        <f t="shared" ca="1" si="1271"/>
        <v>0</v>
      </c>
      <c r="V5026">
        <f t="shared" si="1267"/>
        <v>2018</v>
      </c>
      <c r="W5026">
        <f t="shared" si="1268"/>
        <v>10</v>
      </c>
    </row>
    <row r="5027" spans="1:23" x14ac:dyDescent="0.25">
      <c r="A5027" s="1">
        <v>43390</v>
      </c>
      <c r="B5027" s="2">
        <v>9979.14</v>
      </c>
      <c r="C5027" s="2">
        <v>114037</v>
      </c>
      <c r="D5027" s="2">
        <v>9993</v>
      </c>
      <c r="E5027" s="2">
        <v>9976</v>
      </c>
      <c r="F5027" s="10">
        <f t="shared" si="1258"/>
        <v>-3.1465637319438855E-4</v>
      </c>
      <c r="G5027" s="2">
        <f t="shared" ca="1" si="1259"/>
        <v>120635.35</v>
      </c>
      <c r="H5027">
        <f t="shared" ca="1" si="1260"/>
        <v>-1</v>
      </c>
      <c r="I5027">
        <f t="shared" si="1261"/>
        <v>1</v>
      </c>
      <c r="J5027">
        <f t="shared" si="1264"/>
        <v>-1.9600000000009459</v>
      </c>
      <c r="K5027">
        <f t="shared" ca="1" si="1262"/>
        <v>-1</v>
      </c>
      <c r="L5027" s="11">
        <f t="shared" ca="1" si="1256"/>
        <v>11382.909999999933</v>
      </c>
      <c r="M5027">
        <f t="shared" ca="1" si="1263"/>
        <v>-1</v>
      </c>
      <c r="N5027">
        <f t="shared" ca="1" si="1257"/>
        <v>2</v>
      </c>
      <c r="O5027">
        <f>COUNTIF(結算日!$A$3:$A$249,A5027)</f>
        <v>1</v>
      </c>
      <c r="Q5027" s="7">
        <f t="shared" si="1265"/>
        <v>44</v>
      </c>
      <c r="R5027" s="8">
        <f t="shared" ca="1" si="1269"/>
        <v>18524</v>
      </c>
      <c r="S5027" s="8">
        <f t="shared" ca="1" si="1270"/>
        <v>4211205</v>
      </c>
      <c r="T5027" s="8">
        <f t="shared" ca="1" si="1266"/>
        <v>-422</v>
      </c>
      <c r="U5027" s="9">
        <f t="shared" ca="1" si="1271"/>
        <v>843</v>
      </c>
      <c r="V5027">
        <f t="shared" si="1267"/>
        <v>2018</v>
      </c>
      <c r="W5027">
        <f t="shared" si="1268"/>
        <v>10</v>
      </c>
    </row>
    <row r="5028" spans="1:23" x14ac:dyDescent="0.25">
      <c r="A5028" s="1">
        <v>43391</v>
      </c>
      <c r="B5028" s="2">
        <v>9953.73</v>
      </c>
      <c r="C5028" s="2">
        <v>95229</v>
      </c>
      <c r="D5028" s="2">
        <v>9884</v>
      </c>
      <c r="E5028" s="2">
        <v>9870</v>
      </c>
      <c r="F5028" s="10">
        <f t="shared" si="1258"/>
        <v>-7.0054140508131191E-3</v>
      </c>
      <c r="G5028" s="2">
        <f t="shared" ca="1" si="1259"/>
        <v>120208.875</v>
      </c>
      <c r="H5028">
        <f t="shared" ca="1" si="1260"/>
        <v>-1</v>
      </c>
      <c r="I5028">
        <f t="shared" si="1261"/>
        <v>1</v>
      </c>
      <c r="J5028">
        <f t="shared" si="1264"/>
        <v>-25.409999999999854</v>
      </c>
      <c r="K5028">
        <f t="shared" si="1262"/>
        <v>1</v>
      </c>
      <c r="L5028" s="11">
        <f t="shared" ca="1" si="1256"/>
        <v>11408.319999999932</v>
      </c>
      <c r="M5028">
        <f t="shared" ca="1" si="1263"/>
        <v>1</v>
      </c>
      <c r="N5028">
        <f t="shared" ca="1" si="1257"/>
        <v>2</v>
      </c>
      <c r="O5028">
        <f>COUNTIF(結算日!$A$3:$A$249,A5028)</f>
        <v>0</v>
      </c>
      <c r="Q5028" s="7">
        <f t="shared" si="1265"/>
        <v>-92</v>
      </c>
      <c r="R5028" s="8">
        <f t="shared" ca="1" si="1269"/>
        <v>38824</v>
      </c>
      <c r="S5028" s="8">
        <f t="shared" ca="1" si="1270"/>
        <v>4249186</v>
      </c>
      <c r="T5028" s="8">
        <f t="shared" ca="1" si="1266"/>
        <v>429</v>
      </c>
      <c r="U5028" s="9">
        <f t="shared" ca="1" si="1271"/>
        <v>851</v>
      </c>
      <c r="V5028">
        <f t="shared" si="1267"/>
        <v>2018</v>
      </c>
      <c r="W5028">
        <f t="shared" si="1268"/>
        <v>10</v>
      </c>
    </row>
    <row r="5029" spans="1:23" x14ac:dyDescent="0.25">
      <c r="A5029" s="1">
        <v>43392</v>
      </c>
      <c r="B5029" s="2">
        <v>9919.26</v>
      </c>
      <c r="C5029" s="2">
        <v>124415</v>
      </c>
      <c r="D5029" s="2">
        <v>9900</v>
      </c>
      <c r="E5029" s="2">
        <v>9886</v>
      </c>
      <c r="F5029" s="10">
        <f t="shared" si="1258"/>
        <v>-1.9416771009127531E-3</v>
      </c>
      <c r="G5029" s="2">
        <f t="shared" ca="1" si="1259"/>
        <v>120884.575</v>
      </c>
      <c r="H5029">
        <f t="shared" ca="1" si="1260"/>
        <v>1</v>
      </c>
      <c r="I5029">
        <f t="shared" si="1261"/>
        <v>1</v>
      </c>
      <c r="J5029">
        <f t="shared" si="1264"/>
        <v>-34.469999999999345</v>
      </c>
      <c r="K5029">
        <f t="shared" si="1262"/>
        <v>1</v>
      </c>
      <c r="L5029" s="11">
        <f t="shared" ca="1" si="1256"/>
        <v>11373.849999999933</v>
      </c>
      <c r="M5029">
        <f t="shared" ca="1" si="1263"/>
        <v>1</v>
      </c>
      <c r="N5029">
        <f t="shared" ca="1" si="1257"/>
        <v>0</v>
      </c>
      <c r="O5029">
        <f>COUNTIF(結算日!$A$3:$A$249,A5029)</f>
        <v>0</v>
      </c>
      <c r="Q5029" s="7">
        <f t="shared" si="1265"/>
        <v>16</v>
      </c>
      <c r="R5029" s="8">
        <f t="shared" ca="1" si="1269"/>
        <v>6864</v>
      </c>
      <c r="S5029" s="8">
        <f t="shared" ca="1" si="1270"/>
        <v>4255199</v>
      </c>
      <c r="T5029" s="8">
        <f t="shared" ca="1" si="1266"/>
        <v>429</v>
      </c>
      <c r="U5029" s="9">
        <f t="shared" ca="1" si="1271"/>
        <v>0</v>
      </c>
      <c r="V5029">
        <f t="shared" si="1267"/>
        <v>2018</v>
      </c>
      <c r="W5029">
        <f t="shared" si="1268"/>
        <v>10</v>
      </c>
    </row>
    <row r="5030" spans="1:23" x14ac:dyDescent="0.25">
      <c r="A5030" s="1">
        <v>43395</v>
      </c>
      <c r="B5030" s="2">
        <v>9974.2800000000007</v>
      </c>
      <c r="C5030" s="2">
        <v>100763</v>
      </c>
      <c r="D5030" s="2">
        <v>9934</v>
      </c>
      <c r="E5030" s="2">
        <v>9922</v>
      </c>
      <c r="F5030" s="10">
        <f t="shared" si="1258"/>
        <v>-4.0383867306713617E-3</v>
      </c>
      <c r="G5030" s="2">
        <f t="shared" ca="1" si="1259"/>
        <v>120915.175</v>
      </c>
      <c r="H5030">
        <f t="shared" ca="1" si="1260"/>
        <v>-1</v>
      </c>
      <c r="I5030">
        <f t="shared" si="1261"/>
        <v>1</v>
      </c>
      <c r="J5030">
        <f t="shared" si="1264"/>
        <v>55.020000000000437</v>
      </c>
      <c r="K5030">
        <f t="shared" si="1262"/>
        <v>1</v>
      </c>
      <c r="L5030" s="11">
        <f t="shared" ca="1" si="1256"/>
        <v>11428.869999999933</v>
      </c>
      <c r="M5030">
        <f t="shared" ca="1" si="1263"/>
        <v>1</v>
      </c>
      <c r="N5030">
        <f t="shared" ca="1" si="1257"/>
        <v>0</v>
      </c>
      <c r="O5030">
        <f>COUNTIF(結算日!$A$3:$A$249,A5030)</f>
        <v>0</v>
      </c>
      <c r="Q5030" s="7">
        <f t="shared" si="1265"/>
        <v>34</v>
      </c>
      <c r="R5030" s="8">
        <f t="shared" ca="1" si="1269"/>
        <v>14586</v>
      </c>
      <c r="S5030" s="8">
        <f t="shared" ca="1" si="1270"/>
        <v>4269785</v>
      </c>
      <c r="T5030" s="8">
        <f t="shared" ca="1" si="1266"/>
        <v>429</v>
      </c>
      <c r="U5030" s="9">
        <f t="shared" ca="1" si="1271"/>
        <v>0</v>
      </c>
      <c r="V5030">
        <f t="shared" si="1267"/>
        <v>2018</v>
      </c>
      <c r="W5030">
        <f t="shared" si="1268"/>
        <v>10</v>
      </c>
    </row>
    <row r="5031" spans="1:23" x14ac:dyDescent="0.25">
      <c r="A5031" s="1">
        <v>43396</v>
      </c>
      <c r="B5031" s="2">
        <v>9775.2000000000007</v>
      </c>
      <c r="C5031" s="2">
        <v>101277</v>
      </c>
      <c r="D5031" s="2">
        <v>9730</v>
      </c>
      <c r="E5031" s="2">
        <v>9719</v>
      </c>
      <c r="F5031" s="10">
        <f t="shared" si="1258"/>
        <v>-4.6239463131190206E-3</v>
      </c>
      <c r="G5031" s="2">
        <f t="shared" ca="1" si="1259"/>
        <v>121040.95</v>
      </c>
      <c r="H5031">
        <f t="shared" ca="1" si="1260"/>
        <v>-1</v>
      </c>
      <c r="I5031">
        <f t="shared" si="1261"/>
        <v>1</v>
      </c>
      <c r="J5031">
        <f t="shared" si="1264"/>
        <v>-199.07999999999993</v>
      </c>
      <c r="K5031">
        <f t="shared" si="1262"/>
        <v>1</v>
      </c>
      <c r="L5031" s="11">
        <f t="shared" ca="1" si="1256"/>
        <v>11229.789999999934</v>
      </c>
      <c r="M5031">
        <f t="shared" ca="1" si="1263"/>
        <v>1</v>
      </c>
      <c r="N5031">
        <f t="shared" ca="1" si="1257"/>
        <v>0</v>
      </c>
      <c r="O5031">
        <f>COUNTIF(結算日!$A$3:$A$249,A5031)</f>
        <v>0</v>
      </c>
      <c r="Q5031" s="7">
        <f t="shared" si="1265"/>
        <v>-204</v>
      </c>
      <c r="R5031" s="8">
        <f t="shared" ca="1" si="1269"/>
        <v>-87516</v>
      </c>
      <c r="S5031" s="8">
        <f t="shared" ca="1" si="1270"/>
        <v>4182269</v>
      </c>
      <c r="T5031" s="8">
        <f t="shared" ca="1" si="1266"/>
        <v>429</v>
      </c>
      <c r="U5031" s="9">
        <f t="shared" ca="1" si="1271"/>
        <v>0</v>
      </c>
      <c r="V5031">
        <f t="shared" si="1267"/>
        <v>2018</v>
      </c>
      <c r="W5031">
        <f t="shared" si="1268"/>
        <v>10</v>
      </c>
    </row>
    <row r="5032" spans="1:23" x14ac:dyDescent="0.25">
      <c r="A5032" s="1">
        <v>43397</v>
      </c>
      <c r="B5032" s="2">
        <v>9759.4</v>
      </c>
      <c r="C5032" s="2">
        <v>123215</v>
      </c>
      <c r="D5032" s="2">
        <v>9716</v>
      </c>
      <c r="E5032" s="2">
        <v>9705</v>
      </c>
      <c r="F5032" s="10">
        <f t="shared" si="1258"/>
        <v>-4.4469946922965908E-3</v>
      </c>
      <c r="G5032" s="2">
        <f t="shared" ca="1" si="1259"/>
        <v>121492.8</v>
      </c>
      <c r="H5032">
        <f t="shared" ca="1" si="1260"/>
        <v>1</v>
      </c>
      <c r="I5032">
        <f t="shared" si="1261"/>
        <v>1</v>
      </c>
      <c r="J5032">
        <f t="shared" si="1264"/>
        <v>-15.800000000001091</v>
      </c>
      <c r="K5032">
        <f t="shared" si="1262"/>
        <v>1</v>
      </c>
      <c r="L5032" s="11">
        <f t="shared" ca="1" si="1256"/>
        <v>11213.989999999932</v>
      </c>
      <c r="M5032">
        <f t="shared" ca="1" si="1263"/>
        <v>1</v>
      </c>
      <c r="N5032">
        <f t="shared" ca="1" si="1257"/>
        <v>0</v>
      </c>
      <c r="O5032">
        <f>COUNTIF(結算日!$A$3:$A$249,A5032)</f>
        <v>0</v>
      </c>
      <c r="Q5032" s="7">
        <f t="shared" si="1265"/>
        <v>-14</v>
      </c>
      <c r="R5032" s="8">
        <f t="shared" ca="1" si="1269"/>
        <v>-6006</v>
      </c>
      <c r="S5032" s="8">
        <f t="shared" ca="1" si="1270"/>
        <v>4176263</v>
      </c>
      <c r="T5032" s="8">
        <f t="shared" ca="1" si="1266"/>
        <v>429</v>
      </c>
      <c r="U5032" s="9">
        <f t="shared" ca="1" si="1271"/>
        <v>0</v>
      </c>
      <c r="V5032">
        <f t="shared" si="1267"/>
        <v>2018</v>
      </c>
      <c r="W5032">
        <f t="shared" si="1268"/>
        <v>10</v>
      </c>
    </row>
    <row r="5033" spans="1:23" x14ac:dyDescent="0.25">
      <c r="A5033" s="1">
        <v>43398</v>
      </c>
      <c r="B5033" s="2">
        <v>9520.7900000000009</v>
      </c>
      <c r="C5033" s="2">
        <v>131180</v>
      </c>
      <c r="D5033" s="2">
        <v>9487</v>
      </c>
      <c r="E5033" s="2">
        <v>9474</v>
      </c>
      <c r="F5033" s="10">
        <f t="shared" si="1258"/>
        <v>-3.5490752343031451E-3</v>
      </c>
      <c r="G5033" s="2">
        <f t="shared" ca="1" si="1259"/>
        <v>121580.675</v>
      </c>
      <c r="H5033">
        <f t="shared" ca="1" si="1260"/>
        <v>1</v>
      </c>
      <c r="I5033">
        <f t="shared" si="1261"/>
        <v>1</v>
      </c>
      <c r="J5033">
        <f t="shared" si="1264"/>
        <v>-238.60999999999876</v>
      </c>
      <c r="K5033">
        <f t="shared" si="1262"/>
        <v>1</v>
      </c>
      <c r="L5033" s="11">
        <f t="shared" ca="1" si="1256"/>
        <v>10975.379999999934</v>
      </c>
      <c r="M5033">
        <f t="shared" ca="1" si="1263"/>
        <v>1</v>
      </c>
      <c r="N5033">
        <f t="shared" ca="1" si="1257"/>
        <v>0</v>
      </c>
      <c r="O5033">
        <f>COUNTIF(結算日!$A$3:$A$249,A5033)</f>
        <v>0</v>
      </c>
      <c r="Q5033" s="7">
        <f t="shared" si="1265"/>
        <v>-229</v>
      </c>
      <c r="R5033" s="8">
        <f t="shared" ca="1" si="1269"/>
        <v>-98241</v>
      </c>
      <c r="S5033" s="8">
        <f t="shared" ca="1" si="1270"/>
        <v>4078022</v>
      </c>
      <c r="T5033" s="8">
        <f t="shared" ca="1" si="1266"/>
        <v>429</v>
      </c>
      <c r="U5033" s="9">
        <f t="shared" ca="1" si="1271"/>
        <v>0</v>
      </c>
      <c r="V5033">
        <f t="shared" si="1267"/>
        <v>2018</v>
      </c>
      <c r="W5033">
        <f t="shared" si="1268"/>
        <v>10</v>
      </c>
    </row>
    <row r="5034" spans="1:23" x14ac:dyDescent="0.25">
      <c r="A5034" s="1">
        <v>43399</v>
      </c>
      <c r="B5034" s="2">
        <v>9489.18</v>
      </c>
      <c r="C5034" s="2">
        <v>128059</v>
      </c>
      <c r="D5034" s="2">
        <v>9423</v>
      </c>
      <c r="E5034" s="2">
        <v>9412</v>
      </c>
      <c r="F5034" s="10">
        <f t="shared" si="1258"/>
        <v>-6.9742591035263368E-3</v>
      </c>
      <c r="G5034" s="2">
        <f t="shared" ca="1" si="1259"/>
        <v>121817.52499999999</v>
      </c>
      <c r="H5034">
        <f t="shared" ca="1" si="1260"/>
        <v>1</v>
      </c>
      <c r="I5034">
        <f t="shared" si="1261"/>
        <v>1</v>
      </c>
      <c r="J5034">
        <f t="shared" si="1264"/>
        <v>-31.610000000000582</v>
      </c>
      <c r="K5034">
        <f t="shared" si="1262"/>
        <v>1</v>
      </c>
      <c r="L5034" s="11">
        <f t="shared" ca="1" si="1256"/>
        <v>10943.769999999933</v>
      </c>
      <c r="M5034">
        <f t="shared" ca="1" si="1263"/>
        <v>1</v>
      </c>
      <c r="N5034">
        <f t="shared" ca="1" si="1257"/>
        <v>0</v>
      </c>
      <c r="O5034">
        <f>COUNTIF(結算日!$A$3:$A$249,A5034)</f>
        <v>0</v>
      </c>
      <c r="Q5034" s="7">
        <f t="shared" si="1265"/>
        <v>-64</v>
      </c>
      <c r="R5034" s="8">
        <f t="shared" ca="1" si="1269"/>
        <v>-27456</v>
      </c>
      <c r="S5034" s="8">
        <f t="shared" ca="1" si="1270"/>
        <v>4050566</v>
      </c>
      <c r="T5034" s="8">
        <f t="shared" ca="1" si="1266"/>
        <v>429</v>
      </c>
      <c r="U5034" s="9">
        <f t="shared" ca="1" si="1271"/>
        <v>0</v>
      </c>
      <c r="V5034">
        <f t="shared" si="1267"/>
        <v>2018</v>
      </c>
      <c r="W5034">
        <f t="shared" si="1268"/>
        <v>10</v>
      </c>
    </row>
    <row r="5035" spans="1:23" x14ac:dyDescent="0.25">
      <c r="A5035" s="1">
        <v>43402</v>
      </c>
      <c r="B5035" s="2">
        <v>9516.32</v>
      </c>
      <c r="C5035" s="2">
        <v>105198</v>
      </c>
      <c r="D5035" s="2">
        <v>9472</v>
      </c>
      <c r="E5035" s="2">
        <v>9460</v>
      </c>
      <c r="F5035" s="10">
        <f t="shared" si="1258"/>
        <v>-4.6572624712073463E-3</v>
      </c>
      <c r="G5035" s="2">
        <f t="shared" ca="1" si="1259"/>
        <v>121641.875</v>
      </c>
      <c r="H5035">
        <f t="shared" ca="1" si="1260"/>
        <v>-1</v>
      </c>
      <c r="I5035">
        <f t="shared" si="1261"/>
        <v>1</v>
      </c>
      <c r="J5035">
        <f t="shared" si="1264"/>
        <v>27.139999999999418</v>
      </c>
      <c r="K5035">
        <f t="shared" si="1262"/>
        <v>1</v>
      </c>
      <c r="L5035" s="11">
        <f t="shared" ca="1" si="1256"/>
        <v>10970.909999999933</v>
      </c>
      <c r="M5035">
        <f t="shared" ca="1" si="1263"/>
        <v>1</v>
      </c>
      <c r="N5035">
        <f t="shared" ca="1" si="1257"/>
        <v>0</v>
      </c>
      <c r="O5035">
        <f>COUNTIF(結算日!$A$3:$A$249,A5035)</f>
        <v>0</v>
      </c>
      <c r="Q5035" s="7">
        <f t="shared" si="1265"/>
        <v>49</v>
      </c>
      <c r="R5035" s="8">
        <f t="shared" ca="1" si="1269"/>
        <v>21021</v>
      </c>
      <c r="S5035" s="8">
        <f t="shared" ca="1" si="1270"/>
        <v>4071587</v>
      </c>
      <c r="T5035" s="8">
        <f t="shared" ca="1" si="1266"/>
        <v>429</v>
      </c>
      <c r="U5035" s="9">
        <f t="shared" ca="1" si="1271"/>
        <v>0</v>
      </c>
      <c r="V5035">
        <f t="shared" si="1267"/>
        <v>2018</v>
      </c>
      <c r="W5035">
        <f t="shared" si="1268"/>
        <v>10</v>
      </c>
    </row>
    <row r="5036" spans="1:23" x14ac:dyDescent="0.25">
      <c r="A5036" s="1">
        <v>43403</v>
      </c>
      <c r="B5036" s="2">
        <v>9526.11</v>
      </c>
      <c r="C5036" s="2">
        <v>99820</v>
      </c>
      <c r="D5036" s="2">
        <v>9523</v>
      </c>
      <c r="E5036" s="2">
        <v>9511</v>
      </c>
      <c r="F5036" s="10">
        <f t="shared" si="1258"/>
        <v>-3.2647114089601192E-4</v>
      </c>
      <c r="G5036" s="2">
        <f t="shared" ca="1" si="1259"/>
        <v>121135.7</v>
      </c>
      <c r="H5036">
        <f t="shared" ca="1" si="1260"/>
        <v>-1</v>
      </c>
      <c r="I5036">
        <f t="shared" si="1261"/>
        <v>1</v>
      </c>
      <c r="J5036">
        <f t="shared" si="1264"/>
        <v>9.7900000000008731</v>
      </c>
      <c r="K5036">
        <f t="shared" ca="1" si="1262"/>
        <v>-1</v>
      </c>
      <c r="L5036" s="11">
        <f t="shared" ca="1" si="1256"/>
        <v>10980.699999999933</v>
      </c>
      <c r="M5036">
        <f t="shared" ca="1" si="1263"/>
        <v>-1</v>
      </c>
      <c r="N5036">
        <f t="shared" ca="1" si="1257"/>
        <v>2</v>
      </c>
      <c r="O5036">
        <f>COUNTIF(結算日!$A$3:$A$249,A5036)</f>
        <v>0</v>
      </c>
      <c r="Q5036" s="7">
        <f t="shared" si="1265"/>
        <v>51</v>
      </c>
      <c r="R5036" s="8">
        <f t="shared" ca="1" si="1269"/>
        <v>21879</v>
      </c>
      <c r="S5036" s="8">
        <f t="shared" ca="1" si="1270"/>
        <v>4093466</v>
      </c>
      <c r="T5036" s="8">
        <f t="shared" ca="1" si="1266"/>
        <v>-429</v>
      </c>
      <c r="U5036" s="9">
        <f t="shared" ca="1" si="1271"/>
        <v>858</v>
      </c>
      <c r="V5036">
        <f t="shared" si="1267"/>
        <v>2018</v>
      </c>
      <c r="W5036">
        <f t="shared" si="1268"/>
        <v>10</v>
      </c>
    </row>
    <row r="5037" spans="1:23" x14ac:dyDescent="0.25">
      <c r="A5037" s="1">
        <v>43404</v>
      </c>
      <c r="B5037" s="2">
        <v>9802.1299999999992</v>
      </c>
      <c r="C5037" s="2">
        <v>128721</v>
      </c>
      <c r="D5037" s="2">
        <v>9726</v>
      </c>
      <c r="E5037" s="2">
        <v>9712</v>
      </c>
      <c r="F5037" s="10">
        <f t="shared" si="1258"/>
        <v>-7.7666792829721443E-3</v>
      </c>
      <c r="G5037" s="2">
        <f t="shared" ca="1" si="1259"/>
        <v>121604.25</v>
      </c>
      <c r="H5037">
        <f t="shared" ca="1" si="1260"/>
        <v>1</v>
      </c>
      <c r="I5037">
        <f t="shared" si="1261"/>
        <v>1</v>
      </c>
      <c r="J5037">
        <f t="shared" si="1264"/>
        <v>276.01999999999862</v>
      </c>
      <c r="K5037">
        <f t="shared" si="1262"/>
        <v>1</v>
      </c>
      <c r="L5037" s="11">
        <f t="shared" ca="1" si="1256"/>
        <v>10704.679999999935</v>
      </c>
      <c r="M5037">
        <f t="shared" ca="1" si="1263"/>
        <v>1</v>
      </c>
      <c r="N5037">
        <f t="shared" ca="1" si="1257"/>
        <v>2</v>
      </c>
      <c r="O5037">
        <f>COUNTIF(結算日!$A$3:$A$249,A5037)</f>
        <v>0</v>
      </c>
      <c r="Q5037" s="7">
        <f t="shared" si="1265"/>
        <v>203</v>
      </c>
      <c r="R5037" s="8">
        <f t="shared" ca="1" si="1269"/>
        <v>-87087</v>
      </c>
      <c r="S5037" s="8">
        <f t="shared" ca="1" si="1270"/>
        <v>4005521</v>
      </c>
      <c r="T5037" s="8">
        <f t="shared" ca="1" si="1266"/>
        <v>411</v>
      </c>
      <c r="U5037" s="9">
        <f t="shared" ca="1" si="1271"/>
        <v>840</v>
      </c>
      <c r="V5037">
        <f t="shared" si="1267"/>
        <v>2018</v>
      </c>
      <c r="W5037">
        <f t="shared" si="1268"/>
        <v>10</v>
      </c>
    </row>
    <row r="5038" spans="1:23" x14ac:dyDescent="0.25">
      <c r="A5038" s="1">
        <v>43405</v>
      </c>
      <c r="B5038" s="2">
        <v>9844.74</v>
      </c>
      <c r="C5038" s="2">
        <v>127525</v>
      </c>
      <c r="D5038" s="2">
        <v>9789</v>
      </c>
      <c r="E5038" s="2">
        <v>9777</v>
      </c>
      <c r="F5038" s="10">
        <f t="shared" si="1258"/>
        <v>-5.6619067644244625E-3</v>
      </c>
      <c r="G5038" s="2">
        <f t="shared" ca="1" si="1259"/>
        <v>121943.5</v>
      </c>
      <c r="H5038">
        <f t="shared" ca="1" si="1260"/>
        <v>1</v>
      </c>
      <c r="I5038">
        <f t="shared" si="1261"/>
        <v>1</v>
      </c>
      <c r="J5038">
        <f t="shared" si="1264"/>
        <v>42.610000000000582</v>
      </c>
      <c r="K5038">
        <f t="shared" si="1262"/>
        <v>1</v>
      </c>
      <c r="L5038" s="11">
        <f t="shared" ca="1" si="1256"/>
        <v>10747.289999999935</v>
      </c>
      <c r="M5038">
        <f t="shared" ca="1" si="1263"/>
        <v>1</v>
      </c>
      <c r="N5038">
        <f t="shared" ca="1" si="1257"/>
        <v>0</v>
      </c>
      <c r="O5038">
        <f>COUNTIF(結算日!$A$3:$A$249,A5038)</f>
        <v>0</v>
      </c>
      <c r="Q5038" s="7">
        <f t="shared" si="1265"/>
        <v>63</v>
      </c>
      <c r="R5038" s="8">
        <f t="shared" ca="1" si="1269"/>
        <v>25893</v>
      </c>
      <c r="S5038" s="8">
        <f t="shared" ca="1" si="1270"/>
        <v>4030574</v>
      </c>
      <c r="T5038" s="8">
        <f t="shared" ca="1" si="1266"/>
        <v>411</v>
      </c>
      <c r="U5038" s="9">
        <f t="shared" ca="1" si="1271"/>
        <v>0</v>
      </c>
      <c r="V5038">
        <f t="shared" si="1267"/>
        <v>2018</v>
      </c>
      <c r="W5038">
        <f t="shared" si="1268"/>
        <v>11</v>
      </c>
    </row>
    <row r="5039" spans="1:23" x14ac:dyDescent="0.25">
      <c r="A5039" s="1">
        <v>43406</v>
      </c>
      <c r="B5039" s="2">
        <v>9906.59</v>
      </c>
      <c r="C5039" s="2">
        <v>152132</v>
      </c>
      <c r="D5039" s="2">
        <v>9872</v>
      </c>
      <c r="E5039" s="2">
        <v>9859</v>
      </c>
      <c r="F5039" s="10">
        <f t="shared" si="1258"/>
        <v>-3.4916151773718429E-3</v>
      </c>
      <c r="G5039" s="2">
        <f t="shared" ca="1" si="1259"/>
        <v>122898.1</v>
      </c>
      <c r="H5039">
        <f t="shared" ca="1" si="1260"/>
        <v>1</v>
      </c>
      <c r="I5039">
        <f t="shared" si="1261"/>
        <v>1</v>
      </c>
      <c r="J5039">
        <f t="shared" si="1264"/>
        <v>61.850000000000364</v>
      </c>
      <c r="K5039">
        <f t="shared" si="1262"/>
        <v>1</v>
      </c>
      <c r="L5039" s="11">
        <f t="shared" ca="1" si="1256"/>
        <v>10809.139999999936</v>
      </c>
      <c r="M5039">
        <f t="shared" ca="1" si="1263"/>
        <v>1</v>
      </c>
      <c r="N5039">
        <f t="shared" ca="1" si="1257"/>
        <v>0</v>
      </c>
      <c r="O5039">
        <f>COUNTIF(結算日!$A$3:$A$249,A5039)</f>
        <v>0</v>
      </c>
      <c r="Q5039" s="7">
        <f t="shared" si="1265"/>
        <v>83</v>
      </c>
      <c r="R5039" s="8">
        <f t="shared" ca="1" si="1269"/>
        <v>34113</v>
      </c>
      <c r="S5039" s="8">
        <f t="shared" ca="1" si="1270"/>
        <v>4064687</v>
      </c>
      <c r="T5039" s="8">
        <f t="shared" ca="1" si="1266"/>
        <v>411</v>
      </c>
      <c r="U5039" s="9">
        <f t="shared" ca="1" si="1271"/>
        <v>0</v>
      </c>
      <c r="V5039">
        <f t="shared" si="1267"/>
        <v>2018</v>
      </c>
      <c r="W5039">
        <f t="shared" si="1268"/>
        <v>11</v>
      </c>
    </row>
    <row r="5040" spans="1:23" x14ac:dyDescent="0.25">
      <c r="A5040" s="1">
        <v>43409</v>
      </c>
      <c r="B5040" s="2">
        <v>9889.81</v>
      </c>
      <c r="C5040" s="2">
        <v>102880</v>
      </c>
      <c r="D5040" s="2">
        <v>9818</v>
      </c>
      <c r="E5040" s="2">
        <v>9804</v>
      </c>
      <c r="F5040" s="10">
        <f t="shared" si="1258"/>
        <v>-7.2610090588191012E-3</v>
      </c>
      <c r="G5040" s="2">
        <f t="shared" ca="1" si="1259"/>
        <v>122281.2</v>
      </c>
      <c r="H5040">
        <f t="shared" ca="1" si="1260"/>
        <v>-1</v>
      </c>
      <c r="I5040">
        <f t="shared" si="1261"/>
        <v>1</v>
      </c>
      <c r="J5040">
        <f t="shared" si="1264"/>
        <v>-16.780000000000655</v>
      </c>
      <c r="K5040">
        <f t="shared" si="1262"/>
        <v>1</v>
      </c>
      <c r="L5040" s="11">
        <f t="shared" ca="1" si="1256"/>
        <v>10792.359999999935</v>
      </c>
      <c r="M5040">
        <f t="shared" ca="1" si="1263"/>
        <v>1</v>
      </c>
      <c r="N5040">
        <f t="shared" ca="1" si="1257"/>
        <v>0</v>
      </c>
      <c r="O5040">
        <f>COUNTIF(結算日!$A$3:$A$249,A5040)</f>
        <v>0</v>
      </c>
      <c r="Q5040" s="7">
        <f t="shared" si="1265"/>
        <v>-54</v>
      </c>
      <c r="R5040" s="8">
        <f t="shared" ca="1" si="1269"/>
        <v>-22194</v>
      </c>
      <c r="S5040" s="8">
        <f t="shared" ca="1" si="1270"/>
        <v>4042493</v>
      </c>
      <c r="T5040" s="8">
        <f t="shared" ca="1" si="1266"/>
        <v>411</v>
      </c>
      <c r="U5040" s="9">
        <f t="shared" ca="1" si="1271"/>
        <v>0</v>
      </c>
      <c r="V5040">
        <f t="shared" si="1267"/>
        <v>2018</v>
      </c>
      <c r="W5040">
        <f t="shared" si="1268"/>
        <v>11</v>
      </c>
    </row>
    <row r="5041" spans="1:23" x14ac:dyDescent="0.25">
      <c r="A5041" s="1">
        <v>43410</v>
      </c>
      <c r="B5041" s="2">
        <v>9824.9500000000007</v>
      </c>
      <c r="C5041" s="2">
        <v>116880</v>
      </c>
      <c r="D5041" s="2">
        <v>9775</v>
      </c>
      <c r="E5041" s="2">
        <v>9759</v>
      </c>
      <c r="F5041" s="10">
        <f t="shared" si="1258"/>
        <v>-5.0839953383987613E-3</v>
      </c>
      <c r="G5041" s="2">
        <f t="shared" ca="1" si="1259"/>
        <v>121484.22500000001</v>
      </c>
      <c r="H5041">
        <f t="shared" ca="1" si="1260"/>
        <v>-1</v>
      </c>
      <c r="I5041">
        <f t="shared" si="1261"/>
        <v>1</v>
      </c>
      <c r="J5041">
        <f t="shared" si="1264"/>
        <v>-64.859999999998763</v>
      </c>
      <c r="K5041">
        <f t="shared" si="1262"/>
        <v>1</v>
      </c>
      <c r="L5041" s="11">
        <f t="shared" ca="1" si="1256"/>
        <v>10727.499999999936</v>
      </c>
      <c r="M5041">
        <f t="shared" ca="1" si="1263"/>
        <v>1</v>
      </c>
      <c r="N5041">
        <f t="shared" ca="1" si="1257"/>
        <v>0</v>
      </c>
      <c r="O5041">
        <f>COUNTIF(結算日!$A$3:$A$249,A5041)</f>
        <v>0</v>
      </c>
      <c r="Q5041" s="7">
        <f t="shared" si="1265"/>
        <v>-43</v>
      </c>
      <c r="R5041" s="8">
        <f t="shared" ca="1" si="1269"/>
        <v>-17673</v>
      </c>
      <c r="S5041" s="8">
        <f t="shared" ca="1" si="1270"/>
        <v>4024820</v>
      </c>
      <c r="T5041" s="8">
        <f t="shared" ca="1" si="1266"/>
        <v>411</v>
      </c>
      <c r="U5041" s="9">
        <f t="shared" ca="1" si="1271"/>
        <v>0</v>
      </c>
      <c r="V5041">
        <f t="shared" si="1267"/>
        <v>2018</v>
      </c>
      <c r="W5041">
        <f t="shared" si="1268"/>
        <v>11</v>
      </c>
    </row>
    <row r="5042" spans="1:23" x14ac:dyDescent="0.25">
      <c r="A5042" s="1">
        <v>43411</v>
      </c>
      <c r="B5042" s="2">
        <v>9908.35</v>
      </c>
      <c r="C5042" s="2">
        <v>116290</v>
      </c>
      <c r="D5042" s="2">
        <v>9849</v>
      </c>
      <c r="E5042" s="2">
        <v>9831</v>
      </c>
      <c r="F5042" s="10">
        <f t="shared" si="1258"/>
        <v>-5.9898974097605251E-3</v>
      </c>
      <c r="G5042" s="2">
        <f t="shared" ca="1" si="1259"/>
        <v>120758.675</v>
      </c>
      <c r="H5042">
        <f t="shared" ca="1" si="1260"/>
        <v>-1</v>
      </c>
      <c r="I5042">
        <f t="shared" si="1261"/>
        <v>1</v>
      </c>
      <c r="J5042">
        <f t="shared" si="1264"/>
        <v>83.399999999999636</v>
      </c>
      <c r="K5042">
        <f t="shared" si="1262"/>
        <v>1</v>
      </c>
      <c r="L5042" s="11">
        <f t="shared" ca="1" si="1256"/>
        <v>10810.899999999936</v>
      </c>
      <c r="M5042">
        <f t="shared" ca="1" si="1263"/>
        <v>1</v>
      </c>
      <c r="N5042">
        <f t="shared" ca="1" si="1257"/>
        <v>0</v>
      </c>
      <c r="O5042">
        <f>COUNTIF(結算日!$A$3:$A$249,A5042)</f>
        <v>0</v>
      </c>
      <c r="Q5042" s="7">
        <f t="shared" si="1265"/>
        <v>74</v>
      </c>
      <c r="R5042" s="8">
        <f t="shared" ca="1" si="1269"/>
        <v>30414</v>
      </c>
      <c r="S5042" s="8">
        <f t="shared" ca="1" si="1270"/>
        <v>4055234</v>
      </c>
      <c r="T5042" s="8">
        <f t="shared" ca="1" si="1266"/>
        <v>411</v>
      </c>
      <c r="U5042" s="9">
        <f t="shared" ca="1" si="1271"/>
        <v>0</v>
      </c>
      <c r="V5042">
        <f t="shared" si="1267"/>
        <v>2018</v>
      </c>
      <c r="W5042">
        <f t="shared" si="1268"/>
        <v>11</v>
      </c>
    </row>
    <row r="5043" spans="1:23" x14ac:dyDescent="0.25">
      <c r="A5043" s="1">
        <v>43412</v>
      </c>
      <c r="B5043" s="2">
        <v>9945.31</v>
      </c>
      <c r="C5043" s="2">
        <v>118439</v>
      </c>
      <c r="D5043" s="2">
        <v>9923</v>
      </c>
      <c r="E5043" s="2">
        <v>9903</v>
      </c>
      <c r="F5043" s="10">
        <f t="shared" si="1258"/>
        <v>-2.2432684350713883E-3</v>
      </c>
      <c r="G5043" s="2">
        <f t="shared" ca="1" si="1259"/>
        <v>120623.97500000001</v>
      </c>
      <c r="H5043">
        <f t="shared" ca="1" si="1260"/>
        <v>-1</v>
      </c>
      <c r="I5043">
        <f t="shared" si="1261"/>
        <v>1</v>
      </c>
      <c r="J5043">
        <f t="shared" si="1264"/>
        <v>36.959999999999127</v>
      </c>
      <c r="K5043">
        <f t="shared" si="1262"/>
        <v>1</v>
      </c>
      <c r="L5043" s="11">
        <f t="shared" ca="1" si="1256"/>
        <v>10847.859999999935</v>
      </c>
      <c r="M5043">
        <f t="shared" ca="1" si="1263"/>
        <v>1</v>
      </c>
      <c r="N5043">
        <f t="shared" ca="1" si="1257"/>
        <v>0</v>
      </c>
      <c r="O5043">
        <f>COUNTIF(結算日!$A$3:$A$249,A5043)</f>
        <v>0</v>
      </c>
      <c r="Q5043" s="7">
        <f t="shared" si="1265"/>
        <v>74</v>
      </c>
      <c r="R5043" s="8">
        <f t="shared" ca="1" si="1269"/>
        <v>30414</v>
      </c>
      <c r="S5043" s="8">
        <f t="shared" ca="1" si="1270"/>
        <v>4085648</v>
      </c>
      <c r="T5043" s="8">
        <f t="shared" ca="1" si="1266"/>
        <v>411</v>
      </c>
      <c r="U5043" s="9">
        <f t="shared" ca="1" si="1271"/>
        <v>0</v>
      </c>
      <c r="V5043">
        <f t="shared" si="1267"/>
        <v>2018</v>
      </c>
      <c r="W5043">
        <f t="shared" si="1268"/>
        <v>11</v>
      </c>
    </row>
    <row r="5044" spans="1:23" x14ac:dyDescent="0.25">
      <c r="A5044" s="1">
        <v>43413</v>
      </c>
      <c r="B5044" s="2">
        <v>9830.01</v>
      </c>
      <c r="C5044" s="2">
        <v>101752</v>
      </c>
      <c r="D5044" s="2">
        <v>9789</v>
      </c>
      <c r="E5044" s="2">
        <v>9771</v>
      </c>
      <c r="F5044" s="10">
        <f t="shared" si="1258"/>
        <v>-4.1719184415885957E-3</v>
      </c>
      <c r="G5044" s="2">
        <f t="shared" ca="1" si="1259"/>
        <v>120079.7</v>
      </c>
      <c r="H5044">
        <f t="shared" ca="1" si="1260"/>
        <v>-1</v>
      </c>
      <c r="I5044">
        <f t="shared" si="1261"/>
        <v>1</v>
      </c>
      <c r="J5044">
        <f t="shared" si="1264"/>
        <v>-115.29999999999927</v>
      </c>
      <c r="K5044">
        <f t="shared" si="1262"/>
        <v>1</v>
      </c>
      <c r="L5044" s="11">
        <f t="shared" ca="1" si="1256"/>
        <v>10732.559999999936</v>
      </c>
      <c r="M5044">
        <f t="shared" ca="1" si="1263"/>
        <v>1</v>
      </c>
      <c r="N5044">
        <f t="shared" ca="1" si="1257"/>
        <v>0</v>
      </c>
      <c r="O5044">
        <f>COUNTIF(結算日!$A$3:$A$249,A5044)</f>
        <v>0</v>
      </c>
      <c r="Q5044" s="7">
        <f t="shared" si="1265"/>
        <v>-134</v>
      </c>
      <c r="R5044" s="8">
        <f t="shared" ca="1" si="1269"/>
        <v>-55074</v>
      </c>
      <c r="S5044" s="8">
        <f t="shared" ca="1" si="1270"/>
        <v>4030574</v>
      </c>
      <c r="T5044" s="8">
        <f t="shared" ca="1" si="1266"/>
        <v>411</v>
      </c>
      <c r="U5044" s="9">
        <f t="shared" ca="1" si="1271"/>
        <v>0</v>
      </c>
      <c r="V5044">
        <f t="shared" si="1267"/>
        <v>2018</v>
      </c>
      <c r="W5044">
        <f t="shared" si="1268"/>
        <v>11</v>
      </c>
    </row>
    <row r="5045" spans="1:23" x14ac:dyDescent="0.25">
      <c r="A5045" s="1">
        <v>43416</v>
      </c>
      <c r="B5045" s="2">
        <v>9831.2099999999991</v>
      </c>
      <c r="C5045" s="2">
        <v>90414</v>
      </c>
      <c r="D5045" s="2">
        <v>9811</v>
      </c>
      <c r="E5045" s="2">
        <v>9795</v>
      </c>
      <c r="F5045" s="10">
        <f t="shared" si="1258"/>
        <v>-2.0556981287145337E-3</v>
      </c>
      <c r="G5045" s="2">
        <f t="shared" ca="1" si="1259"/>
        <v>119506.55</v>
      </c>
      <c r="H5045">
        <f t="shared" ca="1" si="1260"/>
        <v>-1</v>
      </c>
      <c r="I5045">
        <f t="shared" si="1261"/>
        <v>1</v>
      </c>
      <c r="J5045">
        <f t="shared" si="1264"/>
        <v>1.1999999999989086</v>
      </c>
      <c r="K5045">
        <f t="shared" si="1262"/>
        <v>1</v>
      </c>
      <c r="L5045" s="11">
        <f t="shared" ca="1" si="1256"/>
        <v>10733.759999999935</v>
      </c>
      <c r="M5045">
        <f t="shared" ca="1" si="1263"/>
        <v>1</v>
      </c>
      <c r="N5045">
        <f t="shared" ca="1" si="1257"/>
        <v>0</v>
      </c>
      <c r="O5045">
        <f>COUNTIF(結算日!$A$3:$A$249,A5045)</f>
        <v>0</v>
      </c>
      <c r="Q5045" s="7">
        <f t="shared" si="1265"/>
        <v>22</v>
      </c>
      <c r="R5045" s="8">
        <f t="shared" ca="1" si="1269"/>
        <v>9042</v>
      </c>
      <c r="S5045" s="8">
        <f t="shared" ca="1" si="1270"/>
        <v>4039616</v>
      </c>
      <c r="T5045" s="8">
        <f t="shared" ca="1" si="1266"/>
        <v>411</v>
      </c>
      <c r="U5045" s="9">
        <f t="shared" ca="1" si="1271"/>
        <v>0</v>
      </c>
      <c r="V5045">
        <f t="shared" si="1267"/>
        <v>2018</v>
      </c>
      <c r="W5045">
        <f t="shared" si="1268"/>
        <v>11</v>
      </c>
    </row>
    <row r="5046" spans="1:23" x14ac:dyDescent="0.25">
      <c r="A5046" s="1">
        <v>43417</v>
      </c>
      <c r="B5046" s="2">
        <v>9775.84</v>
      </c>
      <c r="C5046" s="2">
        <v>111869</v>
      </c>
      <c r="D5046" s="2">
        <v>9725</v>
      </c>
      <c r="E5046" s="2">
        <v>9707</v>
      </c>
      <c r="F5046" s="10">
        <f t="shared" si="1258"/>
        <v>-5.2005761141753482E-3</v>
      </c>
      <c r="G5046" s="2">
        <f t="shared" ca="1" si="1259"/>
        <v>119144.3</v>
      </c>
      <c r="H5046">
        <f t="shared" ca="1" si="1260"/>
        <v>-1</v>
      </c>
      <c r="I5046">
        <f t="shared" si="1261"/>
        <v>1</v>
      </c>
      <c r="J5046">
        <f t="shared" si="1264"/>
        <v>-55.369999999998981</v>
      </c>
      <c r="K5046">
        <f t="shared" si="1262"/>
        <v>1</v>
      </c>
      <c r="L5046" s="11">
        <f t="shared" ca="1" si="1256"/>
        <v>10678.389999999936</v>
      </c>
      <c r="M5046">
        <f t="shared" ca="1" si="1263"/>
        <v>1</v>
      </c>
      <c r="N5046">
        <f t="shared" ca="1" si="1257"/>
        <v>0</v>
      </c>
      <c r="O5046">
        <f>COUNTIF(結算日!$A$3:$A$249,A5046)</f>
        <v>0</v>
      </c>
      <c r="Q5046" s="7">
        <f t="shared" si="1265"/>
        <v>-86</v>
      </c>
      <c r="R5046" s="8">
        <f t="shared" ca="1" si="1269"/>
        <v>-35346</v>
      </c>
      <c r="S5046" s="8">
        <f t="shared" ca="1" si="1270"/>
        <v>4004270</v>
      </c>
      <c r="T5046" s="8">
        <f t="shared" ca="1" si="1266"/>
        <v>411</v>
      </c>
      <c r="U5046" s="9">
        <f t="shared" ca="1" si="1271"/>
        <v>0</v>
      </c>
      <c r="V5046">
        <f t="shared" si="1267"/>
        <v>2018</v>
      </c>
      <c r="W5046">
        <f t="shared" si="1268"/>
        <v>11</v>
      </c>
    </row>
    <row r="5047" spans="1:23" x14ac:dyDescent="0.25">
      <c r="A5047" s="1">
        <v>43418</v>
      </c>
      <c r="B5047" s="2">
        <v>9791.8799999999992</v>
      </c>
      <c r="C5047" s="2">
        <v>101855</v>
      </c>
      <c r="D5047" s="2">
        <v>9769</v>
      </c>
      <c r="E5047" s="2">
        <v>9746</v>
      </c>
      <c r="F5047" s="10">
        <f t="shared" si="1258"/>
        <v>-2.3366299423602799E-3</v>
      </c>
      <c r="G5047" s="2">
        <f t="shared" ca="1" si="1259"/>
        <v>119446.3</v>
      </c>
      <c r="H5047">
        <f t="shared" ca="1" si="1260"/>
        <v>-1</v>
      </c>
      <c r="I5047">
        <f t="shared" si="1261"/>
        <v>1</v>
      </c>
      <c r="J5047">
        <f t="shared" si="1264"/>
        <v>16.039999999999054</v>
      </c>
      <c r="K5047">
        <f t="shared" si="1262"/>
        <v>1</v>
      </c>
      <c r="L5047" s="11">
        <f t="shared" ca="1" si="1256"/>
        <v>10694.429999999935</v>
      </c>
      <c r="M5047">
        <f t="shared" ca="1" si="1263"/>
        <v>1</v>
      </c>
      <c r="N5047">
        <f t="shared" ca="1" si="1257"/>
        <v>0</v>
      </c>
      <c r="O5047">
        <f>COUNTIF(結算日!$A$3:$A$249,A5047)</f>
        <v>0</v>
      </c>
      <c r="Q5047" s="7">
        <f t="shared" si="1265"/>
        <v>44</v>
      </c>
      <c r="R5047" s="8">
        <f t="shared" ca="1" si="1269"/>
        <v>18084</v>
      </c>
      <c r="S5047" s="8">
        <f t="shared" ca="1" si="1270"/>
        <v>4022354</v>
      </c>
      <c r="T5047" s="8">
        <f t="shared" ca="1" si="1266"/>
        <v>411</v>
      </c>
      <c r="U5047" s="9">
        <f t="shared" ca="1" si="1271"/>
        <v>0</v>
      </c>
      <c r="V5047">
        <f t="shared" si="1267"/>
        <v>2018</v>
      </c>
      <c r="W5047">
        <f t="shared" si="1268"/>
        <v>11</v>
      </c>
    </row>
    <row r="5048" spans="1:23" x14ac:dyDescent="0.25">
      <c r="A5048" s="1">
        <v>43419</v>
      </c>
      <c r="B5048" s="2">
        <v>9826.4599999999991</v>
      </c>
      <c r="C5048" s="2">
        <v>96271</v>
      </c>
      <c r="D5048" s="2">
        <v>9827</v>
      </c>
      <c r="E5048" s="2">
        <v>9805</v>
      </c>
      <c r="F5048" s="10">
        <f t="shared" si="1258"/>
        <v>5.4953665918455741E-5</v>
      </c>
      <c r="G5048" s="2">
        <f t="shared" ca="1" si="1259"/>
        <v>118928.97500000001</v>
      </c>
      <c r="H5048">
        <f t="shared" ca="1" si="1260"/>
        <v>-1</v>
      </c>
      <c r="I5048">
        <f t="shared" si="1261"/>
        <v>-1</v>
      </c>
      <c r="J5048">
        <f t="shared" si="1264"/>
        <v>34.579999999999927</v>
      </c>
      <c r="K5048">
        <f t="shared" ca="1" si="1262"/>
        <v>-1</v>
      </c>
      <c r="L5048" s="11">
        <f t="shared" ca="1" si="1256"/>
        <v>10729.009999999935</v>
      </c>
      <c r="M5048">
        <f t="shared" ca="1" si="1263"/>
        <v>-1</v>
      </c>
      <c r="N5048">
        <f t="shared" ca="1" si="1257"/>
        <v>2</v>
      </c>
      <c r="O5048">
        <f>COUNTIF(結算日!$A$3:$A$249,A5048)</f>
        <v>0</v>
      </c>
      <c r="Q5048" s="7">
        <f t="shared" si="1265"/>
        <v>58</v>
      </c>
      <c r="R5048" s="8">
        <f t="shared" ca="1" si="1269"/>
        <v>23838</v>
      </c>
      <c r="S5048" s="8">
        <f t="shared" ca="1" si="1270"/>
        <v>4046192</v>
      </c>
      <c r="T5048" s="8">
        <f t="shared" ca="1" si="1266"/>
        <v>-411</v>
      </c>
      <c r="U5048" s="9">
        <f t="shared" ca="1" si="1271"/>
        <v>822</v>
      </c>
      <c r="V5048">
        <f t="shared" si="1267"/>
        <v>2018</v>
      </c>
      <c r="W5048">
        <f t="shared" si="1268"/>
        <v>11</v>
      </c>
    </row>
    <row r="5049" spans="1:23" x14ac:dyDescent="0.25">
      <c r="A5049" s="1">
        <v>43420</v>
      </c>
      <c r="B5049" s="2">
        <v>9797.09</v>
      </c>
      <c r="C5049" s="2">
        <v>116244</v>
      </c>
      <c r="D5049" s="2">
        <v>9784</v>
      </c>
      <c r="E5049" s="2">
        <v>9766</v>
      </c>
      <c r="F5049" s="10">
        <f t="shared" si="1258"/>
        <v>-1.3361110288871991E-3</v>
      </c>
      <c r="G5049" s="2">
        <f t="shared" ca="1" si="1259"/>
        <v>118644.1</v>
      </c>
      <c r="H5049">
        <f t="shared" ca="1" si="1260"/>
        <v>-1</v>
      </c>
      <c r="I5049">
        <f t="shared" si="1261"/>
        <v>1</v>
      </c>
      <c r="J5049">
        <f t="shared" si="1264"/>
        <v>-29.369999999998981</v>
      </c>
      <c r="K5049">
        <f t="shared" si="1262"/>
        <v>1</v>
      </c>
      <c r="L5049" s="11">
        <f t="shared" ca="1" si="1256"/>
        <v>10758.379999999934</v>
      </c>
      <c r="M5049">
        <f t="shared" ca="1" si="1263"/>
        <v>1</v>
      </c>
      <c r="N5049">
        <f t="shared" ca="1" si="1257"/>
        <v>2</v>
      </c>
      <c r="O5049">
        <f>COUNTIF(結算日!$A$3:$A$249,A5049)</f>
        <v>0</v>
      </c>
      <c r="Q5049" s="7">
        <f t="shared" si="1265"/>
        <v>-43</v>
      </c>
      <c r="R5049" s="8">
        <f t="shared" ca="1" si="1269"/>
        <v>17673</v>
      </c>
      <c r="S5049" s="8">
        <f t="shared" ca="1" si="1270"/>
        <v>4063043</v>
      </c>
      <c r="T5049" s="8">
        <f t="shared" ca="1" si="1266"/>
        <v>415</v>
      </c>
      <c r="U5049" s="9">
        <f t="shared" ca="1" si="1271"/>
        <v>826</v>
      </c>
      <c r="V5049">
        <f t="shared" si="1267"/>
        <v>2018</v>
      </c>
      <c r="W5049">
        <f t="shared" si="1268"/>
        <v>11</v>
      </c>
    </row>
    <row r="5050" spans="1:23" x14ac:dyDescent="0.25">
      <c r="A5050" s="1">
        <v>43423</v>
      </c>
      <c r="B5050" s="2">
        <v>9828.69</v>
      </c>
      <c r="C5050" s="2">
        <v>91665</v>
      </c>
      <c r="D5050" s="2">
        <v>9817</v>
      </c>
      <c r="E5050" s="2">
        <v>9799</v>
      </c>
      <c r="F5050" s="10">
        <f t="shared" si="1258"/>
        <v>-1.1893751863168989E-3</v>
      </c>
      <c r="G5050" s="2">
        <f t="shared" ca="1" si="1259"/>
        <v>117635.875</v>
      </c>
      <c r="H5050">
        <f t="shared" ca="1" si="1260"/>
        <v>-1</v>
      </c>
      <c r="I5050">
        <f t="shared" si="1261"/>
        <v>1</v>
      </c>
      <c r="J5050">
        <f t="shared" si="1264"/>
        <v>31.600000000000364</v>
      </c>
      <c r="K5050">
        <f t="shared" si="1262"/>
        <v>1</v>
      </c>
      <c r="L5050" s="11">
        <f t="shared" ca="1" si="1256"/>
        <v>10789.979999999934</v>
      </c>
      <c r="M5050">
        <f t="shared" ca="1" si="1263"/>
        <v>1</v>
      </c>
      <c r="N5050">
        <f t="shared" ca="1" si="1257"/>
        <v>0</v>
      </c>
      <c r="O5050">
        <f>COUNTIF(結算日!$A$3:$A$249,A5050)</f>
        <v>0</v>
      </c>
      <c r="Q5050" s="7">
        <f t="shared" si="1265"/>
        <v>33</v>
      </c>
      <c r="R5050" s="8">
        <f t="shared" ca="1" si="1269"/>
        <v>13695</v>
      </c>
      <c r="S5050" s="8">
        <f t="shared" ca="1" si="1270"/>
        <v>4075912</v>
      </c>
      <c r="T5050" s="8">
        <f t="shared" ca="1" si="1266"/>
        <v>415</v>
      </c>
      <c r="U5050" s="9">
        <f t="shared" ca="1" si="1271"/>
        <v>0</v>
      </c>
      <c r="V5050">
        <f t="shared" si="1267"/>
        <v>2018</v>
      </c>
      <c r="W5050">
        <f t="shared" si="1268"/>
        <v>11</v>
      </c>
    </row>
    <row r="5051" spans="1:23" x14ac:dyDescent="0.25">
      <c r="A5051" s="1">
        <v>43424</v>
      </c>
      <c r="B5051" s="2">
        <v>9743.99</v>
      </c>
      <c r="C5051" s="2">
        <v>92149</v>
      </c>
      <c r="D5051" s="2">
        <v>9733</v>
      </c>
      <c r="E5051" s="2">
        <v>9711</v>
      </c>
      <c r="F5051" s="10">
        <f t="shared" si="1258"/>
        <v>-1.1278747207252859E-3</v>
      </c>
      <c r="G5051" s="2">
        <f t="shared" ca="1" si="1259"/>
        <v>116051.4</v>
      </c>
      <c r="H5051">
        <f t="shared" ca="1" si="1260"/>
        <v>-1</v>
      </c>
      <c r="I5051">
        <f t="shared" si="1261"/>
        <v>1</v>
      </c>
      <c r="J5051">
        <f t="shared" si="1264"/>
        <v>-84.700000000000728</v>
      </c>
      <c r="K5051">
        <f t="shared" si="1262"/>
        <v>1</v>
      </c>
      <c r="L5051" s="11">
        <f t="shared" ca="1" si="1256"/>
        <v>10705.279999999933</v>
      </c>
      <c r="M5051">
        <f t="shared" ca="1" si="1263"/>
        <v>1</v>
      </c>
      <c r="N5051">
        <f t="shared" ca="1" si="1257"/>
        <v>0</v>
      </c>
      <c r="O5051">
        <f>COUNTIF(結算日!$A$3:$A$249,A5051)</f>
        <v>0</v>
      </c>
      <c r="Q5051" s="7">
        <f t="shared" si="1265"/>
        <v>-84</v>
      </c>
      <c r="R5051" s="8">
        <f t="shared" ca="1" si="1269"/>
        <v>-34860</v>
      </c>
      <c r="S5051" s="8">
        <f t="shared" ca="1" si="1270"/>
        <v>4041052</v>
      </c>
      <c r="T5051" s="8">
        <f t="shared" ca="1" si="1266"/>
        <v>415</v>
      </c>
      <c r="U5051" s="9">
        <f t="shared" ca="1" si="1271"/>
        <v>0</v>
      </c>
      <c r="V5051">
        <f t="shared" si="1267"/>
        <v>2018</v>
      </c>
      <c r="W5051">
        <f t="shared" si="1268"/>
        <v>11</v>
      </c>
    </row>
    <row r="5052" spans="1:23" x14ac:dyDescent="0.25">
      <c r="A5052" s="1">
        <v>43425</v>
      </c>
      <c r="B5052" s="2">
        <v>9741.52</v>
      </c>
      <c r="C5052" s="2">
        <v>101168</v>
      </c>
      <c r="D5052" s="2">
        <v>9743</v>
      </c>
      <c r="E5052" s="2">
        <v>9729</v>
      </c>
      <c r="F5052" s="10">
        <f t="shared" si="1258"/>
        <v>-1.2852203762863113E-3</v>
      </c>
      <c r="G5052" s="2">
        <f t="shared" ca="1" si="1259"/>
        <v>115737.5</v>
      </c>
      <c r="H5052">
        <f t="shared" ca="1" si="1260"/>
        <v>-1</v>
      </c>
      <c r="I5052">
        <f t="shared" si="1261"/>
        <v>1</v>
      </c>
      <c r="J5052">
        <f t="shared" si="1264"/>
        <v>-2.4699999999993452</v>
      </c>
      <c r="K5052">
        <f t="shared" si="1262"/>
        <v>1</v>
      </c>
      <c r="L5052" s="11">
        <f t="shared" ca="1" si="1256"/>
        <v>10702.809999999934</v>
      </c>
      <c r="M5052">
        <f t="shared" ca="1" si="1263"/>
        <v>1</v>
      </c>
      <c r="N5052">
        <f t="shared" ca="1" si="1257"/>
        <v>0</v>
      </c>
      <c r="O5052">
        <f>COUNTIF(結算日!$A$3:$A$249,A5052)</f>
        <v>1</v>
      </c>
      <c r="Q5052" s="7">
        <f t="shared" si="1265"/>
        <v>10</v>
      </c>
      <c r="R5052" s="8">
        <f t="shared" ca="1" si="1269"/>
        <v>4150</v>
      </c>
      <c r="S5052" s="8">
        <f t="shared" ca="1" si="1270"/>
        <v>4045202</v>
      </c>
      <c r="T5052" s="8">
        <f t="shared" ca="1" si="1266"/>
        <v>415</v>
      </c>
      <c r="U5052" s="9">
        <f t="shared" ca="1" si="1271"/>
        <v>830</v>
      </c>
      <c r="V5052">
        <f t="shared" si="1267"/>
        <v>2018</v>
      </c>
      <c r="W5052">
        <f t="shared" si="1268"/>
        <v>11</v>
      </c>
    </row>
    <row r="5053" spans="1:23" x14ac:dyDescent="0.25">
      <c r="A5053" s="1">
        <v>43426</v>
      </c>
      <c r="B5053" s="2">
        <v>9714.7099999999991</v>
      </c>
      <c r="C5053" s="2">
        <v>99235</v>
      </c>
      <c r="D5053" s="2">
        <v>9714</v>
      </c>
      <c r="E5053" s="2">
        <v>9700</v>
      </c>
      <c r="F5053" s="10">
        <f t="shared" si="1258"/>
        <v>-7.3085043197251842E-5</v>
      </c>
      <c r="G5053" s="2">
        <f t="shared" ca="1" si="1259"/>
        <v>115551.425</v>
      </c>
      <c r="H5053">
        <f t="shared" ca="1" si="1260"/>
        <v>-1</v>
      </c>
      <c r="I5053">
        <f t="shared" si="1261"/>
        <v>1</v>
      </c>
      <c r="J5053">
        <f t="shared" si="1264"/>
        <v>-26.81000000000131</v>
      </c>
      <c r="K5053">
        <f t="shared" ca="1" si="1262"/>
        <v>-1</v>
      </c>
      <c r="L5053" s="11">
        <f t="shared" ca="1" si="1256"/>
        <v>10675.999999999933</v>
      </c>
      <c r="M5053">
        <f t="shared" ca="1" si="1263"/>
        <v>-1</v>
      </c>
      <c r="N5053">
        <f t="shared" ca="1" si="1257"/>
        <v>2</v>
      </c>
      <c r="O5053">
        <f>COUNTIF(結算日!$A$3:$A$249,A5053)</f>
        <v>0</v>
      </c>
      <c r="Q5053" s="7">
        <f t="shared" si="1265"/>
        <v>-15</v>
      </c>
      <c r="R5053" s="8">
        <f t="shared" ca="1" si="1269"/>
        <v>-6225</v>
      </c>
      <c r="S5053" s="8">
        <f t="shared" ca="1" si="1270"/>
        <v>4038147</v>
      </c>
      <c r="T5053" s="8">
        <f t="shared" ca="1" si="1266"/>
        <v>-415</v>
      </c>
      <c r="U5053" s="9">
        <f t="shared" ca="1" si="1271"/>
        <v>830</v>
      </c>
      <c r="V5053">
        <f t="shared" si="1267"/>
        <v>2018</v>
      </c>
      <c r="W5053">
        <f t="shared" si="1268"/>
        <v>11</v>
      </c>
    </row>
    <row r="5054" spans="1:23" x14ac:dyDescent="0.25">
      <c r="A5054" s="1">
        <v>43427</v>
      </c>
      <c r="B5054" s="2">
        <v>9667.2999999999993</v>
      </c>
      <c r="C5054" s="2">
        <v>76599</v>
      </c>
      <c r="D5054" s="2">
        <v>9623</v>
      </c>
      <c r="E5054" s="2">
        <v>9608</v>
      </c>
      <c r="F5054" s="10">
        <f t="shared" si="1258"/>
        <v>-4.5824583906570737E-3</v>
      </c>
      <c r="G5054" s="2">
        <f t="shared" ca="1" si="1259"/>
        <v>114394.5</v>
      </c>
      <c r="H5054">
        <f t="shared" ca="1" si="1260"/>
        <v>-1</v>
      </c>
      <c r="I5054">
        <f t="shared" si="1261"/>
        <v>1</v>
      </c>
      <c r="J5054">
        <f t="shared" si="1264"/>
        <v>-47.409999999999854</v>
      </c>
      <c r="K5054">
        <f t="shared" si="1262"/>
        <v>1</v>
      </c>
      <c r="L5054" s="11">
        <f t="shared" ref="L5054:L5117" ca="1" si="1272">L5053+J5054*M5053</f>
        <v>10723.409999999933</v>
      </c>
      <c r="M5054">
        <f t="shared" ca="1" si="1263"/>
        <v>1</v>
      </c>
      <c r="N5054">
        <f t="shared" ref="N5054:N5117" ca="1" si="1273">ABS(M5054-M5053)</f>
        <v>2</v>
      </c>
      <c r="O5054">
        <f>COUNTIF(結算日!$A$3:$A$249,A5054)</f>
        <v>0</v>
      </c>
      <c r="Q5054" s="7">
        <f t="shared" si="1265"/>
        <v>-91</v>
      </c>
      <c r="R5054" s="8">
        <f t="shared" ca="1" si="1269"/>
        <v>37765</v>
      </c>
      <c r="S5054" s="8">
        <f t="shared" ca="1" si="1270"/>
        <v>4075082</v>
      </c>
      <c r="T5054" s="8">
        <f t="shared" ca="1" si="1266"/>
        <v>423</v>
      </c>
      <c r="U5054" s="9">
        <f t="shared" ca="1" si="1271"/>
        <v>838</v>
      </c>
      <c r="V5054">
        <f t="shared" si="1267"/>
        <v>2018</v>
      </c>
      <c r="W5054">
        <f t="shared" si="1268"/>
        <v>11</v>
      </c>
    </row>
    <row r="5055" spans="1:23" x14ac:dyDescent="0.25">
      <c r="A5055" s="1">
        <v>43430</v>
      </c>
      <c r="B5055" s="2">
        <v>9765.36</v>
      </c>
      <c r="C5055" s="2">
        <v>88308</v>
      </c>
      <c r="D5055" s="2">
        <v>9770</v>
      </c>
      <c r="E5055" s="2">
        <v>9753</v>
      </c>
      <c r="F5055" s="10">
        <f t="shared" si="1258"/>
        <v>4.7514889364030921E-4</v>
      </c>
      <c r="G5055" s="2">
        <f t="shared" ca="1" si="1259"/>
        <v>113177.15</v>
      </c>
      <c r="H5055">
        <f t="shared" ca="1" si="1260"/>
        <v>-1</v>
      </c>
      <c r="I5055">
        <f t="shared" si="1261"/>
        <v>-1</v>
      </c>
      <c r="J5055">
        <f t="shared" si="1264"/>
        <v>98.06000000000131</v>
      </c>
      <c r="K5055">
        <f t="shared" ca="1" si="1262"/>
        <v>-1</v>
      </c>
      <c r="L5055" s="11">
        <f t="shared" ca="1" si="1272"/>
        <v>10821.469999999934</v>
      </c>
      <c r="M5055">
        <f t="shared" ca="1" si="1263"/>
        <v>-1</v>
      </c>
      <c r="N5055">
        <f t="shared" ca="1" si="1273"/>
        <v>2</v>
      </c>
      <c r="O5055">
        <f>COUNTIF(結算日!$A$3:$A$249,A5055)</f>
        <v>0</v>
      </c>
      <c r="Q5055" s="7">
        <f t="shared" si="1265"/>
        <v>147</v>
      </c>
      <c r="R5055" s="8">
        <f t="shared" ca="1" si="1269"/>
        <v>62181</v>
      </c>
      <c r="S5055" s="8">
        <f t="shared" ca="1" si="1270"/>
        <v>4136425</v>
      </c>
      <c r="T5055" s="8">
        <f t="shared" ca="1" si="1266"/>
        <v>-423</v>
      </c>
      <c r="U5055" s="9">
        <f t="shared" ca="1" si="1271"/>
        <v>846</v>
      </c>
      <c r="V5055">
        <f t="shared" si="1267"/>
        <v>2018</v>
      </c>
      <c r="W5055">
        <f t="shared" si="1268"/>
        <v>11</v>
      </c>
    </row>
    <row r="5056" spans="1:23" x14ac:dyDescent="0.25">
      <c r="A5056" s="1">
        <v>43431</v>
      </c>
      <c r="B5056" s="2">
        <v>9778.6200000000008</v>
      </c>
      <c r="C5056" s="2">
        <v>99496</v>
      </c>
      <c r="D5056" s="2">
        <v>9740</v>
      </c>
      <c r="E5056" s="2">
        <v>9723</v>
      </c>
      <c r="F5056" s="10">
        <f t="shared" si="1258"/>
        <v>-3.9494325375155626E-3</v>
      </c>
      <c r="G5056" s="2">
        <f t="shared" ca="1" si="1259"/>
        <v>113342.925</v>
      </c>
      <c r="H5056">
        <f t="shared" ca="1" si="1260"/>
        <v>-1</v>
      </c>
      <c r="I5056">
        <f t="shared" si="1261"/>
        <v>1</v>
      </c>
      <c r="J5056">
        <f t="shared" si="1264"/>
        <v>13.260000000000218</v>
      </c>
      <c r="K5056">
        <f t="shared" si="1262"/>
        <v>1</v>
      </c>
      <c r="L5056" s="11">
        <f t="shared" ca="1" si="1272"/>
        <v>10808.209999999934</v>
      </c>
      <c r="M5056">
        <f t="shared" ca="1" si="1263"/>
        <v>1</v>
      </c>
      <c r="N5056">
        <f t="shared" ca="1" si="1273"/>
        <v>2</v>
      </c>
      <c r="O5056">
        <f>COUNTIF(結算日!$A$3:$A$249,A5056)</f>
        <v>0</v>
      </c>
      <c r="Q5056" s="7">
        <f t="shared" si="1265"/>
        <v>-30</v>
      </c>
      <c r="R5056" s="8">
        <f t="shared" ca="1" si="1269"/>
        <v>12690</v>
      </c>
      <c r="S5056" s="8">
        <f t="shared" ca="1" si="1270"/>
        <v>4148269</v>
      </c>
      <c r="T5056" s="8">
        <f t="shared" ca="1" si="1266"/>
        <v>425</v>
      </c>
      <c r="U5056" s="9">
        <f t="shared" ca="1" si="1271"/>
        <v>848</v>
      </c>
      <c r="V5056">
        <f t="shared" si="1267"/>
        <v>2018</v>
      </c>
      <c r="W5056">
        <f t="shared" si="1268"/>
        <v>11</v>
      </c>
    </row>
    <row r="5057" spans="1:23" x14ac:dyDescent="0.25">
      <c r="A5057" s="1">
        <v>43432</v>
      </c>
      <c r="B5057" s="2">
        <v>9884.31</v>
      </c>
      <c r="C5057" s="2">
        <v>126837</v>
      </c>
      <c r="D5057" s="2">
        <v>9869</v>
      </c>
      <c r="E5057" s="2">
        <v>9855</v>
      </c>
      <c r="F5057" s="10">
        <f t="shared" si="1258"/>
        <v>-1.5489194491066227E-3</v>
      </c>
      <c r="G5057" s="2">
        <f t="shared" ca="1" si="1259"/>
        <v>113867</v>
      </c>
      <c r="H5057">
        <f t="shared" ca="1" si="1260"/>
        <v>1</v>
      </c>
      <c r="I5057">
        <f t="shared" si="1261"/>
        <v>1</v>
      </c>
      <c r="J5057">
        <f t="shared" si="1264"/>
        <v>105.68999999999869</v>
      </c>
      <c r="K5057">
        <f t="shared" si="1262"/>
        <v>1</v>
      </c>
      <c r="L5057" s="11">
        <f t="shared" ca="1" si="1272"/>
        <v>10913.899999999932</v>
      </c>
      <c r="M5057">
        <f t="shared" ca="1" si="1263"/>
        <v>1</v>
      </c>
      <c r="N5057">
        <f t="shared" ca="1" si="1273"/>
        <v>0</v>
      </c>
      <c r="O5057">
        <f>COUNTIF(結算日!$A$3:$A$249,A5057)</f>
        <v>0</v>
      </c>
      <c r="Q5057" s="7">
        <f t="shared" si="1265"/>
        <v>129</v>
      </c>
      <c r="R5057" s="8">
        <f t="shared" ca="1" si="1269"/>
        <v>54825</v>
      </c>
      <c r="S5057" s="8">
        <f t="shared" ca="1" si="1270"/>
        <v>4202246</v>
      </c>
      <c r="T5057" s="8">
        <f t="shared" ca="1" si="1266"/>
        <v>425</v>
      </c>
      <c r="U5057" s="9">
        <f t="shared" ca="1" si="1271"/>
        <v>0</v>
      </c>
      <c r="V5057">
        <f t="shared" si="1267"/>
        <v>2018</v>
      </c>
      <c r="W5057">
        <f t="shared" si="1268"/>
        <v>11</v>
      </c>
    </row>
    <row r="5058" spans="1:23" x14ac:dyDescent="0.25">
      <c r="A5058" s="1">
        <v>43433</v>
      </c>
      <c r="B5058" s="2">
        <v>9885.36</v>
      </c>
      <c r="C5058" s="2">
        <v>142906</v>
      </c>
      <c r="D5058" s="2">
        <v>9878</v>
      </c>
      <c r="E5058" s="2">
        <v>9861</v>
      </c>
      <c r="F5058" s="10">
        <f t="shared" ref="F5058:F5121" si="1274">IF(O5058=1,E5058,D5058)/B5058-1</f>
        <v>-7.4453535329022102E-4</v>
      </c>
      <c r="G5058" s="2">
        <f t="shared" ref="G5058:G5121" ca="1" si="1275">IF(ROW()&gt;$G$1,AVERAGE(OFFSET(C5058,-$G$1+1,,$G$1)),"")</f>
        <v>114964.52499999999</v>
      </c>
      <c r="H5058">
        <f t="shared" ref="H5058:H5121" ca="1" si="1276">IF(G5058="",0,SIGN(C5058-G5058))</f>
        <v>1</v>
      </c>
      <c r="I5058">
        <f t="shared" ref="I5058:I5121" si="1277">-SIGN(F5058)</f>
        <v>1</v>
      </c>
      <c r="J5058">
        <f t="shared" si="1264"/>
        <v>1.0500000000010914</v>
      </c>
      <c r="K5058">
        <f t="shared" ref="K5058:K5121" ca="1" si="1278">CHOOSE($K$1,H5058*(2-$K$1)+I5058*($K$1-1),IF(ABS(F5058)&gt;($K$1-2)/100,I5058,H5058))</f>
        <v>1</v>
      </c>
      <c r="L5058" s="11">
        <f t="shared" ca="1" si="1272"/>
        <v>10914.949999999933</v>
      </c>
      <c r="M5058">
        <f t="shared" ref="M5058:M5121" ca="1" si="1279">INT(L5058*$P$1/B5058)*K5058</f>
        <v>1</v>
      </c>
      <c r="N5058">
        <f t="shared" ca="1" si="1273"/>
        <v>0</v>
      </c>
      <c r="O5058">
        <f>COUNTIF(結算日!$A$3:$A$249,A5058)</f>
        <v>0</v>
      </c>
      <c r="Q5058" s="7">
        <f t="shared" si="1265"/>
        <v>9</v>
      </c>
      <c r="R5058" s="8">
        <f t="shared" ca="1" si="1269"/>
        <v>3825</v>
      </c>
      <c r="S5058" s="8">
        <f t="shared" ca="1" si="1270"/>
        <v>4206071</v>
      </c>
      <c r="T5058" s="8">
        <f t="shared" ca="1" si="1266"/>
        <v>425</v>
      </c>
      <c r="U5058" s="9">
        <f t="shared" ca="1" si="1271"/>
        <v>0</v>
      </c>
      <c r="V5058">
        <f t="shared" si="1267"/>
        <v>2018</v>
      </c>
      <c r="W5058">
        <f t="shared" si="1268"/>
        <v>11</v>
      </c>
    </row>
    <row r="5059" spans="1:23" x14ac:dyDescent="0.25">
      <c r="A5059" s="1">
        <v>43434</v>
      </c>
      <c r="B5059" s="2">
        <v>9888.0300000000007</v>
      </c>
      <c r="C5059" s="2">
        <v>167529</v>
      </c>
      <c r="D5059" s="2">
        <v>9854</v>
      </c>
      <c r="E5059" s="2">
        <v>9838</v>
      </c>
      <c r="F5059" s="10">
        <f t="shared" si="1274"/>
        <v>-3.4415348658934919E-3</v>
      </c>
      <c r="G5059" s="2">
        <f t="shared" ca="1" si="1275"/>
        <v>116408.75</v>
      </c>
      <c r="H5059">
        <f t="shared" ca="1" si="1276"/>
        <v>1</v>
      </c>
      <c r="I5059">
        <f t="shared" si="1277"/>
        <v>1</v>
      </c>
      <c r="J5059">
        <f t="shared" ref="J5059:J5122" si="1280">B5059-B5058</f>
        <v>2.6700000000000728</v>
      </c>
      <c r="K5059">
        <f t="shared" si="1278"/>
        <v>1</v>
      </c>
      <c r="L5059" s="11">
        <f t="shared" ca="1" si="1272"/>
        <v>10917.619999999933</v>
      </c>
      <c r="M5059">
        <f t="shared" ca="1" si="1279"/>
        <v>1</v>
      </c>
      <c r="N5059">
        <f t="shared" ca="1" si="1273"/>
        <v>0</v>
      </c>
      <c r="O5059">
        <f>COUNTIF(結算日!$A$3:$A$249,A5059)</f>
        <v>0</v>
      </c>
      <c r="Q5059" s="7">
        <f t="shared" ref="Q5059:Q5122" si="1281">D5059-IF(O5058=1,E5058,D5058)</f>
        <v>-24</v>
      </c>
      <c r="R5059" s="8">
        <f t="shared" ca="1" si="1269"/>
        <v>-10200</v>
      </c>
      <c r="S5059" s="8">
        <f t="shared" ca="1" si="1270"/>
        <v>4195871</v>
      </c>
      <c r="T5059" s="8">
        <f t="shared" ref="T5059:T5122" ca="1" si="1282">INT(S5059*$P$1/IF(O5059=1,E5059,D5059))*K5059</f>
        <v>425</v>
      </c>
      <c r="U5059" s="9">
        <f t="shared" ca="1" si="1271"/>
        <v>0</v>
      </c>
      <c r="V5059">
        <f t="shared" ref="V5059:V5122" si="1283">YEAR(A5059)</f>
        <v>2018</v>
      </c>
      <c r="W5059">
        <f t="shared" ref="W5059:W5122" si="1284">MONTH(A5059)</f>
        <v>11</v>
      </c>
    </row>
    <row r="5060" spans="1:23" x14ac:dyDescent="0.25">
      <c r="A5060" s="1">
        <v>43437</v>
      </c>
      <c r="B5060" s="2">
        <v>10137.870000000001</v>
      </c>
      <c r="C5060" s="2">
        <v>166842</v>
      </c>
      <c r="D5060" s="2">
        <v>10121</v>
      </c>
      <c r="E5060" s="2">
        <v>10105</v>
      </c>
      <c r="F5060" s="10">
        <f t="shared" si="1274"/>
        <v>-1.6640576373538885E-3</v>
      </c>
      <c r="G5060" s="2">
        <f t="shared" ca="1" si="1275"/>
        <v>116859.7</v>
      </c>
      <c r="H5060">
        <f t="shared" ca="1" si="1276"/>
        <v>1</v>
      </c>
      <c r="I5060">
        <f t="shared" si="1277"/>
        <v>1</v>
      </c>
      <c r="J5060">
        <f t="shared" si="1280"/>
        <v>249.84000000000015</v>
      </c>
      <c r="K5060">
        <f t="shared" si="1278"/>
        <v>1</v>
      </c>
      <c r="L5060" s="11">
        <f t="shared" ca="1" si="1272"/>
        <v>11167.459999999934</v>
      </c>
      <c r="M5060">
        <f t="shared" ca="1" si="1279"/>
        <v>1</v>
      </c>
      <c r="N5060">
        <f t="shared" ca="1" si="1273"/>
        <v>0</v>
      </c>
      <c r="O5060">
        <f>COUNTIF(結算日!$A$3:$A$249,A5060)</f>
        <v>0</v>
      </c>
      <c r="Q5060" s="7">
        <f t="shared" si="1281"/>
        <v>267</v>
      </c>
      <c r="R5060" s="8">
        <f t="shared" ref="R5060:R5123" ca="1" si="1285">Q5060*T5059</f>
        <v>113475</v>
      </c>
      <c r="S5060" s="8">
        <f t="shared" ref="S5060:S5123" ca="1" si="1286">S5059+Q5060*T5059-U5059*$U$1</f>
        <v>4309346</v>
      </c>
      <c r="T5060" s="8">
        <f t="shared" ca="1" si="1282"/>
        <v>425</v>
      </c>
      <c r="U5060" s="9">
        <f t="shared" ref="U5060:U5123" ca="1" si="1287">IF(O5060=1,ABS(T5060)+ABS(T5059),ABS(T5060-T5059))</f>
        <v>0</v>
      </c>
      <c r="V5060">
        <f t="shared" si="1283"/>
        <v>2018</v>
      </c>
      <c r="W5060">
        <f t="shared" si="1284"/>
        <v>12</v>
      </c>
    </row>
    <row r="5061" spans="1:23" x14ac:dyDescent="0.25">
      <c r="A5061" s="1">
        <v>43438</v>
      </c>
      <c r="B5061" s="2">
        <v>10083.540000000001</v>
      </c>
      <c r="C5061" s="2">
        <v>143538</v>
      </c>
      <c r="D5061" s="2">
        <v>10041</v>
      </c>
      <c r="E5061" s="2">
        <v>10028</v>
      </c>
      <c r="F5061" s="10">
        <f t="shared" si="1274"/>
        <v>-4.218756508131194E-3</v>
      </c>
      <c r="G5061" s="2">
        <f t="shared" ca="1" si="1275"/>
        <v>117327.05</v>
      </c>
      <c r="H5061">
        <f t="shared" ca="1" si="1276"/>
        <v>1</v>
      </c>
      <c r="I5061">
        <f t="shared" si="1277"/>
        <v>1</v>
      </c>
      <c r="J5061">
        <f t="shared" si="1280"/>
        <v>-54.329999999999927</v>
      </c>
      <c r="K5061">
        <f t="shared" si="1278"/>
        <v>1</v>
      </c>
      <c r="L5061" s="11">
        <f t="shared" ca="1" si="1272"/>
        <v>11113.129999999934</v>
      </c>
      <c r="M5061">
        <f t="shared" ca="1" si="1279"/>
        <v>1</v>
      </c>
      <c r="N5061">
        <f t="shared" ca="1" si="1273"/>
        <v>0</v>
      </c>
      <c r="O5061">
        <f>COUNTIF(結算日!$A$3:$A$249,A5061)</f>
        <v>0</v>
      </c>
      <c r="Q5061" s="7">
        <f t="shared" si="1281"/>
        <v>-80</v>
      </c>
      <c r="R5061" s="8">
        <f t="shared" ca="1" si="1285"/>
        <v>-34000</v>
      </c>
      <c r="S5061" s="8">
        <f t="shared" ca="1" si="1286"/>
        <v>4275346</v>
      </c>
      <c r="T5061" s="8">
        <f t="shared" ca="1" si="1282"/>
        <v>425</v>
      </c>
      <c r="U5061" s="9">
        <f t="shared" ca="1" si="1287"/>
        <v>0</v>
      </c>
      <c r="V5061">
        <f t="shared" si="1283"/>
        <v>2018</v>
      </c>
      <c r="W5061">
        <f t="shared" si="1284"/>
        <v>12</v>
      </c>
    </row>
    <row r="5062" spans="1:23" x14ac:dyDescent="0.25">
      <c r="A5062" s="1">
        <v>43439</v>
      </c>
      <c r="B5062" s="2">
        <v>9916.74</v>
      </c>
      <c r="C5062" s="2">
        <v>113709</v>
      </c>
      <c r="D5062" s="2">
        <v>9879</v>
      </c>
      <c r="E5062" s="2">
        <v>9865</v>
      </c>
      <c r="F5062" s="10">
        <f t="shared" si="1274"/>
        <v>-3.8056861428251709E-3</v>
      </c>
      <c r="G5062" s="2">
        <f t="shared" ca="1" si="1275"/>
        <v>117153.97500000001</v>
      </c>
      <c r="H5062">
        <f t="shared" ca="1" si="1276"/>
        <v>-1</v>
      </c>
      <c r="I5062">
        <f t="shared" si="1277"/>
        <v>1</v>
      </c>
      <c r="J5062">
        <f t="shared" si="1280"/>
        <v>-166.80000000000109</v>
      </c>
      <c r="K5062">
        <f t="shared" si="1278"/>
        <v>1</v>
      </c>
      <c r="L5062" s="11">
        <f t="shared" ca="1" si="1272"/>
        <v>10946.329999999933</v>
      </c>
      <c r="M5062">
        <f t="shared" ca="1" si="1279"/>
        <v>1</v>
      </c>
      <c r="N5062">
        <f t="shared" ca="1" si="1273"/>
        <v>0</v>
      </c>
      <c r="O5062">
        <f>COUNTIF(結算日!$A$3:$A$249,A5062)</f>
        <v>0</v>
      </c>
      <c r="Q5062" s="7">
        <f t="shared" si="1281"/>
        <v>-162</v>
      </c>
      <c r="R5062" s="8">
        <f t="shared" ca="1" si="1285"/>
        <v>-68850</v>
      </c>
      <c r="S5062" s="8">
        <f t="shared" ca="1" si="1286"/>
        <v>4206496</v>
      </c>
      <c r="T5062" s="8">
        <f t="shared" ca="1" si="1282"/>
        <v>425</v>
      </c>
      <c r="U5062" s="9">
        <f t="shared" ca="1" si="1287"/>
        <v>0</v>
      </c>
      <c r="V5062">
        <f t="shared" si="1283"/>
        <v>2018</v>
      </c>
      <c r="W5062">
        <f t="shared" si="1284"/>
        <v>12</v>
      </c>
    </row>
    <row r="5063" spans="1:23" x14ac:dyDescent="0.25">
      <c r="A5063" s="1">
        <v>43440</v>
      </c>
      <c r="B5063" s="2">
        <v>9684.7199999999993</v>
      </c>
      <c r="C5063" s="2">
        <v>142815</v>
      </c>
      <c r="D5063" s="2">
        <v>9673</v>
      </c>
      <c r="E5063" s="2">
        <v>9658</v>
      </c>
      <c r="F5063" s="10">
        <f t="shared" si="1274"/>
        <v>-1.2101537266951956E-3</v>
      </c>
      <c r="G5063" s="2">
        <f t="shared" ca="1" si="1275"/>
        <v>115591.02499999999</v>
      </c>
      <c r="H5063">
        <f t="shared" ca="1" si="1276"/>
        <v>1</v>
      </c>
      <c r="I5063">
        <f t="shared" si="1277"/>
        <v>1</v>
      </c>
      <c r="J5063">
        <f t="shared" si="1280"/>
        <v>-232.02000000000044</v>
      </c>
      <c r="K5063">
        <f t="shared" si="1278"/>
        <v>1</v>
      </c>
      <c r="L5063" s="11">
        <f t="shared" ca="1" si="1272"/>
        <v>10714.309999999932</v>
      </c>
      <c r="M5063">
        <f t="shared" ca="1" si="1279"/>
        <v>1</v>
      </c>
      <c r="N5063">
        <f t="shared" ca="1" si="1273"/>
        <v>0</v>
      </c>
      <c r="O5063">
        <f>COUNTIF(結算日!$A$3:$A$249,A5063)</f>
        <v>0</v>
      </c>
      <c r="Q5063" s="7">
        <f t="shared" si="1281"/>
        <v>-206</v>
      </c>
      <c r="R5063" s="8">
        <f t="shared" ca="1" si="1285"/>
        <v>-87550</v>
      </c>
      <c r="S5063" s="8">
        <f t="shared" ca="1" si="1286"/>
        <v>4118946</v>
      </c>
      <c r="T5063" s="8">
        <f t="shared" ca="1" si="1282"/>
        <v>425</v>
      </c>
      <c r="U5063" s="9">
        <f t="shared" ca="1" si="1287"/>
        <v>0</v>
      </c>
      <c r="V5063">
        <f t="shared" si="1283"/>
        <v>2018</v>
      </c>
      <c r="W5063">
        <f t="shared" si="1284"/>
        <v>12</v>
      </c>
    </row>
    <row r="5064" spans="1:23" x14ac:dyDescent="0.25">
      <c r="A5064" s="1">
        <v>43441</v>
      </c>
      <c r="B5064" s="2">
        <v>9760.8799999999992</v>
      </c>
      <c r="C5064" s="2">
        <v>96210</v>
      </c>
      <c r="D5064" s="2">
        <v>9746</v>
      </c>
      <c r="E5064" s="2">
        <v>9730</v>
      </c>
      <c r="F5064" s="10">
        <f t="shared" si="1274"/>
        <v>-1.5244527132798336E-3</v>
      </c>
      <c r="G5064" s="2">
        <f t="shared" ca="1" si="1275"/>
        <v>114407.875</v>
      </c>
      <c r="H5064">
        <f t="shared" ca="1" si="1276"/>
        <v>-1</v>
      </c>
      <c r="I5064">
        <f t="shared" si="1277"/>
        <v>1</v>
      </c>
      <c r="J5064">
        <f t="shared" si="1280"/>
        <v>76.159999999999854</v>
      </c>
      <c r="K5064">
        <f t="shared" si="1278"/>
        <v>1</v>
      </c>
      <c r="L5064" s="11">
        <f t="shared" ca="1" si="1272"/>
        <v>10790.469999999932</v>
      </c>
      <c r="M5064">
        <f t="shared" ca="1" si="1279"/>
        <v>1</v>
      </c>
      <c r="N5064">
        <f t="shared" ca="1" si="1273"/>
        <v>0</v>
      </c>
      <c r="O5064">
        <f>COUNTIF(結算日!$A$3:$A$249,A5064)</f>
        <v>0</v>
      </c>
      <c r="Q5064" s="7">
        <f t="shared" si="1281"/>
        <v>73</v>
      </c>
      <c r="R5064" s="8">
        <f t="shared" ca="1" si="1285"/>
        <v>31025</v>
      </c>
      <c r="S5064" s="8">
        <f t="shared" ca="1" si="1286"/>
        <v>4149971</v>
      </c>
      <c r="T5064" s="8">
        <f t="shared" ca="1" si="1282"/>
        <v>425</v>
      </c>
      <c r="U5064" s="9">
        <f t="shared" ca="1" si="1287"/>
        <v>0</v>
      </c>
      <c r="V5064">
        <f t="shared" si="1283"/>
        <v>2018</v>
      </c>
      <c r="W5064">
        <f t="shared" si="1284"/>
        <v>12</v>
      </c>
    </row>
    <row r="5065" spans="1:23" x14ac:dyDescent="0.25">
      <c r="A5065" s="1">
        <v>43444</v>
      </c>
      <c r="B5065" s="2">
        <v>9647.5400000000009</v>
      </c>
      <c r="C5065" s="2">
        <v>98066</v>
      </c>
      <c r="D5065" s="2">
        <v>9626</v>
      </c>
      <c r="E5065" s="2">
        <v>9610</v>
      </c>
      <c r="F5065" s="10">
        <f t="shared" si="1274"/>
        <v>-2.232693515652806E-3</v>
      </c>
      <c r="G5065" s="2">
        <f t="shared" ca="1" si="1275"/>
        <v>113968.825</v>
      </c>
      <c r="H5065">
        <f t="shared" ca="1" si="1276"/>
        <v>-1</v>
      </c>
      <c r="I5065">
        <f t="shared" si="1277"/>
        <v>1</v>
      </c>
      <c r="J5065">
        <f t="shared" si="1280"/>
        <v>-113.33999999999833</v>
      </c>
      <c r="K5065">
        <f t="shared" si="1278"/>
        <v>1</v>
      </c>
      <c r="L5065" s="11">
        <f t="shared" ca="1" si="1272"/>
        <v>10677.129999999934</v>
      </c>
      <c r="M5065">
        <f t="shared" ca="1" si="1279"/>
        <v>1</v>
      </c>
      <c r="N5065">
        <f t="shared" ca="1" si="1273"/>
        <v>0</v>
      </c>
      <c r="O5065">
        <f>COUNTIF(結算日!$A$3:$A$249,A5065)</f>
        <v>0</v>
      </c>
      <c r="Q5065" s="7">
        <f t="shared" si="1281"/>
        <v>-120</v>
      </c>
      <c r="R5065" s="8">
        <f t="shared" ca="1" si="1285"/>
        <v>-51000</v>
      </c>
      <c r="S5065" s="8">
        <f t="shared" ca="1" si="1286"/>
        <v>4098971</v>
      </c>
      <c r="T5065" s="8">
        <f t="shared" ca="1" si="1282"/>
        <v>425</v>
      </c>
      <c r="U5065" s="9">
        <f t="shared" ca="1" si="1287"/>
        <v>0</v>
      </c>
      <c r="V5065">
        <f t="shared" si="1283"/>
        <v>2018</v>
      </c>
      <c r="W5065">
        <f t="shared" si="1284"/>
        <v>12</v>
      </c>
    </row>
    <row r="5066" spans="1:23" x14ac:dyDescent="0.25">
      <c r="A5066" s="1">
        <v>43445</v>
      </c>
      <c r="B5066" s="2">
        <v>9707.0400000000009</v>
      </c>
      <c r="C5066" s="2">
        <v>91996</v>
      </c>
      <c r="D5066" s="2">
        <v>9688</v>
      </c>
      <c r="E5066" s="2">
        <v>9665</v>
      </c>
      <c r="F5066" s="10">
        <f t="shared" si="1274"/>
        <v>-1.9614630206531425E-3</v>
      </c>
      <c r="G5066" s="2">
        <f t="shared" ca="1" si="1275"/>
        <v>113588.325</v>
      </c>
      <c r="H5066">
        <f t="shared" ca="1" si="1276"/>
        <v>-1</v>
      </c>
      <c r="I5066">
        <f t="shared" si="1277"/>
        <v>1</v>
      </c>
      <c r="J5066">
        <f t="shared" si="1280"/>
        <v>59.5</v>
      </c>
      <c r="K5066">
        <f t="shared" si="1278"/>
        <v>1</v>
      </c>
      <c r="L5066" s="11">
        <f t="shared" ca="1" si="1272"/>
        <v>10736.629999999934</v>
      </c>
      <c r="M5066">
        <f t="shared" ca="1" si="1279"/>
        <v>1</v>
      </c>
      <c r="N5066">
        <f t="shared" ca="1" si="1273"/>
        <v>0</v>
      </c>
      <c r="O5066">
        <f>COUNTIF(結算日!$A$3:$A$249,A5066)</f>
        <v>0</v>
      </c>
      <c r="Q5066" s="7">
        <f t="shared" si="1281"/>
        <v>62</v>
      </c>
      <c r="R5066" s="8">
        <f t="shared" ca="1" si="1285"/>
        <v>26350</v>
      </c>
      <c r="S5066" s="8">
        <f t="shared" ca="1" si="1286"/>
        <v>4125321</v>
      </c>
      <c r="T5066" s="8">
        <f t="shared" ca="1" si="1282"/>
        <v>425</v>
      </c>
      <c r="U5066" s="9">
        <f t="shared" ca="1" si="1287"/>
        <v>0</v>
      </c>
      <c r="V5066">
        <f t="shared" si="1283"/>
        <v>2018</v>
      </c>
      <c r="W5066">
        <f t="shared" si="1284"/>
        <v>12</v>
      </c>
    </row>
    <row r="5067" spans="1:23" x14ac:dyDescent="0.25">
      <c r="A5067" s="1">
        <v>43446</v>
      </c>
      <c r="B5067" s="2">
        <v>9816.4500000000007</v>
      </c>
      <c r="C5067" s="2">
        <v>96316</v>
      </c>
      <c r="D5067" s="2">
        <v>9812</v>
      </c>
      <c r="E5067" s="2">
        <v>9791</v>
      </c>
      <c r="F5067" s="10">
        <f t="shared" si="1274"/>
        <v>-4.5332070147563464E-4</v>
      </c>
      <c r="G5067" s="2">
        <f t="shared" ca="1" si="1275"/>
        <v>113145.3</v>
      </c>
      <c r="H5067">
        <f t="shared" ca="1" si="1276"/>
        <v>-1</v>
      </c>
      <c r="I5067">
        <f t="shared" si="1277"/>
        <v>1</v>
      </c>
      <c r="J5067">
        <f t="shared" si="1280"/>
        <v>109.40999999999985</v>
      </c>
      <c r="K5067">
        <f t="shared" ca="1" si="1278"/>
        <v>-1</v>
      </c>
      <c r="L5067" s="11">
        <f t="shared" ca="1" si="1272"/>
        <v>10846.039999999934</v>
      </c>
      <c r="M5067">
        <f t="shared" ca="1" si="1279"/>
        <v>-1</v>
      </c>
      <c r="N5067">
        <f t="shared" ca="1" si="1273"/>
        <v>2</v>
      </c>
      <c r="O5067">
        <f>COUNTIF(結算日!$A$3:$A$249,A5067)</f>
        <v>0</v>
      </c>
      <c r="Q5067" s="7">
        <f t="shared" si="1281"/>
        <v>124</v>
      </c>
      <c r="R5067" s="8">
        <f t="shared" ca="1" si="1285"/>
        <v>52700</v>
      </c>
      <c r="S5067" s="8">
        <f t="shared" ca="1" si="1286"/>
        <v>4178021</v>
      </c>
      <c r="T5067" s="8">
        <f t="shared" ca="1" si="1282"/>
        <v>-425</v>
      </c>
      <c r="U5067" s="9">
        <f t="shared" ca="1" si="1287"/>
        <v>850</v>
      </c>
      <c r="V5067">
        <f t="shared" si="1283"/>
        <v>2018</v>
      </c>
      <c r="W5067">
        <f t="shared" si="1284"/>
        <v>12</v>
      </c>
    </row>
    <row r="5068" spans="1:23" x14ac:dyDescent="0.25">
      <c r="A5068" s="1">
        <v>43447</v>
      </c>
      <c r="B5068" s="2">
        <v>9858.76</v>
      </c>
      <c r="C5068" s="2">
        <v>111986</v>
      </c>
      <c r="D5068" s="2">
        <v>9855</v>
      </c>
      <c r="E5068" s="2">
        <v>9837</v>
      </c>
      <c r="F5068" s="10">
        <f t="shared" si="1274"/>
        <v>-3.8138670583320877E-4</v>
      </c>
      <c r="G5068" s="2">
        <f t="shared" ca="1" si="1275"/>
        <v>113564.22500000001</v>
      </c>
      <c r="H5068">
        <f t="shared" ca="1" si="1276"/>
        <v>-1</v>
      </c>
      <c r="I5068">
        <f t="shared" si="1277"/>
        <v>1</v>
      </c>
      <c r="J5068">
        <f t="shared" si="1280"/>
        <v>42.309999999999491</v>
      </c>
      <c r="K5068">
        <f t="shared" ca="1" si="1278"/>
        <v>-1</v>
      </c>
      <c r="L5068" s="11">
        <f t="shared" ca="1" si="1272"/>
        <v>10803.729999999934</v>
      </c>
      <c r="M5068">
        <f t="shared" ca="1" si="1279"/>
        <v>-1</v>
      </c>
      <c r="N5068">
        <f t="shared" ca="1" si="1273"/>
        <v>0</v>
      </c>
      <c r="O5068">
        <f>COUNTIF(結算日!$A$3:$A$249,A5068)</f>
        <v>0</v>
      </c>
      <c r="Q5068" s="7">
        <f t="shared" si="1281"/>
        <v>43</v>
      </c>
      <c r="R5068" s="8">
        <f t="shared" ca="1" si="1285"/>
        <v>-18275</v>
      </c>
      <c r="S5068" s="8">
        <f t="shared" ca="1" si="1286"/>
        <v>4158896</v>
      </c>
      <c r="T5068" s="8">
        <f t="shared" ca="1" si="1282"/>
        <v>-422</v>
      </c>
      <c r="U5068" s="9">
        <f t="shared" ca="1" si="1287"/>
        <v>3</v>
      </c>
      <c r="V5068">
        <f t="shared" si="1283"/>
        <v>2018</v>
      </c>
      <c r="W5068">
        <f t="shared" si="1284"/>
        <v>12</v>
      </c>
    </row>
    <row r="5069" spans="1:23" x14ac:dyDescent="0.25">
      <c r="A5069" s="1">
        <v>43448</v>
      </c>
      <c r="B5069" s="2">
        <v>9774.16</v>
      </c>
      <c r="C5069" s="2">
        <v>95549</v>
      </c>
      <c r="D5069" s="2">
        <v>9729</v>
      </c>
      <c r="E5069" s="2">
        <v>9709</v>
      </c>
      <c r="F5069" s="10">
        <f t="shared" si="1274"/>
        <v>-4.6203458916161955E-3</v>
      </c>
      <c r="G5069" s="2">
        <f t="shared" ca="1" si="1275"/>
        <v>112842.575</v>
      </c>
      <c r="H5069">
        <f t="shared" ca="1" si="1276"/>
        <v>-1</v>
      </c>
      <c r="I5069">
        <f t="shared" si="1277"/>
        <v>1</v>
      </c>
      <c r="J5069">
        <f t="shared" si="1280"/>
        <v>-84.600000000000364</v>
      </c>
      <c r="K5069">
        <f t="shared" si="1278"/>
        <v>1</v>
      </c>
      <c r="L5069" s="11">
        <f t="shared" ca="1" si="1272"/>
        <v>10888.329999999934</v>
      </c>
      <c r="M5069">
        <f t="shared" ca="1" si="1279"/>
        <v>1</v>
      </c>
      <c r="N5069">
        <f t="shared" ca="1" si="1273"/>
        <v>2</v>
      </c>
      <c r="O5069">
        <f>COUNTIF(結算日!$A$3:$A$249,A5069)</f>
        <v>0</v>
      </c>
      <c r="Q5069" s="7">
        <f t="shared" si="1281"/>
        <v>-126</v>
      </c>
      <c r="R5069" s="8">
        <f t="shared" ca="1" si="1285"/>
        <v>53172</v>
      </c>
      <c r="S5069" s="8">
        <f t="shared" ca="1" si="1286"/>
        <v>4212065</v>
      </c>
      <c r="T5069" s="8">
        <f t="shared" ca="1" si="1282"/>
        <v>432</v>
      </c>
      <c r="U5069" s="9">
        <f t="shared" ca="1" si="1287"/>
        <v>854</v>
      </c>
      <c r="V5069">
        <f t="shared" si="1283"/>
        <v>2018</v>
      </c>
      <c r="W5069">
        <f t="shared" si="1284"/>
        <v>12</v>
      </c>
    </row>
    <row r="5070" spans="1:23" x14ac:dyDescent="0.25">
      <c r="A5070" s="1">
        <v>43451</v>
      </c>
      <c r="B5070" s="2">
        <v>9787.5300000000007</v>
      </c>
      <c r="C5070" s="2">
        <v>77935</v>
      </c>
      <c r="D5070" s="2">
        <v>9790</v>
      </c>
      <c r="E5070" s="2">
        <v>9772</v>
      </c>
      <c r="F5070" s="10">
        <f t="shared" si="1274"/>
        <v>2.5236193401179108E-4</v>
      </c>
      <c r="G5070" s="2">
        <f t="shared" ca="1" si="1275"/>
        <v>112271.875</v>
      </c>
      <c r="H5070">
        <f t="shared" ca="1" si="1276"/>
        <v>-1</v>
      </c>
      <c r="I5070">
        <f t="shared" si="1277"/>
        <v>-1</v>
      </c>
      <c r="J5070">
        <f t="shared" si="1280"/>
        <v>13.3700000000008</v>
      </c>
      <c r="K5070">
        <f t="shared" ca="1" si="1278"/>
        <v>-1</v>
      </c>
      <c r="L5070" s="11">
        <f t="shared" ca="1" si="1272"/>
        <v>10901.699999999935</v>
      </c>
      <c r="M5070">
        <f t="shared" ca="1" si="1279"/>
        <v>-1</v>
      </c>
      <c r="N5070">
        <f t="shared" ca="1" si="1273"/>
        <v>2</v>
      </c>
      <c r="O5070">
        <f>COUNTIF(結算日!$A$3:$A$249,A5070)</f>
        <v>0</v>
      </c>
      <c r="Q5070" s="7">
        <f t="shared" si="1281"/>
        <v>61</v>
      </c>
      <c r="R5070" s="8">
        <f t="shared" ca="1" si="1285"/>
        <v>26352</v>
      </c>
      <c r="S5070" s="8">
        <f t="shared" ca="1" si="1286"/>
        <v>4237563</v>
      </c>
      <c r="T5070" s="8">
        <f t="shared" ca="1" si="1282"/>
        <v>-432</v>
      </c>
      <c r="U5070" s="9">
        <f t="shared" ca="1" si="1287"/>
        <v>864</v>
      </c>
      <c r="V5070">
        <f t="shared" si="1283"/>
        <v>2018</v>
      </c>
      <c r="W5070">
        <f t="shared" si="1284"/>
        <v>12</v>
      </c>
    </row>
    <row r="5071" spans="1:23" x14ac:dyDescent="0.25">
      <c r="A5071" s="1">
        <v>43452</v>
      </c>
      <c r="B5071" s="2">
        <v>9718.82</v>
      </c>
      <c r="C5071" s="2">
        <v>94191</v>
      </c>
      <c r="D5071" s="2">
        <v>9719</v>
      </c>
      <c r="E5071" s="2">
        <v>9690</v>
      </c>
      <c r="F5071" s="10">
        <f t="shared" si="1274"/>
        <v>1.8520766924323695E-5</v>
      </c>
      <c r="G5071" s="2">
        <f t="shared" ca="1" si="1275"/>
        <v>112094.72500000001</v>
      </c>
      <c r="H5071">
        <f t="shared" ca="1" si="1276"/>
        <v>-1</v>
      </c>
      <c r="I5071">
        <f t="shared" si="1277"/>
        <v>-1</v>
      </c>
      <c r="J5071">
        <f t="shared" si="1280"/>
        <v>-68.710000000000946</v>
      </c>
      <c r="K5071">
        <f t="shared" ca="1" si="1278"/>
        <v>-1</v>
      </c>
      <c r="L5071" s="11">
        <f t="shared" ca="1" si="1272"/>
        <v>10970.409999999936</v>
      </c>
      <c r="M5071">
        <f t="shared" ca="1" si="1279"/>
        <v>-1</v>
      </c>
      <c r="N5071">
        <f t="shared" ca="1" si="1273"/>
        <v>0</v>
      </c>
      <c r="O5071">
        <f>COUNTIF(結算日!$A$3:$A$249,A5071)</f>
        <v>0</v>
      </c>
      <c r="Q5071" s="7">
        <f t="shared" si="1281"/>
        <v>-71</v>
      </c>
      <c r="R5071" s="8">
        <f t="shared" ca="1" si="1285"/>
        <v>30672</v>
      </c>
      <c r="S5071" s="8">
        <f t="shared" ca="1" si="1286"/>
        <v>4267371</v>
      </c>
      <c r="T5071" s="8">
        <f t="shared" ca="1" si="1282"/>
        <v>-439</v>
      </c>
      <c r="U5071" s="9">
        <f t="shared" ca="1" si="1287"/>
        <v>7</v>
      </c>
      <c r="V5071">
        <f t="shared" si="1283"/>
        <v>2018</v>
      </c>
      <c r="W5071">
        <f t="shared" si="1284"/>
        <v>12</v>
      </c>
    </row>
    <row r="5072" spans="1:23" x14ac:dyDescent="0.25">
      <c r="A5072" s="1">
        <v>43453</v>
      </c>
      <c r="B5072" s="2">
        <v>9783.2099999999991</v>
      </c>
      <c r="C5072" s="2">
        <v>88306</v>
      </c>
      <c r="D5072" s="2">
        <v>9768</v>
      </c>
      <c r="E5072" s="2">
        <v>9747</v>
      </c>
      <c r="F5072" s="10">
        <f t="shared" si="1274"/>
        <v>-3.7012391638326925E-3</v>
      </c>
      <c r="G5072" s="2">
        <f t="shared" ca="1" si="1275"/>
        <v>111222</v>
      </c>
      <c r="H5072">
        <f t="shared" ca="1" si="1276"/>
        <v>-1</v>
      </c>
      <c r="I5072">
        <f t="shared" si="1277"/>
        <v>1</v>
      </c>
      <c r="J5072">
        <f t="shared" si="1280"/>
        <v>64.389999999999418</v>
      </c>
      <c r="K5072">
        <f t="shared" si="1278"/>
        <v>1</v>
      </c>
      <c r="L5072" s="11">
        <f t="shared" ca="1" si="1272"/>
        <v>10906.019999999937</v>
      </c>
      <c r="M5072">
        <f t="shared" ca="1" si="1279"/>
        <v>1</v>
      </c>
      <c r="N5072">
        <f t="shared" ca="1" si="1273"/>
        <v>2</v>
      </c>
      <c r="O5072">
        <f>COUNTIF(結算日!$A$3:$A$249,A5072)</f>
        <v>1</v>
      </c>
      <c r="Q5072" s="7">
        <f t="shared" si="1281"/>
        <v>49</v>
      </c>
      <c r="R5072" s="8">
        <f t="shared" ca="1" si="1285"/>
        <v>-21511</v>
      </c>
      <c r="S5072" s="8">
        <f t="shared" ca="1" si="1286"/>
        <v>4245853</v>
      </c>
      <c r="T5072" s="8">
        <f t="shared" ca="1" si="1282"/>
        <v>435</v>
      </c>
      <c r="U5072" s="9">
        <f t="shared" ca="1" si="1287"/>
        <v>874</v>
      </c>
      <c r="V5072">
        <f t="shared" si="1283"/>
        <v>2018</v>
      </c>
      <c r="W5072">
        <f t="shared" si="1284"/>
        <v>12</v>
      </c>
    </row>
    <row r="5073" spans="1:23" x14ac:dyDescent="0.25">
      <c r="A5073" s="1">
        <v>43454</v>
      </c>
      <c r="B5073" s="2">
        <v>9674.52</v>
      </c>
      <c r="C5073" s="2">
        <v>93627</v>
      </c>
      <c r="D5073" s="2">
        <v>9638</v>
      </c>
      <c r="E5073" s="2">
        <v>9618</v>
      </c>
      <c r="F5073" s="10">
        <f t="shared" si="1274"/>
        <v>-3.7748642826724854E-3</v>
      </c>
      <c r="G5073" s="2">
        <f t="shared" ca="1" si="1275"/>
        <v>110283.175</v>
      </c>
      <c r="H5073">
        <f t="shared" ca="1" si="1276"/>
        <v>-1</v>
      </c>
      <c r="I5073">
        <f t="shared" si="1277"/>
        <v>1</v>
      </c>
      <c r="J5073">
        <f t="shared" si="1280"/>
        <v>-108.68999999999869</v>
      </c>
      <c r="K5073">
        <f t="shared" si="1278"/>
        <v>1</v>
      </c>
      <c r="L5073" s="11">
        <f t="shared" ca="1" si="1272"/>
        <v>10797.329999999938</v>
      </c>
      <c r="M5073">
        <f t="shared" ca="1" si="1279"/>
        <v>1</v>
      </c>
      <c r="N5073">
        <f t="shared" ca="1" si="1273"/>
        <v>0</v>
      </c>
      <c r="O5073">
        <f>COUNTIF(結算日!$A$3:$A$249,A5073)</f>
        <v>0</v>
      </c>
      <c r="Q5073" s="7">
        <f t="shared" si="1281"/>
        <v>-109</v>
      </c>
      <c r="R5073" s="8">
        <f t="shared" ca="1" si="1285"/>
        <v>-47415</v>
      </c>
      <c r="S5073" s="8">
        <f t="shared" ca="1" si="1286"/>
        <v>4197564</v>
      </c>
      <c r="T5073" s="8">
        <f t="shared" ca="1" si="1282"/>
        <v>435</v>
      </c>
      <c r="U5073" s="9">
        <f t="shared" ca="1" si="1287"/>
        <v>0</v>
      </c>
      <c r="V5073">
        <f t="shared" si="1283"/>
        <v>2018</v>
      </c>
      <c r="W5073">
        <f t="shared" si="1284"/>
        <v>12</v>
      </c>
    </row>
    <row r="5074" spans="1:23" x14ac:dyDescent="0.25">
      <c r="A5074" s="1">
        <v>43455</v>
      </c>
      <c r="B5074" s="2">
        <v>9676.67</v>
      </c>
      <c r="C5074" s="2">
        <v>110345</v>
      </c>
      <c r="D5074" s="2">
        <v>9659</v>
      </c>
      <c r="E5074" s="2">
        <v>9642</v>
      </c>
      <c r="F5074" s="10">
        <f t="shared" si="1274"/>
        <v>-1.8260413964721334E-3</v>
      </c>
      <c r="G5074" s="2">
        <f t="shared" ca="1" si="1275"/>
        <v>109840.325</v>
      </c>
      <c r="H5074">
        <f t="shared" ca="1" si="1276"/>
        <v>1</v>
      </c>
      <c r="I5074">
        <f t="shared" si="1277"/>
        <v>1</v>
      </c>
      <c r="J5074">
        <f t="shared" si="1280"/>
        <v>2.1499999999996362</v>
      </c>
      <c r="K5074">
        <f t="shared" si="1278"/>
        <v>1</v>
      </c>
      <c r="L5074" s="11">
        <f t="shared" ca="1" si="1272"/>
        <v>10799.479999999938</v>
      </c>
      <c r="M5074">
        <f t="shared" ca="1" si="1279"/>
        <v>1</v>
      </c>
      <c r="N5074">
        <f t="shared" ca="1" si="1273"/>
        <v>0</v>
      </c>
      <c r="O5074">
        <f>COUNTIF(結算日!$A$3:$A$249,A5074)</f>
        <v>0</v>
      </c>
      <c r="Q5074" s="7">
        <f t="shared" si="1281"/>
        <v>21</v>
      </c>
      <c r="R5074" s="8">
        <f t="shared" ca="1" si="1285"/>
        <v>9135</v>
      </c>
      <c r="S5074" s="8">
        <f t="shared" ca="1" si="1286"/>
        <v>4206699</v>
      </c>
      <c r="T5074" s="8">
        <f t="shared" ca="1" si="1282"/>
        <v>435</v>
      </c>
      <c r="U5074" s="9">
        <f t="shared" ca="1" si="1287"/>
        <v>0</v>
      </c>
      <c r="V5074">
        <f t="shared" si="1283"/>
        <v>2018</v>
      </c>
      <c r="W5074">
        <f t="shared" si="1284"/>
        <v>12</v>
      </c>
    </row>
    <row r="5075" spans="1:23" x14ac:dyDescent="0.25">
      <c r="A5075" s="1">
        <v>43456</v>
      </c>
      <c r="B5075" s="2">
        <v>9646.16</v>
      </c>
      <c r="C5075" s="2">
        <v>38302</v>
      </c>
      <c r="D5075" s="2">
        <v>9588</v>
      </c>
      <c r="E5075" s="2">
        <v>9570</v>
      </c>
      <c r="F5075" s="10">
        <f t="shared" si="1274"/>
        <v>-6.0293422460336865E-3</v>
      </c>
      <c r="G5075" s="2">
        <f t="shared" ca="1" si="1275"/>
        <v>108167.925</v>
      </c>
      <c r="H5075">
        <f t="shared" ca="1" si="1276"/>
        <v>-1</v>
      </c>
      <c r="I5075">
        <f t="shared" si="1277"/>
        <v>1</v>
      </c>
      <c r="J5075">
        <f t="shared" si="1280"/>
        <v>-30.510000000000218</v>
      </c>
      <c r="K5075">
        <f t="shared" si="1278"/>
        <v>1</v>
      </c>
      <c r="L5075" s="11">
        <f t="shared" ca="1" si="1272"/>
        <v>10768.969999999937</v>
      </c>
      <c r="M5075">
        <f t="shared" ca="1" si="1279"/>
        <v>1</v>
      </c>
      <c r="N5075">
        <f t="shared" ca="1" si="1273"/>
        <v>0</v>
      </c>
      <c r="O5075">
        <f>COUNTIF(結算日!$A$3:$A$249,A5075)</f>
        <v>0</v>
      </c>
      <c r="Q5075" s="7">
        <f t="shared" si="1281"/>
        <v>-71</v>
      </c>
      <c r="R5075" s="8">
        <f t="shared" ca="1" si="1285"/>
        <v>-30885</v>
      </c>
      <c r="S5075" s="8">
        <f t="shared" ca="1" si="1286"/>
        <v>4175814</v>
      </c>
      <c r="T5075" s="8">
        <f t="shared" ca="1" si="1282"/>
        <v>435</v>
      </c>
      <c r="U5075" s="9">
        <f t="shared" ca="1" si="1287"/>
        <v>0</v>
      </c>
      <c r="V5075">
        <f t="shared" si="1283"/>
        <v>2018</v>
      </c>
      <c r="W5075">
        <f t="shared" si="1284"/>
        <v>12</v>
      </c>
    </row>
    <row r="5076" spans="1:23" x14ac:dyDescent="0.25">
      <c r="A5076" s="1">
        <v>43458</v>
      </c>
      <c r="B5076" s="2">
        <v>9639.7000000000007</v>
      </c>
      <c r="C5076" s="2">
        <v>68160</v>
      </c>
      <c r="D5076" s="2">
        <v>9620</v>
      </c>
      <c r="E5076" s="2">
        <v>9598</v>
      </c>
      <c r="F5076" s="10">
        <f t="shared" si="1274"/>
        <v>-2.043632063238543E-3</v>
      </c>
      <c r="G5076" s="2">
        <f t="shared" ca="1" si="1275"/>
        <v>107376.425</v>
      </c>
      <c r="H5076">
        <f t="shared" ca="1" si="1276"/>
        <v>-1</v>
      </c>
      <c r="I5076">
        <f t="shared" si="1277"/>
        <v>1</v>
      </c>
      <c r="J5076">
        <f t="shared" si="1280"/>
        <v>-6.4599999999991269</v>
      </c>
      <c r="K5076">
        <f t="shared" si="1278"/>
        <v>1</v>
      </c>
      <c r="L5076" s="11">
        <f t="shared" ca="1" si="1272"/>
        <v>10762.509999999938</v>
      </c>
      <c r="M5076">
        <f t="shared" ca="1" si="1279"/>
        <v>1</v>
      </c>
      <c r="N5076">
        <f t="shared" ca="1" si="1273"/>
        <v>0</v>
      </c>
      <c r="O5076">
        <f>COUNTIF(結算日!$A$3:$A$249,A5076)</f>
        <v>0</v>
      </c>
      <c r="Q5076" s="7">
        <f t="shared" si="1281"/>
        <v>32</v>
      </c>
      <c r="R5076" s="8">
        <f t="shared" ca="1" si="1285"/>
        <v>13920</v>
      </c>
      <c r="S5076" s="8">
        <f t="shared" ca="1" si="1286"/>
        <v>4189734</v>
      </c>
      <c r="T5076" s="8">
        <f t="shared" ca="1" si="1282"/>
        <v>435</v>
      </c>
      <c r="U5076" s="9">
        <f t="shared" ca="1" si="1287"/>
        <v>0</v>
      </c>
      <c r="V5076">
        <f t="shared" si="1283"/>
        <v>2018</v>
      </c>
      <c r="W5076">
        <f t="shared" si="1284"/>
        <v>12</v>
      </c>
    </row>
    <row r="5077" spans="1:23" x14ac:dyDescent="0.25">
      <c r="A5077" s="1">
        <v>43459</v>
      </c>
      <c r="B5077" s="2">
        <v>9527.09</v>
      </c>
      <c r="C5077" s="2">
        <v>73015</v>
      </c>
      <c r="D5077" s="2">
        <v>9478</v>
      </c>
      <c r="E5077" s="2">
        <v>9460</v>
      </c>
      <c r="F5077" s="10">
        <f t="shared" si="1274"/>
        <v>-5.1526751610407873E-3</v>
      </c>
      <c r="G5077" s="2">
        <f t="shared" ca="1" si="1275"/>
        <v>105983.77499999999</v>
      </c>
      <c r="H5077">
        <f t="shared" ca="1" si="1276"/>
        <v>-1</v>
      </c>
      <c r="I5077">
        <f t="shared" si="1277"/>
        <v>1</v>
      </c>
      <c r="J5077">
        <f t="shared" si="1280"/>
        <v>-112.61000000000058</v>
      </c>
      <c r="K5077">
        <f t="shared" si="1278"/>
        <v>1</v>
      </c>
      <c r="L5077" s="11">
        <f t="shared" ca="1" si="1272"/>
        <v>10649.899999999938</v>
      </c>
      <c r="M5077">
        <f t="shared" ca="1" si="1279"/>
        <v>1</v>
      </c>
      <c r="N5077">
        <f t="shared" ca="1" si="1273"/>
        <v>0</v>
      </c>
      <c r="O5077">
        <f>COUNTIF(結算日!$A$3:$A$249,A5077)</f>
        <v>0</v>
      </c>
      <c r="Q5077" s="7">
        <f t="shared" si="1281"/>
        <v>-142</v>
      </c>
      <c r="R5077" s="8">
        <f t="shared" ca="1" si="1285"/>
        <v>-61770</v>
      </c>
      <c r="S5077" s="8">
        <f t="shared" ca="1" si="1286"/>
        <v>4127964</v>
      </c>
      <c r="T5077" s="8">
        <f t="shared" ca="1" si="1282"/>
        <v>435</v>
      </c>
      <c r="U5077" s="9">
        <f t="shared" ca="1" si="1287"/>
        <v>0</v>
      </c>
      <c r="V5077">
        <f t="shared" si="1283"/>
        <v>2018</v>
      </c>
      <c r="W5077">
        <f t="shared" si="1284"/>
        <v>12</v>
      </c>
    </row>
    <row r="5078" spans="1:23" x14ac:dyDescent="0.25">
      <c r="A5078" s="1">
        <v>43460</v>
      </c>
      <c r="B5078" s="2">
        <v>9478.99</v>
      </c>
      <c r="C5078" s="2">
        <v>68732</v>
      </c>
      <c r="D5078" s="2">
        <v>9457</v>
      </c>
      <c r="E5078" s="2">
        <v>9437</v>
      </c>
      <c r="F5078" s="10">
        <f t="shared" si="1274"/>
        <v>-2.3198674120343821E-3</v>
      </c>
      <c r="G5078" s="2">
        <f t="shared" ca="1" si="1275"/>
        <v>104513.95</v>
      </c>
      <c r="H5078">
        <f t="shared" ca="1" si="1276"/>
        <v>-1</v>
      </c>
      <c r="I5078">
        <f t="shared" si="1277"/>
        <v>1</v>
      </c>
      <c r="J5078">
        <f t="shared" si="1280"/>
        <v>-48.100000000000364</v>
      </c>
      <c r="K5078">
        <f t="shared" si="1278"/>
        <v>1</v>
      </c>
      <c r="L5078" s="11">
        <f t="shared" ca="1" si="1272"/>
        <v>10601.799999999937</v>
      </c>
      <c r="M5078">
        <f t="shared" ca="1" si="1279"/>
        <v>1</v>
      </c>
      <c r="N5078">
        <f t="shared" ca="1" si="1273"/>
        <v>0</v>
      </c>
      <c r="O5078">
        <f>COUNTIF(結算日!$A$3:$A$249,A5078)</f>
        <v>0</v>
      </c>
      <c r="Q5078" s="7">
        <f t="shared" si="1281"/>
        <v>-21</v>
      </c>
      <c r="R5078" s="8">
        <f t="shared" ca="1" si="1285"/>
        <v>-9135</v>
      </c>
      <c r="S5078" s="8">
        <f t="shared" ca="1" si="1286"/>
        <v>4118829</v>
      </c>
      <c r="T5078" s="8">
        <f t="shared" ca="1" si="1282"/>
        <v>435</v>
      </c>
      <c r="U5078" s="9">
        <f t="shared" ca="1" si="1287"/>
        <v>0</v>
      </c>
      <c r="V5078">
        <f t="shared" si="1283"/>
        <v>2018</v>
      </c>
      <c r="W5078">
        <f t="shared" si="1284"/>
        <v>12</v>
      </c>
    </row>
    <row r="5079" spans="1:23" x14ac:dyDescent="0.25">
      <c r="A5079" s="1">
        <v>43461</v>
      </c>
      <c r="B5079" s="2">
        <v>9641.56</v>
      </c>
      <c r="C5079" s="2">
        <v>81320</v>
      </c>
      <c r="D5079" s="2">
        <v>9633</v>
      </c>
      <c r="E5079" s="2">
        <v>9612</v>
      </c>
      <c r="F5079" s="10">
        <f t="shared" si="1274"/>
        <v>-8.8782313235613586E-4</v>
      </c>
      <c r="G5079" s="2">
        <f t="shared" ca="1" si="1275"/>
        <v>102743.65</v>
      </c>
      <c r="H5079">
        <f t="shared" ca="1" si="1276"/>
        <v>-1</v>
      </c>
      <c r="I5079">
        <f t="shared" si="1277"/>
        <v>1</v>
      </c>
      <c r="J5079">
        <f t="shared" si="1280"/>
        <v>162.56999999999971</v>
      </c>
      <c r="K5079">
        <f t="shared" ca="1" si="1278"/>
        <v>-1</v>
      </c>
      <c r="L5079" s="11">
        <f t="shared" ca="1" si="1272"/>
        <v>10764.369999999937</v>
      </c>
      <c r="M5079">
        <f t="shared" ca="1" si="1279"/>
        <v>-1</v>
      </c>
      <c r="N5079">
        <f t="shared" ca="1" si="1273"/>
        <v>2</v>
      </c>
      <c r="O5079">
        <f>COUNTIF(結算日!$A$3:$A$249,A5079)</f>
        <v>0</v>
      </c>
      <c r="Q5079" s="7">
        <f t="shared" si="1281"/>
        <v>176</v>
      </c>
      <c r="R5079" s="8">
        <f t="shared" ca="1" si="1285"/>
        <v>76560</v>
      </c>
      <c r="S5079" s="8">
        <f t="shared" ca="1" si="1286"/>
        <v>4195389</v>
      </c>
      <c r="T5079" s="8">
        <f t="shared" ca="1" si="1282"/>
        <v>-435</v>
      </c>
      <c r="U5079" s="9">
        <f t="shared" ca="1" si="1287"/>
        <v>870</v>
      </c>
      <c r="V5079">
        <f t="shared" si="1283"/>
        <v>2018</v>
      </c>
      <c r="W5079">
        <f t="shared" si="1284"/>
        <v>12</v>
      </c>
    </row>
    <row r="5080" spans="1:23" x14ac:dyDescent="0.25">
      <c r="A5080" s="1">
        <v>43462</v>
      </c>
      <c r="B5080" s="2">
        <v>9727.41</v>
      </c>
      <c r="C5080" s="2">
        <v>73774</v>
      </c>
      <c r="D5080" s="2">
        <v>9669</v>
      </c>
      <c r="E5080" s="2">
        <v>9650</v>
      </c>
      <c r="F5080" s="10">
        <f t="shared" si="1274"/>
        <v>-6.0046816161752892E-3</v>
      </c>
      <c r="G5080" s="2">
        <f t="shared" ca="1" si="1275"/>
        <v>102016</v>
      </c>
      <c r="H5080">
        <f t="shared" ca="1" si="1276"/>
        <v>-1</v>
      </c>
      <c r="I5080">
        <f t="shared" si="1277"/>
        <v>1</v>
      </c>
      <c r="J5080">
        <f t="shared" si="1280"/>
        <v>85.850000000000364</v>
      </c>
      <c r="K5080">
        <f t="shared" si="1278"/>
        <v>1</v>
      </c>
      <c r="L5080" s="11">
        <f t="shared" ca="1" si="1272"/>
        <v>10678.519999999937</v>
      </c>
      <c r="M5080">
        <f t="shared" ca="1" si="1279"/>
        <v>1</v>
      </c>
      <c r="N5080">
        <f t="shared" ca="1" si="1273"/>
        <v>2</v>
      </c>
      <c r="O5080">
        <f>COUNTIF(結算日!$A$3:$A$249,A5080)</f>
        <v>0</v>
      </c>
      <c r="Q5080" s="7">
        <f t="shared" si="1281"/>
        <v>36</v>
      </c>
      <c r="R5080" s="8">
        <f t="shared" ca="1" si="1285"/>
        <v>-15660</v>
      </c>
      <c r="S5080" s="8">
        <f t="shared" ca="1" si="1286"/>
        <v>4178859</v>
      </c>
      <c r="T5080" s="8">
        <f t="shared" ca="1" si="1282"/>
        <v>432</v>
      </c>
      <c r="U5080" s="9">
        <f t="shared" ca="1" si="1287"/>
        <v>867</v>
      </c>
      <c r="V5080">
        <f t="shared" si="1283"/>
        <v>2018</v>
      </c>
      <c r="W5080">
        <f t="shared" si="1284"/>
        <v>12</v>
      </c>
    </row>
    <row r="5081" spans="1:23" x14ac:dyDescent="0.25">
      <c r="A5081" s="1">
        <v>43467</v>
      </c>
      <c r="B5081" s="2">
        <v>9554.14</v>
      </c>
      <c r="C5081" s="2">
        <v>72173</v>
      </c>
      <c r="D5081" s="2">
        <v>9528</v>
      </c>
      <c r="E5081" s="2">
        <v>9508</v>
      </c>
      <c r="F5081" s="10">
        <f t="shared" si="1274"/>
        <v>-2.7359867031464535E-3</v>
      </c>
      <c r="G5081" s="2">
        <f t="shared" ca="1" si="1275"/>
        <v>100898.325</v>
      </c>
      <c r="H5081">
        <f t="shared" ca="1" si="1276"/>
        <v>-1</v>
      </c>
      <c r="I5081">
        <f t="shared" si="1277"/>
        <v>1</v>
      </c>
      <c r="J5081">
        <f t="shared" si="1280"/>
        <v>-173.27000000000044</v>
      </c>
      <c r="K5081">
        <f t="shared" si="1278"/>
        <v>1</v>
      </c>
      <c r="L5081" s="11">
        <f t="shared" ca="1" si="1272"/>
        <v>10505.249999999936</v>
      </c>
      <c r="M5081">
        <f t="shared" ca="1" si="1279"/>
        <v>1</v>
      </c>
      <c r="N5081">
        <f t="shared" ca="1" si="1273"/>
        <v>0</v>
      </c>
      <c r="O5081">
        <f>COUNTIF(結算日!$A$3:$A$249,A5081)</f>
        <v>0</v>
      </c>
      <c r="Q5081" s="7">
        <f t="shared" si="1281"/>
        <v>-141</v>
      </c>
      <c r="R5081" s="8">
        <f t="shared" ca="1" si="1285"/>
        <v>-60912</v>
      </c>
      <c r="S5081" s="8">
        <f t="shared" ca="1" si="1286"/>
        <v>4117080</v>
      </c>
      <c r="T5081" s="8">
        <f t="shared" ca="1" si="1282"/>
        <v>432</v>
      </c>
      <c r="U5081" s="9">
        <f t="shared" ca="1" si="1287"/>
        <v>0</v>
      </c>
      <c r="V5081">
        <f t="shared" si="1283"/>
        <v>2019</v>
      </c>
      <c r="W5081">
        <f t="shared" si="1284"/>
        <v>1</v>
      </c>
    </row>
    <row r="5082" spans="1:23" x14ac:dyDescent="0.25">
      <c r="A5082" s="1">
        <v>43468</v>
      </c>
      <c r="B5082" s="2">
        <v>9492.42</v>
      </c>
      <c r="C5082" s="2">
        <v>89682</v>
      </c>
      <c r="D5082" s="2">
        <v>9441</v>
      </c>
      <c r="E5082" s="2">
        <v>9422</v>
      </c>
      <c r="F5082" s="10">
        <f t="shared" si="1274"/>
        <v>-5.4169537378244703E-3</v>
      </c>
      <c r="G5082" s="2">
        <f t="shared" ca="1" si="1275"/>
        <v>100233.125</v>
      </c>
      <c r="H5082">
        <f t="shared" ca="1" si="1276"/>
        <v>-1</v>
      </c>
      <c r="I5082">
        <f t="shared" si="1277"/>
        <v>1</v>
      </c>
      <c r="J5082">
        <f t="shared" si="1280"/>
        <v>-61.719999999999345</v>
      </c>
      <c r="K5082">
        <f t="shared" si="1278"/>
        <v>1</v>
      </c>
      <c r="L5082" s="11">
        <f t="shared" ca="1" si="1272"/>
        <v>10443.529999999937</v>
      </c>
      <c r="M5082">
        <f t="shared" ca="1" si="1279"/>
        <v>1</v>
      </c>
      <c r="N5082">
        <f t="shared" ca="1" si="1273"/>
        <v>0</v>
      </c>
      <c r="O5082">
        <f>COUNTIF(結算日!$A$3:$A$249,A5082)</f>
        <v>0</v>
      </c>
      <c r="Q5082" s="7">
        <f t="shared" si="1281"/>
        <v>-87</v>
      </c>
      <c r="R5082" s="8">
        <f t="shared" ca="1" si="1285"/>
        <v>-37584</v>
      </c>
      <c r="S5082" s="8">
        <f t="shared" ca="1" si="1286"/>
        <v>4079496</v>
      </c>
      <c r="T5082" s="8">
        <f t="shared" ca="1" si="1282"/>
        <v>432</v>
      </c>
      <c r="U5082" s="9">
        <f t="shared" ca="1" si="1287"/>
        <v>0</v>
      </c>
      <c r="V5082">
        <f t="shared" si="1283"/>
        <v>2019</v>
      </c>
      <c r="W5082">
        <f t="shared" si="1284"/>
        <v>1</v>
      </c>
    </row>
    <row r="5083" spans="1:23" x14ac:dyDescent="0.25">
      <c r="A5083" s="1">
        <v>43469</v>
      </c>
      <c r="B5083" s="2">
        <v>9382.51</v>
      </c>
      <c r="C5083" s="2">
        <v>105984</v>
      </c>
      <c r="D5083" s="2">
        <v>9367</v>
      </c>
      <c r="E5083" s="2">
        <v>9344</v>
      </c>
      <c r="F5083" s="10">
        <f t="shared" si="1274"/>
        <v>-1.6530757760983006E-3</v>
      </c>
      <c r="G5083" s="2">
        <f t="shared" ca="1" si="1275"/>
        <v>99921.75</v>
      </c>
      <c r="H5083">
        <f t="shared" ca="1" si="1276"/>
        <v>1</v>
      </c>
      <c r="I5083">
        <f t="shared" si="1277"/>
        <v>1</v>
      </c>
      <c r="J5083">
        <f t="shared" si="1280"/>
        <v>-109.90999999999985</v>
      </c>
      <c r="K5083">
        <f t="shared" si="1278"/>
        <v>1</v>
      </c>
      <c r="L5083" s="11">
        <f t="shared" ca="1" si="1272"/>
        <v>10333.619999999937</v>
      </c>
      <c r="M5083">
        <f t="shared" ca="1" si="1279"/>
        <v>1</v>
      </c>
      <c r="N5083">
        <f t="shared" ca="1" si="1273"/>
        <v>0</v>
      </c>
      <c r="O5083">
        <f>COUNTIF(結算日!$A$3:$A$249,A5083)</f>
        <v>0</v>
      </c>
      <c r="Q5083" s="7">
        <f t="shared" si="1281"/>
        <v>-74</v>
      </c>
      <c r="R5083" s="8">
        <f t="shared" ca="1" si="1285"/>
        <v>-31968</v>
      </c>
      <c r="S5083" s="8">
        <f t="shared" ca="1" si="1286"/>
        <v>4047528</v>
      </c>
      <c r="T5083" s="8">
        <f t="shared" ca="1" si="1282"/>
        <v>432</v>
      </c>
      <c r="U5083" s="9">
        <f t="shared" ca="1" si="1287"/>
        <v>0</v>
      </c>
      <c r="V5083">
        <f t="shared" si="1283"/>
        <v>2019</v>
      </c>
      <c r="W5083">
        <f t="shared" si="1284"/>
        <v>1</v>
      </c>
    </row>
    <row r="5084" spans="1:23" x14ac:dyDescent="0.25">
      <c r="A5084" s="1">
        <v>43472</v>
      </c>
      <c r="B5084" s="2">
        <v>9590.2999999999993</v>
      </c>
      <c r="C5084" s="2">
        <v>91867</v>
      </c>
      <c r="D5084" s="2">
        <v>9563</v>
      </c>
      <c r="E5084" s="2">
        <v>9544</v>
      </c>
      <c r="F5084" s="10">
        <f t="shared" si="1274"/>
        <v>-2.8466262786356333E-3</v>
      </c>
      <c r="G5084" s="2">
        <f t="shared" ca="1" si="1275"/>
        <v>99674.625</v>
      </c>
      <c r="H5084">
        <f t="shared" ca="1" si="1276"/>
        <v>-1</v>
      </c>
      <c r="I5084">
        <f t="shared" si="1277"/>
        <v>1</v>
      </c>
      <c r="J5084">
        <f t="shared" si="1280"/>
        <v>207.78999999999905</v>
      </c>
      <c r="K5084">
        <f t="shared" si="1278"/>
        <v>1</v>
      </c>
      <c r="L5084" s="11">
        <f t="shared" ca="1" si="1272"/>
        <v>10541.409999999936</v>
      </c>
      <c r="M5084">
        <f t="shared" ca="1" si="1279"/>
        <v>1</v>
      </c>
      <c r="N5084">
        <f t="shared" ca="1" si="1273"/>
        <v>0</v>
      </c>
      <c r="O5084">
        <f>COUNTIF(結算日!$A$3:$A$249,A5084)</f>
        <v>0</v>
      </c>
      <c r="Q5084" s="7">
        <f t="shared" si="1281"/>
        <v>196</v>
      </c>
      <c r="R5084" s="8">
        <f t="shared" ca="1" si="1285"/>
        <v>84672</v>
      </c>
      <c r="S5084" s="8">
        <f t="shared" ca="1" si="1286"/>
        <v>4132200</v>
      </c>
      <c r="T5084" s="8">
        <f t="shared" ca="1" si="1282"/>
        <v>432</v>
      </c>
      <c r="U5084" s="9">
        <f t="shared" ca="1" si="1287"/>
        <v>0</v>
      </c>
      <c r="V5084">
        <f t="shared" si="1283"/>
        <v>2019</v>
      </c>
      <c r="W5084">
        <f t="shared" si="1284"/>
        <v>1</v>
      </c>
    </row>
    <row r="5085" spans="1:23" x14ac:dyDescent="0.25">
      <c r="A5085" s="1">
        <v>43473</v>
      </c>
      <c r="B5085" s="2">
        <v>9563.6</v>
      </c>
      <c r="C5085" s="2">
        <v>77158</v>
      </c>
      <c r="D5085" s="2">
        <v>9558</v>
      </c>
      <c r="E5085" s="2">
        <v>9542</v>
      </c>
      <c r="F5085" s="10">
        <f t="shared" si="1274"/>
        <v>-5.8555355723788338E-4</v>
      </c>
      <c r="G5085" s="2">
        <f t="shared" ca="1" si="1275"/>
        <v>99343.225000000006</v>
      </c>
      <c r="H5085">
        <f t="shared" ca="1" si="1276"/>
        <v>-1</v>
      </c>
      <c r="I5085">
        <f t="shared" si="1277"/>
        <v>1</v>
      </c>
      <c r="J5085">
        <f t="shared" si="1280"/>
        <v>-26.699999999998909</v>
      </c>
      <c r="K5085">
        <f t="shared" ca="1" si="1278"/>
        <v>-1</v>
      </c>
      <c r="L5085" s="11">
        <f t="shared" ca="1" si="1272"/>
        <v>10514.709999999937</v>
      </c>
      <c r="M5085">
        <f t="shared" ca="1" si="1279"/>
        <v>-1</v>
      </c>
      <c r="N5085">
        <f t="shared" ca="1" si="1273"/>
        <v>2</v>
      </c>
      <c r="O5085">
        <f>COUNTIF(結算日!$A$3:$A$249,A5085)</f>
        <v>0</v>
      </c>
      <c r="Q5085" s="7">
        <f t="shared" si="1281"/>
        <v>-5</v>
      </c>
      <c r="R5085" s="8">
        <f t="shared" ca="1" si="1285"/>
        <v>-2160</v>
      </c>
      <c r="S5085" s="8">
        <f t="shared" ca="1" si="1286"/>
        <v>4130040</v>
      </c>
      <c r="T5085" s="8">
        <f t="shared" ca="1" si="1282"/>
        <v>-432</v>
      </c>
      <c r="U5085" s="9">
        <f t="shared" ca="1" si="1287"/>
        <v>864</v>
      </c>
      <c r="V5085">
        <f t="shared" si="1283"/>
        <v>2019</v>
      </c>
      <c r="W5085">
        <f t="shared" si="1284"/>
        <v>1</v>
      </c>
    </row>
    <row r="5086" spans="1:23" x14ac:dyDescent="0.25">
      <c r="A5086" s="1">
        <v>43474</v>
      </c>
      <c r="B5086" s="2">
        <v>9738.31</v>
      </c>
      <c r="C5086" s="2">
        <v>125892</v>
      </c>
      <c r="D5086" s="2">
        <v>9710</v>
      </c>
      <c r="E5086" s="2">
        <v>9692</v>
      </c>
      <c r="F5086" s="10">
        <f t="shared" si="1274"/>
        <v>-2.9070752522767362E-3</v>
      </c>
      <c r="G5086" s="2">
        <f t="shared" ca="1" si="1275"/>
        <v>99693.8</v>
      </c>
      <c r="H5086">
        <f t="shared" ca="1" si="1276"/>
        <v>1</v>
      </c>
      <c r="I5086">
        <f t="shared" si="1277"/>
        <v>1</v>
      </c>
      <c r="J5086">
        <f t="shared" si="1280"/>
        <v>174.70999999999913</v>
      </c>
      <c r="K5086">
        <f t="shared" si="1278"/>
        <v>1</v>
      </c>
      <c r="L5086" s="11">
        <f t="shared" ca="1" si="1272"/>
        <v>10339.999999999938</v>
      </c>
      <c r="M5086">
        <f t="shared" ca="1" si="1279"/>
        <v>1</v>
      </c>
      <c r="N5086">
        <f t="shared" ca="1" si="1273"/>
        <v>2</v>
      </c>
      <c r="O5086">
        <f>COUNTIF(結算日!$A$3:$A$249,A5086)</f>
        <v>0</v>
      </c>
      <c r="Q5086" s="7">
        <f t="shared" si="1281"/>
        <v>152</v>
      </c>
      <c r="R5086" s="8">
        <f t="shared" ca="1" si="1285"/>
        <v>-65664</v>
      </c>
      <c r="S5086" s="8">
        <f t="shared" ca="1" si="1286"/>
        <v>4063512</v>
      </c>
      <c r="T5086" s="8">
        <f t="shared" ca="1" si="1282"/>
        <v>418</v>
      </c>
      <c r="U5086" s="9">
        <f t="shared" ca="1" si="1287"/>
        <v>850</v>
      </c>
      <c r="V5086">
        <f t="shared" si="1283"/>
        <v>2019</v>
      </c>
      <c r="W5086">
        <f t="shared" si="1284"/>
        <v>1</v>
      </c>
    </row>
    <row r="5087" spans="1:23" x14ac:dyDescent="0.25">
      <c r="A5087" s="1">
        <v>43475</v>
      </c>
      <c r="B5087" s="2">
        <v>9720.69</v>
      </c>
      <c r="C5087" s="2">
        <v>87431</v>
      </c>
      <c r="D5087" s="2">
        <v>9694</v>
      </c>
      <c r="E5087" s="2">
        <v>9679</v>
      </c>
      <c r="F5087" s="10">
        <f t="shared" si="1274"/>
        <v>-2.7456898635797033E-3</v>
      </c>
      <c r="G5087" s="2">
        <f t="shared" ca="1" si="1275"/>
        <v>99333.2</v>
      </c>
      <c r="H5087">
        <f t="shared" ca="1" si="1276"/>
        <v>-1</v>
      </c>
      <c r="I5087">
        <f t="shared" si="1277"/>
        <v>1</v>
      </c>
      <c r="J5087">
        <f t="shared" si="1280"/>
        <v>-17.619999999998981</v>
      </c>
      <c r="K5087">
        <f t="shared" si="1278"/>
        <v>1</v>
      </c>
      <c r="L5087" s="11">
        <f t="shared" ca="1" si="1272"/>
        <v>10322.379999999939</v>
      </c>
      <c r="M5087">
        <f t="shared" ca="1" si="1279"/>
        <v>1</v>
      </c>
      <c r="N5087">
        <f t="shared" ca="1" si="1273"/>
        <v>0</v>
      </c>
      <c r="O5087">
        <f>COUNTIF(結算日!$A$3:$A$249,A5087)</f>
        <v>0</v>
      </c>
      <c r="Q5087" s="7">
        <f t="shared" si="1281"/>
        <v>-16</v>
      </c>
      <c r="R5087" s="8">
        <f t="shared" ca="1" si="1285"/>
        <v>-6688</v>
      </c>
      <c r="S5087" s="8">
        <f t="shared" ca="1" si="1286"/>
        <v>4055974</v>
      </c>
      <c r="T5087" s="8">
        <f t="shared" ca="1" si="1282"/>
        <v>418</v>
      </c>
      <c r="U5087" s="9">
        <f t="shared" ca="1" si="1287"/>
        <v>0</v>
      </c>
      <c r="V5087">
        <f t="shared" si="1283"/>
        <v>2019</v>
      </c>
      <c r="W5087">
        <f t="shared" si="1284"/>
        <v>1</v>
      </c>
    </row>
    <row r="5088" spans="1:23" x14ac:dyDescent="0.25">
      <c r="A5088" s="1">
        <v>43476</v>
      </c>
      <c r="B5088" s="2">
        <v>9759.4</v>
      </c>
      <c r="C5088" s="2">
        <v>93818</v>
      </c>
      <c r="D5088" s="2">
        <v>9748</v>
      </c>
      <c r="E5088" s="2">
        <v>9734</v>
      </c>
      <c r="F5088" s="10">
        <f t="shared" si="1274"/>
        <v>-1.1681045965939996E-3</v>
      </c>
      <c r="G5088" s="2">
        <f t="shared" ca="1" si="1275"/>
        <v>99271.875</v>
      </c>
      <c r="H5088">
        <f t="shared" ca="1" si="1276"/>
        <v>-1</v>
      </c>
      <c r="I5088">
        <f t="shared" si="1277"/>
        <v>1</v>
      </c>
      <c r="J5088">
        <f t="shared" si="1280"/>
        <v>38.709999999999127</v>
      </c>
      <c r="K5088">
        <f t="shared" si="1278"/>
        <v>1</v>
      </c>
      <c r="L5088" s="11">
        <f t="shared" ca="1" si="1272"/>
        <v>10361.089999999938</v>
      </c>
      <c r="M5088">
        <f t="shared" ca="1" si="1279"/>
        <v>1</v>
      </c>
      <c r="N5088">
        <f t="shared" ca="1" si="1273"/>
        <v>0</v>
      </c>
      <c r="O5088">
        <f>COUNTIF(結算日!$A$3:$A$249,A5088)</f>
        <v>0</v>
      </c>
      <c r="Q5088" s="7">
        <f t="shared" si="1281"/>
        <v>54</v>
      </c>
      <c r="R5088" s="8">
        <f t="shared" ca="1" si="1285"/>
        <v>22572</v>
      </c>
      <c r="S5088" s="8">
        <f t="shared" ca="1" si="1286"/>
        <v>4078546</v>
      </c>
      <c r="T5088" s="8">
        <f t="shared" ca="1" si="1282"/>
        <v>418</v>
      </c>
      <c r="U5088" s="9">
        <f t="shared" ca="1" si="1287"/>
        <v>0</v>
      </c>
      <c r="V5088">
        <f t="shared" si="1283"/>
        <v>2019</v>
      </c>
      <c r="W5088">
        <f t="shared" si="1284"/>
        <v>1</v>
      </c>
    </row>
    <row r="5089" spans="1:23" x14ac:dyDescent="0.25">
      <c r="A5089" s="1">
        <v>43479</v>
      </c>
      <c r="B5089" s="2">
        <v>9708.2199999999993</v>
      </c>
      <c r="C5089" s="2">
        <v>71487</v>
      </c>
      <c r="D5089" s="2">
        <v>9689</v>
      </c>
      <c r="E5089" s="2">
        <v>9676</v>
      </c>
      <c r="F5089" s="10">
        <f t="shared" si="1274"/>
        <v>-1.9797656006971254E-3</v>
      </c>
      <c r="G5089" s="2">
        <f t="shared" ca="1" si="1275"/>
        <v>98152.95</v>
      </c>
      <c r="H5089">
        <f t="shared" ca="1" si="1276"/>
        <v>-1</v>
      </c>
      <c r="I5089">
        <f t="shared" si="1277"/>
        <v>1</v>
      </c>
      <c r="J5089">
        <f t="shared" si="1280"/>
        <v>-51.180000000000291</v>
      </c>
      <c r="K5089">
        <f t="shared" si="1278"/>
        <v>1</v>
      </c>
      <c r="L5089" s="11">
        <f t="shared" ca="1" si="1272"/>
        <v>10309.909999999938</v>
      </c>
      <c r="M5089">
        <f t="shared" ca="1" si="1279"/>
        <v>1</v>
      </c>
      <c r="N5089">
        <f t="shared" ca="1" si="1273"/>
        <v>0</v>
      </c>
      <c r="O5089">
        <f>COUNTIF(結算日!$A$3:$A$249,A5089)</f>
        <v>0</v>
      </c>
      <c r="Q5089" s="7">
        <f t="shared" si="1281"/>
        <v>-59</v>
      </c>
      <c r="R5089" s="8">
        <f t="shared" ca="1" si="1285"/>
        <v>-24662</v>
      </c>
      <c r="S5089" s="8">
        <f t="shared" ca="1" si="1286"/>
        <v>4053884</v>
      </c>
      <c r="T5089" s="8">
        <f t="shared" ca="1" si="1282"/>
        <v>418</v>
      </c>
      <c r="U5089" s="9">
        <f t="shared" ca="1" si="1287"/>
        <v>0</v>
      </c>
      <c r="V5089">
        <f t="shared" si="1283"/>
        <v>2019</v>
      </c>
      <c r="W5089">
        <f t="shared" si="1284"/>
        <v>1</v>
      </c>
    </row>
    <row r="5090" spans="1:23" x14ac:dyDescent="0.25">
      <c r="A5090" s="1">
        <v>43480</v>
      </c>
      <c r="B5090" s="2">
        <v>9806.0400000000009</v>
      </c>
      <c r="C5090" s="2">
        <v>97825</v>
      </c>
      <c r="D5090" s="2">
        <v>9796</v>
      </c>
      <c r="E5090" s="2">
        <v>9791</v>
      </c>
      <c r="F5090" s="10">
        <f t="shared" si="1274"/>
        <v>-1.0238587645982067E-3</v>
      </c>
      <c r="G5090" s="2">
        <f t="shared" ca="1" si="1275"/>
        <v>98306.95</v>
      </c>
      <c r="H5090">
        <f t="shared" ca="1" si="1276"/>
        <v>-1</v>
      </c>
      <c r="I5090">
        <f t="shared" si="1277"/>
        <v>1</v>
      </c>
      <c r="J5090">
        <f t="shared" si="1280"/>
        <v>97.820000000001528</v>
      </c>
      <c r="K5090">
        <f t="shared" si="1278"/>
        <v>1</v>
      </c>
      <c r="L5090" s="11">
        <f t="shared" ca="1" si="1272"/>
        <v>10407.72999999994</v>
      </c>
      <c r="M5090">
        <f t="shared" ca="1" si="1279"/>
        <v>1</v>
      </c>
      <c r="N5090">
        <f t="shared" ca="1" si="1273"/>
        <v>0</v>
      </c>
      <c r="O5090">
        <f>COUNTIF(結算日!$A$3:$A$249,A5090)</f>
        <v>0</v>
      </c>
      <c r="Q5090" s="7">
        <f t="shared" si="1281"/>
        <v>107</v>
      </c>
      <c r="R5090" s="8">
        <f t="shared" ca="1" si="1285"/>
        <v>44726</v>
      </c>
      <c r="S5090" s="8">
        <f t="shared" ca="1" si="1286"/>
        <v>4098610</v>
      </c>
      <c r="T5090" s="8">
        <f t="shared" ca="1" si="1282"/>
        <v>418</v>
      </c>
      <c r="U5090" s="9">
        <f t="shared" ca="1" si="1287"/>
        <v>0</v>
      </c>
      <c r="V5090">
        <f t="shared" si="1283"/>
        <v>2019</v>
      </c>
      <c r="W5090">
        <f t="shared" si="1284"/>
        <v>1</v>
      </c>
    </row>
    <row r="5091" spans="1:23" x14ac:dyDescent="0.25">
      <c r="A5091" s="1">
        <v>43481</v>
      </c>
      <c r="B5091" s="2">
        <v>9763.81</v>
      </c>
      <c r="C5091" s="2">
        <v>94760</v>
      </c>
      <c r="D5091" s="2">
        <v>9784</v>
      </c>
      <c r="E5091" s="2">
        <v>9764</v>
      </c>
      <c r="F5091" s="10">
        <f t="shared" si="1274"/>
        <v>1.9459616686479109E-5</v>
      </c>
      <c r="G5091" s="2">
        <f t="shared" ca="1" si="1275"/>
        <v>98372.225000000006</v>
      </c>
      <c r="H5091">
        <f t="shared" ca="1" si="1276"/>
        <v>-1</v>
      </c>
      <c r="I5091">
        <f t="shared" si="1277"/>
        <v>-1</v>
      </c>
      <c r="J5091">
        <f t="shared" si="1280"/>
        <v>-42.230000000001382</v>
      </c>
      <c r="K5091">
        <f t="shared" ca="1" si="1278"/>
        <v>-1</v>
      </c>
      <c r="L5091" s="11">
        <f t="shared" ca="1" si="1272"/>
        <v>10365.499999999938</v>
      </c>
      <c r="M5091">
        <f t="shared" ca="1" si="1279"/>
        <v>-1</v>
      </c>
      <c r="N5091">
        <f t="shared" ca="1" si="1273"/>
        <v>2</v>
      </c>
      <c r="O5091">
        <f>COUNTIF(結算日!$A$3:$A$249,A5091)</f>
        <v>1</v>
      </c>
      <c r="Q5091" s="7">
        <f t="shared" si="1281"/>
        <v>-12</v>
      </c>
      <c r="R5091" s="8">
        <f t="shared" ca="1" si="1285"/>
        <v>-5016</v>
      </c>
      <c r="S5091" s="8">
        <f t="shared" ca="1" si="1286"/>
        <v>4093594</v>
      </c>
      <c r="T5091" s="8">
        <f t="shared" ca="1" si="1282"/>
        <v>-419</v>
      </c>
      <c r="U5091" s="9">
        <f t="shared" ca="1" si="1287"/>
        <v>837</v>
      </c>
      <c r="V5091">
        <f t="shared" si="1283"/>
        <v>2019</v>
      </c>
      <c r="W5091">
        <f t="shared" si="1284"/>
        <v>1</v>
      </c>
    </row>
    <row r="5092" spans="1:23" x14ac:dyDescent="0.25">
      <c r="A5092" s="1">
        <v>43482</v>
      </c>
      <c r="B5092" s="2">
        <v>9789.15</v>
      </c>
      <c r="C5092" s="2">
        <v>90856</v>
      </c>
      <c r="D5092" s="2">
        <v>9780</v>
      </c>
      <c r="E5092" s="2">
        <v>9764</v>
      </c>
      <c r="F5092" s="10">
        <f t="shared" si="1274"/>
        <v>-9.3470832503328438E-4</v>
      </c>
      <c r="G5092" s="2">
        <f t="shared" ca="1" si="1275"/>
        <v>98114.425000000003</v>
      </c>
      <c r="H5092">
        <f t="shared" ca="1" si="1276"/>
        <v>-1</v>
      </c>
      <c r="I5092">
        <f t="shared" si="1277"/>
        <v>1</v>
      </c>
      <c r="J5092">
        <f t="shared" si="1280"/>
        <v>25.340000000000146</v>
      </c>
      <c r="K5092">
        <f t="shared" ca="1" si="1278"/>
        <v>-1</v>
      </c>
      <c r="L5092" s="11">
        <f t="shared" ca="1" si="1272"/>
        <v>10340.159999999938</v>
      </c>
      <c r="M5092">
        <f t="shared" ca="1" si="1279"/>
        <v>-1</v>
      </c>
      <c r="N5092">
        <f t="shared" ca="1" si="1273"/>
        <v>0</v>
      </c>
      <c r="O5092">
        <f>COUNTIF(結算日!$A$3:$A$249,A5092)</f>
        <v>0</v>
      </c>
      <c r="Q5092" s="7">
        <f t="shared" si="1281"/>
        <v>16</v>
      </c>
      <c r="R5092" s="8">
        <f t="shared" ca="1" si="1285"/>
        <v>-6704</v>
      </c>
      <c r="S5092" s="8">
        <f t="shared" ca="1" si="1286"/>
        <v>4086053</v>
      </c>
      <c r="T5092" s="8">
        <f t="shared" ca="1" si="1282"/>
        <v>-417</v>
      </c>
      <c r="U5092" s="9">
        <f t="shared" ca="1" si="1287"/>
        <v>2</v>
      </c>
      <c r="V5092">
        <f t="shared" si="1283"/>
        <v>2019</v>
      </c>
      <c r="W5092">
        <f t="shared" si="1284"/>
        <v>1</v>
      </c>
    </row>
    <row r="5093" spans="1:23" x14ac:dyDescent="0.25">
      <c r="A5093" s="1">
        <v>43483</v>
      </c>
      <c r="B5093" s="2">
        <v>9836.06</v>
      </c>
      <c r="C5093" s="2">
        <v>95827</v>
      </c>
      <c r="D5093" s="2">
        <v>9822</v>
      </c>
      <c r="E5093" s="2">
        <v>9807</v>
      </c>
      <c r="F5093" s="10">
        <f t="shared" si="1274"/>
        <v>-1.4294341433459534E-3</v>
      </c>
      <c r="G5093" s="2">
        <f t="shared" ca="1" si="1275"/>
        <v>98029.225000000006</v>
      </c>
      <c r="H5093">
        <f t="shared" ca="1" si="1276"/>
        <v>-1</v>
      </c>
      <c r="I5093">
        <f t="shared" si="1277"/>
        <v>1</v>
      </c>
      <c r="J5093">
        <f t="shared" si="1280"/>
        <v>46.909999999999854</v>
      </c>
      <c r="K5093">
        <f t="shared" si="1278"/>
        <v>1</v>
      </c>
      <c r="L5093" s="11">
        <f t="shared" ca="1" si="1272"/>
        <v>10293.249999999938</v>
      </c>
      <c r="M5093">
        <f t="shared" ca="1" si="1279"/>
        <v>1</v>
      </c>
      <c r="N5093">
        <f t="shared" ca="1" si="1273"/>
        <v>2</v>
      </c>
      <c r="O5093">
        <f>COUNTIF(結算日!$A$3:$A$249,A5093)</f>
        <v>0</v>
      </c>
      <c r="Q5093" s="7">
        <f t="shared" si="1281"/>
        <v>42</v>
      </c>
      <c r="R5093" s="8">
        <f t="shared" ca="1" si="1285"/>
        <v>-17514</v>
      </c>
      <c r="S5093" s="8">
        <f t="shared" ca="1" si="1286"/>
        <v>4068537</v>
      </c>
      <c r="T5093" s="8">
        <f t="shared" ca="1" si="1282"/>
        <v>414</v>
      </c>
      <c r="U5093" s="9">
        <f t="shared" ca="1" si="1287"/>
        <v>831</v>
      </c>
      <c r="V5093">
        <f t="shared" si="1283"/>
        <v>2019</v>
      </c>
      <c r="W5093">
        <f t="shared" si="1284"/>
        <v>1</v>
      </c>
    </row>
    <row r="5094" spans="1:23" x14ac:dyDescent="0.25">
      <c r="A5094" s="1">
        <v>43486</v>
      </c>
      <c r="B5094" s="2">
        <v>9889.4</v>
      </c>
      <c r="C5094" s="2">
        <v>91795</v>
      </c>
      <c r="D5094" s="2">
        <v>9866</v>
      </c>
      <c r="E5094" s="2">
        <v>9852</v>
      </c>
      <c r="F5094" s="10">
        <f t="shared" si="1274"/>
        <v>-2.3661698384127572E-3</v>
      </c>
      <c r="G5094" s="2">
        <f t="shared" ca="1" si="1275"/>
        <v>98409.125</v>
      </c>
      <c r="H5094">
        <f t="shared" ca="1" si="1276"/>
        <v>-1</v>
      </c>
      <c r="I5094">
        <f t="shared" si="1277"/>
        <v>1</v>
      </c>
      <c r="J5094">
        <f t="shared" si="1280"/>
        <v>53.340000000000146</v>
      </c>
      <c r="K5094">
        <f t="shared" si="1278"/>
        <v>1</v>
      </c>
      <c r="L5094" s="11">
        <f t="shared" ca="1" si="1272"/>
        <v>10346.589999999938</v>
      </c>
      <c r="M5094">
        <f t="shared" ca="1" si="1279"/>
        <v>1</v>
      </c>
      <c r="N5094">
        <f t="shared" ca="1" si="1273"/>
        <v>0</v>
      </c>
      <c r="O5094">
        <f>COUNTIF(結算日!$A$3:$A$249,A5094)</f>
        <v>0</v>
      </c>
      <c r="Q5094" s="7">
        <f t="shared" si="1281"/>
        <v>44</v>
      </c>
      <c r="R5094" s="8">
        <f t="shared" ca="1" si="1285"/>
        <v>18216</v>
      </c>
      <c r="S5094" s="8">
        <f t="shared" ca="1" si="1286"/>
        <v>4085922</v>
      </c>
      <c r="T5094" s="8">
        <f t="shared" ca="1" si="1282"/>
        <v>414</v>
      </c>
      <c r="U5094" s="9">
        <f t="shared" ca="1" si="1287"/>
        <v>0</v>
      </c>
      <c r="V5094">
        <f t="shared" si="1283"/>
        <v>2019</v>
      </c>
      <c r="W5094">
        <f t="shared" si="1284"/>
        <v>1</v>
      </c>
    </row>
    <row r="5095" spans="1:23" x14ac:dyDescent="0.25">
      <c r="A5095" s="1">
        <v>43487</v>
      </c>
      <c r="B5095" s="2">
        <v>9894.66</v>
      </c>
      <c r="C5095" s="2">
        <v>77167</v>
      </c>
      <c r="D5095" s="2">
        <v>9845</v>
      </c>
      <c r="E5095" s="2">
        <v>9833</v>
      </c>
      <c r="F5095" s="10">
        <f t="shared" si="1274"/>
        <v>-5.0188687635552842E-3</v>
      </c>
      <c r="G5095" s="2">
        <f t="shared" ca="1" si="1275"/>
        <v>98130.6</v>
      </c>
      <c r="H5095">
        <f t="shared" ca="1" si="1276"/>
        <v>-1</v>
      </c>
      <c r="I5095">
        <f t="shared" si="1277"/>
        <v>1</v>
      </c>
      <c r="J5095">
        <f t="shared" si="1280"/>
        <v>5.2600000000002183</v>
      </c>
      <c r="K5095">
        <f t="shared" si="1278"/>
        <v>1</v>
      </c>
      <c r="L5095" s="11">
        <f t="shared" ca="1" si="1272"/>
        <v>10351.849999999939</v>
      </c>
      <c r="M5095">
        <f t="shared" ca="1" si="1279"/>
        <v>1</v>
      </c>
      <c r="N5095">
        <f t="shared" ca="1" si="1273"/>
        <v>0</v>
      </c>
      <c r="O5095">
        <f>COUNTIF(結算日!$A$3:$A$249,A5095)</f>
        <v>0</v>
      </c>
      <c r="Q5095" s="7">
        <f t="shared" si="1281"/>
        <v>-21</v>
      </c>
      <c r="R5095" s="8">
        <f t="shared" ca="1" si="1285"/>
        <v>-8694</v>
      </c>
      <c r="S5095" s="8">
        <f t="shared" ca="1" si="1286"/>
        <v>4077228</v>
      </c>
      <c r="T5095" s="8">
        <f t="shared" ca="1" si="1282"/>
        <v>414</v>
      </c>
      <c r="U5095" s="9">
        <f t="shared" ca="1" si="1287"/>
        <v>0</v>
      </c>
      <c r="V5095">
        <f t="shared" si="1283"/>
        <v>2019</v>
      </c>
      <c r="W5095">
        <f t="shared" si="1284"/>
        <v>1</v>
      </c>
    </row>
    <row r="5096" spans="1:23" x14ac:dyDescent="0.25">
      <c r="A5096" s="1">
        <v>43488</v>
      </c>
      <c r="B5096" s="2">
        <v>9846.4</v>
      </c>
      <c r="C5096" s="2">
        <v>65254</v>
      </c>
      <c r="D5096" s="2">
        <v>9820</v>
      </c>
      <c r="E5096" s="2">
        <v>9806</v>
      </c>
      <c r="F5096" s="10">
        <f t="shared" si="1274"/>
        <v>-2.6811829704257439E-3</v>
      </c>
      <c r="G5096" s="2">
        <f t="shared" ca="1" si="1275"/>
        <v>97274.55</v>
      </c>
      <c r="H5096">
        <f t="shared" ca="1" si="1276"/>
        <v>-1</v>
      </c>
      <c r="I5096">
        <f t="shared" si="1277"/>
        <v>1</v>
      </c>
      <c r="J5096">
        <f t="shared" si="1280"/>
        <v>-48.260000000000218</v>
      </c>
      <c r="K5096">
        <f t="shared" si="1278"/>
        <v>1</v>
      </c>
      <c r="L5096" s="11">
        <f t="shared" ca="1" si="1272"/>
        <v>10303.589999999938</v>
      </c>
      <c r="M5096">
        <f t="shared" ca="1" si="1279"/>
        <v>1</v>
      </c>
      <c r="N5096">
        <f t="shared" ca="1" si="1273"/>
        <v>0</v>
      </c>
      <c r="O5096">
        <f>COUNTIF(結算日!$A$3:$A$249,A5096)</f>
        <v>0</v>
      </c>
      <c r="Q5096" s="7">
        <f t="shared" si="1281"/>
        <v>-25</v>
      </c>
      <c r="R5096" s="8">
        <f t="shared" ca="1" si="1285"/>
        <v>-10350</v>
      </c>
      <c r="S5096" s="8">
        <f t="shared" ca="1" si="1286"/>
        <v>4066878</v>
      </c>
      <c r="T5096" s="8">
        <f t="shared" ca="1" si="1282"/>
        <v>414</v>
      </c>
      <c r="U5096" s="9">
        <f t="shared" ca="1" si="1287"/>
        <v>0</v>
      </c>
      <c r="V5096">
        <f t="shared" si="1283"/>
        <v>2019</v>
      </c>
      <c r="W5096">
        <f t="shared" si="1284"/>
        <v>1</v>
      </c>
    </row>
    <row r="5097" spans="1:23" x14ac:dyDescent="0.25">
      <c r="A5097" s="1">
        <v>43489</v>
      </c>
      <c r="B5097" s="2">
        <v>9877.1200000000008</v>
      </c>
      <c r="C5097" s="2">
        <v>83112</v>
      </c>
      <c r="D5097" s="2">
        <v>9862</v>
      </c>
      <c r="E5097" s="2">
        <v>9848</v>
      </c>
      <c r="F5097" s="10">
        <f t="shared" si="1274"/>
        <v>-1.530810600660959E-3</v>
      </c>
      <c r="G5097" s="2">
        <f t="shared" ca="1" si="1275"/>
        <v>96181.425000000003</v>
      </c>
      <c r="H5097">
        <f t="shared" ca="1" si="1276"/>
        <v>-1</v>
      </c>
      <c r="I5097">
        <f t="shared" si="1277"/>
        <v>1</v>
      </c>
      <c r="J5097">
        <f t="shared" si="1280"/>
        <v>30.720000000001164</v>
      </c>
      <c r="K5097">
        <f t="shared" si="1278"/>
        <v>1</v>
      </c>
      <c r="L5097" s="11">
        <f t="shared" ca="1" si="1272"/>
        <v>10334.309999999939</v>
      </c>
      <c r="M5097">
        <f t="shared" ca="1" si="1279"/>
        <v>1</v>
      </c>
      <c r="N5097">
        <f t="shared" ca="1" si="1273"/>
        <v>0</v>
      </c>
      <c r="O5097">
        <f>COUNTIF(結算日!$A$3:$A$249,A5097)</f>
        <v>0</v>
      </c>
      <c r="Q5097" s="7">
        <f t="shared" si="1281"/>
        <v>42</v>
      </c>
      <c r="R5097" s="8">
        <f t="shared" ca="1" si="1285"/>
        <v>17388</v>
      </c>
      <c r="S5097" s="8">
        <f t="shared" ca="1" si="1286"/>
        <v>4084266</v>
      </c>
      <c r="T5097" s="8">
        <f t="shared" ca="1" si="1282"/>
        <v>414</v>
      </c>
      <c r="U5097" s="9">
        <f t="shared" ca="1" si="1287"/>
        <v>0</v>
      </c>
      <c r="V5097">
        <f t="shared" si="1283"/>
        <v>2019</v>
      </c>
      <c r="W5097">
        <f t="shared" si="1284"/>
        <v>1</v>
      </c>
    </row>
    <row r="5098" spans="1:23" x14ac:dyDescent="0.25">
      <c r="A5098" s="1">
        <v>43490</v>
      </c>
      <c r="B5098" s="2">
        <v>9969.61</v>
      </c>
      <c r="C5098" s="2">
        <v>111704</v>
      </c>
      <c r="D5098" s="2">
        <v>9968</v>
      </c>
      <c r="E5098" s="2">
        <v>9953</v>
      </c>
      <c r="F5098" s="10">
        <f t="shared" si="1274"/>
        <v>-1.6149077045146676E-4</v>
      </c>
      <c r="G5098" s="2">
        <f t="shared" ca="1" si="1275"/>
        <v>95401.375</v>
      </c>
      <c r="H5098">
        <f t="shared" ca="1" si="1276"/>
        <v>1</v>
      </c>
      <c r="I5098">
        <f t="shared" si="1277"/>
        <v>1</v>
      </c>
      <c r="J5098">
        <f t="shared" si="1280"/>
        <v>92.489999999999782</v>
      </c>
      <c r="K5098">
        <f t="shared" ca="1" si="1278"/>
        <v>1</v>
      </c>
      <c r="L5098" s="11">
        <f t="shared" ca="1" si="1272"/>
        <v>10426.799999999939</v>
      </c>
      <c r="M5098">
        <f t="shared" ca="1" si="1279"/>
        <v>1</v>
      </c>
      <c r="N5098">
        <f t="shared" ca="1" si="1273"/>
        <v>0</v>
      </c>
      <c r="O5098">
        <f>COUNTIF(結算日!$A$3:$A$249,A5098)</f>
        <v>0</v>
      </c>
      <c r="Q5098" s="7">
        <f t="shared" si="1281"/>
        <v>106</v>
      </c>
      <c r="R5098" s="8">
        <f t="shared" ca="1" si="1285"/>
        <v>43884</v>
      </c>
      <c r="S5098" s="8">
        <f t="shared" ca="1" si="1286"/>
        <v>4128150</v>
      </c>
      <c r="T5098" s="8">
        <f t="shared" ca="1" si="1282"/>
        <v>414</v>
      </c>
      <c r="U5098" s="9">
        <f t="shared" ca="1" si="1287"/>
        <v>0</v>
      </c>
      <c r="V5098">
        <f t="shared" si="1283"/>
        <v>2019</v>
      </c>
      <c r="W5098">
        <f t="shared" si="1284"/>
        <v>1</v>
      </c>
    </row>
    <row r="5099" spans="1:23" x14ac:dyDescent="0.25">
      <c r="A5099" s="1">
        <v>43493</v>
      </c>
      <c r="B5099" s="2">
        <v>10013.33</v>
      </c>
      <c r="C5099" s="2">
        <v>92609</v>
      </c>
      <c r="D5099" s="2">
        <v>9987</v>
      </c>
      <c r="E5099" s="2">
        <v>9978</v>
      </c>
      <c r="F5099" s="10">
        <f t="shared" si="1274"/>
        <v>-2.6294948833205378E-3</v>
      </c>
      <c r="G5099" s="2">
        <f t="shared" ca="1" si="1275"/>
        <v>93528.375</v>
      </c>
      <c r="H5099">
        <f t="shared" ca="1" si="1276"/>
        <v>-1</v>
      </c>
      <c r="I5099">
        <f t="shared" si="1277"/>
        <v>1</v>
      </c>
      <c r="J5099">
        <f t="shared" si="1280"/>
        <v>43.719999999999345</v>
      </c>
      <c r="K5099">
        <f t="shared" si="1278"/>
        <v>1</v>
      </c>
      <c r="L5099" s="11">
        <f t="shared" ca="1" si="1272"/>
        <v>10470.519999999939</v>
      </c>
      <c r="M5099">
        <f t="shared" ca="1" si="1279"/>
        <v>1</v>
      </c>
      <c r="N5099">
        <f t="shared" ca="1" si="1273"/>
        <v>0</v>
      </c>
      <c r="O5099">
        <f>COUNTIF(結算日!$A$3:$A$249,A5099)</f>
        <v>0</v>
      </c>
      <c r="Q5099" s="7">
        <f t="shared" si="1281"/>
        <v>19</v>
      </c>
      <c r="R5099" s="8">
        <f t="shared" ca="1" si="1285"/>
        <v>7866</v>
      </c>
      <c r="S5099" s="8">
        <f t="shared" ca="1" si="1286"/>
        <v>4136016</v>
      </c>
      <c r="T5099" s="8">
        <f t="shared" ca="1" si="1282"/>
        <v>414</v>
      </c>
      <c r="U5099" s="9">
        <f t="shared" ca="1" si="1287"/>
        <v>0</v>
      </c>
      <c r="V5099">
        <f t="shared" si="1283"/>
        <v>2019</v>
      </c>
      <c r="W5099">
        <f t="shared" si="1284"/>
        <v>1</v>
      </c>
    </row>
    <row r="5100" spans="1:23" x14ac:dyDescent="0.25">
      <c r="A5100" s="1">
        <v>43494</v>
      </c>
      <c r="B5100" s="2">
        <v>9931.59</v>
      </c>
      <c r="C5100" s="2">
        <v>88000</v>
      </c>
      <c r="D5100" s="2">
        <v>9923</v>
      </c>
      <c r="E5100" s="2">
        <v>9913</v>
      </c>
      <c r="F5100" s="10">
        <f t="shared" si="1274"/>
        <v>-8.64916896488932E-4</v>
      </c>
      <c r="G5100" s="2">
        <f t="shared" ca="1" si="1275"/>
        <v>91557.324999999997</v>
      </c>
      <c r="H5100">
        <f t="shared" ca="1" si="1276"/>
        <v>-1</v>
      </c>
      <c r="I5100">
        <f t="shared" si="1277"/>
        <v>1</v>
      </c>
      <c r="J5100">
        <f t="shared" si="1280"/>
        <v>-81.739999999999782</v>
      </c>
      <c r="K5100">
        <f t="shared" ca="1" si="1278"/>
        <v>-1</v>
      </c>
      <c r="L5100" s="11">
        <f t="shared" ca="1" si="1272"/>
        <v>10388.779999999939</v>
      </c>
      <c r="M5100">
        <f t="shared" ca="1" si="1279"/>
        <v>-1</v>
      </c>
      <c r="N5100">
        <f t="shared" ca="1" si="1273"/>
        <v>2</v>
      </c>
      <c r="O5100">
        <f>COUNTIF(結算日!$A$3:$A$249,A5100)</f>
        <v>0</v>
      </c>
      <c r="Q5100" s="7">
        <f t="shared" si="1281"/>
        <v>-64</v>
      </c>
      <c r="R5100" s="8">
        <f t="shared" ca="1" si="1285"/>
        <v>-26496</v>
      </c>
      <c r="S5100" s="8">
        <f t="shared" ca="1" si="1286"/>
        <v>4109520</v>
      </c>
      <c r="T5100" s="8">
        <f t="shared" ca="1" si="1282"/>
        <v>-414</v>
      </c>
      <c r="U5100" s="9">
        <f t="shared" ca="1" si="1287"/>
        <v>828</v>
      </c>
      <c r="V5100">
        <f t="shared" si="1283"/>
        <v>2019</v>
      </c>
      <c r="W5100">
        <f t="shared" si="1284"/>
        <v>1</v>
      </c>
    </row>
    <row r="5101" spans="1:23" x14ac:dyDescent="0.25">
      <c r="A5101" s="1">
        <v>43495</v>
      </c>
      <c r="B5101" s="2">
        <v>9932.26</v>
      </c>
      <c r="C5101" s="2">
        <v>99102</v>
      </c>
      <c r="D5101" s="2">
        <v>9924</v>
      </c>
      <c r="E5101" s="2">
        <v>9915</v>
      </c>
      <c r="F5101" s="10">
        <f t="shared" si="1274"/>
        <v>-8.3163348522896641E-4</v>
      </c>
      <c r="G5101" s="2">
        <f t="shared" ca="1" si="1275"/>
        <v>90446.425000000003</v>
      </c>
      <c r="H5101">
        <f t="shared" ca="1" si="1276"/>
        <v>1</v>
      </c>
      <c r="I5101">
        <f t="shared" si="1277"/>
        <v>1</v>
      </c>
      <c r="J5101">
        <f t="shared" si="1280"/>
        <v>0.67000000000007276</v>
      </c>
      <c r="K5101">
        <f t="shared" ca="1" si="1278"/>
        <v>1</v>
      </c>
      <c r="L5101" s="11">
        <f t="shared" ca="1" si="1272"/>
        <v>10388.109999999939</v>
      </c>
      <c r="M5101">
        <f t="shared" ca="1" si="1279"/>
        <v>1</v>
      </c>
      <c r="N5101">
        <f t="shared" ca="1" si="1273"/>
        <v>2</v>
      </c>
      <c r="O5101">
        <f>COUNTIF(結算日!$A$3:$A$249,A5101)</f>
        <v>0</v>
      </c>
      <c r="Q5101" s="7">
        <f t="shared" si="1281"/>
        <v>1</v>
      </c>
      <c r="R5101" s="8">
        <f t="shared" ca="1" si="1285"/>
        <v>-414</v>
      </c>
      <c r="S5101" s="8">
        <f t="shared" ca="1" si="1286"/>
        <v>4108278</v>
      </c>
      <c r="T5101" s="8">
        <f t="shared" ca="1" si="1282"/>
        <v>413</v>
      </c>
      <c r="U5101" s="9">
        <f t="shared" ca="1" si="1287"/>
        <v>827</v>
      </c>
      <c r="V5101">
        <f t="shared" si="1283"/>
        <v>2019</v>
      </c>
      <c r="W5101">
        <f t="shared" si="1284"/>
        <v>1</v>
      </c>
    </row>
    <row r="5102" spans="1:23" x14ac:dyDescent="0.25">
      <c r="A5102" s="1">
        <v>43507</v>
      </c>
      <c r="B5102" s="2">
        <v>10004.25</v>
      </c>
      <c r="C5102" s="2">
        <v>131969</v>
      </c>
      <c r="D5102" s="2">
        <v>9998</v>
      </c>
      <c r="E5102" s="2">
        <v>9986</v>
      </c>
      <c r="F5102" s="10">
        <f t="shared" si="1274"/>
        <v>-6.2473448784261532E-4</v>
      </c>
      <c r="G5102" s="2">
        <f t="shared" ca="1" si="1275"/>
        <v>90902.925000000003</v>
      </c>
      <c r="H5102">
        <f t="shared" ca="1" si="1276"/>
        <v>1</v>
      </c>
      <c r="I5102">
        <f t="shared" si="1277"/>
        <v>1</v>
      </c>
      <c r="J5102">
        <f t="shared" si="1280"/>
        <v>71.989999999999782</v>
      </c>
      <c r="K5102">
        <f t="shared" ca="1" si="1278"/>
        <v>1</v>
      </c>
      <c r="L5102" s="11">
        <f t="shared" ca="1" si="1272"/>
        <v>10460.099999999939</v>
      </c>
      <c r="M5102">
        <f t="shared" ca="1" si="1279"/>
        <v>1</v>
      </c>
      <c r="N5102">
        <f t="shared" ca="1" si="1273"/>
        <v>0</v>
      </c>
      <c r="O5102">
        <f>COUNTIF(結算日!$A$3:$A$249,A5102)</f>
        <v>0</v>
      </c>
      <c r="Q5102" s="7">
        <f t="shared" si="1281"/>
        <v>74</v>
      </c>
      <c r="R5102" s="8">
        <f t="shared" ca="1" si="1285"/>
        <v>30562</v>
      </c>
      <c r="S5102" s="8">
        <f t="shared" ca="1" si="1286"/>
        <v>4138013</v>
      </c>
      <c r="T5102" s="8">
        <f t="shared" ca="1" si="1282"/>
        <v>413</v>
      </c>
      <c r="U5102" s="9">
        <f t="shared" ca="1" si="1287"/>
        <v>0</v>
      </c>
      <c r="V5102">
        <f t="shared" si="1283"/>
        <v>2019</v>
      </c>
      <c r="W5102">
        <f t="shared" si="1284"/>
        <v>2</v>
      </c>
    </row>
    <row r="5103" spans="1:23" x14ac:dyDescent="0.25">
      <c r="A5103" s="1">
        <v>43508</v>
      </c>
      <c r="B5103" s="2">
        <v>10097.74</v>
      </c>
      <c r="C5103" s="2">
        <v>122973</v>
      </c>
      <c r="D5103" s="2">
        <v>10085</v>
      </c>
      <c r="E5103" s="2">
        <v>10075</v>
      </c>
      <c r="F5103" s="10">
        <f t="shared" si="1274"/>
        <v>-1.2616684525448285E-3</v>
      </c>
      <c r="G5103" s="2">
        <f t="shared" ca="1" si="1275"/>
        <v>90406.875</v>
      </c>
      <c r="H5103">
        <f t="shared" ca="1" si="1276"/>
        <v>1</v>
      </c>
      <c r="I5103">
        <f t="shared" si="1277"/>
        <v>1</v>
      </c>
      <c r="J5103">
        <f t="shared" si="1280"/>
        <v>93.489999999999782</v>
      </c>
      <c r="K5103">
        <f t="shared" si="1278"/>
        <v>1</v>
      </c>
      <c r="L5103" s="11">
        <f t="shared" ca="1" si="1272"/>
        <v>10553.589999999938</v>
      </c>
      <c r="M5103">
        <f t="shared" ca="1" si="1279"/>
        <v>1</v>
      </c>
      <c r="N5103">
        <f t="shared" ca="1" si="1273"/>
        <v>0</v>
      </c>
      <c r="O5103">
        <f>COUNTIF(結算日!$A$3:$A$249,A5103)</f>
        <v>0</v>
      </c>
      <c r="Q5103" s="7">
        <f t="shared" si="1281"/>
        <v>87</v>
      </c>
      <c r="R5103" s="8">
        <f t="shared" ca="1" si="1285"/>
        <v>35931</v>
      </c>
      <c r="S5103" s="8">
        <f t="shared" ca="1" si="1286"/>
        <v>4173944</v>
      </c>
      <c r="T5103" s="8">
        <f t="shared" ca="1" si="1282"/>
        <v>413</v>
      </c>
      <c r="U5103" s="9">
        <f t="shared" ca="1" si="1287"/>
        <v>0</v>
      </c>
      <c r="V5103">
        <f t="shared" si="1283"/>
        <v>2019</v>
      </c>
      <c r="W5103">
        <f t="shared" si="1284"/>
        <v>2</v>
      </c>
    </row>
    <row r="5104" spans="1:23" x14ac:dyDescent="0.25">
      <c r="A5104" s="1">
        <v>43509</v>
      </c>
      <c r="B5104" s="2">
        <v>10090.58</v>
      </c>
      <c r="C5104" s="2">
        <v>138323</v>
      </c>
      <c r="D5104" s="2">
        <v>10085</v>
      </c>
      <c r="E5104" s="2">
        <v>10077</v>
      </c>
      <c r="F5104" s="10">
        <f t="shared" si="1274"/>
        <v>-5.5299100745442864E-4</v>
      </c>
      <c r="G5104" s="2">
        <f t="shared" ca="1" si="1275"/>
        <v>91459.7</v>
      </c>
      <c r="H5104">
        <f t="shared" ca="1" si="1276"/>
        <v>1</v>
      </c>
      <c r="I5104">
        <f t="shared" si="1277"/>
        <v>1</v>
      </c>
      <c r="J5104">
        <f t="shared" si="1280"/>
        <v>-7.1599999999998545</v>
      </c>
      <c r="K5104">
        <f t="shared" ca="1" si="1278"/>
        <v>1</v>
      </c>
      <c r="L5104" s="11">
        <f t="shared" ca="1" si="1272"/>
        <v>10546.429999999938</v>
      </c>
      <c r="M5104">
        <f t="shared" ca="1" si="1279"/>
        <v>1</v>
      </c>
      <c r="N5104">
        <f t="shared" ca="1" si="1273"/>
        <v>0</v>
      </c>
      <c r="O5104">
        <f>COUNTIF(結算日!$A$3:$A$249,A5104)</f>
        <v>0</v>
      </c>
      <c r="Q5104" s="7">
        <f t="shared" si="1281"/>
        <v>0</v>
      </c>
      <c r="R5104" s="8">
        <f t="shared" ca="1" si="1285"/>
        <v>0</v>
      </c>
      <c r="S5104" s="8">
        <f t="shared" ca="1" si="1286"/>
        <v>4173944</v>
      </c>
      <c r="T5104" s="8">
        <f t="shared" ca="1" si="1282"/>
        <v>413</v>
      </c>
      <c r="U5104" s="9">
        <f t="shared" ca="1" si="1287"/>
        <v>0</v>
      </c>
      <c r="V5104">
        <f t="shared" si="1283"/>
        <v>2019</v>
      </c>
      <c r="W5104">
        <f t="shared" si="1284"/>
        <v>2</v>
      </c>
    </row>
    <row r="5105" spans="1:23" x14ac:dyDescent="0.25">
      <c r="A5105" s="1">
        <v>43510</v>
      </c>
      <c r="B5105" s="2">
        <v>10089.01</v>
      </c>
      <c r="C5105" s="2">
        <v>112069</v>
      </c>
      <c r="D5105" s="2">
        <v>10080</v>
      </c>
      <c r="E5105" s="2">
        <v>10071</v>
      </c>
      <c r="F5105" s="10">
        <f t="shared" si="1274"/>
        <v>-8.9305095346325913E-4</v>
      </c>
      <c r="G5105" s="2">
        <f t="shared" ca="1" si="1275"/>
        <v>91809.774999999994</v>
      </c>
      <c r="H5105">
        <f t="shared" ca="1" si="1276"/>
        <v>1</v>
      </c>
      <c r="I5105">
        <f t="shared" si="1277"/>
        <v>1</v>
      </c>
      <c r="J5105">
        <f t="shared" si="1280"/>
        <v>-1.569999999999709</v>
      </c>
      <c r="K5105">
        <f t="shared" ca="1" si="1278"/>
        <v>1</v>
      </c>
      <c r="L5105" s="11">
        <f t="shared" ca="1" si="1272"/>
        <v>10544.859999999939</v>
      </c>
      <c r="M5105">
        <f t="shared" ca="1" si="1279"/>
        <v>1</v>
      </c>
      <c r="N5105">
        <f t="shared" ca="1" si="1273"/>
        <v>0</v>
      </c>
      <c r="O5105">
        <f>COUNTIF(結算日!$A$3:$A$249,A5105)</f>
        <v>0</v>
      </c>
      <c r="Q5105" s="7">
        <f t="shared" si="1281"/>
        <v>-5</v>
      </c>
      <c r="R5105" s="8">
        <f t="shared" ca="1" si="1285"/>
        <v>-2065</v>
      </c>
      <c r="S5105" s="8">
        <f t="shared" ca="1" si="1286"/>
        <v>4171879</v>
      </c>
      <c r="T5105" s="8">
        <f t="shared" ca="1" si="1282"/>
        <v>413</v>
      </c>
      <c r="U5105" s="9">
        <f t="shared" ca="1" si="1287"/>
        <v>0</v>
      </c>
      <c r="V5105">
        <f t="shared" si="1283"/>
        <v>2019</v>
      </c>
      <c r="W5105">
        <f t="shared" si="1284"/>
        <v>2</v>
      </c>
    </row>
    <row r="5106" spans="1:23" x14ac:dyDescent="0.25">
      <c r="A5106" s="1">
        <v>43511</v>
      </c>
      <c r="B5106" s="2">
        <v>10064.780000000001</v>
      </c>
      <c r="C5106" s="2">
        <v>112550</v>
      </c>
      <c r="D5106" s="2">
        <v>10043</v>
      </c>
      <c r="E5106" s="2">
        <v>10038</v>
      </c>
      <c r="F5106" s="10">
        <f t="shared" si="1274"/>
        <v>-2.1639817263765515E-3</v>
      </c>
      <c r="G5106" s="2">
        <f t="shared" ca="1" si="1275"/>
        <v>92323.625</v>
      </c>
      <c r="H5106">
        <f t="shared" ca="1" si="1276"/>
        <v>1</v>
      </c>
      <c r="I5106">
        <f t="shared" si="1277"/>
        <v>1</v>
      </c>
      <c r="J5106">
        <f t="shared" si="1280"/>
        <v>-24.229999999999563</v>
      </c>
      <c r="K5106">
        <f t="shared" si="1278"/>
        <v>1</v>
      </c>
      <c r="L5106" s="11">
        <f t="shared" ca="1" si="1272"/>
        <v>10520.629999999939</v>
      </c>
      <c r="M5106">
        <f t="shared" ca="1" si="1279"/>
        <v>1</v>
      </c>
      <c r="N5106">
        <f t="shared" ca="1" si="1273"/>
        <v>0</v>
      </c>
      <c r="O5106">
        <f>COUNTIF(結算日!$A$3:$A$249,A5106)</f>
        <v>0</v>
      </c>
      <c r="Q5106" s="7">
        <f t="shared" si="1281"/>
        <v>-37</v>
      </c>
      <c r="R5106" s="8">
        <f t="shared" ca="1" si="1285"/>
        <v>-15281</v>
      </c>
      <c r="S5106" s="8">
        <f t="shared" ca="1" si="1286"/>
        <v>4156598</v>
      </c>
      <c r="T5106" s="8">
        <f t="shared" ca="1" si="1282"/>
        <v>413</v>
      </c>
      <c r="U5106" s="9">
        <f t="shared" ca="1" si="1287"/>
        <v>0</v>
      </c>
      <c r="V5106">
        <f t="shared" si="1283"/>
        <v>2019</v>
      </c>
      <c r="W5106">
        <f t="shared" si="1284"/>
        <v>2</v>
      </c>
    </row>
    <row r="5107" spans="1:23" x14ac:dyDescent="0.25">
      <c r="A5107" s="1">
        <v>43514</v>
      </c>
      <c r="B5107" s="2">
        <v>10145.280000000001</v>
      </c>
      <c r="C5107" s="2">
        <v>102719</v>
      </c>
      <c r="D5107" s="2">
        <v>10140</v>
      </c>
      <c r="E5107" s="2">
        <v>10137</v>
      </c>
      <c r="F5107" s="10">
        <f t="shared" si="1274"/>
        <v>-5.2043906131726825E-4</v>
      </c>
      <c r="G5107" s="2">
        <f t="shared" ca="1" si="1275"/>
        <v>92483.7</v>
      </c>
      <c r="H5107">
        <f t="shared" ca="1" si="1276"/>
        <v>1</v>
      </c>
      <c r="I5107">
        <f t="shared" si="1277"/>
        <v>1</v>
      </c>
      <c r="J5107">
        <f t="shared" si="1280"/>
        <v>80.5</v>
      </c>
      <c r="K5107">
        <f t="shared" ca="1" si="1278"/>
        <v>1</v>
      </c>
      <c r="L5107" s="11">
        <f t="shared" ca="1" si="1272"/>
        <v>10601.129999999939</v>
      </c>
      <c r="M5107">
        <f t="shared" ca="1" si="1279"/>
        <v>1</v>
      </c>
      <c r="N5107">
        <f t="shared" ca="1" si="1273"/>
        <v>0</v>
      </c>
      <c r="O5107">
        <f>COUNTIF(結算日!$A$3:$A$249,A5107)</f>
        <v>0</v>
      </c>
      <c r="Q5107" s="7">
        <f t="shared" si="1281"/>
        <v>97</v>
      </c>
      <c r="R5107" s="8">
        <f t="shared" ca="1" si="1285"/>
        <v>40061</v>
      </c>
      <c r="S5107" s="8">
        <f t="shared" ca="1" si="1286"/>
        <v>4196659</v>
      </c>
      <c r="T5107" s="8">
        <f t="shared" ca="1" si="1282"/>
        <v>413</v>
      </c>
      <c r="U5107" s="9">
        <f t="shared" ca="1" si="1287"/>
        <v>0</v>
      </c>
      <c r="V5107">
        <f t="shared" si="1283"/>
        <v>2019</v>
      </c>
      <c r="W5107">
        <f t="shared" si="1284"/>
        <v>2</v>
      </c>
    </row>
    <row r="5108" spans="1:23" x14ac:dyDescent="0.25">
      <c r="A5108" s="1">
        <v>43515</v>
      </c>
      <c r="B5108" s="2">
        <v>10152.26</v>
      </c>
      <c r="C5108" s="2">
        <v>101392</v>
      </c>
      <c r="D5108" s="2">
        <v>10142</v>
      </c>
      <c r="E5108" s="2">
        <v>10145</v>
      </c>
      <c r="F5108" s="10">
        <f t="shared" si="1274"/>
        <v>-1.0106124153637097E-3</v>
      </c>
      <c r="G5108" s="2">
        <f t="shared" ca="1" si="1275"/>
        <v>92218.85</v>
      </c>
      <c r="H5108">
        <f t="shared" ca="1" si="1276"/>
        <v>1</v>
      </c>
      <c r="I5108">
        <f t="shared" si="1277"/>
        <v>1</v>
      </c>
      <c r="J5108">
        <f t="shared" si="1280"/>
        <v>6.9799999999995634</v>
      </c>
      <c r="K5108">
        <f t="shared" si="1278"/>
        <v>1</v>
      </c>
      <c r="L5108" s="11">
        <f t="shared" ca="1" si="1272"/>
        <v>10608.109999999939</v>
      </c>
      <c r="M5108">
        <f t="shared" ca="1" si="1279"/>
        <v>1</v>
      </c>
      <c r="N5108">
        <f t="shared" ca="1" si="1273"/>
        <v>0</v>
      </c>
      <c r="O5108">
        <f>COUNTIF(結算日!$A$3:$A$249,A5108)</f>
        <v>0</v>
      </c>
      <c r="Q5108" s="7">
        <f t="shared" si="1281"/>
        <v>2</v>
      </c>
      <c r="R5108" s="8">
        <f t="shared" ca="1" si="1285"/>
        <v>826</v>
      </c>
      <c r="S5108" s="8">
        <f t="shared" ca="1" si="1286"/>
        <v>4197485</v>
      </c>
      <c r="T5108" s="8">
        <f t="shared" ca="1" si="1282"/>
        <v>413</v>
      </c>
      <c r="U5108" s="9">
        <f t="shared" ca="1" si="1287"/>
        <v>0</v>
      </c>
      <c r="V5108">
        <f t="shared" si="1283"/>
        <v>2019</v>
      </c>
      <c r="W5108">
        <f t="shared" si="1284"/>
        <v>2</v>
      </c>
    </row>
    <row r="5109" spans="1:23" x14ac:dyDescent="0.25">
      <c r="A5109" s="1">
        <v>43516</v>
      </c>
      <c r="B5109" s="2">
        <v>10272.459999999999</v>
      </c>
      <c r="C5109" s="2">
        <v>131989</v>
      </c>
      <c r="D5109" s="2">
        <v>10256</v>
      </c>
      <c r="E5109" s="2">
        <v>10248</v>
      </c>
      <c r="F5109" s="10">
        <f t="shared" si="1274"/>
        <v>-2.381123898267723E-3</v>
      </c>
      <c r="G5109" s="2">
        <f t="shared" ca="1" si="1275"/>
        <v>93129.85</v>
      </c>
      <c r="H5109">
        <f t="shared" ca="1" si="1276"/>
        <v>1</v>
      </c>
      <c r="I5109">
        <f t="shared" si="1277"/>
        <v>1</v>
      </c>
      <c r="J5109">
        <f t="shared" si="1280"/>
        <v>120.19999999999891</v>
      </c>
      <c r="K5109">
        <f t="shared" si="1278"/>
        <v>1</v>
      </c>
      <c r="L5109" s="11">
        <f t="shared" ca="1" si="1272"/>
        <v>10728.309999999938</v>
      </c>
      <c r="M5109">
        <f t="shared" ca="1" si="1279"/>
        <v>1</v>
      </c>
      <c r="N5109">
        <f t="shared" ca="1" si="1273"/>
        <v>0</v>
      </c>
      <c r="O5109">
        <f>COUNTIF(結算日!$A$3:$A$249,A5109)</f>
        <v>1</v>
      </c>
      <c r="Q5109" s="7">
        <f t="shared" si="1281"/>
        <v>114</v>
      </c>
      <c r="R5109" s="8">
        <f t="shared" ca="1" si="1285"/>
        <v>47082</v>
      </c>
      <c r="S5109" s="8">
        <f t="shared" ca="1" si="1286"/>
        <v>4244567</v>
      </c>
      <c r="T5109" s="8">
        <f t="shared" ca="1" si="1282"/>
        <v>414</v>
      </c>
      <c r="U5109" s="9">
        <f t="shared" ca="1" si="1287"/>
        <v>827</v>
      </c>
      <c r="V5109">
        <f t="shared" si="1283"/>
        <v>2019</v>
      </c>
      <c r="W5109">
        <f t="shared" si="1284"/>
        <v>2</v>
      </c>
    </row>
    <row r="5110" spans="1:23" x14ac:dyDescent="0.25">
      <c r="A5110" s="1">
        <v>43517</v>
      </c>
      <c r="B5110" s="2">
        <v>10319.530000000001</v>
      </c>
      <c r="C5110" s="2">
        <v>123830</v>
      </c>
      <c r="D5110" s="2">
        <v>10324</v>
      </c>
      <c r="E5110" s="2">
        <v>10310</v>
      </c>
      <c r="F5110" s="10">
        <f t="shared" si="1274"/>
        <v>4.3315926209808175E-4</v>
      </c>
      <c r="G5110" s="2">
        <f t="shared" ca="1" si="1275"/>
        <v>94277.225000000006</v>
      </c>
      <c r="H5110">
        <f t="shared" ca="1" si="1276"/>
        <v>1</v>
      </c>
      <c r="I5110">
        <f t="shared" si="1277"/>
        <v>-1</v>
      </c>
      <c r="J5110">
        <f t="shared" si="1280"/>
        <v>47.070000000001528</v>
      </c>
      <c r="K5110">
        <f t="shared" ca="1" si="1278"/>
        <v>1</v>
      </c>
      <c r="L5110" s="11">
        <f t="shared" ca="1" si="1272"/>
        <v>10775.379999999939</v>
      </c>
      <c r="M5110">
        <f t="shared" ca="1" si="1279"/>
        <v>1</v>
      </c>
      <c r="N5110">
        <f t="shared" ca="1" si="1273"/>
        <v>0</v>
      </c>
      <c r="O5110">
        <f>COUNTIF(結算日!$A$3:$A$249,A5110)</f>
        <v>0</v>
      </c>
      <c r="Q5110" s="7">
        <f t="shared" si="1281"/>
        <v>76</v>
      </c>
      <c r="R5110" s="8">
        <f t="shared" ca="1" si="1285"/>
        <v>31464</v>
      </c>
      <c r="S5110" s="8">
        <f t="shared" ca="1" si="1286"/>
        <v>4275204</v>
      </c>
      <c r="T5110" s="8">
        <f t="shared" ca="1" si="1282"/>
        <v>414</v>
      </c>
      <c r="U5110" s="9">
        <f t="shared" ca="1" si="1287"/>
        <v>0</v>
      </c>
      <c r="V5110">
        <f t="shared" si="1283"/>
        <v>2019</v>
      </c>
      <c r="W5110">
        <f t="shared" si="1284"/>
        <v>2</v>
      </c>
    </row>
    <row r="5111" spans="1:23" x14ac:dyDescent="0.25">
      <c r="A5111" s="1">
        <v>43518</v>
      </c>
      <c r="B5111" s="2">
        <v>10322.92</v>
      </c>
      <c r="C5111" s="2">
        <v>116379</v>
      </c>
      <c r="D5111" s="2">
        <v>10310</v>
      </c>
      <c r="E5111" s="2">
        <v>10299</v>
      </c>
      <c r="F5111" s="10">
        <f t="shared" si="1274"/>
        <v>-1.2515838541807822E-3</v>
      </c>
      <c r="G5111" s="2">
        <f t="shared" ca="1" si="1275"/>
        <v>94831.925000000003</v>
      </c>
      <c r="H5111">
        <f t="shared" ca="1" si="1276"/>
        <v>1</v>
      </c>
      <c r="I5111">
        <f t="shared" si="1277"/>
        <v>1</v>
      </c>
      <c r="J5111">
        <f t="shared" si="1280"/>
        <v>3.3899999999994179</v>
      </c>
      <c r="K5111">
        <f t="shared" si="1278"/>
        <v>1</v>
      </c>
      <c r="L5111" s="11">
        <f t="shared" ca="1" si="1272"/>
        <v>10778.769999999939</v>
      </c>
      <c r="M5111">
        <f t="shared" ca="1" si="1279"/>
        <v>1</v>
      </c>
      <c r="N5111">
        <f t="shared" ca="1" si="1273"/>
        <v>0</v>
      </c>
      <c r="O5111">
        <f>COUNTIF(結算日!$A$3:$A$249,A5111)</f>
        <v>0</v>
      </c>
      <c r="Q5111" s="7">
        <f t="shared" si="1281"/>
        <v>-14</v>
      </c>
      <c r="R5111" s="8">
        <f t="shared" ca="1" si="1285"/>
        <v>-5796</v>
      </c>
      <c r="S5111" s="8">
        <f t="shared" ca="1" si="1286"/>
        <v>4269408</v>
      </c>
      <c r="T5111" s="8">
        <f t="shared" ca="1" si="1282"/>
        <v>414</v>
      </c>
      <c r="U5111" s="9">
        <f t="shared" ca="1" si="1287"/>
        <v>0</v>
      </c>
      <c r="V5111">
        <f t="shared" si="1283"/>
        <v>2019</v>
      </c>
      <c r="W5111">
        <f t="shared" si="1284"/>
        <v>2</v>
      </c>
    </row>
    <row r="5112" spans="1:23" x14ac:dyDescent="0.25">
      <c r="A5112" s="1">
        <v>43521</v>
      </c>
      <c r="B5112" s="2">
        <v>10390.93</v>
      </c>
      <c r="C5112" s="2">
        <v>133563</v>
      </c>
      <c r="D5112" s="2">
        <v>10366</v>
      </c>
      <c r="E5112" s="2">
        <v>10356</v>
      </c>
      <c r="F5112" s="10">
        <f t="shared" si="1274"/>
        <v>-2.3992077706230797E-3</v>
      </c>
      <c r="G5112" s="2">
        <f t="shared" ca="1" si="1275"/>
        <v>95963.35</v>
      </c>
      <c r="H5112">
        <f t="shared" ca="1" si="1276"/>
        <v>1</v>
      </c>
      <c r="I5112">
        <f t="shared" si="1277"/>
        <v>1</v>
      </c>
      <c r="J5112">
        <f t="shared" si="1280"/>
        <v>68.010000000000218</v>
      </c>
      <c r="K5112">
        <f t="shared" si="1278"/>
        <v>1</v>
      </c>
      <c r="L5112" s="11">
        <f t="shared" ca="1" si="1272"/>
        <v>10846.779999999939</v>
      </c>
      <c r="M5112">
        <f t="shared" ca="1" si="1279"/>
        <v>1</v>
      </c>
      <c r="N5112">
        <f t="shared" ca="1" si="1273"/>
        <v>0</v>
      </c>
      <c r="O5112">
        <f>COUNTIF(結算日!$A$3:$A$249,A5112)</f>
        <v>0</v>
      </c>
      <c r="Q5112" s="7">
        <f t="shared" si="1281"/>
        <v>56</v>
      </c>
      <c r="R5112" s="8">
        <f t="shared" ca="1" si="1285"/>
        <v>23184</v>
      </c>
      <c r="S5112" s="8">
        <f t="shared" ca="1" si="1286"/>
        <v>4292592</v>
      </c>
      <c r="T5112" s="8">
        <f t="shared" ca="1" si="1282"/>
        <v>414</v>
      </c>
      <c r="U5112" s="9">
        <f t="shared" ca="1" si="1287"/>
        <v>0</v>
      </c>
      <c r="V5112">
        <f t="shared" si="1283"/>
        <v>2019</v>
      </c>
      <c r="W5112">
        <f t="shared" si="1284"/>
        <v>2</v>
      </c>
    </row>
    <row r="5113" spans="1:23" x14ac:dyDescent="0.25">
      <c r="A5113" s="1">
        <v>43522</v>
      </c>
      <c r="B5113" s="2">
        <v>10391.549999999999</v>
      </c>
      <c r="C5113" s="2">
        <v>139300</v>
      </c>
      <c r="D5113" s="2">
        <v>10354</v>
      </c>
      <c r="E5113" s="2">
        <v>10340</v>
      </c>
      <c r="F5113" s="10">
        <f t="shared" si="1274"/>
        <v>-3.6135129023099344E-3</v>
      </c>
      <c r="G5113" s="2">
        <f t="shared" ca="1" si="1275"/>
        <v>97105.175000000003</v>
      </c>
      <c r="H5113">
        <f t="shared" ca="1" si="1276"/>
        <v>1</v>
      </c>
      <c r="I5113">
        <f t="shared" si="1277"/>
        <v>1</v>
      </c>
      <c r="J5113">
        <f t="shared" si="1280"/>
        <v>0.61999999999898137</v>
      </c>
      <c r="K5113">
        <f t="shared" si="1278"/>
        <v>1</v>
      </c>
      <c r="L5113" s="11">
        <f t="shared" ca="1" si="1272"/>
        <v>10847.399999999938</v>
      </c>
      <c r="M5113">
        <f t="shared" ca="1" si="1279"/>
        <v>1</v>
      </c>
      <c r="N5113">
        <f t="shared" ca="1" si="1273"/>
        <v>0</v>
      </c>
      <c r="O5113">
        <f>COUNTIF(結算日!$A$3:$A$249,A5113)</f>
        <v>0</v>
      </c>
      <c r="Q5113" s="7">
        <f t="shared" si="1281"/>
        <v>-12</v>
      </c>
      <c r="R5113" s="8">
        <f t="shared" ca="1" si="1285"/>
        <v>-4968</v>
      </c>
      <c r="S5113" s="8">
        <f t="shared" ca="1" si="1286"/>
        <v>4287624</v>
      </c>
      <c r="T5113" s="8">
        <f t="shared" ca="1" si="1282"/>
        <v>414</v>
      </c>
      <c r="U5113" s="9">
        <f t="shared" ca="1" si="1287"/>
        <v>0</v>
      </c>
      <c r="V5113">
        <f t="shared" si="1283"/>
        <v>2019</v>
      </c>
      <c r="W5113">
        <f t="shared" si="1284"/>
        <v>2</v>
      </c>
    </row>
    <row r="5114" spans="1:23" x14ac:dyDescent="0.25">
      <c r="A5114" s="1">
        <v>43523</v>
      </c>
      <c r="B5114" s="2">
        <v>10389.17</v>
      </c>
      <c r="C5114" s="2">
        <v>133136</v>
      </c>
      <c r="D5114" s="2">
        <v>10362</v>
      </c>
      <c r="E5114" s="2">
        <v>10352</v>
      </c>
      <c r="F5114" s="10">
        <f t="shared" si="1274"/>
        <v>-2.6152233527798607E-3</v>
      </c>
      <c r="G5114" s="2">
        <f t="shared" ca="1" si="1275"/>
        <v>97674.95</v>
      </c>
      <c r="H5114">
        <f t="shared" ca="1" si="1276"/>
        <v>1</v>
      </c>
      <c r="I5114">
        <f t="shared" si="1277"/>
        <v>1</v>
      </c>
      <c r="J5114">
        <f t="shared" si="1280"/>
        <v>-2.3799999999991996</v>
      </c>
      <c r="K5114">
        <f t="shared" si="1278"/>
        <v>1</v>
      </c>
      <c r="L5114" s="11">
        <f t="shared" ca="1" si="1272"/>
        <v>10845.019999999939</v>
      </c>
      <c r="M5114">
        <f t="shared" ca="1" si="1279"/>
        <v>1</v>
      </c>
      <c r="N5114">
        <f t="shared" ca="1" si="1273"/>
        <v>0</v>
      </c>
      <c r="O5114">
        <f>COUNTIF(結算日!$A$3:$A$249,A5114)</f>
        <v>0</v>
      </c>
      <c r="Q5114" s="7">
        <f t="shared" si="1281"/>
        <v>8</v>
      </c>
      <c r="R5114" s="8">
        <f t="shared" ca="1" si="1285"/>
        <v>3312</v>
      </c>
      <c r="S5114" s="8">
        <f t="shared" ca="1" si="1286"/>
        <v>4290936</v>
      </c>
      <c r="T5114" s="8">
        <f t="shared" ca="1" si="1282"/>
        <v>414</v>
      </c>
      <c r="U5114" s="9">
        <f t="shared" ca="1" si="1287"/>
        <v>0</v>
      </c>
      <c r="V5114">
        <f t="shared" si="1283"/>
        <v>2019</v>
      </c>
      <c r="W5114">
        <f t="shared" si="1284"/>
        <v>2</v>
      </c>
    </row>
    <row r="5115" spans="1:23" x14ac:dyDescent="0.25">
      <c r="A5115" s="1">
        <v>43528</v>
      </c>
      <c r="B5115" s="2">
        <v>10349.879999999999</v>
      </c>
      <c r="C5115" s="2">
        <v>137312</v>
      </c>
      <c r="D5115" s="2">
        <v>10313</v>
      </c>
      <c r="E5115" s="2">
        <v>10300</v>
      </c>
      <c r="F5115" s="10">
        <f t="shared" si="1274"/>
        <v>-3.5633263380830948E-3</v>
      </c>
      <c r="G5115" s="2">
        <f t="shared" ca="1" si="1275"/>
        <v>100150.2</v>
      </c>
      <c r="H5115">
        <f t="shared" ca="1" si="1276"/>
        <v>1</v>
      </c>
      <c r="I5115">
        <f t="shared" si="1277"/>
        <v>1</v>
      </c>
      <c r="J5115">
        <f t="shared" si="1280"/>
        <v>-39.290000000000873</v>
      </c>
      <c r="K5115">
        <f t="shared" si="1278"/>
        <v>1</v>
      </c>
      <c r="L5115" s="11">
        <f t="shared" ca="1" si="1272"/>
        <v>10805.729999999938</v>
      </c>
      <c r="M5115">
        <f t="shared" ca="1" si="1279"/>
        <v>1</v>
      </c>
      <c r="N5115">
        <f t="shared" ca="1" si="1273"/>
        <v>0</v>
      </c>
      <c r="O5115">
        <f>COUNTIF(結算日!$A$3:$A$249,A5115)</f>
        <v>0</v>
      </c>
      <c r="Q5115" s="7">
        <f t="shared" si="1281"/>
        <v>-49</v>
      </c>
      <c r="R5115" s="8">
        <f t="shared" ca="1" si="1285"/>
        <v>-20286</v>
      </c>
      <c r="S5115" s="8">
        <f t="shared" ca="1" si="1286"/>
        <v>4270650</v>
      </c>
      <c r="T5115" s="8">
        <f t="shared" ca="1" si="1282"/>
        <v>414</v>
      </c>
      <c r="U5115" s="9">
        <f t="shared" ca="1" si="1287"/>
        <v>0</v>
      </c>
      <c r="V5115">
        <f t="shared" si="1283"/>
        <v>2019</v>
      </c>
      <c r="W5115">
        <f t="shared" si="1284"/>
        <v>3</v>
      </c>
    </row>
    <row r="5116" spans="1:23" x14ac:dyDescent="0.25">
      <c r="A5116" s="1">
        <v>43529</v>
      </c>
      <c r="B5116" s="2">
        <v>10305.26</v>
      </c>
      <c r="C5116" s="2">
        <v>104170</v>
      </c>
      <c r="D5116" s="2">
        <v>10275</v>
      </c>
      <c r="E5116" s="2">
        <v>10265</v>
      </c>
      <c r="F5116" s="10">
        <f t="shared" si="1274"/>
        <v>-2.9363645361689672E-3</v>
      </c>
      <c r="G5116" s="2">
        <f t="shared" ca="1" si="1275"/>
        <v>101050.45</v>
      </c>
      <c r="H5116">
        <f t="shared" ca="1" si="1276"/>
        <v>1</v>
      </c>
      <c r="I5116">
        <f t="shared" si="1277"/>
        <v>1</v>
      </c>
      <c r="J5116">
        <f t="shared" si="1280"/>
        <v>-44.619999999998981</v>
      </c>
      <c r="K5116">
        <f t="shared" si="1278"/>
        <v>1</v>
      </c>
      <c r="L5116" s="11">
        <f t="shared" ca="1" si="1272"/>
        <v>10761.109999999939</v>
      </c>
      <c r="M5116">
        <f t="shared" ca="1" si="1279"/>
        <v>1</v>
      </c>
      <c r="N5116">
        <f t="shared" ca="1" si="1273"/>
        <v>0</v>
      </c>
      <c r="O5116">
        <f>COUNTIF(結算日!$A$3:$A$249,A5116)</f>
        <v>0</v>
      </c>
      <c r="Q5116" s="7">
        <f t="shared" si="1281"/>
        <v>-38</v>
      </c>
      <c r="R5116" s="8">
        <f t="shared" ca="1" si="1285"/>
        <v>-15732</v>
      </c>
      <c r="S5116" s="8">
        <f t="shared" ca="1" si="1286"/>
        <v>4254918</v>
      </c>
      <c r="T5116" s="8">
        <f t="shared" ca="1" si="1282"/>
        <v>414</v>
      </c>
      <c r="U5116" s="9">
        <f t="shared" ca="1" si="1287"/>
        <v>0</v>
      </c>
      <c r="V5116">
        <f t="shared" si="1283"/>
        <v>2019</v>
      </c>
      <c r="W5116">
        <f t="shared" si="1284"/>
        <v>3</v>
      </c>
    </row>
    <row r="5117" spans="1:23" x14ac:dyDescent="0.25">
      <c r="A5117" s="1">
        <v>43530</v>
      </c>
      <c r="B5117" s="2">
        <v>10357.15</v>
      </c>
      <c r="C5117" s="2">
        <v>99691</v>
      </c>
      <c r="D5117" s="2">
        <v>10324</v>
      </c>
      <c r="E5117" s="2">
        <v>10312</v>
      </c>
      <c r="F5117" s="10">
        <f t="shared" si="1274"/>
        <v>-3.2006874478017755E-3</v>
      </c>
      <c r="G5117" s="2">
        <f t="shared" ca="1" si="1275"/>
        <v>101717.35</v>
      </c>
      <c r="H5117">
        <f t="shared" ca="1" si="1276"/>
        <v>-1</v>
      </c>
      <c r="I5117">
        <f t="shared" si="1277"/>
        <v>1</v>
      </c>
      <c r="J5117">
        <f t="shared" si="1280"/>
        <v>51.889999999999418</v>
      </c>
      <c r="K5117">
        <f t="shared" si="1278"/>
        <v>1</v>
      </c>
      <c r="L5117" s="11">
        <f t="shared" ca="1" si="1272"/>
        <v>10812.999999999938</v>
      </c>
      <c r="M5117">
        <f t="shared" ca="1" si="1279"/>
        <v>1</v>
      </c>
      <c r="N5117">
        <f t="shared" ca="1" si="1273"/>
        <v>0</v>
      </c>
      <c r="O5117">
        <f>COUNTIF(結算日!$A$3:$A$249,A5117)</f>
        <v>0</v>
      </c>
      <c r="Q5117" s="7">
        <f t="shared" si="1281"/>
        <v>49</v>
      </c>
      <c r="R5117" s="8">
        <f t="shared" ca="1" si="1285"/>
        <v>20286</v>
      </c>
      <c r="S5117" s="8">
        <f t="shared" ca="1" si="1286"/>
        <v>4275204</v>
      </c>
      <c r="T5117" s="8">
        <f t="shared" ca="1" si="1282"/>
        <v>414</v>
      </c>
      <c r="U5117" s="9">
        <f t="shared" ca="1" si="1287"/>
        <v>0</v>
      </c>
      <c r="V5117">
        <f t="shared" si="1283"/>
        <v>2019</v>
      </c>
      <c r="W5117">
        <f t="shared" si="1284"/>
        <v>3</v>
      </c>
    </row>
    <row r="5118" spans="1:23" x14ac:dyDescent="0.25">
      <c r="A5118" s="1">
        <v>43531</v>
      </c>
      <c r="B5118" s="2">
        <v>10311.68</v>
      </c>
      <c r="C5118" s="2">
        <v>107653</v>
      </c>
      <c r="D5118" s="2">
        <v>10261</v>
      </c>
      <c r="E5118" s="2">
        <v>10252</v>
      </c>
      <c r="F5118" s="10">
        <f t="shared" si="1274"/>
        <v>-4.9148150446872707E-3</v>
      </c>
      <c r="G5118" s="2">
        <f t="shared" ca="1" si="1275"/>
        <v>102690.375</v>
      </c>
      <c r="H5118">
        <f t="shared" ca="1" si="1276"/>
        <v>1</v>
      </c>
      <c r="I5118">
        <f t="shared" si="1277"/>
        <v>1</v>
      </c>
      <c r="J5118">
        <f t="shared" si="1280"/>
        <v>-45.469999999999345</v>
      </c>
      <c r="K5118">
        <f t="shared" si="1278"/>
        <v>1</v>
      </c>
      <c r="L5118" s="11">
        <f t="shared" ref="L5118:L5139" ca="1" si="1288">L5117+J5118*M5117</f>
        <v>10767.529999999939</v>
      </c>
      <c r="M5118">
        <f t="shared" ca="1" si="1279"/>
        <v>1</v>
      </c>
      <c r="N5118">
        <f t="shared" ref="N5118:N5140" ca="1" si="1289">ABS(M5118-M5117)</f>
        <v>0</v>
      </c>
      <c r="O5118">
        <f>COUNTIF(結算日!$A$3:$A$249,A5118)</f>
        <v>0</v>
      </c>
      <c r="Q5118" s="7">
        <f t="shared" si="1281"/>
        <v>-63</v>
      </c>
      <c r="R5118" s="8">
        <f t="shared" ca="1" si="1285"/>
        <v>-26082</v>
      </c>
      <c r="S5118" s="8">
        <f t="shared" ca="1" si="1286"/>
        <v>4249122</v>
      </c>
      <c r="T5118" s="8">
        <f t="shared" ca="1" si="1282"/>
        <v>414</v>
      </c>
      <c r="U5118" s="9">
        <f t="shared" ca="1" si="1287"/>
        <v>0</v>
      </c>
      <c r="V5118">
        <f t="shared" si="1283"/>
        <v>2019</v>
      </c>
      <c r="W5118">
        <f t="shared" si="1284"/>
        <v>3</v>
      </c>
    </row>
    <row r="5119" spans="1:23" x14ac:dyDescent="0.25">
      <c r="A5119" s="1">
        <v>43532</v>
      </c>
      <c r="B5119" s="2">
        <v>10241.75</v>
      </c>
      <c r="C5119" s="2">
        <v>104613</v>
      </c>
      <c r="D5119" s="2">
        <v>10202</v>
      </c>
      <c r="E5119" s="2">
        <v>10194</v>
      </c>
      <c r="F5119" s="10">
        <f t="shared" si="1274"/>
        <v>-3.8811726511582822E-3</v>
      </c>
      <c r="G5119" s="2">
        <f t="shared" ca="1" si="1275"/>
        <v>103272.7</v>
      </c>
      <c r="H5119">
        <f t="shared" ca="1" si="1276"/>
        <v>1</v>
      </c>
      <c r="I5119">
        <f t="shared" si="1277"/>
        <v>1</v>
      </c>
      <c r="J5119">
        <f t="shared" si="1280"/>
        <v>-69.930000000000291</v>
      </c>
      <c r="K5119">
        <f t="shared" si="1278"/>
        <v>1</v>
      </c>
      <c r="L5119" s="11">
        <f t="shared" ca="1" si="1288"/>
        <v>10697.599999999939</v>
      </c>
      <c r="M5119">
        <f t="shared" ca="1" si="1279"/>
        <v>1</v>
      </c>
      <c r="N5119">
        <f t="shared" ca="1" si="1289"/>
        <v>0</v>
      </c>
      <c r="O5119">
        <f>COUNTIF(結算日!$A$3:$A$249,A5119)</f>
        <v>0</v>
      </c>
      <c r="Q5119" s="7">
        <f t="shared" si="1281"/>
        <v>-59</v>
      </c>
      <c r="R5119" s="8">
        <f t="shared" ca="1" si="1285"/>
        <v>-24426</v>
      </c>
      <c r="S5119" s="8">
        <f t="shared" ca="1" si="1286"/>
        <v>4224696</v>
      </c>
      <c r="T5119" s="8">
        <f t="shared" ca="1" si="1282"/>
        <v>414</v>
      </c>
      <c r="U5119" s="9">
        <f t="shared" ca="1" si="1287"/>
        <v>0</v>
      </c>
      <c r="V5119">
        <f t="shared" si="1283"/>
        <v>2019</v>
      </c>
      <c r="W5119">
        <f t="shared" si="1284"/>
        <v>3</v>
      </c>
    </row>
    <row r="5120" spans="1:23" x14ac:dyDescent="0.25">
      <c r="A5120" s="1">
        <v>43535</v>
      </c>
      <c r="B5120" s="2">
        <v>10250.280000000001</v>
      </c>
      <c r="C5120" s="2">
        <v>90708</v>
      </c>
      <c r="D5120" s="2">
        <v>10227</v>
      </c>
      <c r="E5120" s="2">
        <v>10219</v>
      </c>
      <c r="F5120" s="10">
        <f t="shared" si="1274"/>
        <v>-2.2711574708204063E-3</v>
      </c>
      <c r="G5120" s="2">
        <f t="shared" ca="1" si="1275"/>
        <v>103696.05</v>
      </c>
      <c r="H5120">
        <f t="shared" ca="1" si="1276"/>
        <v>-1</v>
      </c>
      <c r="I5120">
        <f t="shared" si="1277"/>
        <v>1</v>
      </c>
      <c r="J5120">
        <f t="shared" si="1280"/>
        <v>8.5300000000006548</v>
      </c>
      <c r="K5120">
        <f t="shared" si="1278"/>
        <v>1</v>
      </c>
      <c r="L5120" s="11">
        <f t="shared" ca="1" si="1288"/>
        <v>10706.129999999939</v>
      </c>
      <c r="M5120">
        <f t="shared" ca="1" si="1279"/>
        <v>1</v>
      </c>
      <c r="N5120">
        <f t="shared" ca="1" si="1289"/>
        <v>0</v>
      </c>
      <c r="O5120">
        <f>COUNTIF(結算日!$A$3:$A$249,A5120)</f>
        <v>0</v>
      </c>
      <c r="Q5120" s="7">
        <f t="shared" si="1281"/>
        <v>25</v>
      </c>
      <c r="R5120" s="8">
        <f t="shared" ca="1" si="1285"/>
        <v>10350</v>
      </c>
      <c r="S5120" s="8">
        <f t="shared" ca="1" si="1286"/>
        <v>4235046</v>
      </c>
      <c r="T5120" s="8">
        <f t="shared" ca="1" si="1282"/>
        <v>414</v>
      </c>
      <c r="U5120" s="9">
        <f t="shared" ca="1" si="1287"/>
        <v>0</v>
      </c>
      <c r="V5120">
        <f t="shared" si="1283"/>
        <v>2019</v>
      </c>
      <c r="W5120">
        <f t="shared" si="1284"/>
        <v>3</v>
      </c>
    </row>
    <row r="5121" spans="1:23" x14ac:dyDescent="0.25">
      <c r="A5121" s="1">
        <v>43536</v>
      </c>
      <c r="B5121" s="2">
        <v>10343.33</v>
      </c>
      <c r="C5121" s="2">
        <v>109871</v>
      </c>
      <c r="D5121" s="2">
        <v>10350</v>
      </c>
      <c r="E5121" s="2">
        <v>10342</v>
      </c>
      <c r="F5121" s="10">
        <f t="shared" si="1274"/>
        <v>6.4486002090236028E-4</v>
      </c>
      <c r="G5121" s="2">
        <f t="shared" ca="1" si="1275"/>
        <v>104638.5</v>
      </c>
      <c r="H5121">
        <f t="shared" ca="1" si="1276"/>
        <v>1</v>
      </c>
      <c r="I5121">
        <f t="shared" si="1277"/>
        <v>-1</v>
      </c>
      <c r="J5121">
        <f t="shared" si="1280"/>
        <v>93.049999999999272</v>
      </c>
      <c r="K5121">
        <f t="shared" ca="1" si="1278"/>
        <v>1</v>
      </c>
      <c r="L5121" s="11">
        <f t="shared" ca="1" si="1288"/>
        <v>10799.179999999938</v>
      </c>
      <c r="M5121">
        <f t="shared" ca="1" si="1279"/>
        <v>1</v>
      </c>
      <c r="N5121">
        <f t="shared" ca="1" si="1289"/>
        <v>0</v>
      </c>
      <c r="O5121">
        <f>COUNTIF(結算日!$A$3:$A$249,A5121)</f>
        <v>0</v>
      </c>
      <c r="Q5121" s="7">
        <f t="shared" si="1281"/>
        <v>123</v>
      </c>
      <c r="R5121" s="8">
        <f t="shared" ca="1" si="1285"/>
        <v>50922</v>
      </c>
      <c r="S5121" s="8">
        <f t="shared" ca="1" si="1286"/>
        <v>4285968</v>
      </c>
      <c r="T5121" s="8">
        <f t="shared" ca="1" si="1282"/>
        <v>414</v>
      </c>
      <c r="U5121" s="9">
        <f t="shared" ca="1" si="1287"/>
        <v>0</v>
      </c>
      <c r="V5121">
        <f t="shared" si="1283"/>
        <v>2019</v>
      </c>
      <c r="W5121">
        <f t="shared" si="1284"/>
        <v>3</v>
      </c>
    </row>
    <row r="5122" spans="1:23" x14ac:dyDescent="0.25">
      <c r="A5122" s="1">
        <v>43537</v>
      </c>
      <c r="B5122" s="2">
        <v>10373.32</v>
      </c>
      <c r="C5122" s="2">
        <v>94357</v>
      </c>
      <c r="D5122" s="2">
        <v>10362</v>
      </c>
      <c r="E5122" s="2">
        <v>10355</v>
      </c>
      <c r="F5122" s="10">
        <f t="shared" ref="F5122:F5140" si="1290">IF(O5122=1,E5122,D5122)/B5122-1</f>
        <v>-1.0912610427519231E-3</v>
      </c>
      <c r="G5122" s="2">
        <f t="shared" ref="G5122:G5140" ca="1" si="1291">IF(ROW()&gt;$G$1,AVERAGE(OFFSET(C5122,-$G$1+1,,$G$1)),"")</f>
        <v>104755.375</v>
      </c>
      <c r="H5122">
        <f t="shared" ref="H5122:H5140" ca="1" si="1292">IF(G5122="",0,SIGN(C5122-G5122))</f>
        <v>-1</v>
      </c>
      <c r="I5122">
        <f t="shared" ref="I5122:I5140" si="1293">-SIGN(F5122)</f>
        <v>1</v>
      </c>
      <c r="J5122">
        <f t="shared" si="1280"/>
        <v>29.989999999999782</v>
      </c>
      <c r="K5122">
        <f t="shared" ref="K5122:K5140" si="1294">CHOOSE($K$1,H5122*(2-$K$1)+I5122*($K$1-1),IF(ABS(F5122)&gt;($K$1-2)/100,I5122,H5122))</f>
        <v>1</v>
      </c>
      <c r="L5122" s="11">
        <f t="shared" ca="1" si="1288"/>
        <v>10829.169999999938</v>
      </c>
      <c r="M5122">
        <f t="shared" ref="M5122:M5140" ca="1" si="1295">INT(L5122*$P$1/B5122)*K5122</f>
        <v>1</v>
      </c>
      <c r="N5122">
        <f t="shared" ca="1" si="1289"/>
        <v>0</v>
      </c>
      <c r="O5122">
        <f>COUNTIF(結算日!$A$3:$A$249,A5122)</f>
        <v>0</v>
      </c>
      <c r="Q5122" s="7">
        <f t="shared" si="1281"/>
        <v>12</v>
      </c>
      <c r="R5122" s="8">
        <f t="shared" ca="1" si="1285"/>
        <v>4968</v>
      </c>
      <c r="S5122" s="8">
        <f t="shared" ca="1" si="1286"/>
        <v>4290936</v>
      </c>
      <c r="T5122" s="8">
        <f t="shared" ca="1" si="1282"/>
        <v>414</v>
      </c>
      <c r="U5122" s="9">
        <f t="shared" ca="1" si="1287"/>
        <v>0</v>
      </c>
      <c r="V5122">
        <f t="shared" si="1283"/>
        <v>2019</v>
      </c>
      <c r="W5122">
        <f t="shared" si="1284"/>
        <v>3</v>
      </c>
    </row>
    <row r="5123" spans="1:23" x14ac:dyDescent="0.25">
      <c r="A5123" s="1">
        <v>43538</v>
      </c>
      <c r="B5123" s="2">
        <v>10348.65</v>
      </c>
      <c r="C5123" s="2">
        <v>113865</v>
      </c>
      <c r="D5123" s="2">
        <v>10338</v>
      </c>
      <c r="E5123" s="2">
        <v>10332</v>
      </c>
      <c r="F5123" s="10">
        <f t="shared" si="1290"/>
        <v>-1.0291197402559904E-3</v>
      </c>
      <c r="G5123" s="2">
        <f t="shared" ca="1" si="1291"/>
        <v>104952.4</v>
      </c>
      <c r="H5123">
        <f t="shared" ca="1" si="1292"/>
        <v>1</v>
      </c>
      <c r="I5123">
        <f t="shared" si="1293"/>
        <v>1</v>
      </c>
      <c r="J5123">
        <f t="shared" ref="J5123:J5140" si="1296">B5123-B5122</f>
        <v>-24.670000000000073</v>
      </c>
      <c r="K5123">
        <f t="shared" si="1294"/>
        <v>1</v>
      </c>
      <c r="L5123" s="11">
        <f t="shared" ca="1" si="1288"/>
        <v>10804.499999999938</v>
      </c>
      <c r="M5123">
        <f t="shared" ca="1" si="1295"/>
        <v>1</v>
      </c>
      <c r="N5123">
        <f t="shared" ca="1" si="1289"/>
        <v>0</v>
      </c>
      <c r="O5123">
        <f>COUNTIF(結算日!$A$3:$A$249,A5123)</f>
        <v>0</v>
      </c>
      <c r="Q5123" s="7">
        <f t="shared" ref="Q5123:Q5140" si="1297">D5123-IF(O5122=1,E5122,D5122)</f>
        <v>-24</v>
      </c>
      <c r="R5123" s="8">
        <f t="shared" ca="1" si="1285"/>
        <v>-9936</v>
      </c>
      <c r="S5123" s="8">
        <f t="shared" ca="1" si="1286"/>
        <v>4281000</v>
      </c>
      <c r="T5123" s="8">
        <f t="shared" ref="T5123:T5140" ca="1" si="1298">INT(S5123*$P$1/IF(O5123=1,E5123,D5123))*K5123</f>
        <v>414</v>
      </c>
      <c r="U5123" s="9">
        <f t="shared" ca="1" si="1287"/>
        <v>0</v>
      </c>
      <c r="V5123">
        <f t="shared" ref="V5123:V5140" si="1299">YEAR(A5123)</f>
        <v>2019</v>
      </c>
      <c r="W5123">
        <f t="shared" ref="W5123:W5140" si="1300">MONTH(A5123)</f>
        <v>3</v>
      </c>
    </row>
    <row r="5124" spans="1:23" x14ac:dyDescent="0.25">
      <c r="A5124" s="1">
        <v>43539</v>
      </c>
      <c r="B5124" s="2">
        <v>10439.24</v>
      </c>
      <c r="C5124" s="2">
        <v>152996</v>
      </c>
      <c r="D5124" s="2">
        <v>10415</v>
      </c>
      <c r="E5124" s="2">
        <v>10408</v>
      </c>
      <c r="F5124" s="10">
        <f t="shared" si="1290"/>
        <v>-2.3220081155332917E-3</v>
      </c>
      <c r="G5124" s="2">
        <f t="shared" ca="1" si="1291"/>
        <v>106480.625</v>
      </c>
      <c r="H5124">
        <f t="shared" ca="1" si="1292"/>
        <v>1</v>
      </c>
      <c r="I5124">
        <f t="shared" si="1293"/>
        <v>1</v>
      </c>
      <c r="J5124">
        <f t="shared" si="1296"/>
        <v>90.590000000000146</v>
      </c>
      <c r="K5124">
        <f t="shared" si="1294"/>
        <v>1</v>
      </c>
      <c r="L5124" s="11">
        <f t="shared" ca="1" si="1288"/>
        <v>10895.089999999938</v>
      </c>
      <c r="M5124">
        <f t="shared" ca="1" si="1295"/>
        <v>1</v>
      </c>
      <c r="N5124">
        <f t="shared" ca="1" si="1289"/>
        <v>0</v>
      </c>
      <c r="O5124">
        <f>COUNTIF(結算日!$A$3:$A$249,A5124)</f>
        <v>0</v>
      </c>
      <c r="Q5124" s="7">
        <f t="shared" si="1297"/>
        <v>77</v>
      </c>
      <c r="R5124" s="8">
        <f t="shared" ref="R5124:R5140" ca="1" si="1301">Q5124*T5123</f>
        <v>31878</v>
      </c>
      <c r="S5124" s="8">
        <f t="shared" ref="S5124:S5140" ca="1" si="1302">S5123+Q5124*T5123-U5123*$U$1</f>
        <v>4312878</v>
      </c>
      <c r="T5124" s="8">
        <f t="shared" ca="1" si="1298"/>
        <v>414</v>
      </c>
      <c r="U5124" s="9">
        <f t="shared" ref="U5124:U5140" ca="1" si="1303">IF(O5124=1,ABS(T5124)+ABS(T5123),ABS(T5124-T5123))</f>
        <v>0</v>
      </c>
      <c r="V5124">
        <f t="shared" si="1299"/>
        <v>2019</v>
      </c>
      <c r="W5124">
        <f t="shared" si="1300"/>
        <v>3</v>
      </c>
    </row>
    <row r="5125" spans="1:23" x14ac:dyDescent="0.25">
      <c r="A5125" s="1">
        <v>43542</v>
      </c>
      <c r="B5125" s="2">
        <v>10512.7</v>
      </c>
      <c r="C5125" s="2">
        <v>115803</v>
      </c>
      <c r="D5125" s="2">
        <v>10478</v>
      </c>
      <c r="E5125" s="2">
        <v>10475</v>
      </c>
      <c r="F5125" s="10">
        <f t="shared" si="1290"/>
        <v>-3.300769545407034E-3</v>
      </c>
      <c r="G5125" s="2">
        <f t="shared" ca="1" si="1291"/>
        <v>107446.75</v>
      </c>
      <c r="H5125">
        <f t="shared" ca="1" si="1292"/>
        <v>1</v>
      </c>
      <c r="I5125">
        <f t="shared" si="1293"/>
        <v>1</v>
      </c>
      <c r="J5125">
        <f t="shared" si="1296"/>
        <v>73.460000000000946</v>
      </c>
      <c r="K5125">
        <f t="shared" si="1294"/>
        <v>1</v>
      </c>
      <c r="L5125" s="11">
        <f t="shared" ca="1" si="1288"/>
        <v>10968.549999999939</v>
      </c>
      <c r="M5125">
        <f t="shared" ca="1" si="1295"/>
        <v>1</v>
      </c>
      <c r="N5125">
        <f t="shared" ca="1" si="1289"/>
        <v>0</v>
      </c>
      <c r="O5125">
        <f>COUNTIF(結算日!$A$3:$A$249,A5125)</f>
        <v>0</v>
      </c>
      <c r="Q5125" s="7">
        <f t="shared" si="1297"/>
        <v>63</v>
      </c>
      <c r="R5125" s="8">
        <f t="shared" ca="1" si="1301"/>
        <v>26082</v>
      </c>
      <c r="S5125" s="8">
        <f t="shared" ca="1" si="1302"/>
        <v>4338960</v>
      </c>
      <c r="T5125" s="8">
        <f t="shared" ca="1" si="1298"/>
        <v>414</v>
      </c>
      <c r="U5125" s="9">
        <f t="shared" ca="1" si="1303"/>
        <v>0</v>
      </c>
      <c r="V5125">
        <f t="shared" si="1299"/>
        <v>2019</v>
      </c>
      <c r="W5125">
        <f t="shared" si="1300"/>
        <v>3</v>
      </c>
    </row>
    <row r="5126" spans="1:23" x14ac:dyDescent="0.25">
      <c r="A5126" s="1">
        <v>43543</v>
      </c>
      <c r="B5126" s="2">
        <v>10512.32</v>
      </c>
      <c r="C5126" s="2">
        <v>114690</v>
      </c>
      <c r="D5126" s="2">
        <v>10502</v>
      </c>
      <c r="E5126" s="2">
        <v>10493</v>
      </c>
      <c r="F5126" s="10">
        <f t="shared" si="1290"/>
        <v>-9.8170527533403273E-4</v>
      </c>
      <c r="G5126" s="2">
        <f t="shared" ca="1" si="1291"/>
        <v>107166.7</v>
      </c>
      <c r="H5126">
        <f t="shared" ca="1" si="1292"/>
        <v>1</v>
      </c>
      <c r="I5126">
        <f t="shared" si="1293"/>
        <v>1</v>
      </c>
      <c r="J5126">
        <f t="shared" si="1296"/>
        <v>-0.38000000000101863</v>
      </c>
      <c r="K5126">
        <f t="shared" ca="1" si="1294"/>
        <v>1</v>
      </c>
      <c r="L5126" s="11">
        <f t="shared" ca="1" si="1288"/>
        <v>10968.169999999938</v>
      </c>
      <c r="M5126">
        <f t="shared" ca="1" si="1295"/>
        <v>1</v>
      </c>
      <c r="N5126">
        <f t="shared" ca="1" si="1289"/>
        <v>0</v>
      </c>
      <c r="O5126">
        <f>COUNTIF(結算日!$A$3:$A$249,A5126)</f>
        <v>0</v>
      </c>
      <c r="Q5126" s="7">
        <f t="shared" si="1297"/>
        <v>24</v>
      </c>
      <c r="R5126" s="8">
        <f t="shared" ca="1" si="1301"/>
        <v>9936</v>
      </c>
      <c r="S5126" s="8">
        <f t="shared" ca="1" si="1302"/>
        <v>4348896</v>
      </c>
      <c r="T5126" s="8">
        <f t="shared" ca="1" si="1298"/>
        <v>414</v>
      </c>
      <c r="U5126" s="9">
        <f t="shared" ca="1" si="1303"/>
        <v>0</v>
      </c>
      <c r="V5126">
        <f t="shared" si="1299"/>
        <v>2019</v>
      </c>
      <c r="W5126">
        <f t="shared" si="1300"/>
        <v>3</v>
      </c>
    </row>
    <row r="5127" spans="1:23" x14ac:dyDescent="0.25">
      <c r="A5127" s="1">
        <v>43544</v>
      </c>
      <c r="B5127" s="2">
        <v>10551.56</v>
      </c>
      <c r="C5127" s="2">
        <v>118667</v>
      </c>
      <c r="D5127" s="2">
        <v>10545</v>
      </c>
      <c r="E5127" s="2">
        <v>10515</v>
      </c>
      <c r="F5127" s="10">
        <f t="shared" si="1290"/>
        <v>-3.4648904996038565E-3</v>
      </c>
      <c r="G5127" s="2">
        <f t="shared" ca="1" si="1291"/>
        <v>107947.6</v>
      </c>
      <c r="H5127">
        <f t="shared" ca="1" si="1292"/>
        <v>1</v>
      </c>
      <c r="I5127">
        <f t="shared" si="1293"/>
        <v>1</v>
      </c>
      <c r="J5127">
        <f t="shared" si="1296"/>
        <v>39.239999999999782</v>
      </c>
      <c r="K5127">
        <f t="shared" si="1294"/>
        <v>1</v>
      </c>
      <c r="L5127" s="11">
        <f t="shared" ca="1" si="1288"/>
        <v>11007.409999999938</v>
      </c>
      <c r="M5127">
        <f t="shared" ca="1" si="1295"/>
        <v>1</v>
      </c>
      <c r="N5127">
        <f t="shared" ca="1" si="1289"/>
        <v>0</v>
      </c>
      <c r="O5127">
        <f>COUNTIF(結算日!$A$3:$A$249,A5127)</f>
        <v>1</v>
      </c>
      <c r="Q5127" s="7">
        <f t="shared" si="1297"/>
        <v>43</v>
      </c>
      <c r="R5127" s="8">
        <f t="shared" ca="1" si="1301"/>
        <v>17802</v>
      </c>
      <c r="S5127" s="8">
        <f t="shared" ca="1" si="1302"/>
        <v>4366698</v>
      </c>
      <c r="T5127" s="8">
        <f t="shared" ca="1" si="1298"/>
        <v>415</v>
      </c>
      <c r="U5127" s="9">
        <f t="shared" ca="1" si="1303"/>
        <v>829</v>
      </c>
      <c r="V5127">
        <f t="shared" si="1299"/>
        <v>2019</v>
      </c>
      <c r="W5127">
        <f t="shared" si="1300"/>
        <v>3</v>
      </c>
    </row>
    <row r="5128" spans="1:23" x14ac:dyDescent="0.25">
      <c r="A5128" s="1">
        <v>43545</v>
      </c>
      <c r="B5128" s="2">
        <v>10609.55</v>
      </c>
      <c r="C5128" s="2">
        <v>111123</v>
      </c>
      <c r="D5128" s="2">
        <v>10585</v>
      </c>
      <c r="E5128" s="2">
        <v>10575</v>
      </c>
      <c r="F5128" s="10">
        <f t="shared" si="1290"/>
        <v>-2.3139529951787807E-3</v>
      </c>
      <c r="G5128" s="2">
        <f t="shared" ca="1" si="1291"/>
        <v>108380.22500000001</v>
      </c>
      <c r="H5128">
        <f t="shared" ca="1" si="1292"/>
        <v>1</v>
      </c>
      <c r="I5128">
        <f t="shared" si="1293"/>
        <v>1</v>
      </c>
      <c r="J5128">
        <f t="shared" si="1296"/>
        <v>57.989999999999782</v>
      </c>
      <c r="K5128">
        <f t="shared" si="1294"/>
        <v>1</v>
      </c>
      <c r="L5128" s="11">
        <f t="shared" ca="1" si="1288"/>
        <v>11065.399999999938</v>
      </c>
      <c r="M5128">
        <f t="shared" ca="1" si="1295"/>
        <v>1</v>
      </c>
      <c r="N5128">
        <f t="shared" ca="1" si="1289"/>
        <v>0</v>
      </c>
      <c r="O5128">
        <f>COUNTIF(結算日!$A$3:$A$249,A5128)</f>
        <v>0</v>
      </c>
      <c r="Q5128" s="7">
        <f t="shared" si="1297"/>
        <v>70</v>
      </c>
      <c r="R5128" s="8">
        <f t="shared" ca="1" si="1301"/>
        <v>29050</v>
      </c>
      <c r="S5128" s="8">
        <f t="shared" ca="1" si="1302"/>
        <v>4394919</v>
      </c>
      <c r="T5128" s="8">
        <f t="shared" ca="1" si="1298"/>
        <v>415</v>
      </c>
      <c r="U5128" s="9">
        <f t="shared" ca="1" si="1303"/>
        <v>0</v>
      </c>
      <c r="V5128">
        <f t="shared" si="1299"/>
        <v>2019</v>
      </c>
      <c r="W5128">
        <f t="shared" si="1300"/>
        <v>3</v>
      </c>
    </row>
    <row r="5129" spans="1:23" x14ac:dyDescent="0.25">
      <c r="A5129" s="1">
        <v>43546</v>
      </c>
      <c r="B5129" s="2">
        <v>10639.07</v>
      </c>
      <c r="C5129" s="2">
        <v>130355</v>
      </c>
      <c r="D5129" s="2">
        <v>10614</v>
      </c>
      <c r="E5129" s="2">
        <v>10604</v>
      </c>
      <c r="F5129" s="10">
        <f t="shared" si="1290"/>
        <v>-2.3564089718367542E-3</v>
      </c>
      <c r="G5129" s="2">
        <f t="shared" ca="1" si="1291"/>
        <v>109851.925</v>
      </c>
      <c r="H5129">
        <f t="shared" ca="1" si="1292"/>
        <v>1</v>
      </c>
      <c r="I5129">
        <f t="shared" si="1293"/>
        <v>1</v>
      </c>
      <c r="J5129">
        <f t="shared" si="1296"/>
        <v>29.520000000000437</v>
      </c>
      <c r="K5129">
        <f t="shared" si="1294"/>
        <v>1</v>
      </c>
      <c r="L5129" s="11">
        <f t="shared" ca="1" si="1288"/>
        <v>11094.919999999938</v>
      </c>
      <c r="M5129">
        <f t="shared" ca="1" si="1295"/>
        <v>1</v>
      </c>
      <c r="N5129">
        <f t="shared" ca="1" si="1289"/>
        <v>0</v>
      </c>
      <c r="O5129">
        <f>COUNTIF(結算日!$A$3:$A$249,A5129)</f>
        <v>0</v>
      </c>
      <c r="Q5129" s="7">
        <f t="shared" si="1297"/>
        <v>29</v>
      </c>
      <c r="R5129" s="8">
        <f t="shared" ca="1" si="1301"/>
        <v>12035</v>
      </c>
      <c r="S5129" s="8">
        <f t="shared" ca="1" si="1302"/>
        <v>4406954</v>
      </c>
      <c r="T5129" s="8">
        <f t="shared" ca="1" si="1298"/>
        <v>415</v>
      </c>
      <c r="U5129" s="9">
        <f t="shared" ca="1" si="1303"/>
        <v>0</v>
      </c>
      <c r="V5129">
        <f t="shared" si="1299"/>
        <v>2019</v>
      </c>
      <c r="W5129">
        <f t="shared" si="1300"/>
        <v>3</v>
      </c>
    </row>
    <row r="5130" spans="1:23" x14ac:dyDescent="0.25">
      <c r="A5130" s="1">
        <v>43549</v>
      </c>
      <c r="B5130" s="2">
        <v>10479.48</v>
      </c>
      <c r="C5130" s="2">
        <v>107713</v>
      </c>
      <c r="D5130" s="2">
        <v>10439</v>
      </c>
      <c r="E5130" s="2">
        <v>10431</v>
      </c>
      <c r="F5130" s="10">
        <f t="shared" si="1290"/>
        <v>-3.8627870848553236E-3</v>
      </c>
      <c r="G5130" s="2">
        <f t="shared" ca="1" si="1291"/>
        <v>110099.125</v>
      </c>
      <c r="H5130">
        <f t="shared" ca="1" si="1292"/>
        <v>-1</v>
      </c>
      <c r="I5130">
        <f t="shared" si="1293"/>
        <v>1</v>
      </c>
      <c r="J5130">
        <f t="shared" si="1296"/>
        <v>-159.59000000000015</v>
      </c>
      <c r="K5130">
        <f t="shared" si="1294"/>
        <v>1</v>
      </c>
      <c r="L5130" s="11">
        <f t="shared" ca="1" si="1288"/>
        <v>10935.329999999938</v>
      </c>
      <c r="M5130">
        <f t="shared" ca="1" si="1295"/>
        <v>1</v>
      </c>
      <c r="N5130">
        <f t="shared" ca="1" si="1289"/>
        <v>0</v>
      </c>
      <c r="O5130">
        <f>COUNTIF(結算日!$A$3:$A$249,A5130)</f>
        <v>0</v>
      </c>
      <c r="Q5130" s="7">
        <f t="shared" si="1297"/>
        <v>-175</v>
      </c>
      <c r="R5130" s="8">
        <f t="shared" ca="1" si="1301"/>
        <v>-72625</v>
      </c>
      <c r="S5130" s="8">
        <f t="shared" ca="1" si="1302"/>
        <v>4334329</v>
      </c>
      <c r="T5130" s="8">
        <f t="shared" ca="1" si="1298"/>
        <v>415</v>
      </c>
      <c r="U5130" s="9">
        <f t="shared" ca="1" si="1303"/>
        <v>0</v>
      </c>
      <c r="V5130">
        <f t="shared" si="1299"/>
        <v>2019</v>
      </c>
      <c r="W5130">
        <f t="shared" si="1300"/>
        <v>3</v>
      </c>
    </row>
    <row r="5131" spans="1:23" x14ac:dyDescent="0.25">
      <c r="A5131" s="1">
        <v>43550</v>
      </c>
      <c r="B5131" s="2">
        <v>10559.2</v>
      </c>
      <c r="C5131" s="2">
        <v>102825</v>
      </c>
      <c r="D5131" s="2">
        <v>10523</v>
      </c>
      <c r="E5131" s="2">
        <v>10513</v>
      </c>
      <c r="F5131" s="10">
        <f t="shared" si="1290"/>
        <v>-3.4282900219714252E-3</v>
      </c>
      <c r="G5131" s="2">
        <f t="shared" ca="1" si="1291"/>
        <v>110300.75</v>
      </c>
      <c r="H5131">
        <f t="shared" ca="1" si="1292"/>
        <v>-1</v>
      </c>
      <c r="I5131">
        <f t="shared" si="1293"/>
        <v>1</v>
      </c>
      <c r="J5131">
        <f t="shared" si="1296"/>
        <v>79.720000000001164</v>
      </c>
      <c r="K5131">
        <f t="shared" si="1294"/>
        <v>1</v>
      </c>
      <c r="L5131" s="11">
        <f t="shared" ca="1" si="1288"/>
        <v>11015.049999999939</v>
      </c>
      <c r="M5131">
        <f t="shared" ca="1" si="1295"/>
        <v>1</v>
      </c>
      <c r="N5131">
        <f t="shared" ca="1" si="1289"/>
        <v>0</v>
      </c>
      <c r="O5131">
        <f>COUNTIF(結算日!$A$3:$A$249,A5131)</f>
        <v>0</v>
      </c>
      <c r="Q5131" s="7">
        <f t="shared" si="1297"/>
        <v>84</v>
      </c>
      <c r="R5131" s="8">
        <f t="shared" ca="1" si="1301"/>
        <v>34860</v>
      </c>
      <c r="S5131" s="8">
        <f t="shared" ca="1" si="1302"/>
        <v>4369189</v>
      </c>
      <c r="T5131" s="8">
        <f t="shared" ca="1" si="1298"/>
        <v>415</v>
      </c>
      <c r="U5131" s="9">
        <f t="shared" ca="1" si="1303"/>
        <v>0</v>
      </c>
      <c r="V5131">
        <f t="shared" si="1299"/>
        <v>2019</v>
      </c>
      <c r="W5131">
        <f t="shared" si="1300"/>
        <v>3</v>
      </c>
    </row>
    <row r="5132" spans="1:23" x14ac:dyDescent="0.25">
      <c r="A5132" s="1">
        <v>43551</v>
      </c>
      <c r="B5132" s="2">
        <v>10542.7</v>
      </c>
      <c r="C5132" s="2">
        <v>103110</v>
      </c>
      <c r="D5132" s="2">
        <v>10520</v>
      </c>
      <c r="E5132" s="2">
        <v>10510</v>
      </c>
      <c r="F5132" s="10">
        <f t="shared" si="1290"/>
        <v>-2.1531486241666009E-3</v>
      </c>
      <c r="G5132" s="2">
        <f t="shared" ca="1" si="1291"/>
        <v>110607.1</v>
      </c>
      <c r="H5132">
        <f t="shared" ca="1" si="1292"/>
        <v>-1</v>
      </c>
      <c r="I5132">
        <f t="shared" si="1293"/>
        <v>1</v>
      </c>
      <c r="J5132">
        <f t="shared" si="1296"/>
        <v>-16.5</v>
      </c>
      <c r="K5132">
        <f t="shared" si="1294"/>
        <v>1</v>
      </c>
      <c r="L5132" s="11">
        <f t="shared" ca="1" si="1288"/>
        <v>10998.549999999939</v>
      </c>
      <c r="M5132">
        <f t="shared" ca="1" si="1295"/>
        <v>1</v>
      </c>
      <c r="N5132">
        <f t="shared" ca="1" si="1289"/>
        <v>0</v>
      </c>
      <c r="O5132">
        <f>COUNTIF(結算日!$A$3:$A$249,A5132)</f>
        <v>0</v>
      </c>
      <c r="Q5132" s="7">
        <f t="shared" si="1297"/>
        <v>-3</v>
      </c>
      <c r="R5132" s="8">
        <f t="shared" ca="1" si="1301"/>
        <v>-1245</v>
      </c>
      <c r="S5132" s="8">
        <f t="shared" ca="1" si="1302"/>
        <v>4367944</v>
      </c>
      <c r="T5132" s="8">
        <f t="shared" ca="1" si="1298"/>
        <v>415</v>
      </c>
      <c r="U5132" s="9">
        <f t="shared" ca="1" si="1303"/>
        <v>0</v>
      </c>
      <c r="V5132">
        <f t="shared" si="1299"/>
        <v>2019</v>
      </c>
      <c r="W5132">
        <f t="shared" si="1300"/>
        <v>3</v>
      </c>
    </row>
    <row r="5133" spans="1:23" x14ac:dyDescent="0.25">
      <c r="A5133" s="1">
        <v>43552</v>
      </c>
      <c r="B5133" s="2">
        <v>10536.26</v>
      </c>
      <c r="C5133" s="2">
        <v>88679</v>
      </c>
      <c r="D5133" s="2">
        <v>10494</v>
      </c>
      <c r="E5133" s="2">
        <v>10483</v>
      </c>
      <c r="F5133" s="10">
        <f t="shared" si="1290"/>
        <v>-4.0109108924798464E-3</v>
      </c>
      <c r="G5133" s="2">
        <f t="shared" ca="1" si="1291"/>
        <v>110428.4</v>
      </c>
      <c r="H5133">
        <f t="shared" ca="1" si="1292"/>
        <v>-1</v>
      </c>
      <c r="I5133">
        <f t="shared" si="1293"/>
        <v>1</v>
      </c>
      <c r="J5133">
        <f t="shared" si="1296"/>
        <v>-6.4400000000005093</v>
      </c>
      <c r="K5133">
        <f t="shared" si="1294"/>
        <v>1</v>
      </c>
      <c r="L5133" s="11">
        <f t="shared" ca="1" si="1288"/>
        <v>10992.109999999939</v>
      </c>
      <c r="M5133">
        <f t="shared" ca="1" si="1295"/>
        <v>1</v>
      </c>
      <c r="N5133">
        <f t="shared" ca="1" si="1289"/>
        <v>0</v>
      </c>
      <c r="O5133">
        <f>COUNTIF(結算日!$A$3:$A$249,A5133)</f>
        <v>0</v>
      </c>
      <c r="Q5133" s="7">
        <f t="shared" si="1297"/>
        <v>-26</v>
      </c>
      <c r="R5133" s="8">
        <f t="shared" ca="1" si="1301"/>
        <v>-10790</v>
      </c>
      <c r="S5133" s="8">
        <f t="shared" ca="1" si="1302"/>
        <v>4357154</v>
      </c>
      <c r="T5133" s="8">
        <f t="shared" ca="1" si="1298"/>
        <v>415</v>
      </c>
      <c r="U5133" s="9">
        <f t="shared" ca="1" si="1303"/>
        <v>0</v>
      </c>
      <c r="V5133">
        <f t="shared" si="1299"/>
        <v>2019</v>
      </c>
      <c r="W5133">
        <f t="shared" si="1300"/>
        <v>3</v>
      </c>
    </row>
    <row r="5134" spans="1:23" x14ac:dyDescent="0.25">
      <c r="A5134" s="1">
        <v>43553</v>
      </c>
      <c r="B5134" s="2">
        <v>10641.04</v>
      </c>
      <c r="C5134" s="2">
        <v>120989</v>
      </c>
      <c r="D5134" s="2">
        <v>10597</v>
      </c>
      <c r="E5134" s="2">
        <v>10587</v>
      </c>
      <c r="F5134" s="10">
        <f t="shared" si="1290"/>
        <v>-4.138693210438138E-3</v>
      </c>
      <c r="G5134" s="2">
        <f t="shared" ca="1" si="1291"/>
        <v>111158.25</v>
      </c>
      <c r="H5134">
        <f t="shared" ca="1" si="1292"/>
        <v>1</v>
      </c>
      <c r="I5134">
        <f t="shared" si="1293"/>
        <v>1</v>
      </c>
      <c r="J5134">
        <f t="shared" si="1296"/>
        <v>104.78000000000065</v>
      </c>
      <c r="K5134">
        <f t="shared" si="1294"/>
        <v>1</v>
      </c>
      <c r="L5134" s="11">
        <f t="shared" ca="1" si="1288"/>
        <v>11096.889999999939</v>
      </c>
      <c r="M5134">
        <f t="shared" ca="1" si="1295"/>
        <v>1</v>
      </c>
      <c r="N5134">
        <f t="shared" ca="1" si="1289"/>
        <v>0</v>
      </c>
      <c r="O5134">
        <f>COUNTIF(結算日!$A$3:$A$249,A5134)</f>
        <v>0</v>
      </c>
      <c r="Q5134" s="7">
        <f t="shared" si="1297"/>
        <v>103</v>
      </c>
      <c r="R5134" s="8">
        <f t="shared" ca="1" si="1301"/>
        <v>42745</v>
      </c>
      <c r="S5134" s="8">
        <f t="shared" ca="1" si="1302"/>
        <v>4399899</v>
      </c>
      <c r="T5134" s="8">
        <f t="shared" ca="1" si="1298"/>
        <v>415</v>
      </c>
      <c r="U5134" s="9">
        <f t="shared" ca="1" si="1303"/>
        <v>0</v>
      </c>
      <c r="V5134">
        <f t="shared" si="1299"/>
        <v>2019</v>
      </c>
      <c r="W5134">
        <f t="shared" si="1300"/>
        <v>3</v>
      </c>
    </row>
    <row r="5135" spans="1:23" x14ac:dyDescent="0.25">
      <c r="A5135" s="1">
        <v>43556</v>
      </c>
      <c r="B5135" s="2">
        <v>10642.63</v>
      </c>
      <c r="C5135" s="2">
        <v>153056</v>
      </c>
      <c r="D5135" s="2">
        <v>10638</v>
      </c>
      <c r="E5135" s="2">
        <v>10629</v>
      </c>
      <c r="F5135" s="10">
        <f t="shared" si="1290"/>
        <v>-4.3504284185391651E-4</v>
      </c>
      <c r="G5135" s="2">
        <f t="shared" ca="1" si="1291"/>
        <v>113055.47500000001</v>
      </c>
      <c r="H5135">
        <f t="shared" ca="1" si="1292"/>
        <v>1</v>
      </c>
      <c r="I5135">
        <f t="shared" si="1293"/>
        <v>1</v>
      </c>
      <c r="J5135">
        <f t="shared" si="1296"/>
        <v>1.5899999999983265</v>
      </c>
      <c r="K5135">
        <f t="shared" ca="1" si="1294"/>
        <v>1</v>
      </c>
      <c r="L5135" s="11">
        <f t="shared" ca="1" si="1288"/>
        <v>11098.479999999938</v>
      </c>
      <c r="M5135">
        <f t="shared" ca="1" si="1295"/>
        <v>1</v>
      </c>
      <c r="N5135">
        <f t="shared" ca="1" si="1289"/>
        <v>0</v>
      </c>
      <c r="O5135">
        <f>COUNTIF(結算日!$A$3:$A$249,A5135)</f>
        <v>0</v>
      </c>
      <c r="Q5135" s="7">
        <f t="shared" si="1297"/>
        <v>41</v>
      </c>
      <c r="R5135" s="8">
        <f t="shared" ca="1" si="1301"/>
        <v>17015</v>
      </c>
      <c r="S5135" s="8">
        <f t="shared" ca="1" si="1302"/>
        <v>4416914</v>
      </c>
      <c r="T5135" s="8">
        <f t="shared" ca="1" si="1298"/>
        <v>415</v>
      </c>
      <c r="U5135" s="9">
        <f t="shared" ca="1" si="1303"/>
        <v>0</v>
      </c>
      <c r="V5135">
        <f t="shared" si="1299"/>
        <v>2019</v>
      </c>
      <c r="W5135">
        <f t="shared" si="1300"/>
        <v>4</v>
      </c>
    </row>
    <row r="5136" spans="1:23" x14ac:dyDescent="0.25">
      <c r="A5136" s="1">
        <v>43557</v>
      </c>
      <c r="B5136" s="2">
        <v>10690.3</v>
      </c>
      <c r="C5136" s="2">
        <v>133367</v>
      </c>
      <c r="D5136" s="2">
        <v>10679</v>
      </c>
      <c r="E5136" s="2">
        <v>10666</v>
      </c>
      <c r="F5136" s="10">
        <f t="shared" si="1290"/>
        <v>-1.0570330112343873E-3</v>
      </c>
      <c r="G5136" s="2">
        <f t="shared" ca="1" si="1291"/>
        <v>114758.3</v>
      </c>
      <c r="H5136">
        <f t="shared" ca="1" si="1292"/>
        <v>1</v>
      </c>
      <c r="I5136">
        <f t="shared" si="1293"/>
        <v>1</v>
      </c>
      <c r="J5136">
        <f t="shared" si="1296"/>
        <v>47.670000000000073</v>
      </c>
      <c r="K5136">
        <f t="shared" si="1294"/>
        <v>1</v>
      </c>
      <c r="L5136" s="11">
        <f t="shared" ca="1" si="1288"/>
        <v>11146.149999999938</v>
      </c>
      <c r="M5136">
        <f t="shared" ca="1" si="1295"/>
        <v>1</v>
      </c>
      <c r="N5136">
        <f t="shared" ca="1" si="1289"/>
        <v>0</v>
      </c>
      <c r="O5136">
        <f>COUNTIF(結算日!$A$3:$A$249,A5136)</f>
        <v>0</v>
      </c>
      <c r="Q5136" s="7">
        <f t="shared" si="1297"/>
        <v>41</v>
      </c>
      <c r="R5136" s="8">
        <f t="shared" ca="1" si="1301"/>
        <v>17015</v>
      </c>
      <c r="S5136" s="8">
        <f t="shared" ca="1" si="1302"/>
        <v>4433929</v>
      </c>
      <c r="T5136" s="8">
        <f t="shared" ca="1" si="1298"/>
        <v>415</v>
      </c>
      <c r="U5136" s="9">
        <f t="shared" ca="1" si="1303"/>
        <v>0</v>
      </c>
      <c r="V5136">
        <f t="shared" si="1299"/>
        <v>2019</v>
      </c>
      <c r="W5136">
        <f t="shared" si="1300"/>
        <v>4</v>
      </c>
    </row>
    <row r="5137" spans="1:23" x14ac:dyDescent="0.25">
      <c r="A5137" s="1">
        <v>43558</v>
      </c>
      <c r="B5137" s="2">
        <v>10704.38</v>
      </c>
      <c r="C5137" s="2">
        <v>116004</v>
      </c>
      <c r="D5137" s="2">
        <v>10696</v>
      </c>
      <c r="E5137" s="2">
        <v>10686</v>
      </c>
      <c r="F5137" s="10">
        <f t="shared" si="1290"/>
        <v>-7.8285711082748399E-4</v>
      </c>
      <c r="G5137" s="2">
        <f t="shared" ca="1" si="1291"/>
        <v>115580.6</v>
      </c>
      <c r="H5137">
        <f t="shared" ca="1" si="1292"/>
        <v>1</v>
      </c>
      <c r="I5137">
        <f t="shared" si="1293"/>
        <v>1</v>
      </c>
      <c r="J5137">
        <f t="shared" si="1296"/>
        <v>14.079999999999927</v>
      </c>
      <c r="K5137">
        <f t="shared" ca="1" si="1294"/>
        <v>1</v>
      </c>
      <c r="L5137" s="11">
        <f t="shared" ca="1" si="1288"/>
        <v>11160.229999999938</v>
      </c>
      <c r="M5137">
        <f t="shared" ca="1" si="1295"/>
        <v>1</v>
      </c>
      <c r="N5137">
        <f t="shared" ca="1" si="1289"/>
        <v>0</v>
      </c>
      <c r="O5137">
        <f>COUNTIF(結算日!$A$3:$A$249,A5137)</f>
        <v>0</v>
      </c>
      <c r="Q5137" s="7">
        <f t="shared" si="1297"/>
        <v>17</v>
      </c>
      <c r="R5137" s="8">
        <f t="shared" ca="1" si="1301"/>
        <v>7055</v>
      </c>
      <c r="S5137" s="8">
        <f t="shared" ca="1" si="1302"/>
        <v>4440984</v>
      </c>
      <c r="T5137" s="8">
        <f t="shared" ca="1" si="1298"/>
        <v>415</v>
      </c>
      <c r="U5137" s="9">
        <f t="shared" ca="1" si="1303"/>
        <v>0</v>
      </c>
      <c r="V5137">
        <f t="shared" si="1299"/>
        <v>2019</v>
      </c>
      <c r="W5137">
        <f t="shared" si="1300"/>
        <v>4</v>
      </c>
    </row>
    <row r="5138" spans="1:23" x14ac:dyDescent="0.25">
      <c r="A5138" s="1">
        <v>43563</v>
      </c>
      <c r="B5138" s="2">
        <v>10800.57</v>
      </c>
      <c r="C5138" s="2">
        <v>155624</v>
      </c>
      <c r="D5138" s="2">
        <v>10771</v>
      </c>
      <c r="E5138" s="2">
        <v>10762</v>
      </c>
      <c r="F5138" s="10">
        <f t="shared" si="1290"/>
        <v>-2.7378184669882843E-3</v>
      </c>
      <c r="G5138" s="2">
        <f t="shared" ca="1" si="1291"/>
        <v>116678.6</v>
      </c>
      <c r="H5138">
        <f t="shared" ca="1" si="1292"/>
        <v>1</v>
      </c>
      <c r="I5138">
        <f t="shared" si="1293"/>
        <v>1</v>
      </c>
      <c r="J5138">
        <f t="shared" si="1296"/>
        <v>96.190000000000509</v>
      </c>
      <c r="K5138">
        <f t="shared" si="1294"/>
        <v>1</v>
      </c>
      <c r="L5138" s="11">
        <f t="shared" ca="1" si="1288"/>
        <v>11256.419999999938</v>
      </c>
      <c r="M5138">
        <f t="shared" ca="1" si="1295"/>
        <v>1</v>
      </c>
      <c r="N5138">
        <f t="shared" ca="1" si="1289"/>
        <v>0</v>
      </c>
      <c r="O5138">
        <f>COUNTIF(結算日!$A$3:$A$249,A5138)</f>
        <v>0</v>
      </c>
      <c r="Q5138" s="7">
        <f t="shared" si="1297"/>
        <v>75</v>
      </c>
      <c r="R5138" s="8">
        <f t="shared" ca="1" si="1301"/>
        <v>31125</v>
      </c>
      <c r="S5138" s="8">
        <f t="shared" ca="1" si="1302"/>
        <v>4472109</v>
      </c>
      <c r="T5138" s="8">
        <f t="shared" ca="1" si="1298"/>
        <v>415</v>
      </c>
      <c r="U5138" s="9">
        <f t="shared" ca="1" si="1303"/>
        <v>0</v>
      </c>
      <c r="V5138">
        <f t="shared" si="1299"/>
        <v>2019</v>
      </c>
      <c r="W5138">
        <f t="shared" si="1300"/>
        <v>4</v>
      </c>
    </row>
    <row r="5139" spans="1:23" x14ac:dyDescent="0.25">
      <c r="A5139" s="1">
        <v>43564</v>
      </c>
      <c r="B5139" s="2">
        <v>10851.6</v>
      </c>
      <c r="C5139" s="2">
        <v>138206</v>
      </c>
      <c r="D5139" s="2">
        <v>10845</v>
      </c>
      <c r="E5139" s="2">
        <v>10837</v>
      </c>
      <c r="F5139" s="10">
        <f t="shared" si="1290"/>
        <v>-6.0820524162341627E-4</v>
      </c>
      <c r="G5139" s="2">
        <f t="shared" ca="1" si="1291"/>
        <v>117818.52499999999</v>
      </c>
      <c r="H5139">
        <f t="shared" ca="1" si="1292"/>
        <v>1</v>
      </c>
      <c r="I5139">
        <f t="shared" si="1293"/>
        <v>1</v>
      </c>
      <c r="J5139">
        <f t="shared" si="1296"/>
        <v>51.030000000000655</v>
      </c>
      <c r="K5139">
        <f t="shared" ca="1" si="1294"/>
        <v>1</v>
      </c>
      <c r="L5139" s="11">
        <f t="shared" ca="1" si="1288"/>
        <v>11307.449999999939</v>
      </c>
      <c r="M5139">
        <f t="shared" ca="1" si="1295"/>
        <v>1</v>
      </c>
      <c r="N5139">
        <f t="shared" ca="1" si="1289"/>
        <v>0</v>
      </c>
      <c r="O5139">
        <f>COUNTIF(結算日!$A$3:$A$249,A5139)</f>
        <v>0</v>
      </c>
      <c r="Q5139" s="7">
        <f t="shared" si="1297"/>
        <v>74</v>
      </c>
      <c r="R5139" s="8">
        <f t="shared" ca="1" si="1301"/>
        <v>30710</v>
      </c>
      <c r="S5139" s="8">
        <f t="shared" ca="1" si="1302"/>
        <v>4502819</v>
      </c>
      <c r="T5139" s="8">
        <f t="shared" ca="1" si="1298"/>
        <v>415</v>
      </c>
      <c r="U5139" s="9">
        <f t="shared" ca="1" si="1303"/>
        <v>0</v>
      </c>
      <c r="V5139">
        <f t="shared" si="1299"/>
        <v>2019</v>
      </c>
      <c r="W5139">
        <f t="shared" si="1300"/>
        <v>4</v>
      </c>
    </row>
    <row r="5140" spans="1:23" x14ac:dyDescent="0.25">
      <c r="A5140" s="1">
        <v>43565</v>
      </c>
      <c r="B5140" s="2">
        <v>10868.14</v>
      </c>
      <c r="C5140" s="2">
        <v>128465</v>
      </c>
      <c r="D5140" s="2">
        <v>10862</v>
      </c>
      <c r="E5140" s="2">
        <v>10856</v>
      </c>
      <c r="F5140" s="10">
        <f t="shared" si="1290"/>
        <v>-5.6495407677847886E-4</v>
      </c>
      <c r="G5140" s="2">
        <f t="shared" ca="1" si="1291"/>
        <v>118830.15</v>
      </c>
      <c r="H5140">
        <f t="shared" ca="1" si="1292"/>
        <v>1</v>
      </c>
      <c r="I5140">
        <f t="shared" si="1293"/>
        <v>1</v>
      </c>
      <c r="J5140">
        <f t="shared" si="1296"/>
        <v>16.539999999999054</v>
      </c>
      <c r="K5140">
        <f t="shared" ca="1" si="1294"/>
        <v>1</v>
      </c>
      <c r="L5140" s="12">
        <f ca="1">L5139+J5140*M5139</f>
        <v>11323.989999999938</v>
      </c>
      <c r="M5140">
        <f t="shared" ca="1" si="1295"/>
        <v>1</v>
      </c>
      <c r="N5140">
        <f t="shared" ca="1" si="1289"/>
        <v>0</v>
      </c>
      <c r="O5140">
        <f>COUNTIF(結算日!$A$3:$A$249,A5140)</f>
        <v>0</v>
      </c>
      <c r="Q5140" s="7">
        <f t="shared" si="1297"/>
        <v>17</v>
      </c>
      <c r="R5140" s="8">
        <f t="shared" ca="1" si="1301"/>
        <v>7055</v>
      </c>
      <c r="S5140" s="8">
        <f t="shared" ca="1" si="1302"/>
        <v>4509874</v>
      </c>
      <c r="T5140" s="8">
        <f t="shared" ca="1" si="1298"/>
        <v>415</v>
      </c>
      <c r="U5140" s="9">
        <f t="shared" ca="1" si="1303"/>
        <v>0</v>
      </c>
      <c r="V5140">
        <f t="shared" si="1299"/>
        <v>2019</v>
      </c>
      <c r="W5140">
        <f t="shared" si="1300"/>
        <v>4</v>
      </c>
    </row>
  </sheetData>
  <phoneticPr fontId="1" type="noConversion"/>
  <conditionalFormatting sqref="Y24:AJ4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054" r:id="rId4" name="Label4">
          <controlPr autoLine="0" r:id="rId5">
            <anchor moveWithCells="1">
              <from>
                <xdr:col>20</xdr:col>
                <xdr:colOff>19050</xdr:colOff>
                <xdr:row>0</xdr:row>
                <xdr:rowOff>38100</xdr:rowOff>
              </from>
              <to>
                <xdr:col>20</xdr:col>
                <xdr:colOff>647700</xdr:colOff>
                <xdr:row>0</xdr:row>
                <xdr:rowOff>200025</xdr:rowOff>
              </to>
            </anchor>
          </controlPr>
        </control>
      </mc:Choice>
      <mc:Fallback>
        <control shapeId="2054" r:id="rId4" name="Label4"/>
      </mc:Fallback>
    </mc:AlternateContent>
    <mc:AlternateContent xmlns:mc="http://schemas.openxmlformats.org/markup-compatibility/2006">
      <mc:Choice Requires="x14">
        <control shapeId="2051" r:id="rId6" name="Label2">
          <controlPr autoLine="0" r:id="rId7">
            <anchor moveWithCells="1">
              <from>
                <xdr:col>6</xdr:col>
                <xdr:colOff>9525</xdr:colOff>
                <xdr:row>0</xdr:row>
                <xdr:rowOff>28575</xdr:rowOff>
              </from>
              <to>
                <xdr:col>6</xdr:col>
                <xdr:colOff>419100</xdr:colOff>
                <xdr:row>1</xdr:row>
                <xdr:rowOff>19050</xdr:rowOff>
              </to>
            </anchor>
          </controlPr>
        </control>
      </mc:Choice>
      <mc:Fallback>
        <control shapeId="2051" r:id="rId6" name="Label2"/>
      </mc:Fallback>
    </mc:AlternateContent>
    <mc:AlternateContent xmlns:mc="http://schemas.openxmlformats.org/markup-compatibility/2006">
      <mc:Choice Requires="x14">
        <control shapeId="2050" r:id="rId8" name="Label1">
          <controlPr autoLine="0" r:id="rId9">
            <anchor moveWithCells="1">
              <from>
                <xdr:col>15</xdr:col>
                <xdr:colOff>28575</xdr:colOff>
                <xdr:row>0</xdr:row>
                <xdr:rowOff>19050</xdr:rowOff>
              </from>
              <to>
                <xdr:col>15</xdr:col>
                <xdr:colOff>428625</xdr:colOff>
                <xdr:row>1</xdr:row>
                <xdr:rowOff>0</xdr:rowOff>
              </to>
            </anchor>
          </controlPr>
        </control>
      </mc:Choice>
      <mc:Fallback>
        <control shapeId="2050" r:id="rId8" name="Label1"/>
      </mc:Fallback>
    </mc:AlternateContent>
    <mc:AlternateContent xmlns:mc="http://schemas.openxmlformats.org/markup-compatibility/2006">
      <mc:Choice Requires="x14">
        <control shapeId="2052" r:id="rId10" name="Label3">
          <controlPr autoLine="0" r:id="rId11">
            <anchor moveWithCells="1">
              <from>
                <xdr:col>10</xdr:col>
                <xdr:colOff>9525</xdr:colOff>
                <xdr:row>0</xdr:row>
                <xdr:rowOff>38100</xdr:rowOff>
              </from>
              <to>
                <xdr:col>10</xdr:col>
                <xdr:colOff>390525</xdr:colOff>
                <xdr:row>1</xdr:row>
                <xdr:rowOff>9525</xdr:rowOff>
              </to>
            </anchor>
          </controlPr>
        </control>
      </mc:Choice>
      <mc:Fallback>
        <control shapeId="2052" r:id="rId10" name="Label3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E248"/>
  <sheetViews>
    <sheetView workbookViewId="0">
      <selection activeCell="E28" sqref="E28"/>
    </sheetView>
  </sheetViews>
  <sheetFormatPr defaultRowHeight="16.5" x14ac:dyDescent="0.25"/>
  <cols>
    <col min="1" max="1" width="10.5" bestFit="1" customWidth="1"/>
    <col min="4" max="5" width="18.375" bestFit="1" customWidth="1"/>
  </cols>
  <sheetData>
    <row r="1" spans="1:5" x14ac:dyDescent="0.25">
      <c r="A1" t="s">
        <v>15</v>
      </c>
      <c r="E1" s="13"/>
    </row>
    <row r="2" spans="1:5" x14ac:dyDescent="0.25">
      <c r="A2" s="1">
        <v>36054</v>
      </c>
      <c r="C2" s="3"/>
      <c r="D2" s="3"/>
      <c r="E2" s="3"/>
    </row>
    <row r="3" spans="1:5" x14ac:dyDescent="0.25">
      <c r="A3" s="1">
        <v>36089</v>
      </c>
      <c r="C3" s="3"/>
      <c r="D3" s="3"/>
      <c r="E3" s="3"/>
    </row>
    <row r="4" spans="1:5" x14ac:dyDescent="0.25">
      <c r="A4" s="1">
        <v>36117</v>
      </c>
      <c r="C4" s="3"/>
      <c r="D4" s="3"/>
      <c r="E4" s="3"/>
    </row>
    <row r="5" spans="1:5" x14ac:dyDescent="0.25">
      <c r="A5" s="1">
        <v>36145</v>
      </c>
      <c r="C5" s="3"/>
      <c r="D5" s="3"/>
      <c r="E5" s="3"/>
    </row>
    <row r="6" spans="1:5" x14ac:dyDescent="0.25">
      <c r="A6" s="1">
        <v>36180</v>
      </c>
      <c r="C6" s="3"/>
      <c r="D6" s="3"/>
      <c r="E6" s="3"/>
    </row>
    <row r="7" spans="1:5" x14ac:dyDescent="0.25">
      <c r="A7" s="1">
        <v>36211</v>
      </c>
      <c r="C7" s="3"/>
      <c r="D7" s="3"/>
      <c r="E7" s="3"/>
    </row>
    <row r="8" spans="1:5" x14ac:dyDescent="0.25">
      <c r="A8" s="1">
        <v>36236</v>
      </c>
      <c r="C8" s="3"/>
      <c r="D8" s="3"/>
      <c r="E8" s="3"/>
    </row>
    <row r="9" spans="1:5" x14ac:dyDescent="0.25">
      <c r="A9" s="1">
        <v>36271</v>
      </c>
      <c r="C9" s="3"/>
      <c r="D9" s="3"/>
      <c r="E9" s="3"/>
    </row>
    <row r="10" spans="1:5" x14ac:dyDescent="0.25">
      <c r="A10" s="1">
        <v>36299</v>
      </c>
      <c r="C10" s="3"/>
      <c r="D10" s="3"/>
      <c r="E10" s="3"/>
    </row>
    <row r="11" spans="1:5" x14ac:dyDescent="0.25">
      <c r="A11" s="1">
        <v>36327</v>
      </c>
      <c r="C11" s="3"/>
      <c r="D11" s="3"/>
      <c r="E11" s="3"/>
    </row>
    <row r="12" spans="1:5" x14ac:dyDescent="0.25">
      <c r="A12" s="1">
        <v>36362</v>
      </c>
      <c r="C12" s="3"/>
      <c r="D12" s="3"/>
      <c r="E12" s="3"/>
    </row>
    <row r="13" spans="1:5" x14ac:dyDescent="0.25">
      <c r="A13" s="1">
        <v>36390</v>
      </c>
      <c r="C13" s="3"/>
      <c r="D13" s="3"/>
      <c r="E13" s="3"/>
    </row>
    <row r="14" spans="1:5" x14ac:dyDescent="0.25">
      <c r="A14" s="1">
        <v>36418</v>
      </c>
      <c r="C14" s="3"/>
      <c r="D14" s="3"/>
      <c r="E14" s="3"/>
    </row>
    <row r="15" spans="1:5" x14ac:dyDescent="0.25">
      <c r="A15" s="1">
        <v>36453</v>
      </c>
      <c r="C15" s="3"/>
      <c r="D15" s="3"/>
      <c r="E15" s="3"/>
    </row>
    <row r="16" spans="1:5" x14ac:dyDescent="0.25">
      <c r="A16" s="1">
        <v>36481</v>
      </c>
      <c r="C16" s="3"/>
      <c r="D16" s="3"/>
      <c r="E16" s="3"/>
    </row>
    <row r="17" spans="1:5" x14ac:dyDescent="0.25">
      <c r="A17" s="1">
        <v>36509</v>
      </c>
      <c r="C17" s="3"/>
      <c r="D17" s="3"/>
      <c r="E17" s="3"/>
    </row>
    <row r="18" spans="1:5" x14ac:dyDescent="0.25">
      <c r="A18" s="1">
        <v>36544</v>
      </c>
      <c r="C18" s="3"/>
      <c r="D18" s="3"/>
      <c r="E18" s="3"/>
    </row>
    <row r="19" spans="1:5" x14ac:dyDescent="0.25">
      <c r="A19" s="1">
        <v>36572</v>
      </c>
      <c r="C19" s="3"/>
      <c r="D19" s="3"/>
      <c r="E19" s="3"/>
    </row>
    <row r="20" spans="1:5" x14ac:dyDescent="0.25">
      <c r="A20" s="1">
        <v>36600</v>
      </c>
      <c r="C20" s="3"/>
      <c r="D20" s="3"/>
      <c r="E20" s="3"/>
    </row>
    <row r="21" spans="1:5" x14ac:dyDescent="0.25">
      <c r="A21" s="1">
        <v>36635</v>
      </c>
      <c r="C21" s="3"/>
      <c r="D21" s="3"/>
      <c r="E21" s="3"/>
    </row>
    <row r="22" spans="1:5" x14ac:dyDescent="0.25">
      <c r="A22" s="1">
        <v>36663</v>
      </c>
      <c r="C22" s="3"/>
      <c r="D22" s="3"/>
      <c r="E22" s="3"/>
    </row>
    <row r="23" spans="1:5" x14ac:dyDescent="0.25">
      <c r="A23" s="1">
        <v>36698</v>
      </c>
      <c r="C23" s="3"/>
      <c r="D23" s="3"/>
      <c r="E23" s="3"/>
    </row>
    <row r="24" spans="1:5" x14ac:dyDescent="0.25">
      <c r="A24" s="1">
        <v>36726</v>
      </c>
      <c r="C24" s="3"/>
      <c r="D24" s="3"/>
      <c r="E24" s="3"/>
    </row>
    <row r="25" spans="1:5" x14ac:dyDescent="0.25">
      <c r="A25" s="1">
        <v>36754</v>
      </c>
      <c r="C25" s="3"/>
      <c r="D25" s="3"/>
      <c r="E25" s="3"/>
    </row>
    <row r="26" spans="1:5" x14ac:dyDescent="0.25">
      <c r="A26" s="1">
        <v>36789</v>
      </c>
      <c r="C26" s="3"/>
      <c r="D26" s="3"/>
      <c r="E26" s="3"/>
    </row>
    <row r="27" spans="1:5" x14ac:dyDescent="0.25">
      <c r="A27" s="1">
        <v>36817</v>
      </c>
      <c r="C27" s="3"/>
      <c r="D27" s="3"/>
      <c r="E27" s="3"/>
    </row>
    <row r="28" spans="1:5" x14ac:dyDescent="0.25">
      <c r="A28" s="1">
        <v>36845</v>
      </c>
      <c r="C28" s="3"/>
      <c r="D28" s="3"/>
      <c r="E28" s="3"/>
    </row>
    <row r="29" spans="1:5" x14ac:dyDescent="0.25">
      <c r="A29" s="1">
        <v>36880</v>
      </c>
      <c r="C29" s="3"/>
      <c r="D29" s="3"/>
      <c r="E29" s="3"/>
    </row>
    <row r="30" spans="1:5" x14ac:dyDescent="0.25">
      <c r="A30" s="1">
        <v>36908</v>
      </c>
      <c r="C30" s="3"/>
      <c r="D30" s="3"/>
      <c r="E30" s="3"/>
    </row>
    <row r="31" spans="1:5" x14ac:dyDescent="0.25">
      <c r="A31" s="1">
        <v>36943</v>
      </c>
      <c r="C31" s="3"/>
      <c r="D31" s="3"/>
      <c r="E31" s="3"/>
    </row>
    <row r="32" spans="1:5" x14ac:dyDescent="0.25">
      <c r="A32" s="1">
        <v>36971</v>
      </c>
      <c r="C32" s="3"/>
      <c r="D32" s="3"/>
      <c r="E32" s="3"/>
    </row>
    <row r="33" spans="1:5" x14ac:dyDescent="0.25">
      <c r="A33" s="1">
        <v>36999</v>
      </c>
      <c r="C33" s="3"/>
      <c r="D33" s="3"/>
      <c r="E33" s="3"/>
    </row>
    <row r="34" spans="1:5" x14ac:dyDescent="0.25">
      <c r="A34" s="1">
        <v>37027</v>
      </c>
      <c r="C34" s="3"/>
      <c r="D34" s="3"/>
      <c r="E34" s="3"/>
    </row>
    <row r="35" spans="1:5" x14ac:dyDescent="0.25">
      <c r="A35" s="1">
        <v>37062</v>
      </c>
      <c r="C35" s="3"/>
      <c r="D35" s="3"/>
      <c r="E35" s="3"/>
    </row>
    <row r="36" spans="1:5" x14ac:dyDescent="0.25">
      <c r="A36" s="1">
        <v>37090</v>
      </c>
      <c r="C36" s="3"/>
      <c r="D36" s="3"/>
      <c r="E36" s="3"/>
    </row>
    <row r="37" spans="1:5" x14ac:dyDescent="0.25">
      <c r="A37" s="1">
        <v>37118</v>
      </c>
      <c r="C37" s="3"/>
      <c r="D37" s="3"/>
      <c r="E37" s="3"/>
    </row>
    <row r="38" spans="1:5" x14ac:dyDescent="0.25">
      <c r="A38" s="1">
        <v>37153</v>
      </c>
      <c r="C38" s="3"/>
      <c r="D38" s="3"/>
      <c r="E38" s="3"/>
    </row>
    <row r="39" spans="1:5" x14ac:dyDescent="0.25">
      <c r="A39" s="1">
        <v>37181</v>
      </c>
      <c r="C39" s="3"/>
      <c r="D39" s="3"/>
      <c r="E39" s="3"/>
    </row>
    <row r="40" spans="1:5" x14ac:dyDescent="0.25">
      <c r="A40" s="1">
        <v>37216</v>
      </c>
      <c r="C40" s="3"/>
      <c r="D40" s="3"/>
      <c r="E40" s="3"/>
    </row>
    <row r="41" spans="1:5" x14ac:dyDescent="0.25">
      <c r="A41" s="1">
        <v>37244</v>
      </c>
      <c r="C41" s="3"/>
      <c r="D41" s="3"/>
      <c r="E41" s="3"/>
    </row>
    <row r="42" spans="1:5" x14ac:dyDescent="0.25">
      <c r="A42" s="1">
        <v>37272</v>
      </c>
      <c r="C42" s="3"/>
      <c r="D42" s="3"/>
      <c r="E42" s="3"/>
    </row>
    <row r="43" spans="1:5" x14ac:dyDescent="0.25">
      <c r="A43" s="1">
        <v>37307</v>
      </c>
      <c r="C43" s="3"/>
      <c r="D43" s="3"/>
      <c r="E43" s="3"/>
    </row>
    <row r="44" spans="1:5" x14ac:dyDescent="0.25">
      <c r="A44" s="1">
        <v>37335</v>
      </c>
      <c r="C44" s="3"/>
      <c r="D44" s="3"/>
      <c r="E44" s="3"/>
    </row>
    <row r="45" spans="1:5" x14ac:dyDescent="0.25">
      <c r="A45" s="1">
        <v>37363</v>
      </c>
      <c r="C45" s="3"/>
      <c r="D45" s="3"/>
      <c r="E45" s="3"/>
    </row>
    <row r="46" spans="1:5" x14ac:dyDescent="0.25">
      <c r="A46" s="1">
        <v>37391</v>
      </c>
      <c r="C46" s="3"/>
      <c r="D46" s="3"/>
      <c r="E46" s="3"/>
    </row>
    <row r="47" spans="1:5" x14ac:dyDescent="0.25">
      <c r="A47" s="1">
        <v>37426</v>
      </c>
      <c r="C47" s="3"/>
      <c r="D47" s="3"/>
      <c r="E47" s="3"/>
    </row>
    <row r="48" spans="1:5" x14ac:dyDescent="0.25">
      <c r="A48" s="1">
        <v>37454</v>
      </c>
      <c r="C48" s="3"/>
      <c r="D48" s="3"/>
      <c r="E48" s="3"/>
    </row>
    <row r="49" spans="1:5" x14ac:dyDescent="0.25">
      <c r="A49" s="1">
        <v>37489</v>
      </c>
      <c r="C49" s="3"/>
      <c r="D49" s="3"/>
      <c r="E49" s="3"/>
    </row>
    <row r="50" spans="1:5" x14ac:dyDescent="0.25">
      <c r="A50" s="1">
        <v>37517</v>
      </c>
      <c r="C50" s="3"/>
      <c r="D50" s="3"/>
      <c r="E50" s="3"/>
    </row>
    <row r="51" spans="1:5" x14ac:dyDescent="0.25">
      <c r="A51" s="1">
        <v>37545</v>
      </c>
      <c r="C51" s="3"/>
      <c r="D51" s="3"/>
      <c r="E51" s="3"/>
    </row>
    <row r="52" spans="1:5" x14ac:dyDescent="0.25">
      <c r="A52" s="1">
        <v>37580</v>
      </c>
      <c r="C52" s="3"/>
      <c r="D52" s="3"/>
      <c r="E52" s="3"/>
    </row>
    <row r="53" spans="1:5" x14ac:dyDescent="0.25">
      <c r="A53" s="1">
        <v>37608</v>
      </c>
      <c r="C53" s="3"/>
      <c r="D53" s="3"/>
      <c r="E53" s="3"/>
    </row>
    <row r="54" spans="1:5" x14ac:dyDescent="0.25">
      <c r="A54" s="1">
        <v>37636</v>
      </c>
      <c r="C54" s="3"/>
      <c r="D54" s="3"/>
      <c r="E54" s="3"/>
    </row>
    <row r="55" spans="1:5" x14ac:dyDescent="0.25">
      <c r="A55" s="1">
        <v>37671</v>
      </c>
      <c r="C55" s="3"/>
      <c r="D55" s="3"/>
      <c r="E55" s="3"/>
    </row>
    <row r="56" spans="1:5" x14ac:dyDescent="0.25">
      <c r="A56" s="1">
        <v>37699</v>
      </c>
      <c r="C56" s="3"/>
      <c r="D56" s="3"/>
      <c r="E56" s="3"/>
    </row>
    <row r="57" spans="1:5" x14ac:dyDescent="0.25">
      <c r="A57" s="1">
        <v>37727</v>
      </c>
      <c r="C57" s="3"/>
      <c r="D57" s="3"/>
      <c r="E57" s="3"/>
    </row>
    <row r="58" spans="1:5" x14ac:dyDescent="0.25">
      <c r="A58" s="1">
        <v>37762</v>
      </c>
      <c r="C58" s="3"/>
      <c r="D58" s="3"/>
      <c r="E58" s="3"/>
    </row>
    <row r="59" spans="1:5" x14ac:dyDescent="0.25">
      <c r="A59" s="1">
        <v>37790</v>
      </c>
      <c r="C59" s="3"/>
      <c r="D59" s="3"/>
      <c r="E59" s="3"/>
    </row>
    <row r="60" spans="1:5" x14ac:dyDescent="0.25">
      <c r="A60" s="1">
        <v>37818</v>
      </c>
      <c r="C60" s="3"/>
      <c r="D60" s="3"/>
      <c r="E60" s="3"/>
    </row>
    <row r="61" spans="1:5" x14ac:dyDescent="0.25">
      <c r="A61" s="1">
        <v>37853</v>
      </c>
      <c r="C61" s="3"/>
      <c r="D61" s="3"/>
      <c r="E61" s="3"/>
    </row>
    <row r="62" spans="1:5" x14ac:dyDescent="0.25">
      <c r="A62" s="1">
        <v>37881</v>
      </c>
      <c r="C62" s="3"/>
      <c r="D62" s="3"/>
      <c r="E62" s="3"/>
    </row>
    <row r="63" spans="1:5" x14ac:dyDescent="0.25">
      <c r="A63" s="1">
        <v>37909</v>
      </c>
      <c r="C63" s="3"/>
      <c r="D63" s="3"/>
      <c r="E63" s="3"/>
    </row>
    <row r="64" spans="1:5" x14ac:dyDescent="0.25">
      <c r="A64" s="1">
        <v>37944</v>
      </c>
      <c r="C64" s="3"/>
      <c r="D64" s="3"/>
      <c r="E64" s="3"/>
    </row>
    <row r="65" spans="1:5" x14ac:dyDescent="0.25">
      <c r="A65" s="1">
        <v>37972</v>
      </c>
      <c r="C65" s="3"/>
      <c r="D65" s="3"/>
      <c r="E65" s="3"/>
    </row>
    <row r="66" spans="1:5" x14ac:dyDescent="0.25">
      <c r="A66" s="1">
        <v>38013</v>
      </c>
      <c r="C66" s="3"/>
      <c r="D66" s="3"/>
      <c r="E66" s="3"/>
    </row>
    <row r="67" spans="1:5" x14ac:dyDescent="0.25">
      <c r="A67" s="1">
        <v>38035</v>
      </c>
      <c r="C67" s="3"/>
      <c r="D67" s="3"/>
      <c r="E67" s="3"/>
    </row>
    <row r="68" spans="1:5" x14ac:dyDescent="0.25">
      <c r="A68" s="1">
        <v>38063</v>
      </c>
      <c r="C68" s="3"/>
      <c r="D68" s="3"/>
      <c r="E68" s="3"/>
    </row>
    <row r="69" spans="1:5" x14ac:dyDescent="0.25">
      <c r="A69" s="1">
        <v>38098</v>
      </c>
      <c r="C69" s="3"/>
      <c r="D69" s="3"/>
      <c r="E69" s="3"/>
    </row>
    <row r="70" spans="1:5" x14ac:dyDescent="0.25">
      <c r="A70" s="1">
        <v>38126</v>
      </c>
      <c r="C70" s="3"/>
      <c r="D70" s="3"/>
      <c r="E70" s="3"/>
    </row>
    <row r="71" spans="1:5" x14ac:dyDescent="0.25">
      <c r="A71" s="1">
        <v>38154</v>
      </c>
      <c r="C71" s="3"/>
      <c r="D71" s="3"/>
      <c r="E71" s="3"/>
    </row>
    <row r="72" spans="1:5" x14ac:dyDescent="0.25">
      <c r="A72" s="1">
        <v>38189</v>
      </c>
      <c r="C72" s="3"/>
      <c r="D72" s="3"/>
      <c r="E72" s="3"/>
    </row>
    <row r="73" spans="1:5" x14ac:dyDescent="0.25">
      <c r="A73" s="1">
        <v>38217</v>
      </c>
      <c r="C73" s="3"/>
      <c r="D73" s="3"/>
      <c r="E73" s="3"/>
    </row>
    <row r="74" spans="1:5" x14ac:dyDescent="0.25">
      <c r="A74" s="1">
        <v>38245</v>
      </c>
      <c r="C74" s="3"/>
      <c r="D74" s="3"/>
      <c r="E74" s="3"/>
    </row>
    <row r="75" spans="1:5" x14ac:dyDescent="0.25">
      <c r="A75" s="1">
        <v>38280</v>
      </c>
      <c r="C75" s="3"/>
      <c r="D75" s="3"/>
      <c r="E75" s="3"/>
    </row>
    <row r="76" spans="1:5" x14ac:dyDescent="0.25">
      <c r="A76" s="1">
        <v>38308</v>
      </c>
      <c r="C76" s="3"/>
      <c r="D76" s="3"/>
      <c r="E76" s="3"/>
    </row>
    <row r="77" spans="1:5" x14ac:dyDescent="0.25">
      <c r="A77" s="1">
        <v>38336</v>
      </c>
      <c r="C77" s="3"/>
      <c r="D77" s="3"/>
      <c r="E77" s="3"/>
    </row>
    <row r="78" spans="1:5" x14ac:dyDescent="0.25">
      <c r="A78" s="1">
        <v>38371</v>
      </c>
      <c r="C78" s="3"/>
      <c r="D78" s="3"/>
      <c r="E78" s="3"/>
    </row>
    <row r="79" spans="1:5" x14ac:dyDescent="0.25">
      <c r="A79" s="1">
        <v>38399</v>
      </c>
      <c r="C79" s="3"/>
      <c r="D79" s="3"/>
      <c r="E79" s="3"/>
    </row>
    <row r="80" spans="1:5" x14ac:dyDescent="0.25">
      <c r="A80" s="1">
        <v>38427</v>
      </c>
      <c r="C80" s="3"/>
      <c r="D80" s="3"/>
      <c r="E80" s="3"/>
    </row>
    <row r="81" spans="1:5" x14ac:dyDescent="0.25">
      <c r="A81" s="1">
        <v>38462</v>
      </c>
      <c r="C81" s="3"/>
      <c r="D81" s="3"/>
      <c r="E81" s="3"/>
    </row>
    <row r="82" spans="1:5" x14ac:dyDescent="0.25">
      <c r="A82" s="1">
        <v>38490</v>
      </c>
      <c r="C82" s="3"/>
      <c r="D82" s="3"/>
      <c r="E82" s="3"/>
    </row>
    <row r="83" spans="1:5" x14ac:dyDescent="0.25">
      <c r="A83" s="1">
        <v>38518</v>
      </c>
      <c r="C83" s="3"/>
      <c r="D83" s="3"/>
      <c r="E83" s="3"/>
    </row>
    <row r="84" spans="1:5" x14ac:dyDescent="0.25">
      <c r="A84" s="1">
        <v>38553</v>
      </c>
      <c r="C84" s="3"/>
      <c r="D84" s="3"/>
      <c r="E84" s="3"/>
    </row>
    <row r="85" spans="1:5" x14ac:dyDescent="0.25">
      <c r="A85" s="1">
        <v>38581</v>
      </c>
      <c r="C85" s="3"/>
      <c r="D85" s="3"/>
      <c r="E85" s="3"/>
    </row>
    <row r="86" spans="1:5" x14ac:dyDescent="0.25">
      <c r="A86" s="1">
        <v>38616</v>
      </c>
      <c r="C86" s="3"/>
      <c r="D86" s="3"/>
      <c r="E86" s="3"/>
    </row>
    <row r="87" spans="1:5" x14ac:dyDescent="0.25">
      <c r="A87" s="1">
        <v>38644</v>
      </c>
      <c r="C87" s="3"/>
      <c r="D87" s="3"/>
      <c r="E87" s="3"/>
    </row>
    <row r="88" spans="1:5" x14ac:dyDescent="0.25">
      <c r="A88" s="1">
        <v>38672</v>
      </c>
      <c r="C88" s="3"/>
      <c r="D88" s="3"/>
      <c r="E88" s="3"/>
    </row>
    <row r="89" spans="1:5" x14ac:dyDescent="0.25">
      <c r="A89" s="1">
        <v>38707</v>
      </c>
      <c r="C89" s="3"/>
      <c r="D89" s="3"/>
      <c r="E89" s="3"/>
    </row>
    <row r="90" spans="1:5" x14ac:dyDescent="0.25">
      <c r="A90" s="1">
        <v>38735</v>
      </c>
      <c r="C90" s="3"/>
      <c r="D90" s="3"/>
      <c r="E90" s="3"/>
    </row>
    <row r="91" spans="1:5" x14ac:dyDescent="0.25">
      <c r="A91" s="1">
        <v>38763</v>
      </c>
      <c r="C91" s="3"/>
      <c r="D91" s="3"/>
      <c r="E91" s="3"/>
    </row>
    <row r="92" spans="1:5" x14ac:dyDescent="0.25">
      <c r="A92" s="1">
        <v>38791</v>
      </c>
      <c r="C92" s="3"/>
      <c r="D92" s="3"/>
      <c r="E92" s="3"/>
    </row>
    <row r="93" spans="1:5" x14ac:dyDescent="0.25">
      <c r="A93" s="1">
        <v>38826</v>
      </c>
      <c r="C93" s="3"/>
      <c r="D93" s="3"/>
      <c r="E93" s="3"/>
    </row>
    <row r="94" spans="1:5" x14ac:dyDescent="0.25">
      <c r="A94" s="1">
        <v>38854</v>
      </c>
      <c r="C94" s="3"/>
      <c r="D94" s="3"/>
      <c r="E94" s="3"/>
    </row>
    <row r="95" spans="1:5" x14ac:dyDescent="0.25">
      <c r="A95" s="1">
        <v>38889</v>
      </c>
      <c r="C95" s="3"/>
      <c r="D95" s="3"/>
      <c r="E95" s="3"/>
    </row>
    <row r="96" spans="1:5" x14ac:dyDescent="0.25">
      <c r="A96" s="1">
        <v>38917</v>
      </c>
      <c r="C96" s="3"/>
      <c r="D96" s="3"/>
      <c r="E96" s="3"/>
    </row>
    <row r="97" spans="1:5" x14ac:dyDescent="0.25">
      <c r="A97" s="1">
        <v>38945</v>
      </c>
      <c r="C97" s="3"/>
      <c r="D97" s="3"/>
      <c r="E97" s="3"/>
    </row>
    <row r="98" spans="1:5" x14ac:dyDescent="0.25">
      <c r="A98" s="1">
        <v>38980</v>
      </c>
      <c r="C98" s="3"/>
      <c r="D98" s="3"/>
      <c r="E98" s="3"/>
    </row>
    <row r="99" spans="1:5" x14ac:dyDescent="0.25">
      <c r="A99" s="1">
        <v>39008</v>
      </c>
      <c r="C99" s="3"/>
      <c r="D99" s="3"/>
      <c r="E99" s="3"/>
    </row>
    <row r="100" spans="1:5" x14ac:dyDescent="0.25">
      <c r="A100" s="1">
        <v>39036</v>
      </c>
      <c r="C100" s="3"/>
      <c r="D100" s="3"/>
      <c r="E100" s="3"/>
    </row>
    <row r="101" spans="1:5" x14ac:dyDescent="0.25">
      <c r="A101" s="1">
        <v>39071</v>
      </c>
      <c r="C101" s="3"/>
      <c r="D101" s="3"/>
      <c r="E101" s="3"/>
    </row>
    <row r="102" spans="1:5" x14ac:dyDescent="0.25">
      <c r="A102" s="1">
        <v>39099</v>
      </c>
      <c r="C102" s="3"/>
      <c r="D102" s="3"/>
      <c r="E102" s="3"/>
    </row>
    <row r="103" spans="1:5" x14ac:dyDescent="0.25">
      <c r="A103" s="1">
        <v>39139</v>
      </c>
      <c r="C103" s="3"/>
      <c r="D103" s="3"/>
      <c r="E103" s="3"/>
    </row>
    <row r="104" spans="1:5" x14ac:dyDescent="0.25">
      <c r="A104" s="1">
        <v>39162</v>
      </c>
      <c r="C104" s="3"/>
      <c r="D104" s="3"/>
      <c r="E104" s="3"/>
    </row>
    <row r="105" spans="1:5" x14ac:dyDescent="0.25">
      <c r="A105" s="1">
        <v>39190</v>
      </c>
      <c r="C105" s="3"/>
      <c r="D105" s="3"/>
      <c r="E105" s="3"/>
    </row>
    <row r="106" spans="1:5" x14ac:dyDescent="0.25">
      <c r="A106" s="1">
        <v>39218</v>
      </c>
      <c r="C106" s="3"/>
      <c r="D106" s="3"/>
      <c r="E106" s="3"/>
    </row>
    <row r="107" spans="1:5" x14ac:dyDescent="0.25">
      <c r="A107" s="1">
        <v>39253</v>
      </c>
      <c r="C107" s="3"/>
      <c r="D107" s="3"/>
      <c r="E107" s="3"/>
    </row>
    <row r="108" spans="1:5" x14ac:dyDescent="0.25">
      <c r="A108" s="1">
        <v>39281</v>
      </c>
      <c r="C108" s="3"/>
      <c r="D108" s="3"/>
      <c r="E108" s="3"/>
    </row>
    <row r="109" spans="1:5" x14ac:dyDescent="0.25">
      <c r="A109" s="1">
        <v>39309</v>
      </c>
      <c r="C109" s="3"/>
      <c r="D109" s="3"/>
      <c r="E109" s="3"/>
    </row>
    <row r="110" spans="1:5" x14ac:dyDescent="0.25">
      <c r="A110" s="1">
        <v>39344</v>
      </c>
      <c r="C110" s="3"/>
      <c r="D110" s="3"/>
      <c r="E110" s="3"/>
    </row>
    <row r="111" spans="1:5" x14ac:dyDescent="0.25">
      <c r="A111" s="1">
        <v>39372</v>
      </c>
      <c r="C111" s="3"/>
      <c r="D111" s="3"/>
      <c r="E111" s="3"/>
    </row>
    <row r="112" spans="1:5" x14ac:dyDescent="0.25">
      <c r="A112" s="1">
        <v>39407</v>
      </c>
      <c r="C112" s="3"/>
      <c r="D112" s="3"/>
      <c r="E112" s="3"/>
    </row>
    <row r="113" spans="1:5" x14ac:dyDescent="0.25">
      <c r="A113" s="1">
        <v>39435</v>
      </c>
      <c r="C113" s="3"/>
      <c r="D113" s="3"/>
      <c r="E113" s="3"/>
    </row>
    <row r="114" spans="1:5" x14ac:dyDescent="0.25">
      <c r="A114" s="1">
        <v>39463</v>
      </c>
      <c r="C114" s="3"/>
      <c r="D114" s="3"/>
      <c r="E114" s="3"/>
    </row>
    <row r="115" spans="1:5" x14ac:dyDescent="0.25">
      <c r="A115" s="1">
        <v>39498</v>
      </c>
      <c r="C115" s="3"/>
      <c r="D115" s="3"/>
      <c r="E115" s="3"/>
    </row>
    <row r="116" spans="1:5" x14ac:dyDescent="0.25">
      <c r="A116" s="1">
        <v>39526</v>
      </c>
      <c r="C116" s="3"/>
      <c r="D116" s="3"/>
      <c r="E116" s="3"/>
    </row>
    <row r="117" spans="1:5" x14ac:dyDescent="0.25">
      <c r="A117" s="1">
        <v>39554</v>
      </c>
      <c r="C117" s="3"/>
      <c r="D117" s="3"/>
      <c r="E117" s="3"/>
    </row>
    <row r="118" spans="1:5" x14ac:dyDescent="0.25">
      <c r="A118" s="1">
        <v>39589</v>
      </c>
      <c r="C118" s="3"/>
      <c r="D118" s="3"/>
      <c r="E118" s="3"/>
    </row>
    <row r="119" spans="1:5" x14ac:dyDescent="0.25">
      <c r="A119" s="1">
        <v>39617</v>
      </c>
      <c r="C119" s="3"/>
      <c r="D119" s="3"/>
      <c r="E119" s="3"/>
    </row>
    <row r="120" spans="1:5" x14ac:dyDescent="0.25">
      <c r="A120" s="1">
        <v>39645</v>
      </c>
      <c r="C120" s="3"/>
      <c r="D120" s="3"/>
      <c r="E120" s="3"/>
    </row>
    <row r="121" spans="1:5" x14ac:dyDescent="0.25">
      <c r="A121" s="1">
        <v>39680</v>
      </c>
      <c r="C121" s="3"/>
      <c r="D121" s="3"/>
      <c r="E121" s="3"/>
    </row>
    <row r="122" spans="1:5" x14ac:dyDescent="0.25">
      <c r="A122" s="1">
        <v>39708</v>
      </c>
      <c r="C122" s="3"/>
      <c r="D122" s="3"/>
      <c r="E122" s="3"/>
    </row>
    <row r="123" spans="1:5" x14ac:dyDescent="0.25">
      <c r="A123" s="1">
        <v>39736</v>
      </c>
      <c r="C123" s="3"/>
      <c r="D123" s="3"/>
      <c r="E123" s="3"/>
    </row>
    <row r="124" spans="1:5" x14ac:dyDescent="0.25">
      <c r="A124" s="1">
        <v>39771</v>
      </c>
      <c r="C124" s="3"/>
      <c r="D124" s="3"/>
      <c r="E124" s="3"/>
    </row>
    <row r="125" spans="1:5" x14ac:dyDescent="0.25">
      <c r="A125" s="1">
        <v>39799</v>
      </c>
      <c r="C125" s="3"/>
      <c r="D125" s="3"/>
      <c r="E125" s="3"/>
    </row>
    <row r="126" spans="1:5" x14ac:dyDescent="0.25">
      <c r="A126" s="1">
        <v>39834</v>
      </c>
      <c r="C126" s="3"/>
      <c r="D126" s="3"/>
      <c r="E126" s="3"/>
    </row>
    <row r="127" spans="1:5" x14ac:dyDescent="0.25">
      <c r="A127" s="1">
        <v>39862</v>
      </c>
      <c r="C127" s="3"/>
      <c r="D127" s="3"/>
      <c r="E127" s="3"/>
    </row>
    <row r="128" spans="1:5" x14ac:dyDescent="0.25">
      <c r="A128" s="1">
        <v>39890</v>
      </c>
      <c r="C128" s="3"/>
      <c r="D128" s="3"/>
      <c r="E128" s="3"/>
    </row>
    <row r="129" spans="1:5" x14ac:dyDescent="0.25">
      <c r="A129" s="1">
        <v>39918</v>
      </c>
      <c r="C129" s="3"/>
      <c r="D129" s="3"/>
      <c r="E129" s="3"/>
    </row>
    <row r="130" spans="1:5" x14ac:dyDescent="0.25">
      <c r="A130" s="1">
        <v>39953</v>
      </c>
      <c r="C130" s="3"/>
      <c r="D130" s="3"/>
      <c r="E130" s="3"/>
    </row>
    <row r="131" spans="1:5" x14ac:dyDescent="0.25">
      <c r="A131" s="1">
        <v>39981</v>
      </c>
      <c r="C131" s="3"/>
      <c r="D131" s="3"/>
      <c r="E131" s="3"/>
    </row>
    <row r="132" spans="1:5" x14ac:dyDescent="0.25">
      <c r="A132" s="1">
        <v>40009</v>
      </c>
      <c r="C132" s="3"/>
      <c r="D132" s="3"/>
      <c r="E132" s="3"/>
    </row>
    <row r="133" spans="1:5" x14ac:dyDescent="0.25">
      <c r="A133" s="1">
        <v>40044</v>
      </c>
      <c r="C133" s="3"/>
      <c r="D133" s="3"/>
      <c r="E133" s="3"/>
    </row>
    <row r="134" spans="1:5" x14ac:dyDescent="0.25">
      <c r="A134" s="1">
        <v>40072</v>
      </c>
      <c r="C134" s="3"/>
      <c r="D134" s="3"/>
      <c r="E134" s="3"/>
    </row>
    <row r="135" spans="1:5" x14ac:dyDescent="0.25">
      <c r="A135" s="1">
        <v>40107</v>
      </c>
      <c r="C135" s="3"/>
      <c r="D135" s="3"/>
      <c r="E135" s="3"/>
    </row>
    <row r="136" spans="1:5" x14ac:dyDescent="0.25">
      <c r="A136" s="1">
        <v>40135</v>
      </c>
      <c r="C136" s="3"/>
      <c r="D136" s="3"/>
      <c r="E136" s="3"/>
    </row>
    <row r="137" spans="1:5" x14ac:dyDescent="0.25">
      <c r="A137" s="1">
        <v>40163</v>
      </c>
      <c r="C137" s="3"/>
      <c r="D137" s="3"/>
      <c r="E137" s="3"/>
    </row>
    <row r="138" spans="1:5" x14ac:dyDescent="0.25">
      <c r="A138" s="1">
        <v>40198</v>
      </c>
      <c r="C138" s="3"/>
      <c r="D138" s="3"/>
      <c r="E138" s="3"/>
    </row>
    <row r="139" spans="1:5" x14ac:dyDescent="0.25">
      <c r="A139" s="1">
        <v>40231</v>
      </c>
      <c r="C139" s="3"/>
      <c r="D139" s="3"/>
      <c r="E139" s="3"/>
    </row>
    <row r="140" spans="1:5" x14ac:dyDescent="0.25">
      <c r="A140" s="1">
        <v>40254</v>
      </c>
      <c r="C140" s="3"/>
      <c r="D140" s="3"/>
      <c r="E140" s="3"/>
    </row>
    <row r="141" spans="1:5" x14ac:dyDescent="0.25">
      <c r="A141" s="1">
        <v>40289</v>
      </c>
      <c r="C141" s="3"/>
      <c r="D141" s="3"/>
      <c r="E141" s="3"/>
    </row>
    <row r="142" spans="1:5" x14ac:dyDescent="0.25">
      <c r="A142" s="1">
        <v>40317</v>
      </c>
      <c r="C142" s="3"/>
      <c r="D142" s="3"/>
      <c r="E142" s="3"/>
    </row>
    <row r="143" spans="1:5" x14ac:dyDescent="0.25">
      <c r="A143" s="1">
        <v>40346</v>
      </c>
      <c r="C143" s="3"/>
      <c r="D143" s="3"/>
      <c r="E143" s="3"/>
    </row>
    <row r="144" spans="1:5" x14ac:dyDescent="0.25">
      <c r="A144" s="1">
        <v>40380</v>
      </c>
      <c r="C144" s="3"/>
      <c r="D144" s="3"/>
      <c r="E144" s="3"/>
    </row>
    <row r="145" spans="1:5" x14ac:dyDescent="0.25">
      <c r="A145" s="1">
        <v>40408</v>
      </c>
      <c r="C145" s="3"/>
      <c r="D145" s="3"/>
      <c r="E145" s="3"/>
    </row>
    <row r="146" spans="1:5" x14ac:dyDescent="0.25">
      <c r="A146" s="1">
        <v>40436</v>
      </c>
      <c r="C146" s="3"/>
      <c r="D146" s="3"/>
      <c r="E146" s="3"/>
    </row>
    <row r="147" spans="1:5" x14ac:dyDescent="0.25">
      <c r="A147" s="1">
        <v>40471</v>
      </c>
      <c r="C147" s="3"/>
      <c r="D147" s="3"/>
      <c r="E147" s="3"/>
    </row>
    <row r="148" spans="1:5" x14ac:dyDescent="0.25">
      <c r="A148" s="1">
        <v>40499</v>
      </c>
      <c r="C148" s="3"/>
      <c r="D148" s="3"/>
      <c r="E148" s="3"/>
    </row>
    <row r="149" spans="1:5" x14ac:dyDescent="0.25">
      <c r="A149" s="1">
        <v>40527</v>
      </c>
      <c r="C149" s="3"/>
      <c r="D149" s="3"/>
      <c r="E149" s="3"/>
    </row>
    <row r="150" spans="1:5" x14ac:dyDescent="0.25">
      <c r="A150" s="1">
        <v>40562</v>
      </c>
      <c r="C150" s="3"/>
      <c r="D150" s="3"/>
      <c r="E150" s="3"/>
    </row>
    <row r="151" spans="1:5" x14ac:dyDescent="0.25">
      <c r="A151" s="1">
        <v>40590</v>
      </c>
      <c r="C151" s="3"/>
      <c r="D151" s="3"/>
      <c r="E151" s="3"/>
    </row>
    <row r="152" spans="1:5" x14ac:dyDescent="0.25">
      <c r="A152" s="1">
        <v>40618</v>
      </c>
      <c r="C152" s="3"/>
      <c r="D152" s="3"/>
      <c r="E152" s="3"/>
    </row>
    <row r="153" spans="1:5" x14ac:dyDescent="0.25">
      <c r="A153" s="1">
        <v>40653</v>
      </c>
      <c r="C153" s="3"/>
      <c r="D153" s="3"/>
      <c r="E153" s="3"/>
    </row>
    <row r="154" spans="1:5" x14ac:dyDescent="0.25">
      <c r="A154" s="1">
        <v>40681</v>
      </c>
      <c r="C154" s="3"/>
      <c r="D154" s="3"/>
      <c r="E154" s="3"/>
    </row>
    <row r="155" spans="1:5" x14ac:dyDescent="0.25">
      <c r="A155" s="1">
        <v>40709</v>
      </c>
      <c r="C155" s="3"/>
      <c r="D155" s="3"/>
      <c r="E155" s="3"/>
    </row>
    <row r="156" spans="1:5" x14ac:dyDescent="0.25">
      <c r="A156" s="1">
        <v>40744</v>
      </c>
      <c r="C156" s="3"/>
      <c r="D156" s="3"/>
      <c r="E156" s="3"/>
    </row>
    <row r="157" spans="1:5" x14ac:dyDescent="0.25">
      <c r="A157" s="1">
        <v>40772</v>
      </c>
      <c r="C157" s="3"/>
      <c r="D157" s="3"/>
      <c r="E157" s="3"/>
    </row>
    <row r="158" spans="1:5" x14ac:dyDescent="0.25">
      <c r="A158" s="1">
        <v>40807</v>
      </c>
      <c r="C158" s="3"/>
      <c r="D158" s="3"/>
      <c r="E158" s="3"/>
    </row>
    <row r="159" spans="1:5" x14ac:dyDescent="0.25">
      <c r="A159" s="1">
        <v>40835</v>
      </c>
      <c r="C159" s="3"/>
      <c r="D159" s="3"/>
      <c r="E159" s="3"/>
    </row>
    <row r="160" spans="1:5" x14ac:dyDescent="0.25">
      <c r="A160" s="1">
        <v>40863</v>
      </c>
      <c r="C160" s="3"/>
      <c r="D160" s="3"/>
      <c r="E160" s="3"/>
    </row>
    <row r="161" spans="1:5" x14ac:dyDescent="0.25">
      <c r="A161" s="1">
        <v>40898</v>
      </c>
      <c r="C161" s="3"/>
      <c r="D161" s="3"/>
      <c r="E161" s="3"/>
    </row>
    <row r="162" spans="1:5" x14ac:dyDescent="0.25">
      <c r="A162" s="1">
        <v>40926</v>
      </c>
      <c r="C162" s="3"/>
      <c r="D162" s="3"/>
      <c r="E162" s="3"/>
    </row>
    <row r="163" spans="1:5" x14ac:dyDescent="0.25">
      <c r="A163" s="1">
        <v>40954</v>
      </c>
      <c r="C163" s="3"/>
      <c r="D163" s="3"/>
      <c r="E163" s="3"/>
    </row>
    <row r="164" spans="1:5" x14ac:dyDescent="0.25">
      <c r="A164" s="1">
        <v>40989</v>
      </c>
      <c r="C164" s="3"/>
      <c r="D164" s="3"/>
      <c r="E164" s="3"/>
    </row>
    <row r="165" spans="1:5" x14ac:dyDescent="0.25">
      <c r="A165" s="1">
        <v>41017</v>
      </c>
      <c r="C165" s="3"/>
      <c r="D165" s="3"/>
      <c r="E165" s="3"/>
    </row>
    <row r="166" spans="1:5" x14ac:dyDescent="0.25">
      <c r="A166" s="1">
        <v>41045</v>
      </c>
      <c r="C166" s="3"/>
      <c r="D166" s="3"/>
      <c r="E166" s="3"/>
    </row>
    <row r="167" spans="1:5" x14ac:dyDescent="0.25">
      <c r="A167" s="1">
        <v>41080</v>
      </c>
      <c r="C167" s="3"/>
      <c r="D167" s="3"/>
      <c r="E167" s="3"/>
    </row>
    <row r="168" spans="1:5" x14ac:dyDescent="0.25">
      <c r="A168" s="1">
        <v>41108</v>
      </c>
      <c r="C168" s="3"/>
      <c r="D168" s="3"/>
      <c r="E168" s="3"/>
    </row>
    <row r="169" spans="1:5" x14ac:dyDescent="0.25">
      <c r="A169" s="1">
        <v>41136</v>
      </c>
      <c r="C169" s="3"/>
      <c r="D169" s="3"/>
      <c r="E169" s="3"/>
    </row>
    <row r="170" spans="1:5" x14ac:dyDescent="0.25">
      <c r="A170" s="1">
        <v>41171</v>
      </c>
      <c r="C170" s="3"/>
      <c r="D170" s="3"/>
      <c r="E170" s="3"/>
    </row>
    <row r="171" spans="1:5" x14ac:dyDescent="0.25">
      <c r="A171" s="1">
        <v>41199</v>
      </c>
      <c r="C171" s="3"/>
      <c r="D171" s="3"/>
      <c r="E171" s="3"/>
    </row>
    <row r="172" spans="1:5" x14ac:dyDescent="0.25">
      <c r="A172" s="1">
        <v>41234</v>
      </c>
      <c r="C172" s="3"/>
      <c r="D172" s="3"/>
      <c r="E172" s="3"/>
    </row>
    <row r="173" spans="1:5" x14ac:dyDescent="0.25">
      <c r="A173" s="1">
        <v>41262</v>
      </c>
      <c r="C173" s="3"/>
      <c r="D173" s="3"/>
      <c r="E173" s="3"/>
    </row>
    <row r="174" spans="1:5" x14ac:dyDescent="0.25">
      <c r="A174" s="1">
        <v>41290</v>
      </c>
      <c r="C174" s="3"/>
      <c r="D174" s="3"/>
      <c r="E174" s="3"/>
    </row>
    <row r="175" spans="1:5" x14ac:dyDescent="0.25">
      <c r="A175" s="1">
        <v>41325</v>
      </c>
      <c r="C175" s="3"/>
      <c r="D175" s="3"/>
      <c r="E175" s="3"/>
    </row>
    <row r="176" spans="1:5" x14ac:dyDescent="0.25">
      <c r="A176" s="1">
        <v>41353</v>
      </c>
      <c r="C176" s="3"/>
      <c r="D176" s="3"/>
      <c r="E176" s="3"/>
    </row>
    <row r="177" spans="1:5" x14ac:dyDescent="0.25">
      <c r="A177" s="1">
        <v>41381</v>
      </c>
      <c r="C177" s="3"/>
      <c r="D177" s="3"/>
      <c r="E177" s="3"/>
    </row>
    <row r="178" spans="1:5" x14ac:dyDescent="0.25">
      <c r="A178" s="1">
        <v>41409</v>
      </c>
      <c r="C178" s="3"/>
      <c r="D178" s="3"/>
      <c r="E178" s="3"/>
    </row>
    <row r="179" spans="1:5" x14ac:dyDescent="0.25">
      <c r="A179" s="1">
        <v>41444</v>
      </c>
      <c r="C179" s="3"/>
      <c r="D179" s="3"/>
      <c r="E179" s="3"/>
    </row>
    <row r="180" spans="1:5" x14ac:dyDescent="0.25">
      <c r="A180" s="1">
        <v>41472</v>
      </c>
      <c r="C180" s="3"/>
      <c r="D180" s="3"/>
      <c r="E180" s="3"/>
    </row>
    <row r="181" spans="1:5" x14ac:dyDescent="0.25">
      <c r="A181" s="1">
        <v>41508</v>
      </c>
      <c r="C181" s="3"/>
      <c r="D181" s="3"/>
      <c r="E181" s="3"/>
    </row>
    <row r="182" spans="1:5" x14ac:dyDescent="0.25">
      <c r="A182" s="1">
        <v>41535</v>
      </c>
      <c r="C182" s="3"/>
      <c r="D182" s="3"/>
      <c r="E182" s="3"/>
    </row>
    <row r="183" spans="1:5" x14ac:dyDescent="0.25">
      <c r="A183" s="1">
        <v>41563</v>
      </c>
      <c r="C183" s="3"/>
      <c r="D183" s="3"/>
      <c r="E183" s="3"/>
    </row>
    <row r="184" spans="1:5" x14ac:dyDescent="0.25">
      <c r="A184" s="1">
        <v>41598</v>
      </c>
      <c r="C184" s="3"/>
      <c r="D184" s="3"/>
      <c r="E184" s="3"/>
    </row>
    <row r="185" spans="1:5" x14ac:dyDescent="0.25">
      <c r="A185" s="1">
        <v>41626</v>
      </c>
      <c r="C185" s="3"/>
      <c r="D185" s="3"/>
      <c r="E185" s="3"/>
    </row>
    <row r="186" spans="1:5" x14ac:dyDescent="0.25">
      <c r="A186" s="1">
        <v>41654</v>
      </c>
      <c r="C186" s="3"/>
      <c r="D186" s="3"/>
      <c r="E186" s="3"/>
    </row>
    <row r="187" spans="1:5" x14ac:dyDescent="0.25">
      <c r="A187" s="1">
        <v>41689</v>
      </c>
      <c r="C187" s="3"/>
      <c r="D187" s="3"/>
      <c r="E187" s="3"/>
    </row>
    <row r="188" spans="1:5" x14ac:dyDescent="0.25">
      <c r="A188" s="1">
        <v>41717</v>
      </c>
      <c r="C188" s="3"/>
      <c r="D188" s="3"/>
      <c r="E188" s="3"/>
    </row>
    <row r="189" spans="1:5" x14ac:dyDescent="0.25">
      <c r="A189" s="1">
        <v>41745</v>
      </c>
      <c r="C189" s="3"/>
      <c r="D189" s="3"/>
      <c r="E189" s="3"/>
    </row>
    <row r="190" spans="1:5" x14ac:dyDescent="0.25">
      <c r="A190" s="1">
        <v>41780</v>
      </c>
      <c r="C190" s="3"/>
      <c r="D190" s="3"/>
      <c r="E190" s="3"/>
    </row>
    <row r="191" spans="1:5" x14ac:dyDescent="0.25">
      <c r="A191" s="1">
        <v>41808</v>
      </c>
      <c r="C191" s="3"/>
      <c r="D191" s="3"/>
      <c r="E191" s="3"/>
    </row>
    <row r="192" spans="1:5" x14ac:dyDescent="0.25">
      <c r="A192" s="1">
        <v>41836</v>
      </c>
      <c r="C192" s="3"/>
      <c r="D192" s="3"/>
      <c r="E192" s="3"/>
    </row>
    <row r="193" spans="1:5" x14ac:dyDescent="0.25">
      <c r="A193" s="1">
        <v>41871</v>
      </c>
      <c r="C193" s="3"/>
      <c r="D193" s="3"/>
      <c r="E193" s="3"/>
    </row>
    <row r="194" spans="1:5" x14ac:dyDescent="0.25">
      <c r="A194" s="1">
        <v>41899</v>
      </c>
      <c r="C194" s="3"/>
      <c r="D194" s="3"/>
      <c r="E194" s="3"/>
    </row>
    <row r="195" spans="1:5" x14ac:dyDescent="0.25">
      <c r="A195" s="1">
        <v>41927</v>
      </c>
      <c r="C195" s="3"/>
      <c r="D195" s="3"/>
      <c r="E195" s="3"/>
    </row>
    <row r="196" spans="1:5" x14ac:dyDescent="0.25">
      <c r="A196" s="1">
        <v>41962</v>
      </c>
      <c r="C196" s="3"/>
      <c r="D196" s="3"/>
      <c r="E196" s="3"/>
    </row>
    <row r="197" spans="1:5" x14ac:dyDescent="0.25">
      <c r="A197" s="1">
        <v>41990</v>
      </c>
      <c r="C197" s="3"/>
      <c r="D197" s="3"/>
      <c r="E197" s="3"/>
    </row>
    <row r="198" spans="1:5" x14ac:dyDescent="0.25">
      <c r="A198" s="1">
        <v>42025</v>
      </c>
      <c r="C198" s="3"/>
      <c r="D198" s="3"/>
      <c r="E198" s="3"/>
    </row>
    <row r="199" spans="1:5" x14ac:dyDescent="0.25">
      <c r="A199" s="1">
        <v>42059</v>
      </c>
      <c r="C199" s="3"/>
      <c r="D199" s="3"/>
      <c r="E199" s="3"/>
    </row>
    <row r="200" spans="1:5" x14ac:dyDescent="0.25">
      <c r="A200" s="1">
        <v>42081</v>
      </c>
      <c r="C200" s="3"/>
      <c r="D200" s="3"/>
      <c r="E200" s="3"/>
    </row>
    <row r="201" spans="1:5" x14ac:dyDescent="0.25">
      <c r="A201" s="1">
        <v>42109</v>
      </c>
      <c r="C201" s="3"/>
      <c r="D201" s="3"/>
      <c r="E201" s="3"/>
    </row>
    <row r="202" spans="1:5" x14ac:dyDescent="0.25">
      <c r="A202" s="1">
        <v>42144</v>
      </c>
      <c r="C202" s="3"/>
      <c r="D202" s="3"/>
      <c r="E202" s="3"/>
    </row>
    <row r="203" spans="1:5" x14ac:dyDescent="0.25">
      <c r="A203" s="1">
        <v>42172</v>
      </c>
      <c r="C203" s="3"/>
      <c r="D203" s="3"/>
      <c r="E203" s="3"/>
    </row>
    <row r="204" spans="1:5" x14ac:dyDescent="0.25">
      <c r="A204" s="1">
        <v>42200</v>
      </c>
      <c r="C204" s="3"/>
      <c r="D204" s="3"/>
      <c r="E204" s="3"/>
    </row>
    <row r="205" spans="1:5" x14ac:dyDescent="0.25">
      <c r="A205" s="1">
        <v>42235</v>
      </c>
      <c r="C205" s="3"/>
      <c r="D205" s="3"/>
      <c r="E205" s="3"/>
    </row>
    <row r="206" spans="1:5" x14ac:dyDescent="0.25">
      <c r="A206" s="1">
        <v>42263</v>
      </c>
      <c r="C206" s="3"/>
      <c r="D206" s="3"/>
      <c r="E206" s="3"/>
    </row>
    <row r="207" spans="1:5" x14ac:dyDescent="0.25">
      <c r="A207" s="1">
        <v>42298</v>
      </c>
      <c r="C207" s="3"/>
      <c r="D207" s="3"/>
      <c r="E207" s="3"/>
    </row>
    <row r="208" spans="1:5" x14ac:dyDescent="0.25">
      <c r="A208" s="1">
        <v>42326</v>
      </c>
      <c r="C208" s="3"/>
      <c r="D208" s="3"/>
      <c r="E208" s="3"/>
    </row>
    <row r="209" spans="1:5" x14ac:dyDescent="0.25">
      <c r="A209" s="1">
        <v>42354</v>
      </c>
      <c r="C209" s="3"/>
      <c r="D209" s="3"/>
      <c r="E209" s="3"/>
    </row>
    <row r="210" spans="1:5" x14ac:dyDescent="0.25">
      <c r="A210" s="1">
        <v>42389</v>
      </c>
      <c r="C210" s="3"/>
      <c r="D210" s="3"/>
      <c r="E210" s="3"/>
    </row>
    <row r="211" spans="1:5" x14ac:dyDescent="0.25">
      <c r="A211" s="1">
        <v>42417</v>
      </c>
      <c r="C211" s="3"/>
      <c r="D211" s="3"/>
      <c r="E211" s="3"/>
    </row>
    <row r="212" spans="1:5" x14ac:dyDescent="0.25">
      <c r="A212" s="1">
        <v>42445</v>
      </c>
      <c r="C212" s="3"/>
      <c r="D212" s="3"/>
      <c r="E212" s="3"/>
    </row>
    <row r="213" spans="1:5" x14ac:dyDescent="0.25">
      <c r="A213" s="1">
        <v>42480</v>
      </c>
      <c r="C213" s="3"/>
      <c r="D213" s="3"/>
      <c r="E213" s="3"/>
    </row>
    <row r="214" spans="1:5" x14ac:dyDescent="0.25">
      <c r="A214" s="1">
        <v>42508</v>
      </c>
      <c r="C214" s="3"/>
      <c r="D214" s="3"/>
      <c r="E214" s="3"/>
    </row>
    <row r="215" spans="1:5" x14ac:dyDescent="0.25">
      <c r="A215" s="1">
        <v>42536</v>
      </c>
      <c r="C215" s="3"/>
      <c r="D215" s="3"/>
      <c r="E215" s="3"/>
    </row>
    <row r="216" spans="1:5" x14ac:dyDescent="0.25">
      <c r="A216" s="1">
        <v>42571</v>
      </c>
      <c r="C216" s="3"/>
      <c r="D216" s="3"/>
      <c r="E216" s="3"/>
    </row>
    <row r="217" spans="1:5" x14ac:dyDescent="0.25">
      <c r="A217" s="1">
        <v>42599</v>
      </c>
      <c r="C217" s="3"/>
      <c r="D217" s="3"/>
      <c r="E217" s="3"/>
    </row>
    <row r="218" spans="1:5" x14ac:dyDescent="0.25">
      <c r="A218" s="1">
        <v>42634</v>
      </c>
      <c r="C218" s="3"/>
      <c r="D218" s="3"/>
      <c r="E218" s="3"/>
    </row>
    <row r="219" spans="1:5" x14ac:dyDescent="0.25">
      <c r="A219" s="1">
        <v>42662</v>
      </c>
      <c r="C219" s="3"/>
      <c r="D219" s="3"/>
      <c r="E219" s="3"/>
    </row>
    <row r="220" spans="1:5" x14ac:dyDescent="0.25">
      <c r="A220" s="1">
        <v>42690</v>
      </c>
      <c r="C220" s="3"/>
      <c r="D220" s="3"/>
      <c r="E220" s="3"/>
    </row>
    <row r="221" spans="1:5" x14ac:dyDescent="0.25">
      <c r="A221" s="1">
        <v>42725</v>
      </c>
      <c r="C221" s="3"/>
      <c r="D221" s="3"/>
      <c r="E221" s="3"/>
    </row>
    <row r="222" spans="1:5" x14ac:dyDescent="0.25">
      <c r="A222" s="1">
        <v>42753</v>
      </c>
      <c r="C222" s="3"/>
      <c r="D222" s="3"/>
      <c r="E222" s="3"/>
    </row>
    <row r="223" spans="1:5" x14ac:dyDescent="0.25">
      <c r="A223" s="1">
        <v>42781</v>
      </c>
      <c r="C223" s="3"/>
      <c r="D223" s="3"/>
      <c r="E223" s="3"/>
    </row>
    <row r="224" spans="1:5" x14ac:dyDescent="0.25">
      <c r="A224" s="1">
        <v>42809</v>
      </c>
      <c r="C224" s="3"/>
      <c r="D224" s="3"/>
      <c r="E224" s="3"/>
    </row>
    <row r="225" spans="1:5" x14ac:dyDescent="0.25">
      <c r="A225" s="1">
        <v>42844</v>
      </c>
      <c r="C225" s="3"/>
      <c r="D225" s="3"/>
      <c r="E225" s="3"/>
    </row>
    <row r="226" spans="1:5" x14ac:dyDescent="0.25">
      <c r="A226" s="1">
        <v>42872</v>
      </c>
      <c r="C226" s="3"/>
      <c r="D226" s="3"/>
      <c r="E226" s="3"/>
    </row>
    <row r="227" spans="1:5" x14ac:dyDescent="0.25">
      <c r="A227" s="1">
        <v>42907</v>
      </c>
      <c r="C227" s="3"/>
      <c r="D227" s="3"/>
      <c r="E227" s="3"/>
    </row>
    <row r="228" spans="1:5" x14ac:dyDescent="0.25">
      <c r="A228" s="1">
        <v>42935</v>
      </c>
      <c r="C228" s="3"/>
      <c r="D228" s="3"/>
      <c r="E228" s="3"/>
    </row>
    <row r="229" spans="1:5" x14ac:dyDescent="0.25">
      <c r="A229" s="1">
        <v>42963</v>
      </c>
      <c r="C229" s="3"/>
      <c r="D229" s="3"/>
      <c r="E229" s="3"/>
    </row>
    <row r="230" spans="1:5" x14ac:dyDescent="0.25">
      <c r="A230" s="1">
        <v>42998</v>
      </c>
      <c r="C230" s="3"/>
      <c r="D230" s="3"/>
      <c r="E230" s="3"/>
    </row>
    <row r="231" spans="1:5" x14ac:dyDescent="0.25">
      <c r="A231" s="1">
        <v>43026</v>
      </c>
      <c r="C231" s="3"/>
      <c r="D231" s="3"/>
      <c r="E231" s="3"/>
    </row>
    <row r="232" spans="1:5" x14ac:dyDescent="0.25">
      <c r="A232" s="1">
        <v>43054</v>
      </c>
      <c r="C232" s="3"/>
      <c r="D232" s="3"/>
      <c r="E232" s="3"/>
    </row>
    <row r="233" spans="1:5" x14ac:dyDescent="0.25">
      <c r="A233" s="1">
        <v>43089</v>
      </c>
      <c r="C233" s="3"/>
      <c r="D233" s="3"/>
      <c r="E233" s="3"/>
    </row>
    <row r="234" spans="1:5" x14ac:dyDescent="0.25">
      <c r="A234" s="1">
        <v>43117</v>
      </c>
      <c r="C234" s="3"/>
      <c r="D234" s="3"/>
      <c r="E234" s="3"/>
    </row>
    <row r="235" spans="1:5" x14ac:dyDescent="0.25">
      <c r="A235" s="1">
        <v>43152</v>
      </c>
      <c r="C235" s="3"/>
      <c r="D235" s="3"/>
      <c r="E235" s="3"/>
    </row>
    <row r="236" spans="1:5" x14ac:dyDescent="0.25">
      <c r="A236" s="1">
        <v>43180</v>
      </c>
      <c r="C236" s="3"/>
      <c r="D236" s="3"/>
      <c r="E236" s="3"/>
    </row>
    <row r="237" spans="1:5" x14ac:dyDescent="0.25">
      <c r="A237" s="1">
        <v>43208</v>
      </c>
      <c r="C237" s="3"/>
      <c r="D237" s="3"/>
      <c r="E237" s="3"/>
    </row>
    <row r="238" spans="1:5" x14ac:dyDescent="0.25">
      <c r="A238" s="1">
        <v>43236</v>
      </c>
      <c r="C238" s="3"/>
      <c r="D238" s="3"/>
      <c r="E238" s="3"/>
    </row>
    <row r="239" spans="1:5" x14ac:dyDescent="0.25">
      <c r="A239" s="1">
        <v>43271</v>
      </c>
      <c r="C239" s="3"/>
      <c r="D239" s="3"/>
      <c r="E239" s="3"/>
    </row>
    <row r="240" spans="1:5" x14ac:dyDescent="0.25">
      <c r="A240" s="1">
        <v>43299</v>
      </c>
      <c r="C240" s="3"/>
      <c r="D240" s="3"/>
      <c r="E240" s="3"/>
    </row>
    <row r="241" spans="1:5" x14ac:dyDescent="0.25">
      <c r="A241" s="1">
        <v>43327</v>
      </c>
      <c r="C241" s="3"/>
      <c r="D241" s="3"/>
      <c r="E241" s="3"/>
    </row>
    <row r="242" spans="1:5" x14ac:dyDescent="0.25">
      <c r="A242" s="1">
        <v>43362</v>
      </c>
      <c r="C242" s="3"/>
      <c r="D242" s="3"/>
      <c r="E242" s="3"/>
    </row>
    <row r="243" spans="1:5" x14ac:dyDescent="0.25">
      <c r="A243" s="1">
        <v>43390</v>
      </c>
      <c r="C243" s="3"/>
      <c r="D243" s="3"/>
      <c r="E243" s="3"/>
    </row>
    <row r="244" spans="1:5" x14ac:dyDescent="0.25">
      <c r="A244" s="1">
        <v>43425</v>
      </c>
      <c r="C244" s="3"/>
      <c r="D244" s="3"/>
      <c r="E244" s="3"/>
    </row>
    <row r="245" spans="1:5" x14ac:dyDescent="0.25">
      <c r="A245" s="1">
        <v>43453</v>
      </c>
      <c r="C245" s="3"/>
      <c r="D245" s="3"/>
      <c r="E245" s="3"/>
    </row>
    <row r="246" spans="1:5" x14ac:dyDescent="0.25">
      <c r="A246" s="1">
        <v>43481</v>
      </c>
      <c r="C246" s="3"/>
      <c r="D246" s="3"/>
      <c r="E246" s="3"/>
    </row>
    <row r="247" spans="1:5" x14ac:dyDescent="0.25">
      <c r="A247" s="1">
        <v>43516</v>
      </c>
      <c r="C247" s="3"/>
      <c r="D247" s="3"/>
      <c r="E247" s="3"/>
    </row>
    <row r="248" spans="1:5" x14ac:dyDescent="0.25">
      <c r="A248" s="1">
        <v>43544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結算日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alexanlala</dc:creator>
  <cp:lastModifiedBy>廖昱霖</cp:lastModifiedBy>
  <dcterms:created xsi:type="dcterms:W3CDTF">2017-08-13T06:45:16Z</dcterms:created>
  <dcterms:modified xsi:type="dcterms:W3CDTF">2020-01-06T05:13:37Z</dcterms:modified>
</cp:coreProperties>
</file>